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1845" windowWidth="6180" windowHeight="3150" tabRatio="702" activeTab="10"/>
  </bookViews>
  <sheets>
    <sheet name="FIA Only" sheetId="2" r:id="rId1"/>
    <sheet name="FIA on PCAS" sheetId="12" r:id="rId2"/>
    <sheet name="PCAS Expansion" sheetId="35" state="hidden" r:id="rId3"/>
    <sheet name="PCAS-NoExpansion" sheetId="36" state="hidden" r:id="rId4"/>
    <sheet name="Santander_Originated" sheetId="43" r:id="rId5"/>
    <sheet name="SPP" sheetId="44" r:id="rId6"/>
    <sheet name="NTB" sheetId="37" r:id="rId7"/>
    <sheet name="PCAS_Expansion" sheetId="48" r:id="rId8"/>
    <sheet name="Sphere" sheetId="11" r:id="rId9"/>
    <sheet name="Bravo" sheetId="15" r:id="rId10"/>
    <sheet name="TOTAL" sheetId="14" r:id="rId11"/>
    <sheet name="TOTAL_Reconciliation" sheetId="19" state="hidden" r:id="rId12"/>
    <sheet name="Definitions" sheetId="13" r:id="rId13"/>
    <sheet name="Red_Flags" sheetId="34" r:id="rId14"/>
    <sheet name="PCAS" sheetId="17" state="hidden" r:id="rId15"/>
    <sheet name="Bucket2" sheetId="30" state="hidden" r:id="rId16"/>
    <sheet name="Bucket6" sheetId="31" state="hidden" r:id="rId17"/>
    <sheet name="Sheet1" sheetId="32" state="hidden" r:id="rId18"/>
    <sheet name="Sheet3" sheetId="41" state="hidden" r:id="rId19"/>
    <sheet name="Sheet4" sheetId="47" state="hidden" r:id="rId20"/>
    <sheet name="tipsal" sheetId="50" state="hidden" r:id="rId21"/>
    <sheet name="Sheet2" sheetId="53" r:id="rId22"/>
  </sheets>
  <definedNames>
    <definedName name="_xlnm._FilterDatabase" localSheetId="21" hidden="1">Sheet2!$A$1:$D$374</definedName>
    <definedName name="_xlnm._FilterDatabase" localSheetId="10" hidden="1">TOTAL!$C$1:$AQ$2</definedName>
  </definedNames>
  <calcPr calcId="145621"/>
</workbook>
</file>

<file path=xl/calcChain.xml><?xml version="1.0" encoding="utf-8"?>
<calcChain xmlns="http://schemas.openxmlformats.org/spreadsheetml/2006/main">
  <c r="AM881" i="12" l="1"/>
  <c r="AM882" i="12"/>
  <c r="AM883" i="12"/>
  <c r="AM884" i="12"/>
  <c r="AM885" i="12"/>
  <c r="AM886" i="12"/>
  <c r="AM903" i="12" l="1"/>
  <c r="AP903" i="43"/>
  <c r="AP881" i="43"/>
  <c r="AP882" i="43"/>
  <c r="AP883" i="43"/>
  <c r="AP884" i="43"/>
  <c r="AP885" i="43"/>
  <c r="AP886" i="43"/>
  <c r="AP903" i="44"/>
  <c r="AP881" i="44"/>
  <c r="AP882" i="44"/>
  <c r="AP883" i="44"/>
  <c r="AP884" i="44"/>
  <c r="AP885" i="44"/>
  <c r="AP886" i="44"/>
  <c r="R903" i="37"/>
  <c r="R881" i="37"/>
  <c r="R882" i="37"/>
  <c r="R883" i="37"/>
  <c r="R884" i="37"/>
  <c r="R885" i="37"/>
  <c r="R886" i="37"/>
  <c r="F903" i="48"/>
  <c r="F881" i="48"/>
  <c r="F882" i="48"/>
  <c r="F883" i="48"/>
  <c r="F884" i="48"/>
  <c r="F885" i="48"/>
  <c r="F886" i="48"/>
  <c r="AP903" i="11"/>
  <c r="AP881" i="11"/>
  <c r="AP882" i="11"/>
  <c r="AP883" i="11"/>
  <c r="AP884" i="11"/>
  <c r="AP885" i="11"/>
  <c r="AP886" i="11"/>
  <c r="AB903" i="15"/>
  <c r="AB881" i="15"/>
  <c r="AB882" i="15"/>
  <c r="AB883" i="15"/>
  <c r="AB884" i="15"/>
  <c r="AB885" i="15"/>
  <c r="AB886" i="15"/>
  <c r="BG903" i="14"/>
  <c r="BG881" i="14"/>
  <c r="BG882" i="14"/>
  <c r="BG883" i="14"/>
  <c r="BG884" i="14"/>
  <c r="BG885" i="14"/>
  <c r="BG886" i="14"/>
  <c r="AL903" i="12" l="1"/>
  <c r="AL881" i="12"/>
  <c r="AL882" i="12"/>
  <c r="AL883" i="12"/>
  <c r="AL884" i="12"/>
  <c r="AL885" i="12"/>
  <c r="AL886" i="12"/>
  <c r="AO903" i="43"/>
  <c r="AO881" i="43"/>
  <c r="AO882" i="43"/>
  <c r="AO883" i="43"/>
  <c r="AO884" i="43"/>
  <c r="AO885" i="43"/>
  <c r="AO886" i="43"/>
  <c r="AO903" i="44"/>
  <c r="AO881" i="44"/>
  <c r="AO882" i="44"/>
  <c r="AO883" i="44"/>
  <c r="AO884" i="44"/>
  <c r="AO885" i="44"/>
  <c r="AO886" i="44"/>
  <c r="Q903" i="37"/>
  <c r="Q881" i="37"/>
  <c r="Q882" i="37"/>
  <c r="Q883" i="37"/>
  <c r="Q884" i="37"/>
  <c r="Q885" i="37"/>
  <c r="Q886" i="37"/>
  <c r="E903" i="48"/>
  <c r="E881" i="48"/>
  <c r="E882" i="48"/>
  <c r="E883" i="48"/>
  <c r="E884" i="48"/>
  <c r="E885" i="48"/>
  <c r="E886" i="48"/>
  <c r="AN884" i="11"/>
  <c r="AO903" i="11"/>
  <c r="AO881" i="11"/>
  <c r="AO882" i="11"/>
  <c r="AO883" i="11"/>
  <c r="AO884" i="11"/>
  <c r="AO885" i="11"/>
  <c r="AO886" i="11"/>
  <c r="AA903" i="15"/>
  <c r="AA881" i="15"/>
  <c r="AA882" i="15"/>
  <c r="AA883" i="15"/>
  <c r="AA884" i="15"/>
  <c r="AA885" i="15"/>
  <c r="AA886" i="15"/>
  <c r="BF903" i="14"/>
  <c r="BF881" i="14"/>
  <c r="BF882" i="14"/>
  <c r="BF883" i="14"/>
  <c r="BF884" i="14"/>
  <c r="BF885" i="14"/>
  <c r="BF886" i="14"/>
  <c r="AK881" i="12" l="1"/>
  <c r="AK882" i="12"/>
  <c r="AK883" i="12"/>
  <c r="AK884" i="12"/>
  <c r="AK885" i="12"/>
  <c r="AK886" i="12"/>
  <c r="AN881" i="43"/>
  <c r="AN882" i="43"/>
  <c r="AN883" i="43"/>
  <c r="AN884" i="43"/>
  <c r="AN885" i="43"/>
  <c r="AN886" i="43"/>
  <c r="AN881" i="44"/>
  <c r="AN882" i="44"/>
  <c r="AN883" i="44"/>
  <c r="AN884" i="44"/>
  <c r="AN885" i="44"/>
  <c r="AN886" i="44"/>
  <c r="P881" i="37"/>
  <c r="P882" i="37"/>
  <c r="P883" i="37"/>
  <c r="P884" i="37"/>
  <c r="P885" i="37"/>
  <c r="P886" i="37"/>
  <c r="D881" i="48"/>
  <c r="D882" i="48"/>
  <c r="D883" i="48"/>
  <c r="D884" i="48"/>
  <c r="D885" i="48"/>
  <c r="D886" i="48"/>
  <c r="AN881" i="11"/>
  <c r="AN882" i="11"/>
  <c r="AN883" i="11"/>
  <c r="AN885" i="11"/>
  <c r="AN886" i="11"/>
  <c r="Z881" i="15"/>
  <c r="Z882" i="15"/>
  <c r="Z883" i="15"/>
  <c r="Z884" i="15"/>
  <c r="Z885" i="15"/>
  <c r="Z886" i="15"/>
  <c r="BE881" i="14"/>
  <c r="BE882" i="14"/>
  <c r="BE883" i="14"/>
  <c r="BE884" i="14"/>
  <c r="BE885" i="14"/>
  <c r="BE886" i="14"/>
  <c r="BE903" i="14" l="1"/>
  <c r="AN903" i="44"/>
  <c r="P903" i="37"/>
  <c r="D903" i="48"/>
  <c r="C881" i="48"/>
  <c r="AN903" i="11"/>
  <c r="Z903" i="15"/>
  <c r="AN903" i="43"/>
  <c r="AK903" i="12"/>
  <c r="O881" i="37" l="1"/>
  <c r="O882" i="37"/>
  <c r="O883" i="37"/>
  <c r="O884" i="37"/>
  <c r="O885" i="37"/>
  <c r="O886" i="37"/>
  <c r="BD881" i="14" l="1"/>
  <c r="C886" i="48"/>
  <c r="C885" i="48"/>
  <c r="C884" i="48"/>
  <c r="C883" i="48"/>
  <c r="C882" i="48"/>
  <c r="C903" i="48"/>
  <c r="BD903" i="14"/>
  <c r="AI903" i="12"/>
  <c r="AJ903" i="12"/>
  <c r="AJ881" i="12"/>
  <c r="AJ882" i="12"/>
  <c r="AJ883" i="12"/>
  <c r="AJ884" i="12"/>
  <c r="AJ885" i="12"/>
  <c r="AJ886" i="12"/>
  <c r="AM903" i="43"/>
  <c r="AM881" i="43"/>
  <c r="AM882" i="43"/>
  <c r="AM883" i="43"/>
  <c r="AM884" i="43"/>
  <c r="AM885" i="43"/>
  <c r="AM886" i="43"/>
  <c r="AM903" i="44"/>
  <c r="AM881" i="44"/>
  <c r="AM882" i="44"/>
  <c r="AM883" i="44"/>
  <c r="AM884" i="44"/>
  <c r="AM885" i="44"/>
  <c r="AM886" i="44"/>
  <c r="Y903" i="15"/>
  <c r="AM903" i="11"/>
  <c r="O903" i="37"/>
  <c r="N881" i="37"/>
  <c r="N882" i="37"/>
  <c r="N883" i="37"/>
  <c r="N884" i="37"/>
  <c r="N885" i="37"/>
  <c r="N886" i="37"/>
  <c r="AM881" i="11"/>
  <c r="AM882" i="11"/>
  <c r="AM883" i="11"/>
  <c r="AM884" i="11"/>
  <c r="AM885" i="11"/>
  <c r="AM886" i="11"/>
  <c r="Y881" i="15"/>
  <c r="Y882" i="15"/>
  <c r="Y883" i="15"/>
  <c r="Y884" i="15"/>
  <c r="Y885" i="15"/>
  <c r="Y886" i="15"/>
  <c r="BD882" i="14"/>
  <c r="BD883" i="14"/>
  <c r="BD884" i="14"/>
  <c r="BD885" i="14"/>
  <c r="BD886" i="14"/>
  <c r="AL881" i="44" l="1"/>
  <c r="AL882" i="44"/>
  <c r="AL883" i="44"/>
  <c r="AL884" i="44"/>
  <c r="AL885" i="44"/>
  <c r="AL886" i="44"/>
  <c r="AL903" i="44"/>
  <c r="AI881" i="12" l="1"/>
  <c r="AI882" i="12"/>
  <c r="AI883" i="12"/>
  <c r="AI884" i="12"/>
  <c r="AI885" i="12"/>
  <c r="AI886" i="12"/>
  <c r="AL903" i="43"/>
  <c r="AL881" i="43"/>
  <c r="AL882" i="43"/>
  <c r="AL883" i="43"/>
  <c r="AL884" i="43"/>
  <c r="AL885" i="43"/>
  <c r="AL886" i="43"/>
  <c r="N903" i="37"/>
  <c r="AL903" i="11"/>
  <c r="AL881" i="11"/>
  <c r="AL882" i="11"/>
  <c r="AL883" i="11"/>
  <c r="AL884" i="11"/>
  <c r="AL885" i="11"/>
  <c r="AL886" i="11"/>
  <c r="X903" i="15"/>
  <c r="X881" i="15"/>
  <c r="X882" i="15"/>
  <c r="X883" i="15"/>
  <c r="X884" i="15"/>
  <c r="X885" i="15"/>
  <c r="X886" i="15"/>
  <c r="BC903" i="14"/>
  <c r="BC881" i="14"/>
  <c r="BC882" i="14"/>
  <c r="BC883" i="14"/>
  <c r="BC884" i="14"/>
  <c r="BC885" i="14"/>
  <c r="BC886" i="14"/>
  <c r="L881" i="43" l="1"/>
  <c r="L882" i="43"/>
  <c r="L883" i="43"/>
  <c r="L884" i="43"/>
  <c r="L885" i="43"/>
  <c r="L886" i="43"/>
  <c r="D881" i="43"/>
  <c r="E881" i="43"/>
  <c r="F881" i="43"/>
  <c r="G881" i="43"/>
  <c r="H881" i="43"/>
  <c r="I881" i="43"/>
  <c r="J881" i="43"/>
  <c r="K881" i="43"/>
  <c r="D882" i="43"/>
  <c r="E882" i="43"/>
  <c r="F882" i="43"/>
  <c r="G882" i="43"/>
  <c r="H882" i="43"/>
  <c r="I882" i="43"/>
  <c r="J882" i="43"/>
  <c r="K882" i="43"/>
  <c r="D883" i="43"/>
  <c r="E883" i="43"/>
  <c r="F883" i="43"/>
  <c r="G883" i="43"/>
  <c r="H883" i="43"/>
  <c r="I883" i="43"/>
  <c r="J883" i="43"/>
  <c r="K883" i="43"/>
  <c r="D884" i="43"/>
  <c r="E884" i="43"/>
  <c r="F884" i="43"/>
  <c r="G884" i="43"/>
  <c r="H884" i="43"/>
  <c r="I884" i="43"/>
  <c r="J884" i="43"/>
  <c r="K884" i="43"/>
  <c r="D885" i="43"/>
  <c r="E885" i="43"/>
  <c r="F885" i="43"/>
  <c r="G885" i="43"/>
  <c r="H885" i="43"/>
  <c r="I885" i="43"/>
  <c r="J885" i="43"/>
  <c r="K885" i="43"/>
  <c r="D886" i="43"/>
  <c r="E886" i="43"/>
  <c r="F886" i="43"/>
  <c r="G886" i="43"/>
  <c r="H886" i="43"/>
  <c r="I886" i="43"/>
  <c r="J886" i="43"/>
  <c r="K886" i="43"/>
  <c r="S881" i="15" l="1"/>
  <c r="T881" i="15"/>
  <c r="U881" i="15"/>
  <c r="V881" i="15"/>
  <c r="W881" i="15"/>
  <c r="S882" i="15"/>
  <c r="T882" i="15"/>
  <c r="U882" i="15"/>
  <c r="V882" i="15"/>
  <c r="W882" i="15"/>
  <c r="S883" i="15"/>
  <c r="T883" i="15"/>
  <c r="U883" i="15"/>
  <c r="V883" i="15"/>
  <c r="W883" i="15"/>
  <c r="S884" i="15"/>
  <c r="T884" i="15"/>
  <c r="U884" i="15"/>
  <c r="V884" i="15"/>
  <c r="W884" i="15"/>
  <c r="S885" i="15"/>
  <c r="T885" i="15"/>
  <c r="U885" i="15"/>
  <c r="V885" i="15"/>
  <c r="W885" i="15"/>
  <c r="S886" i="15"/>
  <c r="T886" i="15"/>
  <c r="U886" i="15"/>
  <c r="V886" i="15"/>
  <c r="W886" i="15"/>
  <c r="F881" i="15"/>
  <c r="G881" i="15"/>
  <c r="H881" i="15"/>
  <c r="I881" i="15"/>
  <c r="J881" i="15"/>
  <c r="K881" i="15"/>
  <c r="L881" i="15"/>
  <c r="M881" i="15"/>
  <c r="N881" i="15"/>
  <c r="O881" i="15"/>
  <c r="P881" i="15"/>
  <c r="Q881" i="15"/>
  <c r="R881" i="15"/>
  <c r="F882" i="15"/>
  <c r="G882" i="15"/>
  <c r="H882" i="15"/>
  <c r="I882" i="15"/>
  <c r="J882" i="15"/>
  <c r="K882" i="15"/>
  <c r="L882" i="15"/>
  <c r="M882" i="15"/>
  <c r="N882" i="15"/>
  <c r="O882" i="15"/>
  <c r="P882" i="15"/>
  <c r="Q882" i="15"/>
  <c r="R882" i="15"/>
  <c r="F883" i="15"/>
  <c r="G883" i="15"/>
  <c r="H883" i="15"/>
  <c r="I883" i="15"/>
  <c r="J883" i="15"/>
  <c r="K883" i="15"/>
  <c r="L883" i="15"/>
  <c r="M883" i="15"/>
  <c r="N883" i="15"/>
  <c r="O883" i="15"/>
  <c r="P883" i="15"/>
  <c r="Q883" i="15"/>
  <c r="R883" i="15"/>
  <c r="F884" i="15"/>
  <c r="G884" i="15"/>
  <c r="H884" i="15"/>
  <c r="I884" i="15"/>
  <c r="J884" i="15"/>
  <c r="K884" i="15"/>
  <c r="L884" i="15"/>
  <c r="M884" i="15"/>
  <c r="N884" i="15"/>
  <c r="O884" i="15"/>
  <c r="P884" i="15"/>
  <c r="Q884" i="15"/>
  <c r="R884" i="15"/>
  <c r="F885" i="15"/>
  <c r="G885" i="15"/>
  <c r="H885" i="15"/>
  <c r="I885" i="15"/>
  <c r="J885" i="15"/>
  <c r="K885" i="15"/>
  <c r="L885" i="15"/>
  <c r="M885" i="15"/>
  <c r="N885" i="15"/>
  <c r="O885" i="15"/>
  <c r="P885" i="15"/>
  <c r="Q885" i="15"/>
  <c r="R885" i="15"/>
  <c r="F886" i="15"/>
  <c r="G886" i="15"/>
  <c r="H886" i="15"/>
  <c r="I886" i="15"/>
  <c r="J886" i="15"/>
  <c r="K886" i="15"/>
  <c r="L886" i="15"/>
  <c r="M886" i="15"/>
  <c r="N886" i="15"/>
  <c r="O886" i="15"/>
  <c r="P886" i="15"/>
  <c r="Q886" i="15"/>
  <c r="R886" i="15"/>
  <c r="E881" i="15"/>
  <c r="E882" i="15"/>
  <c r="E883" i="15"/>
  <c r="E884" i="15"/>
  <c r="E885" i="15"/>
  <c r="E886" i="15"/>
  <c r="C881" i="15"/>
  <c r="C882" i="15"/>
  <c r="C883" i="15"/>
  <c r="C884" i="15"/>
  <c r="C885" i="15"/>
  <c r="C886" i="15"/>
  <c r="D882" i="15"/>
  <c r="D883" i="15"/>
  <c r="D884" i="15"/>
  <c r="D885" i="15"/>
  <c r="D886" i="15"/>
  <c r="AD881" i="43"/>
  <c r="AE881" i="43"/>
  <c r="AF881" i="43"/>
  <c r="AG881" i="43"/>
  <c r="AH881" i="43"/>
  <c r="AI881" i="43"/>
  <c r="AJ881" i="43"/>
  <c r="AK881" i="43"/>
  <c r="AD882" i="43"/>
  <c r="AE882" i="43"/>
  <c r="AF882" i="43"/>
  <c r="AG882" i="43"/>
  <c r="AH882" i="43"/>
  <c r="AI882" i="43"/>
  <c r="AJ882" i="43"/>
  <c r="AK882" i="43"/>
  <c r="AD883" i="43"/>
  <c r="AE883" i="43"/>
  <c r="AF883" i="43"/>
  <c r="AG883" i="43"/>
  <c r="AH883" i="43"/>
  <c r="AI883" i="43"/>
  <c r="AJ883" i="43"/>
  <c r="AK883" i="43"/>
  <c r="AD884" i="43"/>
  <c r="AE884" i="43"/>
  <c r="AF884" i="43"/>
  <c r="AG884" i="43"/>
  <c r="AH884" i="43"/>
  <c r="AI884" i="43"/>
  <c r="AJ884" i="43"/>
  <c r="AK884" i="43"/>
  <c r="AD885" i="43"/>
  <c r="AE885" i="43"/>
  <c r="AF885" i="43"/>
  <c r="AG885" i="43"/>
  <c r="AH885" i="43"/>
  <c r="AI885" i="43"/>
  <c r="AJ885" i="43"/>
  <c r="AK885" i="43"/>
  <c r="AD886" i="43"/>
  <c r="AE886" i="43"/>
  <c r="AF886" i="43"/>
  <c r="AG886" i="43"/>
  <c r="AH886" i="43"/>
  <c r="AI886" i="43"/>
  <c r="AJ886" i="43"/>
  <c r="AK886" i="43"/>
  <c r="AC881" i="12"/>
  <c r="AD881" i="12"/>
  <c r="AE881" i="12"/>
  <c r="AF881" i="12"/>
  <c r="AG881" i="12"/>
  <c r="AH881" i="12"/>
  <c r="AC882" i="12"/>
  <c r="AD882" i="12"/>
  <c r="AE882" i="12"/>
  <c r="AF882" i="12"/>
  <c r="AG882" i="12"/>
  <c r="AH882" i="12"/>
  <c r="AC883" i="12"/>
  <c r="AD883" i="12"/>
  <c r="AE883" i="12"/>
  <c r="AF883" i="12"/>
  <c r="AG883" i="12"/>
  <c r="AH883" i="12"/>
  <c r="AC884" i="12"/>
  <c r="AD884" i="12"/>
  <c r="AE884" i="12"/>
  <c r="AF884" i="12"/>
  <c r="AG884" i="12"/>
  <c r="AH884" i="12"/>
  <c r="AC885" i="12"/>
  <c r="AD885" i="12"/>
  <c r="AE885" i="12"/>
  <c r="AF885" i="12"/>
  <c r="AG885" i="12"/>
  <c r="AH885" i="12"/>
  <c r="AC886" i="12"/>
  <c r="AD886" i="12"/>
  <c r="AE886" i="12"/>
  <c r="AF886" i="12"/>
  <c r="AG886" i="12"/>
  <c r="AH886" i="12"/>
  <c r="Y881" i="12"/>
  <c r="Z881" i="12"/>
  <c r="AA881" i="12"/>
  <c r="AB881" i="12"/>
  <c r="Y882" i="12"/>
  <c r="Z882" i="12"/>
  <c r="AA882" i="12"/>
  <c r="AB882" i="12"/>
  <c r="Y883" i="12"/>
  <c r="Z883" i="12"/>
  <c r="AA883" i="12"/>
  <c r="AB883" i="12"/>
  <c r="Y884" i="12"/>
  <c r="Z884" i="12"/>
  <c r="AA884" i="12"/>
  <c r="AB884" i="12"/>
  <c r="Y885" i="12"/>
  <c r="Z885" i="12"/>
  <c r="AA885" i="12"/>
  <c r="AB885" i="12"/>
  <c r="Y886" i="12"/>
  <c r="Z886" i="12"/>
  <c r="AA886" i="12"/>
  <c r="AB886" i="12"/>
  <c r="AA881" i="43"/>
  <c r="AB881" i="43"/>
  <c r="AA882" i="43"/>
  <c r="AB882" i="43"/>
  <c r="AA883" i="43"/>
  <c r="AB883" i="43"/>
  <c r="AA884" i="43"/>
  <c r="AB884" i="43"/>
  <c r="AA885" i="43"/>
  <c r="AB885" i="43"/>
  <c r="AA886" i="43"/>
  <c r="AB886" i="43"/>
  <c r="AA881" i="44"/>
  <c r="AB881" i="44"/>
  <c r="AA882" i="44"/>
  <c r="AB882" i="44"/>
  <c r="AA883" i="44"/>
  <c r="AB883" i="44"/>
  <c r="AA884" i="44"/>
  <c r="AB884" i="44"/>
  <c r="AA885" i="44"/>
  <c r="AB885" i="44"/>
  <c r="AA886" i="44"/>
  <c r="AB886" i="44"/>
  <c r="AC881" i="43"/>
  <c r="AC882" i="43"/>
  <c r="AC883" i="43"/>
  <c r="AC884" i="43"/>
  <c r="AC885" i="43"/>
  <c r="AC886" i="43"/>
  <c r="AC881" i="44"/>
  <c r="AD881" i="44"/>
  <c r="AE881" i="44"/>
  <c r="AC882" i="44"/>
  <c r="AD882" i="44"/>
  <c r="AE882" i="44"/>
  <c r="AC883" i="44"/>
  <c r="AD883" i="44"/>
  <c r="AE883" i="44"/>
  <c r="AC884" i="44"/>
  <c r="AD884" i="44"/>
  <c r="AE884" i="44"/>
  <c r="AC885" i="44"/>
  <c r="AD885" i="44"/>
  <c r="AE885" i="44"/>
  <c r="AC886" i="44"/>
  <c r="AD886" i="44"/>
  <c r="AE886" i="44"/>
  <c r="AF881" i="44"/>
  <c r="AF882" i="44"/>
  <c r="AF883" i="44"/>
  <c r="AF884" i="44"/>
  <c r="AF885" i="44"/>
  <c r="AF886" i="44"/>
  <c r="AG881" i="44"/>
  <c r="AG882" i="44"/>
  <c r="AG883" i="44"/>
  <c r="AG884" i="44"/>
  <c r="AG885" i="44"/>
  <c r="AG886" i="44"/>
  <c r="AH881" i="44"/>
  <c r="AH882" i="44"/>
  <c r="AH883" i="44"/>
  <c r="AH884" i="44"/>
  <c r="AH885" i="44"/>
  <c r="AH886" i="44"/>
  <c r="AJ881" i="44" l="1"/>
  <c r="AK881" i="44"/>
  <c r="AJ882" i="44"/>
  <c r="AK882" i="44"/>
  <c r="AJ883" i="44"/>
  <c r="AK883" i="44"/>
  <c r="AJ884" i="44"/>
  <c r="AK884" i="44"/>
  <c r="AJ885" i="44"/>
  <c r="AK885" i="44"/>
  <c r="AJ886" i="44"/>
  <c r="AK886" i="44"/>
  <c r="M881" i="37"/>
  <c r="M882" i="37"/>
  <c r="M883" i="37"/>
  <c r="M884" i="37"/>
  <c r="M885" i="37"/>
  <c r="M886" i="37"/>
  <c r="AK903" i="11"/>
  <c r="AG881" i="11"/>
  <c r="AH881" i="11"/>
  <c r="AI881" i="11"/>
  <c r="AG882" i="11"/>
  <c r="AH882" i="11"/>
  <c r="AI882" i="11"/>
  <c r="AG883" i="11"/>
  <c r="AH883" i="11"/>
  <c r="AI883" i="11"/>
  <c r="AG884" i="11"/>
  <c r="AH884" i="11"/>
  <c r="AI884" i="11"/>
  <c r="AG885" i="11"/>
  <c r="AH885" i="11"/>
  <c r="AI885" i="11"/>
  <c r="AG886" i="11"/>
  <c r="AH886" i="11"/>
  <c r="AI886" i="11"/>
  <c r="AJ881" i="11"/>
  <c r="AK881" i="11"/>
  <c r="AJ882" i="11"/>
  <c r="AK882" i="11"/>
  <c r="AJ883" i="11"/>
  <c r="AK883" i="11"/>
  <c r="AJ884" i="11"/>
  <c r="AK884" i="11"/>
  <c r="AJ885" i="11"/>
  <c r="AK885" i="11"/>
  <c r="AJ886" i="11"/>
  <c r="AK886" i="11"/>
  <c r="BB881" i="14"/>
  <c r="BB882" i="14"/>
  <c r="BB883" i="14"/>
  <c r="BB884" i="14"/>
  <c r="BB885" i="14"/>
  <c r="BB886" i="14"/>
  <c r="AY881" i="14"/>
  <c r="AZ881" i="14"/>
  <c r="BA881" i="14"/>
  <c r="AY882" i="14"/>
  <c r="AZ882" i="14"/>
  <c r="BA882" i="14"/>
  <c r="AY883" i="14"/>
  <c r="AZ883" i="14"/>
  <c r="BA883" i="14"/>
  <c r="AY884" i="14"/>
  <c r="AZ884" i="14"/>
  <c r="BA884" i="14"/>
  <c r="AY885" i="14"/>
  <c r="AZ885" i="14"/>
  <c r="BA885" i="14"/>
  <c r="AY886" i="14"/>
  <c r="AZ886" i="14"/>
  <c r="BA886" i="14"/>
  <c r="AY903" i="14"/>
  <c r="AZ903" i="14"/>
  <c r="BA903" i="14"/>
  <c r="BB903" i="14"/>
  <c r="X903" i="12" l="1"/>
  <c r="Y903" i="12"/>
  <c r="Z903" i="12"/>
  <c r="X881" i="12"/>
  <c r="X882" i="12"/>
  <c r="X883" i="12"/>
  <c r="X884" i="12"/>
  <c r="X885" i="12"/>
  <c r="X886" i="12"/>
  <c r="X845" i="12"/>
  <c r="X847" i="12" s="1"/>
  <c r="X849" i="12" s="1"/>
  <c r="AA903" i="43"/>
  <c r="AB903" i="43"/>
  <c r="AC903" i="43"/>
  <c r="Z903" i="44"/>
  <c r="AA903" i="44"/>
  <c r="AB903" i="44"/>
  <c r="AC903" i="44"/>
  <c r="AD903" i="44"/>
  <c r="AA903" i="11"/>
  <c r="AB903" i="11"/>
  <c r="AA881" i="11"/>
  <c r="AB881" i="11"/>
  <c r="AC881" i="11"/>
  <c r="AA882" i="11"/>
  <c r="AB882" i="11"/>
  <c r="AC882" i="11"/>
  <c r="AA883" i="11"/>
  <c r="AB883" i="11"/>
  <c r="AC883" i="11"/>
  <c r="AA884" i="11"/>
  <c r="AB884" i="11"/>
  <c r="AC884" i="11"/>
  <c r="AA885" i="11"/>
  <c r="AB885" i="11"/>
  <c r="AC885" i="11"/>
  <c r="AA886" i="11"/>
  <c r="AB886" i="11"/>
  <c r="AC886" i="11"/>
  <c r="AA878" i="11"/>
  <c r="AA873" i="11"/>
  <c r="AA868" i="11"/>
  <c r="AA860" i="11"/>
  <c r="AA845" i="11"/>
  <c r="AA847" i="11" s="1"/>
  <c r="AA849" i="11" s="1"/>
  <c r="M903" i="15"/>
  <c r="N903" i="15"/>
  <c r="M845" i="15"/>
  <c r="M847" i="15" s="1"/>
  <c r="M849" i="15" s="1"/>
  <c r="AR903" i="14"/>
  <c r="AS903" i="14"/>
  <c r="AR881" i="14"/>
  <c r="AS881" i="14"/>
  <c r="AT881" i="14"/>
  <c r="AR882" i="14"/>
  <c r="AS882" i="14"/>
  <c r="AT882" i="14"/>
  <c r="AR883" i="14"/>
  <c r="AS883" i="14"/>
  <c r="AT883" i="14"/>
  <c r="AR884" i="14"/>
  <c r="AS884" i="14"/>
  <c r="AT884" i="14"/>
  <c r="AR885" i="14"/>
  <c r="AS885" i="14"/>
  <c r="AT885" i="14"/>
  <c r="AR886" i="14"/>
  <c r="AS886" i="14"/>
  <c r="AT886" i="14"/>
  <c r="AR845" i="14"/>
  <c r="AR847" i="14" s="1"/>
  <c r="AR849" i="14" s="1"/>
  <c r="X860" i="12" l="1"/>
  <c r="M860" i="15"/>
  <c r="AR860" i="14"/>
  <c r="AC903" i="11"/>
  <c r="D903" i="37"/>
  <c r="E903" i="37"/>
  <c r="Y903" i="44"/>
  <c r="X903" i="44"/>
  <c r="W903" i="44"/>
  <c r="V903" i="44"/>
  <c r="U903" i="44"/>
  <c r="T903" i="44"/>
  <c r="S903" i="44"/>
  <c r="R903" i="44"/>
  <c r="Q903" i="44"/>
  <c r="P903" i="44"/>
  <c r="O903" i="44"/>
  <c r="N903" i="44"/>
  <c r="M903" i="44"/>
  <c r="L903" i="44"/>
  <c r="K903" i="44"/>
  <c r="J903" i="44"/>
  <c r="I903" i="44"/>
  <c r="H903" i="44"/>
  <c r="G903" i="44"/>
  <c r="F903" i="44"/>
  <c r="E903" i="44"/>
  <c r="D903" i="44"/>
  <c r="Z886" i="44"/>
  <c r="Y886" i="44"/>
  <c r="X886" i="44"/>
  <c r="W886" i="44"/>
  <c r="V886" i="44"/>
  <c r="U886" i="44"/>
  <c r="T886" i="44"/>
  <c r="S886" i="44"/>
  <c r="R886" i="44"/>
  <c r="Q886" i="44"/>
  <c r="P886" i="44"/>
  <c r="O886" i="44"/>
  <c r="N886" i="44"/>
  <c r="M886" i="44"/>
  <c r="L886" i="44"/>
  <c r="Z885" i="44"/>
  <c r="Y885" i="44"/>
  <c r="X885" i="44"/>
  <c r="W885" i="44"/>
  <c r="V885" i="44"/>
  <c r="U885" i="44"/>
  <c r="T885" i="44"/>
  <c r="S885" i="44"/>
  <c r="R885" i="44"/>
  <c r="Q885" i="44"/>
  <c r="P885" i="44"/>
  <c r="O885" i="44"/>
  <c r="N885" i="44"/>
  <c r="M885" i="44"/>
  <c r="L885" i="44"/>
  <c r="K885" i="44"/>
  <c r="Z884" i="44"/>
  <c r="Y884" i="44"/>
  <c r="X884" i="44"/>
  <c r="W884" i="44"/>
  <c r="V884" i="44"/>
  <c r="U884" i="44"/>
  <c r="T884" i="44"/>
  <c r="S884" i="44"/>
  <c r="R884" i="44"/>
  <c r="Q884" i="44"/>
  <c r="P884" i="44"/>
  <c r="O884" i="44"/>
  <c r="N884" i="44"/>
  <c r="M884" i="44"/>
  <c r="L884" i="44"/>
  <c r="K884" i="44"/>
  <c r="J884" i="44"/>
  <c r="Z883" i="44"/>
  <c r="Y883" i="44"/>
  <c r="X883" i="44"/>
  <c r="W883" i="44"/>
  <c r="V883" i="44"/>
  <c r="U883" i="44"/>
  <c r="T883" i="44"/>
  <c r="S883" i="44"/>
  <c r="R883" i="44"/>
  <c r="Q883" i="44"/>
  <c r="P883" i="44"/>
  <c r="O883" i="44"/>
  <c r="N883" i="44"/>
  <c r="M883" i="44"/>
  <c r="L883" i="44"/>
  <c r="K883" i="44"/>
  <c r="J883" i="44"/>
  <c r="I883" i="44"/>
  <c r="H883" i="44"/>
  <c r="G883" i="44"/>
  <c r="Z882" i="44"/>
  <c r="Y882" i="44"/>
  <c r="X882" i="44"/>
  <c r="W882" i="44"/>
  <c r="V882" i="44"/>
  <c r="U882" i="44"/>
  <c r="T882" i="44"/>
  <c r="S882" i="44"/>
  <c r="R882" i="44"/>
  <c r="Q882" i="44"/>
  <c r="P882" i="44"/>
  <c r="O882" i="44"/>
  <c r="N882" i="44"/>
  <c r="M882" i="44"/>
  <c r="L882" i="44"/>
  <c r="K882" i="44"/>
  <c r="J882" i="44"/>
  <c r="I882" i="44"/>
  <c r="H882" i="44"/>
  <c r="G882" i="44"/>
  <c r="F882" i="44"/>
  <c r="Z881" i="44"/>
  <c r="Y881" i="44"/>
  <c r="X881" i="44"/>
  <c r="W881" i="44"/>
  <c r="V881" i="44"/>
  <c r="U881" i="44"/>
  <c r="T881" i="44"/>
  <c r="S881" i="44"/>
  <c r="R881" i="44"/>
  <c r="Q881" i="44"/>
  <c r="P881" i="44"/>
  <c r="O881" i="44"/>
  <c r="N881" i="44"/>
  <c r="M881" i="44"/>
  <c r="L881" i="44"/>
  <c r="K881" i="44"/>
  <c r="J881" i="44"/>
  <c r="I881" i="44"/>
  <c r="H881" i="44"/>
  <c r="G881" i="44"/>
  <c r="F881" i="44"/>
  <c r="E881" i="44"/>
  <c r="D881" i="44"/>
  <c r="K878" i="44"/>
  <c r="J878" i="44"/>
  <c r="I878" i="44"/>
  <c r="H878" i="44"/>
  <c r="G878" i="44"/>
  <c r="F878" i="44"/>
  <c r="E878" i="44"/>
  <c r="D878" i="44"/>
  <c r="C878" i="44"/>
  <c r="K873" i="44"/>
  <c r="J873" i="44"/>
  <c r="I873" i="44"/>
  <c r="H873" i="44"/>
  <c r="G873" i="44"/>
  <c r="F873" i="44"/>
  <c r="E873" i="44"/>
  <c r="D873" i="44"/>
  <c r="C873" i="44"/>
  <c r="K868" i="44"/>
  <c r="J868" i="44"/>
  <c r="I868" i="44"/>
  <c r="H868" i="44"/>
  <c r="G868" i="44"/>
  <c r="F868" i="44"/>
  <c r="E868" i="44"/>
  <c r="D868" i="44"/>
  <c r="C868" i="44"/>
  <c r="K849" i="44"/>
  <c r="J849" i="44"/>
  <c r="I849" i="44"/>
  <c r="H849" i="44"/>
  <c r="G849" i="44"/>
  <c r="F849" i="44"/>
  <c r="E849" i="44"/>
  <c r="D849" i="44"/>
  <c r="C849" i="44"/>
  <c r="Z845" i="44"/>
  <c r="Z847" i="44" s="1"/>
  <c r="Z849" i="44" s="1"/>
  <c r="Y845" i="44"/>
  <c r="Y847" i="44" s="1"/>
  <c r="X845" i="44"/>
  <c r="X847" i="44" s="1"/>
  <c r="X860" i="44" s="1"/>
  <c r="W845" i="44"/>
  <c r="W847" i="44" s="1"/>
  <c r="V845" i="44"/>
  <c r="V847" i="44" s="1"/>
  <c r="V849" i="44" s="1"/>
  <c r="U845" i="44"/>
  <c r="U847" i="44" s="1"/>
  <c r="T845" i="44"/>
  <c r="T847" i="44" s="1"/>
  <c r="T860" i="44" s="1"/>
  <c r="S845" i="44"/>
  <c r="S847" i="44" s="1"/>
  <c r="R845" i="44"/>
  <c r="R847" i="44" s="1"/>
  <c r="R849" i="44" s="1"/>
  <c r="Q845" i="44"/>
  <c r="Q847" i="44" s="1"/>
  <c r="P845" i="44"/>
  <c r="P847" i="44" s="1"/>
  <c r="P860" i="44" s="1"/>
  <c r="O845" i="44"/>
  <c r="O847" i="44" s="1"/>
  <c r="N845" i="44"/>
  <c r="N847" i="44" s="1"/>
  <c r="N849" i="44" s="1"/>
  <c r="M845" i="44"/>
  <c r="M847" i="44" s="1"/>
  <c r="L845" i="44"/>
  <c r="L847" i="44" s="1"/>
  <c r="L860" i="44" s="1"/>
  <c r="Y845" i="12"/>
  <c r="Y847" i="12" s="1"/>
  <c r="D881" i="37"/>
  <c r="D882" i="37"/>
  <c r="D883" i="37"/>
  <c r="D884" i="37"/>
  <c r="D885" i="37"/>
  <c r="D886" i="37"/>
  <c r="AB845" i="11"/>
  <c r="AB847" i="11" s="1"/>
  <c r="O903" i="15"/>
  <c r="P903" i="15"/>
  <c r="N845" i="15"/>
  <c r="N847" i="15" s="1"/>
  <c r="N849" i="15" s="1"/>
  <c r="AT903" i="14"/>
  <c r="AU903" i="14"/>
  <c r="AU881" i="14"/>
  <c r="AU882" i="14"/>
  <c r="AU883" i="14"/>
  <c r="AU884" i="14"/>
  <c r="AU885" i="14"/>
  <c r="AU886" i="14"/>
  <c r="AS845" i="14"/>
  <c r="AS847" i="14" s="1"/>
  <c r="AS849" i="14" s="1"/>
  <c r="Z903" i="43"/>
  <c r="Y903" i="43"/>
  <c r="X903" i="43"/>
  <c r="W903" i="43"/>
  <c r="V903" i="43"/>
  <c r="U903" i="43"/>
  <c r="T903" i="43"/>
  <c r="S903" i="43"/>
  <c r="R903" i="43"/>
  <c r="Q903" i="43"/>
  <c r="P903" i="43"/>
  <c r="O903" i="43"/>
  <c r="N903" i="43"/>
  <c r="M903" i="43"/>
  <c r="L903" i="43"/>
  <c r="K903" i="43"/>
  <c r="J903" i="43"/>
  <c r="I903" i="43"/>
  <c r="H903" i="43"/>
  <c r="G903" i="43"/>
  <c r="F903" i="43"/>
  <c r="E903" i="43"/>
  <c r="D903" i="43"/>
  <c r="Z886" i="43"/>
  <c r="Y886" i="43"/>
  <c r="X886" i="43"/>
  <c r="W886" i="43"/>
  <c r="V886" i="43"/>
  <c r="U886" i="43"/>
  <c r="T886" i="43"/>
  <c r="S886" i="43"/>
  <c r="R886" i="43"/>
  <c r="Q886" i="43"/>
  <c r="P886" i="43"/>
  <c r="O886" i="43"/>
  <c r="N886" i="43"/>
  <c r="M886" i="43"/>
  <c r="Z885" i="43"/>
  <c r="Y885" i="43"/>
  <c r="X885" i="43"/>
  <c r="W885" i="43"/>
  <c r="V885" i="43"/>
  <c r="U885" i="43"/>
  <c r="T885" i="43"/>
  <c r="S885" i="43"/>
  <c r="R885" i="43"/>
  <c r="Q885" i="43"/>
  <c r="P885" i="43"/>
  <c r="O885" i="43"/>
  <c r="N885" i="43"/>
  <c r="M885" i="43"/>
  <c r="Z884" i="43"/>
  <c r="Y884" i="43"/>
  <c r="X884" i="43"/>
  <c r="W884" i="43"/>
  <c r="V884" i="43"/>
  <c r="U884" i="43"/>
  <c r="T884" i="43"/>
  <c r="S884" i="43"/>
  <c r="R884" i="43"/>
  <c r="Q884" i="43"/>
  <c r="P884" i="43"/>
  <c r="O884" i="43"/>
  <c r="N884" i="43"/>
  <c r="M884" i="43"/>
  <c r="Z883" i="43"/>
  <c r="Y883" i="43"/>
  <c r="X883" i="43"/>
  <c r="W883" i="43"/>
  <c r="V883" i="43"/>
  <c r="U883" i="43"/>
  <c r="T883" i="43"/>
  <c r="S883" i="43"/>
  <c r="R883" i="43"/>
  <c r="Q883" i="43"/>
  <c r="P883" i="43"/>
  <c r="O883" i="43"/>
  <c r="N883" i="43"/>
  <c r="M883" i="43"/>
  <c r="Z882" i="43"/>
  <c r="Y882" i="43"/>
  <c r="X882" i="43"/>
  <c r="W882" i="43"/>
  <c r="V882" i="43"/>
  <c r="U882" i="43"/>
  <c r="T882" i="43"/>
  <c r="S882" i="43"/>
  <c r="R882" i="43"/>
  <c r="Q882" i="43"/>
  <c r="P882" i="43"/>
  <c r="O882" i="43"/>
  <c r="N882" i="43"/>
  <c r="M882" i="43"/>
  <c r="Z881" i="43"/>
  <c r="Y881" i="43"/>
  <c r="X881" i="43"/>
  <c r="W881" i="43"/>
  <c r="V881" i="43"/>
  <c r="U881" i="43"/>
  <c r="T881" i="43"/>
  <c r="S881" i="43"/>
  <c r="R881" i="43"/>
  <c r="Q881" i="43"/>
  <c r="P881" i="43"/>
  <c r="O881" i="43"/>
  <c r="N881" i="43"/>
  <c r="M881" i="43"/>
  <c r="K878" i="43"/>
  <c r="J878" i="43"/>
  <c r="I878" i="43"/>
  <c r="H878" i="43"/>
  <c r="G878" i="43"/>
  <c r="F878" i="43"/>
  <c r="E878" i="43"/>
  <c r="D878" i="43"/>
  <c r="C878" i="43"/>
  <c r="K873" i="43"/>
  <c r="J873" i="43"/>
  <c r="I873" i="43"/>
  <c r="H873" i="43"/>
  <c r="G873" i="43"/>
  <c r="F873" i="43"/>
  <c r="E873" i="43"/>
  <c r="D873" i="43"/>
  <c r="C873" i="43"/>
  <c r="K868" i="43"/>
  <c r="J868" i="43"/>
  <c r="I868" i="43"/>
  <c r="H868" i="43"/>
  <c r="G868" i="43"/>
  <c r="F868" i="43"/>
  <c r="E868" i="43"/>
  <c r="D868" i="43"/>
  <c r="C868" i="43"/>
  <c r="K849" i="43"/>
  <c r="J849" i="43"/>
  <c r="I849" i="43"/>
  <c r="H849" i="43"/>
  <c r="G849" i="43"/>
  <c r="F849" i="43"/>
  <c r="E849" i="43"/>
  <c r="D849" i="43"/>
  <c r="C849" i="43"/>
  <c r="Z845" i="43"/>
  <c r="Z847" i="43" s="1"/>
  <c r="Z860" i="43" s="1"/>
  <c r="Y845" i="43"/>
  <c r="Y847" i="43" s="1"/>
  <c r="Y860" i="43" s="1"/>
  <c r="X845" i="43"/>
  <c r="X847" i="43" s="1"/>
  <c r="W845" i="43"/>
  <c r="W847" i="43" s="1"/>
  <c r="W849" i="43" s="1"/>
  <c r="V845" i="43"/>
  <c r="V847" i="43" s="1"/>
  <c r="U845" i="43"/>
  <c r="U847" i="43" s="1"/>
  <c r="U860" i="43" s="1"/>
  <c r="T845" i="43"/>
  <c r="T847" i="43" s="1"/>
  <c r="S845" i="43"/>
  <c r="S847" i="43" s="1"/>
  <c r="S860" i="43" s="1"/>
  <c r="R845" i="43"/>
  <c r="R847" i="43" s="1"/>
  <c r="Q845" i="43"/>
  <c r="Q847" i="43" s="1"/>
  <c r="Q860" i="43" s="1"/>
  <c r="P845" i="43"/>
  <c r="P847" i="43" s="1"/>
  <c r="O845" i="43"/>
  <c r="O847" i="43" s="1"/>
  <c r="O849" i="43" s="1"/>
  <c r="N845" i="43"/>
  <c r="N847" i="43" s="1"/>
  <c r="M845" i="43"/>
  <c r="M847" i="43" s="1"/>
  <c r="M860" i="43" s="1"/>
  <c r="L845" i="43"/>
  <c r="L847" i="43" s="1"/>
  <c r="AD903" i="43"/>
  <c r="AE903" i="43"/>
  <c r="AF903" i="43"/>
  <c r="AG903" i="43"/>
  <c r="Y849" i="12" l="1"/>
  <c r="Y860" i="12"/>
  <c r="X868" i="12"/>
  <c r="X873" i="12"/>
  <c r="X878" i="12"/>
  <c r="M868" i="15"/>
  <c r="M878" i="15"/>
  <c r="M873" i="15"/>
  <c r="AS860" i="14"/>
  <c r="AS868" i="14" s="1"/>
  <c r="AR878" i="14"/>
  <c r="AR873" i="14"/>
  <c r="AR868" i="14"/>
  <c r="AB849" i="11"/>
  <c r="AB860" i="11"/>
  <c r="AB878" i="11" s="1"/>
  <c r="M849" i="44"/>
  <c r="M860" i="44"/>
  <c r="Q849" i="44"/>
  <c r="Q860" i="44"/>
  <c r="U849" i="44"/>
  <c r="U860" i="44"/>
  <c r="Y849" i="44"/>
  <c r="Y860" i="44"/>
  <c r="P878" i="44"/>
  <c r="P873" i="44"/>
  <c r="P868" i="44"/>
  <c r="X878" i="44"/>
  <c r="X873" i="44"/>
  <c r="X868" i="44"/>
  <c r="O849" i="44"/>
  <c r="O860" i="44"/>
  <c r="S849" i="44"/>
  <c r="S860" i="44"/>
  <c r="W849" i="44"/>
  <c r="W860" i="44"/>
  <c r="L878" i="44"/>
  <c r="L873" i="44"/>
  <c r="L868" i="44"/>
  <c r="T878" i="44"/>
  <c r="T873" i="44"/>
  <c r="T868" i="44"/>
  <c r="L849" i="44"/>
  <c r="P849" i="44"/>
  <c r="T849" i="44"/>
  <c r="X849" i="44"/>
  <c r="N860" i="44"/>
  <c r="R860" i="44"/>
  <c r="V860" i="44"/>
  <c r="Z860" i="44"/>
  <c r="N860" i="15"/>
  <c r="AB868" i="11"/>
  <c r="AB873" i="11"/>
  <c r="Q878" i="43"/>
  <c r="Q873" i="43"/>
  <c r="Q868" i="43"/>
  <c r="N849" i="43"/>
  <c r="N860" i="43"/>
  <c r="V849" i="43"/>
  <c r="V860" i="43"/>
  <c r="S878" i="43"/>
  <c r="S873" i="43"/>
  <c r="S868" i="43"/>
  <c r="M878" i="43"/>
  <c r="M873" i="43"/>
  <c r="M868" i="43"/>
  <c r="U878" i="43"/>
  <c r="U873" i="43"/>
  <c r="U868" i="43"/>
  <c r="Y878" i="43"/>
  <c r="Y873" i="43"/>
  <c r="Y868" i="43"/>
  <c r="R849" i="43"/>
  <c r="R860" i="43"/>
  <c r="Z849" i="43"/>
  <c r="L849" i="43"/>
  <c r="L860" i="43"/>
  <c r="P849" i="43"/>
  <c r="P860" i="43"/>
  <c r="T849" i="43"/>
  <c r="T860" i="43"/>
  <c r="X849" i="43"/>
  <c r="X860" i="43"/>
  <c r="S849" i="43"/>
  <c r="M849" i="43"/>
  <c r="Q849" i="43"/>
  <c r="U849" i="43"/>
  <c r="Y849" i="43"/>
  <c r="O860" i="43"/>
  <c r="W860" i="43"/>
  <c r="AH903" i="12"/>
  <c r="AK903" i="43"/>
  <c r="AK903" i="44"/>
  <c r="M903" i="37"/>
  <c r="W903" i="15"/>
  <c r="Y873" i="12" l="1"/>
  <c r="Y878" i="12"/>
  <c r="Y868" i="12"/>
  <c r="AS878" i="14"/>
  <c r="AS873" i="14"/>
  <c r="Z878" i="44"/>
  <c r="Z873" i="44"/>
  <c r="Z868" i="44"/>
  <c r="R878" i="44"/>
  <c r="R873" i="44"/>
  <c r="R868" i="44"/>
  <c r="W878" i="44"/>
  <c r="W873" i="44"/>
  <c r="W868" i="44"/>
  <c r="O878" i="44"/>
  <c r="O873" i="44"/>
  <c r="O868" i="44"/>
  <c r="Y878" i="44"/>
  <c r="Y873" i="44"/>
  <c r="Y868" i="44"/>
  <c r="Q878" i="44"/>
  <c r="Q873" i="44"/>
  <c r="Q868" i="44"/>
  <c r="N878" i="44"/>
  <c r="N873" i="44"/>
  <c r="N868" i="44"/>
  <c r="S878" i="44"/>
  <c r="S873" i="44"/>
  <c r="S868" i="44"/>
  <c r="U878" i="44"/>
  <c r="U873" i="44"/>
  <c r="U868" i="44"/>
  <c r="M878" i="44"/>
  <c r="M873" i="44"/>
  <c r="M868" i="44"/>
  <c r="V878" i="44"/>
  <c r="V873" i="44"/>
  <c r="V868" i="44"/>
  <c r="N868" i="15"/>
  <c r="N878" i="15"/>
  <c r="N873" i="15"/>
  <c r="P878" i="43"/>
  <c r="P868" i="43"/>
  <c r="P873" i="43"/>
  <c r="W878" i="43"/>
  <c r="W873" i="43"/>
  <c r="W868" i="43"/>
  <c r="X878" i="43"/>
  <c r="X873" i="43"/>
  <c r="X868" i="43"/>
  <c r="Z878" i="43"/>
  <c r="Z873" i="43"/>
  <c r="Z868" i="43"/>
  <c r="V878" i="43"/>
  <c r="V873" i="43"/>
  <c r="V868" i="43"/>
  <c r="O878" i="43"/>
  <c r="O873" i="43"/>
  <c r="O868" i="43"/>
  <c r="T873" i="43"/>
  <c r="T868" i="43"/>
  <c r="T878" i="43"/>
  <c r="L873" i="43"/>
  <c r="L878" i="43"/>
  <c r="L868" i="43"/>
  <c r="R878" i="43"/>
  <c r="R873" i="43"/>
  <c r="R868" i="43"/>
  <c r="N878" i="43"/>
  <c r="N873" i="43"/>
  <c r="N868" i="43"/>
  <c r="L903" i="37"/>
  <c r="AJ903" i="43"/>
  <c r="F903" i="37"/>
  <c r="G903" i="37"/>
  <c r="H903" i="37"/>
  <c r="I903" i="37"/>
  <c r="J903" i="37"/>
  <c r="K903" i="37"/>
  <c r="E881" i="37"/>
  <c r="F881" i="37"/>
  <c r="E882" i="37"/>
  <c r="F882" i="37"/>
  <c r="E883" i="37"/>
  <c r="F883" i="37"/>
  <c r="E884" i="37"/>
  <c r="F884" i="37"/>
  <c r="E885" i="37"/>
  <c r="F885" i="37"/>
  <c r="E886" i="37"/>
  <c r="F886" i="37"/>
  <c r="AD903" i="11"/>
  <c r="AD881" i="11"/>
  <c r="AD882" i="11"/>
  <c r="AD883" i="11"/>
  <c r="AD884" i="11"/>
  <c r="AD885" i="11"/>
  <c r="AD886" i="11"/>
  <c r="AC845" i="11"/>
  <c r="AC847" i="11" s="1"/>
  <c r="AC849" i="11" s="1"/>
  <c r="O845" i="15"/>
  <c r="O847" i="15" s="1"/>
  <c r="O849" i="15" s="1"/>
  <c r="AT845" i="14"/>
  <c r="AT847" i="14" s="1"/>
  <c r="AT849" i="14" s="1"/>
  <c r="L881" i="37"/>
  <c r="G881" i="37"/>
  <c r="H881" i="37"/>
  <c r="I881" i="37"/>
  <c r="J881" i="37"/>
  <c r="K881" i="37"/>
  <c r="G882" i="37"/>
  <c r="H882" i="37"/>
  <c r="I882" i="37"/>
  <c r="J882" i="37"/>
  <c r="K882" i="37"/>
  <c r="G883" i="37"/>
  <c r="H883" i="37"/>
  <c r="I883" i="37"/>
  <c r="J883" i="37"/>
  <c r="K883" i="37"/>
  <c r="G884" i="37"/>
  <c r="H884" i="37"/>
  <c r="I884" i="37"/>
  <c r="J884" i="37"/>
  <c r="K884" i="37"/>
  <c r="G885" i="37"/>
  <c r="H885" i="37"/>
  <c r="I885" i="37"/>
  <c r="J885" i="37"/>
  <c r="K885" i="37"/>
  <c r="G886" i="37"/>
  <c r="H886" i="37"/>
  <c r="I886" i="37"/>
  <c r="J886" i="37"/>
  <c r="K886" i="37"/>
  <c r="L886" i="37"/>
  <c r="L885" i="37"/>
  <c r="L884" i="37"/>
  <c r="L883" i="37"/>
  <c r="L882" i="37"/>
  <c r="AI881" i="44"/>
  <c r="AI882" i="44"/>
  <c r="AI883" i="44"/>
  <c r="AI884" i="44"/>
  <c r="AI885" i="44"/>
  <c r="AI886" i="44"/>
  <c r="AE903" i="44"/>
  <c r="AE903" i="11"/>
  <c r="AE881" i="11"/>
  <c r="AF881" i="11"/>
  <c r="AE882" i="11"/>
  <c r="AF882" i="11"/>
  <c r="AE883" i="11"/>
  <c r="AF883" i="11"/>
  <c r="AE884" i="11"/>
  <c r="AF884" i="11"/>
  <c r="AE885" i="11"/>
  <c r="AF885" i="11"/>
  <c r="AE886" i="11"/>
  <c r="AF886" i="11"/>
  <c r="AD845" i="11"/>
  <c r="AD847" i="11" s="1"/>
  <c r="AD849" i="11" s="1"/>
  <c r="Q903" i="15"/>
  <c r="P845" i="15"/>
  <c r="P847" i="15" s="1"/>
  <c r="P849" i="15" s="1"/>
  <c r="AV903" i="14"/>
  <c r="AV881" i="14"/>
  <c r="AW881" i="14"/>
  <c r="AV882" i="14"/>
  <c r="AW882" i="14"/>
  <c r="AV883" i="14"/>
  <c r="AW883" i="14"/>
  <c r="AV884" i="14"/>
  <c r="AW884" i="14"/>
  <c r="AV885" i="14"/>
  <c r="AW885" i="14"/>
  <c r="AV886" i="14"/>
  <c r="AW886" i="14"/>
  <c r="AU845" i="14"/>
  <c r="AU847" i="14" s="1"/>
  <c r="AU849" i="14" s="1"/>
  <c r="O860" i="15" l="1"/>
  <c r="O873" i="15" s="1"/>
  <c r="AC860" i="11"/>
  <c r="P860" i="15"/>
  <c r="P878" i="15" s="1"/>
  <c r="AT860" i="14"/>
  <c r="AT878" i="14" s="1"/>
  <c r="AD860" i="11"/>
  <c r="AD868" i="11" s="1"/>
  <c r="AU860" i="14"/>
  <c r="AF903" i="44"/>
  <c r="AF903" i="11"/>
  <c r="AE845" i="11"/>
  <c r="AE847" i="11" s="1"/>
  <c r="AE849" i="11" s="1"/>
  <c r="R903" i="15"/>
  <c r="Q845" i="15"/>
  <c r="Q847" i="15" s="1"/>
  <c r="AW903" i="14"/>
  <c r="AX903" i="14"/>
  <c r="AV845" i="14"/>
  <c r="AV847" i="14" s="1"/>
  <c r="AV849" i="14" s="1"/>
  <c r="AG903" i="44"/>
  <c r="AH903" i="44"/>
  <c r="AI903" i="44"/>
  <c r="AJ903" i="44"/>
  <c r="AG903" i="11"/>
  <c r="AF845" i="11"/>
  <c r="AF847" i="11" s="1"/>
  <c r="AF849" i="11" s="1"/>
  <c r="S903" i="15"/>
  <c r="T903" i="15"/>
  <c r="R845" i="15"/>
  <c r="R847" i="15" s="1"/>
  <c r="R849" i="15" s="1"/>
  <c r="AX881" i="14"/>
  <c r="AX882" i="14"/>
  <c r="AX883" i="14"/>
  <c r="AX884" i="14"/>
  <c r="AX885" i="14"/>
  <c r="AX886" i="14"/>
  <c r="AW845" i="14"/>
  <c r="AW847" i="14" s="1"/>
  <c r="AW849" i="14" s="1"/>
  <c r="O878" i="15" l="1"/>
  <c r="O868" i="15"/>
  <c r="AC868" i="11"/>
  <c r="AC873" i="11"/>
  <c r="AC878" i="11"/>
  <c r="P868" i="15"/>
  <c r="P873" i="15"/>
  <c r="AT873" i="14"/>
  <c r="AT868" i="14"/>
  <c r="AD873" i="11"/>
  <c r="AD878" i="11"/>
  <c r="AU873" i="14"/>
  <c r="AU868" i="14"/>
  <c r="AU878" i="14"/>
  <c r="AE860" i="11"/>
  <c r="AE873" i="11" s="1"/>
  <c r="Q849" i="15"/>
  <c r="Q860" i="15"/>
  <c r="R860" i="15"/>
  <c r="R873" i="15" s="1"/>
  <c r="AV860" i="14"/>
  <c r="AW860" i="14"/>
  <c r="AW868" i="14" s="1"/>
  <c r="AF860" i="11"/>
  <c r="AE868" i="11" l="1"/>
  <c r="AE878" i="11"/>
  <c r="R878" i="15"/>
  <c r="Q878" i="15"/>
  <c r="Q873" i="15"/>
  <c r="Q868" i="15"/>
  <c r="R868" i="15"/>
  <c r="AV878" i="14"/>
  <c r="AV873" i="14"/>
  <c r="AV868" i="14"/>
  <c r="AW878" i="14"/>
  <c r="AW873" i="14"/>
  <c r="AF873" i="11"/>
  <c r="AF868" i="11"/>
  <c r="AF878" i="11"/>
  <c r="AD903" i="12" l="1"/>
  <c r="AE903" i="12"/>
  <c r="AF903" i="12"/>
  <c r="AD845" i="12"/>
  <c r="AD847" i="12" s="1"/>
  <c r="AD849" i="12" s="1"/>
  <c r="AH903" i="43"/>
  <c r="AI903" i="43"/>
  <c r="AH903" i="11"/>
  <c r="AI903" i="11"/>
  <c r="AJ903" i="11"/>
  <c r="AG845" i="11"/>
  <c r="AG847" i="11" s="1"/>
  <c r="AG849" i="11" s="1"/>
  <c r="AD860" i="12" l="1"/>
  <c r="AD868" i="12" s="1"/>
  <c r="AG860" i="11"/>
  <c r="AG878" i="11" s="1"/>
  <c r="AG868" i="11" l="1"/>
  <c r="AD873" i="12"/>
  <c r="AD878" i="12"/>
  <c r="AG873" i="11"/>
  <c r="U903" i="15"/>
  <c r="V903" i="15"/>
  <c r="S845" i="15"/>
  <c r="S847" i="15" s="1"/>
  <c r="S849" i="15" s="1"/>
  <c r="AX845" i="14"/>
  <c r="AX847" i="14" s="1"/>
  <c r="AX849" i="14" s="1"/>
  <c r="S860" i="15" l="1"/>
  <c r="S868" i="15" s="1"/>
  <c r="AX860" i="14"/>
  <c r="S873" i="15" l="1"/>
  <c r="S878" i="15"/>
  <c r="AX873" i="14"/>
  <c r="AX878" i="14"/>
  <c r="AX868" i="14"/>
  <c r="AG903" i="12"/>
  <c r="AI903" i="17" l="1"/>
  <c r="AJ903" i="17"/>
  <c r="AJ881" i="17"/>
  <c r="AJ882" i="17"/>
  <c r="AJ883" i="17"/>
  <c r="AJ884" i="17"/>
  <c r="AJ885" i="17"/>
  <c r="AJ886" i="17"/>
  <c r="AI881" i="17" l="1"/>
  <c r="AI882" i="17"/>
  <c r="AI883" i="17"/>
  <c r="AI884" i="17"/>
  <c r="AI885" i="17"/>
  <c r="AI886" i="17"/>
  <c r="AH903" i="17" l="1"/>
  <c r="AH881" i="17"/>
  <c r="AH882" i="17"/>
  <c r="AH883" i="17"/>
  <c r="AH884" i="17"/>
  <c r="AH885" i="17"/>
  <c r="AH886" i="17"/>
  <c r="C878" i="17" l="1"/>
  <c r="D878" i="17"/>
  <c r="E878" i="17"/>
  <c r="F878" i="17"/>
  <c r="G878" i="17"/>
  <c r="H878" i="17"/>
  <c r="I878" i="17"/>
  <c r="J878" i="17"/>
  <c r="K878" i="17"/>
  <c r="C878" i="11"/>
  <c r="D878" i="11"/>
  <c r="E878" i="11"/>
  <c r="F878" i="11"/>
  <c r="G878" i="11"/>
  <c r="H878" i="11"/>
  <c r="I878" i="11"/>
  <c r="J878" i="11"/>
  <c r="K878" i="11"/>
  <c r="C878" i="15"/>
  <c r="D878" i="15"/>
  <c r="E878" i="15"/>
  <c r="F878" i="15"/>
  <c r="G878" i="15"/>
  <c r="I878" i="15"/>
  <c r="C873" i="17"/>
  <c r="D873" i="17"/>
  <c r="E873" i="17"/>
  <c r="F873" i="17"/>
  <c r="G873" i="17"/>
  <c r="H873" i="17"/>
  <c r="I873" i="17"/>
  <c r="J873" i="17"/>
  <c r="K873" i="17"/>
  <c r="C873" i="11"/>
  <c r="D873" i="11"/>
  <c r="E873" i="11"/>
  <c r="F873" i="11"/>
  <c r="G873" i="11"/>
  <c r="H873" i="11"/>
  <c r="I873" i="11"/>
  <c r="J873" i="11"/>
  <c r="K873" i="11"/>
  <c r="C873" i="15"/>
  <c r="D873" i="15"/>
  <c r="E873" i="15"/>
  <c r="F873" i="15"/>
  <c r="G873" i="15"/>
  <c r="I873" i="15"/>
  <c r="K873" i="14"/>
  <c r="L873" i="14"/>
  <c r="M873" i="14"/>
  <c r="N873" i="14"/>
  <c r="O873" i="14"/>
  <c r="P873" i="14"/>
  <c r="Q873" i="14"/>
  <c r="R873" i="14"/>
  <c r="S873" i="14"/>
  <c r="C868" i="17"/>
  <c r="D868" i="17"/>
  <c r="E868" i="17"/>
  <c r="F868" i="17"/>
  <c r="G868" i="17"/>
  <c r="H868" i="17"/>
  <c r="I868" i="17"/>
  <c r="J868" i="17"/>
  <c r="K868" i="17"/>
  <c r="C868" i="11"/>
  <c r="D868" i="11"/>
  <c r="E868" i="11"/>
  <c r="F868" i="11"/>
  <c r="G868" i="11"/>
  <c r="H868" i="11"/>
  <c r="I868" i="11"/>
  <c r="J868" i="11"/>
  <c r="K868" i="11"/>
  <c r="C868" i="15"/>
  <c r="D868" i="15"/>
  <c r="E868" i="15"/>
  <c r="F868" i="15"/>
  <c r="G868" i="15"/>
  <c r="I868" i="15"/>
  <c r="C849" i="17"/>
  <c r="D849" i="17"/>
  <c r="E849" i="17"/>
  <c r="F849" i="17"/>
  <c r="G849" i="17"/>
  <c r="H849" i="17"/>
  <c r="I849" i="17"/>
  <c r="J849" i="17"/>
  <c r="K849" i="17"/>
  <c r="C845" i="11" l="1"/>
  <c r="C847" i="11" s="1"/>
  <c r="C849" i="11" s="1"/>
  <c r="D845" i="11"/>
  <c r="D847" i="11" s="1"/>
  <c r="D849" i="11" s="1"/>
  <c r="E845" i="11"/>
  <c r="E847" i="11" s="1"/>
  <c r="E849" i="11" s="1"/>
  <c r="F845" i="11"/>
  <c r="F847" i="11" s="1"/>
  <c r="F849" i="11" s="1"/>
  <c r="G845" i="11"/>
  <c r="G847" i="11" s="1"/>
  <c r="G849" i="11" s="1"/>
  <c r="H845" i="11"/>
  <c r="H847" i="11" s="1"/>
  <c r="H849" i="11" s="1"/>
  <c r="I845" i="11"/>
  <c r="I847" i="11" s="1"/>
  <c r="I849" i="11" s="1"/>
  <c r="J845" i="11"/>
  <c r="J847" i="11" s="1"/>
  <c r="J849" i="11" s="1"/>
  <c r="K845" i="11"/>
  <c r="K847" i="11" s="1"/>
  <c r="K849" i="11" s="1"/>
  <c r="L845" i="11"/>
  <c r="L847" i="11" s="1"/>
  <c r="M845" i="11"/>
  <c r="M847" i="11" s="1"/>
  <c r="N845" i="11"/>
  <c r="N847" i="11" s="1"/>
  <c r="O845" i="11"/>
  <c r="O847" i="11" s="1"/>
  <c r="P845" i="11"/>
  <c r="P847" i="11" s="1"/>
  <c r="Q845" i="11"/>
  <c r="Q847" i="11" s="1"/>
  <c r="R845" i="11"/>
  <c r="R847" i="11" s="1"/>
  <c r="S845" i="11"/>
  <c r="S847" i="11" s="1"/>
  <c r="T845" i="11"/>
  <c r="T847" i="11" s="1"/>
  <c r="U845" i="11"/>
  <c r="U847" i="11" s="1"/>
  <c r="V845" i="11"/>
  <c r="V847" i="11" s="1"/>
  <c r="W845" i="11"/>
  <c r="W847" i="11" s="1"/>
  <c r="X845" i="11"/>
  <c r="X847" i="11" s="1"/>
  <c r="Y845" i="11"/>
  <c r="Y847" i="11" s="1"/>
  <c r="Z845" i="11"/>
  <c r="Z847" i="11" s="1"/>
  <c r="D845" i="15"/>
  <c r="D847" i="15" s="1"/>
  <c r="D849" i="15" s="1"/>
  <c r="E845" i="15"/>
  <c r="E847" i="15" s="1"/>
  <c r="E849" i="15" s="1"/>
  <c r="F845" i="15"/>
  <c r="F847" i="15" s="1"/>
  <c r="F849" i="15" s="1"/>
  <c r="G845" i="15"/>
  <c r="G847" i="15" s="1"/>
  <c r="G849" i="15" s="1"/>
  <c r="H845" i="15"/>
  <c r="H847" i="15" s="1"/>
  <c r="I845" i="15"/>
  <c r="I847" i="15" s="1"/>
  <c r="I849" i="15" s="1"/>
  <c r="J845" i="15"/>
  <c r="J847" i="15" s="1"/>
  <c r="K845" i="15"/>
  <c r="K847" i="15" s="1"/>
  <c r="L845" i="15"/>
  <c r="L847" i="15" s="1"/>
  <c r="C845" i="15"/>
  <c r="C847" i="15" s="1"/>
  <c r="C849" i="15" s="1"/>
  <c r="M847" i="17"/>
  <c r="N847" i="17"/>
  <c r="Q847" i="17"/>
  <c r="R847" i="17"/>
  <c r="U847" i="17"/>
  <c r="V847" i="17"/>
  <c r="Y847" i="17"/>
  <c r="Z847" i="17"/>
  <c r="AC847" i="17"/>
  <c r="AD847" i="17"/>
  <c r="AG847" i="17"/>
  <c r="L847" i="17"/>
  <c r="M845" i="17"/>
  <c r="N845" i="17"/>
  <c r="O845" i="17"/>
  <c r="O847" i="17" s="1"/>
  <c r="P845" i="17"/>
  <c r="P847" i="17" s="1"/>
  <c r="Q845" i="17"/>
  <c r="R845" i="17"/>
  <c r="S845" i="17"/>
  <c r="S847" i="17" s="1"/>
  <c r="T845" i="17"/>
  <c r="T847" i="17" s="1"/>
  <c r="U845" i="17"/>
  <c r="V845" i="17"/>
  <c r="W845" i="17"/>
  <c r="W847" i="17" s="1"/>
  <c r="X845" i="17"/>
  <c r="X847" i="17" s="1"/>
  <c r="Y845" i="17"/>
  <c r="Z845" i="17"/>
  <c r="AA845" i="17"/>
  <c r="AA847" i="17" s="1"/>
  <c r="AB845" i="17"/>
  <c r="AB847" i="17" s="1"/>
  <c r="AC845" i="17"/>
  <c r="AD845" i="17"/>
  <c r="AE845" i="17"/>
  <c r="AE847" i="17" s="1"/>
  <c r="AF845" i="17"/>
  <c r="AF847" i="17" s="1"/>
  <c r="AG845" i="17"/>
  <c r="L845" i="17"/>
  <c r="D845" i="12"/>
  <c r="D847" i="12" s="1"/>
  <c r="E845" i="12"/>
  <c r="E847" i="12" s="1"/>
  <c r="F845" i="12"/>
  <c r="F847" i="12" s="1"/>
  <c r="G845" i="12"/>
  <c r="G847" i="12" s="1"/>
  <c r="H845" i="12"/>
  <c r="H847" i="12" s="1"/>
  <c r="I845" i="12"/>
  <c r="I847" i="12" s="1"/>
  <c r="J845" i="12"/>
  <c r="J847" i="12" s="1"/>
  <c r="K845" i="12"/>
  <c r="K847" i="12" s="1"/>
  <c r="L845" i="12"/>
  <c r="L847" i="12" s="1"/>
  <c r="M845" i="12"/>
  <c r="M847" i="12" s="1"/>
  <c r="N845" i="12"/>
  <c r="N847" i="12" s="1"/>
  <c r="O845" i="12"/>
  <c r="O847" i="12" s="1"/>
  <c r="P845" i="12"/>
  <c r="P847" i="12" s="1"/>
  <c r="Q845" i="12"/>
  <c r="Q847" i="12" s="1"/>
  <c r="R845" i="12"/>
  <c r="R847" i="12" s="1"/>
  <c r="S845" i="12"/>
  <c r="S847" i="12" s="1"/>
  <c r="T845" i="12"/>
  <c r="T847" i="12" s="1"/>
  <c r="U845" i="12"/>
  <c r="U847" i="12" s="1"/>
  <c r="V845" i="12"/>
  <c r="V847" i="12" s="1"/>
  <c r="W845" i="12"/>
  <c r="W847" i="12" s="1"/>
  <c r="Z845" i="12"/>
  <c r="Z847" i="12" s="1"/>
  <c r="AA845" i="12"/>
  <c r="AA847" i="12" s="1"/>
  <c r="AB845" i="12"/>
  <c r="AB847" i="12" s="1"/>
  <c r="AC845" i="12"/>
  <c r="AC847" i="12" s="1"/>
  <c r="C845" i="12"/>
  <c r="C847" i="12" s="1"/>
  <c r="Z845" i="14"/>
  <c r="Z847" i="14" s="1"/>
  <c r="AA845" i="14"/>
  <c r="AA847" i="14" s="1"/>
  <c r="AB845" i="14"/>
  <c r="AB847" i="14" s="1"/>
  <c r="AC845" i="14"/>
  <c r="AC847" i="14" s="1"/>
  <c r="AD845" i="14"/>
  <c r="AD847" i="14" s="1"/>
  <c r="AE845" i="14"/>
  <c r="AE847" i="14" s="1"/>
  <c r="AF845" i="14"/>
  <c r="AF847" i="14" s="1"/>
  <c r="AG845" i="14"/>
  <c r="AG847" i="14" s="1"/>
  <c r="AH845" i="14"/>
  <c r="AH847" i="14" s="1"/>
  <c r="AI845" i="14"/>
  <c r="AI847" i="14" s="1"/>
  <c r="AJ845" i="14"/>
  <c r="AJ847" i="14" s="1"/>
  <c r="AK845" i="14"/>
  <c r="AK847" i="14" s="1"/>
  <c r="AL845" i="14"/>
  <c r="AL847" i="14" s="1"/>
  <c r="AM845" i="14"/>
  <c r="AM847" i="14" s="1"/>
  <c r="AN845" i="14"/>
  <c r="AN847" i="14" s="1"/>
  <c r="AO845" i="14"/>
  <c r="AO847" i="14" s="1"/>
  <c r="AP845" i="14"/>
  <c r="AP847" i="14" s="1"/>
  <c r="AQ845" i="14"/>
  <c r="AQ847" i="14" s="1"/>
  <c r="Y845" i="14"/>
  <c r="Y847" i="14" s="1"/>
  <c r="P860" i="12" l="1"/>
  <c r="P849" i="12"/>
  <c r="D860" i="12"/>
  <c r="D849" i="12"/>
  <c r="C860" i="12"/>
  <c r="C849" i="12"/>
  <c r="W860" i="12"/>
  <c r="W849" i="12"/>
  <c r="O860" i="12"/>
  <c r="O849" i="12"/>
  <c r="G860" i="12"/>
  <c r="G849" i="12"/>
  <c r="AC860" i="12"/>
  <c r="AC849" i="12"/>
  <c r="U849" i="12"/>
  <c r="U860" i="12"/>
  <c r="Q860" i="12"/>
  <c r="Q849" i="12"/>
  <c r="M860" i="12"/>
  <c r="M849" i="12"/>
  <c r="I849" i="12"/>
  <c r="I860" i="12"/>
  <c r="E849" i="12"/>
  <c r="E860" i="12"/>
  <c r="AB860" i="12"/>
  <c r="AB849" i="12"/>
  <c r="T860" i="12"/>
  <c r="T849" i="12"/>
  <c r="L860" i="12"/>
  <c r="L849" i="12"/>
  <c r="H860" i="12"/>
  <c r="H849" i="12"/>
  <c r="AA860" i="12"/>
  <c r="AA849" i="12"/>
  <c r="S860" i="12"/>
  <c r="S849" i="12"/>
  <c r="K860" i="12"/>
  <c r="K849" i="12"/>
  <c r="Z849" i="12"/>
  <c r="Z860" i="12"/>
  <c r="V860" i="12"/>
  <c r="V849" i="12"/>
  <c r="R849" i="12"/>
  <c r="R860" i="12"/>
  <c r="N860" i="12"/>
  <c r="N849" i="12"/>
  <c r="J849" i="12"/>
  <c r="J860" i="12"/>
  <c r="F860" i="12"/>
  <c r="F849" i="12"/>
  <c r="AF849" i="17"/>
  <c r="AF860" i="17"/>
  <c r="AB860" i="17"/>
  <c r="AB849" i="17"/>
  <c r="X849" i="17"/>
  <c r="X860" i="17"/>
  <c r="T860" i="17"/>
  <c r="T849" i="17"/>
  <c r="P849" i="17"/>
  <c r="P860" i="17"/>
  <c r="AE849" i="17"/>
  <c r="AE860" i="17"/>
  <c r="AA849" i="17"/>
  <c r="AA860" i="17"/>
  <c r="W849" i="17"/>
  <c r="W860" i="17"/>
  <c r="S849" i="17"/>
  <c r="S860" i="17"/>
  <c r="O849" i="17"/>
  <c r="O860" i="17"/>
  <c r="L860" i="17"/>
  <c r="L849" i="17"/>
  <c r="AD860" i="17"/>
  <c r="AD849" i="17"/>
  <c r="V860" i="17"/>
  <c r="V849" i="17"/>
  <c r="R860" i="17"/>
  <c r="R849" i="17"/>
  <c r="N860" i="17"/>
  <c r="N849" i="17"/>
  <c r="AC849" i="17"/>
  <c r="AC860" i="17"/>
  <c r="Y849" i="17"/>
  <c r="Y860" i="17"/>
  <c r="U849" i="17"/>
  <c r="U860" i="17"/>
  <c r="Q849" i="17"/>
  <c r="Q860" i="17"/>
  <c r="M849" i="17"/>
  <c r="M860" i="17"/>
  <c r="Z860" i="17"/>
  <c r="Z849" i="17"/>
  <c r="AG849" i="17"/>
  <c r="AG860" i="17"/>
  <c r="Z860" i="11"/>
  <c r="Z849" i="11"/>
  <c r="V860" i="11"/>
  <c r="V849" i="11"/>
  <c r="R860" i="11"/>
  <c r="R849" i="11"/>
  <c r="N860" i="11"/>
  <c r="N849" i="11"/>
  <c r="Y849" i="11"/>
  <c r="Y860" i="11"/>
  <c r="U849" i="11"/>
  <c r="U860" i="11"/>
  <c r="Q849" i="11"/>
  <c r="Q860" i="11"/>
  <c r="M849" i="11"/>
  <c r="M860" i="11"/>
  <c r="X849" i="11"/>
  <c r="X860" i="11"/>
  <c r="T849" i="11"/>
  <c r="T860" i="11"/>
  <c r="P849" i="11"/>
  <c r="P860" i="11"/>
  <c r="L849" i="11"/>
  <c r="L860" i="11"/>
  <c r="W860" i="11"/>
  <c r="W849" i="11"/>
  <c r="S860" i="11"/>
  <c r="S849" i="11"/>
  <c r="O860" i="11"/>
  <c r="O849" i="11"/>
  <c r="L860" i="15"/>
  <c r="L849" i="15"/>
  <c r="H860" i="15"/>
  <c r="H849" i="15"/>
  <c r="K849" i="15"/>
  <c r="K860" i="15"/>
  <c r="J849" i="15"/>
  <c r="J860" i="15"/>
  <c r="AO849" i="14"/>
  <c r="AO860" i="14"/>
  <c r="AK860" i="14"/>
  <c r="AK849" i="14"/>
  <c r="AG849" i="14"/>
  <c r="AG860" i="14"/>
  <c r="AC860" i="14"/>
  <c r="AC849" i="14"/>
  <c r="AH849" i="14"/>
  <c r="AH860" i="14"/>
  <c r="Z849" i="14"/>
  <c r="Z860" i="14"/>
  <c r="AN860" i="14"/>
  <c r="AN849" i="14"/>
  <c r="AJ860" i="14"/>
  <c r="AJ849" i="14"/>
  <c r="AF860" i="14"/>
  <c r="AF849" i="14"/>
  <c r="AB860" i="14"/>
  <c r="AB849" i="14"/>
  <c r="Y849" i="14"/>
  <c r="Y860" i="14"/>
  <c r="AQ860" i="14"/>
  <c r="AQ849" i="14"/>
  <c r="AM860" i="14"/>
  <c r="AM849" i="14"/>
  <c r="AI860" i="14"/>
  <c r="AI849" i="14"/>
  <c r="AE860" i="14"/>
  <c r="AE849" i="14"/>
  <c r="AA860" i="14"/>
  <c r="AA849" i="14"/>
  <c r="AL849" i="14"/>
  <c r="AL860" i="14"/>
  <c r="AD849" i="14"/>
  <c r="AD860" i="14"/>
  <c r="AP849" i="14"/>
  <c r="AP860" i="14"/>
  <c r="AG903" i="17"/>
  <c r="AG881" i="17"/>
  <c r="AG882" i="17"/>
  <c r="AG883" i="17"/>
  <c r="AG884" i="17"/>
  <c r="AG885" i="17"/>
  <c r="AG886" i="17"/>
  <c r="F873" i="12" l="1"/>
  <c r="F868" i="12"/>
  <c r="F878" i="12"/>
  <c r="H868" i="12"/>
  <c r="H878" i="12"/>
  <c r="H873" i="12"/>
  <c r="O878" i="12"/>
  <c r="O873" i="12"/>
  <c r="O868" i="12"/>
  <c r="P868" i="12"/>
  <c r="P878" i="12"/>
  <c r="P873" i="12"/>
  <c r="Z873" i="12"/>
  <c r="Z878" i="12"/>
  <c r="Z868" i="12"/>
  <c r="E868" i="12"/>
  <c r="E878" i="12"/>
  <c r="E873" i="12"/>
  <c r="U868" i="12"/>
  <c r="U878" i="12"/>
  <c r="U873" i="12"/>
  <c r="N873" i="12"/>
  <c r="N868" i="12"/>
  <c r="N878" i="12"/>
  <c r="V873" i="12"/>
  <c r="V878" i="12"/>
  <c r="V868" i="12"/>
  <c r="S878" i="12"/>
  <c r="S873" i="12"/>
  <c r="S868" i="12"/>
  <c r="T868" i="12"/>
  <c r="T878" i="12"/>
  <c r="T873" i="12"/>
  <c r="M868" i="12"/>
  <c r="M878" i="12"/>
  <c r="M873" i="12"/>
  <c r="AC868" i="12"/>
  <c r="AC878" i="12"/>
  <c r="AC873" i="12"/>
  <c r="C878" i="12"/>
  <c r="C873" i="12"/>
  <c r="C868" i="12"/>
  <c r="J873" i="12"/>
  <c r="J878" i="12"/>
  <c r="J868" i="12"/>
  <c r="R873" i="12"/>
  <c r="R878" i="12"/>
  <c r="R868" i="12"/>
  <c r="I868" i="12"/>
  <c r="I878" i="12"/>
  <c r="I873" i="12"/>
  <c r="K878" i="12"/>
  <c r="K873" i="12"/>
  <c r="K868" i="12"/>
  <c r="AA878" i="12"/>
  <c r="AA873" i="12"/>
  <c r="AA868" i="12"/>
  <c r="L868" i="12"/>
  <c r="L878" i="12"/>
  <c r="L873" i="12"/>
  <c r="AB868" i="12"/>
  <c r="AB878" i="12"/>
  <c r="AB873" i="12"/>
  <c r="Q868" i="12"/>
  <c r="Q878" i="12"/>
  <c r="Q873" i="12"/>
  <c r="G878" i="12"/>
  <c r="G873" i="12"/>
  <c r="G868" i="12"/>
  <c r="W878" i="12"/>
  <c r="W873" i="12"/>
  <c r="W868" i="12"/>
  <c r="D868" i="12"/>
  <c r="D878" i="12"/>
  <c r="D873" i="12"/>
  <c r="Y873" i="17"/>
  <c r="Y878" i="17"/>
  <c r="Y868" i="17"/>
  <c r="S878" i="17"/>
  <c r="S873" i="17"/>
  <c r="S868" i="17"/>
  <c r="AA878" i="17"/>
  <c r="AA873" i="17"/>
  <c r="AA868" i="17"/>
  <c r="P873" i="17"/>
  <c r="P868" i="17"/>
  <c r="P878" i="17"/>
  <c r="X873" i="17"/>
  <c r="X868" i="17"/>
  <c r="X878" i="17"/>
  <c r="AF873" i="17"/>
  <c r="AF868" i="17"/>
  <c r="AF878" i="17"/>
  <c r="Z873" i="17"/>
  <c r="Z868" i="17"/>
  <c r="Z878" i="17"/>
  <c r="L873" i="17"/>
  <c r="L868" i="17"/>
  <c r="L878" i="17"/>
  <c r="AG873" i="17"/>
  <c r="AG878" i="17"/>
  <c r="AG868" i="17"/>
  <c r="M868" i="17"/>
  <c r="M878" i="17"/>
  <c r="M873" i="17"/>
  <c r="U868" i="17"/>
  <c r="U878" i="17"/>
  <c r="U873" i="17"/>
  <c r="AC868" i="17"/>
  <c r="AC878" i="17"/>
  <c r="AC873" i="17"/>
  <c r="O878" i="17"/>
  <c r="O873" i="17"/>
  <c r="O868" i="17"/>
  <c r="W878" i="17"/>
  <c r="W873" i="17"/>
  <c r="W868" i="17"/>
  <c r="AE878" i="17"/>
  <c r="AE873" i="17"/>
  <c r="AE868" i="17"/>
  <c r="R873" i="17"/>
  <c r="R868" i="17"/>
  <c r="R878" i="17"/>
  <c r="AD873" i="17"/>
  <c r="AD868" i="17"/>
  <c r="AD878" i="17"/>
  <c r="T873" i="17"/>
  <c r="T868" i="17"/>
  <c r="T878" i="17"/>
  <c r="AB873" i="17"/>
  <c r="AB868" i="17"/>
  <c r="AB878" i="17"/>
  <c r="Q873" i="17"/>
  <c r="Q878" i="17"/>
  <c r="Q868" i="17"/>
  <c r="N873" i="17"/>
  <c r="N868" i="17"/>
  <c r="N878" i="17"/>
  <c r="V873" i="17"/>
  <c r="V868" i="17"/>
  <c r="V878" i="17"/>
  <c r="P878" i="11"/>
  <c r="P873" i="11"/>
  <c r="P868" i="11"/>
  <c r="X878" i="11"/>
  <c r="X873" i="11"/>
  <c r="X868" i="11"/>
  <c r="Q868" i="11"/>
  <c r="Q878" i="11"/>
  <c r="Q873" i="11"/>
  <c r="Y868" i="11"/>
  <c r="Y878" i="11"/>
  <c r="Y873" i="11"/>
  <c r="O873" i="11"/>
  <c r="O868" i="11"/>
  <c r="O878" i="11"/>
  <c r="W873" i="11"/>
  <c r="W868" i="11"/>
  <c r="W878" i="11"/>
  <c r="R868" i="11"/>
  <c r="R878" i="11"/>
  <c r="R873" i="11"/>
  <c r="Z868" i="11"/>
  <c r="Z878" i="11"/>
  <c r="Z873" i="11"/>
  <c r="L878" i="11"/>
  <c r="L873" i="11"/>
  <c r="L868" i="11"/>
  <c r="T878" i="11"/>
  <c r="T873" i="11"/>
  <c r="T868" i="11"/>
  <c r="M868" i="11"/>
  <c r="M878" i="11"/>
  <c r="M873" i="11"/>
  <c r="U868" i="11"/>
  <c r="U878" i="11"/>
  <c r="U873" i="11"/>
  <c r="S873" i="11"/>
  <c r="S868" i="11"/>
  <c r="S878" i="11"/>
  <c r="N868" i="11"/>
  <c r="N878" i="11"/>
  <c r="N873" i="11"/>
  <c r="V868" i="11"/>
  <c r="V878" i="11"/>
  <c r="V873" i="11"/>
  <c r="K878" i="15"/>
  <c r="K873" i="15"/>
  <c r="K868" i="15"/>
  <c r="L868" i="15"/>
  <c r="L878" i="15"/>
  <c r="L873" i="15"/>
  <c r="J878" i="15"/>
  <c r="J873" i="15"/>
  <c r="J868" i="15"/>
  <c r="H868" i="15"/>
  <c r="H878" i="15"/>
  <c r="H873" i="15"/>
  <c r="AA868" i="14"/>
  <c r="AA878" i="14"/>
  <c r="AA873" i="14"/>
  <c r="AI868" i="14"/>
  <c r="AI878" i="14"/>
  <c r="AI873" i="14"/>
  <c r="AQ868" i="14"/>
  <c r="AQ878" i="14"/>
  <c r="AQ873" i="14"/>
  <c r="AN873" i="14"/>
  <c r="AN868" i="14"/>
  <c r="AN878" i="14"/>
  <c r="AD878" i="14"/>
  <c r="AD873" i="14"/>
  <c r="AD868" i="14"/>
  <c r="Z878" i="14"/>
  <c r="Z873" i="14"/>
  <c r="Z868" i="14"/>
  <c r="AE868" i="14"/>
  <c r="AE878" i="14"/>
  <c r="AE873" i="14"/>
  <c r="AM868" i="14"/>
  <c r="AM878" i="14"/>
  <c r="AM873" i="14"/>
  <c r="AB873" i="14"/>
  <c r="AB868" i="14"/>
  <c r="AB878" i="14"/>
  <c r="AJ873" i="14"/>
  <c r="AJ868" i="14"/>
  <c r="AJ878" i="14"/>
  <c r="AC873" i="14"/>
  <c r="AC868" i="14"/>
  <c r="AC878" i="14"/>
  <c r="AK873" i="14"/>
  <c r="AK868" i="14"/>
  <c r="AK878" i="14"/>
  <c r="AP878" i="14"/>
  <c r="AP873" i="14"/>
  <c r="AP868" i="14"/>
  <c r="AL878" i="14"/>
  <c r="AL873" i="14"/>
  <c r="AL868" i="14"/>
  <c r="Y873" i="14"/>
  <c r="Y868" i="14"/>
  <c r="Y878" i="14"/>
  <c r="AH878" i="14"/>
  <c r="AH873" i="14"/>
  <c r="AH868" i="14"/>
  <c r="AG873" i="14"/>
  <c r="AG868" i="14"/>
  <c r="AG878" i="14"/>
  <c r="AO873" i="14"/>
  <c r="AO868" i="14"/>
  <c r="AO878" i="14"/>
  <c r="AF873" i="14"/>
  <c r="AF868" i="14"/>
  <c r="AF878" i="14"/>
  <c r="AC903" i="12"/>
  <c r="AF903" i="17"/>
  <c r="AF881" i="17"/>
  <c r="AF882" i="17"/>
  <c r="AF883" i="17"/>
  <c r="AF884" i="17"/>
  <c r="AF885" i="17"/>
  <c r="AF886" i="17"/>
  <c r="E903" i="12" l="1"/>
  <c r="F903" i="12"/>
  <c r="G903" i="12"/>
  <c r="H903" i="12"/>
  <c r="I903" i="12"/>
  <c r="J903" i="12"/>
  <c r="K903" i="12"/>
  <c r="L903" i="12"/>
  <c r="M903" i="12"/>
  <c r="N903" i="12"/>
  <c r="O903" i="12"/>
  <c r="P903" i="12"/>
  <c r="Q903" i="12"/>
  <c r="R903" i="12"/>
  <c r="S903" i="12"/>
  <c r="T903" i="12"/>
  <c r="U903" i="12"/>
  <c r="V903" i="12"/>
  <c r="W903" i="12"/>
  <c r="AA903" i="12"/>
  <c r="AB903" i="12"/>
  <c r="D903" i="12"/>
  <c r="E903" i="17"/>
  <c r="F903" i="17"/>
  <c r="G903" i="17"/>
  <c r="H903" i="17"/>
  <c r="I903" i="17"/>
  <c r="J903" i="17"/>
  <c r="K903" i="17"/>
  <c r="L903" i="17"/>
  <c r="M903" i="17"/>
  <c r="N903" i="17"/>
  <c r="O903" i="17"/>
  <c r="P903" i="17"/>
  <c r="Q903" i="17"/>
  <c r="R903" i="17"/>
  <c r="S903" i="17"/>
  <c r="T903" i="17"/>
  <c r="U903" i="17"/>
  <c r="V903" i="17"/>
  <c r="W903" i="17"/>
  <c r="X903" i="17"/>
  <c r="Y903" i="17"/>
  <c r="Z903" i="17"/>
  <c r="AA903" i="17"/>
  <c r="AB903" i="17"/>
  <c r="AC903" i="17"/>
  <c r="AD903" i="17"/>
  <c r="AE903" i="17"/>
  <c r="D903" i="17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D903" i="11"/>
  <c r="E903" i="15"/>
  <c r="F903" i="15"/>
  <c r="G903" i="15"/>
  <c r="H903" i="15"/>
  <c r="I903" i="15"/>
  <c r="J903" i="15"/>
  <c r="K903" i="15"/>
  <c r="L903" i="15"/>
  <c r="D903" i="15"/>
  <c r="E903" i="14"/>
  <c r="F903" i="14"/>
  <c r="G903" i="14"/>
  <c r="H903" i="14"/>
  <c r="I903" i="14"/>
  <c r="J903" i="14"/>
  <c r="K903" i="14"/>
  <c r="L903" i="14"/>
  <c r="M903" i="14"/>
  <c r="N903" i="14"/>
  <c r="O903" i="14"/>
  <c r="P903" i="14"/>
  <c r="Q903" i="14"/>
  <c r="R903" i="14"/>
  <c r="S903" i="14"/>
  <c r="Z903" i="14"/>
  <c r="AA903" i="14"/>
  <c r="AB903" i="14"/>
  <c r="AC903" i="14"/>
  <c r="AD903" i="14"/>
  <c r="AE903" i="14"/>
  <c r="AF903" i="14"/>
  <c r="AG903" i="14"/>
  <c r="AH903" i="14"/>
  <c r="AI903" i="14"/>
  <c r="AJ903" i="14"/>
  <c r="AK903" i="14"/>
  <c r="AL903" i="14"/>
  <c r="AM903" i="14"/>
  <c r="AN903" i="14"/>
  <c r="AO903" i="14"/>
  <c r="AP903" i="14"/>
  <c r="AQ903" i="14"/>
  <c r="D903" i="14"/>
  <c r="AE881" i="17" l="1"/>
  <c r="AE882" i="17"/>
  <c r="AE883" i="17"/>
  <c r="AE884" i="17"/>
  <c r="AE885" i="17"/>
  <c r="AE886" i="17"/>
  <c r="AD881" i="17" l="1"/>
  <c r="AD882" i="17"/>
  <c r="AD883" i="17"/>
  <c r="AD884" i="17"/>
  <c r="AD885" i="17"/>
  <c r="AD886" i="17"/>
  <c r="AC881" i="17" l="1"/>
  <c r="AC882" i="17"/>
  <c r="AC883" i="17"/>
  <c r="AC884" i="17"/>
  <c r="AC885" i="17"/>
  <c r="AC886" i="17"/>
  <c r="AB881" i="17" l="1"/>
  <c r="AB882" i="17"/>
  <c r="AB883" i="17"/>
  <c r="AB884" i="17"/>
  <c r="AB885" i="17"/>
  <c r="AB886" i="17"/>
  <c r="AA886" i="17"/>
  <c r="AA885" i="17"/>
  <c r="AA884" i="17"/>
  <c r="AA883" i="17"/>
  <c r="AA882" i="17"/>
  <c r="AA881" i="17"/>
  <c r="AQ881" i="14" l="1"/>
  <c r="W881" i="12" l="1"/>
  <c r="W882" i="12"/>
  <c r="W883" i="12"/>
  <c r="W884" i="12"/>
  <c r="W885" i="12"/>
  <c r="W886" i="12"/>
  <c r="Z881" i="17"/>
  <c r="Z882" i="17"/>
  <c r="Z883" i="17"/>
  <c r="Z884" i="17"/>
  <c r="Z885" i="17"/>
  <c r="Z886" i="17"/>
  <c r="Z881" i="11"/>
  <c r="Z882" i="11"/>
  <c r="Z883" i="11"/>
  <c r="Z884" i="11"/>
  <c r="Z885" i="11"/>
  <c r="Z886" i="11"/>
  <c r="AQ882" i="14"/>
  <c r="AQ883" i="14"/>
  <c r="AQ884" i="14"/>
  <c r="AQ885" i="14"/>
  <c r="AQ886" i="14"/>
  <c r="X806" i="19" l="1"/>
  <c r="W806" i="19"/>
  <c r="V806" i="19"/>
  <c r="U806" i="19"/>
  <c r="T806" i="19"/>
  <c r="X805" i="19"/>
  <c r="W805" i="19"/>
  <c r="V805" i="19"/>
  <c r="U805" i="19"/>
  <c r="T805" i="19"/>
  <c r="X804" i="19"/>
  <c r="W804" i="19"/>
  <c r="V804" i="19"/>
  <c r="U804" i="19"/>
  <c r="T804" i="19"/>
  <c r="X803" i="19"/>
  <c r="W803" i="19"/>
  <c r="V803" i="19"/>
  <c r="U803" i="19"/>
  <c r="T803" i="19"/>
  <c r="X802" i="19"/>
  <c r="W802" i="19"/>
  <c r="V802" i="19"/>
  <c r="U802" i="19"/>
  <c r="T802" i="19"/>
  <c r="X801" i="19"/>
  <c r="W801" i="19"/>
  <c r="V801" i="19"/>
  <c r="U801" i="19"/>
  <c r="T801" i="19"/>
  <c r="X800" i="19"/>
  <c r="W800" i="19"/>
  <c r="V800" i="19"/>
  <c r="U800" i="19"/>
  <c r="T800" i="19"/>
  <c r="X799" i="19"/>
  <c r="W799" i="19"/>
  <c r="V799" i="19"/>
  <c r="U799" i="19"/>
  <c r="T799" i="19"/>
  <c r="X797" i="19"/>
  <c r="W797" i="19"/>
  <c r="V797" i="19"/>
  <c r="U797" i="19"/>
  <c r="T797" i="19"/>
  <c r="X796" i="19"/>
  <c r="W796" i="19"/>
  <c r="V796" i="19"/>
  <c r="U796" i="19"/>
  <c r="T796" i="19"/>
  <c r="X795" i="19"/>
  <c r="W795" i="19"/>
  <c r="V795" i="19"/>
  <c r="U795" i="19"/>
  <c r="T795" i="19"/>
  <c r="X794" i="19"/>
  <c r="W794" i="19"/>
  <c r="V794" i="19"/>
  <c r="U794" i="19"/>
  <c r="T794" i="19"/>
  <c r="X793" i="19"/>
  <c r="W793" i="19"/>
  <c r="V793" i="19"/>
  <c r="U793" i="19"/>
  <c r="T793" i="19"/>
  <c r="X792" i="19"/>
  <c r="W792" i="19"/>
  <c r="V792" i="19"/>
  <c r="U792" i="19"/>
  <c r="T792" i="19"/>
  <c r="X791" i="19"/>
  <c r="W791" i="19"/>
  <c r="V791" i="19"/>
  <c r="U791" i="19"/>
  <c r="T791" i="19"/>
  <c r="X790" i="19"/>
  <c r="W790" i="19"/>
  <c r="V790" i="19"/>
  <c r="U790" i="19"/>
  <c r="T790" i="19"/>
  <c r="X788" i="19"/>
  <c r="W788" i="19"/>
  <c r="V788" i="19"/>
  <c r="U788" i="19"/>
  <c r="T788" i="19"/>
  <c r="X787" i="19"/>
  <c r="W787" i="19"/>
  <c r="V787" i="19"/>
  <c r="U787" i="19"/>
  <c r="T787" i="19"/>
  <c r="X784" i="19"/>
  <c r="W784" i="19"/>
  <c r="V784" i="19"/>
  <c r="U784" i="19"/>
  <c r="T784" i="19"/>
  <c r="X783" i="19"/>
  <c r="W783" i="19"/>
  <c r="V783" i="19"/>
  <c r="U783" i="19"/>
  <c r="T783" i="19"/>
  <c r="X782" i="19"/>
  <c r="W782" i="19"/>
  <c r="V782" i="19"/>
  <c r="U782" i="19"/>
  <c r="T782" i="19"/>
  <c r="X778" i="19"/>
  <c r="W778" i="19"/>
  <c r="V778" i="19"/>
  <c r="U778" i="19"/>
  <c r="T778" i="19"/>
  <c r="X777" i="19"/>
  <c r="W777" i="19"/>
  <c r="V777" i="19"/>
  <c r="U777" i="19"/>
  <c r="T777" i="19"/>
  <c r="X776" i="19"/>
  <c r="W776" i="19"/>
  <c r="V776" i="19"/>
  <c r="U776" i="19"/>
  <c r="T776" i="19"/>
  <c r="S776" i="19"/>
  <c r="R776" i="19"/>
  <c r="Q776" i="19"/>
  <c r="P776" i="19"/>
  <c r="O776" i="19"/>
  <c r="N776" i="19"/>
  <c r="M776" i="19"/>
  <c r="L776" i="19"/>
  <c r="K776" i="19"/>
  <c r="J776" i="19"/>
  <c r="I776" i="19"/>
  <c r="H776" i="19"/>
  <c r="G776" i="19"/>
  <c r="F776" i="19"/>
  <c r="E776" i="19"/>
  <c r="D776" i="19"/>
  <c r="C776" i="19"/>
  <c r="X775" i="19"/>
  <c r="W775" i="19"/>
  <c r="V775" i="19"/>
  <c r="U775" i="19"/>
  <c r="T775" i="19"/>
  <c r="X774" i="19"/>
  <c r="W774" i="19"/>
  <c r="V774" i="19"/>
  <c r="U774" i="19"/>
  <c r="T774" i="19"/>
  <c r="X773" i="19"/>
  <c r="W773" i="19"/>
  <c r="V773" i="19"/>
  <c r="U773" i="19"/>
  <c r="T773" i="19"/>
  <c r="X772" i="19"/>
  <c r="W772" i="19"/>
  <c r="V772" i="19"/>
  <c r="U772" i="19"/>
  <c r="T772" i="19"/>
  <c r="X771" i="19"/>
  <c r="W771" i="19"/>
  <c r="V771" i="19"/>
  <c r="U771" i="19"/>
  <c r="T771" i="19"/>
  <c r="X770" i="19"/>
  <c r="W770" i="19"/>
  <c r="V770" i="19"/>
  <c r="U770" i="19"/>
  <c r="T770" i="19"/>
  <c r="X768" i="19"/>
  <c r="W768" i="19"/>
  <c r="V768" i="19"/>
  <c r="U768" i="19"/>
  <c r="T768" i="19"/>
  <c r="X767" i="19"/>
  <c r="W767" i="19"/>
  <c r="V767" i="19"/>
  <c r="U767" i="19"/>
  <c r="T767" i="19"/>
  <c r="X766" i="19"/>
  <c r="W766" i="19"/>
  <c r="V766" i="19"/>
  <c r="U766" i="19"/>
  <c r="T766" i="19"/>
  <c r="S766" i="19"/>
  <c r="R766" i="19"/>
  <c r="Q766" i="19"/>
  <c r="P766" i="19"/>
  <c r="O766" i="19"/>
  <c r="N766" i="19"/>
  <c r="M766" i="19"/>
  <c r="L766" i="19"/>
  <c r="K766" i="19"/>
  <c r="J766" i="19"/>
  <c r="I766" i="19"/>
  <c r="H766" i="19"/>
  <c r="G766" i="19"/>
  <c r="F766" i="19"/>
  <c r="E766" i="19"/>
  <c r="D766" i="19"/>
  <c r="C766" i="19"/>
  <c r="X765" i="19"/>
  <c r="W765" i="19"/>
  <c r="V765" i="19"/>
  <c r="U765" i="19"/>
  <c r="T765" i="19"/>
  <c r="X764" i="19"/>
  <c r="W764" i="19"/>
  <c r="V764" i="19"/>
  <c r="U764" i="19"/>
  <c r="T764" i="19"/>
  <c r="X763" i="19"/>
  <c r="W763" i="19"/>
  <c r="V763" i="19"/>
  <c r="U763" i="19"/>
  <c r="T763" i="19"/>
  <c r="X762" i="19"/>
  <c r="W762" i="19"/>
  <c r="V762" i="19"/>
  <c r="U762" i="19"/>
  <c r="T762" i="19"/>
  <c r="X761" i="19"/>
  <c r="W761" i="19"/>
  <c r="V761" i="19"/>
  <c r="U761" i="19"/>
  <c r="T761" i="19"/>
  <c r="X759" i="19"/>
  <c r="W759" i="19"/>
  <c r="V759" i="19"/>
  <c r="U759" i="19"/>
  <c r="T759" i="19"/>
  <c r="X758" i="19"/>
  <c r="W758" i="19"/>
  <c r="V758" i="19"/>
  <c r="U758" i="19"/>
  <c r="T758" i="19"/>
  <c r="X757" i="19"/>
  <c r="W757" i="19"/>
  <c r="V757" i="19"/>
  <c r="U757" i="19"/>
  <c r="T757" i="19"/>
  <c r="X727" i="19"/>
  <c r="W727" i="19"/>
  <c r="V727" i="19"/>
  <c r="U727" i="19"/>
  <c r="T727" i="19"/>
  <c r="X726" i="19"/>
  <c r="W726" i="19"/>
  <c r="V726" i="19"/>
  <c r="U726" i="19"/>
  <c r="T726" i="19"/>
  <c r="X725" i="19"/>
  <c r="W725" i="19"/>
  <c r="V725" i="19"/>
  <c r="U725" i="19"/>
  <c r="T725" i="19"/>
  <c r="X724" i="19"/>
  <c r="W724" i="19"/>
  <c r="V724" i="19"/>
  <c r="U724" i="19"/>
  <c r="T724" i="19"/>
  <c r="X723" i="19"/>
  <c r="W723" i="19"/>
  <c r="V723" i="19"/>
  <c r="U723" i="19"/>
  <c r="T723" i="19"/>
  <c r="X722" i="19"/>
  <c r="W722" i="19"/>
  <c r="V722" i="19"/>
  <c r="U722" i="19"/>
  <c r="T722" i="19"/>
  <c r="X721" i="19"/>
  <c r="W721" i="19"/>
  <c r="V721" i="19"/>
  <c r="U721" i="19"/>
  <c r="T721" i="19"/>
  <c r="X720" i="19"/>
  <c r="W720" i="19"/>
  <c r="V720" i="19"/>
  <c r="U720" i="19"/>
  <c r="T720" i="19"/>
  <c r="X719" i="19"/>
  <c r="W719" i="19"/>
  <c r="V719" i="19"/>
  <c r="U719" i="19"/>
  <c r="T719" i="19"/>
  <c r="X718" i="19"/>
  <c r="W718" i="19"/>
  <c r="V718" i="19"/>
  <c r="U718" i="19"/>
  <c r="T718" i="19"/>
  <c r="X717" i="19"/>
  <c r="W717" i="19"/>
  <c r="V717" i="19"/>
  <c r="U717" i="19"/>
  <c r="T717" i="19"/>
  <c r="X716" i="19"/>
  <c r="W716" i="19"/>
  <c r="V716" i="19"/>
  <c r="U716" i="19"/>
  <c r="T716" i="19"/>
  <c r="X715" i="19"/>
  <c r="W715" i="19"/>
  <c r="V715" i="19"/>
  <c r="U715" i="19"/>
  <c r="T715" i="19"/>
  <c r="X714" i="19"/>
  <c r="W714" i="19"/>
  <c r="V714" i="19"/>
  <c r="U714" i="19"/>
  <c r="T714" i="19"/>
  <c r="X713" i="19"/>
  <c r="W713" i="19"/>
  <c r="V713" i="19"/>
  <c r="U713" i="19"/>
  <c r="T713" i="19"/>
  <c r="X702" i="19"/>
  <c r="X703" i="19" s="1"/>
  <c r="W702" i="19"/>
  <c r="W703" i="19" s="1"/>
  <c r="V702" i="19"/>
  <c r="V703" i="19" s="1"/>
  <c r="U702" i="19"/>
  <c r="U703" i="19" s="1"/>
  <c r="T702" i="19"/>
  <c r="T703" i="19" s="1"/>
  <c r="X701" i="19"/>
  <c r="W701" i="19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X700" i="19"/>
  <c r="W700" i="19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AP694" i="19"/>
  <c r="AO694" i="19"/>
  <c r="AN694" i="19"/>
  <c r="AM694" i="19"/>
  <c r="AL694" i="19"/>
  <c r="AK694" i="19"/>
  <c r="AJ694" i="19"/>
  <c r="AI694" i="19"/>
  <c r="AH694" i="19"/>
  <c r="AG694" i="19"/>
  <c r="AF694" i="19"/>
  <c r="AE694" i="19"/>
  <c r="AD694" i="19"/>
  <c r="AC694" i="19"/>
  <c r="AB694" i="19"/>
  <c r="AA694" i="19"/>
  <c r="Z694" i="19"/>
  <c r="AP693" i="19"/>
  <c r="AO693" i="19"/>
  <c r="AN693" i="19"/>
  <c r="AM693" i="19"/>
  <c r="AL693" i="19"/>
  <c r="AK693" i="19"/>
  <c r="AJ693" i="19"/>
  <c r="AI693" i="19"/>
  <c r="AH693" i="19"/>
  <c r="AG693" i="19"/>
  <c r="AF693" i="19"/>
  <c r="AE693" i="19"/>
  <c r="AD693" i="19"/>
  <c r="AC693" i="19"/>
  <c r="AB693" i="19"/>
  <c r="AA693" i="19"/>
  <c r="Z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AP692" i="19"/>
  <c r="AO692" i="19"/>
  <c r="AN692" i="19"/>
  <c r="AM692" i="19"/>
  <c r="AL692" i="19"/>
  <c r="AK692" i="19"/>
  <c r="AJ692" i="19"/>
  <c r="AI692" i="19"/>
  <c r="AH692" i="19"/>
  <c r="AG692" i="19"/>
  <c r="AF692" i="19"/>
  <c r="AE692" i="19"/>
  <c r="AD692" i="19"/>
  <c r="AC692" i="19"/>
  <c r="AB692" i="19"/>
  <c r="AA692" i="19"/>
  <c r="Z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AP691" i="19"/>
  <c r="AO691" i="19"/>
  <c r="AN691" i="19"/>
  <c r="AM691" i="19"/>
  <c r="AL691" i="19"/>
  <c r="AK691" i="19"/>
  <c r="AJ691" i="19"/>
  <c r="AI691" i="19"/>
  <c r="AH691" i="19"/>
  <c r="AG691" i="19"/>
  <c r="AF691" i="19"/>
  <c r="AE691" i="19"/>
  <c r="AD691" i="19"/>
  <c r="AC691" i="19"/>
  <c r="AB691" i="19"/>
  <c r="AA691" i="19"/>
  <c r="Z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AP690" i="19"/>
  <c r="AO690" i="19"/>
  <c r="AN690" i="19"/>
  <c r="AM690" i="19"/>
  <c r="AL690" i="19"/>
  <c r="AK690" i="19"/>
  <c r="AJ690" i="19"/>
  <c r="AI690" i="19"/>
  <c r="AH690" i="19"/>
  <c r="AG690" i="19"/>
  <c r="AF690" i="19"/>
  <c r="AE690" i="19"/>
  <c r="AD690" i="19"/>
  <c r="AC690" i="19"/>
  <c r="AB690" i="19"/>
  <c r="AA690" i="19"/>
  <c r="Z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AP689" i="19"/>
  <c r="AO689" i="19"/>
  <c r="AN689" i="19"/>
  <c r="AM689" i="19"/>
  <c r="AL689" i="19"/>
  <c r="AK689" i="19"/>
  <c r="AJ689" i="19"/>
  <c r="AI689" i="19"/>
  <c r="AH689" i="19"/>
  <c r="AG689" i="19"/>
  <c r="AF689" i="19"/>
  <c r="AE689" i="19"/>
  <c r="AD689" i="19"/>
  <c r="AC689" i="19"/>
  <c r="AB689" i="19"/>
  <c r="AA689" i="19"/>
  <c r="Z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S669" i="19"/>
  <c r="S676" i="19" s="1"/>
  <c r="X663" i="19"/>
  <c r="W663" i="19"/>
  <c r="V663" i="19"/>
  <c r="U663" i="19"/>
  <c r="T663" i="19"/>
  <c r="X662" i="19"/>
  <c r="W662" i="19"/>
  <c r="V662" i="19"/>
  <c r="U662" i="19"/>
  <c r="T662" i="19"/>
  <c r="X661" i="19"/>
  <c r="W661" i="19"/>
  <c r="V661" i="19"/>
  <c r="U661" i="19"/>
  <c r="T661" i="19"/>
  <c r="X660" i="19"/>
  <c r="W660" i="19"/>
  <c r="V660" i="19"/>
  <c r="U660" i="19"/>
  <c r="T660" i="19"/>
  <c r="X655" i="19"/>
  <c r="W655" i="19"/>
  <c r="V655" i="19"/>
  <c r="U655" i="19"/>
  <c r="T655" i="19"/>
  <c r="X654" i="19"/>
  <c r="W654" i="19"/>
  <c r="V654" i="19"/>
  <c r="U654" i="19"/>
  <c r="T654" i="19"/>
  <c r="X653" i="19"/>
  <c r="W653" i="19"/>
  <c r="V653" i="19"/>
  <c r="U653" i="19"/>
  <c r="T653" i="19"/>
  <c r="X652" i="19"/>
  <c r="W652" i="19"/>
  <c r="V652" i="19"/>
  <c r="U652" i="19"/>
  <c r="T652" i="19"/>
  <c r="X651" i="19"/>
  <c r="W651" i="19"/>
  <c r="V651" i="19"/>
  <c r="U651" i="19"/>
  <c r="T651" i="19"/>
  <c r="X649" i="19"/>
  <c r="W649" i="19"/>
  <c r="V649" i="19"/>
  <c r="U649" i="19"/>
  <c r="T649" i="19"/>
  <c r="X643" i="19"/>
  <c r="X647" i="19" s="1"/>
  <c r="W643" i="19"/>
  <c r="W647" i="19" s="1"/>
  <c r="V643" i="19"/>
  <c r="V647" i="19" s="1"/>
  <c r="U643" i="19"/>
  <c r="U647" i="19" s="1"/>
  <c r="T643" i="19"/>
  <c r="T647" i="19" s="1"/>
  <c r="X642" i="19"/>
  <c r="X646" i="19" s="1"/>
  <c r="W642" i="19"/>
  <c r="W646" i="19" s="1"/>
  <c r="V642" i="19"/>
  <c r="V646" i="19" s="1"/>
  <c r="U642" i="19"/>
  <c r="U646" i="19" s="1"/>
  <c r="T642" i="19"/>
  <c r="T646" i="19" s="1"/>
  <c r="X641" i="19"/>
  <c r="W641" i="19"/>
  <c r="V641" i="19"/>
  <c r="U641" i="19"/>
  <c r="T641" i="19"/>
  <c r="X640" i="19"/>
  <c r="X644" i="19" s="1"/>
  <c r="W640" i="19"/>
  <c r="W644" i="19" s="1"/>
  <c r="V640" i="19"/>
  <c r="V644" i="19" s="1"/>
  <c r="U640" i="19"/>
  <c r="U644" i="19" s="1"/>
  <c r="T640" i="19"/>
  <c r="T644" i="19" s="1"/>
  <c r="X629" i="19"/>
  <c r="W629" i="19"/>
  <c r="V629" i="19"/>
  <c r="U629" i="19"/>
  <c r="T629" i="19"/>
  <c r="X628" i="19"/>
  <c r="W628" i="19"/>
  <c r="V628" i="19"/>
  <c r="U628" i="19"/>
  <c r="T628" i="19"/>
  <c r="X627" i="19"/>
  <c r="W627" i="19"/>
  <c r="V627" i="19"/>
  <c r="U627" i="19"/>
  <c r="T627" i="19"/>
  <c r="S627" i="19"/>
  <c r="Q627" i="19"/>
  <c r="Q631" i="19" s="1"/>
  <c r="P627" i="19"/>
  <c r="P638" i="19" s="1"/>
  <c r="O627" i="19"/>
  <c r="N627" i="19"/>
  <c r="N694" i="19" s="1"/>
  <c r="M627" i="19"/>
  <c r="M631" i="19" s="1"/>
  <c r="L627" i="19"/>
  <c r="L638" i="19" s="1"/>
  <c r="K627" i="19"/>
  <c r="K632" i="19" s="1"/>
  <c r="J627" i="19"/>
  <c r="J694" i="19" s="1"/>
  <c r="I627" i="19"/>
  <c r="I631" i="19" s="1"/>
  <c r="H627" i="19"/>
  <c r="H638" i="19" s="1"/>
  <c r="G627" i="19"/>
  <c r="F627" i="19"/>
  <c r="F633" i="19" s="1"/>
  <c r="D627" i="19"/>
  <c r="D632" i="19" s="1"/>
  <c r="X626" i="19"/>
  <c r="Y694" i="19" s="1"/>
  <c r="W626" i="19"/>
  <c r="V626" i="19"/>
  <c r="U626" i="19"/>
  <c r="T626" i="19"/>
  <c r="T693" i="19" s="1"/>
  <c r="X625" i="19"/>
  <c r="W625" i="19"/>
  <c r="V625" i="19"/>
  <c r="U625" i="19"/>
  <c r="T625" i="19"/>
  <c r="T692" i="19" s="1"/>
  <c r="X624" i="19"/>
  <c r="W624" i="19"/>
  <c r="V624" i="19"/>
  <c r="U624" i="19"/>
  <c r="T624" i="19"/>
  <c r="T691" i="19" s="1"/>
  <c r="X623" i="19"/>
  <c r="W623" i="19"/>
  <c r="V623" i="19"/>
  <c r="U623" i="19"/>
  <c r="T623" i="19"/>
  <c r="X622" i="19"/>
  <c r="Y690" i="19" s="1"/>
  <c r="W622" i="19"/>
  <c r="V622" i="19"/>
  <c r="U622" i="19"/>
  <c r="T622" i="19"/>
  <c r="X621" i="19"/>
  <c r="W621" i="19"/>
  <c r="V621" i="19"/>
  <c r="U621" i="19"/>
  <c r="T621" i="19"/>
  <c r="X615" i="19"/>
  <c r="X619" i="19" s="1"/>
  <c r="W615" i="19"/>
  <c r="W619" i="19" s="1"/>
  <c r="V615" i="19"/>
  <c r="V619" i="19" s="1"/>
  <c r="U615" i="19"/>
  <c r="U619" i="19" s="1"/>
  <c r="T615" i="19"/>
  <c r="T619" i="19" s="1"/>
  <c r="X614" i="19"/>
  <c r="X618" i="19" s="1"/>
  <c r="W614" i="19"/>
  <c r="W618" i="19" s="1"/>
  <c r="V614" i="19"/>
  <c r="V618" i="19" s="1"/>
  <c r="U614" i="19"/>
  <c r="U618" i="19" s="1"/>
  <c r="T614" i="19"/>
  <c r="T618" i="19" s="1"/>
  <c r="X613" i="19"/>
  <c r="W613" i="19"/>
  <c r="V613" i="19"/>
  <c r="U613" i="19"/>
  <c r="T613" i="19"/>
  <c r="X612" i="19"/>
  <c r="X616" i="19" s="1"/>
  <c r="W612" i="19"/>
  <c r="W616" i="19" s="1"/>
  <c r="V612" i="19"/>
  <c r="V616" i="19" s="1"/>
  <c r="U612" i="19"/>
  <c r="U616" i="19" s="1"/>
  <c r="T612" i="19"/>
  <c r="T616" i="19" s="1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X601" i="19"/>
  <c r="W601" i="19"/>
  <c r="V601" i="19"/>
  <c r="U601" i="19"/>
  <c r="T601" i="19"/>
  <c r="X600" i="19"/>
  <c r="W600" i="19"/>
  <c r="V600" i="19"/>
  <c r="U600" i="19"/>
  <c r="T600" i="19"/>
  <c r="X599" i="19"/>
  <c r="W599" i="19"/>
  <c r="V599" i="19"/>
  <c r="U599" i="19"/>
  <c r="T599" i="19"/>
  <c r="X598" i="19"/>
  <c r="W598" i="19"/>
  <c r="V598" i="19"/>
  <c r="U598" i="19"/>
  <c r="T598" i="19"/>
  <c r="X597" i="19"/>
  <c r="W597" i="19"/>
  <c r="V597" i="19"/>
  <c r="U597" i="19"/>
  <c r="T597" i="19"/>
  <c r="X596" i="19"/>
  <c r="W596" i="19"/>
  <c r="V596" i="19"/>
  <c r="U596" i="19"/>
  <c r="T596" i="19"/>
  <c r="X595" i="19"/>
  <c r="W595" i="19"/>
  <c r="V595" i="19"/>
  <c r="U595" i="19"/>
  <c r="T595" i="19"/>
  <c r="X594" i="19"/>
  <c r="W594" i="19"/>
  <c r="V594" i="19"/>
  <c r="U594" i="19"/>
  <c r="T594" i="19"/>
  <c r="X593" i="19"/>
  <c r="W593" i="19"/>
  <c r="V593" i="19"/>
  <c r="U593" i="19"/>
  <c r="T593" i="19"/>
  <c r="X589" i="19"/>
  <c r="W589" i="19"/>
  <c r="V589" i="19"/>
  <c r="U589" i="19"/>
  <c r="T589" i="19"/>
  <c r="X588" i="19"/>
  <c r="W588" i="19"/>
  <c r="V588" i="19"/>
  <c r="U588" i="19"/>
  <c r="T588" i="19"/>
  <c r="X587" i="19"/>
  <c r="W587" i="19"/>
  <c r="V587" i="19"/>
  <c r="U587" i="19"/>
  <c r="T587" i="19"/>
  <c r="X586" i="19"/>
  <c r="W586" i="19"/>
  <c r="V586" i="19"/>
  <c r="U586" i="19"/>
  <c r="T586" i="19"/>
  <c r="X585" i="19"/>
  <c r="W585" i="19"/>
  <c r="V585" i="19"/>
  <c r="U585" i="19"/>
  <c r="T585" i="19"/>
  <c r="X584" i="19"/>
  <c r="W584" i="19"/>
  <c r="V584" i="19"/>
  <c r="U584" i="19"/>
  <c r="T584" i="19"/>
  <c r="X583" i="19"/>
  <c r="W583" i="19"/>
  <c r="V583" i="19"/>
  <c r="U583" i="19"/>
  <c r="T583" i="19"/>
  <c r="X582" i="19"/>
  <c r="W582" i="19"/>
  <c r="V582" i="19"/>
  <c r="U582" i="19"/>
  <c r="T582" i="19"/>
  <c r="X581" i="19"/>
  <c r="W581" i="19"/>
  <c r="V581" i="19"/>
  <c r="U581" i="19"/>
  <c r="T581" i="19"/>
  <c r="X580" i="19"/>
  <c r="W580" i="19"/>
  <c r="V580" i="19"/>
  <c r="U580" i="19"/>
  <c r="T580" i="19"/>
  <c r="X579" i="19"/>
  <c r="W579" i="19"/>
  <c r="V579" i="19"/>
  <c r="U579" i="19"/>
  <c r="T579" i="19"/>
  <c r="X578" i="19"/>
  <c r="W578" i="19"/>
  <c r="V578" i="19"/>
  <c r="U578" i="19"/>
  <c r="T578" i="19"/>
  <c r="X577" i="19"/>
  <c r="W577" i="19"/>
  <c r="V577" i="19"/>
  <c r="U577" i="19"/>
  <c r="T577" i="19"/>
  <c r="X576" i="19"/>
  <c r="W576" i="19"/>
  <c r="V576" i="19"/>
  <c r="U576" i="19"/>
  <c r="T576" i="19"/>
  <c r="X575" i="19"/>
  <c r="W575" i="19"/>
  <c r="V575" i="19"/>
  <c r="U575" i="19"/>
  <c r="T575" i="19"/>
  <c r="X574" i="19"/>
  <c r="W574" i="19"/>
  <c r="V574" i="19"/>
  <c r="U574" i="19"/>
  <c r="T574" i="19"/>
  <c r="X573" i="19"/>
  <c r="W573" i="19"/>
  <c r="V573" i="19"/>
  <c r="U573" i="19"/>
  <c r="T573" i="19"/>
  <c r="X572" i="19"/>
  <c r="W572" i="19"/>
  <c r="V572" i="19"/>
  <c r="U572" i="19"/>
  <c r="T572" i="19"/>
  <c r="X571" i="19"/>
  <c r="W571" i="19"/>
  <c r="V571" i="19"/>
  <c r="U571" i="19"/>
  <c r="T571" i="19"/>
  <c r="X570" i="19"/>
  <c r="W570" i="19"/>
  <c r="V570" i="19"/>
  <c r="U570" i="19"/>
  <c r="T570" i="19"/>
  <c r="X569" i="19"/>
  <c r="W569" i="19"/>
  <c r="V569" i="19"/>
  <c r="U569" i="19"/>
  <c r="T569" i="19"/>
  <c r="X568" i="19"/>
  <c r="W568" i="19"/>
  <c r="V568" i="19"/>
  <c r="U568" i="19"/>
  <c r="T568" i="19"/>
  <c r="X567" i="19"/>
  <c r="W567" i="19"/>
  <c r="V567" i="19"/>
  <c r="U567" i="19"/>
  <c r="T567" i="19"/>
  <c r="X566" i="19"/>
  <c r="W566" i="19"/>
  <c r="V566" i="19"/>
  <c r="U566" i="19"/>
  <c r="T566" i="19"/>
  <c r="X552" i="19"/>
  <c r="X564" i="19" s="1"/>
  <c r="W552" i="19"/>
  <c r="W564" i="19" s="1"/>
  <c r="V552" i="19"/>
  <c r="V564" i="19" s="1"/>
  <c r="U552" i="19"/>
  <c r="U564" i="19" s="1"/>
  <c r="T552" i="19"/>
  <c r="X551" i="19"/>
  <c r="X563" i="19" s="1"/>
  <c r="W551" i="19"/>
  <c r="W563" i="19" s="1"/>
  <c r="V551" i="19"/>
  <c r="V563" i="19" s="1"/>
  <c r="U551" i="19"/>
  <c r="U563" i="19" s="1"/>
  <c r="T551" i="19"/>
  <c r="X550" i="19"/>
  <c r="X562" i="19" s="1"/>
  <c r="W550" i="19"/>
  <c r="W562" i="19" s="1"/>
  <c r="V550" i="19"/>
  <c r="V562" i="19" s="1"/>
  <c r="U550" i="19"/>
  <c r="U562" i="19" s="1"/>
  <c r="T550" i="19"/>
  <c r="X549" i="19"/>
  <c r="X561" i="19" s="1"/>
  <c r="W549" i="19"/>
  <c r="W561" i="19" s="1"/>
  <c r="V549" i="19"/>
  <c r="V561" i="19" s="1"/>
  <c r="U549" i="19"/>
  <c r="U561" i="19" s="1"/>
  <c r="T549" i="19"/>
  <c r="X548" i="19"/>
  <c r="X560" i="19" s="1"/>
  <c r="W548" i="19"/>
  <c r="W560" i="19" s="1"/>
  <c r="V548" i="19"/>
  <c r="V560" i="19" s="1"/>
  <c r="U548" i="19"/>
  <c r="U560" i="19" s="1"/>
  <c r="T548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X543" i="19"/>
  <c r="W543" i="19"/>
  <c r="V543" i="19"/>
  <c r="U543" i="19"/>
  <c r="T543" i="19"/>
  <c r="S530" i="19"/>
  <c r="S532" i="19" s="1"/>
  <c r="R530" i="19"/>
  <c r="R532" i="19" s="1"/>
  <c r="Q530" i="19"/>
  <c r="Q532" i="19" s="1"/>
  <c r="P530" i="19"/>
  <c r="P532" i="19" s="1"/>
  <c r="O530" i="19"/>
  <c r="O532" i="19" s="1"/>
  <c r="N530" i="19"/>
  <c r="N532" i="19" s="1"/>
  <c r="M530" i="19"/>
  <c r="M532" i="19" s="1"/>
  <c r="L530" i="19"/>
  <c r="L532" i="19" s="1"/>
  <c r="K530" i="19"/>
  <c r="K532" i="19" s="1"/>
  <c r="J530" i="19"/>
  <c r="J532" i="19" s="1"/>
  <c r="I530" i="19"/>
  <c r="I532" i="19" s="1"/>
  <c r="H530" i="19"/>
  <c r="H532" i="19" s="1"/>
  <c r="G530" i="19"/>
  <c r="G532" i="19" s="1"/>
  <c r="F530" i="19"/>
  <c r="F532" i="19" s="1"/>
  <c r="E530" i="19"/>
  <c r="E532" i="19" s="1"/>
  <c r="D530" i="19"/>
  <c r="D532" i="19" s="1"/>
  <c r="C530" i="19"/>
  <c r="C532" i="19" s="1"/>
  <c r="S529" i="19"/>
  <c r="X528" i="19"/>
  <c r="W528" i="19"/>
  <c r="V528" i="19"/>
  <c r="U528" i="19"/>
  <c r="T528" i="19"/>
  <c r="X525" i="19"/>
  <c r="W525" i="19"/>
  <c r="V525" i="19"/>
  <c r="U525" i="19"/>
  <c r="T525" i="19"/>
  <c r="X524" i="19"/>
  <c r="W524" i="19"/>
  <c r="V524" i="19"/>
  <c r="U524" i="19"/>
  <c r="T524" i="19"/>
  <c r="X523" i="19"/>
  <c r="W523" i="19"/>
  <c r="V523" i="19"/>
  <c r="U523" i="19"/>
  <c r="T523" i="19"/>
  <c r="X522" i="19"/>
  <c r="W522" i="19"/>
  <c r="V522" i="19"/>
  <c r="U522" i="19"/>
  <c r="T522" i="19"/>
  <c r="X521" i="19"/>
  <c r="W521" i="19"/>
  <c r="V521" i="19"/>
  <c r="U521" i="19"/>
  <c r="T521" i="19"/>
  <c r="X520" i="19"/>
  <c r="W520" i="19"/>
  <c r="V520" i="19"/>
  <c r="U520" i="19"/>
  <c r="T520" i="19"/>
  <c r="X519" i="19"/>
  <c r="W519" i="19"/>
  <c r="V519" i="19"/>
  <c r="U519" i="19"/>
  <c r="T519" i="19"/>
  <c r="X518" i="19"/>
  <c r="W518" i="19"/>
  <c r="V518" i="19"/>
  <c r="U518" i="19"/>
  <c r="T518" i="19"/>
  <c r="X517" i="19"/>
  <c r="W517" i="19"/>
  <c r="V517" i="19"/>
  <c r="U517" i="19"/>
  <c r="T517" i="19"/>
  <c r="X516" i="19"/>
  <c r="W516" i="19"/>
  <c r="V516" i="19"/>
  <c r="U516" i="19"/>
  <c r="T516" i="19"/>
  <c r="X515" i="19"/>
  <c r="W515" i="19"/>
  <c r="V515" i="19"/>
  <c r="U515" i="19"/>
  <c r="T515" i="19"/>
  <c r="X514" i="19"/>
  <c r="W514" i="19"/>
  <c r="V514" i="19"/>
  <c r="U514" i="19"/>
  <c r="T514" i="19"/>
  <c r="X513" i="19"/>
  <c r="W513" i="19"/>
  <c r="V513" i="19"/>
  <c r="U513" i="19"/>
  <c r="T513" i="19"/>
  <c r="X512" i="19"/>
  <c r="W512" i="19"/>
  <c r="V512" i="19"/>
  <c r="U512" i="19"/>
  <c r="T512" i="19"/>
  <c r="X511" i="19"/>
  <c r="W511" i="19"/>
  <c r="V511" i="19"/>
  <c r="U511" i="19"/>
  <c r="T511" i="19"/>
  <c r="X510" i="19"/>
  <c r="W510" i="19"/>
  <c r="V510" i="19"/>
  <c r="U510" i="19"/>
  <c r="T510" i="19"/>
  <c r="X509" i="19"/>
  <c r="W509" i="19"/>
  <c r="V509" i="19"/>
  <c r="U509" i="19"/>
  <c r="T509" i="19"/>
  <c r="X508" i="19"/>
  <c r="W508" i="19"/>
  <c r="V508" i="19"/>
  <c r="U508" i="19"/>
  <c r="T508" i="19"/>
  <c r="X507" i="19"/>
  <c r="W507" i="19"/>
  <c r="V507" i="19"/>
  <c r="U507" i="19"/>
  <c r="T507" i="19"/>
  <c r="X506" i="19"/>
  <c r="W506" i="19"/>
  <c r="V506" i="19"/>
  <c r="U506" i="19"/>
  <c r="T506" i="19"/>
  <c r="X505" i="19"/>
  <c r="W505" i="19"/>
  <c r="V505" i="19"/>
  <c r="U505" i="19"/>
  <c r="T505" i="19"/>
  <c r="X504" i="19"/>
  <c r="W504" i="19"/>
  <c r="V504" i="19"/>
  <c r="U504" i="19"/>
  <c r="T504" i="19"/>
  <c r="S478" i="19"/>
  <c r="X381" i="19"/>
  <c r="W381" i="19"/>
  <c r="V381" i="19"/>
  <c r="U381" i="19"/>
  <c r="T381" i="19"/>
  <c r="X380" i="19"/>
  <c r="W380" i="19"/>
  <c r="V380" i="19"/>
  <c r="U380" i="19"/>
  <c r="T380" i="19"/>
  <c r="X379" i="19"/>
  <c r="W379" i="19"/>
  <c r="V379" i="19"/>
  <c r="U379" i="19"/>
  <c r="T379" i="19"/>
  <c r="X378" i="19"/>
  <c r="W378" i="19"/>
  <c r="V378" i="19"/>
  <c r="U378" i="19"/>
  <c r="T378" i="19"/>
  <c r="X377" i="19"/>
  <c r="W377" i="19"/>
  <c r="V377" i="19"/>
  <c r="U377" i="19"/>
  <c r="T377" i="19"/>
  <c r="X376" i="19"/>
  <c r="W376" i="19"/>
  <c r="V376" i="19"/>
  <c r="U376" i="19"/>
  <c r="T376" i="19"/>
  <c r="X375" i="19"/>
  <c r="W375" i="19"/>
  <c r="V375" i="19"/>
  <c r="U375" i="19"/>
  <c r="T375" i="19"/>
  <c r="X374" i="19"/>
  <c r="W374" i="19"/>
  <c r="V374" i="19"/>
  <c r="U374" i="19"/>
  <c r="T374" i="19"/>
  <c r="X373" i="19"/>
  <c r="W373" i="19"/>
  <c r="V373" i="19"/>
  <c r="U373" i="19"/>
  <c r="T373" i="19"/>
  <c r="X372" i="19"/>
  <c r="W372" i="19"/>
  <c r="V372" i="19"/>
  <c r="U372" i="19"/>
  <c r="T372" i="19"/>
  <c r="X371" i="19"/>
  <c r="W371" i="19"/>
  <c r="V371" i="19"/>
  <c r="U371" i="19"/>
  <c r="T371" i="19"/>
  <c r="X370" i="19"/>
  <c r="W370" i="19"/>
  <c r="V370" i="19"/>
  <c r="U370" i="19"/>
  <c r="T370" i="19"/>
  <c r="X369" i="19"/>
  <c r="W369" i="19"/>
  <c r="V369" i="19"/>
  <c r="U369" i="19"/>
  <c r="T369" i="19"/>
  <c r="X368" i="19"/>
  <c r="W368" i="19"/>
  <c r="V368" i="19"/>
  <c r="U368" i="19"/>
  <c r="T368" i="19"/>
  <c r="X367" i="19"/>
  <c r="W367" i="19"/>
  <c r="V367" i="19"/>
  <c r="U367" i="19"/>
  <c r="T367" i="19"/>
  <c r="X366" i="19"/>
  <c r="W366" i="19"/>
  <c r="V366" i="19"/>
  <c r="U366" i="19"/>
  <c r="T366" i="19"/>
  <c r="X365" i="19"/>
  <c r="W365" i="19"/>
  <c r="V365" i="19"/>
  <c r="U365" i="19"/>
  <c r="T365" i="19"/>
  <c r="X364" i="19"/>
  <c r="W364" i="19"/>
  <c r="V364" i="19"/>
  <c r="U364" i="19"/>
  <c r="T364" i="19"/>
  <c r="X363" i="19"/>
  <c r="W363" i="19"/>
  <c r="V363" i="19"/>
  <c r="U363" i="19"/>
  <c r="T363" i="19"/>
  <c r="X362" i="19"/>
  <c r="W362" i="19"/>
  <c r="V362" i="19"/>
  <c r="U362" i="19"/>
  <c r="T362" i="19"/>
  <c r="X361" i="19"/>
  <c r="W361" i="19"/>
  <c r="V361" i="19"/>
  <c r="U361" i="19"/>
  <c r="T361" i="19"/>
  <c r="X360" i="19"/>
  <c r="W360" i="19"/>
  <c r="V360" i="19"/>
  <c r="U360" i="19"/>
  <c r="T360" i="19"/>
  <c r="X359" i="19"/>
  <c r="W359" i="19"/>
  <c r="V359" i="19"/>
  <c r="U359" i="19"/>
  <c r="T359" i="19"/>
  <c r="X358" i="19"/>
  <c r="W358" i="19"/>
  <c r="V358" i="19"/>
  <c r="U358" i="19"/>
  <c r="T358" i="19"/>
  <c r="X357" i="19"/>
  <c r="W357" i="19"/>
  <c r="V357" i="19"/>
  <c r="U357" i="19"/>
  <c r="T357" i="19"/>
  <c r="X356" i="19"/>
  <c r="W356" i="19"/>
  <c r="V356" i="19"/>
  <c r="U356" i="19"/>
  <c r="T356" i="19"/>
  <c r="X355" i="19"/>
  <c r="W355" i="19"/>
  <c r="V355" i="19"/>
  <c r="U355" i="19"/>
  <c r="T355" i="19"/>
  <c r="X354" i="19"/>
  <c r="W354" i="19"/>
  <c r="V354" i="19"/>
  <c r="U354" i="19"/>
  <c r="T354" i="19"/>
  <c r="X353" i="19"/>
  <c r="W353" i="19"/>
  <c r="V353" i="19"/>
  <c r="U353" i="19"/>
  <c r="T353" i="19"/>
  <c r="X352" i="19"/>
  <c r="W352" i="19"/>
  <c r="V352" i="19"/>
  <c r="U352" i="19"/>
  <c r="T352" i="19"/>
  <c r="X351" i="19"/>
  <c r="W351" i="19"/>
  <c r="V351" i="19"/>
  <c r="U351" i="19"/>
  <c r="T351" i="19"/>
  <c r="X350" i="19"/>
  <c r="W350" i="19"/>
  <c r="V350" i="19"/>
  <c r="U350" i="19"/>
  <c r="T350" i="19"/>
  <c r="X349" i="19"/>
  <c r="W349" i="19"/>
  <c r="V349" i="19"/>
  <c r="U349" i="19"/>
  <c r="T349" i="19"/>
  <c r="X348" i="19"/>
  <c r="W348" i="19"/>
  <c r="V348" i="19"/>
  <c r="U348" i="19"/>
  <c r="T348" i="19"/>
  <c r="X347" i="19"/>
  <c r="W347" i="19"/>
  <c r="V347" i="19"/>
  <c r="U347" i="19"/>
  <c r="T347" i="19"/>
  <c r="X346" i="19"/>
  <c r="W346" i="19"/>
  <c r="V346" i="19"/>
  <c r="U346" i="19"/>
  <c r="T346" i="19"/>
  <c r="X345" i="19"/>
  <c r="W345" i="19"/>
  <c r="V345" i="19"/>
  <c r="U345" i="19"/>
  <c r="T345" i="19"/>
  <c r="X343" i="19"/>
  <c r="W343" i="19"/>
  <c r="V343" i="19"/>
  <c r="U343" i="19"/>
  <c r="T343" i="19"/>
  <c r="X342" i="19"/>
  <c r="W342" i="19"/>
  <c r="V342" i="19"/>
  <c r="U342" i="19"/>
  <c r="T342" i="19"/>
  <c r="X341" i="19"/>
  <c r="W341" i="19"/>
  <c r="V341" i="19"/>
  <c r="U341" i="19"/>
  <c r="T341" i="19"/>
  <c r="X337" i="19"/>
  <c r="W337" i="19"/>
  <c r="V337" i="19"/>
  <c r="U337" i="19"/>
  <c r="T337" i="19"/>
  <c r="X336" i="19"/>
  <c r="W336" i="19"/>
  <c r="V336" i="19"/>
  <c r="U336" i="19"/>
  <c r="T336" i="19"/>
  <c r="X335" i="19"/>
  <c r="W335" i="19"/>
  <c r="V335" i="19"/>
  <c r="U335" i="19"/>
  <c r="T335" i="19"/>
  <c r="X334" i="19"/>
  <c r="W334" i="19"/>
  <c r="V334" i="19"/>
  <c r="U334" i="19"/>
  <c r="T334" i="19"/>
  <c r="X333" i="19"/>
  <c r="W333" i="19"/>
  <c r="V333" i="19"/>
  <c r="U333" i="19"/>
  <c r="T333" i="19"/>
  <c r="X331" i="19"/>
  <c r="W331" i="19"/>
  <c r="V331" i="19"/>
  <c r="U331" i="19"/>
  <c r="T331" i="19"/>
  <c r="X330" i="19"/>
  <c r="W330" i="19"/>
  <c r="V330" i="19"/>
  <c r="U330" i="19"/>
  <c r="T330" i="19"/>
  <c r="X329" i="19"/>
  <c r="W329" i="19"/>
  <c r="V329" i="19"/>
  <c r="U329" i="19"/>
  <c r="T329" i="19"/>
  <c r="X328" i="19"/>
  <c r="W328" i="19"/>
  <c r="V328" i="19"/>
  <c r="U328" i="19"/>
  <c r="T328" i="19"/>
  <c r="X327" i="19"/>
  <c r="W327" i="19"/>
  <c r="V327" i="19"/>
  <c r="U327" i="19"/>
  <c r="T327" i="19"/>
  <c r="X325" i="19"/>
  <c r="W325" i="19"/>
  <c r="V325" i="19"/>
  <c r="U325" i="19"/>
  <c r="T325" i="19"/>
  <c r="X324" i="19"/>
  <c r="W324" i="19"/>
  <c r="V324" i="19"/>
  <c r="U324" i="19"/>
  <c r="T324" i="19"/>
  <c r="X199" i="19"/>
  <c r="W199" i="19"/>
  <c r="V199" i="19"/>
  <c r="U199" i="19"/>
  <c r="T199" i="19"/>
  <c r="X198" i="19"/>
  <c r="W198" i="19"/>
  <c r="V198" i="19"/>
  <c r="U198" i="19"/>
  <c r="T198" i="19"/>
  <c r="X197" i="19"/>
  <c r="W197" i="19"/>
  <c r="V197" i="19"/>
  <c r="V544" i="19" s="1"/>
  <c r="U197" i="19"/>
  <c r="U544" i="19" s="1"/>
  <c r="T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X195" i="19"/>
  <c r="W195" i="19"/>
  <c r="V195" i="19"/>
  <c r="U195" i="19"/>
  <c r="T195" i="19"/>
  <c r="X194" i="19"/>
  <c r="W194" i="19"/>
  <c r="V194" i="19"/>
  <c r="U194" i="19"/>
  <c r="T194" i="19"/>
  <c r="X193" i="19"/>
  <c r="W193" i="19"/>
  <c r="V193" i="19"/>
  <c r="U193" i="19"/>
  <c r="T193" i="19"/>
  <c r="X192" i="19"/>
  <c r="W192" i="19"/>
  <c r="V192" i="19"/>
  <c r="U192" i="19"/>
  <c r="T192" i="19"/>
  <c r="X191" i="19"/>
  <c r="W191" i="19"/>
  <c r="V191" i="19"/>
  <c r="U191" i="19"/>
  <c r="T191" i="19"/>
  <c r="X189" i="19"/>
  <c r="X309" i="19" s="1"/>
  <c r="W189" i="19"/>
  <c r="W310" i="19" s="1"/>
  <c r="V189" i="19"/>
  <c r="V319" i="19" s="1"/>
  <c r="U189" i="19"/>
  <c r="T189" i="19"/>
  <c r="T319" i="19" s="1"/>
  <c r="X186" i="19"/>
  <c r="W186" i="19"/>
  <c r="V186" i="19"/>
  <c r="U186" i="19"/>
  <c r="T186" i="19"/>
  <c r="X185" i="19"/>
  <c r="W185" i="19"/>
  <c r="V185" i="19"/>
  <c r="U185" i="19"/>
  <c r="T185" i="19"/>
  <c r="X184" i="19"/>
  <c r="W184" i="19"/>
  <c r="V184" i="19"/>
  <c r="U184" i="19"/>
  <c r="T184" i="19"/>
  <c r="X183" i="19"/>
  <c r="W183" i="19"/>
  <c r="V183" i="19"/>
  <c r="U183" i="19"/>
  <c r="T183" i="19"/>
  <c r="X181" i="19"/>
  <c r="X538" i="19" s="1"/>
  <c r="W181" i="19"/>
  <c r="V181" i="19"/>
  <c r="V536" i="19" s="1"/>
  <c r="U181" i="19"/>
  <c r="U539" i="19" s="1"/>
  <c r="T181" i="19"/>
  <c r="X180" i="19"/>
  <c r="W180" i="19"/>
  <c r="V180" i="19"/>
  <c r="U180" i="19"/>
  <c r="T180" i="19"/>
  <c r="X177" i="19"/>
  <c r="W177" i="19"/>
  <c r="V177" i="19"/>
  <c r="U177" i="19"/>
  <c r="T177" i="19"/>
  <c r="X176" i="19"/>
  <c r="W176" i="19"/>
  <c r="V176" i="19"/>
  <c r="U176" i="19"/>
  <c r="T176" i="19"/>
  <c r="X175" i="19"/>
  <c r="W175" i="19"/>
  <c r="V175" i="19"/>
  <c r="U175" i="19"/>
  <c r="T175" i="19"/>
  <c r="X174" i="19"/>
  <c r="W174" i="19"/>
  <c r="V174" i="19"/>
  <c r="U174" i="19"/>
  <c r="T174" i="19"/>
  <c r="X173" i="19"/>
  <c r="W173" i="19"/>
  <c r="V173" i="19"/>
  <c r="U173" i="19"/>
  <c r="T173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X170" i="19"/>
  <c r="W170" i="19"/>
  <c r="V170" i="19"/>
  <c r="U170" i="19"/>
  <c r="T170" i="19"/>
  <c r="X169" i="19"/>
  <c r="W169" i="19"/>
  <c r="V169" i="19"/>
  <c r="U169" i="19"/>
  <c r="T169" i="19"/>
  <c r="X168" i="19"/>
  <c r="W168" i="19"/>
  <c r="V168" i="19"/>
  <c r="U168" i="19"/>
  <c r="T168" i="19"/>
  <c r="X167" i="19"/>
  <c r="W167" i="19"/>
  <c r="V167" i="19"/>
  <c r="U167" i="19"/>
  <c r="T167" i="19"/>
  <c r="X166" i="19"/>
  <c r="W166" i="19"/>
  <c r="V166" i="19"/>
  <c r="U166" i="19"/>
  <c r="T166" i="19"/>
  <c r="X165" i="19"/>
  <c r="W165" i="19"/>
  <c r="V165" i="19"/>
  <c r="U165" i="19"/>
  <c r="T165" i="19"/>
  <c r="X164" i="19"/>
  <c r="W164" i="19"/>
  <c r="V164" i="19"/>
  <c r="U164" i="19"/>
  <c r="T164" i="19"/>
  <c r="X163" i="19"/>
  <c r="W163" i="19"/>
  <c r="V163" i="19"/>
  <c r="U163" i="19"/>
  <c r="T163" i="19"/>
  <c r="X162" i="19"/>
  <c r="W162" i="19"/>
  <c r="V162" i="19"/>
  <c r="U162" i="19"/>
  <c r="T162" i="19"/>
  <c r="X161" i="19"/>
  <c r="W161" i="19"/>
  <c r="V161" i="19"/>
  <c r="U161" i="19"/>
  <c r="T161" i="19"/>
  <c r="X160" i="19"/>
  <c r="W160" i="19"/>
  <c r="V160" i="19"/>
  <c r="U160" i="19"/>
  <c r="T160" i="19"/>
  <c r="X159" i="19"/>
  <c r="W159" i="19"/>
  <c r="V159" i="19"/>
  <c r="U159" i="19"/>
  <c r="T159" i="19"/>
  <c r="X158" i="19"/>
  <c r="W158" i="19"/>
  <c r="V158" i="19"/>
  <c r="U158" i="19"/>
  <c r="T158" i="19"/>
  <c r="X157" i="19"/>
  <c r="W157" i="19"/>
  <c r="V157" i="19"/>
  <c r="U157" i="19"/>
  <c r="T157" i="19"/>
  <c r="X156" i="19"/>
  <c r="W156" i="19"/>
  <c r="V156" i="19"/>
  <c r="U156" i="19"/>
  <c r="T156" i="19"/>
  <c r="X155" i="19"/>
  <c r="W155" i="19"/>
  <c r="V155" i="19"/>
  <c r="U155" i="19"/>
  <c r="T155" i="19"/>
  <c r="X151" i="19"/>
  <c r="W151" i="19"/>
  <c r="V151" i="19"/>
  <c r="U151" i="19"/>
  <c r="T151" i="19"/>
  <c r="X150" i="19"/>
  <c r="W150" i="19"/>
  <c r="V150" i="19"/>
  <c r="U150" i="19"/>
  <c r="T150" i="19"/>
  <c r="X149" i="19"/>
  <c r="W149" i="19"/>
  <c r="V149" i="19"/>
  <c r="U149" i="19"/>
  <c r="T149" i="19"/>
  <c r="X148" i="19"/>
  <c r="W148" i="19"/>
  <c r="V148" i="19"/>
  <c r="U148" i="19"/>
  <c r="T148" i="19"/>
  <c r="X147" i="19"/>
  <c r="W147" i="19"/>
  <c r="V147" i="19"/>
  <c r="U147" i="19"/>
  <c r="T147" i="19"/>
  <c r="X146" i="19"/>
  <c r="W146" i="19"/>
  <c r="V146" i="19"/>
  <c r="U146" i="19"/>
  <c r="T146" i="19"/>
  <c r="X145" i="19"/>
  <c r="W145" i="19"/>
  <c r="V145" i="19"/>
  <c r="U145" i="19"/>
  <c r="T145" i="19"/>
  <c r="X144" i="19"/>
  <c r="W144" i="19"/>
  <c r="V144" i="19"/>
  <c r="U144" i="19"/>
  <c r="T144" i="19"/>
  <c r="X143" i="19"/>
  <c r="W143" i="19"/>
  <c r="V143" i="19"/>
  <c r="U143" i="19"/>
  <c r="T143" i="19"/>
  <c r="X142" i="19"/>
  <c r="W142" i="19"/>
  <c r="V142" i="19"/>
  <c r="U142" i="19"/>
  <c r="T142" i="19"/>
  <c r="X141" i="19"/>
  <c r="W141" i="19"/>
  <c r="V141" i="19"/>
  <c r="U141" i="19"/>
  <c r="T141" i="19"/>
  <c r="X140" i="19"/>
  <c r="W140" i="19"/>
  <c r="V140" i="19"/>
  <c r="U140" i="19"/>
  <c r="T140" i="19"/>
  <c r="X139" i="19"/>
  <c r="W139" i="19"/>
  <c r="V139" i="19"/>
  <c r="U139" i="19"/>
  <c r="T139" i="19"/>
  <c r="X138" i="19"/>
  <c r="W138" i="19"/>
  <c r="V138" i="19"/>
  <c r="U138" i="19"/>
  <c r="T138" i="19"/>
  <c r="X137" i="19"/>
  <c r="W137" i="19"/>
  <c r="V137" i="19"/>
  <c r="U137" i="19"/>
  <c r="T137" i="19"/>
  <c r="X136" i="19"/>
  <c r="W136" i="19"/>
  <c r="V136" i="19"/>
  <c r="U136" i="19"/>
  <c r="T136" i="19"/>
  <c r="X132" i="19"/>
  <c r="W132" i="19"/>
  <c r="V132" i="19"/>
  <c r="U132" i="19"/>
  <c r="T132" i="19"/>
  <c r="X131" i="19"/>
  <c r="W131" i="19"/>
  <c r="V131" i="19"/>
  <c r="U131" i="19"/>
  <c r="T131" i="19"/>
  <c r="X130" i="19"/>
  <c r="W130" i="19"/>
  <c r="V130" i="19"/>
  <c r="U130" i="19"/>
  <c r="T130" i="19"/>
  <c r="X129" i="19"/>
  <c r="W129" i="19"/>
  <c r="V129" i="19"/>
  <c r="U129" i="19"/>
  <c r="T129" i="19"/>
  <c r="X128" i="19"/>
  <c r="W128" i="19"/>
  <c r="V128" i="19"/>
  <c r="U128" i="19"/>
  <c r="T128" i="19"/>
  <c r="X127" i="19"/>
  <c r="W127" i="19"/>
  <c r="V127" i="19"/>
  <c r="U127" i="19"/>
  <c r="T127" i="19"/>
  <c r="X126" i="19"/>
  <c r="W126" i="19"/>
  <c r="V126" i="19"/>
  <c r="U126" i="19"/>
  <c r="T126" i="19"/>
  <c r="X125" i="19"/>
  <c r="W125" i="19"/>
  <c r="V125" i="19"/>
  <c r="U125" i="19"/>
  <c r="T125" i="19"/>
  <c r="X124" i="19"/>
  <c r="W124" i="19"/>
  <c r="V124" i="19"/>
  <c r="U124" i="19"/>
  <c r="T124" i="19"/>
  <c r="X123" i="19"/>
  <c r="W123" i="19"/>
  <c r="V123" i="19"/>
  <c r="U123" i="19"/>
  <c r="T123" i="19"/>
  <c r="X122" i="19"/>
  <c r="W122" i="19"/>
  <c r="V122" i="19"/>
  <c r="U122" i="19"/>
  <c r="T122" i="19"/>
  <c r="X121" i="19"/>
  <c r="W121" i="19"/>
  <c r="V121" i="19"/>
  <c r="U121" i="19"/>
  <c r="T121" i="19"/>
  <c r="X120" i="19"/>
  <c r="W120" i="19"/>
  <c r="V120" i="19"/>
  <c r="U120" i="19"/>
  <c r="T120" i="19"/>
  <c r="X119" i="19"/>
  <c r="W119" i="19"/>
  <c r="V119" i="19"/>
  <c r="U119" i="19"/>
  <c r="T119" i="19"/>
  <c r="X118" i="19"/>
  <c r="W118" i="19"/>
  <c r="V118" i="19"/>
  <c r="U118" i="19"/>
  <c r="T118" i="19"/>
  <c r="X117" i="19"/>
  <c r="W117" i="19"/>
  <c r="V117" i="19"/>
  <c r="U117" i="19"/>
  <c r="T117" i="19"/>
  <c r="X113" i="19"/>
  <c r="W113" i="19"/>
  <c r="V113" i="19"/>
  <c r="U113" i="19"/>
  <c r="T113" i="19"/>
  <c r="X112" i="19"/>
  <c r="W112" i="19"/>
  <c r="V112" i="19"/>
  <c r="U112" i="19"/>
  <c r="T112" i="19"/>
  <c r="X111" i="19"/>
  <c r="W111" i="19"/>
  <c r="V111" i="19"/>
  <c r="U111" i="19"/>
  <c r="T111" i="19"/>
  <c r="X110" i="19"/>
  <c r="W110" i="19"/>
  <c r="V110" i="19"/>
  <c r="U110" i="19"/>
  <c r="T110" i="19"/>
  <c r="X109" i="19"/>
  <c r="W109" i="19"/>
  <c r="V109" i="19"/>
  <c r="U109" i="19"/>
  <c r="T109" i="19"/>
  <c r="X108" i="19"/>
  <c r="W108" i="19"/>
  <c r="V108" i="19"/>
  <c r="U108" i="19"/>
  <c r="T108" i="19"/>
  <c r="X107" i="19"/>
  <c r="W107" i="19"/>
  <c r="V107" i="19"/>
  <c r="U107" i="19"/>
  <c r="T107" i="19"/>
  <c r="X106" i="19"/>
  <c r="W106" i="19"/>
  <c r="V106" i="19"/>
  <c r="U106" i="19"/>
  <c r="T106" i="19"/>
  <c r="X105" i="19"/>
  <c r="W105" i="19"/>
  <c r="V105" i="19"/>
  <c r="U105" i="19"/>
  <c r="T105" i="19"/>
  <c r="X104" i="19"/>
  <c r="W104" i="19"/>
  <c r="V104" i="19"/>
  <c r="U104" i="19"/>
  <c r="T104" i="19"/>
  <c r="X103" i="19"/>
  <c r="W103" i="19"/>
  <c r="V103" i="19"/>
  <c r="U103" i="19"/>
  <c r="T103" i="19"/>
  <c r="X102" i="19"/>
  <c r="W102" i="19"/>
  <c r="V102" i="19"/>
  <c r="U102" i="19"/>
  <c r="T102" i="19"/>
  <c r="X101" i="19"/>
  <c r="W101" i="19"/>
  <c r="V101" i="19"/>
  <c r="U101" i="19"/>
  <c r="T101" i="19"/>
  <c r="X100" i="19"/>
  <c r="W100" i="19"/>
  <c r="V100" i="19"/>
  <c r="U100" i="19"/>
  <c r="T100" i="19"/>
  <c r="X99" i="19"/>
  <c r="W99" i="19"/>
  <c r="V99" i="19"/>
  <c r="U99" i="19"/>
  <c r="T99" i="19"/>
  <c r="X98" i="19"/>
  <c r="W98" i="19"/>
  <c r="V98" i="19"/>
  <c r="U98" i="19"/>
  <c r="T98" i="19"/>
  <c r="X94" i="19"/>
  <c r="W94" i="19"/>
  <c r="V94" i="19"/>
  <c r="U94" i="19"/>
  <c r="T94" i="19"/>
  <c r="X93" i="19"/>
  <c r="W93" i="19"/>
  <c r="V93" i="19"/>
  <c r="U93" i="19"/>
  <c r="T93" i="19"/>
  <c r="X92" i="19"/>
  <c r="W92" i="19"/>
  <c r="V92" i="19"/>
  <c r="U92" i="19"/>
  <c r="T92" i="19"/>
  <c r="X91" i="19"/>
  <c r="W91" i="19"/>
  <c r="V91" i="19"/>
  <c r="U91" i="19"/>
  <c r="T91" i="19"/>
  <c r="X90" i="19"/>
  <c r="W90" i="19"/>
  <c r="V90" i="19"/>
  <c r="U90" i="19"/>
  <c r="T90" i="19"/>
  <c r="X89" i="19"/>
  <c r="W89" i="19"/>
  <c r="V89" i="19"/>
  <c r="U89" i="19"/>
  <c r="T89" i="19"/>
  <c r="X88" i="19"/>
  <c r="W88" i="19"/>
  <c r="V88" i="19"/>
  <c r="U88" i="19"/>
  <c r="T88" i="19"/>
  <c r="X87" i="19"/>
  <c r="W87" i="19"/>
  <c r="V87" i="19"/>
  <c r="U87" i="19"/>
  <c r="T87" i="19"/>
  <c r="X86" i="19"/>
  <c r="W86" i="19"/>
  <c r="V86" i="19"/>
  <c r="U86" i="19"/>
  <c r="T86" i="19"/>
  <c r="X85" i="19"/>
  <c r="W85" i="19"/>
  <c r="V85" i="19"/>
  <c r="U85" i="19"/>
  <c r="T85" i="19"/>
  <c r="X84" i="19"/>
  <c r="W84" i="19"/>
  <c r="V84" i="19"/>
  <c r="U84" i="19"/>
  <c r="T84" i="19"/>
  <c r="X83" i="19"/>
  <c r="W83" i="19"/>
  <c r="V83" i="19"/>
  <c r="U83" i="19"/>
  <c r="T83" i="19"/>
  <c r="X82" i="19"/>
  <c r="W82" i="19"/>
  <c r="V82" i="19"/>
  <c r="U82" i="19"/>
  <c r="T82" i="19"/>
  <c r="X81" i="19"/>
  <c r="W81" i="19"/>
  <c r="V81" i="19"/>
  <c r="U81" i="19"/>
  <c r="T81" i="19"/>
  <c r="X80" i="19"/>
  <c r="W80" i="19"/>
  <c r="V80" i="19"/>
  <c r="U80" i="19"/>
  <c r="T80" i="19"/>
  <c r="X79" i="19"/>
  <c r="W79" i="19"/>
  <c r="V79" i="19"/>
  <c r="U79" i="19"/>
  <c r="T79" i="19"/>
  <c r="X76" i="19"/>
  <c r="W76" i="19"/>
  <c r="V76" i="19"/>
  <c r="U76" i="19"/>
  <c r="T76" i="19"/>
  <c r="X75" i="19"/>
  <c r="W75" i="19"/>
  <c r="V75" i="19"/>
  <c r="U75" i="19"/>
  <c r="T75" i="19"/>
  <c r="X74" i="19"/>
  <c r="W74" i="19"/>
  <c r="V74" i="19"/>
  <c r="U74" i="19"/>
  <c r="T74" i="19"/>
  <c r="X73" i="19"/>
  <c r="W73" i="19"/>
  <c r="V73" i="19"/>
  <c r="U73" i="19"/>
  <c r="T73" i="19"/>
  <c r="X72" i="19"/>
  <c r="W72" i="19"/>
  <c r="V72" i="19"/>
  <c r="U72" i="19"/>
  <c r="T72" i="19"/>
  <c r="X71" i="19"/>
  <c r="W71" i="19"/>
  <c r="V71" i="19"/>
  <c r="U71" i="19"/>
  <c r="T71" i="19"/>
  <c r="X70" i="19"/>
  <c r="W70" i="19"/>
  <c r="V70" i="19"/>
  <c r="U70" i="19"/>
  <c r="T70" i="19"/>
  <c r="X69" i="19"/>
  <c r="W69" i="19"/>
  <c r="V69" i="19"/>
  <c r="U69" i="19"/>
  <c r="T69" i="19"/>
  <c r="X68" i="19"/>
  <c r="W68" i="19"/>
  <c r="V68" i="19"/>
  <c r="U68" i="19"/>
  <c r="T68" i="19"/>
  <c r="X67" i="19"/>
  <c r="W67" i="19"/>
  <c r="V67" i="19"/>
  <c r="U67" i="19"/>
  <c r="T67" i="19"/>
  <c r="X66" i="19"/>
  <c r="W66" i="19"/>
  <c r="V66" i="19"/>
  <c r="U66" i="19"/>
  <c r="T66" i="19"/>
  <c r="X65" i="19"/>
  <c r="W65" i="19"/>
  <c r="V65" i="19"/>
  <c r="U65" i="19"/>
  <c r="T65" i="19"/>
  <c r="X64" i="19"/>
  <c r="W64" i="19"/>
  <c r="V64" i="19"/>
  <c r="U64" i="19"/>
  <c r="T64" i="19"/>
  <c r="X63" i="19"/>
  <c r="W63" i="19"/>
  <c r="V63" i="19"/>
  <c r="U63" i="19"/>
  <c r="T63" i="19"/>
  <c r="X62" i="19"/>
  <c r="W62" i="19"/>
  <c r="V62" i="19"/>
  <c r="U62" i="19"/>
  <c r="T62" i="19"/>
  <c r="X61" i="19"/>
  <c r="W61" i="19"/>
  <c r="V61" i="19"/>
  <c r="U61" i="19"/>
  <c r="T61" i="19"/>
  <c r="X60" i="19"/>
  <c r="W60" i="19"/>
  <c r="V60" i="19"/>
  <c r="U60" i="19"/>
  <c r="T60" i="19"/>
  <c r="X59" i="19"/>
  <c r="W59" i="19"/>
  <c r="V59" i="19"/>
  <c r="U59" i="19"/>
  <c r="T59" i="19"/>
  <c r="X58" i="19"/>
  <c r="W58" i="19"/>
  <c r="V58" i="19"/>
  <c r="U58" i="19"/>
  <c r="T58" i="19"/>
  <c r="X57" i="19"/>
  <c r="W57" i="19"/>
  <c r="V57" i="19"/>
  <c r="U57" i="19"/>
  <c r="T57" i="19"/>
  <c r="X56" i="19"/>
  <c r="W56" i="19"/>
  <c r="V56" i="19"/>
  <c r="U56" i="19"/>
  <c r="T56" i="19"/>
  <c r="X55" i="19"/>
  <c r="W55" i="19"/>
  <c r="V55" i="19"/>
  <c r="U55" i="19"/>
  <c r="T55" i="19"/>
  <c r="X51" i="19"/>
  <c r="W51" i="19"/>
  <c r="V51" i="19"/>
  <c r="U51" i="19"/>
  <c r="T51" i="19"/>
  <c r="X50" i="19"/>
  <c r="W50" i="19"/>
  <c r="V50" i="19"/>
  <c r="U50" i="19"/>
  <c r="T50" i="19"/>
  <c r="X49" i="19"/>
  <c r="W49" i="19"/>
  <c r="V49" i="19"/>
  <c r="U49" i="19"/>
  <c r="T49" i="19"/>
  <c r="X48" i="19"/>
  <c r="W48" i="19"/>
  <c r="V48" i="19"/>
  <c r="U48" i="19"/>
  <c r="T48" i="19"/>
  <c r="X47" i="19"/>
  <c r="W47" i="19"/>
  <c r="V47" i="19"/>
  <c r="U47" i="19"/>
  <c r="T47" i="19"/>
  <c r="X46" i="19"/>
  <c r="W46" i="19"/>
  <c r="V46" i="19"/>
  <c r="U46" i="19"/>
  <c r="T46" i="19"/>
  <c r="X45" i="19"/>
  <c r="W45" i="19"/>
  <c r="V45" i="19"/>
  <c r="U45" i="19"/>
  <c r="T45" i="19"/>
  <c r="X44" i="19"/>
  <c r="W44" i="19"/>
  <c r="V44" i="19"/>
  <c r="U44" i="19"/>
  <c r="T44" i="19"/>
  <c r="X43" i="19"/>
  <c r="W43" i="19"/>
  <c r="V43" i="19"/>
  <c r="U43" i="19"/>
  <c r="T43" i="19"/>
  <c r="X42" i="19"/>
  <c r="W42" i="19"/>
  <c r="V42" i="19"/>
  <c r="U42" i="19"/>
  <c r="T42" i="19"/>
  <c r="X41" i="19"/>
  <c r="W41" i="19"/>
  <c r="V41" i="19"/>
  <c r="U41" i="19"/>
  <c r="T41" i="19"/>
  <c r="X40" i="19"/>
  <c r="W40" i="19"/>
  <c r="V40" i="19"/>
  <c r="U40" i="19"/>
  <c r="T40" i="19"/>
  <c r="X39" i="19"/>
  <c r="W39" i="19"/>
  <c r="V39" i="19"/>
  <c r="U39" i="19"/>
  <c r="T39" i="19"/>
  <c r="X38" i="19"/>
  <c r="W38" i="19"/>
  <c r="V38" i="19"/>
  <c r="U38" i="19"/>
  <c r="T38" i="19"/>
  <c r="X37" i="19"/>
  <c r="W37" i="19"/>
  <c r="V37" i="19"/>
  <c r="U37" i="19"/>
  <c r="T37" i="19"/>
  <c r="X36" i="19"/>
  <c r="W36" i="19"/>
  <c r="V36" i="19"/>
  <c r="U36" i="19"/>
  <c r="T36" i="19"/>
  <c r="X32" i="19"/>
  <c r="W32" i="19"/>
  <c r="V32" i="19"/>
  <c r="U32" i="19"/>
  <c r="T32" i="19"/>
  <c r="X31" i="19"/>
  <c r="W31" i="19"/>
  <c r="V31" i="19"/>
  <c r="U31" i="19"/>
  <c r="T31" i="19"/>
  <c r="X30" i="19"/>
  <c r="W30" i="19"/>
  <c r="V30" i="19"/>
  <c r="U30" i="19"/>
  <c r="T30" i="19"/>
  <c r="X29" i="19"/>
  <c r="W29" i="19"/>
  <c r="V29" i="19"/>
  <c r="U29" i="19"/>
  <c r="T29" i="19"/>
  <c r="X28" i="19"/>
  <c r="W28" i="19"/>
  <c r="V28" i="19"/>
  <c r="U28" i="19"/>
  <c r="T28" i="19"/>
  <c r="X27" i="19"/>
  <c r="W27" i="19"/>
  <c r="V27" i="19"/>
  <c r="U27" i="19"/>
  <c r="T27" i="19"/>
  <c r="X26" i="19"/>
  <c r="W26" i="19"/>
  <c r="V26" i="19"/>
  <c r="U26" i="19"/>
  <c r="T26" i="19"/>
  <c r="X25" i="19"/>
  <c r="W25" i="19"/>
  <c r="V25" i="19"/>
  <c r="U25" i="19"/>
  <c r="T25" i="19"/>
  <c r="X24" i="19"/>
  <c r="W24" i="19"/>
  <c r="V24" i="19"/>
  <c r="U24" i="19"/>
  <c r="T24" i="19"/>
  <c r="X23" i="19"/>
  <c r="W23" i="19"/>
  <c r="V23" i="19"/>
  <c r="U23" i="19"/>
  <c r="T23" i="19"/>
  <c r="X22" i="19"/>
  <c r="W22" i="19"/>
  <c r="V22" i="19"/>
  <c r="U22" i="19"/>
  <c r="T22" i="19"/>
  <c r="X21" i="19"/>
  <c r="W21" i="19"/>
  <c r="V21" i="19"/>
  <c r="U21" i="19"/>
  <c r="T21" i="19"/>
  <c r="X20" i="19"/>
  <c r="W20" i="19"/>
  <c r="V20" i="19"/>
  <c r="U20" i="19"/>
  <c r="T20" i="19"/>
  <c r="X19" i="19"/>
  <c r="W19" i="19"/>
  <c r="V19" i="19"/>
  <c r="U19" i="19"/>
  <c r="T19" i="19"/>
  <c r="X18" i="19"/>
  <c r="W18" i="19"/>
  <c r="V18" i="19"/>
  <c r="U18" i="19"/>
  <c r="T18" i="19"/>
  <c r="X17" i="19"/>
  <c r="W17" i="19"/>
  <c r="V17" i="19"/>
  <c r="U17" i="19"/>
  <c r="T17" i="19"/>
  <c r="X14" i="19"/>
  <c r="W14" i="19"/>
  <c r="V14" i="19"/>
  <c r="U14" i="19"/>
  <c r="T14" i="19"/>
  <c r="X13" i="19"/>
  <c r="W13" i="19"/>
  <c r="V13" i="19"/>
  <c r="U13" i="19"/>
  <c r="T13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X11" i="19"/>
  <c r="W11" i="19"/>
  <c r="V11" i="19"/>
  <c r="U11" i="19"/>
  <c r="T11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X8" i="19"/>
  <c r="W8" i="19"/>
  <c r="V8" i="19"/>
  <c r="U8" i="19"/>
  <c r="T8" i="19"/>
  <c r="X7" i="19"/>
  <c r="W7" i="19"/>
  <c r="V7" i="19"/>
  <c r="U7" i="19"/>
  <c r="T7" i="19"/>
  <c r="X6" i="19"/>
  <c r="W6" i="19"/>
  <c r="V6" i="19"/>
  <c r="U6" i="19"/>
  <c r="T6" i="19"/>
  <c r="X5" i="19"/>
  <c r="W5" i="19"/>
  <c r="V5" i="19"/>
  <c r="U5" i="19"/>
  <c r="T5" i="19"/>
  <c r="X4" i="19"/>
  <c r="W4" i="19"/>
  <c r="V4" i="19"/>
  <c r="U4" i="19"/>
  <c r="T4" i="19"/>
  <c r="D634" i="19" l="1"/>
  <c r="D636" i="19"/>
  <c r="J639" i="19"/>
  <c r="H632" i="19"/>
  <c r="F635" i="19"/>
  <c r="J637" i="19"/>
  <c r="F694" i="19"/>
  <c r="J633" i="19"/>
  <c r="F639" i="19"/>
  <c r="F637" i="19"/>
  <c r="J635" i="19"/>
  <c r="D638" i="19"/>
  <c r="H634" i="19"/>
  <c r="H636" i="19"/>
  <c r="M632" i="19"/>
  <c r="N633" i="19"/>
  <c r="L634" i="19"/>
  <c r="N635" i="19"/>
  <c r="L636" i="19"/>
  <c r="N637" i="19"/>
  <c r="N639" i="19"/>
  <c r="P632" i="19"/>
  <c r="P634" i="19"/>
  <c r="P636" i="19"/>
  <c r="U690" i="19"/>
  <c r="S673" i="19"/>
  <c r="S675" i="19"/>
  <c r="W317" i="19"/>
  <c r="U196" i="19"/>
  <c r="T9" i="19"/>
  <c r="X9" i="19"/>
  <c r="W9" i="19"/>
  <c r="V172" i="19"/>
  <c r="U669" i="19"/>
  <c r="W690" i="19"/>
  <c r="T667" i="19"/>
  <c r="T685" i="19" s="1"/>
  <c r="X667" i="19"/>
  <c r="T668" i="19"/>
  <c r="T681" i="19" s="1"/>
  <c r="V12" i="19"/>
  <c r="T172" i="19"/>
  <c r="X172" i="19"/>
  <c r="V196" i="19"/>
  <c r="U9" i="19"/>
  <c r="U188" i="19"/>
  <c r="V188" i="19"/>
  <c r="W318" i="19"/>
  <c r="V545" i="19"/>
  <c r="X689" i="19"/>
  <c r="V540" i="19"/>
  <c r="U12" i="19"/>
  <c r="V187" i="19"/>
  <c r="X610" i="19"/>
  <c r="V605" i="19"/>
  <c r="T634" i="19"/>
  <c r="X636" i="19"/>
  <c r="T665" i="19"/>
  <c r="T678" i="19" s="1"/>
  <c r="X665" i="19"/>
  <c r="W188" i="19"/>
  <c r="V309" i="19"/>
  <c r="V314" i="19"/>
  <c r="V321" i="19"/>
  <c r="U530" i="19"/>
  <c r="X607" i="19"/>
  <c r="V609" i="19"/>
  <c r="X611" i="19"/>
  <c r="W12" i="19"/>
  <c r="V9" i="19"/>
  <c r="U172" i="19"/>
  <c r="T12" i="19"/>
  <c r="X12" i="19"/>
  <c r="U650" i="19"/>
  <c r="T545" i="19"/>
  <c r="T188" i="19"/>
  <c r="X188" i="19"/>
  <c r="W478" i="19"/>
  <c r="W309" i="19"/>
  <c r="V311" i="19"/>
  <c r="W314" i="19"/>
  <c r="V318" i="19"/>
  <c r="W321" i="19"/>
  <c r="V530" i="19"/>
  <c r="V529" i="19"/>
  <c r="V534" i="19"/>
  <c r="V542" i="19"/>
  <c r="U638" i="19"/>
  <c r="W667" i="19"/>
  <c r="T689" i="19"/>
  <c r="X693" i="19"/>
  <c r="W196" i="19"/>
  <c r="V307" i="19"/>
  <c r="V313" i="19"/>
  <c r="V315" i="19"/>
  <c r="V322" i="19"/>
  <c r="U537" i="19"/>
  <c r="V610" i="19"/>
  <c r="T611" i="19"/>
  <c r="X605" i="19"/>
  <c r="W606" i="19"/>
  <c r="V607" i="19"/>
  <c r="T609" i="19"/>
  <c r="X609" i="19"/>
  <c r="V611" i="19"/>
  <c r="V635" i="19"/>
  <c r="V690" i="19"/>
  <c r="T638" i="19"/>
  <c r="W634" i="19"/>
  <c r="V692" i="19"/>
  <c r="X632" i="19"/>
  <c r="W172" i="19"/>
  <c r="W187" i="19"/>
  <c r="U671" i="19"/>
  <c r="T196" i="19"/>
  <c r="X196" i="19"/>
  <c r="T309" i="19"/>
  <c r="V310" i="19"/>
  <c r="W313" i="19"/>
  <c r="V317" i="19"/>
  <c r="W322" i="19"/>
  <c r="U545" i="19"/>
  <c r="V650" i="19"/>
  <c r="W544" i="19"/>
  <c r="W540" i="19"/>
  <c r="W536" i="19"/>
  <c r="W542" i="19"/>
  <c r="W538" i="19"/>
  <c r="W534" i="19"/>
  <c r="X671" i="19"/>
  <c r="X670" i="19"/>
  <c r="U307" i="19"/>
  <c r="T308" i="19"/>
  <c r="X308" i="19"/>
  <c r="U311" i="19"/>
  <c r="T312" i="19"/>
  <c r="X312" i="19"/>
  <c r="U315" i="19"/>
  <c r="T316" i="19"/>
  <c r="X316" i="19"/>
  <c r="U319" i="19"/>
  <c r="T320" i="19"/>
  <c r="X320" i="19"/>
  <c r="T478" i="19"/>
  <c r="T529" i="19"/>
  <c r="X530" i="19"/>
  <c r="X531" i="19"/>
  <c r="T534" i="19"/>
  <c r="W535" i="19"/>
  <c r="T542" i="19"/>
  <c r="T544" i="19"/>
  <c r="W605" i="19"/>
  <c r="W609" i="19"/>
  <c r="V666" i="19"/>
  <c r="T539" i="19"/>
  <c r="T535" i="19"/>
  <c r="T541" i="19"/>
  <c r="T537" i="19"/>
  <c r="X539" i="19"/>
  <c r="X535" i="19"/>
  <c r="X541" i="19"/>
  <c r="X537" i="19"/>
  <c r="U308" i="19"/>
  <c r="U312" i="19"/>
  <c r="T313" i="19"/>
  <c r="X313" i="19"/>
  <c r="U316" i="19"/>
  <c r="T317" i="19"/>
  <c r="X317" i="19"/>
  <c r="U320" i="19"/>
  <c r="T321" i="19"/>
  <c r="X321" i="19"/>
  <c r="U478" i="19"/>
  <c r="W530" i="19"/>
  <c r="T530" i="19"/>
  <c r="T531" i="19"/>
  <c r="T536" i="19"/>
  <c r="W537" i="19"/>
  <c r="X540" i="19"/>
  <c r="U611" i="19"/>
  <c r="U607" i="19"/>
  <c r="U603" i="19"/>
  <c r="U604" i="19"/>
  <c r="U608" i="19"/>
  <c r="W610" i="19"/>
  <c r="T603" i="19"/>
  <c r="T604" i="19"/>
  <c r="T605" i="19"/>
  <c r="T606" i="19"/>
  <c r="T607" i="19"/>
  <c r="T608" i="19"/>
  <c r="T610" i="19"/>
  <c r="V669" i="19"/>
  <c r="V631" i="19"/>
  <c r="U689" i="19"/>
  <c r="U632" i="19"/>
  <c r="T690" i="19"/>
  <c r="T633" i="19"/>
  <c r="Y691" i="19"/>
  <c r="X690" i="19"/>
  <c r="X633" i="19"/>
  <c r="U693" i="19"/>
  <c r="U636" i="19"/>
  <c r="G638" i="19"/>
  <c r="G636" i="19"/>
  <c r="G634" i="19"/>
  <c r="G694" i="19"/>
  <c r="G637" i="19"/>
  <c r="G633" i="19"/>
  <c r="G639" i="19"/>
  <c r="G635" i="19"/>
  <c r="G632" i="19"/>
  <c r="K638" i="19"/>
  <c r="K636" i="19"/>
  <c r="K634" i="19"/>
  <c r="K694" i="19"/>
  <c r="K639" i="19"/>
  <c r="K635" i="19"/>
  <c r="K637" i="19"/>
  <c r="K633" i="19"/>
  <c r="O638" i="19"/>
  <c r="O636" i="19"/>
  <c r="O634" i="19"/>
  <c r="O694" i="19"/>
  <c r="O637" i="19"/>
  <c r="O633" i="19"/>
  <c r="O632" i="19"/>
  <c r="O639" i="19"/>
  <c r="O635" i="19"/>
  <c r="S638" i="19"/>
  <c r="S636" i="19"/>
  <c r="S634" i="19"/>
  <c r="S632" i="19"/>
  <c r="S694" i="19"/>
  <c r="S639" i="19"/>
  <c r="S635" i="19"/>
  <c r="S637" i="19"/>
  <c r="S633" i="19"/>
  <c r="W694" i="19"/>
  <c r="W637" i="19"/>
  <c r="V638" i="19"/>
  <c r="V665" i="19"/>
  <c r="U639" i="19"/>
  <c r="U666" i="19"/>
  <c r="K631" i="19"/>
  <c r="S631" i="19"/>
  <c r="V633" i="19"/>
  <c r="T636" i="19"/>
  <c r="X638" i="19"/>
  <c r="U656" i="19"/>
  <c r="T656" i="19"/>
  <c r="U667" i="19"/>
  <c r="X692" i="19"/>
  <c r="U542" i="19"/>
  <c r="U538" i="19"/>
  <c r="U534" i="19"/>
  <c r="U540" i="19"/>
  <c r="U536" i="19"/>
  <c r="U529" i="19"/>
  <c r="T187" i="19"/>
  <c r="X187" i="19"/>
  <c r="V671" i="19"/>
  <c r="V670" i="19"/>
  <c r="V478" i="19"/>
  <c r="W307" i="19"/>
  <c r="V308" i="19"/>
  <c r="U309" i="19"/>
  <c r="T310" i="19"/>
  <c r="X310" i="19"/>
  <c r="W311" i="19"/>
  <c r="V312" i="19"/>
  <c r="U313" i="19"/>
  <c r="T314" i="19"/>
  <c r="X314" i="19"/>
  <c r="W315" i="19"/>
  <c r="V316" i="19"/>
  <c r="U317" i="19"/>
  <c r="T318" i="19"/>
  <c r="X318" i="19"/>
  <c r="W319" i="19"/>
  <c r="V320" i="19"/>
  <c r="U321" i="19"/>
  <c r="T322" i="19"/>
  <c r="X322" i="19"/>
  <c r="W529" i="19"/>
  <c r="U531" i="19"/>
  <c r="X534" i="19"/>
  <c r="T538" i="19"/>
  <c r="W539" i="19"/>
  <c r="U541" i="19"/>
  <c r="X542" i="19"/>
  <c r="W545" i="19"/>
  <c r="X544" i="19"/>
  <c r="X545" i="19"/>
  <c r="W603" i="19"/>
  <c r="U605" i="19"/>
  <c r="W607" i="19"/>
  <c r="U609" i="19"/>
  <c r="W611" i="19"/>
  <c r="V603" i="19"/>
  <c r="V604" i="19"/>
  <c r="V606" i="19"/>
  <c r="V608" i="19"/>
  <c r="W635" i="19"/>
  <c r="U631" i="19"/>
  <c r="V639" i="19"/>
  <c r="T650" i="19"/>
  <c r="X650" i="19"/>
  <c r="X656" i="19"/>
  <c r="U670" i="19"/>
  <c r="W691" i="19"/>
  <c r="V694" i="19"/>
  <c r="V541" i="19"/>
  <c r="V537" i="19"/>
  <c r="V539" i="19"/>
  <c r="V535" i="19"/>
  <c r="V531" i="19"/>
  <c r="U187" i="19"/>
  <c r="W671" i="19"/>
  <c r="W670" i="19"/>
  <c r="W656" i="19"/>
  <c r="T307" i="19"/>
  <c r="X307" i="19"/>
  <c r="W308" i="19"/>
  <c r="U310" i="19"/>
  <c r="T311" i="19"/>
  <c r="X311" i="19"/>
  <c r="W312" i="19"/>
  <c r="U314" i="19"/>
  <c r="T315" i="19"/>
  <c r="X315" i="19"/>
  <c r="W316" i="19"/>
  <c r="U318" i="19"/>
  <c r="X319" i="19"/>
  <c r="W320" i="19"/>
  <c r="U322" i="19"/>
  <c r="X478" i="19"/>
  <c r="X529" i="19"/>
  <c r="W531" i="19"/>
  <c r="U535" i="19"/>
  <c r="X536" i="19"/>
  <c r="V538" i="19"/>
  <c r="T540" i="19"/>
  <c r="W541" i="19"/>
  <c r="W604" i="19"/>
  <c r="U606" i="19"/>
  <c r="W608" i="19"/>
  <c r="U610" i="19"/>
  <c r="X603" i="19"/>
  <c r="X604" i="19"/>
  <c r="X606" i="19"/>
  <c r="X608" i="19"/>
  <c r="T669" i="19"/>
  <c r="T631" i="19"/>
  <c r="X669" i="19"/>
  <c r="Y689" i="19"/>
  <c r="X631" i="19"/>
  <c r="W689" i="19"/>
  <c r="W632" i="19"/>
  <c r="U691" i="19"/>
  <c r="U634" i="19"/>
  <c r="T635" i="19"/>
  <c r="X635" i="19"/>
  <c r="Y693" i="19"/>
  <c r="W693" i="19"/>
  <c r="W636" i="19"/>
  <c r="I639" i="19"/>
  <c r="I637" i="19"/>
  <c r="I635" i="19"/>
  <c r="I633" i="19"/>
  <c r="I638" i="19"/>
  <c r="I634" i="19"/>
  <c r="I632" i="19"/>
  <c r="I694" i="19"/>
  <c r="I636" i="19"/>
  <c r="M639" i="19"/>
  <c r="M637" i="19"/>
  <c r="M635" i="19"/>
  <c r="M633" i="19"/>
  <c r="M694" i="19"/>
  <c r="M636" i="19"/>
  <c r="M638" i="19"/>
  <c r="M634" i="19"/>
  <c r="Q639" i="19"/>
  <c r="Q637" i="19"/>
  <c r="Q635" i="19"/>
  <c r="Q633" i="19"/>
  <c r="Q638" i="19"/>
  <c r="Q634" i="19"/>
  <c r="Q694" i="19"/>
  <c r="Q636" i="19"/>
  <c r="Q632" i="19"/>
  <c r="U637" i="19"/>
  <c r="U694" i="19"/>
  <c r="W666" i="19"/>
  <c r="W639" i="19"/>
  <c r="G631" i="19"/>
  <c r="O631" i="19"/>
  <c r="W631" i="19"/>
  <c r="T632" i="19"/>
  <c r="X634" i="19"/>
  <c r="V637" i="19"/>
  <c r="W665" i="19"/>
  <c r="W669" i="19"/>
  <c r="V689" i="19"/>
  <c r="V632" i="19"/>
  <c r="U633" i="19"/>
  <c r="Y692" i="19"/>
  <c r="X691" i="19"/>
  <c r="V693" i="19"/>
  <c r="V636" i="19"/>
  <c r="D694" i="19"/>
  <c r="D639" i="19"/>
  <c r="D637" i="19"/>
  <c r="D635" i="19"/>
  <c r="D633" i="19"/>
  <c r="H694" i="19"/>
  <c r="H639" i="19"/>
  <c r="H637" i="19"/>
  <c r="H635" i="19"/>
  <c r="H633" i="19"/>
  <c r="L694" i="19"/>
  <c r="L639" i="19"/>
  <c r="L637" i="19"/>
  <c r="L635" i="19"/>
  <c r="L633" i="19"/>
  <c r="P694" i="19"/>
  <c r="P639" i="19"/>
  <c r="P637" i="19"/>
  <c r="P635" i="19"/>
  <c r="P633" i="19"/>
  <c r="T694" i="19"/>
  <c r="T637" i="19"/>
  <c r="X694" i="19"/>
  <c r="X637" i="19"/>
  <c r="W638" i="19"/>
  <c r="D631" i="19"/>
  <c r="H631" i="19"/>
  <c r="L631" i="19"/>
  <c r="P631" i="19"/>
  <c r="L632" i="19"/>
  <c r="W650" i="19"/>
  <c r="V634" i="19"/>
  <c r="U635" i="19"/>
  <c r="U692" i="19"/>
  <c r="F638" i="19"/>
  <c r="F636" i="19"/>
  <c r="F634" i="19"/>
  <c r="F632" i="19"/>
  <c r="J638" i="19"/>
  <c r="J636" i="19"/>
  <c r="J634" i="19"/>
  <c r="J632" i="19"/>
  <c r="N638" i="19"/>
  <c r="N636" i="19"/>
  <c r="N634" i="19"/>
  <c r="N632" i="19"/>
  <c r="U665" i="19"/>
  <c r="T666" i="19"/>
  <c r="T639" i="19"/>
  <c r="X666" i="19"/>
  <c r="X639" i="19"/>
  <c r="F631" i="19"/>
  <c r="J631" i="19"/>
  <c r="N631" i="19"/>
  <c r="W633" i="19"/>
  <c r="V656" i="19"/>
  <c r="V691" i="19"/>
  <c r="W692" i="19"/>
  <c r="V667" i="19"/>
  <c r="S674" i="19"/>
  <c r="V881" i="12"/>
  <c r="V882" i="12"/>
  <c r="V883" i="12"/>
  <c r="V884" i="12"/>
  <c r="V885" i="12"/>
  <c r="V886" i="12"/>
  <c r="Y881" i="17"/>
  <c r="Y882" i="17"/>
  <c r="Y883" i="17"/>
  <c r="Y884" i="17"/>
  <c r="Y885" i="17"/>
  <c r="Y886" i="17"/>
  <c r="Y881" i="11"/>
  <c r="Y882" i="11"/>
  <c r="Y883" i="11"/>
  <c r="Y884" i="11"/>
  <c r="Y885" i="11"/>
  <c r="Y886" i="11"/>
  <c r="T686" i="19" l="1"/>
  <c r="V532" i="19"/>
  <c r="T675" i="19"/>
  <c r="T680" i="19"/>
  <c r="X683" i="19"/>
  <c r="X680" i="19"/>
  <c r="X685" i="19"/>
  <c r="W675" i="19"/>
  <c r="W680" i="19"/>
  <c r="T673" i="19"/>
  <c r="X673" i="19"/>
  <c r="T683" i="19"/>
  <c r="W685" i="19"/>
  <c r="U532" i="19"/>
  <c r="X678" i="19"/>
  <c r="X532" i="19"/>
  <c r="X684" i="19"/>
  <c r="X679" i="19"/>
  <c r="X674" i="19"/>
  <c r="U685" i="19"/>
  <c r="U680" i="19"/>
  <c r="U675" i="19"/>
  <c r="X675" i="19"/>
  <c r="U684" i="19"/>
  <c r="U679" i="19"/>
  <c r="U674" i="19"/>
  <c r="T532" i="19"/>
  <c r="V685" i="19"/>
  <c r="V680" i="19"/>
  <c r="V675" i="19"/>
  <c r="T684" i="19"/>
  <c r="T679" i="19"/>
  <c r="T674" i="19"/>
  <c r="T676" i="19"/>
  <c r="W532" i="19"/>
  <c r="V674" i="19"/>
  <c r="V684" i="19"/>
  <c r="V679" i="19"/>
  <c r="W683" i="19"/>
  <c r="W678" i="19"/>
  <c r="W673" i="19"/>
  <c r="U683" i="19"/>
  <c r="U678" i="19"/>
  <c r="U673" i="19"/>
  <c r="W684" i="19"/>
  <c r="W679" i="19"/>
  <c r="W674" i="19"/>
  <c r="V683" i="19"/>
  <c r="V678" i="19"/>
  <c r="V673" i="19"/>
  <c r="AP881" i="14"/>
  <c r="AP882" i="14"/>
  <c r="AP883" i="14"/>
  <c r="AP884" i="14"/>
  <c r="AP885" i="14"/>
  <c r="AP886" i="14"/>
  <c r="E881" i="12" l="1"/>
  <c r="F881" i="12"/>
  <c r="G881" i="12"/>
  <c r="H881" i="12"/>
  <c r="I881" i="12"/>
  <c r="J881" i="12"/>
  <c r="K881" i="12"/>
  <c r="E882" i="12"/>
  <c r="F882" i="12"/>
  <c r="G882" i="12"/>
  <c r="H882" i="12"/>
  <c r="I882" i="12"/>
  <c r="J882" i="12"/>
  <c r="K882" i="12"/>
  <c r="E883" i="12"/>
  <c r="F883" i="12"/>
  <c r="G883" i="12"/>
  <c r="H883" i="12"/>
  <c r="I883" i="12"/>
  <c r="J883" i="12"/>
  <c r="K883" i="12"/>
  <c r="E884" i="12"/>
  <c r="F884" i="12"/>
  <c r="G884" i="12"/>
  <c r="H884" i="12"/>
  <c r="I884" i="12"/>
  <c r="J884" i="12"/>
  <c r="K884" i="12"/>
  <c r="E885" i="12"/>
  <c r="F885" i="12"/>
  <c r="G885" i="12"/>
  <c r="H885" i="12"/>
  <c r="I885" i="12"/>
  <c r="J885" i="12"/>
  <c r="K885" i="12"/>
  <c r="E886" i="12"/>
  <c r="F886" i="12"/>
  <c r="G886" i="12"/>
  <c r="H886" i="12"/>
  <c r="I886" i="12"/>
  <c r="J886" i="12"/>
  <c r="K886" i="12"/>
  <c r="Z881" i="14" l="1"/>
  <c r="AA881" i="14"/>
  <c r="AB881" i="14"/>
  <c r="AC881" i="14"/>
  <c r="AD881" i="14"/>
  <c r="AE881" i="14"/>
  <c r="Z882" i="14"/>
  <c r="AA882" i="14"/>
  <c r="AB882" i="14"/>
  <c r="AC882" i="14"/>
  <c r="AD882" i="14"/>
  <c r="AE882" i="14"/>
  <c r="Z883" i="14"/>
  <c r="AA883" i="14"/>
  <c r="AB883" i="14"/>
  <c r="AC883" i="14"/>
  <c r="AD883" i="14"/>
  <c r="AE883" i="14"/>
  <c r="Z884" i="14"/>
  <c r="AA884" i="14"/>
  <c r="AB884" i="14"/>
  <c r="AC884" i="14"/>
  <c r="AD884" i="14"/>
  <c r="AE884" i="14"/>
  <c r="Z885" i="14"/>
  <c r="AA885" i="14"/>
  <c r="AB885" i="14"/>
  <c r="AC885" i="14"/>
  <c r="AD885" i="14"/>
  <c r="AE885" i="14"/>
  <c r="Z886" i="14"/>
  <c r="AA886" i="14"/>
  <c r="AB886" i="14"/>
  <c r="AC886" i="14"/>
  <c r="AD886" i="14"/>
  <c r="AE886" i="14"/>
  <c r="U881" i="12" l="1"/>
  <c r="U882" i="12"/>
  <c r="U883" i="12"/>
  <c r="U884" i="12"/>
  <c r="U885" i="12"/>
  <c r="U886" i="12"/>
  <c r="X881" i="17"/>
  <c r="X882" i="17"/>
  <c r="X883" i="17"/>
  <c r="X884" i="17"/>
  <c r="X885" i="17"/>
  <c r="X886" i="17"/>
  <c r="X881" i="11"/>
  <c r="X882" i="11"/>
  <c r="X883" i="11"/>
  <c r="X884" i="11"/>
  <c r="X885" i="11"/>
  <c r="X886" i="11"/>
  <c r="AO881" i="14"/>
  <c r="AO882" i="14"/>
  <c r="AO883" i="14"/>
  <c r="AO884" i="14"/>
  <c r="AO885" i="14"/>
  <c r="AO886" i="14"/>
  <c r="AN881" i="14" l="1"/>
  <c r="U987" i="14" l="1"/>
  <c r="V987" i="14"/>
  <c r="W987" i="14"/>
  <c r="X987" i="14"/>
  <c r="T987" i="14"/>
  <c r="D987" i="14"/>
  <c r="E987" i="14"/>
  <c r="F987" i="14"/>
  <c r="G987" i="14"/>
  <c r="H987" i="14"/>
  <c r="I987" i="14"/>
  <c r="J987" i="14"/>
  <c r="K987" i="14"/>
  <c r="L987" i="14"/>
  <c r="M987" i="14"/>
  <c r="N987" i="14"/>
  <c r="O987" i="14"/>
  <c r="P987" i="14"/>
  <c r="Q987" i="14"/>
  <c r="R987" i="14"/>
  <c r="S987" i="14"/>
  <c r="C987" i="14"/>
  <c r="X855" i="14"/>
  <c r="W855" i="14"/>
  <c r="D881" i="14" l="1"/>
  <c r="E881" i="14"/>
  <c r="F881" i="14"/>
  <c r="G881" i="14"/>
  <c r="H881" i="14"/>
  <c r="I881" i="14"/>
  <c r="J881" i="14"/>
  <c r="K881" i="14"/>
  <c r="L881" i="14"/>
  <c r="M881" i="14"/>
  <c r="N881" i="14"/>
  <c r="O881" i="14"/>
  <c r="P881" i="14"/>
  <c r="Q881" i="14"/>
  <c r="R881" i="14"/>
  <c r="S881" i="14"/>
  <c r="AF881" i="14"/>
  <c r="AG881" i="14"/>
  <c r="AH881" i="14"/>
  <c r="AI881" i="14"/>
  <c r="AJ881" i="14"/>
  <c r="AK881" i="14"/>
  <c r="AL881" i="14"/>
  <c r="D882" i="14"/>
  <c r="E882" i="14"/>
  <c r="F882" i="14"/>
  <c r="G882" i="14"/>
  <c r="H882" i="14"/>
  <c r="I882" i="14"/>
  <c r="J882" i="14"/>
  <c r="K882" i="14"/>
  <c r="L882" i="14"/>
  <c r="M882" i="14"/>
  <c r="N882" i="14"/>
  <c r="O882" i="14"/>
  <c r="P882" i="14"/>
  <c r="Q882" i="14"/>
  <c r="R882" i="14"/>
  <c r="S882" i="14"/>
  <c r="AF882" i="14"/>
  <c r="AG882" i="14"/>
  <c r="AH882" i="14"/>
  <c r="AI882" i="14"/>
  <c r="AJ882" i="14"/>
  <c r="AK882" i="14"/>
  <c r="AL882" i="14"/>
  <c r="D883" i="14"/>
  <c r="E883" i="14"/>
  <c r="F883" i="14"/>
  <c r="G883" i="14"/>
  <c r="H883" i="14"/>
  <c r="I883" i="14"/>
  <c r="J883" i="14"/>
  <c r="K883" i="14"/>
  <c r="L883" i="14"/>
  <c r="M883" i="14"/>
  <c r="N883" i="14"/>
  <c r="O883" i="14"/>
  <c r="P883" i="14"/>
  <c r="Q883" i="14"/>
  <c r="R883" i="14"/>
  <c r="S883" i="14"/>
  <c r="AF883" i="14"/>
  <c r="AG883" i="14"/>
  <c r="AH883" i="14"/>
  <c r="AI883" i="14"/>
  <c r="AJ883" i="14"/>
  <c r="AK883" i="14"/>
  <c r="AL883" i="14"/>
  <c r="D884" i="14"/>
  <c r="E884" i="14"/>
  <c r="F884" i="14"/>
  <c r="G884" i="14"/>
  <c r="H884" i="14"/>
  <c r="I884" i="14"/>
  <c r="J884" i="14"/>
  <c r="K884" i="14"/>
  <c r="L884" i="14"/>
  <c r="M884" i="14"/>
  <c r="N884" i="14"/>
  <c r="O884" i="14"/>
  <c r="P884" i="14"/>
  <c r="Q884" i="14"/>
  <c r="R884" i="14"/>
  <c r="S884" i="14"/>
  <c r="AF884" i="14"/>
  <c r="AG884" i="14"/>
  <c r="AH884" i="14"/>
  <c r="AI884" i="14"/>
  <c r="AJ884" i="14"/>
  <c r="AK884" i="14"/>
  <c r="AL884" i="14"/>
  <c r="D885" i="14"/>
  <c r="E885" i="14"/>
  <c r="F885" i="14"/>
  <c r="G885" i="14"/>
  <c r="H885" i="14"/>
  <c r="I885" i="14"/>
  <c r="J885" i="14"/>
  <c r="K885" i="14"/>
  <c r="L885" i="14"/>
  <c r="M885" i="14"/>
  <c r="N885" i="14"/>
  <c r="O885" i="14"/>
  <c r="P885" i="14"/>
  <c r="Q885" i="14"/>
  <c r="R885" i="14"/>
  <c r="S885" i="14"/>
  <c r="AF885" i="14"/>
  <c r="AG885" i="14"/>
  <c r="AH885" i="14"/>
  <c r="AI885" i="14"/>
  <c r="AJ885" i="14"/>
  <c r="AK885" i="14"/>
  <c r="AL885" i="14"/>
  <c r="AF886" i="14"/>
  <c r="AG886" i="14"/>
  <c r="AH886" i="14"/>
  <c r="AI886" i="14"/>
  <c r="AJ886" i="14"/>
  <c r="AK886" i="14"/>
  <c r="AL886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V773" i="14"/>
  <c r="V772" i="14"/>
  <c r="V771" i="14"/>
  <c r="V770" i="14"/>
  <c r="V769" i="14"/>
  <c r="V768" i="14"/>
  <c r="V767" i="14"/>
  <c r="V766" i="14"/>
  <c r="V765" i="14"/>
  <c r="V764" i="14"/>
  <c r="V763" i="14"/>
  <c r="V762" i="14"/>
  <c r="V761" i="14"/>
  <c r="V760" i="14"/>
  <c r="V759" i="14"/>
  <c r="V758" i="14"/>
  <c r="V757" i="14"/>
  <c r="V756" i="14"/>
  <c r="V755" i="14"/>
  <c r="V754" i="14"/>
  <c r="V753" i="14"/>
  <c r="V752" i="14"/>
  <c r="V750" i="14"/>
  <c r="V751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X773" i="14"/>
  <c r="X772" i="14"/>
  <c r="X771" i="14"/>
  <c r="X770" i="14"/>
  <c r="X769" i="14"/>
  <c r="X768" i="14"/>
  <c r="X767" i="14"/>
  <c r="X766" i="14"/>
  <c r="X765" i="14"/>
  <c r="X764" i="14"/>
  <c r="X763" i="14"/>
  <c r="X762" i="14"/>
  <c r="X761" i="14"/>
  <c r="X760" i="14"/>
  <c r="X759" i="14"/>
  <c r="X758" i="14"/>
  <c r="X757" i="14"/>
  <c r="X756" i="14"/>
  <c r="X755" i="14"/>
  <c r="X754" i="14"/>
  <c r="X753" i="14"/>
  <c r="X752" i="14"/>
  <c r="X751" i="14"/>
  <c r="X750" i="14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G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J884" i="11"/>
  <c r="K884" i="11"/>
  <c r="L884" i="11"/>
  <c r="M884" i="11"/>
  <c r="N884" i="11"/>
  <c r="O884" i="11"/>
  <c r="P884" i="11"/>
  <c r="Q884" i="11"/>
  <c r="R884" i="11"/>
  <c r="S884" i="11"/>
  <c r="T884" i="11"/>
  <c r="K885" i="11"/>
  <c r="L885" i="11"/>
  <c r="M885" i="11"/>
  <c r="N885" i="11"/>
  <c r="O885" i="11"/>
  <c r="P885" i="11"/>
  <c r="Q885" i="11"/>
  <c r="R885" i="11"/>
  <c r="S885" i="11"/>
  <c r="T885" i="11"/>
  <c r="L886" i="11"/>
  <c r="M886" i="11"/>
  <c r="N886" i="11"/>
  <c r="O886" i="11"/>
  <c r="P886" i="11"/>
  <c r="Q886" i="11"/>
  <c r="R886" i="11"/>
  <c r="S886" i="11"/>
  <c r="T886" i="11"/>
  <c r="D881" i="17"/>
  <c r="E881" i="17"/>
  <c r="F881" i="17"/>
  <c r="G881" i="17"/>
  <c r="H881" i="17"/>
  <c r="I881" i="17"/>
  <c r="J881" i="17"/>
  <c r="K881" i="17"/>
  <c r="L881" i="17"/>
  <c r="M881" i="17"/>
  <c r="N881" i="17"/>
  <c r="O881" i="17"/>
  <c r="P881" i="17"/>
  <c r="Q881" i="17"/>
  <c r="R881" i="17"/>
  <c r="S881" i="17"/>
  <c r="F882" i="17"/>
  <c r="G882" i="17"/>
  <c r="H882" i="17"/>
  <c r="I882" i="17"/>
  <c r="J882" i="17"/>
  <c r="K882" i="17"/>
  <c r="L882" i="17"/>
  <c r="M882" i="17"/>
  <c r="N882" i="17"/>
  <c r="O882" i="17"/>
  <c r="P882" i="17"/>
  <c r="Q882" i="17"/>
  <c r="R882" i="17"/>
  <c r="S882" i="17"/>
  <c r="G883" i="17"/>
  <c r="H883" i="17"/>
  <c r="I883" i="17"/>
  <c r="J883" i="17"/>
  <c r="K883" i="17"/>
  <c r="L883" i="17"/>
  <c r="M883" i="17"/>
  <c r="N883" i="17"/>
  <c r="O883" i="17"/>
  <c r="P883" i="17"/>
  <c r="Q883" i="17"/>
  <c r="R883" i="17"/>
  <c r="S883" i="17"/>
  <c r="J884" i="17"/>
  <c r="K884" i="17"/>
  <c r="L884" i="17"/>
  <c r="M884" i="17"/>
  <c r="N884" i="17"/>
  <c r="O884" i="17"/>
  <c r="P884" i="17"/>
  <c r="Q884" i="17"/>
  <c r="R884" i="17"/>
  <c r="S884" i="17"/>
  <c r="K885" i="17"/>
  <c r="L885" i="17"/>
  <c r="M885" i="17"/>
  <c r="N885" i="17"/>
  <c r="O885" i="17"/>
  <c r="P885" i="17"/>
  <c r="Q885" i="17"/>
  <c r="R885" i="17"/>
  <c r="S885" i="17"/>
  <c r="L886" i="17"/>
  <c r="M886" i="17"/>
  <c r="N886" i="17"/>
  <c r="O886" i="17"/>
  <c r="P886" i="17"/>
  <c r="Q886" i="17"/>
  <c r="R886" i="17"/>
  <c r="S886" i="17"/>
  <c r="D881" i="12"/>
  <c r="D882" i="12"/>
  <c r="D883" i="12"/>
  <c r="D884" i="12"/>
  <c r="D885" i="12"/>
  <c r="D886" i="12"/>
  <c r="L881" i="12"/>
  <c r="M881" i="12"/>
  <c r="N881" i="12"/>
  <c r="O881" i="12"/>
  <c r="P881" i="12"/>
  <c r="L882" i="12"/>
  <c r="M882" i="12"/>
  <c r="N882" i="12"/>
  <c r="O882" i="12"/>
  <c r="P882" i="12"/>
  <c r="L883" i="12"/>
  <c r="M883" i="12"/>
  <c r="N883" i="12"/>
  <c r="O883" i="12"/>
  <c r="P883" i="12"/>
  <c r="L884" i="12"/>
  <c r="M884" i="12"/>
  <c r="N884" i="12"/>
  <c r="O884" i="12"/>
  <c r="P884" i="12"/>
  <c r="L885" i="12"/>
  <c r="M885" i="12"/>
  <c r="N885" i="12"/>
  <c r="O885" i="12"/>
  <c r="P885" i="12"/>
  <c r="L886" i="12"/>
  <c r="M886" i="12"/>
  <c r="N886" i="12"/>
  <c r="O886" i="12"/>
  <c r="P886" i="12"/>
  <c r="D881" i="15" l="1"/>
  <c r="D815" i="14" l="1"/>
  <c r="D886" i="14" s="1"/>
  <c r="F815" i="14"/>
  <c r="F886" i="14" s="1"/>
  <c r="G815" i="14"/>
  <c r="G886" i="14" s="1"/>
  <c r="H815" i="14"/>
  <c r="H886" i="14" s="1"/>
  <c r="I815" i="14"/>
  <c r="I886" i="14" s="1"/>
  <c r="J815" i="14"/>
  <c r="J886" i="14" s="1"/>
  <c r="K815" i="14"/>
  <c r="K886" i="14" s="1"/>
  <c r="L815" i="14"/>
  <c r="L886" i="14" s="1"/>
  <c r="M815" i="14"/>
  <c r="M886" i="14" s="1"/>
  <c r="N815" i="14"/>
  <c r="N886" i="14" s="1"/>
  <c r="O815" i="14"/>
  <c r="O886" i="14" s="1"/>
  <c r="P815" i="14"/>
  <c r="P886" i="14" s="1"/>
  <c r="Q815" i="14"/>
  <c r="Q886" i="14" s="1"/>
  <c r="S815" i="14"/>
  <c r="S886" i="14" s="1"/>
  <c r="C977" i="14"/>
  <c r="D977" i="14"/>
  <c r="E977" i="14"/>
  <c r="F977" i="14"/>
  <c r="G977" i="14"/>
  <c r="H977" i="14"/>
  <c r="I977" i="14"/>
  <c r="J977" i="14"/>
  <c r="K977" i="14"/>
  <c r="L977" i="14"/>
  <c r="M977" i="14"/>
  <c r="N977" i="14"/>
  <c r="O977" i="14"/>
  <c r="P977" i="14"/>
  <c r="Q977" i="14"/>
  <c r="R977" i="14"/>
  <c r="S977" i="14"/>
  <c r="T977" i="14"/>
  <c r="U977" i="14"/>
  <c r="V977" i="14"/>
  <c r="W977" i="14"/>
  <c r="X977" i="14"/>
  <c r="AM881" i="14" l="1"/>
  <c r="AM882" i="14"/>
  <c r="AN882" i="14"/>
  <c r="AM883" i="14"/>
  <c r="AN883" i="14"/>
  <c r="AM884" i="14"/>
  <c r="AN884" i="14"/>
  <c r="AM885" i="14"/>
  <c r="AN885" i="14"/>
  <c r="AM886" i="14"/>
  <c r="AN886" i="14"/>
  <c r="U881" i="11"/>
  <c r="V881" i="11"/>
  <c r="W881" i="11"/>
  <c r="U882" i="11"/>
  <c r="V882" i="11"/>
  <c r="W882" i="11"/>
  <c r="U883" i="11"/>
  <c r="V883" i="11"/>
  <c r="W883" i="11"/>
  <c r="U884" i="11"/>
  <c r="V884" i="11"/>
  <c r="W884" i="11"/>
  <c r="U885" i="11"/>
  <c r="V885" i="11"/>
  <c r="W885" i="11"/>
  <c r="U886" i="11"/>
  <c r="V886" i="11"/>
  <c r="W886" i="11"/>
  <c r="T881" i="17"/>
  <c r="U881" i="17"/>
  <c r="V881" i="17"/>
  <c r="W881" i="17"/>
  <c r="T882" i="17"/>
  <c r="U882" i="17"/>
  <c r="V882" i="17"/>
  <c r="W882" i="17"/>
  <c r="T883" i="17"/>
  <c r="U883" i="17"/>
  <c r="V883" i="17"/>
  <c r="W883" i="17"/>
  <c r="T884" i="17"/>
  <c r="U884" i="17"/>
  <c r="V884" i="17"/>
  <c r="W884" i="17"/>
  <c r="T885" i="17"/>
  <c r="U885" i="17"/>
  <c r="V885" i="17"/>
  <c r="W885" i="17"/>
  <c r="T886" i="17"/>
  <c r="U886" i="17"/>
  <c r="V886" i="17"/>
  <c r="W886" i="17"/>
  <c r="Q881" i="12"/>
  <c r="R881" i="12"/>
  <c r="S881" i="12"/>
  <c r="T881" i="12"/>
  <c r="Q882" i="12"/>
  <c r="R882" i="12"/>
  <c r="S882" i="12"/>
  <c r="T882" i="12"/>
  <c r="Q883" i="12"/>
  <c r="R883" i="12"/>
  <c r="S883" i="12"/>
  <c r="T883" i="12"/>
  <c r="Q884" i="12"/>
  <c r="R884" i="12"/>
  <c r="S884" i="12"/>
  <c r="T884" i="12"/>
  <c r="Q885" i="12"/>
  <c r="R885" i="12"/>
  <c r="S885" i="12"/>
  <c r="T885" i="12"/>
  <c r="Q886" i="12"/>
  <c r="R886" i="12"/>
  <c r="S886" i="12"/>
  <c r="T886" i="12"/>
  <c r="R720" i="2" l="1"/>
  <c r="E720" i="2"/>
  <c r="C720" i="2"/>
  <c r="C627" i="2"/>
  <c r="E627" i="2"/>
  <c r="R627" i="2"/>
  <c r="C627" i="19" l="1"/>
  <c r="C815" i="14"/>
  <c r="R627" i="19"/>
  <c r="R815" i="14"/>
  <c r="R886" i="14" s="1"/>
  <c r="E627" i="19"/>
  <c r="E815" i="14"/>
  <c r="E886" i="14" s="1"/>
  <c r="C899" i="14"/>
  <c r="D899" i="14"/>
  <c r="E899" i="14"/>
  <c r="F899" i="14"/>
  <c r="G899" i="14"/>
  <c r="H899" i="14"/>
  <c r="I899" i="14"/>
  <c r="J899" i="14"/>
  <c r="K899" i="14"/>
  <c r="L899" i="14"/>
  <c r="M899" i="14"/>
  <c r="N899" i="14"/>
  <c r="O899" i="14"/>
  <c r="P899" i="14"/>
  <c r="Q899" i="14"/>
  <c r="R899" i="14"/>
  <c r="C900" i="14"/>
  <c r="D900" i="14"/>
  <c r="E900" i="14"/>
  <c r="F900" i="14"/>
  <c r="G900" i="14"/>
  <c r="H900" i="14"/>
  <c r="I900" i="14"/>
  <c r="J900" i="14"/>
  <c r="K900" i="14"/>
  <c r="L900" i="14"/>
  <c r="M900" i="14"/>
  <c r="N900" i="14"/>
  <c r="O900" i="14"/>
  <c r="P900" i="14"/>
  <c r="Q900" i="14"/>
  <c r="R900" i="14"/>
  <c r="S900" i="14"/>
  <c r="S899" i="14"/>
  <c r="T899" i="14"/>
  <c r="U899" i="14"/>
  <c r="T900" i="14"/>
  <c r="U900" i="14"/>
  <c r="V900" i="14"/>
  <c r="V899" i="14"/>
  <c r="X900" i="14"/>
  <c r="W900" i="14"/>
  <c r="W899" i="14"/>
  <c r="X899" i="14"/>
  <c r="R694" i="19" l="1"/>
  <c r="R639" i="19"/>
  <c r="R637" i="19"/>
  <c r="R635" i="19"/>
  <c r="R633" i="19"/>
  <c r="R638" i="19"/>
  <c r="R631" i="19"/>
  <c r="R634" i="19"/>
  <c r="R632" i="19"/>
  <c r="R636" i="19"/>
  <c r="E632" i="19"/>
  <c r="E639" i="19"/>
  <c r="E694" i="19"/>
  <c r="E638" i="19"/>
  <c r="E634" i="19"/>
  <c r="E631" i="19"/>
  <c r="E637" i="19"/>
  <c r="E636" i="19"/>
  <c r="E635" i="19"/>
  <c r="E633" i="19"/>
  <c r="C632" i="19"/>
  <c r="C638" i="19"/>
  <c r="C635" i="19"/>
  <c r="C631" i="19"/>
  <c r="C633" i="19"/>
  <c r="C636" i="19"/>
  <c r="C637" i="19"/>
  <c r="C634" i="19"/>
  <c r="C639" i="19"/>
  <c r="X434" i="14"/>
  <c r="X435" i="14"/>
  <c r="X436" i="14"/>
  <c r="X437" i="14"/>
  <c r="X438" i="14"/>
  <c r="W438" i="14"/>
  <c r="W437" i="14"/>
  <c r="W436" i="14"/>
  <c r="W435" i="14"/>
  <c r="W434" i="14"/>
  <c r="U434" i="14"/>
  <c r="V434" i="14"/>
  <c r="U435" i="14"/>
  <c r="V435" i="14"/>
  <c r="U436" i="14"/>
  <c r="V436" i="14"/>
  <c r="U437" i="14"/>
  <c r="V437" i="14"/>
  <c r="U438" i="14"/>
  <c r="V438" i="14"/>
  <c r="T438" i="14"/>
  <c r="T437" i="14"/>
  <c r="T436" i="14"/>
  <c r="T434" i="14"/>
  <c r="T435" i="14"/>
  <c r="X433" i="14"/>
  <c r="W433" i="14"/>
  <c r="T433" i="14"/>
  <c r="X432" i="14"/>
  <c r="W432" i="14"/>
  <c r="T432" i="14"/>
  <c r="X431" i="14"/>
  <c r="W431" i="14"/>
  <c r="T431" i="14"/>
  <c r="X430" i="14"/>
  <c r="W430" i="14"/>
  <c r="T430" i="14"/>
  <c r="X429" i="14"/>
  <c r="W429" i="14"/>
  <c r="T429" i="14"/>
  <c r="X428" i="14"/>
  <c r="W428" i="14"/>
  <c r="T428" i="14"/>
  <c r="X427" i="14"/>
  <c r="W427" i="14"/>
  <c r="T427" i="14"/>
  <c r="T398" i="14"/>
  <c r="T399" i="14"/>
  <c r="T400" i="14"/>
  <c r="X399" i="14"/>
  <c r="W399" i="14"/>
  <c r="X400" i="14"/>
  <c r="W400" i="14"/>
  <c r="V400" i="14"/>
  <c r="U400" i="14"/>
  <c r="V399" i="14"/>
  <c r="U399" i="14"/>
  <c r="X398" i="14"/>
  <c r="W398" i="14"/>
  <c r="V398" i="14"/>
  <c r="U398" i="14"/>
  <c r="S535" i="14" l="1"/>
  <c r="S713" i="14" l="1"/>
  <c r="P658" i="2" l="1"/>
  <c r="Q658" i="2"/>
  <c r="R658" i="2"/>
  <c r="S658" i="2"/>
  <c r="T658" i="2"/>
  <c r="U658" i="2"/>
  <c r="W658" i="2"/>
  <c r="X658" i="2"/>
  <c r="V658" i="2"/>
  <c r="S861" i="14" l="1"/>
  <c r="X852" i="14" l="1"/>
  <c r="X853" i="14"/>
  <c r="X854" i="14"/>
  <c r="W852" i="14"/>
  <c r="T978" i="14" l="1"/>
  <c r="U978" i="14"/>
  <c r="V978" i="14"/>
  <c r="W978" i="14"/>
  <c r="X978" i="14"/>
  <c r="X993" i="14" l="1"/>
  <c r="X994" i="14"/>
  <c r="X995" i="14"/>
  <c r="W994" i="14"/>
  <c r="W995" i="14"/>
  <c r="V993" i="14"/>
  <c r="W993" i="14"/>
  <c r="U993" i="14"/>
  <c r="U994" i="14"/>
  <c r="V994" i="14"/>
  <c r="U995" i="14"/>
  <c r="V995" i="14"/>
  <c r="T994" i="14"/>
  <c r="T995" i="14"/>
  <c r="T993" i="14"/>
  <c r="X394" i="14" l="1"/>
  <c r="W394" i="14"/>
  <c r="V394" i="14"/>
  <c r="U394" i="14"/>
  <c r="T394" i="14"/>
  <c r="X393" i="14"/>
  <c r="W393" i="14"/>
  <c r="V393" i="14"/>
  <c r="U393" i="14"/>
  <c r="T393" i="14"/>
  <c r="X392" i="14"/>
  <c r="W392" i="14"/>
  <c r="V392" i="14"/>
  <c r="U392" i="14"/>
  <c r="T392" i="14"/>
  <c r="X391" i="14"/>
  <c r="W391" i="14"/>
  <c r="V391" i="14"/>
  <c r="U391" i="14"/>
  <c r="T391" i="14"/>
  <c r="X390" i="14"/>
  <c r="W390" i="14"/>
  <c r="V390" i="14"/>
  <c r="U390" i="14"/>
  <c r="T390" i="14"/>
  <c r="X381" i="14"/>
  <c r="X382" i="14"/>
  <c r="X384" i="14"/>
  <c r="X385" i="14"/>
  <c r="X386" i="14"/>
  <c r="X387" i="14"/>
  <c r="X388" i="14"/>
  <c r="W385" i="14"/>
  <c r="W386" i="14"/>
  <c r="W387" i="14"/>
  <c r="W388" i="14"/>
  <c r="W384" i="14"/>
  <c r="U384" i="14"/>
  <c r="V384" i="14"/>
  <c r="U385" i="14"/>
  <c r="V385" i="14"/>
  <c r="U386" i="14"/>
  <c r="V386" i="14"/>
  <c r="U387" i="14"/>
  <c r="V387" i="14"/>
  <c r="U388" i="14"/>
  <c r="V388" i="14"/>
  <c r="T385" i="14"/>
  <c r="T386" i="14"/>
  <c r="T387" i="14"/>
  <c r="T388" i="14"/>
  <c r="T384" i="14"/>
  <c r="W382" i="14"/>
  <c r="W381" i="14"/>
  <c r="T382" i="14"/>
  <c r="U382" i="14"/>
  <c r="V382" i="14"/>
  <c r="V381" i="14"/>
  <c r="T381" i="14"/>
  <c r="U381" i="14"/>
  <c r="X198" i="14"/>
  <c r="X199" i="14"/>
  <c r="W199" i="14"/>
  <c r="W198" i="14"/>
  <c r="V199" i="14"/>
  <c r="T199" i="14"/>
  <c r="U199" i="14"/>
  <c r="V198" i="14"/>
  <c r="T198" i="14"/>
  <c r="U198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W173" i="14"/>
  <c r="X173" i="14"/>
  <c r="W174" i="14"/>
  <c r="X174" i="14"/>
  <c r="W175" i="14"/>
  <c r="X175" i="14"/>
  <c r="W176" i="14"/>
  <c r="X176" i="14"/>
  <c r="W177" i="14"/>
  <c r="X177" i="14"/>
  <c r="U173" i="14"/>
  <c r="V173" i="14"/>
  <c r="U174" i="14"/>
  <c r="V174" i="14"/>
  <c r="U175" i="14"/>
  <c r="V175" i="14"/>
  <c r="U176" i="14"/>
  <c r="V176" i="14"/>
  <c r="U177" i="14"/>
  <c r="V177" i="14"/>
  <c r="T177" i="14"/>
  <c r="T176" i="14"/>
  <c r="T175" i="14"/>
  <c r="T174" i="14"/>
  <c r="T173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U155" i="14"/>
  <c r="V155" i="14"/>
  <c r="W155" i="14"/>
  <c r="X155" i="14"/>
  <c r="U156" i="14"/>
  <c r="V156" i="14"/>
  <c r="W156" i="14"/>
  <c r="X156" i="14"/>
  <c r="U157" i="14"/>
  <c r="V157" i="14"/>
  <c r="W157" i="14"/>
  <c r="X157" i="14"/>
  <c r="U158" i="14"/>
  <c r="V158" i="14"/>
  <c r="W158" i="14"/>
  <c r="X158" i="14"/>
  <c r="U159" i="14"/>
  <c r="V159" i="14"/>
  <c r="W159" i="14"/>
  <c r="X159" i="14"/>
  <c r="U160" i="14"/>
  <c r="V160" i="14"/>
  <c r="W160" i="14"/>
  <c r="X160" i="14"/>
  <c r="U161" i="14"/>
  <c r="V161" i="14"/>
  <c r="W161" i="14"/>
  <c r="X161" i="14"/>
  <c r="U162" i="14"/>
  <c r="V162" i="14"/>
  <c r="W162" i="14"/>
  <c r="X162" i="14"/>
  <c r="U163" i="14"/>
  <c r="V163" i="14"/>
  <c r="W163" i="14"/>
  <c r="X163" i="14"/>
  <c r="U164" i="14"/>
  <c r="V164" i="14"/>
  <c r="W164" i="14"/>
  <c r="X164" i="14"/>
  <c r="U165" i="14"/>
  <c r="V165" i="14"/>
  <c r="W165" i="14"/>
  <c r="X165" i="14"/>
  <c r="U166" i="14"/>
  <c r="V166" i="14"/>
  <c r="W166" i="14"/>
  <c r="X166" i="14"/>
  <c r="U167" i="14"/>
  <c r="V167" i="14"/>
  <c r="W167" i="14"/>
  <c r="X167" i="14"/>
  <c r="U168" i="14"/>
  <c r="V168" i="14"/>
  <c r="W168" i="14"/>
  <c r="X168" i="14"/>
  <c r="U169" i="14"/>
  <c r="V169" i="14"/>
  <c r="W169" i="14"/>
  <c r="X169" i="14"/>
  <c r="U170" i="14"/>
  <c r="V170" i="14"/>
  <c r="W170" i="14"/>
  <c r="X170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55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137" i="14" l="1"/>
  <c r="U137" i="14"/>
  <c r="V137" i="14"/>
  <c r="W137" i="14"/>
  <c r="X137" i="14"/>
  <c r="T138" i="14"/>
  <c r="U138" i="14"/>
  <c r="V138" i="14"/>
  <c r="W138" i="14"/>
  <c r="X138" i="14"/>
  <c r="T139" i="14"/>
  <c r="U139" i="14"/>
  <c r="V139" i="14"/>
  <c r="W139" i="14"/>
  <c r="X139" i="14"/>
  <c r="T140" i="14"/>
  <c r="U140" i="14"/>
  <c r="V140" i="14"/>
  <c r="W140" i="14"/>
  <c r="X140" i="14"/>
  <c r="T141" i="14"/>
  <c r="U141" i="14"/>
  <c r="V141" i="14"/>
  <c r="W141" i="14"/>
  <c r="X141" i="14"/>
  <c r="T142" i="14"/>
  <c r="U142" i="14"/>
  <c r="V142" i="14"/>
  <c r="W142" i="14"/>
  <c r="X142" i="14"/>
  <c r="T143" i="14"/>
  <c r="U143" i="14"/>
  <c r="V143" i="14"/>
  <c r="W143" i="14"/>
  <c r="X143" i="14"/>
  <c r="T144" i="14"/>
  <c r="U144" i="14"/>
  <c r="V144" i="14"/>
  <c r="W144" i="14"/>
  <c r="X144" i="14"/>
  <c r="T145" i="14"/>
  <c r="U145" i="14"/>
  <c r="V145" i="14"/>
  <c r="W145" i="14"/>
  <c r="X145" i="14"/>
  <c r="T146" i="14"/>
  <c r="U146" i="14"/>
  <c r="V146" i="14"/>
  <c r="W146" i="14"/>
  <c r="X146" i="14"/>
  <c r="T147" i="14"/>
  <c r="U147" i="14"/>
  <c r="V147" i="14"/>
  <c r="W147" i="14"/>
  <c r="X147" i="14"/>
  <c r="T148" i="14"/>
  <c r="U148" i="14"/>
  <c r="V148" i="14"/>
  <c r="W148" i="14"/>
  <c r="X148" i="14"/>
  <c r="T149" i="14"/>
  <c r="U149" i="14"/>
  <c r="V149" i="14"/>
  <c r="W149" i="14"/>
  <c r="X149" i="14"/>
  <c r="T150" i="14"/>
  <c r="U150" i="14"/>
  <c r="V150" i="14"/>
  <c r="W150" i="14"/>
  <c r="X150" i="14"/>
  <c r="T151" i="14"/>
  <c r="U151" i="14"/>
  <c r="V151" i="14"/>
  <c r="W151" i="14"/>
  <c r="X151" i="14"/>
  <c r="U136" i="14"/>
  <c r="V136" i="14"/>
  <c r="W136" i="14"/>
  <c r="X136" i="14"/>
  <c r="T136" i="14"/>
  <c r="T118" i="14"/>
  <c r="U118" i="14"/>
  <c r="V118" i="14"/>
  <c r="W118" i="14"/>
  <c r="X118" i="14"/>
  <c r="T119" i="14"/>
  <c r="U119" i="14"/>
  <c r="V119" i="14"/>
  <c r="W119" i="14"/>
  <c r="X119" i="14"/>
  <c r="T120" i="14"/>
  <c r="U120" i="14"/>
  <c r="V120" i="14"/>
  <c r="W120" i="14"/>
  <c r="X120" i="14"/>
  <c r="T121" i="14"/>
  <c r="U121" i="14"/>
  <c r="V121" i="14"/>
  <c r="W121" i="14"/>
  <c r="X121" i="14"/>
  <c r="T122" i="14"/>
  <c r="U122" i="14"/>
  <c r="V122" i="14"/>
  <c r="W122" i="14"/>
  <c r="X122" i="14"/>
  <c r="T123" i="14"/>
  <c r="U123" i="14"/>
  <c r="V123" i="14"/>
  <c r="W123" i="14"/>
  <c r="X123" i="14"/>
  <c r="T124" i="14"/>
  <c r="U124" i="14"/>
  <c r="V124" i="14"/>
  <c r="W124" i="14"/>
  <c r="X124" i="14"/>
  <c r="T125" i="14"/>
  <c r="U125" i="14"/>
  <c r="V125" i="14"/>
  <c r="W125" i="14"/>
  <c r="X125" i="14"/>
  <c r="T126" i="14"/>
  <c r="U126" i="14"/>
  <c r="V126" i="14"/>
  <c r="W126" i="14"/>
  <c r="X126" i="14"/>
  <c r="T127" i="14"/>
  <c r="U127" i="14"/>
  <c r="V127" i="14"/>
  <c r="W127" i="14"/>
  <c r="X127" i="14"/>
  <c r="T128" i="14"/>
  <c r="U128" i="14"/>
  <c r="V128" i="14"/>
  <c r="W128" i="14"/>
  <c r="X128" i="14"/>
  <c r="T129" i="14"/>
  <c r="U129" i="14"/>
  <c r="V129" i="14"/>
  <c r="W129" i="14"/>
  <c r="X129" i="14"/>
  <c r="T130" i="14"/>
  <c r="U130" i="14"/>
  <c r="V130" i="14"/>
  <c r="W130" i="14"/>
  <c r="X130" i="14"/>
  <c r="T131" i="14"/>
  <c r="U131" i="14"/>
  <c r="V131" i="14"/>
  <c r="W131" i="14"/>
  <c r="X131" i="14"/>
  <c r="T132" i="14"/>
  <c r="U132" i="14"/>
  <c r="V132" i="14"/>
  <c r="W132" i="14"/>
  <c r="X132" i="14"/>
  <c r="U117" i="14"/>
  <c r="V117" i="14"/>
  <c r="W117" i="14"/>
  <c r="X117" i="14"/>
  <c r="T117" i="14"/>
  <c r="X113" i="14"/>
  <c r="W113" i="14"/>
  <c r="V113" i="14"/>
  <c r="U113" i="14"/>
  <c r="T113" i="14"/>
  <c r="X112" i="14"/>
  <c r="W112" i="14"/>
  <c r="V112" i="14"/>
  <c r="U112" i="14"/>
  <c r="T112" i="14"/>
  <c r="X111" i="14"/>
  <c r="W111" i="14"/>
  <c r="V111" i="14"/>
  <c r="U111" i="14"/>
  <c r="T111" i="14"/>
  <c r="X110" i="14"/>
  <c r="W110" i="14"/>
  <c r="V110" i="14"/>
  <c r="U110" i="14"/>
  <c r="T110" i="14"/>
  <c r="X109" i="14"/>
  <c r="W109" i="14"/>
  <c r="V109" i="14"/>
  <c r="U109" i="14"/>
  <c r="T109" i="14"/>
  <c r="X108" i="14"/>
  <c r="W108" i="14"/>
  <c r="V108" i="14"/>
  <c r="U108" i="14"/>
  <c r="T108" i="14"/>
  <c r="X107" i="14"/>
  <c r="W107" i="14"/>
  <c r="V107" i="14"/>
  <c r="U107" i="14"/>
  <c r="T107" i="14"/>
  <c r="X106" i="14"/>
  <c r="W106" i="14"/>
  <c r="V106" i="14"/>
  <c r="U106" i="14"/>
  <c r="T106" i="14"/>
  <c r="X105" i="14"/>
  <c r="W105" i="14"/>
  <c r="V105" i="14"/>
  <c r="U105" i="14"/>
  <c r="T105" i="14"/>
  <c r="X104" i="14"/>
  <c r="W104" i="14"/>
  <c r="V104" i="14"/>
  <c r="U104" i="14"/>
  <c r="T104" i="14"/>
  <c r="X103" i="14"/>
  <c r="W103" i="14"/>
  <c r="V103" i="14"/>
  <c r="U103" i="14"/>
  <c r="T103" i="14"/>
  <c r="X102" i="14"/>
  <c r="W102" i="14"/>
  <c r="V102" i="14"/>
  <c r="U102" i="14"/>
  <c r="T102" i="14"/>
  <c r="X101" i="14"/>
  <c r="W101" i="14"/>
  <c r="V101" i="14"/>
  <c r="U101" i="14"/>
  <c r="T101" i="14"/>
  <c r="X100" i="14"/>
  <c r="W100" i="14"/>
  <c r="V100" i="14"/>
  <c r="U100" i="14"/>
  <c r="T100" i="14"/>
  <c r="X99" i="14"/>
  <c r="W99" i="14"/>
  <c r="V99" i="14"/>
  <c r="U99" i="14"/>
  <c r="T99" i="14"/>
  <c r="U98" i="14"/>
  <c r="V98" i="14"/>
  <c r="W98" i="14"/>
  <c r="X98" i="14"/>
  <c r="T98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79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79" i="14"/>
  <c r="U79" i="14"/>
  <c r="V79" i="14"/>
  <c r="U80" i="14"/>
  <c r="V80" i="14"/>
  <c r="U81" i="14"/>
  <c r="V81" i="14"/>
  <c r="U82" i="14"/>
  <c r="V82" i="14"/>
  <c r="U83" i="14"/>
  <c r="V83" i="14"/>
  <c r="U84" i="14"/>
  <c r="V84" i="14"/>
  <c r="U85" i="14"/>
  <c r="V85" i="14"/>
  <c r="U86" i="14"/>
  <c r="V86" i="14"/>
  <c r="U87" i="14"/>
  <c r="V87" i="14"/>
  <c r="U88" i="14"/>
  <c r="V88" i="14"/>
  <c r="U89" i="14"/>
  <c r="V89" i="14"/>
  <c r="U90" i="14"/>
  <c r="V90" i="14"/>
  <c r="U91" i="14"/>
  <c r="V91" i="14"/>
  <c r="U92" i="14"/>
  <c r="V92" i="14"/>
  <c r="U93" i="14"/>
  <c r="V93" i="14"/>
  <c r="U94" i="14"/>
  <c r="V94" i="14"/>
  <c r="X968" i="14"/>
  <c r="X969" i="14"/>
  <c r="X970" i="14"/>
  <c r="X972" i="14"/>
  <c r="X973" i="14"/>
  <c r="X974" i="14"/>
  <c r="X975" i="14"/>
  <c r="X976" i="14"/>
  <c r="X979" i="14"/>
  <c r="X981" i="14"/>
  <c r="X982" i="14"/>
  <c r="X983" i="14"/>
  <c r="X984" i="14"/>
  <c r="X985" i="14"/>
  <c r="X986" i="14"/>
  <c r="X988" i="14"/>
  <c r="X989" i="14"/>
  <c r="W989" i="14"/>
  <c r="W988" i="14"/>
  <c r="W986" i="14"/>
  <c r="W985" i="14"/>
  <c r="W984" i="14"/>
  <c r="W983" i="14"/>
  <c r="W982" i="14"/>
  <c r="W981" i="14"/>
  <c r="W979" i="14"/>
  <c r="W976" i="14"/>
  <c r="W975" i="14"/>
  <c r="W974" i="14"/>
  <c r="W973" i="14"/>
  <c r="W972" i="14"/>
  <c r="W970" i="14"/>
  <c r="W969" i="14"/>
  <c r="W968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W927" i="14"/>
  <c r="W926" i="14"/>
  <c r="W925" i="14"/>
  <c r="W924" i="14"/>
  <c r="W923" i="14"/>
  <c r="W922" i="14"/>
  <c r="W921" i="14"/>
  <c r="W920" i="14"/>
  <c r="W919" i="14"/>
  <c r="W918" i="14"/>
  <c r="W917" i="14"/>
  <c r="W916" i="14"/>
  <c r="W915" i="14"/>
  <c r="W914" i="14"/>
  <c r="W913" i="14"/>
  <c r="X901" i="14"/>
  <c r="W901" i="14"/>
  <c r="X841" i="14"/>
  <c r="X843" i="14"/>
  <c r="X844" i="14"/>
  <c r="X845" i="14"/>
  <c r="X846" i="14"/>
  <c r="X847" i="14"/>
  <c r="W854" i="14"/>
  <c r="W853" i="14"/>
  <c r="W847" i="14"/>
  <c r="W846" i="14"/>
  <c r="W845" i="14"/>
  <c r="W844" i="14"/>
  <c r="W843" i="14"/>
  <c r="W841" i="14"/>
  <c r="X829" i="14"/>
  <c r="X835" i="14" s="1"/>
  <c r="X830" i="14"/>
  <c r="X831" i="14"/>
  <c r="X837" i="14" s="1"/>
  <c r="X833" i="14"/>
  <c r="X839" i="14" s="1"/>
  <c r="W830" i="14"/>
  <c r="W831" i="14"/>
  <c r="W837" i="14" s="1"/>
  <c r="W833" i="14"/>
  <c r="W839" i="14" s="1"/>
  <c r="W829" i="14"/>
  <c r="W835" i="14" s="1"/>
  <c r="W810" i="14"/>
  <c r="X810" i="14"/>
  <c r="W811" i="14"/>
  <c r="X811" i="14"/>
  <c r="W812" i="14"/>
  <c r="X812" i="14"/>
  <c r="W813" i="14"/>
  <c r="X813" i="14"/>
  <c r="W814" i="14"/>
  <c r="X814" i="14"/>
  <c r="W815" i="14"/>
  <c r="X815" i="14"/>
  <c r="W816" i="14"/>
  <c r="X816" i="14"/>
  <c r="W817" i="14"/>
  <c r="X817" i="14"/>
  <c r="X809" i="14"/>
  <c r="Y881" i="14" s="1"/>
  <c r="W809" i="14"/>
  <c r="X801" i="14"/>
  <c r="X807" i="14" s="1"/>
  <c r="W801" i="14"/>
  <c r="W807" i="14" s="1"/>
  <c r="X799" i="14"/>
  <c r="X805" i="14" s="1"/>
  <c r="W799" i="14"/>
  <c r="W805" i="14" s="1"/>
  <c r="X798" i="14"/>
  <c r="W798" i="14"/>
  <c r="X797" i="14"/>
  <c r="X803" i="14" s="1"/>
  <c r="W797" i="14"/>
  <c r="W803" i="14" s="1"/>
  <c r="W778" i="14"/>
  <c r="X778" i="14"/>
  <c r="W779" i="14"/>
  <c r="X779" i="14"/>
  <c r="W780" i="14"/>
  <c r="X780" i="14"/>
  <c r="W781" i="14"/>
  <c r="X781" i="14"/>
  <c r="W782" i="14"/>
  <c r="X782" i="14"/>
  <c r="W783" i="14"/>
  <c r="X783" i="14"/>
  <c r="W784" i="14"/>
  <c r="X784" i="14"/>
  <c r="W785" i="14"/>
  <c r="X785" i="14"/>
  <c r="X777" i="14"/>
  <c r="W777" i="14"/>
  <c r="X732" i="14"/>
  <c r="X744" i="14" s="1"/>
  <c r="X733" i="14"/>
  <c r="X745" i="14" s="1"/>
  <c r="X734" i="14"/>
  <c r="X746" i="14" s="1"/>
  <c r="X735" i="14"/>
  <c r="X747" i="14" s="1"/>
  <c r="X736" i="14"/>
  <c r="X748" i="14" s="1"/>
  <c r="X727" i="14"/>
  <c r="W736" i="14"/>
  <c r="W748" i="14" s="1"/>
  <c r="W735" i="14"/>
  <c r="W747" i="14" s="1"/>
  <c r="W734" i="14"/>
  <c r="W746" i="14" s="1"/>
  <c r="W733" i="14"/>
  <c r="W745" i="14" s="1"/>
  <c r="W732" i="14"/>
  <c r="W744" i="14" s="1"/>
  <c r="W727" i="14"/>
  <c r="X712" i="14"/>
  <c r="W712" i="14"/>
  <c r="W597" i="14"/>
  <c r="X597" i="14"/>
  <c r="W598" i="14"/>
  <c r="X598" i="14"/>
  <c r="W599" i="14"/>
  <c r="X599" i="14"/>
  <c r="W600" i="14"/>
  <c r="X600" i="14"/>
  <c r="W601" i="14"/>
  <c r="X601" i="14"/>
  <c r="W602" i="14"/>
  <c r="X602" i="14"/>
  <c r="W603" i="14"/>
  <c r="X603" i="14"/>
  <c r="W604" i="14"/>
  <c r="X604" i="14"/>
  <c r="W605" i="14"/>
  <c r="X605" i="14"/>
  <c r="W606" i="14"/>
  <c r="X606" i="14"/>
  <c r="W607" i="14"/>
  <c r="X607" i="14"/>
  <c r="W608" i="14"/>
  <c r="X608" i="14"/>
  <c r="W609" i="14"/>
  <c r="X609" i="14"/>
  <c r="W610" i="14"/>
  <c r="X610" i="14"/>
  <c r="W611" i="14"/>
  <c r="X611" i="14"/>
  <c r="W612" i="14"/>
  <c r="X612" i="14"/>
  <c r="W613" i="14"/>
  <c r="X613" i="14"/>
  <c r="W614" i="14"/>
  <c r="X614" i="14"/>
  <c r="W615" i="14"/>
  <c r="X615" i="14"/>
  <c r="W616" i="14"/>
  <c r="X616" i="14"/>
  <c r="X596" i="14"/>
  <c r="W596" i="14"/>
  <c r="X426" i="14"/>
  <c r="W426" i="14"/>
  <c r="X418" i="14"/>
  <c r="W418" i="14"/>
  <c r="X410" i="14"/>
  <c r="W410" i="14"/>
  <c r="X402" i="14"/>
  <c r="W402" i="14"/>
  <c r="X197" i="14"/>
  <c r="W197" i="14"/>
  <c r="X189" i="14"/>
  <c r="Y903" i="14" s="1"/>
  <c r="X191" i="14"/>
  <c r="X192" i="14"/>
  <c r="X193" i="14"/>
  <c r="X194" i="14"/>
  <c r="X195" i="14"/>
  <c r="W195" i="14"/>
  <c r="W194" i="14"/>
  <c r="W193" i="14"/>
  <c r="W192" i="14"/>
  <c r="W191" i="14"/>
  <c r="W189" i="14"/>
  <c r="X181" i="14"/>
  <c r="X183" i="14"/>
  <c r="X184" i="14"/>
  <c r="X185" i="14"/>
  <c r="X186" i="14"/>
  <c r="W186" i="14"/>
  <c r="W185" i="14"/>
  <c r="W184" i="14"/>
  <c r="W183" i="14"/>
  <c r="W181" i="14"/>
  <c r="X180" i="14"/>
  <c r="W180" i="14"/>
  <c r="W8" i="14"/>
  <c r="X8" i="14"/>
  <c r="W55" i="14"/>
  <c r="X55" i="14"/>
  <c r="W56" i="14"/>
  <c r="X56" i="14"/>
  <c r="W57" i="14"/>
  <c r="X57" i="14"/>
  <c r="W58" i="14"/>
  <c r="X58" i="14"/>
  <c r="W59" i="14"/>
  <c r="X59" i="14"/>
  <c r="W60" i="14"/>
  <c r="X60" i="14"/>
  <c r="W61" i="14"/>
  <c r="X61" i="14"/>
  <c r="W62" i="14"/>
  <c r="X62" i="14"/>
  <c r="W63" i="14"/>
  <c r="X63" i="14"/>
  <c r="W64" i="14"/>
  <c r="X64" i="14"/>
  <c r="W65" i="14"/>
  <c r="X65" i="14"/>
  <c r="W66" i="14"/>
  <c r="X66" i="14"/>
  <c r="W67" i="14"/>
  <c r="X67" i="14"/>
  <c r="W68" i="14"/>
  <c r="X68" i="14"/>
  <c r="W69" i="14"/>
  <c r="X69" i="14"/>
  <c r="W70" i="14"/>
  <c r="X70" i="14"/>
  <c r="W71" i="14"/>
  <c r="X71" i="14"/>
  <c r="W72" i="14"/>
  <c r="X72" i="14"/>
  <c r="W73" i="14"/>
  <c r="X73" i="14"/>
  <c r="W74" i="14"/>
  <c r="X74" i="14"/>
  <c r="W75" i="14"/>
  <c r="X75" i="14"/>
  <c r="W76" i="14"/>
  <c r="X76" i="14"/>
  <c r="W36" i="14"/>
  <c r="X36" i="14"/>
  <c r="W37" i="14"/>
  <c r="X37" i="14"/>
  <c r="W38" i="14"/>
  <c r="X38" i="14"/>
  <c r="W39" i="14"/>
  <c r="X39" i="14"/>
  <c r="W40" i="14"/>
  <c r="X40" i="14"/>
  <c r="W41" i="14"/>
  <c r="X41" i="14"/>
  <c r="W42" i="14"/>
  <c r="X42" i="14"/>
  <c r="W43" i="14"/>
  <c r="X43" i="14"/>
  <c r="W44" i="14"/>
  <c r="X44" i="14"/>
  <c r="W45" i="14"/>
  <c r="X45" i="14"/>
  <c r="W46" i="14"/>
  <c r="X46" i="14"/>
  <c r="W47" i="14"/>
  <c r="X47" i="14"/>
  <c r="W48" i="14"/>
  <c r="X48" i="14"/>
  <c r="W49" i="14"/>
  <c r="X49" i="14"/>
  <c r="W50" i="14"/>
  <c r="X50" i="14"/>
  <c r="W51" i="14"/>
  <c r="X51" i="14"/>
  <c r="W17" i="14"/>
  <c r="X17" i="14"/>
  <c r="W18" i="14"/>
  <c r="X18" i="14"/>
  <c r="W19" i="14"/>
  <c r="X19" i="14"/>
  <c r="W20" i="14"/>
  <c r="X20" i="14"/>
  <c r="W21" i="14"/>
  <c r="X21" i="14"/>
  <c r="W22" i="14"/>
  <c r="X22" i="14"/>
  <c r="W23" i="14"/>
  <c r="X23" i="14"/>
  <c r="W24" i="14"/>
  <c r="X24" i="14"/>
  <c r="W25" i="14"/>
  <c r="X25" i="14"/>
  <c r="W26" i="14"/>
  <c r="X26" i="14"/>
  <c r="W27" i="14"/>
  <c r="X27" i="14"/>
  <c r="W28" i="14"/>
  <c r="X28" i="14"/>
  <c r="W29" i="14"/>
  <c r="X29" i="14"/>
  <c r="W30" i="14"/>
  <c r="X30" i="14"/>
  <c r="W31" i="14"/>
  <c r="X31" i="14"/>
  <c r="W32" i="14"/>
  <c r="X32" i="14"/>
  <c r="W13" i="14"/>
  <c r="X13" i="14"/>
  <c r="W14" i="14"/>
  <c r="X14" i="14"/>
  <c r="W11" i="14"/>
  <c r="X11" i="14"/>
  <c r="W4" i="14"/>
  <c r="X4" i="14"/>
  <c r="W5" i="14"/>
  <c r="X5" i="14"/>
  <c r="W6" i="14"/>
  <c r="X6" i="14"/>
  <c r="W7" i="14"/>
  <c r="X7" i="14"/>
  <c r="V14" i="14"/>
  <c r="U14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U17" i="14"/>
  <c r="V17" i="14"/>
  <c r="U18" i="14"/>
  <c r="V18" i="14"/>
  <c r="U19" i="14"/>
  <c r="V19" i="14"/>
  <c r="U20" i="14"/>
  <c r="V20" i="14"/>
  <c r="U21" i="14"/>
  <c r="V21" i="14"/>
  <c r="U22" i="14"/>
  <c r="V22" i="14"/>
  <c r="U23" i="14"/>
  <c r="V23" i="14"/>
  <c r="U24" i="14"/>
  <c r="V24" i="14"/>
  <c r="U25" i="14"/>
  <c r="V25" i="14"/>
  <c r="U26" i="14"/>
  <c r="V26" i="14"/>
  <c r="U27" i="14"/>
  <c r="V27" i="14"/>
  <c r="U28" i="14"/>
  <c r="V28" i="14"/>
  <c r="U29" i="14"/>
  <c r="V29" i="14"/>
  <c r="U30" i="14"/>
  <c r="V30" i="14"/>
  <c r="U31" i="14"/>
  <c r="V31" i="14"/>
  <c r="U32" i="14"/>
  <c r="V32" i="14"/>
  <c r="U36" i="14"/>
  <c r="V36" i="14"/>
  <c r="U37" i="14"/>
  <c r="V37" i="14"/>
  <c r="U38" i="14"/>
  <c r="V38" i="14"/>
  <c r="U39" i="14"/>
  <c r="V39" i="14"/>
  <c r="U40" i="14"/>
  <c r="V40" i="14"/>
  <c r="U41" i="14"/>
  <c r="V41" i="14"/>
  <c r="U42" i="14"/>
  <c r="V42" i="14"/>
  <c r="U43" i="14"/>
  <c r="V43" i="14"/>
  <c r="U44" i="14"/>
  <c r="V44" i="14"/>
  <c r="U45" i="14"/>
  <c r="V45" i="14"/>
  <c r="U46" i="14"/>
  <c r="V46" i="14"/>
  <c r="U47" i="14"/>
  <c r="V47" i="14"/>
  <c r="U48" i="14"/>
  <c r="V48" i="14"/>
  <c r="U49" i="14"/>
  <c r="V49" i="14"/>
  <c r="U50" i="14"/>
  <c r="V50" i="14"/>
  <c r="U51" i="14"/>
  <c r="V51" i="14"/>
  <c r="U55" i="14"/>
  <c r="V55" i="14"/>
  <c r="U56" i="14"/>
  <c r="V56" i="14"/>
  <c r="U57" i="14"/>
  <c r="V57" i="14"/>
  <c r="U58" i="14"/>
  <c r="V58" i="14"/>
  <c r="U59" i="14"/>
  <c r="V59" i="14"/>
  <c r="U60" i="14"/>
  <c r="V60" i="14"/>
  <c r="U61" i="14"/>
  <c r="V61" i="14"/>
  <c r="U62" i="14"/>
  <c r="V62" i="14"/>
  <c r="U63" i="14"/>
  <c r="V63" i="14"/>
  <c r="U64" i="14"/>
  <c r="V64" i="14"/>
  <c r="U65" i="14"/>
  <c r="V65" i="14"/>
  <c r="U66" i="14"/>
  <c r="V66" i="14"/>
  <c r="U67" i="14"/>
  <c r="V67" i="14"/>
  <c r="U68" i="14"/>
  <c r="V68" i="14"/>
  <c r="U69" i="14"/>
  <c r="V69" i="14"/>
  <c r="U70" i="14"/>
  <c r="V70" i="14"/>
  <c r="U71" i="14"/>
  <c r="V71" i="14"/>
  <c r="U72" i="14"/>
  <c r="V72" i="14"/>
  <c r="U73" i="14"/>
  <c r="V73" i="14"/>
  <c r="U74" i="14"/>
  <c r="V74" i="14"/>
  <c r="U75" i="14"/>
  <c r="V75" i="14"/>
  <c r="U76" i="14"/>
  <c r="V76" i="14"/>
  <c r="U8" i="14"/>
  <c r="V8" i="14"/>
  <c r="U180" i="14"/>
  <c r="V180" i="14"/>
  <c r="U181" i="14"/>
  <c r="V181" i="14"/>
  <c r="U183" i="14"/>
  <c r="V183" i="14"/>
  <c r="U184" i="14"/>
  <c r="V184" i="14"/>
  <c r="U185" i="14"/>
  <c r="V185" i="14"/>
  <c r="U186" i="14"/>
  <c r="V186" i="14"/>
  <c r="U189" i="14"/>
  <c r="V189" i="14"/>
  <c r="U191" i="14"/>
  <c r="V191" i="14"/>
  <c r="U192" i="14"/>
  <c r="V192" i="14"/>
  <c r="U193" i="14"/>
  <c r="V193" i="14"/>
  <c r="U194" i="14"/>
  <c r="V194" i="14"/>
  <c r="U195" i="14"/>
  <c r="V195" i="14"/>
  <c r="U197" i="14"/>
  <c r="U728" i="14" s="1"/>
  <c r="V197" i="14"/>
  <c r="V728" i="14" s="1"/>
  <c r="U402" i="14"/>
  <c r="V402" i="14"/>
  <c r="U410" i="14"/>
  <c r="V410" i="14"/>
  <c r="V418" i="14"/>
  <c r="U426" i="14"/>
  <c r="V426" i="14"/>
  <c r="U596" i="14"/>
  <c r="V596" i="14"/>
  <c r="U597" i="14"/>
  <c r="V597" i="14"/>
  <c r="U598" i="14"/>
  <c r="V598" i="14"/>
  <c r="U599" i="14"/>
  <c r="V599" i="14"/>
  <c r="U600" i="14"/>
  <c r="V600" i="14"/>
  <c r="U601" i="14"/>
  <c r="V601" i="14"/>
  <c r="U602" i="14"/>
  <c r="V602" i="14"/>
  <c r="U603" i="14"/>
  <c r="V603" i="14"/>
  <c r="U604" i="14"/>
  <c r="V604" i="14"/>
  <c r="U605" i="14"/>
  <c r="V605" i="14"/>
  <c r="U606" i="14"/>
  <c r="V606" i="14"/>
  <c r="U607" i="14"/>
  <c r="V607" i="14"/>
  <c r="U608" i="14"/>
  <c r="V608" i="14"/>
  <c r="U609" i="14"/>
  <c r="V609" i="14"/>
  <c r="U610" i="14"/>
  <c r="V610" i="14"/>
  <c r="U611" i="14"/>
  <c r="V611" i="14"/>
  <c r="U612" i="14"/>
  <c r="V612" i="14"/>
  <c r="U613" i="14"/>
  <c r="V613" i="14"/>
  <c r="U614" i="14"/>
  <c r="V614" i="14"/>
  <c r="U615" i="14"/>
  <c r="V615" i="14"/>
  <c r="U616" i="14"/>
  <c r="V616" i="14"/>
  <c r="U712" i="14"/>
  <c r="V712" i="14"/>
  <c r="U727" i="14"/>
  <c r="V727" i="14"/>
  <c r="U732" i="14"/>
  <c r="U744" i="14" s="1"/>
  <c r="V732" i="14"/>
  <c r="V744" i="14" s="1"/>
  <c r="U733" i="14"/>
  <c r="U745" i="14" s="1"/>
  <c r="V733" i="14"/>
  <c r="V745" i="14" s="1"/>
  <c r="U734" i="14"/>
  <c r="U746" i="14" s="1"/>
  <c r="V734" i="14"/>
  <c r="V746" i="14" s="1"/>
  <c r="U735" i="14"/>
  <c r="U747" i="14" s="1"/>
  <c r="V735" i="14"/>
  <c r="V747" i="14" s="1"/>
  <c r="U736" i="14"/>
  <c r="U748" i="14" s="1"/>
  <c r="V736" i="14"/>
  <c r="V748" i="14" s="1"/>
  <c r="U777" i="14"/>
  <c r="V777" i="14"/>
  <c r="U778" i="14"/>
  <c r="V778" i="14"/>
  <c r="U779" i="14"/>
  <c r="V779" i="14"/>
  <c r="U780" i="14"/>
  <c r="V780" i="14"/>
  <c r="U781" i="14"/>
  <c r="V781" i="14"/>
  <c r="U782" i="14"/>
  <c r="V782" i="14"/>
  <c r="U783" i="14"/>
  <c r="V783" i="14"/>
  <c r="U784" i="14"/>
  <c r="V784" i="14"/>
  <c r="U785" i="14"/>
  <c r="V785" i="14"/>
  <c r="U797" i="14"/>
  <c r="U803" i="14" s="1"/>
  <c r="V797" i="14"/>
  <c r="V803" i="14" s="1"/>
  <c r="U798" i="14"/>
  <c r="V798" i="14"/>
  <c r="U799" i="14"/>
  <c r="U805" i="14" s="1"/>
  <c r="V799" i="14"/>
  <c r="V805" i="14" s="1"/>
  <c r="U801" i="14"/>
  <c r="U807" i="14" s="1"/>
  <c r="V801" i="14"/>
  <c r="V807" i="14" s="1"/>
  <c r="U809" i="14"/>
  <c r="V809" i="14"/>
  <c r="U810" i="14"/>
  <c r="V810" i="14"/>
  <c r="U811" i="14"/>
  <c r="V811" i="14"/>
  <c r="U812" i="14"/>
  <c r="V812" i="14"/>
  <c r="U813" i="14"/>
  <c r="V813" i="14"/>
  <c r="U814" i="14"/>
  <c r="V814" i="14"/>
  <c r="U815" i="14"/>
  <c r="V815" i="14"/>
  <c r="U816" i="14"/>
  <c r="V816" i="14"/>
  <c r="U817" i="14"/>
  <c r="V817" i="14"/>
  <c r="U829" i="14"/>
  <c r="U835" i="14" s="1"/>
  <c r="V829" i="14"/>
  <c r="V835" i="14" s="1"/>
  <c r="U830" i="14"/>
  <c r="V830" i="14"/>
  <c r="U831" i="14"/>
  <c r="U837" i="14" s="1"/>
  <c r="V831" i="14"/>
  <c r="V837" i="14" s="1"/>
  <c r="U833" i="14"/>
  <c r="U839" i="14" s="1"/>
  <c r="V833" i="14"/>
  <c r="V839" i="14" s="1"/>
  <c r="U841" i="14"/>
  <c r="V841" i="14"/>
  <c r="U843" i="14"/>
  <c r="V843" i="14"/>
  <c r="U844" i="14"/>
  <c r="V844" i="14"/>
  <c r="U845" i="14"/>
  <c r="V845" i="14"/>
  <c r="U846" i="14"/>
  <c r="V846" i="14"/>
  <c r="U847" i="14"/>
  <c r="V847" i="14"/>
  <c r="U852" i="14"/>
  <c r="V852" i="14"/>
  <c r="U853" i="14"/>
  <c r="V853" i="14"/>
  <c r="U854" i="14"/>
  <c r="V854" i="14"/>
  <c r="U855" i="14"/>
  <c r="V855" i="14"/>
  <c r="U901" i="14"/>
  <c r="V901" i="14"/>
  <c r="U913" i="14"/>
  <c r="V913" i="14"/>
  <c r="U914" i="14"/>
  <c r="V914" i="14"/>
  <c r="U915" i="14"/>
  <c r="V915" i="14"/>
  <c r="U916" i="14"/>
  <c r="V916" i="14"/>
  <c r="U917" i="14"/>
  <c r="V917" i="14"/>
  <c r="U918" i="14"/>
  <c r="V918" i="14"/>
  <c r="U919" i="14"/>
  <c r="V919" i="14"/>
  <c r="U920" i="14"/>
  <c r="V920" i="14"/>
  <c r="U921" i="14"/>
  <c r="V921" i="14"/>
  <c r="U922" i="14"/>
  <c r="V922" i="14"/>
  <c r="U923" i="14"/>
  <c r="V923" i="14"/>
  <c r="U924" i="14"/>
  <c r="V924" i="14"/>
  <c r="U925" i="14"/>
  <c r="V925" i="14"/>
  <c r="U926" i="14"/>
  <c r="V926" i="14"/>
  <c r="U927" i="14"/>
  <c r="V927" i="14"/>
  <c r="U968" i="14"/>
  <c r="V968" i="14"/>
  <c r="U969" i="14"/>
  <c r="V969" i="14"/>
  <c r="U970" i="14"/>
  <c r="V970" i="14"/>
  <c r="U972" i="14"/>
  <c r="V972" i="14"/>
  <c r="U973" i="14"/>
  <c r="V973" i="14"/>
  <c r="U974" i="14"/>
  <c r="V974" i="14"/>
  <c r="U975" i="14"/>
  <c r="V975" i="14"/>
  <c r="U976" i="14"/>
  <c r="V976" i="14"/>
  <c r="U979" i="14"/>
  <c r="V979" i="14"/>
  <c r="U981" i="14"/>
  <c r="V981" i="14"/>
  <c r="U982" i="14"/>
  <c r="V982" i="14"/>
  <c r="U983" i="14"/>
  <c r="V983" i="14"/>
  <c r="U984" i="14"/>
  <c r="V984" i="14"/>
  <c r="U985" i="14"/>
  <c r="V985" i="14"/>
  <c r="U986" i="14"/>
  <c r="V986" i="14"/>
  <c r="U988" i="14"/>
  <c r="V988" i="14"/>
  <c r="U989" i="14"/>
  <c r="V989" i="14"/>
  <c r="U1011" i="14"/>
  <c r="V1011" i="14"/>
  <c r="W1011" i="14"/>
  <c r="X1011" i="14"/>
  <c r="U1012" i="14"/>
  <c r="V1012" i="14"/>
  <c r="W1012" i="14"/>
  <c r="X1012" i="14"/>
  <c r="U1014" i="14"/>
  <c r="V1014" i="14"/>
  <c r="W1014" i="14"/>
  <c r="X1014" i="14"/>
  <c r="U1015" i="14"/>
  <c r="V1015" i="14"/>
  <c r="W1015" i="14"/>
  <c r="X1015" i="14"/>
  <c r="U1016" i="14"/>
  <c r="V1016" i="14"/>
  <c r="W1016" i="14"/>
  <c r="X1016" i="14"/>
  <c r="U1017" i="14"/>
  <c r="V1017" i="14"/>
  <c r="W1017" i="14"/>
  <c r="X1017" i="14"/>
  <c r="U1018" i="14"/>
  <c r="V1018" i="14"/>
  <c r="W1018" i="14"/>
  <c r="X1018" i="14"/>
  <c r="U1019" i="14"/>
  <c r="V1019" i="14"/>
  <c r="W1019" i="14"/>
  <c r="X1019" i="14"/>
  <c r="U1020" i="14"/>
  <c r="V1020" i="14"/>
  <c r="W1020" i="14"/>
  <c r="X1020" i="14"/>
  <c r="U1021" i="14"/>
  <c r="V1021" i="14"/>
  <c r="W1021" i="14"/>
  <c r="X1021" i="14"/>
  <c r="U1023" i="14"/>
  <c r="V1023" i="14"/>
  <c r="W1023" i="14"/>
  <c r="X1023" i="14"/>
  <c r="U1024" i="14"/>
  <c r="V1024" i="14"/>
  <c r="W1024" i="14"/>
  <c r="X1024" i="14"/>
  <c r="U1025" i="14"/>
  <c r="V1025" i="14"/>
  <c r="W1025" i="14"/>
  <c r="X1025" i="14"/>
  <c r="U1026" i="14"/>
  <c r="V1026" i="14"/>
  <c r="W1026" i="14"/>
  <c r="X1026" i="14"/>
  <c r="U1027" i="14"/>
  <c r="V1027" i="14"/>
  <c r="W1027" i="14"/>
  <c r="X1027" i="14"/>
  <c r="U1028" i="14"/>
  <c r="V1028" i="14"/>
  <c r="W1028" i="14"/>
  <c r="X1028" i="14"/>
  <c r="U1029" i="14"/>
  <c r="V1029" i="14"/>
  <c r="W1029" i="14"/>
  <c r="X1029" i="14"/>
  <c r="U1030" i="14"/>
  <c r="V1030" i="14"/>
  <c r="W1030" i="14"/>
  <c r="X1030" i="14"/>
  <c r="T1030" i="14"/>
  <c r="T1029" i="14"/>
  <c r="T1028" i="14"/>
  <c r="T1027" i="14"/>
  <c r="T1026" i="14"/>
  <c r="T1025" i="14"/>
  <c r="T1024" i="14"/>
  <c r="T1023" i="14"/>
  <c r="T1021" i="14"/>
  <c r="T1020" i="14"/>
  <c r="T1019" i="14"/>
  <c r="T1018" i="14"/>
  <c r="T1017" i="14"/>
  <c r="T1016" i="14"/>
  <c r="T1015" i="14"/>
  <c r="T1014" i="14"/>
  <c r="T1012" i="14"/>
  <c r="T1011" i="14"/>
  <c r="T989" i="14"/>
  <c r="T988" i="14"/>
  <c r="T986" i="14"/>
  <c r="T985" i="14"/>
  <c r="T984" i="14"/>
  <c r="T983" i="14"/>
  <c r="T982" i="14"/>
  <c r="T981" i="14"/>
  <c r="T979" i="14"/>
  <c r="T976" i="14"/>
  <c r="T975" i="14"/>
  <c r="T974" i="14"/>
  <c r="T973" i="14"/>
  <c r="T972" i="14"/>
  <c r="T970" i="14"/>
  <c r="T969" i="14"/>
  <c r="T968" i="14"/>
  <c r="T927" i="14"/>
  <c r="T926" i="14"/>
  <c r="T925" i="14"/>
  <c r="T924" i="14"/>
  <c r="T923" i="14"/>
  <c r="T922" i="14"/>
  <c r="T921" i="14"/>
  <c r="T920" i="14"/>
  <c r="T919" i="14"/>
  <c r="T918" i="14"/>
  <c r="T917" i="14"/>
  <c r="T916" i="14"/>
  <c r="T915" i="14"/>
  <c r="T914" i="14"/>
  <c r="T913" i="14"/>
  <c r="T901" i="14"/>
  <c r="C876" i="14"/>
  <c r="D876" i="14"/>
  <c r="E876" i="14"/>
  <c r="F876" i="14"/>
  <c r="G876" i="14"/>
  <c r="H876" i="14"/>
  <c r="I876" i="14"/>
  <c r="J876" i="14"/>
  <c r="K876" i="14"/>
  <c r="L876" i="14"/>
  <c r="M876" i="14"/>
  <c r="N876" i="14"/>
  <c r="O876" i="14"/>
  <c r="P876" i="14"/>
  <c r="Q876" i="14"/>
  <c r="R876" i="14"/>
  <c r="S876" i="14"/>
  <c r="C877" i="14"/>
  <c r="D877" i="14"/>
  <c r="E877" i="14"/>
  <c r="F877" i="14"/>
  <c r="G877" i="14"/>
  <c r="H877" i="14"/>
  <c r="I877" i="14"/>
  <c r="J877" i="14"/>
  <c r="K877" i="14"/>
  <c r="L877" i="14"/>
  <c r="M877" i="14"/>
  <c r="N877" i="14"/>
  <c r="O877" i="14"/>
  <c r="P877" i="14"/>
  <c r="Q877" i="14"/>
  <c r="R877" i="14"/>
  <c r="S877" i="14"/>
  <c r="C878" i="14"/>
  <c r="D878" i="14"/>
  <c r="E878" i="14"/>
  <c r="F878" i="14"/>
  <c r="G878" i="14"/>
  <c r="H878" i="14"/>
  <c r="I878" i="14"/>
  <c r="J878" i="14"/>
  <c r="K878" i="14"/>
  <c r="L878" i="14"/>
  <c r="M878" i="14"/>
  <c r="N878" i="14"/>
  <c r="O878" i="14"/>
  <c r="P878" i="14"/>
  <c r="Q878" i="14"/>
  <c r="R878" i="14"/>
  <c r="S878" i="14"/>
  <c r="C875" i="14"/>
  <c r="D875" i="14"/>
  <c r="E875" i="14"/>
  <c r="F875" i="14"/>
  <c r="G875" i="14"/>
  <c r="H875" i="14"/>
  <c r="I875" i="14"/>
  <c r="J875" i="14"/>
  <c r="K875" i="14"/>
  <c r="L875" i="14"/>
  <c r="M875" i="14"/>
  <c r="N875" i="14"/>
  <c r="O875" i="14"/>
  <c r="P875" i="14"/>
  <c r="Q875" i="14"/>
  <c r="R875" i="14"/>
  <c r="S875" i="14"/>
  <c r="C871" i="14"/>
  <c r="D871" i="14"/>
  <c r="E871" i="14"/>
  <c r="F871" i="14"/>
  <c r="G871" i="14"/>
  <c r="H871" i="14"/>
  <c r="I871" i="14"/>
  <c r="J871" i="14"/>
  <c r="K871" i="14"/>
  <c r="L871" i="14"/>
  <c r="M871" i="14"/>
  <c r="N871" i="14"/>
  <c r="O871" i="14"/>
  <c r="P871" i="14"/>
  <c r="Q871" i="14"/>
  <c r="R871" i="14"/>
  <c r="S871" i="14"/>
  <c r="C872" i="14"/>
  <c r="D872" i="14"/>
  <c r="E872" i="14"/>
  <c r="F872" i="14"/>
  <c r="G872" i="14"/>
  <c r="H872" i="14"/>
  <c r="I872" i="14"/>
  <c r="J872" i="14"/>
  <c r="K872" i="14"/>
  <c r="L872" i="14"/>
  <c r="M872" i="14"/>
  <c r="N872" i="14"/>
  <c r="O872" i="14"/>
  <c r="P872" i="14"/>
  <c r="Q872" i="14"/>
  <c r="R872" i="14"/>
  <c r="S872" i="14"/>
  <c r="C873" i="14"/>
  <c r="D873" i="14"/>
  <c r="E873" i="14"/>
  <c r="F873" i="14"/>
  <c r="G873" i="14"/>
  <c r="H873" i="14"/>
  <c r="I873" i="14"/>
  <c r="J873" i="14"/>
  <c r="C870" i="14"/>
  <c r="D870" i="14"/>
  <c r="E870" i="14"/>
  <c r="F870" i="14"/>
  <c r="G870" i="14"/>
  <c r="H870" i="14"/>
  <c r="I870" i="14"/>
  <c r="J870" i="14"/>
  <c r="K870" i="14"/>
  <c r="L870" i="14"/>
  <c r="M870" i="14"/>
  <c r="N870" i="14"/>
  <c r="O870" i="14"/>
  <c r="P870" i="14"/>
  <c r="Q870" i="14"/>
  <c r="R870" i="14"/>
  <c r="S870" i="14"/>
  <c r="C868" i="14"/>
  <c r="D868" i="14"/>
  <c r="E868" i="14"/>
  <c r="F868" i="14"/>
  <c r="G868" i="14"/>
  <c r="H868" i="14"/>
  <c r="I868" i="14"/>
  <c r="J868" i="14"/>
  <c r="K868" i="14"/>
  <c r="L868" i="14"/>
  <c r="M868" i="14"/>
  <c r="N868" i="14"/>
  <c r="O868" i="14"/>
  <c r="P868" i="14"/>
  <c r="Q868" i="14"/>
  <c r="R868" i="14"/>
  <c r="S868" i="14"/>
  <c r="C867" i="14"/>
  <c r="D867" i="14"/>
  <c r="E867" i="14"/>
  <c r="F867" i="14"/>
  <c r="G867" i="14"/>
  <c r="H867" i="14"/>
  <c r="I867" i="14"/>
  <c r="J867" i="14"/>
  <c r="K867" i="14"/>
  <c r="L867" i="14"/>
  <c r="M867" i="14"/>
  <c r="N867" i="14"/>
  <c r="O867" i="14"/>
  <c r="P867" i="14"/>
  <c r="Q867" i="14"/>
  <c r="R867" i="14"/>
  <c r="S867" i="14"/>
  <c r="C866" i="14"/>
  <c r="D866" i="14"/>
  <c r="E866" i="14"/>
  <c r="F866" i="14"/>
  <c r="G866" i="14"/>
  <c r="H866" i="14"/>
  <c r="I866" i="14"/>
  <c r="J866" i="14"/>
  <c r="K866" i="14"/>
  <c r="L866" i="14"/>
  <c r="M866" i="14"/>
  <c r="N866" i="14"/>
  <c r="O866" i="14"/>
  <c r="P866" i="14"/>
  <c r="Q866" i="14"/>
  <c r="R866" i="14"/>
  <c r="S866" i="14"/>
  <c r="C865" i="14"/>
  <c r="D865" i="14"/>
  <c r="E865" i="14"/>
  <c r="F865" i="14"/>
  <c r="G865" i="14"/>
  <c r="H865" i="14"/>
  <c r="I865" i="14"/>
  <c r="J865" i="14"/>
  <c r="K865" i="14"/>
  <c r="L865" i="14"/>
  <c r="M865" i="14"/>
  <c r="N865" i="14"/>
  <c r="O865" i="14"/>
  <c r="P865" i="14"/>
  <c r="Q865" i="14"/>
  <c r="R865" i="14"/>
  <c r="S865" i="14"/>
  <c r="T855" i="14"/>
  <c r="T854" i="14"/>
  <c r="T853" i="14"/>
  <c r="T852" i="14"/>
  <c r="T847" i="14"/>
  <c r="T846" i="14"/>
  <c r="T845" i="14"/>
  <c r="T844" i="14"/>
  <c r="T843" i="14"/>
  <c r="T841" i="14"/>
  <c r="T833" i="14"/>
  <c r="T839" i="14" s="1"/>
  <c r="T831" i="14"/>
  <c r="T837" i="14" s="1"/>
  <c r="T830" i="14"/>
  <c r="T829" i="14"/>
  <c r="T835" i="14" s="1"/>
  <c r="C819" i="14"/>
  <c r="D819" i="14"/>
  <c r="E819" i="14"/>
  <c r="F819" i="14"/>
  <c r="G819" i="14"/>
  <c r="H819" i="14"/>
  <c r="I819" i="14"/>
  <c r="J819" i="14"/>
  <c r="K819" i="14"/>
  <c r="L819" i="14"/>
  <c r="M819" i="14"/>
  <c r="N819" i="14"/>
  <c r="O819" i="14"/>
  <c r="P819" i="14"/>
  <c r="Q819" i="14"/>
  <c r="R819" i="14"/>
  <c r="C820" i="14"/>
  <c r="D820" i="14"/>
  <c r="E820" i="14"/>
  <c r="F820" i="14"/>
  <c r="G820" i="14"/>
  <c r="H820" i="14"/>
  <c r="I820" i="14"/>
  <c r="J820" i="14"/>
  <c r="K820" i="14"/>
  <c r="L820" i="14"/>
  <c r="M820" i="14"/>
  <c r="N820" i="14"/>
  <c r="O820" i="14"/>
  <c r="P820" i="14"/>
  <c r="Q820" i="14"/>
  <c r="R820" i="14"/>
  <c r="C821" i="14"/>
  <c r="D821" i="14"/>
  <c r="E821" i="14"/>
  <c r="F821" i="14"/>
  <c r="G821" i="14"/>
  <c r="H821" i="14"/>
  <c r="I821" i="14"/>
  <c r="J821" i="14"/>
  <c r="K821" i="14"/>
  <c r="L821" i="14"/>
  <c r="M821" i="14"/>
  <c r="N821" i="14"/>
  <c r="O821" i="14"/>
  <c r="P821" i="14"/>
  <c r="Q821" i="14"/>
  <c r="R821" i="14"/>
  <c r="C822" i="14"/>
  <c r="D822" i="14"/>
  <c r="E822" i="14"/>
  <c r="F822" i="14"/>
  <c r="G822" i="14"/>
  <c r="H822" i="14"/>
  <c r="I822" i="14"/>
  <c r="J822" i="14"/>
  <c r="K822" i="14"/>
  <c r="L822" i="14"/>
  <c r="M822" i="14"/>
  <c r="N822" i="14"/>
  <c r="O822" i="14"/>
  <c r="P822" i="14"/>
  <c r="Q822" i="14"/>
  <c r="R822" i="14"/>
  <c r="C823" i="14"/>
  <c r="D823" i="14"/>
  <c r="E823" i="14"/>
  <c r="F823" i="14"/>
  <c r="G823" i="14"/>
  <c r="H823" i="14"/>
  <c r="I823" i="14"/>
  <c r="J823" i="14"/>
  <c r="K823" i="14"/>
  <c r="L823" i="14"/>
  <c r="M823" i="14"/>
  <c r="N823" i="14"/>
  <c r="O823" i="14"/>
  <c r="P823" i="14"/>
  <c r="Q823" i="14"/>
  <c r="R823" i="14"/>
  <c r="C824" i="14"/>
  <c r="D824" i="14"/>
  <c r="E824" i="14"/>
  <c r="F824" i="14"/>
  <c r="G824" i="14"/>
  <c r="H824" i="14"/>
  <c r="I824" i="14"/>
  <c r="J824" i="14"/>
  <c r="K824" i="14"/>
  <c r="L824" i="14"/>
  <c r="M824" i="14"/>
  <c r="N824" i="14"/>
  <c r="O824" i="14"/>
  <c r="P824" i="14"/>
  <c r="Q824" i="14"/>
  <c r="R824" i="14"/>
  <c r="C825" i="14"/>
  <c r="D825" i="14"/>
  <c r="E825" i="14"/>
  <c r="F825" i="14"/>
  <c r="G825" i="14"/>
  <c r="H825" i="14"/>
  <c r="I825" i="14"/>
  <c r="J825" i="14"/>
  <c r="K825" i="14"/>
  <c r="L825" i="14"/>
  <c r="M825" i="14"/>
  <c r="N825" i="14"/>
  <c r="O825" i="14"/>
  <c r="P825" i="14"/>
  <c r="Q825" i="14"/>
  <c r="R825" i="14"/>
  <c r="C826" i="14"/>
  <c r="D826" i="14"/>
  <c r="E826" i="14"/>
  <c r="F826" i="14"/>
  <c r="G826" i="14"/>
  <c r="H826" i="14"/>
  <c r="I826" i="14"/>
  <c r="J826" i="14"/>
  <c r="K826" i="14"/>
  <c r="L826" i="14"/>
  <c r="M826" i="14"/>
  <c r="N826" i="14"/>
  <c r="O826" i="14"/>
  <c r="P826" i="14"/>
  <c r="Q826" i="14"/>
  <c r="R826" i="14"/>
  <c r="C827" i="14"/>
  <c r="D827" i="14"/>
  <c r="E827" i="14"/>
  <c r="F827" i="14"/>
  <c r="G827" i="14"/>
  <c r="H827" i="14"/>
  <c r="I827" i="14"/>
  <c r="J827" i="14"/>
  <c r="K827" i="14"/>
  <c r="L827" i="14"/>
  <c r="M827" i="14"/>
  <c r="N827" i="14"/>
  <c r="O827" i="14"/>
  <c r="P827" i="14"/>
  <c r="Q827" i="14"/>
  <c r="R827" i="14"/>
  <c r="S819" i="14"/>
  <c r="S820" i="14"/>
  <c r="S821" i="14"/>
  <c r="S822" i="14"/>
  <c r="S823" i="14"/>
  <c r="S824" i="14"/>
  <c r="S825" i="14"/>
  <c r="S826" i="14"/>
  <c r="S827" i="14"/>
  <c r="T817" i="14"/>
  <c r="T816" i="14"/>
  <c r="T815" i="14"/>
  <c r="T886" i="14" s="1"/>
  <c r="T814" i="14"/>
  <c r="T885" i="14" s="1"/>
  <c r="T813" i="14"/>
  <c r="T884" i="14" s="1"/>
  <c r="T812" i="14"/>
  <c r="T883" i="14" s="1"/>
  <c r="T811" i="14"/>
  <c r="T882" i="14" s="1"/>
  <c r="T810" i="14"/>
  <c r="T881" i="14" s="1"/>
  <c r="T809" i="14"/>
  <c r="T798" i="14"/>
  <c r="T799" i="14"/>
  <c r="T805" i="14" s="1"/>
  <c r="T801" i="14"/>
  <c r="T807" i="14" s="1"/>
  <c r="T797" i="14"/>
  <c r="T803" i="14" s="1"/>
  <c r="C787" i="14"/>
  <c r="D787" i="14"/>
  <c r="E787" i="14"/>
  <c r="F787" i="14"/>
  <c r="G787" i="14"/>
  <c r="H787" i="14"/>
  <c r="I787" i="14"/>
  <c r="J787" i="14"/>
  <c r="K787" i="14"/>
  <c r="L787" i="14"/>
  <c r="M787" i="14"/>
  <c r="N787" i="14"/>
  <c r="O787" i="14"/>
  <c r="P787" i="14"/>
  <c r="Q787" i="14"/>
  <c r="R787" i="14"/>
  <c r="S787" i="14"/>
  <c r="C788" i="14"/>
  <c r="D788" i="14"/>
  <c r="E788" i="14"/>
  <c r="F788" i="14"/>
  <c r="G788" i="14"/>
  <c r="H788" i="14"/>
  <c r="I788" i="14"/>
  <c r="J788" i="14"/>
  <c r="K788" i="14"/>
  <c r="L788" i="14"/>
  <c r="M788" i="14"/>
  <c r="N788" i="14"/>
  <c r="O788" i="14"/>
  <c r="P788" i="14"/>
  <c r="Q788" i="14"/>
  <c r="R788" i="14"/>
  <c r="S788" i="14"/>
  <c r="C789" i="14"/>
  <c r="D789" i="14"/>
  <c r="E789" i="14"/>
  <c r="F789" i="14"/>
  <c r="G789" i="14"/>
  <c r="H789" i="14"/>
  <c r="I789" i="14"/>
  <c r="J789" i="14"/>
  <c r="K789" i="14"/>
  <c r="L789" i="14"/>
  <c r="M789" i="14"/>
  <c r="N789" i="14"/>
  <c r="O789" i="14"/>
  <c r="P789" i="14"/>
  <c r="Q789" i="14"/>
  <c r="R789" i="14"/>
  <c r="S789" i="14"/>
  <c r="C790" i="14"/>
  <c r="D790" i="14"/>
  <c r="E790" i="14"/>
  <c r="F790" i="14"/>
  <c r="G790" i="14"/>
  <c r="H790" i="14"/>
  <c r="I790" i="14"/>
  <c r="J790" i="14"/>
  <c r="K790" i="14"/>
  <c r="L790" i="14"/>
  <c r="M790" i="14"/>
  <c r="N790" i="14"/>
  <c r="O790" i="14"/>
  <c r="P790" i="14"/>
  <c r="Q790" i="14"/>
  <c r="R790" i="14"/>
  <c r="S790" i="14"/>
  <c r="C791" i="14"/>
  <c r="D791" i="14"/>
  <c r="E791" i="14"/>
  <c r="F791" i="14"/>
  <c r="G791" i="14"/>
  <c r="H791" i="14"/>
  <c r="I791" i="14"/>
  <c r="J791" i="14"/>
  <c r="K791" i="14"/>
  <c r="L791" i="14"/>
  <c r="M791" i="14"/>
  <c r="N791" i="14"/>
  <c r="O791" i="14"/>
  <c r="P791" i="14"/>
  <c r="Q791" i="14"/>
  <c r="R791" i="14"/>
  <c r="S791" i="14"/>
  <c r="C792" i="14"/>
  <c r="D792" i="14"/>
  <c r="E792" i="14"/>
  <c r="F792" i="14"/>
  <c r="G792" i="14"/>
  <c r="H792" i="14"/>
  <c r="I792" i="14"/>
  <c r="J792" i="14"/>
  <c r="K792" i="14"/>
  <c r="L792" i="14"/>
  <c r="M792" i="14"/>
  <c r="N792" i="14"/>
  <c r="O792" i="14"/>
  <c r="P792" i="14"/>
  <c r="Q792" i="14"/>
  <c r="R792" i="14"/>
  <c r="S792" i="14"/>
  <c r="C793" i="14"/>
  <c r="D793" i="14"/>
  <c r="E793" i="14"/>
  <c r="F793" i="14"/>
  <c r="G793" i="14"/>
  <c r="H793" i="14"/>
  <c r="I793" i="14"/>
  <c r="J793" i="14"/>
  <c r="K793" i="14"/>
  <c r="L793" i="14"/>
  <c r="M793" i="14"/>
  <c r="N793" i="14"/>
  <c r="O793" i="14"/>
  <c r="P793" i="14"/>
  <c r="Q793" i="14"/>
  <c r="R793" i="14"/>
  <c r="S793" i="14"/>
  <c r="C794" i="14"/>
  <c r="D794" i="14"/>
  <c r="E794" i="14"/>
  <c r="F794" i="14"/>
  <c r="G794" i="14"/>
  <c r="H794" i="14"/>
  <c r="I794" i="14"/>
  <c r="J794" i="14"/>
  <c r="K794" i="14"/>
  <c r="L794" i="14"/>
  <c r="M794" i="14"/>
  <c r="N794" i="14"/>
  <c r="O794" i="14"/>
  <c r="P794" i="14"/>
  <c r="Q794" i="14"/>
  <c r="R794" i="14"/>
  <c r="S794" i="14"/>
  <c r="C795" i="14"/>
  <c r="D795" i="14"/>
  <c r="E795" i="14"/>
  <c r="F795" i="14"/>
  <c r="G795" i="14"/>
  <c r="H795" i="14"/>
  <c r="I795" i="14"/>
  <c r="J795" i="14"/>
  <c r="K795" i="14"/>
  <c r="L795" i="14"/>
  <c r="M795" i="14"/>
  <c r="N795" i="14"/>
  <c r="O795" i="14"/>
  <c r="P795" i="14"/>
  <c r="Q795" i="14"/>
  <c r="R795" i="14"/>
  <c r="S795" i="14"/>
  <c r="T785" i="14"/>
  <c r="T784" i="14"/>
  <c r="T783" i="14"/>
  <c r="T782" i="14"/>
  <c r="T781" i="14"/>
  <c r="T780" i="14"/>
  <c r="T779" i="14"/>
  <c r="T778" i="14"/>
  <c r="T777" i="14"/>
  <c r="T736" i="14"/>
  <c r="T735" i="14"/>
  <c r="T734" i="14"/>
  <c r="T733" i="14"/>
  <c r="T732" i="14"/>
  <c r="C714" i="14"/>
  <c r="C716" i="14" s="1"/>
  <c r="D714" i="14"/>
  <c r="E714" i="14"/>
  <c r="F714" i="14"/>
  <c r="G714" i="14"/>
  <c r="G716" i="14" s="1"/>
  <c r="H714" i="14"/>
  <c r="H716" i="14" s="1"/>
  <c r="I714" i="14"/>
  <c r="I716" i="14" s="1"/>
  <c r="J714" i="14"/>
  <c r="J716" i="14" s="1"/>
  <c r="K714" i="14"/>
  <c r="K716" i="14" s="1"/>
  <c r="L714" i="14"/>
  <c r="L716" i="14" s="1"/>
  <c r="M714" i="14"/>
  <c r="M716" i="14" s="1"/>
  <c r="N714" i="14"/>
  <c r="N716" i="14" s="1"/>
  <c r="O714" i="14"/>
  <c r="O716" i="14" s="1"/>
  <c r="P714" i="14"/>
  <c r="P716" i="14" s="1"/>
  <c r="Q714" i="14"/>
  <c r="Q716" i="14" s="1"/>
  <c r="R714" i="14"/>
  <c r="R716" i="14" s="1"/>
  <c r="S714" i="14"/>
  <c r="S716" i="14" s="1"/>
  <c r="D716" i="14"/>
  <c r="E716" i="14"/>
  <c r="F716" i="14"/>
  <c r="C729" i="14"/>
  <c r="D729" i="14"/>
  <c r="E729" i="14"/>
  <c r="F729" i="14"/>
  <c r="G729" i="14"/>
  <c r="H729" i="14"/>
  <c r="I729" i="14"/>
  <c r="J729" i="14"/>
  <c r="K729" i="14"/>
  <c r="L729" i="14"/>
  <c r="M729" i="14"/>
  <c r="N729" i="14"/>
  <c r="O729" i="14"/>
  <c r="P729" i="14"/>
  <c r="Q729" i="14"/>
  <c r="R729" i="14"/>
  <c r="S729" i="14"/>
  <c r="T727" i="14"/>
  <c r="T712" i="14"/>
  <c r="T616" i="14"/>
  <c r="T615" i="14"/>
  <c r="T614" i="14"/>
  <c r="T613" i="14"/>
  <c r="T612" i="14"/>
  <c r="T611" i="14"/>
  <c r="T610" i="14"/>
  <c r="T609" i="14"/>
  <c r="T608" i="14"/>
  <c r="T607" i="14"/>
  <c r="T606" i="14"/>
  <c r="T605" i="14"/>
  <c r="T604" i="14"/>
  <c r="T603" i="14"/>
  <c r="T602" i="14"/>
  <c r="T601" i="14"/>
  <c r="T600" i="14"/>
  <c r="T599" i="14"/>
  <c r="T598" i="14"/>
  <c r="T597" i="14"/>
  <c r="T596" i="14"/>
  <c r="T426" i="14"/>
  <c r="T410" i="14"/>
  <c r="T860" i="14" l="1"/>
  <c r="U860" i="14"/>
  <c r="U849" i="14"/>
  <c r="X860" i="14"/>
  <c r="X849" i="14"/>
  <c r="V849" i="14"/>
  <c r="V860" i="14"/>
  <c r="W849" i="14"/>
  <c r="W860" i="14"/>
  <c r="T902" i="14"/>
  <c r="T903" i="14"/>
  <c r="U902" i="14"/>
  <c r="X902" i="14"/>
  <c r="X903" i="14"/>
  <c r="V902" i="14"/>
  <c r="V903" i="14"/>
  <c r="W902" i="14"/>
  <c r="W903" i="14"/>
  <c r="V714" i="14"/>
  <c r="U714" i="14"/>
  <c r="W842" i="14"/>
  <c r="V886" i="14"/>
  <c r="V884" i="14"/>
  <c r="V882" i="14"/>
  <c r="X886" i="14"/>
  <c r="Y886" i="14"/>
  <c r="X885" i="14"/>
  <c r="Y884" i="14"/>
  <c r="X883" i="14"/>
  <c r="Y882" i="14"/>
  <c r="X881" i="14"/>
  <c r="Y885" i="14"/>
  <c r="X884" i="14"/>
  <c r="Y883" i="14"/>
  <c r="X882" i="14"/>
  <c r="U884" i="14"/>
  <c r="U882" i="14"/>
  <c r="W886" i="14"/>
  <c r="W884" i="14"/>
  <c r="W882" i="14"/>
  <c r="W863" i="14"/>
  <c r="W862" i="14"/>
  <c r="V885" i="14"/>
  <c r="V883" i="14"/>
  <c r="V881" i="14"/>
  <c r="V863" i="14"/>
  <c r="V862" i="14"/>
  <c r="U886" i="14"/>
  <c r="U885" i="14"/>
  <c r="U883" i="14"/>
  <c r="U881" i="14"/>
  <c r="U863" i="14"/>
  <c r="U862" i="14"/>
  <c r="X863" i="14"/>
  <c r="X862" i="14"/>
  <c r="W885" i="14"/>
  <c r="W883" i="14"/>
  <c r="W881" i="14"/>
  <c r="V788" i="14"/>
  <c r="V787" i="14"/>
  <c r="U719" i="14"/>
  <c r="U723" i="14"/>
  <c r="U718" i="14"/>
  <c r="U720" i="14"/>
  <c r="U724" i="14"/>
  <c r="U721" i="14"/>
  <c r="U725" i="14"/>
  <c r="U722" i="14"/>
  <c r="U726" i="14"/>
  <c r="U824" i="14"/>
  <c r="U861" i="14"/>
  <c r="V859" i="14"/>
  <c r="V720" i="14"/>
  <c r="V724" i="14"/>
  <c r="V721" i="14"/>
  <c r="V725" i="14"/>
  <c r="V722" i="14"/>
  <c r="V726" i="14"/>
  <c r="V719" i="14"/>
  <c r="V723" i="14"/>
  <c r="V718" i="14"/>
  <c r="V795" i="14"/>
  <c r="U857" i="14"/>
  <c r="V858" i="14"/>
  <c r="U793" i="14"/>
  <c r="X792" i="14"/>
  <c r="V794" i="14"/>
  <c r="V792" i="14"/>
  <c r="V791" i="14"/>
  <c r="X188" i="14"/>
  <c r="V820" i="14"/>
  <c r="V790" i="14"/>
  <c r="V789" i="14"/>
  <c r="T858" i="14"/>
  <c r="T876" i="14" s="1"/>
  <c r="T859" i="14"/>
  <c r="T872" i="14" s="1"/>
  <c r="X842" i="14"/>
  <c r="U789" i="14"/>
  <c r="U842" i="14"/>
  <c r="T857" i="14"/>
  <c r="T870" i="14" s="1"/>
  <c r="U859" i="14"/>
  <c r="U858" i="14"/>
  <c r="W859" i="14"/>
  <c r="U791" i="14"/>
  <c r="V793" i="14"/>
  <c r="V857" i="14"/>
  <c r="V842" i="14"/>
  <c r="W857" i="14"/>
  <c r="W861" i="14"/>
  <c r="X819" i="14"/>
  <c r="W820" i="14"/>
  <c r="W791" i="14"/>
  <c r="X788" i="14"/>
  <c r="X787" i="14"/>
  <c r="X793" i="14"/>
  <c r="W792" i="14"/>
  <c r="X789" i="14"/>
  <c r="W787" i="14"/>
  <c r="V827" i="14"/>
  <c r="U822" i="14"/>
  <c r="V823" i="14"/>
  <c r="V819" i="14"/>
  <c r="V824" i="14"/>
  <c r="W824" i="14"/>
  <c r="W827" i="14"/>
  <c r="V826" i="14"/>
  <c r="U821" i="14"/>
  <c r="W819" i="14"/>
  <c r="V822" i="14"/>
  <c r="U827" i="14"/>
  <c r="V825" i="14"/>
  <c r="W822" i="14"/>
  <c r="V821" i="14"/>
  <c r="U820" i="14"/>
  <c r="U826" i="14"/>
  <c r="W825" i="14"/>
  <c r="U823" i="14"/>
  <c r="W821" i="14"/>
  <c r="U819" i="14"/>
  <c r="W826" i="14"/>
  <c r="U825" i="14"/>
  <c r="W823" i="14"/>
  <c r="V861" i="14"/>
  <c r="U795" i="14"/>
  <c r="U792" i="14"/>
  <c r="U790" i="14"/>
  <c r="U787" i="14"/>
  <c r="X795" i="14"/>
  <c r="X794" i="14"/>
  <c r="X791" i="14"/>
  <c r="X790" i="14"/>
  <c r="U794" i="14"/>
  <c r="U788" i="14"/>
  <c r="T861" i="14"/>
  <c r="W795" i="14"/>
  <c r="W794" i="14"/>
  <c r="W793" i="14"/>
  <c r="W790" i="14"/>
  <c r="W789" i="14"/>
  <c r="W788" i="14"/>
  <c r="U729" i="14"/>
  <c r="V188" i="14"/>
  <c r="V715" i="14"/>
  <c r="V713" i="14"/>
  <c r="U196" i="14"/>
  <c r="U187" i="14"/>
  <c r="U715" i="14"/>
  <c r="U713" i="14"/>
  <c r="X713" i="14"/>
  <c r="X726" i="14"/>
  <c r="X724" i="14"/>
  <c r="X720" i="14"/>
  <c r="X718" i="14"/>
  <c r="X728" i="14"/>
  <c r="X725" i="14"/>
  <c r="X723" i="14"/>
  <c r="X721" i="14"/>
  <c r="X719" i="14"/>
  <c r="X715" i="14"/>
  <c r="X722" i="14"/>
  <c r="U307" i="14"/>
  <c r="U311" i="14"/>
  <c r="U315" i="14"/>
  <c r="U319" i="14"/>
  <c r="U308" i="14"/>
  <c r="U310" i="14"/>
  <c r="U312" i="14"/>
  <c r="U314" i="14"/>
  <c r="U316" i="14"/>
  <c r="U318" i="14"/>
  <c r="U320" i="14"/>
  <c r="U322" i="14"/>
  <c r="U535" i="14"/>
  <c r="U309" i="14"/>
  <c r="U313" i="14"/>
  <c r="U317" i="14"/>
  <c r="U321" i="14"/>
  <c r="U848" i="14"/>
  <c r="W726" i="14"/>
  <c r="W724" i="14"/>
  <c r="W722" i="14"/>
  <c r="W720" i="14"/>
  <c r="W718" i="14"/>
  <c r="W715" i="14"/>
  <c r="W728" i="14"/>
  <c r="W725" i="14"/>
  <c r="W723" i="14"/>
  <c r="W721" i="14"/>
  <c r="W719" i="14"/>
  <c r="W713" i="14"/>
  <c r="X310" i="14"/>
  <c r="X314" i="14"/>
  <c r="X318" i="14"/>
  <c r="X322" i="14"/>
  <c r="X535" i="14"/>
  <c r="X312" i="14"/>
  <c r="X320" i="14"/>
  <c r="X309" i="14"/>
  <c r="X317" i="14"/>
  <c r="X307" i="14"/>
  <c r="X311" i="14"/>
  <c r="X315" i="14"/>
  <c r="X319" i="14"/>
  <c r="X308" i="14"/>
  <c r="X316" i="14"/>
  <c r="X313" i="14"/>
  <c r="X321" i="14"/>
  <c r="X848" i="14"/>
  <c r="V196" i="14"/>
  <c r="V729" i="14"/>
  <c r="V307" i="14"/>
  <c r="V309" i="14"/>
  <c r="V311" i="14"/>
  <c r="V313" i="14"/>
  <c r="V315" i="14"/>
  <c r="V317" i="14"/>
  <c r="V319" i="14"/>
  <c r="V321" i="14"/>
  <c r="V308" i="14"/>
  <c r="V314" i="14"/>
  <c r="V318" i="14"/>
  <c r="V322" i="14"/>
  <c r="V310" i="14"/>
  <c r="V312" i="14"/>
  <c r="V316" i="14"/>
  <c r="V320" i="14"/>
  <c r="V535" i="14"/>
  <c r="V848" i="14"/>
  <c r="W310" i="14"/>
  <c r="W314" i="14"/>
  <c r="W318" i="14"/>
  <c r="W322" i="14"/>
  <c r="W312" i="14"/>
  <c r="W320" i="14"/>
  <c r="W309" i="14"/>
  <c r="W317" i="14"/>
  <c r="W311" i="14"/>
  <c r="W315" i="14"/>
  <c r="W319" i="14"/>
  <c r="W308" i="14"/>
  <c r="W316" i="14"/>
  <c r="W307" i="14"/>
  <c r="W313" i="14"/>
  <c r="W321" i="14"/>
  <c r="W535" i="14"/>
  <c r="W848" i="14"/>
  <c r="X172" i="14"/>
  <c r="X12" i="14"/>
  <c r="X859" i="14"/>
  <c r="X858" i="14"/>
  <c r="X827" i="14"/>
  <c r="X826" i="14"/>
  <c r="X825" i="14"/>
  <c r="X824" i="14"/>
  <c r="X823" i="14"/>
  <c r="X822" i="14"/>
  <c r="X821" i="14"/>
  <c r="X820" i="14"/>
  <c r="X861" i="14"/>
  <c r="W858" i="14"/>
  <c r="X857" i="14"/>
  <c r="T819" i="14"/>
  <c r="W9" i="14"/>
  <c r="W172" i="14"/>
  <c r="V187" i="14"/>
  <c r="X9" i="14"/>
  <c r="T787" i="14"/>
  <c r="W12" i="14"/>
  <c r="T789" i="14"/>
  <c r="T793" i="14"/>
  <c r="T790" i="14"/>
  <c r="T791" i="14"/>
  <c r="T794" i="14"/>
  <c r="T823" i="14"/>
  <c r="T826" i="14"/>
  <c r="U188" i="14"/>
  <c r="T788" i="14"/>
  <c r="T792" i="14"/>
  <c r="T827" i="14"/>
  <c r="W729" i="14"/>
  <c r="W714" i="14"/>
  <c r="W187" i="14"/>
  <c r="X714" i="14"/>
  <c r="T795" i="14"/>
  <c r="T822" i="14"/>
  <c r="W188" i="14"/>
  <c r="X729" i="14"/>
  <c r="T825" i="14"/>
  <c r="T821" i="14"/>
  <c r="W196" i="14"/>
  <c r="T824" i="14"/>
  <c r="T820" i="14"/>
  <c r="X187" i="14"/>
  <c r="X196" i="14"/>
  <c r="T197" i="14"/>
  <c r="T195" i="14"/>
  <c r="T194" i="14"/>
  <c r="T193" i="14"/>
  <c r="T192" i="14"/>
  <c r="T191" i="14"/>
  <c r="T189" i="14"/>
  <c r="U903" i="14" s="1"/>
  <c r="T186" i="14"/>
  <c r="T185" i="14"/>
  <c r="T184" i="14"/>
  <c r="T183" i="14"/>
  <c r="T181" i="14"/>
  <c r="T180" i="14"/>
  <c r="T842" i="14" s="1"/>
  <c r="T8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4" i="14"/>
  <c r="U11" i="14"/>
  <c r="V11" i="14"/>
  <c r="U13" i="14"/>
  <c r="V13" i="14"/>
  <c r="T13" i="14"/>
  <c r="T11" i="14"/>
  <c r="U5" i="14"/>
  <c r="V5" i="14"/>
  <c r="U6" i="14"/>
  <c r="V6" i="14"/>
  <c r="U7" i="14"/>
  <c r="V7" i="14"/>
  <c r="T7" i="14"/>
  <c r="T6" i="14"/>
  <c r="T5" i="14"/>
  <c r="U4" i="14"/>
  <c r="V4" i="14"/>
  <c r="T4" i="14"/>
  <c r="T849" i="14" l="1"/>
  <c r="V878" i="14"/>
  <c r="V873" i="14"/>
  <c r="V868" i="14"/>
  <c r="V716" i="14"/>
  <c r="U868" i="14"/>
  <c r="U878" i="14"/>
  <c r="U873" i="14"/>
  <c r="W878" i="14"/>
  <c r="W873" i="14"/>
  <c r="W868" i="14"/>
  <c r="X878" i="14"/>
  <c r="X868" i="14"/>
  <c r="X873" i="14"/>
  <c r="T873" i="14"/>
  <c r="T878" i="14"/>
  <c r="U716" i="14"/>
  <c r="X871" i="14"/>
  <c r="V876" i="14"/>
  <c r="U870" i="14"/>
  <c r="T877" i="14"/>
  <c r="U866" i="14"/>
  <c r="U875" i="14"/>
  <c r="T871" i="14"/>
  <c r="U865" i="14"/>
  <c r="V877" i="14"/>
  <c r="V872" i="14"/>
  <c r="V871" i="14"/>
  <c r="T12" i="14"/>
  <c r="U871" i="14"/>
  <c r="U876" i="14"/>
  <c r="T875" i="14"/>
  <c r="V875" i="14"/>
  <c r="V870" i="14"/>
  <c r="W872" i="14"/>
  <c r="W877" i="14"/>
  <c r="U877" i="14"/>
  <c r="U872" i="14"/>
  <c r="U867" i="14"/>
  <c r="W870" i="14"/>
  <c r="W875" i="14"/>
  <c r="W865" i="14"/>
  <c r="W867" i="14"/>
  <c r="X876" i="14"/>
  <c r="V867" i="14"/>
  <c r="V866" i="14"/>
  <c r="V865" i="14"/>
  <c r="T867" i="14"/>
  <c r="T868" i="14"/>
  <c r="T865" i="14"/>
  <c r="T866" i="14"/>
  <c r="W716" i="14"/>
  <c r="X716" i="14"/>
  <c r="T311" i="14"/>
  <c r="T315" i="14"/>
  <c r="T319" i="14"/>
  <c r="T535" i="14"/>
  <c r="T313" i="14"/>
  <c r="T321" i="14"/>
  <c r="T314" i="14"/>
  <c r="T322" i="14"/>
  <c r="T308" i="14"/>
  <c r="T312" i="14"/>
  <c r="T316" i="14"/>
  <c r="T320" i="14"/>
  <c r="T307" i="14"/>
  <c r="T309" i="14"/>
  <c r="T317" i="14"/>
  <c r="T310" i="14"/>
  <c r="T318" i="14"/>
  <c r="T848" i="14"/>
  <c r="T729" i="14"/>
  <c r="T722" i="14"/>
  <c r="T728" i="14"/>
  <c r="T725" i="14"/>
  <c r="T723" i="14"/>
  <c r="T721" i="14"/>
  <c r="T719" i="14"/>
  <c r="T715" i="14"/>
  <c r="T726" i="14"/>
  <c r="T724" i="14"/>
  <c r="T720" i="14"/>
  <c r="T718" i="14"/>
  <c r="T713" i="14"/>
  <c r="X877" i="14"/>
  <c r="X872" i="14"/>
  <c r="X866" i="14"/>
  <c r="X867" i="14"/>
  <c r="W876" i="14"/>
  <c r="W871" i="14"/>
  <c r="W866" i="14"/>
  <c r="X875" i="14"/>
  <c r="X870" i="14"/>
  <c r="X865" i="14"/>
  <c r="T172" i="14"/>
  <c r="V12" i="14"/>
  <c r="U172" i="14"/>
  <c r="T196" i="14"/>
  <c r="T187" i="14"/>
  <c r="V9" i="14"/>
  <c r="V172" i="14"/>
  <c r="T188" i="14"/>
  <c r="T714" i="14"/>
  <c r="U12" i="14"/>
  <c r="T9" i="14"/>
  <c r="U9" i="14"/>
  <c r="T716" i="14" l="1"/>
</calcChain>
</file>

<file path=xl/comments1.xml><?xml version="1.0" encoding="utf-8"?>
<comments xmlns="http://schemas.openxmlformats.org/spreadsheetml/2006/main">
  <authors>
    <author>Moyano Gonzalez, Maria Del Prado</author>
  </authors>
  <commentList>
    <comment ref="I3" authorId="0">
      <text>
        <r>
          <rPr>
            <b/>
            <sz val="9"/>
            <color indexed="81"/>
            <rFont val="Tahoma"/>
            <family val="2"/>
          </rPr>
          <t>It is the sum of columns E,F,G, and H.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<sst xmlns="http://schemas.openxmlformats.org/spreadsheetml/2006/main" count="18273" uniqueCount="3257">
  <si>
    <t>XTRCT_MTH</t>
  </si>
  <si>
    <t>.</t>
  </si>
  <si>
    <t>New Accounts Stats</t>
  </si>
  <si>
    <t>New Accounts</t>
  </si>
  <si>
    <t>New Accounts With BT</t>
  </si>
  <si>
    <t># Accts with BTs</t>
  </si>
  <si>
    <t>%NewAcctsWithBT</t>
  </si>
  <si>
    <t># of BTs</t>
  </si>
  <si>
    <t>$ BTs</t>
  </si>
  <si>
    <t>#NewAccountsbyFICOBand</t>
  </si>
  <si>
    <t>Invalid(0)</t>
  </si>
  <si>
    <t>Invalid(Missing)</t>
  </si>
  <si>
    <t>No Score(1-299)</t>
  </si>
  <si>
    <t>300-619</t>
  </si>
  <si>
    <t>620-639</t>
  </si>
  <si>
    <t>640-659</t>
  </si>
  <si>
    <t>660-679</t>
  </si>
  <si>
    <t>680-699</t>
  </si>
  <si>
    <t>700-719</t>
  </si>
  <si>
    <t>720-739</t>
  </si>
  <si>
    <t>740-759</t>
  </si>
  <si>
    <t>760-779</t>
  </si>
  <si>
    <t>780-799</t>
  </si>
  <si>
    <t>800-819</t>
  </si>
  <si>
    <t>820-839</t>
  </si>
  <si>
    <t>840-899</t>
  </si>
  <si>
    <t>900+</t>
  </si>
  <si>
    <t>$NewAccountsbyFICOBand</t>
  </si>
  <si>
    <t>NewAccountsOSbyCLBand</t>
  </si>
  <si>
    <t>Invalid(NACL)</t>
  </si>
  <si>
    <t>NewAcctsRetailAPRbyFICOBand</t>
  </si>
  <si>
    <t>NewAcctsCashAPRbyFICOBand</t>
  </si>
  <si>
    <t>NewAcctsBTAPRbyFICOBand</t>
  </si>
  <si>
    <t>NewAcctsPromoAPRbyFICOBand</t>
  </si>
  <si>
    <t>NewAcctsAvgLinebyFICOBand</t>
  </si>
  <si>
    <t>New Acct Blended Retail APR%</t>
  </si>
  <si>
    <t>New Acct Blended Cash APR%</t>
  </si>
  <si>
    <t>New Acct Blended BT APR%</t>
  </si>
  <si>
    <t>New Acct Blended Promo APR%</t>
  </si>
  <si>
    <t>New Accts BlendedTotalAPR%</t>
  </si>
  <si>
    <t>Total Accounts</t>
  </si>
  <si>
    <t>ClosedAccounts</t>
  </si>
  <si>
    <t>Involuntary Closes</t>
  </si>
  <si>
    <t>Voluntary Closes</t>
  </si>
  <si>
    <t>First Debit Active</t>
  </si>
  <si>
    <t>Balance Active Accounts</t>
  </si>
  <si>
    <t>Total Outstandings</t>
  </si>
  <si>
    <t>CreditLineForNotOpenSC</t>
  </si>
  <si>
    <t>CreditLineForOpen</t>
  </si>
  <si>
    <t>Average Credit Line per Open</t>
  </si>
  <si>
    <t>Credit Balances</t>
  </si>
  <si>
    <t>RevolveRate</t>
  </si>
  <si>
    <t>Yield</t>
  </si>
  <si>
    <t>ME OS By Status Code</t>
  </si>
  <si>
    <t>Closures-OS</t>
  </si>
  <si>
    <t>A:Closed by Customer</t>
  </si>
  <si>
    <t>T:Closed Due To Inactivity</t>
  </si>
  <si>
    <t>Blocked-OS</t>
  </si>
  <si>
    <t>B:Blocked</t>
  </si>
  <si>
    <t>H:Hold to Credit Line</t>
  </si>
  <si>
    <t>V:Perm Hold to Credit Line</t>
  </si>
  <si>
    <t>Bankruptcy-OS</t>
  </si>
  <si>
    <t>R:Bankrupt</t>
  </si>
  <si>
    <t>4:Pending Bankruptcy</t>
  </si>
  <si>
    <t>Possible Fraud-OS</t>
  </si>
  <si>
    <t>N:Possible Fraud</t>
  </si>
  <si>
    <t>Z:Poss Fraud/Delq Account</t>
  </si>
  <si>
    <t>Confirmed Fraud-OS</t>
  </si>
  <si>
    <t>F:FraudAccount</t>
  </si>
  <si>
    <t>W:Warning Bulletin</t>
  </si>
  <si>
    <t>Workout-OS</t>
  </si>
  <si>
    <t>J:FMS-Fixed PaymentPlan</t>
  </si>
  <si>
    <t>Y:Workout Program Default</t>
  </si>
  <si>
    <t>8: Reduced Payment Program</t>
  </si>
  <si>
    <t>9:CCCS/DebtManagement</t>
  </si>
  <si>
    <t>Other-OS</t>
  </si>
  <si>
    <t>C:Counterfeit</t>
  </si>
  <si>
    <t>D: Archived</t>
  </si>
  <si>
    <t>E: Temporary Suspension</t>
  </si>
  <si>
    <t>G:MultipleNSF Checks</t>
  </si>
  <si>
    <t>L:DeletedFromCreditReporting</t>
  </si>
  <si>
    <t>M:Closed-Consolidation</t>
  </si>
  <si>
    <t>O:Charge Off</t>
  </si>
  <si>
    <t>P:Pending Settlement</t>
  </si>
  <si>
    <t>Q:Charged Off</t>
  </si>
  <si>
    <t>S:Lost/Stolen</t>
  </si>
  <si>
    <t>X:Expired</t>
  </si>
  <si>
    <t>2:Non-Responsible</t>
  </si>
  <si>
    <t>3:Legal</t>
  </si>
  <si>
    <t>5:Deceased/Estate</t>
  </si>
  <si>
    <t>6:Collection Agency</t>
  </si>
  <si>
    <t>7:Settlement Completed</t>
  </si>
  <si>
    <t>Accounts By Status Code</t>
  </si>
  <si>
    <t>Closures-Acc</t>
  </si>
  <si>
    <t>A:Closed by Customer-Acc</t>
  </si>
  <si>
    <t>T:Closed Due To Inactivity-Acc</t>
  </si>
  <si>
    <t>Blocked-Acc</t>
  </si>
  <si>
    <t>B:Blocked-Acc</t>
  </si>
  <si>
    <t>H:Hold to Credit Line-Acc</t>
  </si>
  <si>
    <t>V:PermHoldtoCredit Line-Acc</t>
  </si>
  <si>
    <t>Bankruptcy-Acc</t>
  </si>
  <si>
    <t>R:Bankrupt-Acc</t>
  </si>
  <si>
    <t>4:Pending Bankruptcy-Acc</t>
  </si>
  <si>
    <t>Possible Fraud-Acc</t>
  </si>
  <si>
    <t>N:Possible Fraud-Acc</t>
  </si>
  <si>
    <t>Z:Poss Fraud/Delq Account-Acc</t>
  </si>
  <si>
    <t>Confirmed Fraud-Acc</t>
  </si>
  <si>
    <t>F:FraudAccount-Acc</t>
  </si>
  <si>
    <t>W:Warning Bulletin-Acc</t>
  </si>
  <si>
    <t>Workout-Acc</t>
  </si>
  <si>
    <t>J:FMS-Fixed PaymentPlan-Acc</t>
  </si>
  <si>
    <t>Y:Workout Program Default-Acc</t>
  </si>
  <si>
    <t>8: Reduced Payment Program-Acc</t>
  </si>
  <si>
    <t>9:CCCS/DebtManagement-Acc</t>
  </si>
  <si>
    <t>Other-Acc</t>
  </si>
  <si>
    <t>C:Counterfeit-Acc</t>
  </si>
  <si>
    <t>D: Archived-Acc</t>
  </si>
  <si>
    <t>E: Temporary Suspension-Acc</t>
  </si>
  <si>
    <t>G:MultipleNSF Checks-Acc</t>
  </si>
  <si>
    <t>L:DeletedFromCredReport-Acc</t>
  </si>
  <si>
    <t>M:Closed-Consolidation-Acc</t>
  </si>
  <si>
    <t>O:Charge Off-Acc</t>
  </si>
  <si>
    <t>P:Pending Settlement-Acc</t>
  </si>
  <si>
    <t>Q:Charged Off-Acc</t>
  </si>
  <si>
    <t>S:Lost/Stolen-Acc</t>
  </si>
  <si>
    <t>X:Expired-Acc</t>
  </si>
  <si>
    <t>2:Non-Responsible-Acc</t>
  </si>
  <si>
    <t>3:Legal-Acc</t>
  </si>
  <si>
    <t>5:Deceased/Estate-Acc</t>
  </si>
  <si>
    <t>6:Collection Agency-Acc</t>
  </si>
  <si>
    <t>7:Settlement Completed-Acc</t>
  </si>
  <si>
    <t>%TotalBalbyFICOBucket</t>
  </si>
  <si>
    <t>Invalid(BalByFICO)</t>
  </si>
  <si>
    <t>Invalid(0 OSFICO)</t>
  </si>
  <si>
    <t>Invalid(Missing OSFICO)</t>
  </si>
  <si>
    <t>Avg Refreshed FICO</t>
  </si>
  <si>
    <t>BalancedWeightedFICO</t>
  </si>
  <si>
    <t>Balance Inactive to Total Status</t>
  </si>
  <si>
    <t>1 to 3 Months</t>
  </si>
  <si>
    <t>4 to 6 Months</t>
  </si>
  <si>
    <t>7 to 12 Months</t>
  </si>
  <si>
    <t>13 to 24 Months</t>
  </si>
  <si>
    <t>25+ Months</t>
  </si>
  <si>
    <t>Age of Account (%)</t>
  </si>
  <si>
    <t>1-12 months</t>
  </si>
  <si>
    <t>13-24 months</t>
  </si>
  <si>
    <t>25-60 months</t>
  </si>
  <si>
    <t>60+ months</t>
  </si>
  <si>
    <t>Average Account Age (Months)</t>
  </si>
  <si>
    <t>Portfolio Distributions</t>
  </si>
  <si>
    <t>% Total Balances by Balance Type</t>
  </si>
  <si>
    <t>Retail</t>
  </si>
  <si>
    <t>Promo</t>
  </si>
  <si>
    <t>Cash</t>
  </si>
  <si>
    <t>Balance Composition by APR Bands</t>
  </si>
  <si>
    <t>CE Retail Balance</t>
  </si>
  <si>
    <t>&lt;7.99% Retail</t>
  </si>
  <si>
    <t>8.00%-9.99% Retail</t>
  </si>
  <si>
    <t>10.00%-11.99% Retail</t>
  </si>
  <si>
    <t>12.00%- 14.99% Retail</t>
  </si>
  <si>
    <t>15.00%-17.99% Retail</t>
  </si>
  <si>
    <t>18.00%-23.99% Retail</t>
  </si>
  <si>
    <t>24.00%+ Retail</t>
  </si>
  <si>
    <t>CE Cash Balance</t>
  </si>
  <si>
    <t>&lt;7.99% Cash</t>
  </si>
  <si>
    <t>8.00%-9.99% Cash</t>
  </si>
  <si>
    <t>10.00%-11.99% Cash</t>
  </si>
  <si>
    <t>12.00%- 14.99% Cash</t>
  </si>
  <si>
    <t>15.00%-17.99% Cash</t>
  </si>
  <si>
    <t>18.00%-23.99% Cash</t>
  </si>
  <si>
    <t>24.00%+ Cash</t>
  </si>
  <si>
    <t>CE BT Balance</t>
  </si>
  <si>
    <t>BY APR Buckets</t>
  </si>
  <si>
    <t>&lt;7.99% BT</t>
  </si>
  <si>
    <t>8.00%-9.99% BT</t>
  </si>
  <si>
    <t>10.00%-11.99% BT</t>
  </si>
  <si>
    <t>12.00%- 14.99% BT</t>
  </si>
  <si>
    <t>15.00%-17.99% BT</t>
  </si>
  <si>
    <t>18.00%-23.99% BT</t>
  </si>
  <si>
    <t>24.00%+ BT</t>
  </si>
  <si>
    <t>CE Promo Balance</t>
  </si>
  <si>
    <t>&lt;7.99% Promo</t>
  </si>
  <si>
    <t>8.00%-9.99% Promo</t>
  </si>
  <si>
    <t>10.00%-11.99% Promo</t>
  </si>
  <si>
    <t>12.00%- 14.99% Promo</t>
  </si>
  <si>
    <t>15.00%-17.99% Promo</t>
  </si>
  <si>
    <t>18.00%-23.99% Promo</t>
  </si>
  <si>
    <t>24.00%+ Promo</t>
  </si>
  <si>
    <t>Blended Retail APR%</t>
  </si>
  <si>
    <t>Blended Cash APR%</t>
  </si>
  <si>
    <t>Blended BT APR%</t>
  </si>
  <si>
    <t>Blended Promo APR%</t>
  </si>
  <si>
    <t>BlendedTotalAPR%</t>
  </si>
  <si>
    <t>RetailAPRbyFICOBand</t>
  </si>
  <si>
    <t>InvalidRetailAPR</t>
  </si>
  <si>
    <t>Invalid(0 RetAPR)</t>
  </si>
  <si>
    <t>Invalid(Missing RetAPR)</t>
  </si>
  <si>
    <t>CashAPRbyFICOBand</t>
  </si>
  <si>
    <t>InvalidCashAPR</t>
  </si>
  <si>
    <t>Invalid(0 CashAPR)</t>
  </si>
  <si>
    <t>Invalid(Missing CashAPR)</t>
  </si>
  <si>
    <t>BTAPRbyFICOBand</t>
  </si>
  <si>
    <t>InvalidBTAPR</t>
  </si>
  <si>
    <t>Invalid(0 BTAPR)</t>
  </si>
  <si>
    <t>Invalid(Missing BTAPR)</t>
  </si>
  <si>
    <t>PromoAPRbyFICOBand</t>
  </si>
  <si>
    <t>InvalidPromoAPR</t>
  </si>
  <si>
    <t>Invalid(0 PromoAPR)</t>
  </si>
  <si>
    <t>Invalid(Missing PromoAPR)</t>
  </si>
  <si>
    <t>BlankLineUsage</t>
  </si>
  <si>
    <t>AvgLinebyFICOBand</t>
  </si>
  <si>
    <t>InvalidsAvgLinebyFICO</t>
  </si>
  <si>
    <t>Invalid(0AvgLinePerFICOBand)</t>
  </si>
  <si>
    <t>Invalid(MissAvgLnPerFICOBand)</t>
  </si>
  <si>
    <t>%Utilizationof CommittedLines</t>
  </si>
  <si>
    <t>%OpenAcctsby CreditLimit</t>
  </si>
  <si>
    <t>InvalidsCLbyFICO</t>
  </si>
  <si>
    <t>Missing AcctsbyCL</t>
  </si>
  <si>
    <t>$0 AcctsbyCL</t>
  </si>
  <si>
    <t>$1-$500 AcctsbyCL</t>
  </si>
  <si>
    <t>$501-$1,000 AcctsbyCL</t>
  </si>
  <si>
    <t>$1,001-$1,500 AcctsbyCL</t>
  </si>
  <si>
    <t>$1,501-$2,000 AcctsbyCL</t>
  </si>
  <si>
    <t>$2,001-$2,500 AcctsbyCL</t>
  </si>
  <si>
    <t>$2,501-$3,000 AcctsbyCL</t>
  </si>
  <si>
    <t>$3,001-$3,500 AcctsbyCL</t>
  </si>
  <si>
    <t>$3,501-$4,000 AcctsbyCL</t>
  </si>
  <si>
    <t>$4,001-$4,500 AcctsbyCL</t>
  </si>
  <si>
    <t>$4,501-$5,000 AcctsbyCL</t>
  </si>
  <si>
    <t>$5,001-$6,000 AcctsbyCL</t>
  </si>
  <si>
    <t>$6,001-$7,000 AcctsbyCL</t>
  </si>
  <si>
    <t>$7,001-$8,000 AcctsbyCL</t>
  </si>
  <si>
    <t>$8,001-$9,000 AcctsbyCL</t>
  </si>
  <si>
    <t>$9,001-$10,000 AcctsbyCL</t>
  </si>
  <si>
    <t>$10,001-$12,000 AcctsbyCL</t>
  </si>
  <si>
    <t>$12,001-$15,000 AcctsbyCL</t>
  </si>
  <si>
    <t>$15,001-$18,000 AcctsbyCL</t>
  </si>
  <si>
    <t>$18,001- $20,000 AcctsbyCL</t>
  </si>
  <si>
    <t>$20,000+ AcctsbyCL</t>
  </si>
  <si>
    <t>AllAccountsOSbyCLBand</t>
  </si>
  <si>
    <t>Missing AllOSCL</t>
  </si>
  <si>
    <t>$0 AllOSCL</t>
  </si>
  <si>
    <t>$1-$500 AllOSCL</t>
  </si>
  <si>
    <t>$501-$1,000 AllOSCL</t>
  </si>
  <si>
    <t>$1,001-$1,500 AllOSCL</t>
  </si>
  <si>
    <t>$1,501-$2,000 AllOSCL</t>
  </si>
  <si>
    <t>$2,001-$2,500 AllOSCL</t>
  </si>
  <si>
    <t>$2,501-$3,000 AllOSCL</t>
  </si>
  <si>
    <t>$3,001-$3,500 AllOSCL</t>
  </si>
  <si>
    <t>$3,501-$4,000 AllOSCL</t>
  </si>
  <si>
    <t>$4,001-$4,500 AllOSCL</t>
  </si>
  <si>
    <t>$4,501-$5,000 AllOSCL</t>
  </si>
  <si>
    <t>$5,001-$6,000 AllOSCL</t>
  </si>
  <si>
    <t>$6,001-$7,000 AllOSCL</t>
  </si>
  <si>
    <t>$7,001-$8,000 AllOSCL</t>
  </si>
  <si>
    <t>$8,001-$9,000 AllOSCL</t>
  </si>
  <si>
    <t>$9,001-$10,000 AllOSCL</t>
  </si>
  <si>
    <t>$10,001-$12,000 AllOSCL</t>
  </si>
  <si>
    <t>$12,001-$15,000 AllOSCL</t>
  </si>
  <si>
    <t>$15,001-$18,000 AllOSCL</t>
  </si>
  <si>
    <t>$18,001-$20,000 AllOSCL</t>
  </si>
  <si>
    <t>$20,000+ AllOSCL</t>
  </si>
  <si>
    <t>Usage</t>
  </si>
  <si>
    <t>Total Net Retail</t>
  </si>
  <si>
    <t>Average Retail Transaction</t>
  </si>
  <si>
    <t>%OpenAcctsbyNetMonthRetSpend</t>
  </si>
  <si>
    <t>$0 or Less</t>
  </si>
  <si>
    <t>$.01-$49.99</t>
  </si>
  <si>
    <t>$50-$199.99</t>
  </si>
  <si>
    <t>$200-$499.99</t>
  </si>
  <si>
    <t>$500-$999.99</t>
  </si>
  <si>
    <t>$1,000-$1,999.99</t>
  </si>
  <si>
    <t>$2,000-$4,999.99</t>
  </si>
  <si>
    <t>$5,000-$9,999.99</t>
  </si>
  <si>
    <t>$10,000+</t>
  </si>
  <si>
    <t>Total Net Cash</t>
  </si>
  <si>
    <t>Average Cash Transaction</t>
  </si>
  <si>
    <t>%CashBalancebyAccess Type</t>
  </si>
  <si>
    <t>Cash BT</t>
  </si>
  <si>
    <t>Cash Access Check</t>
  </si>
  <si>
    <t>Cash OTC</t>
  </si>
  <si>
    <t>Cash ATM</t>
  </si>
  <si>
    <t>Cash Quasi</t>
  </si>
  <si>
    <t>%AvgCashBalancebyAccess Type</t>
  </si>
  <si>
    <t>Avg Cash BT</t>
  </si>
  <si>
    <t>Avg Cash Access Check</t>
  </si>
  <si>
    <t>Avg Cash OTC</t>
  </si>
  <si>
    <t>Avg Cash ATM</t>
  </si>
  <si>
    <t>Avg Cash Quasi</t>
  </si>
  <si>
    <t>Credit</t>
  </si>
  <si>
    <t>TotalAcctsbyDelUnitBucket</t>
  </si>
  <si>
    <t>Current #s</t>
  </si>
  <si>
    <t>1PPD(1-29 days) # Delinquent</t>
  </si>
  <si>
    <t>2PPD(30-59 days) # Delinquent</t>
  </si>
  <si>
    <t>3PPD(60-89 days) # Delinquent</t>
  </si>
  <si>
    <t>4PPD(90-119 days) # Delinquent</t>
  </si>
  <si>
    <t>5PPD(120-149 days) # Delinquent</t>
  </si>
  <si>
    <t>6PPD(150-179 days) # Delinquent</t>
  </si>
  <si>
    <t>7PPD(180+ days) # Delinquent</t>
  </si>
  <si>
    <t>#ofaccounts 30+Delinquent</t>
  </si>
  <si>
    <t>#ofaccounts 90+Delinquent</t>
  </si>
  <si>
    <t>%TotalAcctsbyDelUnitBucket</t>
  </si>
  <si>
    <t>%Current #s</t>
  </si>
  <si>
    <t>%1PPD(1-29 days) # Delinquent</t>
  </si>
  <si>
    <t>%2PPD(30-59 days) # Delinquent</t>
  </si>
  <si>
    <t>%3PPD(60-89 days) # Delinquent</t>
  </si>
  <si>
    <t>%4PPD(90-119 days) # Delinquent</t>
  </si>
  <si>
    <t>%5PPD(120-149 days) # Delinquent</t>
  </si>
  <si>
    <t>%6PPD(150-179 days) # Delinquent</t>
  </si>
  <si>
    <t>%7PPD(180+ days) # Delinquent</t>
  </si>
  <si>
    <t>%#ofaccounts 30+Delinquent</t>
  </si>
  <si>
    <t>%#ofaccounts 90+Delinquent</t>
  </si>
  <si>
    <t>#ofaccounts30+Delinquent@4mob</t>
  </si>
  <si>
    <t>#ofaccounts90+Delinquent@4mob</t>
  </si>
  <si>
    <t>#ofaccounts30+Delinquent@6mob</t>
  </si>
  <si>
    <t>#ofaccounts90+Delinquent@6mob</t>
  </si>
  <si>
    <t>%ofaccounts30+Delinquent@4mob</t>
  </si>
  <si>
    <t>%ofaccounts90+Delinquent@4mob</t>
  </si>
  <si>
    <t>%ofaccounts30+Delinquent@6mob</t>
  </si>
  <si>
    <t>%ofaccounts90+Delinquent@6mob</t>
  </si>
  <si>
    <t>TotalBalby$DelBucket</t>
  </si>
  <si>
    <t>Current $</t>
  </si>
  <si>
    <t>1PPD(1-29 days) $ Delinquent</t>
  </si>
  <si>
    <t>2PPD(30-59 days) $ Delinquent</t>
  </si>
  <si>
    <t>3PPD(60-89 days) $ Delinquent</t>
  </si>
  <si>
    <t>4PPD(90-119 days) $ Delinquent</t>
  </si>
  <si>
    <t>5PPD(120-149 days) $ Delinquent</t>
  </si>
  <si>
    <t>6PPD(150-179 days) $ Delinquent</t>
  </si>
  <si>
    <t>7PPD(180+ days) $ Delinquent</t>
  </si>
  <si>
    <t>$ofaccts30+Delinquent</t>
  </si>
  <si>
    <t>$ofaccts90+Delinquent</t>
  </si>
  <si>
    <t>%TotalBalby$DelBucket</t>
  </si>
  <si>
    <t>%Current $</t>
  </si>
  <si>
    <t>%1PPD(1-29 days) $ Delinquent</t>
  </si>
  <si>
    <t>%2PPD(30-59 days) $ Delinquent</t>
  </si>
  <si>
    <t>%3PPD(60-89 days) $ Delinquent</t>
  </si>
  <si>
    <t>%4PPD(90-119 days) $ Delinquent</t>
  </si>
  <si>
    <t>%5PPD(120-149 days) $ Delinquent</t>
  </si>
  <si>
    <t>%6PPD(150-179 days) $ Delinquent</t>
  </si>
  <si>
    <t>%7PPD(180+ days) $ Delinquent</t>
  </si>
  <si>
    <t>%$ofaccts30+Delinquent</t>
  </si>
  <si>
    <t>%$ofaccts90+Delinquent</t>
  </si>
  <si>
    <t>$ofaccts30+Delinquent@4mob</t>
  </si>
  <si>
    <t>$ofaccts90+Delinquent@4mob</t>
  </si>
  <si>
    <t>$ofaccts30+Delinquent@6mob</t>
  </si>
  <si>
    <t>$ofaccts90+Delinquent@6mob</t>
  </si>
  <si>
    <t>%ofaccts30+$Delinquent@4mob</t>
  </si>
  <si>
    <t>%ofaccts90+$Delinquent@4mob</t>
  </si>
  <si>
    <t>%ofaccts30+$Delinquent@6mob</t>
  </si>
  <si>
    <t>%ofaccts90+$Delinquent@6mob</t>
  </si>
  <si>
    <t>Charge Offs</t>
  </si>
  <si>
    <t>Charge-Off #</t>
  </si>
  <si>
    <t>Charge-Off # Rate (Annualized)</t>
  </si>
  <si>
    <t>Gross Charge-Off $</t>
  </si>
  <si>
    <t>Purification Fee $</t>
  </si>
  <si>
    <t>Principal Amount $</t>
  </si>
  <si>
    <t>Recovery Amount $</t>
  </si>
  <si>
    <t>Net Charge-Off $</t>
  </si>
  <si>
    <t>Charge-Off Rate (Annualized Gros</t>
  </si>
  <si>
    <t>Charge-Off Rate (Annualized Net)</t>
  </si>
  <si>
    <t>Gross Charge-Off Utilization</t>
  </si>
  <si>
    <t>Net Charge-Off Utilization</t>
  </si>
  <si>
    <t>Contractual</t>
  </si>
  <si>
    <t>Bankrupt</t>
  </si>
  <si>
    <t>Deceased</t>
  </si>
  <si>
    <t>Settlement</t>
  </si>
  <si>
    <t>Bad To Good Ratio</t>
  </si>
  <si>
    <t>Avg30+Balance</t>
  </si>
  <si>
    <t>Avg90+Balance</t>
  </si>
  <si>
    <t>AvgGrossCOBalance</t>
  </si>
  <si>
    <t>AvgNetCOBalance</t>
  </si>
  <si>
    <t>AvgGoodBalCurr</t>
  </si>
  <si>
    <t>AvgGoodBalanceActive</t>
  </si>
  <si>
    <t>AvgGoodBalOS</t>
  </si>
  <si>
    <t>BadToGoodRatioCurrent</t>
  </si>
  <si>
    <t>30+BalCurr</t>
  </si>
  <si>
    <t>90+BalCurr</t>
  </si>
  <si>
    <t>GrossCOBalCurr</t>
  </si>
  <si>
    <t>NetCOBalCurr</t>
  </si>
  <si>
    <t>BadToGoodRatioActive</t>
  </si>
  <si>
    <t>30+BalActive</t>
  </si>
  <si>
    <t>90+BalActive</t>
  </si>
  <si>
    <t>GrossCOBalActive</t>
  </si>
  <si>
    <t>NetCOBalActive</t>
  </si>
  <si>
    <t>BadToGoodRatioOSMinusCO</t>
  </si>
  <si>
    <t>30+BalOS</t>
  </si>
  <si>
    <t>90+BalOS</t>
  </si>
  <si>
    <t>GrossCOBalOS</t>
  </si>
  <si>
    <t>NetCOBalOS</t>
  </si>
  <si>
    <t>Roll Rates</t>
  </si>
  <si>
    <t>RR1PPD(1-29 days)$Delnqnt</t>
  </si>
  <si>
    <t>RR2PPD(30-59 days)$Delnqnt</t>
  </si>
  <si>
    <t>RR3PPD(60-89 days)$Delnqnt</t>
  </si>
  <si>
    <t>RR4PPD(90-119 days)$Delnqnt</t>
  </si>
  <si>
    <t>RR5PPD(120-149 days)$Delnqnt</t>
  </si>
  <si>
    <t>RR6PPD(150-179 days)$Delnqnt</t>
  </si>
  <si>
    <t>RR7PPD(180+ days)$Delnqnt</t>
  </si>
  <si>
    <t>Straight RollOver #s</t>
  </si>
  <si>
    <t>Straight RollOver $s</t>
  </si>
  <si>
    <t>Blank Line Payment</t>
  </si>
  <si>
    <t>Payments</t>
  </si>
  <si>
    <t>Total Net Payments</t>
  </si>
  <si>
    <t>Average Payment</t>
  </si>
  <si>
    <t>%Accounts Pay In Full</t>
  </si>
  <si>
    <t>%Accounts Minimum Payment</t>
  </si>
  <si>
    <t>Paydown Rate</t>
  </si>
  <si>
    <t>First Payment Default</t>
  </si>
  <si>
    <t>FPD-new/existing accounts</t>
  </si>
  <si>
    <t>FPD-Inactives</t>
  </si>
  <si>
    <t>FPD-StraightRollOvers</t>
  </si>
  <si>
    <t>Workout BL</t>
  </si>
  <si>
    <t>Workout</t>
  </si>
  <si>
    <t>ME Outstanding Balances TDR</t>
  </si>
  <si>
    <t>Accounts TDR</t>
  </si>
  <si>
    <t>1PPD(1-29 days) $ Delin TDR</t>
  </si>
  <si>
    <t>2PPD(30-59 days) $ Delin TDR</t>
  </si>
  <si>
    <t>3PPD(60-89 days) $ Delin TDR</t>
  </si>
  <si>
    <t>4PPD(90-119 days) $ Delin TDR</t>
  </si>
  <si>
    <t>5PPD(120-149 days) $ Delin TDR</t>
  </si>
  <si>
    <t>6PPD(150-179 days) $ Delin TDR</t>
  </si>
  <si>
    <t>7PPD(180+ days) $ Delin TDR</t>
  </si>
  <si>
    <t>1PPD(1-29 days) # Delin TDR</t>
  </si>
  <si>
    <t>2PPD(30-59 days) # Delin TDR</t>
  </si>
  <si>
    <t>3PPD(60-89 days) # Delin TDR</t>
  </si>
  <si>
    <t>4PPD(90-119 days) # Delin TDR</t>
  </si>
  <si>
    <t>5PPD(120-149 days) # Delin TDR</t>
  </si>
  <si>
    <t>6PPD(150-179 days) # Delin TDR</t>
  </si>
  <si>
    <t>7PPD(180+ days) # Delin TDR</t>
  </si>
  <si>
    <t>WorkoutOSMinus30+Delinq</t>
  </si>
  <si>
    <t>Fees</t>
  </si>
  <si>
    <t>Finance Charge</t>
  </si>
  <si>
    <t>Finance Charge Adjustment</t>
  </si>
  <si>
    <t>AutoPaymService(APS) fees</t>
  </si>
  <si>
    <t>AutoPaymService(APS) fees Adj</t>
  </si>
  <si>
    <t>Balance Transfer Fees</t>
  </si>
  <si>
    <t>Late Fees</t>
  </si>
  <si>
    <t>Late Fee Adjustments</t>
  </si>
  <si>
    <t>Overlimit Fees</t>
  </si>
  <si>
    <t>Overlimit Fee Adjustments</t>
  </si>
  <si>
    <t>Returned Check Fees</t>
  </si>
  <si>
    <t>Returned Check Fees Adjustments</t>
  </si>
  <si>
    <t>Foreign Transaction fees</t>
  </si>
  <si>
    <t>Foreign Transaction fees Adj</t>
  </si>
  <si>
    <t>Annual fees</t>
  </si>
  <si>
    <t>Annual fees Adjustments</t>
  </si>
  <si>
    <t>Quasi Cash fees</t>
  </si>
  <si>
    <t>Quasi Cash fees Adj</t>
  </si>
  <si>
    <t>Cash Front End fees</t>
  </si>
  <si>
    <t>Cash Front End fees Adj</t>
  </si>
  <si>
    <t>Credit Insurance fees</t>
  </si>
  <si>
    <t>Credit Insurance fees Adj</t>
  </si>
  <si>
    <t>Debt Cancellation fees</t>
  </si>
  <si>
    <t>Debt Cancellation fees Adj</t>
  </si>
  <si>
    <t>SubPrime</t>
  </si>
  <si>
    <t>Subprime OS</t>
  </si>
  <si>
    <t>Subprime Exposure</t>
  </si>
  <si>
    <t>Total Accounts SubPrime</t>
  </si>
  <si>
    <t>TotalBalby$DelBucketSP</t>
  </si>
  <si>
    <t>1PPD(1-29 days) $ DelinSP</t>
  </si>
  <si>
    <t>2PPD(30-59 days) $ DelinSP</t>
  </si>
  <si>
    <t>3PPD(60-89 days) $ DelinSP</t>
  </si>
  <si>
    <t>4PPD(90-119 days) $ DelinSP</t>
  </si>
  <si>
    <t>5PPD(120-149 days) $ DelinSP</t>
  </si>
  <si>
    <t>6PPD(150-179 days) $ DelinSP</t>
  </si>
  <si>
    <t>7PPD(180+ days) $ DelinSP</t>
  </si>
  <si>
    <t>$ofaccts30+DelinSP</t>
  </si>
  <si>
    <t>$ofaccts90+DelinSP</t>
  </si>
  <si>
    <t>TotalAcctsbyDelSP</t>
  </si>
  <si>
    <t>Current #s SP</t>
  </si>
  <si>
    <t>1PPD(1-29 days) # DelinSP</t>
  </si>
  <si>
    <t>2PPD(30-59 days) # DelinSP</t>
  </si>
  <si>
    <t>3PPD(60-89 days) # DelinSP</t>
  </si>
  <si>
    <t>4PPD(90-119 days) # DelinSP</t>
  </si>
  <si>
    <t>5PPD(120-149 days) # DelinSP</t>
  </si>
  <si>
    <t>6PPD(150-179 days) # DelinSP</t>
  </si>
  <si>
    <t>7PPD(180+ days) # DelinSP</t>
  </si>
  <si>
    <t>#ofaccounts 30+DelinSP</t>
  </si>
  <si>
    <t>#ofaccounts 90+DelinSP</t>
  </si>
  <si>
    <t>Products</t>
  </si>
  <si>
    <t>% OpenAcctsbyBrandType</t>
  </si>
  <si>
    <t>Visa</t>
  </si>
  <si>
    <t>MasterCard</t>
  </si>
  <si>
    <t>American Express</t>
  </si>
  <si>
    <t>%OpenAcctsbyRewardFlag</t>
  </si>
  <si>
    <t>% OpenAcctsbyMetalType</t>
  </si>
  <si>
    <t>Platinum</t>
  </si>
  <si>
    <t>Preferred</t>
  </si>
  <si>
    <t>Signature</t>
  </si>
  <si>
    <t>Worldcard</t>
  </si>
  <si>
    <t>WarningBulletinAcctMetrics</t>
  </si>
  <si>
    <t>Total Accounts-WB</t>
  </si>
  <si>
    <t>Total Outstandings-WB</t>
  </si>
  <si>
    <t>TotalAcctsbyDelUnitBucket-WB</t>
  </si>
  <si>
    <t>Current #s-WB</t>
  </si>
  <si>
    <t>1PPD(1-29 days) # Del-WB</t>
  </si>
  <si>
    <t>2PPD(30-59 days) # Del-WB</t>
  </si>
  <si>
    <t>3PPD(60-89 days) # Del-WB</t>
  </si>
  <si>
    <t>4PPD(90-119 days) # Del-WB</t>
  </si>
  <si>
    <t>5PPD(120-149 days) # Del-WB</t>
  </si>
  <si>
    <t>6PPD(150-179 days) # Del-WB</t>
  </si>
  <si>
    <t>7PPD(180+ days) # Del-WB</t>
  </si>
  <si>
    <t>#ofaccounts 30+Delinquent-WB</t>
  </si>
  <si>
    <t>#ofaccounts 90+Delinquent-WB</t>
  </si>
  <si>
    <t>TotalBalby$DelBucket-WB</t>
  </si>
  <si>
    <t>Current $-WB</t>
  </si>
  <si>
    <t>1PPD(1-29 days) $ Del-WB</t>
  </si>
  <si>
    <t>2PPD(30-59 days) $ Del-WB</t>
  </si>
  <si>
    <t>3PPD(60-89 days) $ Del-WB</t>
  </si>
  <si>
    <t>4PPD(90-119 days) $ Del-WB</t>
  </si>
  <si>
    <t>5PPD(120-149 days) $ Del-WB</t>
  </si>
  <si>
    <t>6PPD(150-179 days) $ Del-WB</t>
  </si>
  <si>
    <t>7PPD(180+ days) $ Del-WB</t>
  </si>
  <si>
    <t>$ofaccts30+Delinquent-WB</t>
  </si>
  <si>
    <t>$ofaccts90+Delinquent-WB</t>
  </si>
  <si>
    <t>CurrentToLossFactor1To90day</t>
  </si>
  <si>
    <t>Interchange Fee Amt</t>
  </si>
  <si>
    <t>Portfolio Acnts. &amp; Bals.</t>
  </si>
  <si>
    <t>0:No Block</t>
  </si>
  <si>
    <t>1:Temporary Closed</t>
  </si>
  <si>
    <t>2:Lost</t>
  </si>
  <si>
    <t>3:Stolen</t>
  </si>
  <si>
    <t>4:Confirmed Fraud</t>
  </si>
  <si>
    <t>5:Possible Fraud</t>
  </si>
  <si>
    <t>9:NoBlock/NoRnw/NoIssue</t>
  </si>
  <si>
    <t>10:Facta Val. No Reissue</t>
  </si>
  <si>
    <t>22:Broken Pymt Arrgmt</t>
  </si>
  <si>
    <t>23:Cfrmd Frd-Trans</t>
  </si>
  <si>
    <t>24:Cfrmd Frd-Appli</t>
  </si>
  <si>
    <t>25:Susp Frd-Trans</t>
  </si>
  <si>
    <t>26:Susp Frd-Appli</t>
  </si>
  <si>
    <t>28:No Expansn Crdt Ln</t>
  </si>
  <si>
    <t>29:Risk Reprice OptOut</t>
  </si>
  <si>
    <t>30:Crdt Ln Updt OptOut</t>
  </si>
  <si>
    <t>33:Captured - ATM</t>
  </si>
  <si>
    <t>34:Risk Block</t>
  </si>
  <si>
    <t>39:NoRnwl/NoReissSuspRisk</t>
  </si>
  <si>
    <t>40:Card Returned by Mail</t>
  </si>
  <si>
    <t>41:Decsd-PrePod</t>
  </si>
  <si>
    <t>42:Decsd-PostPod</t>
  </si>
  <si>
    <t>43:Decsd-No Estate PostPod</t>
  </si>
  <si>
    <t>44:Decsd-Estate PostPod</t>
  </si>
  <si>
    <t>45:Financial Diff</t>
  </si>
  <si>
    <t>46:Pymt Arrgmt w Int</t>
  </si>
  <si>
    <t>47:Pymt Arrgmt wo Int</t>
  </si>
  <si>
    <t>48:Restricted Auth User</t>
  </si>
  <si>
    <t>49:Power of Attorney</t>
  </si>
  <si>
    <t>50:Bankrupt - Pending</t>
  </si>
  <si>
    <t>51:Bankrupt - Actual</t>
  </si>
  <si>
    <t>52:Bankrupt - Discharged</t>
  </si>
  <si>
    <t>53:Bankrupt - Dismissed</t>
  </si>
  <si>
    <t>54:Settlement Agreed</t>
  </si>
  <si>
    <t>55:Settlement Received</t>
  </si>
  <si>
    <t>56:Litigation Services</t>
  </si>
  <si>
    <t>57:Cease and Desist</t>
  </si>
  <si>
    <t>58:Collections Block Other</t>
  </si>
  <si>
    <t>60:Do Not Report to Bureau</t>
  </si>
  <si>
    <t>61:CCCS/Debt Management</t>
  </si>
  <si>
    <t>63:Non Responsible</t>
  </si>
  <si>
    <t>64:Legal(Sued by Cust)</t>
  </si>
  <si>
    <t>66:Migrated Additl Card</t>
  </si>
  <si>
    <t>67:Charge Off to Agency</t>
  </si>
  <si>
    <t>82:Early Delqcy Auth Block</t>
  </si>
  <si>
    <t>83:Debt Sold</t>
  </si>
  <si>
    <t>84:Doubtful Collection</t>
  </si>
  <si>
    <t>85:Charged Off</t>
  </si>
  <si>
    <t>86:Sent to Write-Off</t>
  </si>
  <si>
    <t>0:No Block-acc</t>
  </si>
  <si>
    <t>1:Temporary Closed-acc</t>
  </si>
  <si>
    <t>2:Lost-acc</t>
  </si>
  <si>
    <t>3:Stolen-acc</t>
  </si>
  <si>
    <t>4:Confirmed Fraud-acc</t>
  </si>
  <si>
    <t>5:Possible Fraud-acc</t>
  </si>
  <si>
    <t>9:NoBlock/NoRnw/NoIssue-acc</t>
  </si>
  <si>
    <t>10:Facta Val. No Reissue-acc</t>
  </si>
  <si>
    <t>22:Broken Pymt Arrgmt-acc</t>
  </si>
  <si>
    <t>23:Cfrmd Frd-Trans-acc</t>
  </si>
  <si>
    <t>24:Cfrmd Frd-Appli-acc</t>
  </si>
  <si>
    <t>25:Susp Frd-Trans-acc</t>
  </si>
  <si>
    <t>26:Susp Frd-Appli-acc</t>
  </si>
  <si>
    <t>28:No Expansn Crdt Ln-acc</t>
  </si>
  <si>
    <t>29:Risk Reprice OptOut-acc</t>
  </si>
  <si>
    <t>30:Crdt Ln Updt OptOut-acc</t>
  </si>
  <si>
    <t>33:Captured - ATM-acc</t>
  </si>
  <si>
    <t>34:Risk Block-acc</t>
  </si>
  <si>
    <t>39:NoRnwl/NoReissSuspRisk-acc</t>
  </si>
  <si>
    <t>40:Card Returned by Mail-acc</t>
  </si>
  <si>
    <t>41:Decsd-PrePod-acc</t>
  </si>
  <si>
    <t>42:Decsd-PostPod-acc</t>
  </si>
  <si>
    <t>43:Decsd-No Estate PostPod-acc</t>
  </si>
  <si>
    <t>44:Decsd-Estate PostPod-acc</t>
  </si>
  <si>
    <t>45:Financial Diff-acc</t>
  </si>
  <si>
    <t>46:Pymt Arrgmt w Int-acc</t>
  </si>
  <si>
    <t>47:Pymt Arrgmt wo Int-acc</t>
  </si>
  <si>
    <t>48:Restricted Auth User-acc</t>
  </si>
  <si>
    <t>49:Power of Attorney-acc</t>
  </si>
  <si>
    <t>Bankruptcy-acc</t>
  </si>
  <si>
    <t>50:Bankrupt - Pending-acc</t>
  </si>
  <si>
    <t>51:Bankrupt - Actual-acc</t>
  </si>
  <si>
    <t>52:Bankrupt - Discharged-acc</t>
  </si>
  <si>
    <t>53:Bankrupt - Dismissed-acc</t>
  </si>
  <si>
    <t>54:Settlement Agreed-acc</t>
  </si>
  <si>
    <t>55:Settlement Received-acc</t>
  </si>
  <si>
    <t>56:Litigation Services-acc</t>
  </si>
  <si>
    <t>57:Cease and Desist-acc</t>
  </si>
  <si>
    <t>58:Collections Block Other-acc</t>
  </si>
  <si>
    <t>60:Do Not Report to Bureau-acc</t>
  </si>
  <si>
    <t>61:CCCS/Debt Management-acc</t>
  </si>
  <si>
    <t>63:Non Responsible-acc</t>
  </si>
  <si>
    <t>64:Legal(Sued by Cust)-acc</t>
  </si>
  <si>
    <t>66:Migrated Additl Card-acc</t>
  </si>
  <si>
    <t>67:Charge Off to Agency-acc</t>
  </si>
  <si>
    <t>82:Early Delqcy Auth Block-acc</t>
  </si>
  <si>
    <t>83:Debt Sold-acc</t>
  </si>
  <si>
    <t>84:Doubtful Collection-acc</t>
  </si>
  <si>
    <t>85:Charged Off-acc</t>
  </si>
  <si>
    <t>86:Sent to Write-Off-acc</t>
  </si>
  <si>
    <t>6PPD(150+ days) # Delinquent</t>
  </si>
  <si>
    <t>%6PPD(150+ days) # Delinquent</t>
  </si>
  <si>
    <t>6PPD(150+ days) $ Delinquent</t>
  </si>
  <si>
    <t>%6PPD(150+ days) $ Delinquent</t>
  </si>
  <si>
    <t>RR6PPD(150+ days)$Delnqnt</t>
  </si>
  <si>
    <t>6PPD(150+ days) $ Delin TDR</t>
  </si>
  <si>
    <t>6PPD(150+ days) # Delin TDR</t>
  </si>
  <si>
    <t>New Account Total Exposure</t>
  </si>
  <si>
    <t>New Account Avg Credit Limit</t>
  </si>
  <si>
    <t>New Account Total Outstandings</t>
  </si>
  <si>
    <t>Current Year New Accounts Outstandings</t>
  </si>
  <si>
    <t>New Non-Closed Accounts Total Credit Limits</t>
  </si>
  <si>
    <t>NoScore</t>
  </si>
  <si>
    <t>NoScore(1-299)</t>
  </si>
  <si>
    <t>Missing</t>
  </si>
  <si>
    <t xml:space="preserve">$1-$500 </t>
  </si>
  <si>
    <t xml:space="preserve">$501-$1,000 </t>
  </si>
  <si>
    <t xml:space="preserve">$1,001-$1,500 </t>
  </si>
  <si>
    <t xml:space="preserve">$1,501-$2,000 </t>
  </si>
  <si>
    <t xml:space="preserve">$2,001-$2,500 </t>
  </si>
  <si>
    <t xml:space="preserve">$2,501-$3,000 </t>
  </si>
  <si>
    <t xml:space="preserve">$3,001-$3,500 </t>
  </si>
  <si>
    <t xml:space="preserve">$3,501-$4,000 </t>
  </si>
  <si>
    <t xml:space="preserve">$4,001-$4,500 </t>
  </si>
  <si>
    <t xml:space="preserve">$4,501-$5,000 </t>
  </si>
  <si>
    <t xml:space="preserve">$5,001-$6,000 </t>
  </si>
  <si>
    <t xml:space="preserve">$6,001-$7,000 </t>
  </si>
  <si>
    <t xml:space="preserve">$7,001-$8,000 </t>
  </si>
  <si>
    <t xml:space="preserve">$8,001-$9,000 </t>
  </si>
  <si>
    <t xml:space="preserve">$9,001-$10,000 </t>
  </si>
  <si>
    <t xml:space="preserve">$10,001-$12,000 </t>
  </si>
  <si>
    <t xml:space="preserve">$12,001-$15,000 </t>
  </si>
  <si>
    <t xml:space="preserve">$15,001-$18,000 </t>
  </si>
  <si>
    <t xml:space="preserve">$18,001-$20,000 </t>
  </si>
  <si>
    <t xml:space="preserve">$20,000+ </t>
  </si>
  <si>
    <t>Invalid(NA)</t>
  </si>
  <si>
    <t>Non closed New Account Utilization of Credit Limit</t>
  </si>
  <si>
    <t>Outstandings from Prior Year accounts</t>
  </si>
  <si>
    <t>Outstandings from Current Year accounts</t>
  </si>
  <si>
    <t>Total Open Account Credit Limits</t>
  </si>
  <si>
    <t>Open and Authorizable Accts</t>
  </si>
  <si>
    <t>Count of accounts with the first debit transaction within the current calendar month</t>
  </si>
  <si>
    <t>Count of accounts with a current outstanding balance not equal to 0 as of the EOM of the current calendar month</t>
  </si>
  <si>
    <t>Count of balance active accounts / open and authorizable accounts</t>
  </si>
  <si>
    <t>Sum of all outstandings as of the EOM of the accounts opened previous to the current calendar year</t>
  </si>
  <si>
    <t>Sum of all outstandings as of the EOM of the accounts opened in the current calendar year</t>
  </si>
  <si>
    <t>Sum of all credit limits for all open accounts or (closed accounts with a balance) (does not exclude Fraud or Charge off)</t>
  </si>
  <si>
    <t xml:space="preserve">Sum of all credit limits for all open accounts or (closed accounts with a balance) that CAN transact </t>
  </si>
  <si>
    <t xml:space="preserve">Sum of all credit limits for all open accounts or (closed accounts with a balance) that CANNOT transact </t>
  </si>
  <si>
    <t>Average credit limit for all open accounts that can transact</t>
  </si>
  <si>
    <t>Sum of all current outstandings for accounts with ME balances &lt; 0</t>
  </si>
  <si>
    <t>Count of accounts opened in current calendar month</t>
  </si>
  <si>
    <t>Sum of credit limits for accounts opened in current calendar month</t>
  </si>
  <si>
    <t>Sum of EOM outstandings for all accounts opened in current calendar month</t>
  </si>
  <si>
    <t>Sum of EOM outstandings for all accounts opened in current calendar year</t>
  </si>
  <si>
    <t>Count of accounts with a balance transfer transaction in the current calendar month and opened in the current calendar month</t>
  </si>
  <si>
    <t>Count of accounts with BT's / Total new accounts for the calendar month</t>
  </si>
  <si>
    <t>Count of balance transfer transactions completed in the current calendar month for accounts opened in the current calendar month</t>
  </si>
  <si>
    <t>Sum of balance transfer transactions completed in the current calendar month for accounts opened in the current calendar month</t>
  </si>
  <si>
    <t>Sum of credit limits for accounts opened in the current calendar month and are open or (closed with a balance not equal to 0)</t>
  </si>
  <si>
    <t>Average credit limit for accounts open in the current calendar month and not closed and CAN transact</t>
  </si>
  <si>
    <t>Sum of EOM outstandings for all accounts opened in current calendar month / Sum of credit limits for accounts opened in current calendar month</t>
  </si>
  <si>
    <t>New Account Utilization of Credit Limit</t>
  </si>
  <si>
    <t>Average refreshed FICO for (non-closed accounts with a non-zero FICO and can transact) or (ME balance not equal to 0 and with a non-zero FICO)</t>
  </si>
  <si>
    <t>Balance weighted refreshed FICO for non-closed accounts that can transact</t>
  </si>
  <si>
    <t>Average age of accounts that are not closed (close_dt) and can transact</t>
  </si>
  <si>
    <t>Sum of all outstandings as of the EOM of the current calendar month without excluding any accounts</t>
  </si>
  <si>
    <t>Sum of all outstandings as of the EOM of the current calendar month without excluding any accounts / New Non-Closed Accounts Total Credit Limits</t>
  </si>
  <si>
    <t># of Retail Transactions/Open and Authorizable</t>
  </si>
  <si>
    <t>(Net total of Retail purchases - Retail purchase returns ) / count of retail purchase transactions</t>
  </si>
  <si>
    <t>This is only for accounts that are not closed and CAN transact</t>
  </si>
  <si>
    <t>Count of accounts with any type of cast transaction in the current calendar month / total open and authorizable accounts</t>
  </si>
  <si>
    <t>Total Cash Usage/Total Open and Authorizable</t>
  </si>
  <si>
    <t>There are no filters as to close date or any other criteria for the block code volumes</t>
  </si>
  <si>
    <t>(90+ days) $ DelinSP</t>
  </si>
  <si>
    <t>(90+ days) # DelinSP</t>
  </si>
  <si>
    <t>6PPD(150+ days) $ DelinSP</t>
  </si>
  <si>
    <t>((Open account and in status (blank, H, V, N, E, G, P, T, X, A, M, S)) or ME balance &lt;&gt; 0) and Booked FICO between 5 and 660.  Cannot include G as it has code 34 same as B.  Other block codes with null values as well.</t>
  </si>
  <si>
    <t>The subprime block codes don't map exactly due to the G and B having the same value (34) and all the other codes having 0.</t>
  </si>
  <si>
    <t>Including blank contract block code (null) will not only capture A, E, M, N, S, T and X as identified but also C, W and Z).</t>
  </si>
  <si>
    <t>Discussed with Derek and just to apply the 5 and 660 cut.</t>
  </si>
  <si>
    <t>All open accounts or (closed accounts with a balance) that can transact (excluding CO and where INBLQOPE = N)</t>
  </si>
  <si>
    <t>Count of accounts with the close date in the current calendar month and contract block code not equal to 6 (Permanently closed) (the problem is that this block is at card level and not contract level)</t>
  </si>
  <si>
    <t>Count of accounts with the close date in the current calendar month and contract block code equal to 6 (Permanently closed) (the problem is that this block is at card level and not contract level)</t>
  </si>
  <si>
    <t>sum of ME  cur os bal am where contract block cd in 61 or 46 and CDESTCTA not in (8) (no chargeoff)</t>
  </si>
  <si>
    <t>count of prod_acct_no where contract block cd in 61 or 46 and CDESTCTA not in (8) (no chargeoff)</t>
  </si>
  <si>
    <t>sum of me os bal am where me_bal_pd_1 &gt;0 and contract block cd in 61 or 46 and CDESTCTA not in (8) (no chargeoff)</t>
  </si>
  <si>
    <t>sum of me os bal am where me_bal_pd_2 &gt;0 and contract block cd in 61 or 46 and CDESTCTA not in (8) (no chargeoff)</t>
  </si>
  <si>
    <t>sum of me os bal am where me_bal_pd_3 &gt;0 and contract block cd in 61 or 46 and CDESTCTA not in (8) (no chargeoff)</t>
  </si>
  <si>
    <t>sum of me os bal am where me_bal_pd_4&gt;0 and contract block cd in 61 or 46 and CDESTCTA not in (8) (no chargeoff)</t>
  </si>
  <si>
    <t>sum of me os bal am where me_bal_pd_5&gt;0 and contract block cd in 61 or 46 and CDESTCTA not in (8) (no chargeoff)</t>
  </si>
  <si>
    <t>sum of me os bal am where me_bal_pd_6&gt;0 and contract block cd in 61 or 46 and CDESTCTA not in (8) (no chargeoff)</t>
  </si>
  <si>
    <t>sum of me os bal am where me_bal_pd_7 &gt;0 and contract block cd in 61 or 46 and CDESTCTA not in (8) (no chargeoff)</t>
  </si>
  <si>
    <t>count of prod_acct_no where me_bal_pd_1 &gt;0 and contract block cd in 61 or 46 and CDESTCTA not in (8) (no chargeoff)</t>
  </si>
  <si>
    <t>count of prod_acct_no where me_bal_pd_2 &gt;0 and contract block cd in 61 or 46 and CDESTCTA not in (8) (no chargeoff)</t>
  </si>
  <si>
    <t>count of prod_acct_no where me_bal_pd_3 &gt;0 and contract block cd in 61 or 46 and CDESTCTA not in (8) (no chargeoff)</t>
  </si>
  <si>
    <t>count of prod_acct_no where me_bal_pd_4&gt;0 and contract block cd in 61 or 46 and CDESTCTA not in (8) (no chargeoff)</t>
  </si>
  <si>
    <t>count of prod_acct_no where me_bal_pd_5&gt;0 and contract block cd in 61 or 46 and CDESTCTA not in (8) (no chargeoff)</t>
  </si>
  <si>
    <t>count of prod_acct_no where me_bal_pd_6&gt;0 and contract block cd in 61 or 46 and CDESTCTA not in (8) (no chargeoff)</t>
  </si>
  <si>
    <t>count of prod_acct_no where me_bal_pd_7 &gt;0 and contract block cd in 61 or 46 and CDESTCTA not in (8) (no chargeoff)</t>
  </si>
  <si>
    <t>Contractual and Settlement (2013-03 forward)</t>
  </si>
  <si>
    <t>Settlement (not able to filter in PCAS)</t>
  </si>
  <si>
    <t>Sum of transaction amounts for cash advance, convenience checks, atm, quasi cash and balance transfers for accounts that CAN transact (no close date restriction)</t>
  </si>
  <si>
    <t>Sum of transaction amounts for cash advance, convenience checks, atm, quasi cash and balance transfers for accounts that CAN transact (WITH a close date restriction)</t>
  </si>
  <si>
    <t>****This will cause the sum of these 5 breakdown components to be less than the total net cash value ****</t>
  </si>
  <si>
    <t>6:Permanently Closed (A, M and T in FIA)</t>
  </si>
  <si>
    <t>6:Permanently Closed -acc (A, M and T in FIA)</t>
  </si>
  <si>
    <t>Total Payments</t>
  </si>
  <si>
    <t>Total Payment Reversals</t>
  </si>
  <si>
    <t>RRCurrent (Prev Month to Current Month)</t>
  </si>
  <si>
    <t>% Balance Active to Open and Auth</t>
  </si>
  <si>
    <t>Count of accounts with retail transaction in current month and not closed / total open and authorizable accounts (open and authorizable)</t>
  </si>
  <si>
    <t xml:space="preserve">Total retail purchase less retail purchase returns for all accounts that as of ME CAN transact </t>
  </si>
  <si>
    <t>Total Cash Usage/Total Open and Auth</t>
  </si>
  <si>
    <t>%Open and Auth with Cash Transaction</t>
  </si>
  <si>
    <t>%Open and Auth with a Retail Transaction</t>
  </si>
  <si>
    <t xml:space="preserve"># of Retail Transactions/Open and Auth </t>
  </si>
  <si>
    <t>Total Retail Spend/Total Open and Auth</t>
  </si>
  <si>
    <t>% Balance Active to Total Accounts</t>
  </si>
  <si>
    <t>Count of balance active accounts / total accounts</t>
  </si>
  <si>
    <t>All  accounts excluding CO and (closed accounts with 0 balance)</t>
  </si>
  <si>
    <t>Balance Transfer Fee Adj</t>
  </si>
  <si>
    <t>Count of accounts that have a FPD the first MOB</t>
  </si>
  <si>
    <t>FPD-StraightRollOvers (new)</t>
  </si>
  <si>
    <t>FPD-StraightRollOvers (inactive)</t>
  </si>
  <si>
    <t>Count of accounts that have a FPD the first MOB and then went to CO (new+inactive)</t>
  </si>
  <si>
    <t xml:space="preserve">Count of accounts that were inactived for 6 months (no balance, purchases or payments) and have a FPD after that </t>
  </si>
  <si>
    <t>Count of accounts that have a FPD the first MOB and then went to CO (new). Should be greater or equal to FPD-new</t>
  </si>
  <si>
    <t>FPD-new</t>
  </si>
  <si>
    <t>Count of accounts that have a FPD after been imactived  and then went to CO (inactive). Should be greater or equal to FPD-inactive</t>
  </si>
  <si>
    <t>Total Open Accounts</t>
  </si>
  <si>
    <t>CreditLineforBlockedOpen</t>
  </si>
  <si>
    <t>CreditLineForOpen and Auth</t>
  </si>
  <si>
    <t>Average Credit Line per Open and Auth</t>
  </si>
  <si>
    <t>0 to 2 Months</t>
  </si>
  <si>
    <t>3 to 5 Months</t>
  </si>
  <si>
    <t>6 to 11 Months</t>
  </si>
  <si>
    <t>12 to 23 Months</t>
  </si>
  <si>
    <t>24+ Months</t>
  </si>
  <si>
    <t>0-11 months</t>
  </si>
  <si>
    <t>12-23 months</t>
  </si>
  <si>
    <t>24-59 months</t>
  </si>
  <si>
    <t>6 mob is equal to month 5 as booked month = month 0.  previously booked month = month 1</t>
  </si>
  <si>
    <t>4 mob is equal to month 3 as booked month = month 0.  previously booked month = month 1</t>
  </si>
  <si>
    <t>6PPD(150+ days) # DelinSP</t>
  </si>
  <si>
    <t>6PPD(150+ days) # Del-WB</t>
  </si>
  <si>
    <t>6PPD(150+ days) $ Del-WB</t>
  </si>
  <si>
    <t>Open and Authorizable Outstandings</t>
  </si>
  <si>
    <t>Cash Transactions by Access Type</t>
  </si>
  <si>
    <t>Cash BT Transactions</t>
  </si>
  <si>
    <t>Cash Access Check Transactions</t>
  </si>
  <si>
    <t>Cash OTC Transactions</t>
  </si>
  <si>
    <t>Cash ATM Transactions</t>
  </si>
  <si>
    <t>Cash Quasi Transactions</t>
  </si>
  <si>
    <t>Transaction breakdown by Type</t>
  </si>
  <si>
    <t>Total Retail Trans $</t>
  </si>
  <si>
    <t>Total Retail Trans #</t>
  </si>
  <si>
    <t>Total Domestic Retail Trans $</t>
  </si>
  <si>
    <t>Total Domestic Retail Trans #</t>
  </si>
  <si>
    <t>Total Intl Retail Trans $</t>
  </si>
  <si>
    <t>Total Intl Retail Trans #</t>
  </si>
  <si>
    <t>Total OTC Trans $</t>
  </si>
  <si>
    <t>Total OTC Trans #</t>
  </si>
  <si>
    <t>Total Domestic OTC Trans $</t>
  </si>
  <si>
    <t>Total Domestic OTC Trans #</t>
  </si>
  <si>
    <t>Total Intl OTC Trans $</t>
  </si>
  <si>
    <t>Total Intl OTC Trans #</t>
  </si>
  <si>
    <t>Total ATM Trans $</t>
  </si>
  <si>
    <t>Total ATM Trans #</t>
  </si>
  <si>
    <t>Total Domestic ATM Trans $</t>
  </si>
  <si>
    <t>Total Domestic ATM Trans #</t>
  </si>
  <si>
    <t>Total Intl ATM Trans $</t>
  </si>
  <si>
    <t>Total Intl ATM Trans #</t>
  </si>
  <si>
    <t>Total Quasi Cash Trans $</t>
  </si>
  <si>
    <t>Total Quasi Cash Trans #</t>
  </si>
  <si>
    <t>Total Domestic QC Trans $</t>
  </si>
  <si>
    <t>Total Domestic QC Trans #</t>
  </si>
  <si>
    <t>Total Intl QC Trans $</t>
  </si>
  <si>
    <t>Total Intl QC Trans #</t>
  </si>
  <si>
    <t>840+</t>
  </si>
  <si>
    <t>was</t>
  </si>
  <si>
    <t>(Net finance charges during the current month / sum of the cycle end outstandings for the current month ) *12</t>
  </si>
  <si>
    <t>Current month cycle end finance charge-bearing outstandings / current month cycle end outstandings.  The entire balance is considered interest bearing if any interest was applied to the account.</t>
  </si>
  <si>
    <t>Sum of all current month end outstandings for accounts with ME balances &lt; 0</t>
  </si>
  <si>
    <t>Interest Yield</t>
  </si>
  <si>
    <t>% Total CE Balances by Balance Type</t>
  </si>
  <si>
    <t>% CE Total Balances by Balance Type</t>
  </si>
  <si>
    <t>BT</t>
  </si>
  <si>
    <t>BT Transactions</t>
  </si>
  <si>
    <t>Avg BT</t>
  </si>
  <si>
    <t>is (09/30/2014)</t>
  </si>
  <si>
    <t>Same variable than # Accts with BTs.Count of balance transfer transactions completed in the current calendar month for accounts opened in the current calendar month</t>
  </si>
  <si>
    <t>Sum of balance transfer transactions completed in the current calendar month for accounts opened in the current calendar month.</t>
  </si>
  <si>
    <t>Count of acconts opened in current calendar month by booked fico score distribution</t>
  </si>
  <si>
    <t>Sum of EOM outstandings for all accounts opened in current calendar year by booked fico score distribution</t>
  </si>
  <si>
    <t>Sum of EOM outstandings for all accounts opened in current calendar year by credit line band.</t>
  </si>
  <si>
    <t>Sum of credit limits for accounts opened in current calendar month and are open or (closed with a balance not equal to 0)</t>
  </si>
  <si>
    <t>Avg credti limits for accounts opened in current calendar month, excluding closed accounts.</t>
  </si>
  <si>
    <t>#ofaccounts30+Delinquent@3mob</t>
  </si>
  <si>
    <t>#ofaccounts60+Delinquent@6mob</t>
  </si>
  <si>
    <t>%ofaccounts30+Delinquent@3mob</t>
  </si>
  <si>
    <t>%ofaccounts60+Delinquent@6mob</t>
  </si>
  <si>
    <t>$ofaccts30+Delinquent@3mob</t>
  </si>
  <si>
    <t>$ofaccts60+Delinquent@6mob</t>
  </si>
  <si>
    <t>%ofaccts30+$Delinquent@3mob</t>
  </si>
  <si>
    <t>%ofaccts60+$Delinquent@6mob</t>
  </si>
  <si>
    <t>Red Flags</t>
  </si>
  <si>
    <t xml:space="preserve"> Large Cash Pymts $ &gt;50% of credit limit</t>
  </si>
  <si>
    <t>Charge-Off Rate (Annualized Gross)</t>
  </si>
  <si>
    <t>Balance &lt; -$2,500</t>
  </si>
  <si>
    <t># Accts with Balance &lt; -$2,500</t>
  </si>
  <si>
    <t># Accts w/ &gt; 10 Cash Advances</t>
  </si>
  <si>
    <t>% Open accounts by FICO bucket</t>
  </si>
  <si>
    <t>% Open and authorizable accounts by FICO bucket</t>
  </si>
  <si>
    <t>% Balance Active accounts by FICO bucket</t>
  </si>
  <si>
    <t>$20,001- $25,000 AcctsbyCL</t>
  </si>
  <si>
    <t>$25,001- $30,000 AcctsbyCL</t>
  </si>
  <si>
    <t>$30,001- $35,000 AcctsbyCL</t>
  </si>
  <si>
    <t>$35,001- $40,000 AcctsbyCL</t>
  </si>
  <si>
    <t>$40,001- $50,000 AcctsbyCL</t>
  </si>
  <si>
    <t>$50,000+ AcctsbyCL</t>
  </si>
  <si>
    <t>OpenAccountsOSbyCLBand</t>
  </si>
  <si>
    <t>Open and Auth AccountsOSbyCLBand</t>
  </si>
  <si>
    <t>OpenAccounts#byCLBand</t>
  </si>
  <si>
    <t>Open and Auth Accounts#byCLBand</t>
  </si>
  <si>
    <t>$1-$500</t>
  </si>
  <si>
    <t>$501-$1,000</t>
  </si>
  <si>
    <t>$1,001-$1,500</t>
  </si>
  <si>
    <t>$1,501-$2,000</t>
  </si>
  <si>
    <t>$2,001-$2,500</t>
  </si>
  <si>
    <t>Finance Charge ct</t>
  </si>
  <si>
    <t>Balance Transfer Fee ct</t>
  </si>
  <si>
    <t>Late Fee ct</t>
  </si>
  <si>
    <t>Overlimit Fee ct</t>
  </si>
  <si>
    <t>%Open accounts by FICO bucket</t>
  </si>
  <si>
    <t>%OpenAcctsOSby CreditLimit</t>
  </si>
  <si>
    <t>%OpenAcctsbyOS CreditLimit</t>
  </si>
  <si>
    <t>%Open and Auth Accts OS by CreditLimit</t>
  </si>
  <si>
    <t>%Open and Auth Acct OS by CreditLimit</t>
  </si>
  <si>
    <t>Returned Check Fees ct</t>
  </si>
  <si>
    <t>Foreign Transaction fees ct</t>
  </si>
  <si>
    <t>Annual fees ct</t>
  </si>
  <si>
    <t>Quasi Cash fees ct</t>
  </si>
  <si>
    <t>Cash Front End fees ct</t>
  </si>
  <si>
    <t>Credit Insurance fees ct</t>
  </si>
  <si>
    <t>Debt Cancellation fees ct</t>
  </si>
  <si>
    <t xml:space="preserve">Average Credit Line per Open </t>
  </si>
  <si>
    <t>Invalids AllOSCL</t>
  </si>
  <si>
    <t>Invalids</t>
  </si>
  <si>
    <t>All  accounts excluding CO and closed accounts.</t>
  </si>
  <si>
    <t>Indicators of suspicious activity that may be indicative of money laundering or terrorist financing.</t>
  </si>
  <si>
    <t>Payment Rate (Net Pymt as % of prev ME OS)</t>
  </si>
  <si>
    <t>Sum of all credit limits for all open accounts (excluding co and closed accounts)</t>
  </si>
  <si>
    <t xml:space="preserve">Sum of all credit limits for all open accounts that CAN transact </t>
  </si>
  <si>
    <t xml:space="preserve">Sum of all credit limits for all open accounts that CAN not transact </t>
  </si>
  <si>
    <t>Average refreshed FICO for (non-closed accounts with a non-zero FICO), excluding CO account</t>
  </si>
  <si>
    <t>Sum of credit limits for accounts opened in current calendar month and are open (not close)</t>
  </si>
  <si>
    <t>Sum of EOM outstandings for all accounts opened in current month by booked fico score distribution</t>
  </si>
  <si>
    <t>Sum of EOM outstandings for all accounts opened in current calendar month by credit line band.</t>
  </si>
  <si>
    <t>Avg credit limits for accounts opened in current calendar month, excluding closed accounts by booked fico distribution.</t>
  </si>
  <si>
    <t>AVG(NEW.RTL_STD_APR_RES_PT)</t>
  </si>
  <si>
    <t>AVG(NEW.CSH_STD_APR_RES_PT)</t>
  </si>
  <si>
    <t xml:space="preserve">Count of all accounts closed in the current calendar month due to certain closure reasons( the bank decides to close those accounts). </t>
  </si>
  <si>
    <t>Count of all accounts closed in the current calendar month due  certain closure reasons (the customer decides to close the account).</t>
  </si>
  <si>
    <t>Count of all accounts make their first debit transaction in the current calendar month</t>
  </si>
  <si>
    <t>Count of Balance Active accounts / Total Open accounts for the calendar month</t>
  </si>
  <si>
    <t>Count of Balance Active accounts /Total Open and Auth accounts for the calendar month.</t>
  </si>
  <si>
    <t>Sum of all outstandings as of the EOM of the current calendar month  excluding CO and closed accounts</t>
  </si>
  <si>
    <t>Sum of all outstandings as of the EOM of the current calendar month  for Open and Auth accounts.</t>
  </si>
  <si>
    <t>Sum of all outstandings as of the EOM of the accounts opened in the current calendar year, excluding CO and closed accounts</t>
  </si>
  <si>
    <t xml:space="preserve">Average credit limits for open accounts </t>
  </si>
  <si>
    <t>Sum of all outstandings as of the EOM for the accountswith ME balances&lt;0, excluding CO accounts.</t>
  </si>
  <si>
    <t>Current month cycle end finance charge-bearing outstandings / current month cycle end outstandings, excluding CO accounts. The entire balance is considered interest bearing if any interest was applied to the account.</t>
  </si>
  <si>
    <t>Average age of open accounts (months).</t>
  </si>
  <si>
    <t>PROD_ACCT_NO_JUN15</t>
  </si>
  <si>
    <t>03177709005000099717</t>
  </si>
  <si>
    <t>03177709005000201953</t>
  </si>
  <si>
    <t>03177709005000198328</t>
  </si>
  <si>
    <t>03170397005000000111</t>
  </si>
  <si>
    <t>03172102005000000233</t>
  </si>
  <si>
    <t>03170442005000000062</t>
  </si>
  <si>
    <t>03177709005000204016</t>
  </si>
  <si>
    <t>03172270005000000123</t>
  </si>
  <si>
    <t>03177709005000155551</t>
  </si>
  <si>
    <t>03177903005000001338</t>
  </si>
  <si>
    <t>03177709005000080166</t>
  </si>
  <si>
    <t>03177709005000164525</t>
  </si>
  <si>
    <t>03172105005000000164</t>
  </si>
  <si>
    <t>03179506005000000107</t>
  </si>
  <si>
    <t>03177709005000005658</t>
  </si>
  <si>
    <t>03170881005000000092</t>
  </si>
  <si>
    <t>03170879005000000026</t>
  </si>
  <si>
    <t>03177709005000209277</t>
  </si>
  <si>
    <t>03177709005000025205</t>
  </si>
  <si>
    <t>03170134005000000089</t>
  </si>
  <si>
    <t>03177907005000009829</t>
  </si>
  <si>
    <t>03170683005000000051</t>
  </si>
  <si>
    <t>03172119005000000204</t>
  </si>
  <si>
    <t>03177901005000001037</t>
  </si>
  <si>
    <t>03177907005000009803</t>
  </si>
  <si>
    <t>03177709005000166049</t>
  </si>
  <si>
    <t>03177907005000009895</t>
  </si>
  <si>
    <t>03179502005000000173</t>
  </si>
  <si>
    <t>03177709005000055543</t>
  </si>
  <si>
    <t>03177907005000004391</t>
  </si>
  <si>
    <t>03170127005000000025</t>
  </si>
  <si>
    <t>03177709005000207130</t>
  </si>
  <si>
    <t>03170619005000000027</t>
  </si>
  <si>
    <t>03172102005000000083</t>
  </si>
  <si>
    <t>03170018005000000006</t>
  </si>
  <si>
    <t>03177709005000033255</t>
  </si>
  <si>
    <t>03177709005000082012</t>
  </si>
  <si>
    <t>03177709005000037632</t>
  </si>
  <si>
    <t>03172227005000000122</t>
  </si>
  <si>
    <t>03170034005000000054</t>
  </si>
  <si>
    <t>03172262005000000007</t>
  </si>
  <si>
    <t>03177709005000242676</t>
  </si>
  <si>
    <t>03177907005000006786</t>
  </si>
  <si>
    <t>03170860005000000067</t>
  </si>
  <si>
    <t>03172148005000000007</t>
  </si>
  <si>
    <t>03177709005000169916</t>
  </si>
  <si>
    <t>03177907005000000522</t>
  </si>
  <si>
    <t>03177709005000002520</t>
  </si>
  <si>
    <t>03177709005000034179</t>
  </si>
  <si>
    <t>03177709005000051193</t>
  </si>
  <si>
    <t>03170029005000000029</t>
  </si>
  <si>
    <t>03177709005000069770</t>
  </si>
  <si>
    <t>03170829005000000024</t>
  </si>
  <si>
    <t>03177709005000116621</t>
  </si>
  <si>
    <t>03177709005000107472</t>
  </si>
  <si>
    <t>03177709005000048753</t>
  </si>
  <si>
    <t>03177709005000009920</t>
  </si>
  <si>
    <t>03177709005000123730</t>
  </si>
  <si>
    <t>03177709005000160867</t>
  </si>
  <si>
    <t>03177709005000220265</t>
  </si>
  <si>
    <t>03170636005000000039</t>
  </si>
  <si>
    <t>03177709005000020201</t>
  </si>
  <si>
    <t>03177709005000210636</t>
  </si>
  <si>
    <t>03170139005000000028</t>
  </si>
  <si>
    <t>03177709005000125746</t>
  </si>
  <si>
    <t>03177709005000075751</t>
  </si>
  <si>
    <t>03177709005000228626</t>
  </si>
  <si>
    <t>03177709005000197851</t>
  </si>
  <si>
    <t>03177709005000125118</t>
  </si>
  <si>
    <t>03170273005000000026</t>
  </si>
  <si>
    <t>03170104005000000038</t>
  </si>
  <si>
    <t>03177709005000228823</t>
  </si>
  <si>
    <t>03177709005000239884</t>
  </si>
  <si>
    <t>03177709005000167974</t>
  </si>
  <si>
    <t>03177709005000103503</t>
  </si>
  <si>
    <t>03177709005000242840</t>
  </si>
  <si>
    <t>03177709005000243473</t>
  </si>
  <si>
    <t>03177709005000082369</t>
  </si>
  <si>
    <t>03177907005000010028</t>
  </si>
  <si>
    <t>03177709005000219512</t>
  </si>
  <si>
    <t>03177903005000000195</t>
  </si>
  <si>
    <t>03177709005000208843</t>
  </si>
  <si>
    <t>03170985005000003468</t>
  </si>
  <si>
    <t>03177709005000125528</t>
  </si>
  <si>
    <t>03170626005000000036</t>
  </si>
  <si>
    <t>03177709005000194439</t>
  </si>
  <si>
    <t>03177709005000147867</t>
  </si>
  <si>
    <t>03177709005000155447</t>
  </si>
  <si>
    <t>03177709005000032928</t>
  </si>
  <si>
    <t>03177709005000086832</t>
  </si>
  <si>
    <t>03177709005000101205</t>
  </si>
  <si>
    <t>03177709005000218437</t>
  </si>
  <si>
    <t>03177709005000143117</t>
  </si>
  <si>
    <t>03177709005000104743</t>
  </si>
  <si>
    <t>03177709005000138946</t>
  </si>
  <si>
    <t>03170602005000000012</t>
  </si>
  <si>
    <t>03177709005000131604</t>
  </si>
  <si>
    <t>03177903005000000720</t>
  </si>
  <si>
    <t>03170819005000000080</t>
  </si>
  <si>
    <t>03177709005000231553</t>
  </si>
  <si>
    <t>03177709005000025768</t>
  </si>
  <si>
    <t>03172212005000000059</t>
  </si>
  <si>
    <t>03177903005000001497</t>
  </si>
  <si>
    <t>03177709005000164861</t>
  </si>
  <si>
    <t>03177903005000001059</t>
  </si>
  <si>
    <t>03177709005000115424</t>
  </si>
  <si>
    <t>03170276005000000073</t>
  </si>
  <si>
    <t>03177709005000036631</t>
  </si>
  <si>
    <t>03177709005000040112</t>
  </si>
  <si>
    <t>03177709005000020158</t>
  </si>
  <si>
    <t>03177709005000059676</t>
  </si>
  <si>
    <t>03177709005000076242</t>
  </si>
  <si>
    <t>03177709005000237122</t>
  </si>
  <si>
    <t>03170120005000000024</t>
  </si>
  <si>
    <t>03170216005000000001</t>
  </si>
  <si>
    <t>03177709005000118771</t>
  </si>
  <si>
    <t>03177709005000128729</t>
  </si>
  <si>
    <t>03177709005000126329</t>
  </si>
  <si>
    <t>03177709005000132534</t>
  </si>
  <si>
    <t>03170368005000000022</t>
  </si>
  <si>
    <t>03177709005000195230</t>
  </si>
  <si>
    <t>03177709005000014532</t>
  </si>
  <si>
    <t>03177709005000063412</t>
  </si>
  <si>
    <t>03170395005000000222</t>
  </si>
  <si>
    <t>03177709005000108451</t>
  </si>
  <si>
    <t>03177709005000104222</t>
  </si>
  <si>
    <t>03170880005000000083</t>
  </si>
  <si>
    <t>03177709005000234723</t>
  </si>
  <si>
    <t>03177709005000013091</t>
  </si>
  <si>
    <t>03177709005000077577</t>
  </si>
  <si>
    <t>03177709005000224228</t>
  </si>
  <si>
    <t>03170308005000000050</t>
  </si>
  <si>
    <t>03170691005000000007</t>
  </si>
  <si>
    <t>03177709005000211841</t>
  </si>
  <si>
    <t>03177709005000211120</t>
  </si>
  <si>
    <t>03177709005000189326</t>
  </si>
  <si>
    <t>03172160005000000204</t>
  </si>
  <si>
    <t>03170732005000000075</t>
  </si>
  <si>
    <t>03170864005000000041</t>
  </si>
  <si>
    <t>03177709005000022754</t>
  </si>
  <si>
    <t>03177709005000221576</t>
  </si>
  <si>
    <t>03177709005000092109</t>
  </si>
  <si>
    <t>03177709005000014537</t>
  </si>
  <si>
    <t>03170506005000000057</t>
  </si>
  <si>
    <t>03177709005000026603</t>
  </si>
  <si>
    <t>03170118005000000020</t>
  </si>
  <si>
    <t>03177709005000081485</t>
  </si>
  <si>
    <t>03177709005000009089</t>
  </si>
  <si>
    <t>03170823005000000029</t>
  </si>
  <si>
    <t>03177709005000179537</t>
  </si>
  <si>
    <t>03177709005000180584</t>
  </si>
  <si>
    <t>03177709005000052339</t>
  </si>
  <si>
    <t>03170555005000000172</t>
  </si>
  <si>
    <t>03172114005000000134</t>
  </si>
  <si>
    <t>03177709005000012699</t>
  </si>
  <si>
    <t>03172101005000000053</t>
  </si>
  <si>
    <t>03170131005000000084</t>
  </si>
  <si>
    <t>03177901005000000442</t>
  </si>
  <si>
    <t>03177709005000074770</t>
  </si>
  <si>
    <t>03177709005000143180</t>
  </si>
  <si>
    <t>03170236005000000021</t>
  </si>
  <si>
    <t>03170825005000000081</t>
  </si>
  <si>
    <t>03177709005000101717</t>
  </si>
  <si>
    <t>03177709005000210566</t>
  </si>
  <si>
    <t>03170985005000000450</t>
  </si>
  <si>
    <t>03177709005000194548</t>
  </si>
  <si>
    <t>03170985005000001226</t>
  </si>
  <si>
    <t>03177709005000042769</t>
  </si>
  <si>
    <t>03177709005000114501</t>
  </si>
  <si>
    <t>03177709005000189718</t>
  </si>
  <si>
    <t>03177709005000162821</t>
  </si>
  <si>
    <t>03177709005000037982</t>
  </si>
  <si>
    <t>03177709005000135935</t>
  </si>
  <si>
    <t>03177709005000119416</t>
  </si>
  <si>
    <t>03177907005000008983</t>
  </si>
  <si>
    <t>03177709005000076302</t>
  </si>
  <si>
    <t>03177709005000069227</t>
  </si>
  <si>
    <t>03177903005000002683</t>
  </si>
  <si>
    <t>03177709005000203521</t>
  </si>
  <si>
    <t>03177709005000048707</t>
  </si>
  <si>
    <t>03170172005000000125</t>
  </si>
  <si>
    <t>03177709005000202254</t>
  </si>
  <si>
    <t>03177709005000181859</t>
  </si>
  <si>
    <t>03177709005000220851</t>
  </si>
  <si>
    <t>03177709005000080568</t>
  </si>
  <si>
    <t>03177709005000085457</t>
  </si>
  <si>
    <t>03177903005000002826</t>
  </si>
  <si>
    <t>03170985005000000700</t>
  </si>
  <si>
    <t>03177709005000084622</t>
  </si>
  <si>
    <t>03177901005000000797</t>
  </si>
  <si>
    <t>03177709005000186133</t>
  </si>
  <si>
    <t>03170861005000000137</t>
  </si>
  <si>
    <t>03177709005000043185</t>
  </si>
  <si>
    <t>03177709005000007650</t>
  </si>
  <si>
    <t>03177709005000086574</t>
  </si>
  <si>
    <t>03177709005000120230</t>
  </si>
  <si>
    <t>03170235005000000129</t>
  </si>
  <si>
    <t>03177709005000211981</t>
  </si>
  <si>
    <t>03177709005000217702</t>
  </si>
  <si>
    <t>03177709005000105426</t>
  </si>
  <si>
    <t>03177709005000185564</t>
  </si>
  <si>
    <t>03177709005000026505</t>
  </si>
  <si>
    <t>03177709005000103476</t>
  </si>
  <si>
    <t>03177709005000149916</t>
  </si>
  <si>
    <t>03177709005000231699</t>
  </si>
  <si>
    <t>03170339005000000013</t>
  </si>
  <si>
    <t>03177709005000228114</t>
  </si>
  <si>
    <t>03177709005000209560</t>
  </si>
  <si>
    <t>03177907005000005125</t>
  </si>
  <si>
    <t>03170710005000000016</t>
  </si>
  <si>
    <t>03177709005000096802</t>
  </si>
  <si>
    <t>03177709005000067714</t>
  </si>
  <si>
    <t>03170106005000000067</t>
  </si>
  <si>
    <t>03177709005000172866</t>
  </si>
  <si>
    <t>03177709005000117448</t>
  </si>
  <si>
    <t>03177709005000100153</t>
  </si>
  <si>
    <t>03172138005000000077</t>
  </si>
  <si>
    <t>03177907005000006078</t>
  </si>
  <si>
    <t>03177709005000020206</t>
  </si>
  <si>
    <t>03177709005000121602</t>
  </si>
  <si>
    <t>03177709005000217124</t>
  </si>
  <si>
    <t>03177709005000178641</t>
  </si>
  <si>
    <t>03177709005000086387</t>
  </si>
  <si>
    <t>03177709005000146918</t>
  </si>
  <si>
    <t>03170459005000000010</t>
  </si>
  <si>
    <t>03177709005000025371</t>
  </si>
  <si>
    <t>03177709005000182973</t>
  </si>
  <si>
    <t>03172266005000000077</t>
  </si>
  <si>
    <t>03177709005000094325</t>
  </si>
  <si>
    <t>03170224005000000044</t>
  </si>
  <si>
    <t>03172267005000000082</t>
  </si>
  <si>
    <t>03177709005000133093</t>
  </si>
  <si>
    <t>03177709005000019140</t>
  </si>
  <si>
    <t>03177709005000187815</t>
  </si>
  <si>
    <t>03177709005000084317</t>
  </si>
  <si>
    <t>03177709005000025413</t>
  </si>
  <si>
    <t>03177709005000013106</t>
  </si>
  <si>
    <t>03177903005000004420</t>
  </si>
  <si>
    <t>03177709005000059242</t>
  </si>
  <si>
    <t>03177709005000236340</t>
  </si>
  <si>
    <t>03177709005000003195</t>
  </si>
  <si>
    <t>03177709005000138748</t>
  </si>
  <si>
    <t>03170203005000000025</t>
  </si>
  <si>
    <t>03177709005000025617</t>
  </si>
  <si>
    <t>03177709005000013311</t>
  </si>
  <si>
    <t>03177709005000049267</t>
  </si>
  <si>
    <t>03177709005000094879</t>
  </si>
  <si>
    <t>03177709005000100518</t>
  </si>
  <si>
    <t>03177907005000001535</t>
  </si>
  <si>
    <t>03177709005000041307</t>
  </si>
  <si>
    <t>03170136005000000324</t>
  </si>
  <si>
    <t>03177709005000143801</t>
  </si>
  <si>
    <t>03177709005000217004</t>
  </si>
  <si>
    <t>03177709005000034774</t>
  </si>
  <si>
    <t>03177907005000009964</t>
  </si>
  <si>
    <t>03177709005000059624</t>
  </si>
  <si>
    <t>03177709005000074279</t>
  </si>
  <si>
    <t>03177709005000104563</t>
  </si>
  <si>
    <t>03177709005000198467</t>
  </si>
  <si>
    <t>03170202005000000042</t>
  </si>
  <si>
    <t>03177709005000160361</t>
  </si>
  <si>
    <t>03177709005000044258</t>
  </si>
  <si>
    <t>03177903005000006193</t>
  </si>
  <si>
    <t>03177709005000149289</t>
  </si>
  <si>
    <t>03177709005000096665</t>
  </si>
  <si>
    <t>03177709005000195631</t>
  </si>
  <si>
    <t>03177709005000232349</t>
  </si>
  <si>
    <t>03177709005000101061</t>
  </si>
  <si>
    <t>03177709005000083283</t>
  </si>
  <si>
    <t>03177709005000201755</t>
  </si>
  <si>
    <t>03177709005000146999</t>
  </si>
  <si>
    <t>03177901005000000145</t>
  </si>
  <si>
    <t>03177903005000003628</t>
  </si>
  <si>
    <t>03177903005000004080</t>
  </si>
  <si>
    <t>03177709005000168247</t>
  </si>
  <si>
    <t>03177709005000137051</t>
  </si>
  <si>
    <t>03170985005000000605</t>
  </si>
  <si>
    <t>03177709005000036910</t>
  </si>
  <si>
    <t>03177709005000018437</t>
  </si>
  <si>
    <t>03170985005000003320</t>
  </si>
  <si>
    <t>03177709005000032370</t>
  </si>
  <si>
    <t>03170730005000000020</t>
  </si>
  <si>
    <t>03177907005000005334</t>
  </si>
  <si>
    <t>03177709005000026073</t>
  </si>
  <si>
    <t>03177709005000042505</t>
  </si>
  <si>
    <t>03170712005000000112</t>
  </si>
  <si>
    <t>03177709005000078521</t>
  </si>
  <si>
    <t>03177709005000086229</t>
  </si>
  <si>
    <t>03170739005000000017</t>
  </si>
  <si>
    <t>03170805005000000023</t>
  </si>
  <si>
    <t>03177709005000060776</t>
  </si>
  <si>
    <t>03170212005000000068</t>
  </si>
  <si>
    <t>03177903005000000350</t>
  </si>
  <si>
    <t>03177907005000012420</t>
  </si>
  <si>
    <t>03177907005000011117</t>
  </si>
  <si>
    <t>03170235005000000040</t>
  </si>
  <si>
    <t>03177709005000071689</t>
  </si>
  <si>
    <t>03177907005000007819</t>
  </si>
  <si>
    <t>03170492005000000107</t>
  </si>
  <si>
    <t>03170211005000000019</t>
  </si>
  <si>
    <t>03177709005000165729</t>
  </si>
  <si>
    <t>03177709005000223674</t>
  </si>
  <si>
    <t>03177709005000213800</t>
  </si>
  <si>
    <t>03172137005000000148</t>
  </si>
  <si>
    <t>03177903005000001726</t>
  </si>
  <si>
    <t>03177907005000008989</t>
  </si>
  <si>
    <t>03177709005000038439</t>
  </si>
  <si>
    <t>03170369005000000090</t>
  </si>
  <si>
    <t>03177709005000191011</t>
  </si>
  <si>
    <t>03177709005000182603</t>
  </si>
  <si>
    <t>03177903005000006109</t>
  </si>
  <si>
    <t>03172168005000000051</t>
  </si>
  <si>
    <t>03177709005000008992</t>
  </si>
  <si>
    <t>03172172005000000047</t>
  </si>
  <si>
    <t>03177709005000213693</t>
  </si>
  <si>
    <t>03177709005000010957</t>
  </si>
  <si>
    <t>03170027005000000071</t>
  </si>
  <si>
    <t>03177709005000088904</t>
  </si>
  <si>
    <t>03177709005000008589</t>
  </si>
  <si>
    <t>03177709005000164272</t>
  </si>
  <si>
    <t>03177907005000006794</t>
  </si>
  <si>
    <t>03177709005000078537</t>
  </si>
  <si>
    <t>03177709005000203513</t>
  </si>
  <si>
    <t>03172263005000000121</t>
  </si>
  <si>
    <t>03177709005000010800</t>
  </si>
  <si>
    <t>03177907005000003251</t>
  </si>
  <si>
    <t>03177709005000045926</t>
  </si>
  <si>
    <t>03177709005000125483</t>
  </si>
  <si>
    <t>03177709005000132520</t>
  </si>
  <si>
    <t>03177709005000054415</t>
  </si>
  <si>
    <t>03177709005000163389</t>
  </si>
  <si>
    <t>03177709005000115789</t>
  </si>
  <si>
    <t>03177709005000216954</t>
  </si>
  <si>
    <t>03177709005000133263</t>
  </si>
  <si>
    <t>03177709005000157075</t>
  </si>
  <si>
    <t>03177709005000088352</t>
  </si>
  <si>
    <t>03177709005000236361</t>
  </si>
  <si>
    <t>03177709005000169897</t>
  </si>
  <si>
    <t>03177709005000228714</t>
  </si>
  <si>
    <t>03172242005000000017</t>
  </si>
  <si>
    <t>03177903005000000668</t>
  </si>
  <si>
    <t>03177709005000091436</t>
  </si>
  <si>
    <t>03170057005000000007</t>
  </si>
  <si>
    <t>03177709005000168685</t>
  </si>
  <si>
    <t>03177709005000000116</t>
  </si>
  <si>
    <t>03177709005000075050</t>
  </si>
  <si>
    <t>03177709005000107426</t>
  </si>
  <si>
    <t>03177709005000049489</t>
  </si>
  <si>
    <t>03177709005000064238</t>
  </si>
  <si>
    <t>BUCKET_JUN</t>
  </si>
  <si>
    <t>OS_JUN</t>
  </si>
  <si>
    <t>PROD_ACCT_NO_MAY15</t>
  </si>
  <si>
    <t>BUCKET_MAY</t>
  </si>
  <si>
    <t>OS_MAY</t>
  </si>
  <si>
    <t>Accounts in bucket 2 as of May ME</t>
  </si>
  <si>
    <t>Accounts in bucket 2 as of JuneME</t>
  </si>
  <si>
    <t>03177709005000188640</t>
  </si>
  <si>
    <t>03177709005000169113</t>
  </si>
  <si>
    <t>03177709005000049092</t>
  </si>
  <si>
    <t>03177709005000165321</t>
  </si>
  <si>
    <t>03177709005000139407</t>
  </si>
  <si>
    <t>03177709005000168160</t>
  </si>
  <si>
    <t>03170212005000000072</t>
  </si>
  <si>
    <t>03172272005000000045</t>
  </si>
  <si>
    <t>03177709005000224628</t>
  </si>
  <si>
    <t>03177709005000070323</t>
  </si>
  <si>
    <t>03177709005000043369</t>
  </si>
  <si>
    <t>03170052005000000064</t>
  </si>
  <si>
    <t>03177907005000011525</t>
  </si>
  <si>
    <t>03170369005000000126</t>
  </si>
  <si>
    <t>03170399005000000153</t>
  </si>
  <si>
    <t>03170204005000000077</t>
  </si>
  <si>
    <t>03172153005000000029</t>
  </si>
  <si>
    <t>03170500005000000008</t>
  </si>
  <si>
    <t>03170495005000000038</t>
  </si>
  <si>
    <t>03179502005000000003</t>
  </si>
  <si>
    <t>03177709005000054041</t>
  </si>
  <si>
    <t>03177709005000072422</t>
  </si>
  <si>
    <t>03177903005000003408</t>
  </si>
  <si>
    <t>03170985005000001752</t>
  </si>
  <si>
    <t>03177903005000003503</t>
  </si>
  <si>
    <t>03179502005000000110</t>
  </si>
  <si>
    <t>03172114005000000105</t>
  </si>
  <si>
    <t>03177903005000003289</t>
  </si>
  <si>
    <t>03177903005000003310</t>
  </si>
  <si>
    <t>03172241005000000173</t>
  </si>
  <si>
    <t>03177907005000009191</t>
  </si>
  <si>
    <t>03172156005000000047</t>
  </si>
  <si>
    <t>03170487005000000076</t>
  </si>
  <si>
    <t>03177709005000010785</t>
  </si>
  <si>
    <t>03170606005000000011</t>
  </si>
  <si>
    <t>03172133005000000097</t>
  </si>
  <si>
    <t>03177709005000191135</t>
  </si>
  <si>
    <t>03177709005000009552</t>
  </si>
  <si>
    <t>03177709005000183771</t>
  </si>
  <si>
    <t>03170367005000000038</t>
  </si>
  <si>
    <t>03170569005000000006</t>
  </si>
  <si>
    <t>03177709005000138535</t>
  </si>
  <si>
    <t>03177709005000210471</t>
  </si>
  <si>
    <t>03177709005000194405</t>
  </si>
  <si>
    <t>03177709005000087428</t>
  </si>
  <si>
    <t>03177709005000126172</t>
  </si>
  <si>
    <t>03177709005000234008</t>
  </si>
  <si>
    <t>03170611005000000007</t>
  </si>
  <si>
    <t>03177709005000075322</t>
  </si>
  <si>
    <t>03177709005000009865</t>
  </si>
  <si>
    <t>03177709005000019308</t>
  </si>
  <si>
    <t>03177709005000103061</t>
  </si>
  <si>
    <t>03177709005000013017</t>
  </si>
  <si>
    <t>03177709005000044371</t>
  </si>
  <si>
    <t>03177709005000161130</t>
  </si>
  <si>
    <t>03170692005000000031</t>
  </si>
  <si>
    <t>03177709005000008344</t>
  </si>
  <si>
    <t>03177709005000025565</t>
  </si>
  <si>
    <t>03177709005000228058</t>
  </si>
  <si>
    <t>03177709005000055939</t>
  </si>
  <si>
    <t>03177709005000172355</t>
  </si>
  <si>
    <t>03177709005000089379</t>
  </si>
  <si>
    <t>03177709005000235267</t>
  </si>
  <si>
    <t>03177709005000107441</t>
  </si>
  <si>
    <t>03177709005000202964</t>
  </si>
  <si>
    <t>03170405005000000077</t>
  </si>
  <si>
    <t>03172152005000000004</t>
  </si>
  <si>
    <t>03177709005000096220</t>
  </si>
  <si>
    <t>03170079005000000056</t>
  </si>
  <si>
    <t>03177709005000089357</t>
  </si>
  <si>
    <t>03170677005000000096</t>
  </si>
  <si>
    <t>03170805005000000047</t>
  </si>
  <si>
    <t>03177709005000040022</t>
  </si>
  <si>
    <t>03177709005000225078</t>
  </si>
  <si>
    <t>03170226005000000004</t>
  </si>
  <si>
    <t>03172110005000000048</t>
  </si>
  <si>
    <t>03170520005000000143</t>
  </si>
  <si>
    <t>03177709005000225296</t>
  </si>
  <si>
    <t>03177709005000242902</t>
  </si>
  <si>
    <t>03177709005000047732</t>
  </si>
  <si>
    <t>03177709005000041049</t>
  </si>
  <si>
    <t>03177709005000128822</t>
  </si>
  <si>
    <t>03177709005000218227</t>
  </si>
  <si>
    <t>03177903005000001574</t>
  </si>
  <si>
    <t>03177901005000001504</t>
  </si>
  <si>
    <t>03177709005000113590</t>
  </si>
  <si>
    <t>03177709005000087585</t>
  </si>
  <si>
    <t>03177709005000239953</t>
  </si>
  <si>
    <t>03177709005000043024</t>
  </si>
  <si>
    <t>03177709005000084464</t>
  </si>
  <si>
    <t>03177709005000125685</t>
  </si>
  <si>
    <t>03177709005000178425</t>
  </si>
  <si>
    <t>03172208005000000004</t>
  </si>
  <si>
    <t>03177907005000005980</t>
  </si>
  <si>
    <t>03177709005000190233</t>
  </si>
  <si>
    <t>03177709005000126129</t>
  </si>
  <si>
    <t>03170249005000000035</t>
  </si>
  <si>
    <t>03177709005000209926</t>
  </si>
  <si>
    <t>03170490005000000149</t>
  </si>
  <si>
    <t>03177709005000080722</t>
  </si>
  <si>
    <t>03177709005000040972</t>
  </si>
  <si>
    <t>03177907005000002288</t>
  </si>
  <si>
    <t>03177709005000092341</t>
  </si>
  <si>
    <t>03177709005000062021</t>
  </si>
  <si>
    <t>03177709005000111719</t>
  </si>
  <si>
    <t>03177709005000199355</t>
  </si>
  <si>
    <t>03177907005000001259</t>
  </si>
  <si>
    <t>03177709005000240130</t>
  </si>
  <si>
    <t>03177903005000002115</t>
  </si>
  <si>
    <t>03177709005000214598</t>
  </si>
  <si>
    <t>03177709005000183098</t>
  </si>
  <si>
    <t>03177709005000002987</t>
  </si>
  <si>
    <t>03177709005000177725</t>
  </si>
  <si>
    <t>03177709005000173761</t>
  </si>
  <si>
    <t>03172138005000000004</t>
  </si>
  <si>
    <t>03177709005000064908</t>
  </si>
  <si>
    <t>03177709005000073691</t>
  </si>
  <si>
    <t>03177709005000232197</t>
  </si>
  <si>
    <t>03172101005000000018</t>
  </si>
  <si>
    <t>03172227005000000002</t>
  </si>
  <si>
    <t>03177709005000137395</t>
  </si>
  <si>
    <t>03170192005000000116</t>
  </si>
  <si>
    <t>03170518005000000068</t>
  </si>
  <si>
    <t>03177709005000223339</t>
  </si>
  <si>
    <t>03177709005000062922</t>
  </si>
  <si>
    <t>03170521005000000069</t>
  </si>
  <si>
    <t>03170723005000000021</t>
  </si>
  <si>
    <t>03177709005000228089</t>
  </si>
  <si>
    <t>03177709005000106904</t>
  </si>
  <si>
    <t>03177709005000143217</t>
  </si>
  <si>
    <t>03177709005000234549</t>
  </si>
  <si>
    <t>03170369005000000030</t>
  </si>
  <si>
    <t>03170717005000000038</t>
  </si>
  <si>
    <t>03170391005000000007</t>
  </si>
  <si>
    <t>03172221005000000029</t>
  </si>
  <si>
    <t>03177709005000120819</t>
  </si>
  <si>
    <t>03170120005000000231</t>
  </si>
  <si>
    <t>03177709005000242409</t>
  </si>
  <si>
    <t>03170121005000000097</t>
  </si>
  <si>
    <t>03172164005000000051</t>
  </si>
  <si>
    <t>03177709005000051588</t>
  </si>
  <si>
    <t>03177709005000080686</t>
  </si>
  <si>
    <t>03177709005000035464</t>
  </si>
  <si>
    <t>03170728005000000055</t>
  </si>
  <si>
    <t>03177709005000144403</t>
  </si>
  <si>
    <t>03170209005000000066</t>
  </si>
  <si>
    <t>03170689005000000070</t>
  </si>
  <si>
    <t>03177709005000191805</t>
  </si>
  <si>
    <t>03177709005000202774</t>
  </si>
  <si>
    <t>03177903005000000110</t>
  </si>
  <si>
    <t>03177709005000197972</t>
  </si>
  <si>
    <t>03170842005000000017</t>
  </si>
  <si>
    <t>03177709005000100599</t>
  </si>
  <si>
    <t>03177709005000062971</t>
  </si>
  <si>
    <t>03177907005000012130</t>
  </si>
  <si>
    <t>03170473005000000086</t>
  </si>
  <si>
    <t>03177709005000161487</t>
  </si>
  <si>
    <t>03170985005000002618</t>
  </si>
  <si>
    <t>03177709005000211475</t>
  </si>
  <si>
    <t>03177709005000231276</t>
  </si>
  <si>
    <t>03177709005000052093</t>
  </si>
  <si>
    <t>03177709005000181224</t>
  </si>
  <si>
    <t>03177709005000144179</t>
  </si>
  <si>
    <t>03177709005000065160</t>
  </si>
  <si>
    <t>03170985005000002827</t>
  </si>
  <si>
    <t>03177709005000168476</t>
  </si>
  <si>
    <t>03177907005000009502</t>
  </si>
  <si>
    <t>03177709005000053451</t>
  </si>
  <si>
    <t>03177709005000065931</t>
  </si>
  <si>
    <t>03177709005000195041</t>
  </si>
  <si>
    <t>03177709005000048743</t>
  </si>
  <si>
    <t>03177709005000015229</t>
  </si>
  <si>
    <t>03177709005000168255</t>
  </si>
  <si>
    <t>03170985005000002550</t>
  </si>
  <si>
    <t>03177709005000232270</t>
  </si>
  <si>
    <t>03177709005000054924</t>
  </si>
  <si>
    <t>03170659005000000013</t>
  </si>
  <si>
    <t>03177709005000032068</t>
  </si>
  <si>
    <t>03177709005000019230</t>
  </si>
  <si>
    <t>03177709005000094174</t>
  </si>
  <si>
    <t>03177907005000012011</t>
  </si>
  <si>
    <t>03177709005000026544</t>
  </si>
  <si>
    <t>03177907005000001653</t>
  </si>
  <si>
    <t>03177709005000117367</t>
  </si>
  <si>
    <t>03177709005000160543</t>
  </si>
  <si>
    <t>03177709005000037105</t>
  </si>
  <si>
    <t>03170384005000000004</t>
  </si>
  <si>
    <t>03172126005000000164</t>
  </si>
  <si>
    <t>03177907005000005938</t>
  </si>
  <si>
    <t>03170088005000000031</t>
  </si>
  <si>
    <t>03177709005000082074</t>
  </si>
  <si>
    <t>03177709005000224190</t>
  </si>
  <si>
    <t>03177709005000168770</t>
  </si>
  <si>
    <t>03170394005000000192</t>
  </si>
  <si>
    <t>03170367005000000023</t>
  </si>
  <si>
    <t>03177709005000107921</t>
  </si>
  <si>
    <t>03177709005000063648</t>
  </si>
  <si>
    <t>03170668005000000063</t>
  </si>
  <si>
    <t>03170407005000000008</t>
  </si>
  <si>
    <t>03177709005000052652</t>
  </si>
  <si>
    <t>03177709005000188750</t>
  </si>
  <si>
    <t>03177709005000115611</t>
  </si>
  <si>
    <t>03177709005000175157</t>
  </si>
  <si>
    <t>03177709005000019771</t>
  </si>
  <si>
    <t>03177709005000216167</t>
  </si>
  <si>
    <t>03172145005000000083</t>
  </si>
  <si>
    <t>03170113005000000123</t>
  </si>
  <si>
    <t>03177903005000002531</t>
  </si>
  <si>
    <t>03170251005000000044</t>
  </si>
  <si>
    <t>03172108005000000022</t>
  </si>
  <si>
    <t>03177709005000119851</t>
  </si>
  <si>
    <t>03177709005000243680</t>
  </si>
  <si>
    <t>03177709005000093926</t>
  </si>
  <si>
    <t>03170395005000000124</t>
  </si>
  <si>
    <t>03170186005000000046</t>
  </si>
  <si>
    <t>03177907005000008689</t>
  </si>
  <si>
    <t>03177709005000004309</t>
  </si>
  <si>
    <t>03177907005000010504</t>
  </si>
  <si>
    <t>03177709005000179152</t>
  </si>
  <si>
    <t>03177709005000042436</t>
  </si>
  <si>
    <t>03177709005000044183</t>
  </si>
  <si>
    <t>03177709005000094996</t>
  </si>
  <si>
    <t>03177709005000176680</t>
  </si>
  <si>
    <t>03177709005000238889</t>
  </si>
  <si>
    <t>03177903005000004148</t>
  </si>
  <si>
    <t>03170985005000001309</t>
  </si>
  <si>
    <t>03170076005000000041</t>
  </si>
  <si>
    <t>03177709005000053711</t>
  </si>
  <si>
    <t>03177709005000153206</t>
  </si>
  <si>
    <t>03177709005000000571</t>
  </si>
  <si>
    <t>03177709005000212454</t>
  </si>
  <si>
    <t>03177709005000211896</t>
  </si>
  <si>
    <t>03177709005000204443</t>
  </si>
  <si>
    <t>03177709005000026140</t>
  </si>
  <si>
    <t>03177709005000149389</t>
  </si>
  <si>
    <t>03177903005000002669</t>
  </si>
  <si>
    <t>03177709005000066892</t>
  </si>
  <si>
    <t>03177709005000059876</t>
  </si>
  <si>
    <t>03177709005000071560</t>
  </si>
  <si>
    <t>03177709005000082852</t>
  </si>
  <si>
    <t>03177709005000058948</t>
  </si>
  <si>
    <t>03177709005000095659</t>
  </si>
  <si>
    <t>03170221005000000045</t>
  </si>
  <si>
    <t>03177907005000010380</t>
  </si>
  <si>
    <t>03177903005000000936</t>
  </si>
  <si>
    <t>03177901005000001274</t>
  </si>
  <si>
    <t>03177709005000238619</t>
  </si>
  <si>
    <t>03177709005000011284</t>
  </si>
  <si>
    <t>03172107005000000189</t>
  </si>
  <si>
    <t>03170599005000000040</t>
  </si>
  <si>
    <t>03177709005000009205</t>
  </si>
  <si>
    <t>03177709005000117396</t>
  </si>
  <si>
    <t>03170435005000000270</t>
  </si>
  <si>
    <t>03177709005000040166</t>
  </si>
  <si>
    <t>03177709005000013475</t>
  </si>
  <si>
    <t>03177709005000039116</t>
  </si>
  <si>
    <t>03177901005000000777</t>
  </si>
  <si>
    <t>03177709005000213206</t>
  </si>
  <si>
    <t>03177709005000131296</t>
  </si>
  <si>
    <t>03177709005000016235</t>
  </si>
  <si>
    <t>03170985005000000719</t>
  </si>
  <si>
    <t>03177709005000084685</t>
  </si>
  <si>
    <t>03170985005000003947</t>
  </si>
  <si>
    <t>03177709005000182206</t>
  </si>
  <si>
    <t>03177709005000079906</t>
  </si>
  <si>
    <t>03177933005000000078</t>
  </si>
  <si>
    <t>03177709005000149234</t>
  </si>
  <si>
    <t>03177709005000062167</t>
  </si>
  <si>
    <t>03177907005000012330</t>
  </si>
  <si>
    <t>03170146005000000038</t>
  </si>
  <si>
    <t>03177903005000005498</t>
  </si>
  <si>
    <t>03177907005000010001</t>
  </si>
  <si>
    <t>03170060005000000055</t>
  </si>
  <si>
    <t>03177709005000098951</t>
  </si>
  <si>
    <t>03170139005000000105</t>
  </si>
  <si>
    <t>03177709005000077797</t>
  </si>
  <si>
    <t>03177709005000064699</t>
  </si>
  <si>
    <t>03177709005000033763</t>
  </si>
  <si>
    <t>03170435005000000217</t>
  </si>
  <si>
    <t>03177709005000139803</t>
  </si>
  <si>
    <t>03177709005000194773</t>
  </si>
  <si>
    <t>03177709005000175304</t>
  </si>
  <si>
    <t>03177709005000083153</t>
  </si>
  <si>
    <t>03177709005000014729</t>
  </si>
  <si>
    <t>03177709005000026236</t>
  </si>
  <si>
    <t>03177903005000002687</t>
  </si>
  <si>
    <t>03177709005000235888</t>
  </si>
  <si>
    <t>03177709005000139304</t>
  </si>
  <si>
    <t>03177709005000219335</t>
  </si>
  <si>
    <t>03177709005000233319</t>
  </si>
  <si>
    <t>03177709005000033349</t>
  </si>
  <si>
    <t>03177903005000004746</t>
  </si>
  <si>
    <t>03177709005000163655</t>
  </si>
  <si>
    <t>03177709005000022140</t>
  </si>
  <si>
    <t>03177709005000063965</t>
  </si>
  <si>
    <t>03177709005000184155</t>
  </si>
  <si>
    <t>03177709005000079563</t>
  </si>
  <si>
    <t>03177709005000068312</t>
  </si>
  <si>
    <t>Accounts in bucket 6 as of May ME</t>
  </si>
  <si>
    <t>Accounts in bucket 6 as of JuneME</t>
  </si>
  <si>
    <t>03177709005000156682</t>
  </si>
  <si>
    <t>03177709005000118678</t>
  </si>
  <si>
    <t>03177709005000161091</t>
  </si>
  <si>
    <t>03177709005000225250</t>
  </si>
  <si>
    <t>03177709005000187245</t>
  </si>
  <si>
    <t>03177709005000039537</t>
  </si>
  <si>
    <t>03177903005000006187</t>
  </si>
  <si>
    <t>03177709005000031946</t>
  </si>
  <si>
    <t>03170815005000000063</t>
  </si>
  <si>
    <t>03177709005000112072</t>
  </si>
  <si>
    <t>03177709005000073968</t>
  </si>
  <si>
    <t>03170681005000000001</t>
  </si>
  <si>
    <t>03177709005000104722</t>
  </si>
  <si>
    <t>03177709005000103737</t>
  </si>
  <si>
    <t>03177709005000002037</t>
  </si>
  <si>
    <t>03170029005000000011</t>
  </si>
  <si>
    <t>03177709005000160002</t>
  </si>
  <si>
    <t>03177709005000209631</t>
  </si>
  <si>
    <t>03177709005000097240</t>
  </si>
  <si>
    <t>03177709005000202445</t>
  </si>
  <si>
    <t>03177709005000169728</t>
  </si>
  <si>
    <t>03170127005000000002</t>
  </si>
  <si>
    <t>03170400005000000008</t>
  </si>
  <si>
    <t>03177709005000216211</t>
  </si>
  <si>
    <t>03177709005000188088</t>
  </si>
  <si>
    <t>03177709005000134394</t>
  </si>
  <si>
    <t>03177709005000191615</t>
  </si>
  <si>
    <t>03177709005000090185</t>
  </si>
  <si>
    <t>03177709005000161445</t>
  </si>
  <si>
    <t>03177709005000218566</t>
  </si>
  <si>
    <t>03170826005000000073</t>
  </si>
  <si>
    <t>03172203005000000012</t>
  </si>
  <si>
    <t>03177903005000000539</t>
  </si>
  <si>
    <t>03177903005000000180</t>
  </si>
  <si>
    <t>03177709005000232875</t>
  </si>
  <si>
    <t>03170649005000000020</t>
  </si>
  <si>
    <t>03170817005000000021</t>
  </si>
  <si>
    <t>03170101005000000019</t>
  </si>
  <si>
    <t>03177709005000031776</t>
  </si>
  <si>
    <t>03177709005000102325</t>
  </si>
  <si>
    <t>03177901005000000225</t>
  </si>
  <si>
    <t>03170093005000000014</t>
  </si>
  <si>
    <t>03177709005000132111</t>
  </si>
  <si>
    <t>03172250005000000001</t>
  </si>
  <si>
    <t>03177709005000029829</t>
  </si>
  <si>
    <t>03177709005000124956</t>
  </si>
  <si>
    <t>03170129005000000059</t>
  </si>
  <si>
    <t>03177709005000208481</t>
  </si>
  <si>
    <t>03170133005000000124</t>
  </si>
  <si>
    <t>03177709005000107367</t>
  </si>
  <si>
    <t>03170748005000000015</t>
  </si>
  <si>
    <t>03177709005000224537</t>
  </si>
  <si>
    <t>03177709005000134773</t>
  </si>
  <si>
    <t>03177709005000211609</t>
  </si>
  <si>
    <t>03170479005000000088</t>
  </si>
  <si>
    <t>03177709005000093814</t>
  </si>
  <si>
    <t>03177907005000005983</t>
  </si>
  <si>
    <t>03170575005000000023</t>
  </si>
  <si>
    <t>03177709005000025266</t>
  </si>
  <si>
    <t>03177709005000089645</t>
  </si>
  <si>
    <t>03177709005000062566</t>
  </si>
  <si>
    <t>03177709005000197221</t>
  </si>
  <si>
    <t>03177709005000193405</t>
  </si>
  <si>
    <t>03177709005000075528</t>
  </si>
  <si>
    <t>03177709005000108144</t>
  </si>
  <si>
    <t>03177709005000197818</t>
  </si>
  <si>
    <t>03177709005000236338</t>
  </si>
  <si>
    <t>03177709005000050097</t>
  </si>
  <si>
    <t>03177709005000065023</t>
  </si>
  <si>
    <t>03177709005000067209</t>
  </si>
  <si>
    <t>03177709005000039273</t>
  </si>
  <si>
    <t>03177907005000003420</t>
  </si>
  <si>
    <t>03177903005000000384</t>
  </si>
  <si>
    <t>03177933005000000003</t>
  </si>
  <si>
    <t>03177709005000061685</t>
  </si>
  <si>
    <t>03177709005000107290</t>
  </si>
  <si>
    <t>03170520005000000156</t>
  </si>
  <si>
    <t>03177709005000040987</t>
  </si>
  <si>
    <t>03177709005000096373</t>
  </si>
  <si>
    <t>03177709005000072004</t>
  </si>
  <si>
    <t>03177709005000078788</t>
  </si>
  <si>
    <t>03170817005000000004</t>
  </si>
  <si>
    <t>03177709005000161062</t>
  </si>
  <si>
    <t>03172249005000000081</t>
  </si>
  <si>
    <t>03177709005000119110</t>
  </si>
  <si>
    <t>03177709005000150190</t>
  </si>
  <si>
    <t>03177709005000213482</t>
  </si>
  <si>
    <t>03177709005000091073</t>
  </si>
  <si>
    <t>03177709005000166741</t>
  </si>
  <si>
    <t>03177709005000040627</t>
  </si>
  <si>
    <t>03177709005000234834</t>
  </si>
  <si>
    <t>03177709005000228623</t>
  </si>
  <si>
    <t>03177709005000069744</t>
  </si>
  <si>
    <t>03177709005000040483</t>
  </si>
  <si>
    <t>03170861005000000176</t>
  </si>
  <si>
    <t>03177709005000038544</t>
  </si>
  <si>
    <t>03177903005000003082</t>
  </si>
  <si>
    <t>03170706005000000003</t>
  </si>
  <si>
    <t>03177709005000021971</t>
  </si>
  <si>
    <t>03170120005000000062</t>
  </si>
  <si>
    <t>03177907005000005490</t>
  </si>
  <si>
    <t>03177709005000037793</t>
  </si>
  <si>
    <t>03170985005000000874</t>
  </si>
  <si>
    <t>03177709005000237289</t>
  </si>
  <si>
    <t>03177709005000158075</t>
  </si>
  <si>
    <t>03177709005000154643</t>
  </si>
  <si>
    <t>03177907005000002502</t>
  </si>
  <si>
    <t>03177709005000094826</t>
  </si>
  <si>
    <t>03170186005000000014</t>
  </si>
  <si>
    <t>03177709005000109391</t>
  </si>
  <si>
    <t>03177709005000043440</t>
  </si>
  <si>
    <t>03172228005000000026</t>
  </si>
  <si>
    <t>03177709005000228928</t>
  </si>
  <si>
    <t>03170449005000000162</t>
  </si>
  <si>
    <t>03172280005000000013</t>
  </si>
  <si>
    <t>03177709005000170641</t>
  </si>
  <si>
    <t>03170683005000000019</t>
  </si>
  <si>
    <t>03177907005000011586</t>
  </si>
  <si>
    <t>03177709005000233280</t>
  </si>
  <si>
    <t>03177709005000053347</t>
  </si>
  <si>
    <t>03170625005000000013</t>
  </si>
  <si>
    <t>03177709005000017795</t>
  </si>
  <si>
    <t>03177709005000085741</t>
  </si>
  <si>
    <t>03170480005000000062</t>
  </si>
  <si>
    <t>03177709005000210173</t>
  </si>
  <si>
    <t>03177709005000023435</t>
  </si>
  <si>
    <t>03177903005000006167</t>
  </si>
  <si>
    <t>03177709005000040226</t>
  </si>
  <si>
    <t>03177709005000237589</t>
  </si>
  <si>
    <t>03170705005000000132</t>
  </si>
  <si>
    <t>03172227005000000071</t>
  </si>
  <si>
    <t>03177709005000074971</t>
  </si>
  <si>
    <t>03177709005000244146</t>
  </si>
  <si>
    <t>03177709005000068709</t>
  </si>
  <si>
    <t>03177709005000205637</t>
  </si>
  <si>
    <t>03177933005000000051</t>
  </si>
  <si>
    <t>03177709005000122181</t>
  </si>
  <si>
    <t>03177709005000082033</t>
  </si>
  <si>
    <t>03177709005000139219</t>
  </si>
  <si>
    <t>03177709005000079781</t>
  </si>
  <si>
    <t>03177901005000000486</t>
  </si>
  <si>
    <t>03170803005000000039</t>
  </si>
  <si>
    <t>03177709005000201773</t>
  </si>
  <si>
    <t>03177709005000148610</t>
  </si>
  <si>
    <t>03177709005000059879</t>
  </si>
  <si>
    <t>03177709005000065366</t>
  </si>
  <si>
    <t>03170052005000000040</t>
  </si>
  <si>
    <t>03170399005000000026</t>
  </si>
  <si>
    <t>03177709005000239763</t>
  </si>
  <si>
    <t>03177709005000239020</t>
  </si>
  <si>
    <t>03177709005000012207</t>
  </si>
  <si>
    <t>03170091005000000128</t>
  </si>
  <si>
    <t>03177709005000062511</t>
  </si>
  <si>
    <t>03177709005000052430</t>
  </si>
  <si>
    <t>03177907005000004184</t>
  </si>
  <si>
    <t>03177709005000217793</t>
  </si>
  <si>
    <t>03177709005000016380</t>
  </si>
  <si>
    <t>03177709005000080176</t>
  </si>
  <si>
    <t>03177709005000199335</t>
  </si>
  <si>
    <t>03177709005000216457</t>
  </si>
  <si>
    <t>03177709005000173843</t>
  </si>
  <si>
    <t>03177709005000059686</t>
  </si>
  <si>
    <t>03177709005000084177</t>
  </si>
  <si>
    <t>03177709005000096039</t>
  </si>
  <si>
    <t>03170817005000000003</t>
  </si>
  <si>
    <t>03177907005000002735</t>
  </si>
  <si>
    <t>03177709005000078881</t>
  </si>
  <si>
    <t>03177709005000168890</t>
  </si>
  <si>
    <t>03170526005000000026</t>
  </si>
  <si>
    <t>03172274005000000004</t>
  </si>
  <si>
    <t>03170305005000000010</t>
  </si>
  <si>
    <t>03177709005000017420</t>
  </si>
  <si>
    <t>03177709005000136725</t>
  </si>
  <si>
    <t>03177709005000049231</t>
  </si>
  <si>
    <t>03177709005000195202</t>
  </si>
  <si>
    <t>03170688005000000018</t>
  </si>
  <si>
    <t>03179502005000000207</t>
  </si>
  <si>
    <t>03177709005000234885</t>
  </si>
  <si>
    <t>03177709005000149333</t>
  </si>
  <si>
    <t>03177709005000189592</t>
  </si>
  <si>
    <t>03177709005000019705</t>
  </si>
  <si>
    <t>03177709005000057672</t>
  </si>
  <si>
    <t>03177709005000210612</t>
  </si>
  <si>
    <t>03170289005000000028</t>
  </si>
  <si>
    <t>03177709005000090857</t>
  </si>
  <si>
    <t>03170093005000000041</t>
  </si>
  <si>
    <t>03172164005000000010</t>
  </si>
  <si>
    <t>03170540005000000008</t>
  </si>
  <si>
    <t>03177709005000085891</t>
  </si>
  <si>
    <t>03177709005000095714</t>
  </si>
  <si>
    <t>03177709005000212802</t>
  </si>
  <si>
    <t>03177709005000103270</t>
  </si>
  <si>
    <t>03177709005000242443</t>
  </si>
  <si>
    <t>03177709005000032401</t>
  </si>
  <si>
    <t>03177709005000174640</t>
  </si>
  <si>
    <t>03177709005000079936</t>
  </si>
  <si>
    <t>03177709005000114808</t>
  </si>
  <si>
    <t>03177709005000109504</t>
  </si>
  <si>
    <t>03177709005000087894</t>
  </si>
  <si>
    <t>03177907005000000348</t>
  </si>
  <si>
    <t>03177709005000058471</t>
  </si>
  <si>
    <t>03177709005000240256</t>
  </si>
  <si>
    <t>03177709005000065238</t>
  </si>
  <si>
    <t>03177709005000073538</t>
  </si>
  <si>
    <t>03177709005000186213</t>
  </si>
  <si>
    <t>03177709005000179543</t>
  </si>
  <si>
    <t>03177709005000182739</t>
  </si>
  <si>
    <t>03177709005000066956</t>
  </si>
  <si>
    <t>03177907005000007377</t>
  </si>
  <si>
    <t>03177903005000002336</t>
  </si>
  <si>
    <t>03170881005000000040</t>
  </si>
  <si>
    <t>03177709005000031180</t>
  </si>
  <si>
    <t>03177709005000206620</t>
  </si>
  <si>
    <t>03172267005000000101</t>
  </si>
  <si>
    <t>03177709005000224744</t>
  </si>
  <si>
    <t>03177903005000001622</t>
  </si>
  <si>
    <t>03177709005000173499</t>
  </si>
  <si>
    <t>03177903005000003655</t>
  </si>
  <si>
    <t>03177709005000026143</t>
  </si>
  <si>
    <t>03177903005000001664</t>
  </si>
  <si>
    <t>03172171005000000004</t>
  </si>
  <si>
    <t>03170712005000000045</t>
  </si>
  <si>
    <t>03177709005000035512</t>
  </si>
  <si>
    <t>03177709005000026368</t>
  </si>
  <si>
    <t>03177709005000154847</t>
  </si>
  <si>
    <t>03177709005000128269</t>
  </si>
  <si>
    <t>03177709005000105732</t>
  </si>
  <si>
    <t>03177709005000241967</t>
  </si>
  <si>
    <t>03172264005000000124</t>
  </si>
  <si>
    <t>03170817005000000038</t>
  </si>
  <si>
    <t>03177903005000003530</t>
  </si>
  <si>
    <t>03170676005000000118</t>
  </si>
  <si>
    <t>03177903005000005772</t>
  </si>
  <si>
    <t>03177709005000227297</t>
  </si>
  <si>
    <t>03177709005000142459</t>
  </si>
  <si>
    <t>03177709005000022579</t>
  </si>
  <si>
    <t>03177709005000182087</t>
  </si>
  <si>
    <t>03177709005000177509</t>
  </si>
  <si>
    <t>03177709005000070319</t>
  </si>
  <si>
    <t>03177709005000215109</t>
  </si>
  <si>
    <t>03170185005000000026</t>
  </si>
  <si>
    <t>03177709005000188405</t>
  </si>
  <si>
    <t>03177709005000101068</t>
  </si>
  <si>
    <t>03177709005000059397</t>
  </si>
  <si>
    <t>03177907005000005579</t>
  </si>
  <si>
    <t>03170231005000000008</t>
  </si>
  <si>
    <t>03170088005000000029</t>
  </si>
  <si>
    <t>03177709005000243383</t>
  </si>
  <si>
    <t>03177709005000231594</t>
  </si>
  <si>
    <t>03177709005000070683</t>
  </si>
  <si>
    <t>03177709005000091384</t>
  </si>
  <si>
    <t>03177709005000066537</t>
  </si>
  <si>
    <t>03177709005000212779</t>
  </si>
  <si>
    <t>03177709005000113403</t>
  </si>
  <si>
    <t>03177709005000192068</t>
  </si>
  <si>
    <t>03177709005000076301</t>
  </si>
  <si>
    <t>03177709005000044644</t>
  </si>
  <si>
    <t>03177709005000201241</t>
  </si>
  <si>
    <t>03177709005000080542</t>
  </si>
  <si>
    <t>Risk Tolerances</t>
  </si>
  <si>
    <t>Out of Footprint - New Business % (Accounts)</t>
  </si>
  <si>
    <t>FICO Score - Portfolio (Balance weighted)</t>
  </si>
  <si>
    <t>Out of Footprint - Portfolio % (Balances)</t>
  </si>
  <si>
    <t>FICO Score - New Business (Account weighted)</t>
  </si>
  <si>
    <t>&lt; 660 FICO Score (Refreshed - balance weighted)</t>
  </si>
  <si>
    <t>&lt; 660 FICO Score (Booked - account weighted)</t>
  </si>
  <si>
    <t>Underwriting overrides - New Business</t>
  </si>
  <si>
    <t>High Risk - Portfolio %</t>
  </si>
  <si>
    <t>Production - New Accounts</t>
  </si>
  <si>
    <t>60 days + @ 9 months (Account based)</t>
  </si>
  <si>
    <t>Production - New Account Average Credit Limit</t>
  </si>
  <si>
    <t>July as of today</t>
  </si>
  <si>
    <t>july as of yesterday</t>
  </si>
  <si>
    <t>PROD_ACCT_NO</t>
  </si>
  <si>
    <t>BALANCE</t>
  </si>
  <si>
    <t>SUM_ATM_CT</t>
  </si>
  <si>
    <t>SUM_CONV_CHK_CT</t>
  </si>
  <si>
    <t>SUM_CASH_ADV_CT (OTC)</t>
  </si>
  <si>
    <t>SUM_QUASI_CASH_CT</t>
  </si>
  <si>
    <t>CASH_ADVANCE</t>
  </si>
  <si>
    <t>CREDIT</t>
  </si>
  <si>
    <t>THRESHOLD</t>
  </si>
  <si>
    <t>CASH_PYMT_AM</t>
  </si>
  <si>
    <t>Transaction $ &gt; $20k</t>
  </si>
  <si>
    <t>Transaction $  &gt; $20k</t>
  </si>
  <si>
    <t>OS</t>
  </si>
  <si>
    <t>RTL_AM</t>
  </si>
  <si>
    <t>RTL_ADJ_AM</t>
  </si>
  <si>
    <t>SUM_BAL_XFER_AM</t>
  </si>
  <si>
    <t>SUM_CASH_ADV_AM</t>
  </si>
  <si>
    <t>Prod_acct_no</t>
  </si>
  <si>
    <t>H4253_IDEMPR</t>
  </si>
  <si>
    <t>H4253_CENTALTA</t>
  </si>
  <si>
    <t>H4253_CUENTNU</t>
  </si>
  <si>
    <t>H4253_CDGPRODU</t>
  </si>
  <si>
    <t>H4253_FEOPERAC</t>
  </si>
  <si>
    <t>H4253_FEULTBLQ</t>
  </si>
  <si>
    <t>H4253_INDTIPT</t>
  </si>
  <si>
    <t>H4253_CDGMAR</t>
  </si>
  <si>
    <t>H4253_INSITTAR</t>
  </si>
  <si>
    <t>H4253_CODBLQ</t>
  </si>
  <si>
    <t>H4253_MOTBAJA</t>
  </si>
  <si>
    <t>H4253_CADTARJ</t>
  </si>
  <si>
    <t>TIPOPERS</t>
  </si>
  <si>
    <t>CUST_ID</t>
  </si>
  <si>
    <t>CDGSUBP</t>
  </si>
  <si>
    <t>H4250_MOTBAJA</t>
  </si>
  <si>
    <t>H4250_FECALTA</t>
  </si>
  <si>
    <t>H4250_FECBAJA</t>
  </si>
  <si>
    <t>H4250_CDESTCTA</t>
  </si>
  <si>
    <t>H4250_INBLQOPE</t>
  </si>
  <si>
    <t>OPEN_DT</t>
  </si>
  <si>
    <t>CLOSE_DT</t>
  </si>
  <si>
    <t>MONTH_OPEN</t>
  </si>
  <si>
    <t>YEAR_OPEN</t>
  </si>
  <si>
    <t>MONTH_CLOSED</t>
  </si>
  <si>
    <t>YEAR_CLOSED</t>
  </si>
  <si>
    <t>CONTRCT_BLQ</t>
  </si>
  <si>
    <t>H2871_CODBLQ</t>
  </si>
  <si>
    <t>CO_BLQ</t>
  </si>
  <si>
    <t>CO_DT</t>
  </si>
  <si>
    <t>H2871_FEULTBLQ</t>
  </si>
  <si>
    <t>MONTH_CO</t>
  </si>
  <si>
    <t>YEAR_CO</t>
  </si>
  <si>
    <t>CO_BALANCE</t>
  </si>
  <si>
    <t>OLDEST_DT</t>
  </si>
  <si>
    <t>DAYS_DLQ</t>
  </si>
  <si>
    <t>DLQ_BCKT</t>
  </si>
  <si>
    <t>CO_TYPE_1</t>
  </si>
  <si>
    <t>CO_TYPE_2</t>
  </si>
  <si>
    <t>BTXFER_AM</t>
  </si>
  <si>
    <t>BTXFER_REQ</t>
  </si>
  <si>
    <t>BTXFER_CT</t>
  </si>
  <si>
    <t>BTXFER_REQ_CT</t>
  </si>
  <si>
    <t>H4255_LICRECTA</t>
  </si>
  <si>
    <t>H4255_LICRERET</t>
  </si>
  <si>
    <t>H4255_ZSALDISC</t>
  </si>
  <si>
    <t>BATCH_BALANCE</t>
  </si>
  <si>
    <t>H4260_IMPMI</t>
  </si>
  <si>
    <t>STMT</t>
  </si>
  <si>
    <t>H4260_FECEXT</t>
  </si>
  <si>
    <t>H4260_FECLIQ</t>
  </si>
  <si>
    <t>REC_STMT</t>
  </si>
  <si>
    <t>CE_CUR_OS_BAL_AM</t>
  </si>
  <si>
    <t>BT_BAL</t>
  </si>
  <si>
    <t>CNV_CHK_BAL</t>
  </si>
  <si>
    <t>CSH_BAL</t>
  </si>
  <si>
    <t>RTL_BAL</t>
  </si>
  <si>
    <t>PROMO_0_BAL</t>
  </si>
  <si>
    <t>PROMO_1_BAL</t>
  </si>
  <si>
    <t>PROMO_2_BAL</t>
  </si>
  <si>
    <t>PROMO_3_BAL</t>
  </si>
  <si>
    <t>PROMO_4_BAL</t>
  </si>
  <si>
    <t>PROMO_5_BAL</t>
  </si>
  <si>
    <t>PROMO_6_BAL</t>
  </si>
  <si>
    <t>PROMO_7_BAL</t>
  </si>
  <si>
    <t>PROMO_8_BAL</t>
  </si>
  <si>
    <t>PROMO_9_BAL</t>
  </si>
  <si>
    <t>PROMO_10_BAL</t>
  </si>
  <si>
    <t>PROMO_11_BAL</t>
  </si>
  <si>
    <t>PROMO_12_BAL</t>
  </si>
  <si>
    <t>PROMO_13_BAL</t>
  </si>
  <si>
    <t>PROMO_14_BAL</t>
  </si>
  <si>
    <t>PROMO_15_BAL</t>
  </si>
  <si>
    <t>PROMO_16_BAL</t>
  </si>
  <si>
    <t>PROMO_17_BAL</t>
  </si>
  <si>
    <t>PROMO_18_BAL</t>
  </si>
  <si>
    <t>PROMO_19_BAL</t>
  </si>
  <si>
    <t>PROMO_20_BAL</t>
  </si>
  <si>
    <t>PROMO_21_BAL</t>
  </si>
  <si>
    <t>PROMO_22_BAL</t>
  </si>
  <si>
    <t>PROMO_23_BAL</t>
  </si>
  <si>
    <t>PROMO_24_BAL</t>
  </si>
  <si>
    <t>PROMO_25_BAL</t>
  </si>
  <si>
    <t>PROMO_26_BAL</t>
  </si>
  <si>
    <t>PROMO_27_BAL</t>
  </si>
  <si>
    <t>PROMO_28_BAL</t>
  </si>
  <si>
    <t>PROMO_29_BAL</t>
  </si>
  <si>
    <t>PROMO_30_BAL</t>
  </si>
  <si>
    <t>PROMO_31_BAL</t>
  </si>
  <si>
    <t>PROMO_32_BAL</t>
  </si>
  <si>
    <t>PROMO_33_BAL</t>
  </si>
  <si>
    <t>PROMO_34_BAL</t>
  </si>
  <si>
    <t>PROMO_35_BAL</t>
  </si>
  <si>
    <t>PROMO_36_BAL</t>
  </si>
  <si>
    <t>PROMO_37_BAL</t>
  </si>
  <si>
    <t>PROMO_38_BAL</t>
  </si>
  <si>
    <t>PROMO_39_BAL</t>
  </si>
  <si>
    <t>PROMO_0_RT</t>
  </si>
  <si>
    <t>PROMO_1_RT</t>
  </si>
  <si>
    <t>PROMO_2_RT</t>
  </si>
  <si>
    <t>PROMO_3_RT</t>
  </si>
  <si>
    <t>PROMO_4_RT</t>
  </si>
  <si>
    <t>PROMO_5_RT</t>
  </si>
  <si>
    <t>PROMO_6_RT</t>
  </si>
  <si>
    <t>PROMO_7_RT</t>
  </si>
  <si>
    <t>PROMO_8_RT</t>
  </si>
  <si>
    <t>PROMO_9_RT</t>
  </si>
  <si>
    <t>PROMO_10_RT</t>
  </si>
  <si>
    <t>PROMO_11_RT</t>
  </si>
  <si>
    <t>PROMO_12_RT</t>
  </si>
  <si>
    <t>PROMO_13_RT</t>
  </si>
  <si>
    <t>PROMO_14_RT</t>
  </si>
  <si>
    <t>PROMO_15_RT</t>
  </si>
  <si>
    <t>PROMO_16_RT</t>
  </si>
  <si>
    <t>PROMO_17_RT</t>
  </si>
  <si>
    <t>PROMO_18_RT</t>
  </si>
  <si>
    <t>PROMO_19_RT</t>
  </si>
  <si>
    <t>PROMO_20_RT</t>
  </si>
  <si>
    <t>PROMO_21_RT</t>
  </si>
  <si>
    <t>PROMO_22_RT</t>
  </si>
  <si>
    <t>PROMO_23_RT</t>
  </si>
  <si>
    <t>PROMO_24_RT</t>
  </si>
  <si>
    <t>PROMO_25_RT</t>
  </si>
  <si>
    <t>PROMO_26_RT</t>
  </si>
  <si>
    <t>PROMO_27_RT</t>
  </si>
  <si>
    <t>PROMO_28_RT</t>
  </si>
  <si>
    <t>PROMO_29_RT</t>
  </si>
  <si>
    <t>PROMO_30_RT</t>
  </si>
  <si>
    <t>PROMO_31_RT</t>
  </si>
  <si>
    <t>PROMO_32_RT</t>
  </si>
  <si>
    <t>PROMO_33_RT</t>
  </si>
  <si>
    <t>PROMO_34_RT</t>
  </si>
  <si>
    <t>PROMO_35_RT</t>
  </si>
  <si>
    <t>PROMO_36_RT</t>
  </si>
  <si>
    <t>PROMO_37_RT</t>
  </si>
  <si>
    <t>PROMO_38_RT</t>
  </si>
  <si>
    <t>PROMO_39_RT</t>
  </si>
  <si>
    <t>MIG_BT_INT_APR</t>
  </si>
  <si>
    <t>MIG_BT_INT_IND</t>
  </si>
  <si>
    <t>PCAS_BT_INT_APR</t>
  </si>
  <si>
    <t>PCAS_BT_INT_IND</t>
  </si>
  <si>
    <t>MIG_CSH_ADV_INT_APR</t>
  </si>
  <si>
    <t>MIG_CSH_ACV_INT_IND</t>
  </si>
  <si>
    <t>PCAS_CSH_ADV_INT_APR</t>
  </si>
  <si>
    <t>PCAS_CSH_ADV_INT_IND</t>
  </si>
  <si>
    <t>MIG_RTL_INT_APR</t>
  </si>
  <si>
    <t>MIG_RTL_INT_IND</t>
  </si>
  <si>
    <t>PCAS_RTL_INT_APR</t>
  </si>
  <si>
    <t>PCAS_RTL_INT_IND</t>
  </si>
  <si>
    <t>MIG_CNV_CHK_INT_APR</t>
  </si>
  <si>
    <t>MIG_CNV_CHK_INT_IND</t>
  </si>
  <si>
    <t>PCAS_CNV_CHK_INT_APR</t>
  </si>
  <si>
    <t>PCAS_CNV_CHK_INT_IND</t>
  </si>
  <si>
    <t>BOOKED_FICO_SCORE</t>
  </si>
  <si>
    <t>RFRSHD_FICO</t>
  </si>
  <si>
    <t>RTL_STD_APR_RES_PT</t>
  </si>
  <si>
    <t>RTL_PROMO_APR_RES_PT</t>
  </si>
  <si>
    <t>RTL_PROMO_PRD</t>
  </si>
  <si>
    <t>CSH_STD_APR_RES_PT</t>
  </si>
  <si>
    <t>CSH_PROMO_APR_RES_PT</t>
  </si>
  <si>
    <t>CSH_PROMO_PRD</t>
  </si>
  <si>
    <t>CNV_CHK_STD_APR_RES_PT</t>
  </si>
  <si>
    <t>CNV_CHK_PROMO_APR_RES_PT</t>
  </si>
  <si>
    <t>CNV_CHK_PROMO_PRD</t>
  </si>
  <si>
    <t>BT_STD_APR_RES_PT</t>
  </si>
  <si>
    <t>BT_PROMO_APR_RES_PT</t>
  </si>
  <si>
    <t>BT_PROMO_PRD</t>
  </si>
  <si>
    <t>SUM_FIN_CHG_AM</t>
  </si>
  <si>
    <t>SUM_FIN_CHG_CT</t>
  </si>
  <si>
    <t>SUM_FIN_CHG_ADJ_AM</t>
  </si>
  <si>
    <t>SUM_BAL_XFER_FEE_AM</t>
  </si>
  <si>
    <t>SUM_BAL_XFER_FEE_CT</t>
  </si>
  <si>
    <t>SUM_BAL_XFER_FEE_ADJ_AM</t>
  </si>
  <si>
    <t>SUM_ANNUAL_FEE_AM</t>
  </si>
  <si>
    <t>SUM_ANNUAL_FEE_CT</t>
  </si>
  <si>
    <t>SUM_ANNUAL_FEE_ADJ_AM</t>
  </si>
  <si>
    <t>SUM_LATE_FEE_AM</t>
  </si>
  <si>
    <t>SUM_LATE_FEE_CT</t>
  </si>
  <si>
    <t>SUM_LATE_FEE_ADJ_AM</t>
  </si>
  <si>
    <t>SUM_CASH_FE_FEE_AM</t>
  </si>
  <si>
    <t>SUM_CASH_FE_FEE_CT</t>
  </si>
  <si>
    <t>SUM_CASH_FE_FEE_ADJ_AM</t>
  </si>
  <si>
    <t>SUM_RET_CHK_FEE_AM</t>
  </si>
  <si>
    <t>SUM_RET_CHK_FEE_CT</t>
  </si>
  <si>
    <t>SUM_RET_CHK_FEE_ADJ_AM</t>
  </si>
  <si>
    <t>CASH_360805_FEE</t>
  </si>
  <si>
    <t>CASH_360805_FEE_CT</t>
  </si>
  <si>
    <t>CASH_360805_FEE_AJMT</t>
  </si>
  <si>
    <t>CASH_360806_FEE</t>
  </si>
  <si>
    <t>CASH_360806_FEE_CT</t>
  </si>
  <si>
    <t>CASH_360806_FEE_AJMT</t>
  </si>
  <si>
    <t>SUM_MTD_FTF_FEE_AM</t>
  </si>
  <si>
    <t>SUM_MTD_FTF_FEE_CT</t>
  </si>
  <si>
    <t>SUM_MTD_FTF_FEE_ADJ_AM</t>
  </si>
  <si>
    <t>SUM_APS_FEE_AM</t>
  </si>
  <si>
    <t>SUM_APS_FEE_ADJ_AM</t>
  </si>
  <si>
    <t>SUM_OVRLMT_FEE_AM</t>
  </si>
  <si>
    <t>OVRLMT_FEE_CT</t>
  </si>
  <si>
    <t>SUM_OVRLMT_FEE_ADJ_AM</t>
  </si>
  <si>
    <t>SUM_QUASI_CASH_FEE_AM</t>
  </si>
  <si>
    <t>QUASI_CASH_FEE_CT</t>
  </si>
  <si>
    <t>SUM_QUASI_CASH_FEE_ADJ_AM</t>
  </si>
  <si>
    <t>SUM_INS_FEE_AM</t>
  </si>
  <si>
    <t>INS_FEE_CT</t>
  </si>
  <si>
    <t>SUM_INS_FEE_ADJ_AM</t>
  </si>
  <si>
    <t>SUM_DEBT_SUSP_FEE_AM</t>
  </si>
  <si>
    <t>DEBT_SUSP_FEE_CT</t>
  </si>
  <si>
    <t>SUM_DEBT_SUSP_FEE_ADJ_AM</t>
  </si>
  <si>
    <t>SUM_INTERCHANGE_FEE</t>
  </si>
  <si>
    <t>MONTH_PSTD_DT</t>
  </si>
  <si>
    <t>YEAR_PSTD_DT</t>
  </si>
  <si>
    <t>SUM_RTL_AM</t>
  </si>
  <si>
    <t>SUM_RTL_ADJ_AM</t>
  </si>
  <si>
    <t>SUM_RTL_CT</t>
  </si>
  <si>
    <t>SUM_INTL_RTL_AM</t>
  </si>
  <si>
    <t>SUM_INTL_RTL_ADJ_AM</t>
  </si>
  <si>
    <t>SUM_INTL_RTL_CT</t>
  </si>
  <si>
    <t>SUM_CASH_ADV_CT</t>
  </si>
  <si>
    <t>SUM_INTL_CASH_ADV_AM</t>
  </si>
  <si>
    <t>SUM_INTL_CASH_ADV_CT</t>
  </si>
  <si>
    <t>SUM_ATM_AM</t>
  </si>
  <si>
    <t>SUM_INTL_ATM_AM</t>
  </si>
  <si>
    <t>SUM_INTL_ATM_CT</t>
  </si>
  <si>
    <t>SUM_QUASI_CASH_AM</t>
  </si>
  <si>
    <t>SUM_INTL_QUASI_CASH_AM</t>
  </si>
  <si>
    <t>SUM_INTL_QUASI_CASH_CT</t>
  </si>
  <si>
    <t>SUM_PAYMENT_AM</t>
  </si>
  <si>
    <t>SUM_PAYMENT_CT</t>
  </si>
  <si>
    <t>SUM_PAYMENT_ADJ_AM</t>
  </si>
  <si>
    <t>SUM_CASH_PYMT_AM</t>
  </si>
  <si>
    <t>SUM_CASH_PYMT_CT</t>
  </si>
  <si>
    <t>SUM_BAL_XFER_CT</t>
  </si>
  <si>
    <t>SUM_CONV_CHK_AM</t>
  </si>
  <si>
    <t>LAST_DEBIT_ACTV_DT</t>
  </si>
  <si>
    <t>FST_DEBIT_ACTV_DT</t>
  </si>
  <si>
    <t>LAST_PMT_DT</t>
  </si>
  <si>
    <t>H2872_FEOPERAC</t>
  </si>
  <si>
    <t>SUM_REC_AM</t>
  </si>
  <si>
    <t>SUM_REC_ADJ_AM</t>
  </si>
  <si>
    <t>SUM_REC_CT</t>
  </si>
  <si>
    <t>H9776_NOMPROV1</t>
  </si>
  <si>
    <t>RFRSHD_VANT</t>
  </si>
  <si>
    <t>VANTAGE_RANGE</t>
  </si>
  <si>
    <t>BOOKED_VANT</t>
  </si>
  <si>
    <t>BLOCK1</t>
  </si>
  <si>
    <t>BLOCK2</t>
  </si>
  <si>
    <t>BLOCK3</t>
  </si>
  <si>
    <t>BLOCK4</t>
  </si>
  <si>
    <t>BLOCK5</t>
  </si>
  <si>
    <t>BLOCK6</t>
  </si>
  <si>
    <t>BLOCK7</t>
  </si>
  <si>
    <t>BLOCK8</t>
  </si>
  <si>
    <t>BLOCK9</t>
  </si>
  <si>
    <t>BLOCK10</t>
  </si>
  <si>
    <t>FICO_Orig</t>
  </si>
  <si>
    <t>FICO_Range_Orig</t>
  </si>
  <si>
    <t>FICO</t>
  </si>
  <si>
    <t>FICO_Range</t>
  </si>
  <si>
    <t>mob</t>
  </si>
  <si>
    <t>ME_BAL_1_PD</t>
  </si>
  <si>
    <t>ME_BAL_2_PD</t>
  </si>
  <si>
    <t>ME_BAL_3_PD</t>
  </si>
  <si>
    <t>ME_BAL_4_PD</t>
  </si>
  <si>
    <t>ME_BAL_5_PD</t>
  </si>
  <si>
    <t>ME_BAL_6_PD</t>
  </si>
  <si>
    <t>ME_BAL_7_PD</t>
  </si>
  <si>
    <t>CHG_OFF_AM</t>
  </si>
  <si>
    <t>missing</t>
  </si>
  <si>
    <t>spend_active</t>
  </si>
  <si>
    <t>cash_active</t>
  </si>
  <si>
    <t>balance_active</t>
  </si>
  <si>
    <t>balance_active2</t>
  </si>
  <si>
    <t>revolving_fc</t>
  </si>
  <si>
    <t>open</t>
  </si>
  <si>
    <t>balance_tr</t>
  </si>
  <si>
    <t>Current</t>
  </si>
  <si>
    <t>ME_CNT_1_PD</t>
  </si>
  <si>
    <t>ME_CNT_2_PD</t>
  </si>
  <si>
    <t>ME_CNT_3_PD</t>
  </si>
  <si>
    <t>ME_CNT_4_PD</t>
  </si>
  <si>
    <t>ME_CNT_5_PD</t>
  </si>
  <si>
    <t>ME_CNT_6_PD</t>
  </si>
  <si>
    <t>ME_CNT_7_PD</t>
  </si>
  <si>
    <t>ME_CNT_CHG_OFF</t>
  </si>
  <si>
    <t>delq_90</t>
  </si>
  <si>
    <t>delq_60</t>
  </si>
  <si>
    <t>delq_30</t>
  </si>
  <si>
    <t>delinquency</t>
  </si>
  <si>
    <t>Tot_Promo_Bal</t>
  </si>
  <si>
    <t>PROMO_39BAL</t>
  </si>
  <si>
    <t>Promo_Active</t>
  </si>
  <si>
    <t>Tot_Wgt_Promo_Bal</t>
  </si>
  <si>
    <t>Wgt_Promo_APR</t>
  </si>
  <si>
    <t>CL_Range</t>
  </si>
  <si>
    <t>Last_debit_year</t>
  </si>
  <si>
    <t>Last_debit_month</t>
  </si>
  <si>
    <t>First_debit_year</t>
  </si>
  <si>
    <t>First_debit_month</t>
  </si>
  <si>
    <t>extract_yr</t>
  </si>
  <si>
    <t>extract_mon</t>
  </si>
  <si>
    <t>dateExrctMonth</t>
  </si>
  <si>
    <t>dateExrctMonthPrevious</t>
  </si>
  <si>
    <t>ME_CUR_OS_BAL_AM</t>
  </si>
  <si>
    <t>RETAIL_CT</t>
  </si>
  <si>
    <t>RETAIL_AM</t>
  </si>
  <si>
    <t>RETAIL_ADJ_AM</t>
  </si>
  <si>
    <t>BAL_XFER_CT</t>
  </si>
  <si>
    <t>BAL_XFER_AM</t>
  </si>
  <si>
    <t>CASH_ADV_CT</t>
  </si>
  <si>
    <t>CASH_ADV_AM</t>
  </si>
  <si>
    <t>CONV_CHK_AM</t>
  </si>
  <si>
    <t>CONV_CHK_CT</t>
  </si>
  <si>
    <t>ATM_CT</t>
  </si>
  <si>
    <t>ATM_AM</t>
  </si>
  <si>
    <t>QUASI_CASH_CT</t>
  </si>
  <si>
    <t>QUASI_CASH_AM</t>
  </si>
  <si>
    <t>FIN_CHG_AM</t>
  </si>
  <si>
    <t>FIN_CHG_ADJ_AM</t>
  </si>
  <si>
    <t>APS_FEE_AM</t>
  </si>
  <si>
    <t>APS_FEE_ADJ_AM</t>
  </si>
  <si>
    <t>BAL_XFER_FEE_AM</t>
  </si>
  <si>
    <t>LATE_FEE_AM</t>
  </si>
  <si>
    <t>LATE_FEE_ADJ_AM</t>
  </si>
  <si>
    <t>OVRLMT_FEE_AM</t>
  </si>
  <si>
    <t>OVRLMT_FEE_ADJ_AM</t>
  </si>
  <si>
    <t>RET_CHK_FEE_AM</t>
  </si>
  <si>
    <t>RET_CHK_FEE_ADJ_AM</t>
  </si>
  <si>
    <t>MTD_FTF_FEE_AM</t>
  </si>
  <si>
    <t>MTD_FTF_FEE_ADJ_AM</t>
  </si>
  <si>
    <t>ANNUAL_FEE_AM</t>
  </si>
  <si>
    <t>ANNUAL_FEE_ADJ_AM</t>
  </si>
  <si>
    <t>QUASI_CASH_FEE_AM</t>
  </si>
  <si>
    <t>QUASI_CASH_FEE_ADJ_AM</t>
  </si>
  <si>
    <t>CASH_FE_FEE_AM</t>
  </si>
  <si>
    <t>CASH_FE_FEE_ADJ_AM</t>
  </si>
  <si>
    <t>INS_FEE_AM</t>
  </si>
  <si>
    <t>INS_FEE_ADJ_AM</t>
  </si>
  <si>
    <t>DEBT_SUSP_FEE_AM</t>
  </si>
  <si>
    <t>DEBT_SUSP_FEE_ADJ_AM</t>
  </si>
  <si>
    <t>PAYMENT_CT</t>
  </si>
  <si>
    <t>PAYMENT_AM</t>
  </si>
  <si>
    <t>PAYMENT_ADJ_AM</t>
  </si>
  <si>
    <t>TRANSACTION_INACTIVE</t>
  </si>
  <si>
    <t>BlankHeaders</t>
  </si>
  <si>
    <t>CARD_TYPE</t>
  </si>
  <si>
    <t>DELQ_IND</t>
  </si>
  <si>
    <t>APPLICATION_TYPE</t>
  </si>
  <si>
    <t>APP_CHANNEL</t>
  </si>
  <si>
    <t>UNP_BILL_DEBT</t>
  </si>
  <si>
    <t>UNP_BILL_CAPITAL</t>
  </si>
  <si>
    <t>UNP_BILL_INTEREST</t>
  </si>
  <si>
    <t>UNP_BILL_FEE</t>
  </si>
  <si>
    <t>CHARGEOFF_DT</t>
  </si>
  <si>
    <t>EMPLOYEE_IND</t>
  </si>
  <si>
    <t>EMPLOYEE_IND_DESC</t>
  </si>
  <si>
    <t>EMPLOYEE_FLAG</t>
  </si>
  <si>
    <t>PROCESS_TYPE</t>
  </si>
  <si>
    <t>BEHAV_SCORE</t>
  </si>
  <si>
    <t>WALLET_SHARE</t>
  </si>
  <si>
    <t>WALLET_SHARE_DEF</t>
  </si>
  <si>
    <t>NTB_IND</t>
  </si>
  <si>
    <t>F</t>
  </si>
  <si>
    <t>S</t>
  </si>
  <si>
    <t>FA</t>
  </si>
  <si>
    <t>TFA</t>
  </si>
  <si>
    <t>MA</t>
  </si>
  <si>
    <t>SPHERE</t>
  </si>
  <si>
    <t>Unsolicited</t>
  </si>
  <si>
    <t>Branch</t>
  </si>
  <si>
    <t>N</t>
  </si>
  <si>
    <t>NOT EMPLOYEE</t>
  </si>
  <si>
    <t>No</t>
  </si>
  <si>
    <t>Opening</t>
  </si>
  <si>
    <t>NOT EXPANSION</t>
  </si>
  <si>
    <t>New accounts with BT are included here</t>
  </si>
  <si>
    <t>Avg credit limits for accounts opened in current calendar month, excluding closed accounts</t>
  </si>
  <si>
    <t>Count of all accounts with balance (it is different than 0), excluding CO accounts.</t>
  </si>
  <si>
    <t xml:space="preserve">risk tolerance for FIA on Pcas FOR </t>
  </si>
  <si>
    <t>All open accounts  that can transact (where INBLQOPE = N).</t>
  </si>
  <si>
    <t>Sum of all outstandings as of the EOM of the accounts opened previous to the current calendar year, excluding CO and closed accounts</t>
  </si>
  <si>
    <t>Month end Total Os by status code (block code at the contract level)</t>
  </si>
  <si>
    <t>Count of open accounts by refreshed fico distribution/count of total open accounts for the calendar month.</t>
  </si>
  <si>
    <t>Count of open and auth accounts by refreshed fico distribution/count of total open and auth accounts for the calendar month.</t>
  </si>
  <si>
    <t>Count of balance active accounts by refreshed fico distribution/count of total balance active accounts for the calendar month.</t>
  </si>
  <si>
    <t>Balance weighted refreshed Fico for open accounts with a non-zero Fico :sum(balance*refreshed fico)/sum(OS)</t>
  </si>
  <si>
    <t>Count of open accounts by age(months) with no balance/Count of open accounts for the calendar month.</t>
  </si>
  <si>
    <t>0 to 3 Months</t>
  </si>
  <si>
    <t>Count of open accounts by age(months) /Count of open accounts for the calendar month.</t>
  </si>
  <si>
    <t>Percentage of cycle end balances in the tipsal for the Retail, Promo and Cash balances, exc CO accounts</t>
  </si>
  <si>
    <t>Cycle end Retail balance by APR, exc CO accounts</t>
  </si>
  <si>
    <t>Cycle end Cash balance by APR, exc CO accounts</t>
  </si>
  <si>
    <t>Cycle end BT balance by APR, exc CO accounts</t>
  </si>
  <si>
    <t>Cycle end Promo balance by APR, exc CO accounts</t>
  </si>
  <si>
    <t>Retail blended APR by refreshed fico band</t>
  </si>
  <si>
    <t>Cash blended APR by refreshed fico band</t>
  </si>
  <si>
    <t>BT blended APR by refreshed fico band</t>
  </si>
  <si>
    <t>Promo blended APR by refreshed fico band</t>
  </si>
  <si>
    <t>Average credit lines for open accounts by refreshed fico band</t>
  </si>
  <si>
    <t>Sum of all outstandings as of the EOM of the current calendar month for open accounts/ Total Credit Limits for new open accounts</t>
  </si>
  <si>
    <t>percentage of credit limits for open and authorizable accounts by credit limit distribution</t>
  </si>
  <si>
    <t>Percentage of open accounts OS by credit limit distribution</t>
  </si>
  <si>
    <t>Total OS for open accounts by credit limit distribution</t>
  </si>
  <si>
    <t>Total OS for open and authorizable accounts by credit limit distribution</t>
  </si>
  <si>
    <t>Count of the open accounts by credit limit distribution</t>
  </si>
  <si>
    <t>Total retail purchase in the current month</t>
  </si>
  <si>
    <t>0-12 months</t>
  </si>
  <si>
    <t>61+ months</t>
  </si>
  <si>
    <t>Percentage of open and authorizable accounts with a retail transaction in that current month</t>
  </si>
  <si>
    <t xml:space="preserve">Count of accounts with retail transaction in current month / total open and authorizable accounts </t>
  </si>
  <si>
    <t>Number of retail transactions in current month for open accounts / open and authorizable accounts</t>
  </si>
  <si>
    <t>sum of cash advance amount plus conv check amount plus ATM amount plus  quasi cash amount plus balance transfer amount</t>
  </si>
  <si>
    <t>Sum of cash transaction amounts for cash advance, convenience checks, atm, quasi cash and balance transfers for open and authorizable accounts</t>
  </si>
  <si>
    <t>sum of cash transaction in the current calendar month / total open and authorizable accounts</t>
  </si>
  <si>
    <t>sum of cash transaction amounts / number of cash transactions in the current calendar month</t>
  </si>
  <si>
    <t>Percentage of cash balance by cash type</t>
  </si>
  <si>
    <t>Cash transactions by cash type</t>
  </si>
  <si>
    <t>Percentage of average of cash balance by cash type</t>
  </si>
  <si>
    <t>sum of balance transfer amount /number of balance transfer transactions</t>
  </si>
  <si>
    <t>Transaction breakdown by international and domestic</t>
  </si>
  <si>
    <t>Total accounts by delinquent bucket</t>
  </si>
  <si>
    <t>Open accounts - delinquent accounts (bk1-bk6)</t>
  </si>
  <si>
    <t>Accounts are 1PPD (1-29 days delinquent)</t>
  </si>
  <si>
    <t>Accounts are 2PPD (30-59 days delinquent)</t>
  </si>
  <si>
    <t>Accounts are 3PPD (60-89 days delinquent)</t>
  </si>
  <si>
    <t>Accounts are 4PPD (90-119 days delinquent)</t>
  </si>
  <si>
    <t>Accounts are 5PPD (120-149 days delinquent)</t>
  </si>
  <si>
    <t>Accounts are 6PPD (150+ days delinquent)</t>
  </si>
  <si>
    <t>Count of accounts with BT's / Total new accounts opened in current calendar month</t>
  </si>
  <si>
    <t>Average Retail Standard APR for accounts opened in current calendar month by booked fico score distribution</t>
  </si>
  <si>
    <t>Average cash standard APR for accounts opened in current calendar month by booked fico score distribution</t>
  </si>
  <si>
    <t>Average BT Standard APR for accounts opened in current calendar month by booked fico score distribution</t>
  </si>
  <si>
    <t>Average Promo APR for accounts opened in current calendar month by booked fico score distribution</t>
  </si>
  <si>
    <r>
      <t>(Net finance charges during the current month / sum of the</t>
    </r>
    <r>
      <rPr>
        <sz val="8"/>
        <rFont val="Calibri"/>
        <family val="2"/>
      </rPr>
      <t xml:space="preserve"> total</t>
    </r>
    <r>
      <rPr>
        <sz val="8"/>
        <rFont val="Calibri"/>
        <family val="2"/>
        <scheme val="minor"/>
      </rPr>
      <t xml:space="preserve"> outstandings for the current month ) *12, excluding CO accounts</t>
    </r>
  </si>
  <si>
    <t>Count of all accounts by status code (contract block code)</t>
  </si>
  <si>
    <t>Sum of Total OS as of EOM  by Refreshed Fico Distribution/Total OS as of EOM (excluding CO accounts in both).</t>
  </si>
  <si>
    <t>Percentage of open accounts by Net Monthly Retail Spend</t>
  </si>
  <si>
    <t>Number of accounts are 1 or more PPD</t>
  </si>
  <si>
    <t>Number of accounts are 4 or more PPD</t>
  </si>
  <si>
    <t>Percentage open accounts by bucket</t>
  </si>
  <si>
    <t>Number of current accounts/open accounts</t>
  </si>
  <si>
    <t>Number of accounts are 1 or more PPD/open accounts</t>
  </si>
  <si>
    <t>Number of accounts are 4 or more PPD/open accounts</t>
  </si>
  <si>
    <t>Number of accounts are 1PPD (1-29 days delinquent)/open acccounts</t>
  </si>
  <si>
    <t>Number of accounts are 2PPD (30-59 days delinquent)/open acccounts</t>
  </si>
  <si>
    <t>Number of accounts are 3PPD (60-89 days delinquent)/open acccounts</t>
  </si>
  <si>
    <t>Number of accounts are 4PPD (90-119 days delinquent)/open acccounts</t>
  </si>
  <si>
    <t>Number of accounts are 5PPD (120-149 days delinquent)/open acccounts</t>
  </si>
  <si>
    <t>Number of accounts are 6PPD (150+ days delinquent)/open acccounts</t>
  </si>
  <si>
    <t>Number of accounts are 1 or more PPD with 3 months on book</t>
  </si>
  <si>
    <t>Number of accounts are 1 or more PPD with 4 months on book</t>
  </si>
  <si>
    <t>Number of accounts are 4 or more PPD with 4 months on book</t>
  </si>
  <si>
    <t>Number of accounts are 1 or more PPD with 6 months on book</t>
  </si>
  <si>
    <t>Number of accounts are 3 or more PPD with 6 months on book</t>
  </si>
  <si>
    <t>Number of accounts are 4 or more PPD with 6 months on book</t>
  </si>
  <si>
    <t>Number of accounts are 1 or more PPD/open accounts with 3 months on book</t>
  </si>
  <si>
    <t>Number of accounts are 1 or more PPD/open accounts with 4 months on book</t>
  </si>
  <si>
    <t>Number of accounts are 4 or more PPD/open accounts with 4 months on book</t>
  </si>
  <si>
    <t>Number of accounts are 1 or more PPD/open accounts with 6 months on book</t>
  </si>
  <si>
    <t>Number of accounts are 3 or more PPD/open accounts with 6 months on book</t>
  </si>
  <si>
    <t>Number of accounts are 4 or more PPD/open accounts with 6 months on book</t>
  </si>
  <si>
    <t>Total sum of Outstandings by bucket (excluding CO accounts)</t>
  </si>
  <si>
    <t>Total sum of Outstandings for the accounts are 1 payment past due excluding charged off accounts</t>
  </si>
  <si>
    <t>Total sum of Outstandings for the accounts are 2 payment past due excluding charged off accounts</t>
  </si>
  <si>
    <t>Total sum of Outstandings for the accounts are 3 payment past due excluding charged off accounts</t>
  </si>
  <si>
    <t>Total sum of Outstandings for the accounts are 4 payment past due excluding charged off accounts</t>
  </si>
  <si>
    <t>Total sum of Outstandings for the accounts are 5 payment past due excluding charged off accounts</t>
  </si>
  <si>
    <t>Total sum of Outstandings for the accounts are 6 payment past due excluding charged off accounts</t>
  </si>
  <si>
    <t>Total sum of Outstandings for the accounts are 4 or more PPD</t>
  </si>
  <si>
    <t>Total sum of Outstandings for current accounts</t>
  </si>
  <si>
    <t>Total sum of Outstandings for the accounts are 1 or more PPD</t>
  </si>
  <si>
    <t>Percentage total sum of Outstandings by bucket</t>
  </si>
  <si>
    <t>Number of accounts charged off in the current month.It is defined when the block code 85 is applied to the account in PCAS. As there is a lag between PCAS and GL  (the information reported in the GL tends to be 1 day later than PCAS due to processing) , GL will receive that information the following date.</t>
  </si>
  <si>
    <t>(Number of accounts charged off in the current month/ open accounts in the current month )*12</t>
  </si>
  <si>
    <t>Gross Charge off balance -Purification Fee $</t>
  </si>
  <si>
    <t>Any transactios in charge off (pymts, debit adjustments..)</t>
  </si>
  <si>
    <t>Net Charge off balance (principal $-recovery $)</t>
  </si>
  <si>
    <t>(Net Charge off balance /total OS for open accounts)*12</t>
  </si>
  <si>
    <t>(Gross Charge off balance/total OS for open accounts)*12</t>
  </si>
  <si>
    <t>Total sum of Outstandings for the accounts are 2 or more payments past due /number of accounts are 2 or more PPD</t>
  </si>
  <si>
    <t>Total sum of Outstandings for the accounts are 4 or more payments past due /number of accounts are 4 or more PPD</t>
  </si>
  <si>
    <t>Gross Charge off balance /total number of accounts charged off in the current month</t>
  </si>
  <si>
    <t>Net Charge off balance /total number of accounts charged off in the current month</t>
  </si>
  <si>
    <t>Number of current accounts/(open accounts - accounts in delinquent)</t>
  </si>
  <si>
    <t>Total OS for open accounts/ balance active accounts</t>
  </si>
  <si>
    <t>Total OS for open accounts/open accounts</t>
  </si>
  <si>
    <t>AvgGrossCOBalance / AvgGoodBalCurr</t>
  </si>
  <si>
    <t>Avg30+balance/avg good bal curr</t>
  </si>
  <si>
    <t>Avg90+balance/avg good bal curr</t>
  </si>
  <si>
    <t>AvgNetCOBalance / .AvgGoodBalCurr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</si>
  <si>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</si>
  <si>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</si>
  <si>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</si>
  <si>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</si>
  <si>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</si>
  <si>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</si>
  <si>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</si>
  <si>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</si>
  <si>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</si>
  <si>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</si>
  <si>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</si>
  <si>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</si>
  <si>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</si>
  <si>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</si>
  <si>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</si>
  <si>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</si>
  <si>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</si>
  <si>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</si>
  <si>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</si>
  <si>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</si>
  <si>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BU</t>
  </si>
  <si>
    <t>BV</t>
  </si>
  <si>
    <t>BW</t>
  </si>
  <si>
    <t>BX</t>
  </si>
  <si>
    <t>BY</t>
  </si>
  <si>
    <t>BZ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</si>
  <si>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</si>
  <si>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</si>
  <si>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</si>
  <si>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</si>
  <si>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</si>
  <si>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</si>
  <si>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</si>
  <si>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</si>
  <si>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</si>
  <si>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</si>
  <si>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</si>
  <si>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</si>
  <si>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</si>
  <si>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</si>
  <si>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</si>
  <si>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</si>
  <si>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</si>
  <si>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</si>
  <si>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</si>
  <si>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D0</t>
  </si>
  <si>
    <t>D1</t>
  </si>
  <si>
    <t>D2</t>
  </si>
  <si>
    <t>D3</t>
  </si>
  <si>
    <t>D4</t>
  </si>
  <si>
    <t>tipsal</t>
  </si>
  <si>
    <t>count</t>
  </si>
  <si>
    <t>CREDIT LIMIT</t>
  </si>
  <si>
    <t>spp including PCAS Expansion</t>
  </si>
  <si>
    <t>Avg30+Balance / AvgGoodBalanceActive</t>
  </si>
  <si>
    <t>Avg90+Balance / AvgGoodBalanceActive</t>
  </si>
  <si>
    <t>AvgGrossCOBalance / AvgGoodBalanceActive</t>
  </si>
  <si>
    <t>AvgNetCOBalance / AvgGoodBalanceActive</t>
  </si>
  <si>
    <t>Avg30+Balance / AvgGoodBalOS</t>
  </si>
  <si>
    <t xml:space="preserve">Avg90+Balance / AvgGoodBalOS </t>
  </si>
  <si>
    <t>AvgGrossCOBalance / AvgGoodBalOS</t>
  </si>
  <si>
    <t>AvgNetCOBalance / AvgGoodBalOS</t>
  </si>
  <si>
    <t>1PPD(1-29 days) $ Delinquent for current month/ $current for previous month</t>
  </si>
  <si>
    <t>RR2PPD(30-59 days)$Delnqnt for current month/ 1PPD(1-29 days) $delinquent for previous month</t>
  </si>
  <si>
    <t>RR3PPD(60-89 days)$Delnqnt for current month/ RR2PPD(30-59 days)$Delnqnt for previous month</t>
  </si>
  <si>
    <t>RR4PPD(90-119 days)$Delnqnt for current month/ RR3PPD(60-89 days)$Delnqnt for previous month</t>
  </si>
  <si>
    <t>RR5PPD(120-149 days)$Delnqnt for current month/ RR4PPD(90-119 days)$Delnqnt for previous month</t>
  </si>
  <si>
    <t>RR6PPD(150+ days)$Delnqnt for current month/ RR5PPD(120-149 days)$Delnqnt for previous month</t>
  </si>
  <si>
    <t>Number of accounts with more than 10 cash advances in the current month</t>
  </si>
  <si>
    <t>Credit card accounts with credit balances of more than -$2,500 in the current month</t>
  </si>
  <si>
    <t>Sum of the previous credit  balances in the current month</t>
  </si>
  <si>
    <t>Number of accounts with Large Cash Pymts $ &gt;50% of credit limit</t>
  </si>
  <si>
    <t>Number of accounts with transaction $&gt;$20k in the current month  (retail $, balance transfer $ and cash advance $)</t>
  </si>
  <si>
    <t>Total payment $ in current month</t>
  </si>
  <si>
    <t>Total payment $ reversal in current month</t>
  </si>
  <si>
    <t>Average total net payments</t>
  </si>
  <si>
    <t>Payments - total payment reversals in current month</t>
  </si>
  <si>
    <t>Total Net payments in current month/ total ME OS in previous month</t>
  </si>
  <si>
    <t>Finance charge $</t>
  </si>
  <si>
    <t>Number of finance charge</t>
  </si>
  <si>
    <t>Finance charge adj $</t>
  </si>
  <si>
    <t>Auto pay adj $</t>
  </si>
  <si>
    <t>Auto pay $</t>
  </si>
  <si>
    <t>Balance transfer fee $</t>
  </si>
  <si>
    <t>Number of balance transfer fee</t>
  </si>
  <si>
    <t>Balance trasnfer fee adj $</t>
  </si>
  <si>
    <t>Late fee</t>
  </si>
  <si>
    <t>Number of late fees</t>
  </si>
  <si>
    <t>Late fee adj $</t>
  </si>
  <si>
    <t>Number of overlimit fees</t>
  </si>
  <si>
    <t>Overlimit fee $</t>
  </si>
  <si>
    <t>Overlimit fee adj $</t>
  </si>
  <si>
    <t>Returned check fee $</t>
  </si>
  <si>
    <t>Number of returned check fees</t>
  </si>
  <si>
    <t>Returned check fee adj $</t>
  </si>
  <si>
    <t>Foreign Transaction fees $</t>
  </si>
  <si>
    <t>Number of Foreign Transaction fees</t>
  </si>
  <si>
    <t>Foreign Transaction adj fees $</t>
  </si>
  <si>
    <t>Annual fee</t>
  </si>
  <si>
    <t>Quasi cash fee</t>
  </si>
  <si>
    <t>cash advance fee</t>
  </si>
  <si>
    <t>credit insurance fee</t>
  </si>
  <si>
    <t>debt cancellation fee</t>
  </si>
  <si>
    <t>Interchange fee</t>
  </si>
  <si>
    <t>Accounts with booked fico score &lt;660, excluding CO accounts</t>
  </si>
  <si>
    <t>here!</t>
  </si>
  <si>
    <t>Gross Charge off balance (from the datamart)</t>
  </si>
  <si>
    <t>Purification fee amount (unpaid billed interest and fees). It comes from the purification file.</t>
  </si>
  <si>
    <t>03177709005000211007</t>
  </si>
  <si>
    <t>03172105005000000331</t>
  </si>
  <si>
    <t>03170504005000000027</t>
  </si>
  <si>
    <t>03170691005000000006</t>
  </si>
  <si>
    <t>03177709005000031758</t>
  </si>
  <si>
    <t>03177907005000003315</t>
  </si>
  <si>
    <t>03170631005000000034</t>
  </si>
  <si>
    <t>03172112005000000114</t>
  </si>
  <si>
    <t>03177709005000115327</t>
  </si>
  <si>
    <t>03177903005000004685</t>
  </si>
  <si>
    <t>03170730005000000175</t>
  </si>
  <si>
    <t>03170394005000000144</t>
  </si>
  <si>
    <t>03170617005000000032</t>
  </si>
  <si>
    <t>03170985005000005815</t>
  </si>
  <si>
    <t>03170454005000000071</t>
  </si>
  <si>
    <t>03170070005000000082</t>
  </si>
  <si>
    <t>03170022005000000065</t>
  </si>
  <si>
    <t>03177709005000059223</t>
  </si>
  <si>
    <t>03170653005000000118</t>
  </si>
  <si>
    <t>03170523005000000127</t>
  </si>
  <si>
    <t>03172212005000000073</t>
  </si>
  <si>
    <t>03177709005000093676</t>
  </si>
  <si>
    <t>03177709005000132226</t>
  </si>
  <si>
    <t>03170646005000000104</t>
  </si>
  <si>
    <t>03170676005000000277</t>
  </si>
  <si>
    <t>03170597005000000159</t>
  </si>
  <si>
    <t>03170643005000000043</t>
  </si>
  <si>
    <t>03172164005000000023</t>
  </si>
  <si>
    <t>03177901005000000046</t>
  </si>
  <si>
    <t>03170827005000000071</t>
  </si>
  <si>
    <t>03170633005000000087</t>
  </si>
  <si>
    <t>03170299005000000159</t>
  </si>
  <si>
    <t>03177709005000207177</t>
  </si>
  <si>
    <t>03172102005000000292</t>
  </si>
  <si>
    <t>03170540005000000048</t>
  </si>
  <si>
    <t>03177709005000144190</t>
  </si>
  <si>
    <t>03170289005000000066</t>
  </si>
  <si>
    <t>03177709005000101252</t>
  </si>
  <si>
    <t>03170621005000000342</t>
  </si>
  <si>
    <t>03172239005000000012</t>
  </si>
  <si>
    <t>03177709005000027391</t>
  </si>
  <si>
    <t>03170576005000000016</t>
  </si>
  <si>
    <t>03177709005000191783</t>
  </si>
  <si>
    <t>03170416005000000021</t>
  </si>
  <si>
    <t>03177709005000214703</t>
  </si>
  <si>
    <t>03170862005000000079</t>
  </si>
  <si>
    <t>03177709005000120628</t>
  </si>
  <si>
    <t>03170618005000000090</t>
  </si>
  <si>
    <t>03177903005000003558</t>
  </si>
  <si>
    <t>03170233005000000010</t>
  </si>
  <si>
    <t>03170676005000000207</t>
  </si>
  <si>
    <t>03170886005000000093</t>
  </si>
  <si>
    <t>03172120005000000184</t>
  </si>
  <si>
    <t>03177709005000042884</t>
  </si>
  <si>
    <t>03170666005000000036</t>
  </si>
  <si>
    <t>03170032005000000163</t>
  </si>
  <si>
    <t>03177709005000077846</t>
  </si>
  <si>
    <t>03170253005000000168</t>
  </si>
  <si>
    <t>03172110005000000114</t>
  </si>
  <si>
    <t>03170005005000000080</t>
  </si>
  <si>
    <t>03172133005000000209</t>
  </si>
  <si>
    <t>03172204005000000205</t>
  </si>
  <si>
    <t>03170600005000000032</t>
  </si>
  <si>
    <t>03170161005000000060</t>
  </si>
  <si>
    <t>03170022005000000172</t>
  </si>
  <si>
    <t>03170592005000000339</t>
  </si>
  <si>
    <t>03177709005000125639</t>
  </si>
  <si>
    <t>03177709005000227906</t>
  </si>
  <si>
    <t>03177709005000243391</t>
  </si>
  <si>
    <t>03170493005000000008</t>
  </si>
  <si>
    <t>03177709005000144052</t>
  </si>
  <si>
    <t>03170306005000000103</t>
  </si>
  <si>
    <t>03170813005000000113</t>
  </si>
  <si>
    <t>03172164005000000008</t>
  </si>
  <si>
    <t>03177709005000065469</t>
  </si>
  <si>
    <t>03172231005000000046</t>
  </si>
  <si>
    <t>03170416005000000072</t>
  </si>
  <si>
    <t>03170709005000000041</t>
  </si>
  <si>
    <t>03172231005000000106</t>
  </si>
  <si>
    <t>03177709005000228806</t>
  </si>
  <si>
    <t>03170646005000000030</t>
  </si>
  <si>
    <t>03170638005000000134</t>
  </si>
  <si>
    <t>03170518005000000012</t>
  </si>
  <si>
    <t>03170637005000000103</t>
  </si>
  <si>
    <t>03170685005000000043</t>
  </si>
  <si>
    <t>03177709005000069592</t>
  </si>
  <si>
    <t>03177709005000151098</t>
  </si>
  <si>
    <t>03177709005000225993</t>
  </si>
  <si>
    <t>03170128005000000128</t>
  </si>
  <si>
    <t>03170027005000000106</t>
  </si>
  <si>
    <t>03170688005000000022</t>
  </si>
  <si>
    <t>03177709005000077527</t>
  </si>
  <si>
    <t>03177709005000095919</t>
  </si>
  <si>
    <t>03177709005000203634</t>
  </si>
  <si>
    <t>03170663005000000134</t>
  </si>
  <si>
    <t>03170201005000000144</t>
  </si>
  <si>
    <t>03170108005000000025</t>
  </si>
  <si>
    <t>03170207005000000035</t>
  </si>
  <si>
    <t>03177709005000079468</t>
  </si>
  <si>
    <t>03177709005000172822</t>
  </si>
  <si>
    <t>03177709005000212421</t>
  </si>
  <si>
    <t>03177709005000225690</t>
  </si>
  <si>
    <t>03177709005000083225</t>
  </si>
  <si>
    <t>03177709005000162382</t>
  </si>
  <si>
    <t>03177709005000170721</t>
  </si>
  <si>
    <t>03177709005000107888</t>
  </si>
  <si>
    <t>03177709005000124011</t>
  </si>
  <si>
    <t>03177709005000078855</t>
  </si>
  <si>
    <t>03177709005000042501</t>
  </si>
  <si>
    <t>03177709005000130609</t>
  </si>
  <si>
    <t>03177709005000145768</t>
  </si>
  <si>
    <t>03177709005000157147</t>
  </si>
  <si>
    <t>03177709005000223141</t>
  </si>
  <si>
    <t>03177709005000130655</t>
  </si>
  <si>
    <t>03177709005000153863</t>
  </si>
  <si>
    <t>03177709005000068145</t>
  </si>
  <si>
    <t>03177709005000202540</t>
  </si>
  <si>
    <t>03177709005000126676</t>
  </si>
  <si>
    <t>03177709005000189772</t>
  </si>
  <si>
    <t>03177709005000185457</t>
  </si>
  <si>
    <t>03177709005000088555</t>
  </si>
  <si>
    <t>03177709005000086628</t>
  </si>
  <si>
    <t>03177709005000142860</t>
  </si>
  <si>
    <t>03177709005000241167</t>
  </si>
  <si>
    <t>03177709005000069625</t>
  </si>
  <si>
    <t>03177709005000072811</t>
  </si>
  <si>
    <t>03177709005000025185</t>
  </si>
  <si>
    <t>Red Flags for March 2016 ME</t>
  </si>
  <si>
    <t>03177903005000007026</t>
  </si>
  <si>
    <t>03177709005000126250</t>
  </si>
  <si>
    <t>03177709005000052975</t>
  </si>
  <si>
    <t>03172149005000000044</t>
  </si>
  <si>
    <t>03170668005000000084</t>
  </si>
  <si>
    <t>03170097005000000123</t>
  </si>
  <si>
    <t>03170216005000000051</t>
  </si>
  <si>
    <t>03170498005000000107</t>
  </si>
  <si>
    <t>03177709005000048695</t>
  </si>
  <si>
    <t>03177709005000054451</t>
  </si>
  <si>
    <t>03177709005000210080</t>
  </si>
  <si>
    <t>03177907005000013027</t>
  </si>
  <si>
    <t>03177709005000162735</t>
  </si>
  <si>
    <t>03177709005000140753</t>
  </si>
  <si>
    <t>03172105005000000296</t>
  </si>
  <si>
    <t>03170131005000000089</t>
  </si>
  <si>
    <t>03172249005000000171</t>
  </si>
  <si>
    <t>03170873005000000147</t>
  </si>
  <si>
    <t>03172263005000000242</t>
  </si>
  <si>
    <t>03177709005000053171</t>
  </si>
  <si>
    <t>03177709005000077008</t>
  </si>
  <si>
    <t>03170395005000000134</t>
  </si>
  <si>
    <t>03177709005000213707</t>
  </si>
  <si>
    <t>03170733005000000114</t>
  </si>
  <si>
    <t>03170466005000000089</t>
  </si>
  <si>
    <t>03170176005000000123</t>
  </si>
  <si>
    <t>03177709005000029759</t>
  </si>
  <si>
    <t>03170498005000000101</t>
  </si>
  <si>
    <t>03177709005000077088</t>
  </si>
  <si>
    <t>03170386005000000100</t>
  </si>
  <si>
    <t>03170706005000000077</t>
  </si>
  <si>
    <t>03170566005000000063</t>
  </si>
  <si>
    <t>03170052005000000232</t>
  </si>
  <si>
    <t>03177709005000001754</t>
  </si>
  <si>
    <t>03170136005000000239</t>
  </si>
  <si>
    <t>03177709005000011747</t>
  </si>
  <si>
    <t>03170566005000000092</t>
  </si>
  <si>
    <t>03177709005000209980</t>
  </si>
  <si>
    <t>03177709005000079372</t>
  </si>
  <si>
    <t>03177709005000002096</t>
  </si>
  <si>
    <t>03177903005000006913</t>
  </si>
  <si>
    <t>03177709005000138777</t>
  </si>
  <si>
    <t>03170264005000000140</t>
  </si>
  <si>
    <t>03170226005000000144</t>
  </si>
  <si>
    <t>03172269005000000049</t>
  </si>
  <si>
    <t>03170178005000000076</t>
  </si>
  <si>
    <t>03172266005000000127</t>
  </si>
  <si>
    <t>03177709005000004460</t>
  </si>
  <si>
    <t>03170181005000000053</t>
  </si>
  <si>
    <t>03170395005000000148</t>
  </si>
  <si>
    <t>03170513005000000110</t>
  </si>
  <si>
    <t>03170253005000000127</t>
  </si>
  <si>
    <t>03170056005000000134</t>
  </si>
  <si>
    <t>03170820005000000028</t>
  </si>
  <si>
    <t>03170298005000000043</t>
  </si>
  <si>
    <t>03177709005000036176</t>
  </si>
  <si>
    <t>03177709005000125515</t>
  </si>
  <si>
    <t>03172125005000000183</t>
  </si>
  <si>
    <t>03177709005000186135</t>
  </si>
  <si>
    <t>03170613005000000201</t>
  </si>
  <si>
    <t>03172107005000000276</t>
  </si>
  <si>
    <t>03177709005000243481</t>
  </si>
  <si>
    <t>03170730005000000145</t>
  </si>
  <si>
    <t>03170861005000000104</t>
  </si>
  <si>
    <t>03170102005000000035</t>
  </si>
  <si>
    <t>03170985005000005611</t>
  </si>
  <si>
    <t>03177907005000015792</t>
  </si>
  <si>
    <t>03170410005000000176</t>
  </si>
  <si>
    <t>03170476005000000006</t>
  </si>
  <si>
    <t>03177709005000215160</t>
  </si>
  <si>
    <t>03170493005000000092</t>
  </si>
  <si>
    <t>03170712005000000051</t>
  </si>
  <si>
    <t>03177903005000009050</t>
  </si>
  <si>
    <t>03170674005000000030</t>
  </si>
  <si>
    <t>03170654005000000064</t>
  </si>
  <si>
    <t>03170435005000000255</t>
  </si>
  <si>
    <t>03170633005000000067</t>
  </si>
  <si>
    <t>03177709005000120253</t>
  </si>
  <si>
    <t>03177709005000203792</t>
  </si>
  <si>
    <t>03170446005000000180</t>
  </si>
  <si>
    <t>03177907005000010485</t>
  </si>
  <si>
    <t>03170387005000000019</t>
  </si>
  <si>
    <t>03172112005000000057</t>
  </si>
  <si>
    <t>03177709005000234888</t>
  </si>
  <si>
    <t>03170047005000000042</t>
  </si>
  <si>
    <t>03170985005000001998</t>
  </si>
  <si>
    <t>03170801005000000095</t>
  </si>
  <si>
    <t>03170898005000000268</t>
  </si>
  <si>
    <t>03177709005000012992</t>
  </si>
  <si>
    <t>03170724005000000035</t>
  </si>
  <si>
    <t>03170385005000000030</t>
  </si>
  <si>
    <t>03170555005000000069</t>
  </si>
  <si>
    <t>03177709005000160538</t>
  </si>
  <si>
    <t>03172119005000000455</t>
  </si>
  <si>
    <t>03177709005000062185</t>
  </si>
  <si>
    <t>03177709005000154369</t>
  </si>
  <si>
    <t>03170395005000000023</t>
  </si>
  <si>
    <t>03177709005000161041</t>
  </si>
  <si>
    <t>03177709005000059794</t>
  </si>
  <si>
    <t>03170467005000000389</t>
  </si>
  <si>
    <t>03170665005000000177</t>
  </si>
  <si>
    <t>03177709005000037631</t>
  </si>
  <si>
    <t>03170132005000000291</t>
  </si>
  <si>
    <t>03170106005000000013</t>
  </si>
  <si>
    <t>03170053005000000105</t>
  </si>
  <si>
    <t>03177709005000232248</t>
  </si>
  <si>
    <t>03172261005000000090</t>
  </si>
  <si>
    <t>03177709005000089084</t>
  </si>
  <si>
    <t>03170034005000000058</t>
  </si>
  <si>
    <t>03170515005000000116</t>
  </si>
  <si>
    <t>03170520005000000373</t>
  </si>
  <si>
    <t>03177903005000004657</t>
  </si>
  <si>
    <t>03170615005000000044</t>
  </si>
  <si>
    <t>03172212005000000027</t>
  </si>
  <si>
    <t>03170665005000000059</t>
  </si>
  <si>
    <t>03177709005000036681</t>
  </si>
  <si>
    <t>03172271005000000058</t>
  </si>
  <si>
    <t>03172149005000000056</t>
  </si>
  <si>
    <t>03177709005000213485</t>
  </si>
  <si>
    <t>03172102005000000089</t>
  </si>
  <si>
    <t>03170394005000000180</t>
  </si>
  <si>
    <t>03172155005000000126</t>
  </si>
  <si>
    <t>03170506005000000083</t>
  </si>
  <si>
    <t>03177709005000160428</t>
  </si>
  <si>
    <t>03177907005000012655</t>
  </si>
  <si>
    <t>03177709005000166916</t>
  </si>
  <si>
    <t>03172203005000000198</t>
  </si>
  <si>
    <t>03170459005000000126</t>
  </si>
  <si>
    <t>03170221005000000104</t>
  </si>
  <si>
    <t>03170437005000000025</t>
  </si>
  <si>
    <t>03170199005000000095</t>
  </si>
  <si>
    <t>03177709005000143397</t>
  </si>
  <si>
    <t>03170985005000006015</t>
  </si>
  <si>
    <t>03177709005000138148</t>
  </si>
  <si>
    <t>03172266005000000266</t>
  </si>
  <si>
    <t>03170501005000000007</t>
  </si>
  <si>
    <t>03170682005000000055</t>
  </si>
  <si>
    <t>03170613005000000202</t>
  </si>
  <si>
    <t>03170394005000000322</t>
  </si>
  <si>
    <t>03177709005000083139</t>
  </si>
  <si>
    <t>03177709005000111105</t>
  </si>
  <si>
    <t>03170175005000000141</t>
  </si>
  <si>
    <t>03170563005000000006</t>
  </si>
  <si>
    <t>03177907005000003764</t>
  </si>
  <si>
    <t>03170523005000000093</t>
  </si>
  <si>
    <t>03170287005000000039</t>
  </si>
  <si>
    <t>03177709005000197824</t>
  </si>
  <si>
    <t>03170749005000000033</t>
  </si>
  <si>
    <t>03170552005000000163</t>
  </si>
  <si>
    <t>03177709005000025093</t>
  </si>
  <si>
    <t>03177709005000148484</t>
  </si>
  <si>
    <t>03170278005000000083</t>
  </si>
  <si>
    <t>03170518005000000070</t>
  </si>
  <si>
    <t>03170047005000000009</t>
  </si>
  <si>
    <t>03177709005000220967</t>
  </si>
  <si>
    <t>03170401005000000149</t>
  </si>
  <si>
    <t>03172275005000000214</t>
  </si>
  <si>
    <t>03170704005000000073</t>
  </si>
  <si>
    <t>03170394005000000342</t>
  </si>
  <si>
    <t>03172220005000000112</t>
  </si>
  <si>
    <t>03170226005000000142</t>
  </si>
  <si>
    <t>03177907005000005999</t>
  </si>
  <si>
    <t>03170644005000000107</t>
  </si>
  <si>
    <t>03170593005000000060</t>
  </si>
  <si>
    <t>03170689005000000030</t>
  </si>
  <si>
    <t>03170737005000000090</t>
  </si>
  <si>
    <t>03177709005000079604</t>
  </si>
  <si>
    <t>03177709005000048151</t>
  </si>
  <si>
    <t>03170468005000000088</t>
  </si>
  <si>
    <t>03170236005000000113</t>
  </si>
  <si>
    <t>03170613005000000417</t>
  </si>
  <si>
    <t>03172204005000000122</t>
  </si>
  <si>
    <t>03170171005000000058</t>
  </si>
  <si>
    <t>03177709005000107058</t>
  </si>
  <si>
    <t>03172123005000000210</t>
  </si>
  <si>
    <t>03177709005000129160</t>
  </si>
  <si>
    <t>03177709005000169937</t>
  </si>
  <si>
    <t>03177709005000057335</t>
  </si>
  <si>
    <t>03172110005000000343</t>
  </si>
  <si>
    <t>03177709005000109753</t>
  </si>
  <si>
    <t>03170112005000000034</t>
  </si>
  <si>
    <t>03177709005000212265</t>
  </si>
  <si>
    <t>03172204005000000195</t>
  </si>
  <si>
    <t>03172264005000000054</t>
  </si>
  <si>
    <t>03170073005000000020</t>
  </si>
  <si>
    <t>03177709005000066617</t>
  </si>
  <si>
    <t>03170692005000000167</t>
  </si>
  <si>
    <t>03177709005000041351</t>
  </si>
  <si>
    <t>03172164005000000104</t>
  </si>
  <si>
    <t>03170085005000000098</t>
  </si>
  <si>
    <t>03170461005000000090</t>
  </si>
  <si>
    <t>03177709005000044335</t>
  </si>
  <si>
    <t>03170461005000000120</t>
  </si>
  <si>
    <t>03170653005000000106</t>
  </si>
  <si>
    <t>03172249005000000264</t>
  </si>
  <si>
    <t>03177709005000074528</t>
  </si>
  <si>
    <t>03177709005000234587</t>
  </si>
  <si>
    <t>03172212005000000034</t>
  </si>
  <si>
    <t>03170446005000000168</t>
  </si>
  <si>
    <t>03170633005000000027</t>
  </si>
  <si>
    <t>03177709005000056746</t>
  </si>
  <si>
    <t>03177709005000059352</t>
  </si>
  <si>
    <t>03177709005000207587</t>
  </si>
  <si>
    <t>03170175005000000118</t>
  </si>
  <si>
    <t>03170861005000000058</t>
  </si>
  <si>
    <t>03170663005000000179</t>
  </si>
  <si>
    <t>03170826005000000063</t>
  </si>
  <si>
    <t>03172206005000000015</t>
  </si>
  <si>
    <t>03177709005000194992</t>
  </si>
  <si>
    <t>03177709005000079472</t>
  </si>
  <si>
    <t>03170368005000000029</t>
  </si>
  <si>
    <t>03172244005000000170</t>
  </si>
  <si>
    <t>03170802005000000125</t>
  </si>
  <si>
    <t>03170176005000000255</t>
  </si>
  <si>
    <t>03170616005000000224</t>
  </si>
  <si>
    <t>03177709005000223767</t>
  </si>
  <si>
    <t>03177709005000173385</t>
  </si>
  <si>
    <t>03172124005000000171</t>
  </si>
  <si>
    <t>03170389005000000166</t>
  </si>
  <si>
    <t>03177709005000240280</t>
  </si>
  <si>
    <t>03177709005000047632</t>
  </si>
  <si>
    <t>03170985005000001266</t>
  </si>
  <si>
    <t>03172152005000000053</t>
  </si>
  <si>
    <t>03170163005000000243</t>
  </si>
  <si>
    <t>03170038005000000102</t>
  </si>
  <si>
    <t>03177709005000209791</t>
  </si>
  <si>
    <t>03170142005000000038</t>
  </si>
  <si>
    <t>03172110005000000352</t>
  </si>
  <si>
    <t>03177709005000198697</t>
  </si>
  <si>
    <t>03170831005000000120</t>
  </si>
  <si>
    <t>03177709005000031203</t>
  </si>
  <si>
    <t>03177709005000236112</t>
  </si>
  <si>
    <t>03170523005000000128</t>
  </si>
  <si>
    <t>03170597005000000163</t>
  </si>
  <si>
    <t>03170222005000000193</t>
  </si>
  <si>
    <t>03177709005000080575</t>
  </si>
  <si>
    <t>03170397005000000136</t>
  </si>
  <si>
    <t>03170414005000000006</t>
  </si>
  <si>
    <t>03170226005000000014</t>
  </si>
  <si>
    <t>03177709005000114666</t>
  </si>
  <si>
    <t>03170097005000000027</t>
  </si>
  <si>
    <t>03170108005000000001</t>
  </si>
  <si>
    <t>03170207005000000022</t>
  </si>
  <si>
    <t>03170201005000000123</t>
  </si>
  <si>
    <t>03177709005000090658</t>
  </si>
  <si>
    <t>03177903005000000239</t>
  </si>
  <si>
    <t>03170312005000000023</t>
  </si>
  <si>
    <t>03170880005000000139</t>
  </si>
  <si>
    <t>03172207005000000053</t>
  </si>
  <si>
    <t>03172244005000000116</t>
  </si>
  <si>
    <t>03172276005000000316</t>
  </si>
  <si>
    <t>03177903005000000126</t>
  </si>
  <si>
    <t>03177709005000176673</t>
  </si>
  <si>
    <t>03177709005000074540</t>
  </si>
  <si>
    <t>03177709005000238365</t>
  </si>
  <si>
    <t>03170552005000000189</t>
  </si>
  <si>
    <t>03177709005000169269</t>
  </si>
  <si>
    <t>03177709005000030570</t>
  </si>
  <si>
    <t>03170869005000000194</t>
  </si>
  <si>
    <t>03177903005000003280</t>
  </si>
  <si>
    <t>03177709005000129638</t>
  </si>
  <si>
    <t>03170297005000000171</t>
  </si>
  <si>
    <t>03170861005000000257</t>
  </si>
  <si>
    <t>03177709005000211352</t>
  </si>
  <si>
    <t>03170115005000000101</t>
  </si>
  <si>
    <t>03170628005000000180</t>
  </si>
  <si>
    <t>03170499005000000094</t>
  </si>
  <si>
    <t>03170864005000000187</t>
  </si>
  <si>
    <t>03177709005000056616</t>
  </si>
  <si>
    <t>03177709005000038575</t>
  </si>
  <si>
    <t>03177709005000059554</t>
  </si>
  <si>
    <t>03177709005000070403</t>
  </si>
  <si>
    <t>03170866005000000124</t>
  </si>
  <si>
    <t>03170394005000000391</t>
  </si>
  <si>
    <t>03177709005000041143</t>
  </si>
  <si>
    <t>03170882005000000239</t>
  </si>
  <si>
    <t>03170613005000000521</t>
  </si>
  <si>
    <t>03177709005000055815</t>
  </si>
  <si>
    <t>03170196005000000005</t>
  </si>
  <si>
    <t>03177709005000124625</t>
  </si>
  <si>
    <t>03177709005000058690</t>
  </si>
  <si>
    <t>03170591005000000078</t>
  </si>
  <si>
    <t>03177709005000202552</t>
  </si>
  <si>
    <t>03177709005000089667</t>
  </si>
  <si>
    <t>03170388005000000152</t>
  </si>
  <si>
    <t>03170298005000000014</t>
  </si>
  <si>
    <t>03170817005000000129</t>
  </si>
  <si>
    <t>03170669005000000054</t>
  </si>
  <si>
    <t>03177709005000080887</t>
  </si>
  <si>
    <t>03170692005000000269</t>
  </si>
  <si>
    <t>03170297005000000032</t>
  </si>
  <si>
    <t>03172102005000000085</t>
  </si>
  <si>
    <t>03177709005000037033</t>
  </si>
  <si>
    <t>03177709005000138509</t>
  </si>
  <si>
    <t>03170649005000000127</t>
  </si>
  <si>
    <t>03170119005000000198</t>
  </si>
  <si>
    <t>03177709005000047971</t>
  </si>
  <si>
    <t>03170643005000000050</t>
  </si>
  <si>
    <t>03177709005000126190</t>
  </si>
  <si>
    <t>03170400005000000297</t>
  </si>
  <si>
    <t>03170674005000000084</t>
  </si>
  <si>
    <t>03170454005000000114</t>
  </si>
  <si>
    <t>03170629005000000170</t>
  </si>
  <si>
    <t>03177709005000132119</t>
  </si>
  <si>
    <t>03177709005000002084</t>
  </si>
  <si>
    <t>03170048005000000096</t>
  </si>
  <si>
    <t>03170080005000000032</t>
  </si>
  <si>
    <t>03170474005000000183</t>
  </si>
  <si>
    <t>03170115005000000119</t>
  </si>
  <si>
    <t>03172261005000000038</t>
  </si>
  <si>
    <t>03172230005000000083</t>
  </si>
  <si>
    <t>03177709005000148604</t>
  </si>
  <si>
    <t>03177709005000120645</t>
  </si>
  <si>
    <t>03170666005000000026</t>
  </si>
  <si>
    <t>03177709005000238917</t>
  </si>
  <si>
    <t>03177709005000126009</t>
  </si>
  <si>
    <t>03170166005000000088</t>
  </si>
  <si>
    <t>03172110005000000386</t>
  </si>
  <si>
    <t>03172207005000000061</t>
  </si>
  <si>
    <t>03177709005000132044</t>
  </si>
  <si>
    <t>03170566005000000201</t>
  </si>
  <si>
    <t>03172206005000000044</t>
  </si>
  <si>
    <t>03177709005000154118</t>
  </si>
  <si>
    <t>03172101005000000230</t>
  </si>
  <si>
    <t>03177709005000196455</t>
  </si>
  <si>
    <t>03170862005000000040</t>
  </si>
  <si>
    <t>03170298005000000119</t>
  </si>
  <si>
    <t>03170527005000000222</t>
  </si>
  <si>
    <t>03172119005000000488</t>
  </si>
  <si>
    <t>03170613005000000548</t>
  </si>
  <si>
    <t>03172233005000000027</t>
  </si>
  <si>
    <t>03170500005000000010</t>
  </si>
  <si>
    <t>03170131005000000146</t>
  </si>
  <si>
    <t>03172262005000000086</t>
  </si>
  <si>
    <t>03172270005000000043</t>
  </si>
  <si>
    <t>03177709005000080456</t>
  </si>
  <si>
    <t>03177709005000092611</t>
  </si>
  <si>
    <t>03170408005000000199</t>
  </si>
  <si>
    <t>03170250005000000008</t>
  </si>
  <si>
    <t>03170613005000000527</t>
  </si>
  <si>
    <t>03172261005000000155</t>
  </si>
  <si>
    <t>03170633005000000094</t>
  </si>
  <si>
    <t>03170120005000000036</t>
  </si>
  <si>
    <t>03177709005000051949</t>
  </si>
  <si>
    <t>03172204005000000218</t>
  </si>
  <si>
    <t>03170253005000000032</t>
  </si>
  <si>
    <t>03172247005000000027</t>
  </si>
  <si>
    <t>03177709005000097510</t>
  </si>
  <si>
    <t>03172203005000000117</t>
  </si>
  <si>
    <t>03170242005000000146</t>
  </si>
  <si>
    <t>03170666005000000086</t>
  </si>
  <si>
    <t>03170648005000000052</t>
  </si>
  <si>
    <t>03170616005000000299</t>
  </si>
  <si>
    <t>03170646005000000037</t>
  </si>
  <si>
    <t>03170064005000000271</t>
  </si>
  <si>
    <t>03170162005000000291</t>
  </si>
  <si>
    <t>03170467005000000381</t>
  </si>
  <si>
    <t>03170985005000007016</t>
  </si>
  <si>
    <t>03172212005000000023</t>
  </si>
  <si>
    <t>03172237005000000006</t>
  </si>
  <si>
    <t>03177709005000009267</t>
  </si>
  <si>
    <t>03177709005000215759</t>
  </si>
  <si>
    <t>03177709005000229979</t>
  </si>
  <si>
    <t>03170201005000000149</t>
  </si>
  <si>
    <t>03177709005000127045</t>
  </si>
  <si>
    <t>03170688005000000107</t>
  </si>
  <si>
    <t>03177709005000089951</t>
  </si>
  <si>
    <t>03172211005000000212</t>
  </si>
  <si>
    <t>03170394005000000093</t>
  </si>
  <si>
    <t>03177709005000001213</t>
  </si>
  <si>
    <t>03177709005000055631</t>
  </si>
  <si>
    <t>03172243005000000101</t>
  </si>
  <si>
    <t>03177709005000048856</t>
  </si>
  <si>
    <t>03170332005000000092</t>
  </si>
  <si>
    <t>03170400005000000195</t>
  </si>
  <si>
    <t>03177709005000171565</t>
  </si>
  <si>
    <t>03172108005000000073</t>
  </si>
  <si>
    <t>03177709005000195115</t>
  </si>
  <si>
    <t>03170520005000000223</t>
  </si>
  <si>
    <t>03170399005000000214</t>
  </si>
  <si>
    <t>03170045005000000136</t>
  </si>
  <si>
    <t>03170214005000000077</t>
  </si>
  <si>
    <t>03170667005000000168</t>
  </si>
  <si>
    <t>03170222005000000223</t>
  </si>
  <si>
    <t>03170437005000000090</t>
  </si>
  <si>
    <t>03170829005000000040</t>
  </si>
  <si>
    <t>03170683005000000012</t>
  </si>
  <si>
    <t>03172144005000000090</t>
  </si>
  <si>
    <t>03177709005000226364</t>
  </si>
  <si>
    <t>03170705005000000340</t>
  </si>
  <si>
    <t>03172164005000000208</t>
  </si>
  <si>
    <t>03170385005000000075</t>
  </si>
  <si>
    <t>03170161005000000076</t>
  </si>
  <si>
    <t>03170633005000000020</t>
  </si>
  <si>
    <t>03172209005000000129</t>
  </si>
  <si>
    <t>03170659005000000009</t>
  </si>
  <si>
    <t>03177709005000132298</t>
  </si>
  <si>
    <t>03170008005000000002</t>
  </si>
  <si>
    <t>03177709005000169054</t>
  </si>
  <si>
    <t>03170625005000000095</t>
  </si>
  <si>
    <t>03177709005000164559</t>
  </si>
  <si>
    <t>03177709005000055380</t>
  </si>
  <si>
    <t>03177709005000082386</t>
  </si>
  <si>
    <t>03177709005000071582</t>
  </si>
  <si>
    <t>03177709005000163141</t>
  </si>
  <si>
    <t>03177709005000083250</t>
  </si>
  <si>
    <t>03177709005000093079</t>
  </si>
  <si>
    <t>03177709005000117482</t>
  </si>
  <si>
    <t>03177709005000081212</t>
  </si>
  <si>
    <t>03177709005000053178</t>
  </si>
  <si>
    <t>03170537005000000031</t>
  </si>
  <si>
    <t>03170685005000000126</t>
  </si>
  <si>
    <t>03170872005000000090</t>
  </si>
  <si>
    <t>03177709005000202378</t>
  </si>
  <si>
    <t>03177709005000074604</t>
  </si>
  <si>
    <t>03177709005000213728</t>
  </si>
  <si>
    <t>03170511005000000031</t>
  </si>
  <si>
    <t>03170879005000000064</t>
  </si>
  <si>
    <t>03177709005000011543</t>
  </si>
  <si>
    <t>03177709005000042850</t>
  </si>
  <si>
    <t>03177709005000119650</t>
  </si>
  <si>
    <t>03177709005000122435</t>
  </si>
  <si>
    <t>03177907005000003635</t>
  </si>
  <si>
    <t>03170018005000000052</t>
  </si>
  <si>
    <t>03170133005000000028</t>
  </si>
  <si>
    <t>03170144005000000083</t>
  </si>
  <si>
    <t>03170176005000000169</t>
  </si>
  <si>
    <t>03170207005000000056</t>
  </si>
  <si>
    <t>03170253005000000104</t>
  </si>
  <si>
    <t>03170334005000000013</t>
  </si>
  <si>
    <t>03170395005000000082</t>
  </si>
  <si>
    <t>03170405005000000094</t>
  </si>
  <si>
    <t>03170454005000000030</t>
  </si>
  <si>
    <t>03170521005000000051</t>
  </si>
  <si>
    <t>03170542005000000059</t>
  </si>
  <si>
    <t>03170651005000000034</t>
  </si>
  <si>
    <t>03170653005000000045</t>
  </si>
  <si>
    <t>03170693005000000156</t>
  </si>
  <si>
    <t>03170704005000000092</t>
  </si>
  <si>
    <t>03170706005000000048</t>
  </si>
  <si>
    <t>03170802005000000021</t>
  </si>
  <si>
    <t>03170802005000000117</t>
  </si>
  <si>
    <t>03170805005000000032</t>
  </si>
  <si>
    <t>03170885005000000072</t>
  </si>
  <si>
    <t>03172103005000000120</t>
  </si>
  <si>
    <t>03172126005000000069</t>
  </si>
  <si>
    <t>03172153005000000039</t>
  </si>
  <si>
    <t>03172204005000000033</t>
  </si>
  <si>
    <t>03172205005000000018</t>
  </si>
  <si>
    <t>03172241005000000192</t>
  </si>
  <si>
    <t>03177709005000000832</t>
  </si>
  <si>
    <t>03177709005000004290</t>
  </si>
  <si>
    <t>03177709005000005696</t>
  </si>
  <si>
    <t>03177709005000006607</t>
  </si>
  <si>
    <t>03177709005000007895</t>
  </si>
  <si>
    <t>03177709005000008142</t>
  </si>
  <si>
    <t>03177709005000009127</t>
  </si>
  <si>
    <t>03177709005000012273</t>
  </si>
  <si>
    <t>03177709005000013933</t>
  </si>
  <si>
    <t>03177709005000014176</t>
  </si>
  <si>
    <t>03177709005000015305</t>
  </si>
  <si>
    <t>03177709005000016161</t>
  </si>
  <si>
    <t>03177709005000017147</t>
  </si>
  <si>
    <t>03177709005000020882</t>
  </si>
  <si>
    <t>03177709005000021426</t>
  </si>
  <si>
    <t>03177709005000022003</t>
  </si>
  <si>
    <t>03177709005000023247</t>
  </si>
  <si>
    <t>03177709005000024262</t>
  </si>
  <si>
    <t>03177709005000024608</t>
  </si>
  <si>
    <t>03177709005000026407</t>
  </si>
  <si>
    <t>03177709005000027075</t>
  </si>
  <si>
    <t>03177709005000027214</t>
  </si>
  <si>
    <t>03177709005000028675</t>
  </si>
  <si>
    <t>03177709005000030830</t>
  </si>
  <si>
    <t>03177709005000031577</t>
  </si>
  <si>
    <t>03177709005000031607</t>
  </si>
  <si>
    <t>03177709005000032174</t>
  </si>
  <si>
    <t>03177709005000033142</t>
  </si>
  <si>
    <t>03177709005000033784</t>
  </si>
  <si>
    <t>03177709005000035767</t>
  </si>
  <si>
    <t>03177709005000036712</t>
  </si>
  <si>
    <t>03177709005000038367</t>
  </si>
  <si>
    <t>03177709005000040249</t>
  </si>
  <si>
    <t>03177709005000040755</t>
  </si>
  <si>
    <t>03177709005000041298</t>
  </si>
  <si>
    <t>03177709005000047026</t>
  </si>
  <si>
    <t>03177709005000047766</t>
  </si>
  <si>
    <t>03177709005000050638</t>
  </si>
  <si>
    <t>03177709005000050690</t>
  </si>
  <si>
    <t>03177709005000052865</t>
  </si>
  <si>
    <t>03177709005000053196</t>
  </si>
  <si>
    <t>03177709005000054794</t>
  </si>
  <si>
    <t>03177709005000055146</t>
  </si>
  <si>
    <t>03177709005000056470</t>
  </si>
  <si>
    <t>03177709005000056805</t>
  </si>
  <si>
    <t>03177709005000057878</t>
  </si>
  <si>
    <t>03177709005000058390</t>
  </si>
  <si>
    <t>03177709005000058574</t>
  </si>
  <si>
    <t>03177709005000058723</t>
  </si>
  <si>
    <t>03177709005000059384</t>
  </si>
  <si>
    <t>03177709005000060156</t>
  </si>
  <si>
    <t>03177709005000061334</t>
  </si>
  <si>
    <t>03177709005000062044</t>
  </si>
  <si>
    <t>03177709005000062307</t>
  </si>
  <si>
    <t>03177709005000062650</t>
  </si>
  <si>
    <t>03177709005000062744</t>
  </si>
  <si>
    <t>03177709005000064585</t>
  </si>
  <si>
    <t>03177709005000066071</t>
  </si>
  <si>
    <t>03177709005000066212</t>
  </si>
  <si>
    <t>03177709005000068401</t>
  </si>
  <si>
    <t>03177709005000068427</t>
  </si>
  <si>
    <t>03177709005000069911</t>
  </si>
  <si>
    <t>03177709005000070823</t>
  </si>
  <si>
    <t>03177709005000071153</t>
  </si>
  <si>
    <t>03177709005000075009</t>
  </si>
  <si>
    <t>03177709005000075789</t>
  </si>
  <si>
    <t>03177709005000077959</t>
  </si>
  <si>
    <t>03177709005000078040</t>
  </si>
  <si>
    <t>03177709005000078082</t>
  </si>
  <si>
    <t>03177709005000079216</t>
  </si>
  <si>
    <t>03177709005000079282</t>
  </si>
  <si>
    <t>03177709005000079495</t>
  </si>
  <si>
    <t>03177709005000080018</t>
  </si>
  <si>
    <t>03177709005000080531</t>
  </si>
  <si>
    <t>03177709005000081506</t>
  </si>
  <si>
    <t>03177709005000081732</t>
  </si>
  <si>
    <t>03177709005000083470</t>
  </si>
  <si>
    <t>03177709005000085796</t>
  </si>
  <si>
    <t>03177709005000086953</t>
  </si>
  <si>
    <t>03177709005000088560</t>
  </si>
  <si>
    <t>03177709005000088723</t>
  </si>
  <si>
    <t>03177709005000089604</t>
  </si>
  <si>
    <t>03177709005000091241</t>
  </si>
  <si>
    <t>03177709005000094707</t>
  </si>
  <si>
    <t>03177709005000095405</t>
  </si>
  <si>
    <t>03177709005000095682</t>
  </si>
  <si>
    <t>03177709005000095952</t>
  </si>
  <si>
    <t>03177709005000096048</t>
  </si>
  <si>
    <t>03177709005000097103</t>
  </si>
  <si>
    <t>03177709005000099062</t>
  </si>
  <si>
    <t>03177709005000102935</t>
  </si>
  <si>
    <t>03177709005000103962</t>
  </si>
  <si>
    <t>03177709005000104166</t>
  </si>
  <si>
    <t>03177709005000104658</t>
  </si>
  <si>
    <t>03177709005000106781</t>
  </si>
  <si>
    <t>03177709005000106840</t>
  </si>
  <si>
    <t>03177709005000107802</t>
  </si>
  <si>
    <t>03177709005000108290</t>
  </si>
  <si>
    <t>03177709005000108533</t>
  </si>
  <si>
    <t>03177709005000108727</t>
  </si>
  <si>
    <t>03177709005000109078</t>
  </si>
  <si>
    <t>03177709005000110855</t>
  </si>
  <si>
    <t>03177709005000111371</t>
  </si>
  <si>
    <t>03177709005000112264</t>
  </si>
  <si>
    <t>03177709005000112836</t>
  </si>
  <si>
    <t>03177709005000113419</t>
  </si>
  <si>
    <t>03177709005000113927</t>
  </si>
  <si>
    <t>03177709005000114208</t>
  </si>
  <si>
    <t>03177709005000115261</t>
  </si>
  <si>
    <t>03177709005000116699</t>
  </si>
  <si>
    <t>03177709005000117196</t>
  </si>
  <si>
    <t>03177709005000117743</t>
  </si>
  <si>
    <t>03177709005000118043</t>
  </si>
  <si>
    <t>03177709005000118135</t>
  </si>
  <si>
    <t>03177709005000120437</t>
  </si>
  <si>
    <t>03177709005000120757</t>
  </si>
  <si>
    <t>03177709005000121188</t>
  </si>
  <si>
    <t>03177709005000121196</t>
  </si>
  <si>
    <t>03177709005000122763</t>
  </si>
  <si>
    <t>03177709005000124174</t>
  </si>
  <si>
    <t>03177709005000124318</t>
  </si>
  <si>
    <t>03177709005000124881</t>
  </si>
  <si>
    <t>03177709005000125005</t>
  </si>
  <si>
    <t>03177709005000125134</t>
  </si>
  <si>
    <t>03177709005000125262</t>
  </si>
  <si>
    <t>03177709005000125512</t>
  </si>
  <si>
    <t>03177709005000125960</t>
  </si>
  <si>
    <t>03177709005000126985</t>
  </si>
  <si>
    <t>03177709005000127898</t>
  </si>
  <si>
    <t>03177709005000129169</t>
  </si>
  <si>
    <t>03177709005000129566</t>
  </si>
  <si>
    <t>03177709005000129835</t>
  </si>
  <si>
    <t>03177709005000130094</t>
  </si>
  <si>
    <t>03177709005000130128</t>
  </si>
  <si>
    <t>03177709005000131078</t>
  </si>
  <si>
    <t>03177709005000134371</t>
  </si>
  <si>
    <t>03177709005000135785</t>
  </si>
  <si>
    <t>03177709005000135811</t>
  </si>
  <si>
    <t>03177709005000135888</t>
  </si>
  <si>
    <t>03177709005000136553</t>
  </si>
  <si>
    <t>03177709005000137106</t>
  </si>
  <si>
    <t>03177709005000137575</t>
  </si>
  <si>
    <t>03177709005000138415</t>
  </si>
  <si>
    <t>03177709005000139708</t>
  </si>
  <si>
    <t>03177709005000140435</t>
  </si>
  <si>
    <t>03177709005000144329</t>
  </si>
  <si>
    <t>03177709005000144357</t>
  </si>
  <si>
    <t>03177709005000146698</t>
  </si>
  <si>
    <t>03177709005000147188</t>
  </si>
  <si>
    <t>03177709005000147308</t>
  </si>
  <si>
    <t>03177709005000147887</t>
  </si>
  <si>
    <t>03177709005000149176</t>
  </si>
  <si>
    <t>03177709005000149904</t>
  </si>
  <si>
    <t>03177709005000150232</t>
  </si>
  <si>
    <t>03177709005000150782</t>
  </si>
  <si>
    <t>03177709005000150847</t>
  </si>
  <si>
    <t>03177709005000150960</t>
  </si>
  <si>
    <t>03177709005000151925</t>
  </si>
  <si>
    <t>03177709005000153586</t>
  </si>
  <si>
    <t>03177709005000155742</t>
  </si>
  <si>
    <t>03177709005000157229</t>
  </si>
  <si>
    <t>03177709005000158353</t>
  </si>
  <si>
    <t>03177709005000159926</t>
  </si>
  <si>
    <t>03177709005000162585</t>
  </si>
  <si>
    <t>03177709005000163070</t>
  </si>
  <si>
    <t>03177709005000163114</t>
  </si>
  <si>
    <t>03177709005000164128</t>
  </si>
  <si>
    <t>03177709005000164321</t>
  </si>
  <si>
    <t>03177709005000164517</t>
  </si>
  <si>
    <t>03177709005000166133</t>
  </si>
  <si>
    <t>03177709005000166704</t>
  </si>
  <si>
    <t>03177709005000167507</t>
  </si>
  <si>
    <t>03177709005000167684</t>
  </si>
  <si>
    <t>03177709005000171592</t>
  </si>
  <si>
    <t>03177709005000173302</t>
  </si>
  <si>
    <t>03177709005000179146</t>
  </si>
  <si>
    <t>03177709005000180582</t>
  </si>
  <si>
    <t>03177709005000180723</t>
  </si>
  <si>
    <t>03177709005000183965</t>
  </si>
  <si>
    <t>03177709005000184149</t>
  </si>
  <si>
    <t>03177709005000185731</t>
  </si>
  <si>
    <t>03177709005000186075</t>
  </si>
  <si>
    <t>03177709005000186270</t>
  </si>
  <si>
    <t>03177709005000189121</t>
  </si>
  <si>
    <t>03177709005000190370</t>
  </si>
  <si>
    <t>03177709005000190941</t>
  </si>
  <si>
    <t>03177709005000191020</t>
  </si>
  <si>
    <t>03177709005000192069</t>
  </si>
  <si>
    <t>03177709005000193941</t>
  </si>
  <si>
    <t>03177709005000194175</t>
  </si>
  <si>
    <t>03177709005000194213</t>
  </si>
  <si>
    <t>03177709005000197451</t>
  </si>
  <si>
    <t>03177709005000198089</t>
  </si>
  <si>
    <t>03177709005000198448</t>
  </si>
  <si>
    <t>03177709005000198707</t>
  </si>
  <si>
    <t>03177709005000199858</t>
  </si>
  <si>
    <t>03177709005000200466</t>
  </si>
  <si>
    <t>03177709005000202217</t>
  </si>
  <si>
    <t>03177709005000203713</t>
  </si>
  <si>
    <t>03177709005000205286</t>
  </si>
  <si>
    <t>03177709005000205962</t>
  </si>
  <si>
    <t>03177709005000206592</t>
  </si>
  <si>
    <t>03177709005000207147</t>
  </si>
  <si>
    <t>03177709005000208261</t>
  </si>
  <si>
    <t>03177709005000208367</t>
  </si>
  <si>
    <t>03177709005000208885</t>
  </si>
  <si>
    <t>03177709005000209286</t>
  </si>
  <si>
    <t>03177709005000210360</t>
  </si>
  <si>
    <t>03177709005000211253</t>
  </si>
  <si>
    <t>03177709005000213652</t>
  </si>
  <si>
    <t>03177709005000214838</t>
  </si>
  <si>
    <t>03177709005000216712</t>
  </si>
  <si>
    <t>03177709005000219193</t>
  </si>
  <si>
    <t>03177709005000220628</t>
  </si>
  <si>
    <t>03177709005000221069</t>
  </si>
  <si>
    <t>03177709005000222898</t>
  </si>
  <si>
    <t>03177709005000223572</t>
  </si>
  <si>
    <t>03177709005000224065</t>
  </si>
  <si>
    <t>03177709005000225160</t>
  </si>
  <si>
    <t>03177709005000226593</t>
  </si>
  <si>
    <t>03177709005000226688</t>
  </si>
  <si>
    <t>03177709005000227079</t>
  </si>
  <si>
    <t>03177709005000227247</t>
  </si>
  <si>
    <t>03177709005000227454</t>
  </si>
  <si>
    <t>03177709005000228091</t>
  </si>
  <si>
    <t>03177709005000228117</t>
  </si>
  <si>
    <t>03177709005000228865</t>
  </si>
  <si>
    <t>03177709005000229663</t>
  </si>
  <si>
    <t>03177709005000232888</t>
  </si>
  <si>
    <t>03177709005000234805</t>
  </si>
  <si>
    <t>03177709005000235453</t>
  </si>
  <si>
    <t>03177709005000235562</t>
  </si>
  <si>
    <t>03177709005000237555</t>
  </si>
  <si>
    <t>03177709005000241054</t>
  </si>
  <si>
    <t>03177709005000241985</t>
  </si>
  <si>
    <t>03177709005000243370</t>
  </si>
  <si>
    <t>03177903005000001919</t>
  </si>
  <si>
    <t>03177903005000003678</t>
  </si>
  <si>
    <t>03177903005000003925</t>
  </si>
  <si>
    <t>03177907005000001448</t>
  </si>
  <si>
    <t>03177907005000002281</t>
  </si>
  <si>
    <t>03177907005000007137</t>
  </si>
  <si>
    <t>03177907005000008203</t>
  </si>
  <si>
    <t>03177907005000012012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</si>
</sst>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"/>
    <numFmt numFmtId="165" formatCode="&quot;$&quot;#,##0"/>
    <numFmt numFmtId="166" formatCode="0.00000000000000000%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sz val="8"/>
      <color indexed="8"/>
      <name val="Arial"/>
      <family val="2"/>
    </font>
    <font>
      <sz val="8"/>
      <color theme="1"/>
      <name val="Calibri"/>
      <family val="2"/>
      <scheme val="minor"/>
    </font>
    <font>
      <sz val="8"/>
      <color rgb="FFFF000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6">
    <xf numFmtId="0" fontId="0" fillId="0" borderId="0" xfId="0"/>
    <xf numFmtId="0" fontId="2" fillId="0" borderId="0" xfId="0" applyFont="1"/>
    <xf numFmtId="3" fontId="2" fillId="0" borderId="0" xfId="0" applyNumberFormat="1" applyFont="1"/>
    <xf numFmtId="10" fontId="2" fillId="0" borderId="0" xfId="0" applyNumberFormat="1" applyFont="1"/>
    <xf numFmtId="6" fontId="2" fillId="0" borderId="0" xfId="0" applyNumberFormat="1" applyFont="1"/>
    <xf numFmtId="164" fontId="2" fillId="0" borderId="0" xfId="0" applyNumberFormat="1" applyFont="1"/>
    <xf numFmtId="0" fontId="3" fillId="0" borderId="1" xfId="0" applyFont="1" applyBorder="1"/>
    <xf numFmtId="0" fontId="2" fillId="0" borderId="0" xfId="0" applyFont="1" applyFill="1"/>
    <xf numFmtId="0" fontId="4" fillId="0" borderId="2" xfId="0" applyFont="1" applyBorder="1"/>
    <xf numFmtId="0" fontId="2" fillId="0" borderId="3" xfId="0" applyFont="1" applyBorder="1"/>
    <xf numFmtId="0" fontId="5" fillId="2" borderId="2" xfId="0" applyFont="1" applyFill="1" applyBorder="1"/>
    <xf numFmtId="0" fontId="2" fillId="0" borderId="2" xfId="0" applyFont="1" applyBorder="1"/>
    <xf numFmtId="2" fontId="2" fillId="0" borderId="0" xfId="0" applyNumberFormat="1" applyFont="1"/>
    <xf numFmtId="9" fontId="2" fillId="0" borderId="0" xfId="0" applyNumberFormat="1" applyFont="1"/>
    <xf numFmtId="6" fontId="2" fillId="0" borderId="0" xfId="1" applyNumberFormat="1" applyFont="1"/>
    <xf numFmtId="10" fontId="2" fillId="0" borderId="0" xfId="2" applyNumberFormat="1" applyFont="1"/>
    <xf numFmtId="0" fontId="2" fillId="0" borderId="2" xfId="0" applyFont="1" applyFill="1" applyBorder="1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3" fontId="0" fillId="0" borderId="0" xfId="0" applyNumberFormat="1"/>
    <xf numFmtId="6" fontId="0" fillId="0" borderId="0" xfId="0" applyNumberFormat="1"/>
    <xf numFmtId="0" fontId="4" fillId="0" borderId="0" xfId="0" applyFont="1" applyBorder="1"/>
    <xf numFmtId="3" fontId="2" fillId="0" borderId="2" xfId="0" applyNumberFormat="1" applyFont="1" applyBorder="1"/>
    <xf numFmtId="6" fontId="2" fillId="0" borderId="2" xfId="0" applyNumberFormat="1" applyFont="1" applyBorder="1"/>
    <xf numFmtId="0" fontId="5" fillId="2" borderId="0" xfId="0" applyFont="1" applyFill="1" applyBorder="1"/>
    <xf numFmtId="0" fontId="2" fillId="0" borderId="0" xfId="0" applyFont="1" applyBorder="1"/>
    <xf numFmtId="6" fontId="2" fillId="0" borderId="0" xfId="1" applyNumberFormat="1" applyFont="1" applyFill="1"/>
    <xf numFmtId="6" fontId="2" fillId="0" borderId="2" xfId="0" applyNumberFormat="1" applyFont="1" applyFill="1" applyBorder="1"/>
    <xf numFmtId="6" fontId="4" fillId="0" borderId="2" xfId="0" applyNumberFormat="1" applyFont="1" applyBorder="1"/>
    <xf numFmtId="0" fontId="2" fillId="0" borderId="1" xfId="0" applyFont="1" applyBorder="1"/>
    <xf numFmtId="0" fontId="2" fillId="0" borderId="0" xfId="0" applyFont="1" applyFill="1" applyBorder="1"/>
    <xf numFmtId="6" fontId="2" fillId="0" borderId="0" xfId="0" applyNumberFormat="1" applyFont="1" applyFill="1" applyBorder="1"/>
    <xf numFmtId="6" fontId="2" fillId="0" borderId="0" xfId="0" applyNumberFormat="1" applyFont="1" applyBorder="1"/>
    <xf numFmtId="6" fontId="4" fillId="0" borderId="0" xfId="0" applyNumberFormat="1" applyFont="1" applyBorder="1"/>
    <xf numFmtId="3" fontId="2" fillId="0" borderId="0" xfId="0" applyNumberFormat="1" applyFont="1" applyBorder="1"/>
    <xf numFmtId="3" fontId="2" fillId="0" borderId="2" xfId="0" applyNumberFormat="1" applyFont="1" applyFill="1" applyBorder="1"/>
    <xf numFmtId="3" fontId="2" fillId="0" borderId="0" xfId="0" applyNumberFormat="1" applyFont="1" applyFill="1" applyBorder="1"/>
    <xf numFmtId="3" fontId="2" fillId="0" borderId="0" xfId="2" applyNumberFormat="1" applyFont="1"/>
    <xf numFmtId="3" fontId="0" fillId="0" borderId="0" xfId="0" applyNumberFormat="1" applyFill="1"/>
    <xf numFmtId="6" fontId="0" fillId="0" borderId="0" xfId="0" applyNumberFormat="1" applyFill="1"/>
    <xf numFmtId="6" fontId="2" fillId="0" borderId="2" xfId="0" applyNumberFormat="1" applyFont="1" applyBorder="1" applyAlignment="1">
      <alignment horizontal="left"/>
    </xf>
    <xf numFmtId="0" fontId="3" fillId="0" borderId="1" xfId="0" applyFont="1" applyFill="1" applyBorder="1"/>
    <xf numFmtId="8" fontId="2" fillId="0" borderId="0" xfId="0" applyNumberFormat="1" applyFont="1"/>
    <xf numFmtId="9" fontId="2" fillId="0" borderId="0" xfId="0" applyNumberFormat="1" applyFont="1" applyFill="1"/>
    <xf numFmtId="8" fontId="2" fillId="0" borderId="0" xfId="0" applyNumberFormat="1" applyFont="1" applyFill="1"/>
    <xf numFmtId="164" fontId="2" fillId="0" borderId="0" xfId="0" applyNumberFormat="1" applyFont="1" applyFill="1"/>
    <xf numFmtId="8" fontId="0" fillId="0" borderId="0" xfId="0" applyNumberFormat="1"/>
    <xf numFmtId="2" fontId="2" fillId="0" borderId="0" xfId="0" applyNumberFormat="1" applyFont="1" applyFill="1"/>
    <xf numFmtId="0" fontId="4" fillId="0" borderId="2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164" fontId="2" fillId="0" borderId="0" xfId="0" applyNumberFormat="1" applyFont="1" applyFill="1" applyBorder="1"/>
    <xf numFmtId="10" fontId="2" fillId="0" borderId="0" xfId="2" applyNumberFormat="1" applyFont="1" applyFill="1" applyBorder="1"/>
    <xf numFmtId="10" fontId="2" fillId="0" borderId="0" xfId="2" applyNumberFormat="1" applyFont="1" applyFill="1"/>
    <xf numFmtId="9" fontId="2" fillId="0" borderId="0" xfId="2" applyFont="1"/>
    <xf numFmtId="0" fontId="0" fillId="0" borderId="0" xfId="0" applyFill="1"/>
    <xf numFmtId="0" fontId="3" fillId="0" borderId="0" xfId="0" applyFont="1" applyBorder="1"/>
    <xf numFmtId="6" fontId="4" fillId="0" borderId="0" xfId="0" applyNumberFormat="1" applyFont="1" applyFill="1" applyBorder="1"/>
    <xf numFmtId="10" fontId="2" fillId="0" borderId="0" xfId="0" applyNumberFormat="1" applyFont="1" applyFill="1" applyBorder="1"/>
    <xf numFmtId="0" fontId="6" fillId="0" borderId="2" xfId="0" applyFont="1" applyFill="1" applyBorder="1"/>
    <xf numFmtId="165" fontId="2" fillId="0" borderId="0" xfId="0" applyNumberFormat="1" applyFont="1" applyFill="1"/>
    <xf numFmtId="0" fontId="2" fillId="0" borderId="1" xfId="0" applyFont="1" applyFill="1" applyBorder="1"/>
    <xf numFmtId="165" fontId="2" fillId="0" borderId="0" xfId="0" applyNumberFormat="1" applyFont="1" applyFill="1" applyBorder="1"/>
    <xf numFmtId="10" fontId="4" fillId="0" borderId="0" xfId="0" applyNumberFormat="1" applyFont="1" applyFill="1" applyBorder="1"/>
    <xf numFmtId="14" fontId="2" fillId="0" borderId="0" xfId="0" applyNumberFormat="1" applyFont="1" applyFill="1"/>
    <xf numFmtId="6" fontId="2" fillId="0" borderId="0" xfId="0" quotePrefix="1" applyNumberFormat="1" applyFont="1" applyFill="1"/>
    <xf numFmtId="6" fontId="7" fillId="0" borderId="0" xfId="0" applyNumberFormat="1" applyFont="1" applyFill="1"/>
    <xf numFmtId="3" fontId="4" fillId="0" borderId="2" xfId="0" applyNumberFormat="1" applyFont="1" applyFill="1" applyBorder="1"/>
    <xf numFmtId="4" fontId="2" fillId="0" borderId="0" xfId="0" applyNumberFormat="1" applyFont="1" applyFill="1"/>
    <xf numFmtId="3" fontId="8" fillId="0" borderId="0" xfId="0" applyNumberFormat="1" applyFont="1" applyFill="1"/>
    <xf numFmtId="9" fontId="2" fillId="0" borderId="0" xfId="2" applyFont="1" applyFill="1"/>
    <xf numFmtId="166" fontId="2" fillId="0" borderId="0" xfId="0" applyNumberFormat="1" applyFont="1" applyFill="1"/>
    <xf numFmtId="0" fontId="2" fillId="0" borderId="3" xfId="0" applyFont="1" applyBorder="1" applyAlignment="1">
      <alignment wrapText="1"/>
    </xf>
    <xf numFmtId="0" fontId="0" fillId="0" borderId="0" xfId="0" applyAlignment="1">
      <alignment wrapText="1"/>
    </xf>
    <xf numFmtId="0" fontId="5" fillId="2" borderId="2" xfId="0" applyFont="1" applyFill="1" applyBorder="1" applyAlignment="1">
      <alignment wrapText="1"/>
    </xf>
    <xf numFmtId="3" fontId="2" fillId="0" borderId="2" xfId="0" applyNumberFormat="1" applyFont="1" applyFill="1" applyBorder="1" applyAlignment="1">
      <alignment wrapText="1"/>
    </xf>
    <xf numFmtId="6" fontId="2" fillId="0" borderId="2" xfId="0" applyNumberFormat="1" applyFont="1" applyFill="1" applyBorder="1" applyAlignment="1">
      <alignment wrapText="1"/>
    </xf>
    <xf numFmtId="6" fontId="2" fillId="0" borderId="2" xfId="0" applyNumberFormat="1" applyFont="1" applyBorder="1" applyAlignment="1">
      <alignment wrapText="1"/>
    </xf>
    <xf numFmtId="0" fontId="4" fillId="0" borderId="2" xfId="0" applyFont="1" applyBorder="1" applyAlignment="1">
      <alignment wrapText="1"/>
    </xf>
    <xf numFmtId="3" fontId="2" fillId="0" borderId="2" xfId="0" applyNumberFormat="1" applyFont="1" applyBorder="1" applyAlignment="1">
      <alignment wrapText="1"/>
    </xf>
    <xf numFmtId="0" fontId="2" fillId="0" borderId="2" xfId="0" applyFont="1" applyBorder="1" applyAlignment="1">
      <alignment wrapText="1"/>
    </xf>
    <xf numFmtId="6" fontId="2" fillId="0" borderId="2" xfId="0" applyNumberFormat="1" applyFont="1" applyBorder="1" applyAlignment="1">
      <alignment horizontal="left" wrapText="1"/>
    </xf>
    <xf numFmtId="6" fontId="4" fillId="0" borderId="2" xfId="0" applyNumberFormat="1" applyFont="1" applyBorder="1" applyAlignment="1">
      <alignment wrapText="1"/>
    </xf>
    <xf numFmtId="3" fontId="2" fillId="4" borderId="2" xfId="0" applyNumberFormat="1" applyFont="1" applyFill="1" applyBorder="1" applyAlignment="1">
      <alignment wrapText="1"/>
    </xf>
    <xf numFmtId="3" fontId="2" fillId="3" borderId="2" xfId="0" applyNumberFormat="1" applyFont="1" applyFill="1" applyBorder="1" applyAlignment="1">
      <alignment wrapText="1"/>
    </xf>
    <xf numFmtId="3" fontId="2" fillId="3" borderId="2" xfId="0" applyNumberFormat="1" applyFont="1" applyFill="1" applyBorder="1" applyAlignment="1">
      <alignment vertical="center" wrapText="1"/>
    </xf>
    <xf numFmtId="15" fontId="3" fillId="0" borderId="1" xfId="0" applyNumberFormat="1" applyFont="1" applyFill="1" applyBorder="1"/>
    <xf numFmtId="10" fontId="0" fillId="0" borderId="0" xfId="0" applyNumberFormat="1" applyFill="1"/>
    <xf numFmtId="38" fontId="2" fillId="0" borderId="2" xfId="0" applyNumberFormat="1" applyFont="1" applyBorder="1"/>
    <xf numFmtId="38" fontId="2" fillId="0" borderId="0" xfId="0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Border="1"/>
    <xf numFmtId="38" fontId="2" fillId="0" borderId="0" xfId="0" applyNumberFormat="1" applyFont="1"/>
    <xf numFmtId="38" fontId="0" fillId="0" borderId="0" xfId="0" applyNumberFormat="1"/>
    <xf numFmtId="0" fontId="2" fillId="3" borderId="0" xfId="0" applyFont="1" applyFill="1"/>
    <xf numFmtId="10" fontId="2" fillId="3" borderId="0" xfId="0" applyNumberFormat="1" applyFont="1" applyFill="1"/>
    <xf numFmtId="0" fontId="5" fillId="0" borderId="2" xfId="0" applyFont="1" applyFill="1" applyBorder="1"/>
    <xf numFmtId="15" fontId="3" fillId="0" borderId="1" xfId="0" applyNumberFormat="1" applyFont="1" applyBorder="1"/>
    <xf numFmtId="3" fontId="9" fillId="0" borderId="0" xfId="0" applyNumberFormat="1" applyFont="1" applyFill="1" applyBorder="1"/>
    <xf numFmtId="3" fontId="9" fillId="0" borderId="0" xfId="0" applyNumberFormat="1" applyFont="1" applyFill="1"/>
    <xf numFmtId="10" fontId="2" fillId="5" borderId="0" xfId="0" applyNumberFormat="1" applyFont="1" applyFill="1"/>
    <xf numFmtId="6" fontId="2" fillId="5" borderId="0" xfId="0" applyNumberFormat="1" applyFont="1" applyFill="1"/>
    <xf numFmtId="6" fontId="2" fillId="3" borderId="0" xfId="0" applyNumberFormat="1" applyFont="1" applyFill="1"/>
    <xf numFmtId="9" fontId="2" fillId="3" borderId="0" xfId="2" applyFont="1" applyFill="1"/>
    <xf numFmtId="6" fontId="0" fillId="3" borderId="0" xfId="0" applyNumberFormat="1" applyFill="1"/>
    <xf numFmtId="38" fontId="2" fillId="5" borderId="0" xfId="0" applyNumberFormat="1" applyFont="1" applyFill="1"/>
    <xf numFmtId="9" fontId="2" fillId="3" borderId="0" xfId="0" applyNumberFormat="1" applyFont="1" applyFill="1"/>
    <xf numFmtId="0" fontId="0" fillId="3" borderId="0" xfId="0" applyFill="1"/>
    <xf numFmtId="8" fontId="2" fillId="3" borderId="0" xfId="0" applyNumberFormat="1" applyFont="1" applyFill="1"/>
    <xf numFmtId="3" fontId="2" fillId="3" borderId="0" xfId="0" applyNumberFormat="1" applyFont="1" applyFill="1"/>
    <xf numFmtId="3" fontId="0" fillId="3" borderId="0" xfId="0" applyNumberFormat="1" applyFill="1"/>
    <xf numFmtId="6" fontId="2" fillId="3" borderId="0" xfId="1" applyNumberFormat="1" applyFont="1" applyFill="1"/>
    <xf numFmtId="38" fontId="2" fillId="0" borderId="2" xfId="0" applyNumberFormat="1" applyFont="1" applyFill="1" applyBorder="1"/>
    <xf numFmtId="0" fontId="2" fillId="0" borderId="3" xfId="0" applyFont="1" applyFill="1" applyBorder="1"/>
    <xf numFmtId="6" fontId="2" fillId="0" borderId="2" xfId="0" applyNumberFormat="1" applyFont="1" applyFill="1" applyBorder="1" applyAlignment="1">
      <alignment horizontal="left"/>
    </xf>
    <xf numFmtId="6" fontId="4" fillId="0" borderId="2" xfId="0" applyNumberFormat="1" applyFont="1" applyFill="1" applyBorder="1"/>
    <xf numFmtId="0" fontId="8" fillId="0" borderId="2" xfId="0" applyFont="1" applyFill="1" applyBorder="1"/>
    <xf numFmtId="0" fontId="8" fillId="0" borderId="2" xfId="0" applyFont="1" applyBorder="1" applyAlignment="1">
      <alignment wrapText="1"/>
    </xf>
    <xf numFmtId="0" fontId="2" fillId="0" borderId="0" xfId="0" applyFont="1" applyAlignment="1">
      <alignment wrapText="1"/>
    </xf>
    <xf numFmtId="0" fontId="2" fillId="4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4" fillId="6" borderId="2" xfId="0" applyFont="1" applyFill="1" applyBorder="1"/>
    <xf numFmtId="6" fontId="2" fillId="0" borderId="0" xfId="2" applyNumberFormat="1" applyFont="1" applyFill="1"/>
    <xf numFmtId="15" fontId="2" fillId="0" borderId="1" xfId="0" applyNumberFormat="1" applyFont="1" applyFill="1" applyBorder="1"/>
    <xf numFmtId="8" fontId="0" fillId="0" borderId="0" xfId="0" applyNumberFormat="1" applyFill="1"/>
    <xf numFmtId="0" fontId="10" fillId="0" borderId="0" xfId="0" applyFont="1" applyFill="1" applyBorder="1"/>
    <xf numFmtId="0" fontId="0" fillId="0" borderId="0" xfId="0" applyFont="1" applyFill="1"/>
    <xf numFmtId="0" fontId="11" fillId="0" borderId="0" xfId="0" applyFont="1" applyFill="1" applyBorder="1"/>
    <xf numFmtId="0" fontId="6" fillId="0" borderId="0" xfId="0" applyFont="1" applyFill="1"/>
    <xf numFmtId="9" fontId="2" fillId="0" borderId="2" xfId="2" applyFont="1" applyFill="1" applyBorder="1"/>
    <xf numFmtId="9" fontId="2" fillId="0" borderId="0" xfId="2" applyFont="1" applyFill="1" applyBorder="1"/>
    <xf numFmtId="10" fontId="2" fillId="4" borderId="0" xfId="0" applyNumberFormat="1" applyFont="1" applyFill="1"/>
    <xf numFmtId="49" fontId="0" fillId="0" borderId="0" xfId="0" applyNumberFormat="1"/>
    <xf numFmtId="0" fontId="12" fillId="0" borderId="0" xfId="0" applyFont="1" applyAlignment="1">
      <alignment wrapText="1"/>
    </xf>
    <xf numFmtId="0" fontId="0" fillId="6" borderId="0" xfId="0" applyFill="1" applyAlignment="1">
      <alignment wrapText="1"/>
    </xf>
    <xf numFmtId="49" fontId="13" fillId="0" borderId="0" xfId="0" applyNumberFormat="1" applyFont="1"/>
    <xf numFmtId="0" fontId="13" fillId="0" borderId="0" xfId="0" applyFont="1"/>
    <xf numFmtId="49" fontId="0" fillId="5" borderId="0" xfId="0" applyNumberFormat="1" applyFill="1"/>
    <xf numFmtId="0" fontId="0" fillId="5" borderId="0" xfId="0" applyFill="1"/>
    <xf numFmtId="49" fontId="12" fillId="0" borderId="0" xfId="0" applyNumberFormat="1" applyFont="1"/>
    <xf numFmtId="6" fontId="9" fillId="0" borderId="2" xfId="0" applyNumberFormat="1" applyFont="1" applyFill="1" applyBorder="1"/>
    <xf numFmtId="6" fontId="9" fillId="0" borderId="0" xfId="0" applyNumberFormat="1" applyFont="1" applyFill="1" applyBorder="1"/>
    <xf numFmtId="6" fontId="9" fillId="0" borderId="0" xfId="0" applyNumberFormat="1" applyFont="1" applyFill="1"/>
    <xf numFmtId="1" fontId="2" fillId="0" borderId="2" xfId="0" applyNumberFormat="1" applyFont="1" applyFill="1" applyBorder="1"/>
    <xf numFmtId="1" fontId="2" fillId="0" borderId="0" xfId="0" applyNumberFormat="1" applyFont="1" applyFill="1" applyBorder="1"/>
    <xf numFmtId="1" fontId="2" fillId="0" borderId="0" xfId="0" applyNumberFormat="1" applyFont="1" applyFill="1"/>
    <xf numFmtId="10" fontId="2" fillId="0" borderId="2" xfId="0" applyNumberFormat="1" applyFont="1" applyFill="1" applyBorder="1"/>
    <xf numFmtId="165" fontId="2" fillId="0" borderId="2" xfId="0" applyNumberFormat="1" applyFont="1" applyFill="1" applyBorder="1"/>
    <xf numFmtId="0" fontId="0" fillId="0" borderId="4" xfId="0" applyBorder="1"/>
    <xf numFmtId="0" fontId="4" fillId="0" borderId="4" xfId="0" applyFont="1" applyFill="1" applyBorder="1"/>
    <xf numFmtId="3" fontId="2" fillId="0" borderId="4" xfId="0" applyNumberFormat="1" applyFont="1" applyFill="1" applyBorder="1"/>
    <xf numFmtId="10" fontId="2" fillId="0" borderId="4" xfId="0" applyNumberFormat="1" applyFont="1" applyFill="1" applyBorder="1"/>
    <xf numFmtId="0" fontId="2" fillId="0" borderId="4" xfId="0" applyFont="1" applyFill="1" applyBorder="1"/>
    <xf numFmtId="6" fontId="2" fillId="0" borderId="4" xfId="0" applyNumberFormat="1" applyFont="1" applyFill="1" applyBorder="1"/>
    <xf numFmtId="0" fontId="2" fillId="3" borderId="4" xfId="0" applyFont="1" applyFill="1" applyBorder="1"/>
    <xf numFmtId="6" fontId="8" fillId="5" borderId="4" xfId="0" applyNumberFormat="1" applyFont="1" applyFill="1" applyBorder="1"/>
    <xf numFmtId="6" fontId="2" fillId="5" borderId="4" xfId="0" applyNumberFormat="1" applyFont="1" applyFill="1" applyBorder="1"/>
    <xf numFmtId="10" fontId="2" fillId="5" borderId="4" xfId="2" applyNumberFormat="1" applyFont="1" applyFill="1" applyBorder="1"/>
    <xf numFmtId="44" fontId="0" fillId="0" borderId="0" xfId="1" applyFont="1"/>
    <xf numFmtId="44" fontId="13" fillId="0" borderId="0" xfId="1" applyFont="1"/>
    <xf numFmtId="49" fontId="0" fillId="0" borderId="0" xfId="0" applyNumberFormat="1" applyFill="1"/>
    <xf numFmtId="49" fontId="13" fillId="0" borderId="4" xfId="0" applyNumberFormat="1" applyFont="1" applyBorder="1"/>
    <xf numFmtId="44" fontId="13" fillId="0" borderId="4" xfId="1" applyFont="1" applyBorder="1"/>
    <xf numFmtId="49" fontId="0" fillId="0" borderId="4" xfId="0" applyNumberFormat="1" applyBorder="1"/>
    <xf numFmtId="44" fontId="0" fillId="0" borderId="4" xfId="1" applyFont="1" applyBorder="1"/>
    <xf numFmtId="49" fontId="0" fillId="0" borderId="0" xfId="1" applyNumberFormat="1" applyFont="1"/>
    <xf numFmtId="49" fontId="0" fillId="0" borderId="4" xfId="1" applyNumberFormat="1" applyFont="1" applyFill="1" applyBorder="1"/>
    <xf numFmtId="44" fontId="0" fillId="0" borderId="4" xfId="1" applyFont="1" applyFill="1" applyBorder="1"/>
    <xf numFmtId="15" fontId="0" fillId="0" borderId="0" xfId="0" applyNumberFormat="1"/>
    <xf numFmtId="10" fontId="0" fillId="0" borderId="0" xfId="0" applyNumberFormat="1"/>
    <xf numFmtId="4" fontId="0" fillId="0" borderId="0" xfId="0" applyNumberFormat="1"/>
    <xf numFmtId="15" fontId="0" fillId="5" borderId="0" xfId="0" applyNumberFormat="1" applyFill="1"/>
    <xf numFmtId="3" fontId="2" fillId="5" borderId="0" xfId="0" applyNumberFormat="1" applyFont="1" applyFill="1"/>
    <xf numFmtId="6" fontId="2" fillId="0" borderId="0" xfId="0" applyNumberFormat="1" applyFont="1" applyFill="1" applyBorder="1" applyAlignment="1">
      <alignment horizontal="left"/>
    </xf>
    <xf numFmtId="3" fontId="4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NumberFormat="1"/>
    <xf numFmtId="0" fontId="13" fillId="0" borderId="0" xfId="0" applyNumberFormat="1" applyFont="1"/>
    <xf numFmtId="6" fontId="0" fillId="0" borderId="0" xfId="0" applyNumberFormat="1" applyFont="1" applyFill="1"/>
    <xf numFmtId="16" fontId="0" fillId="0" borderId="0" xfId="0" applyNumberFormat="1"/>
    <xf numFmtId="0" fontId="0" fillId="0" borderId="0" xfId="0" applyFill="1" applyAlignment="1">
      <alignment wrapText="1"/>
    </xf>
    <xf numFmtId="167" fontId="2" fillId="0" borderId="0" xfId="2" applyNumberFormat="1" applyFont="1" applyFill="1"/>
    <xf numFmtId="0" fontId="9" fillId="0" borderId="0" xfId="0" applyFont="1" applyAlignment="1">
      <alignment wrapText="1"/>
    </xf>
    <xf numFmtId="0" fontId="2" fillId="0" borderId="0" xfId="2" applyNumberFormat="1" applyFont="1" applyFill="1"/>
    <xf numFmtId="0" fontId="0" fillId="0" borderId="0" xfId="0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0" fontId="0" fillId="0" borderId="0" xfId="0"/>
    <xf numFmtId="3" fontId="2" fillId="0" borderId="0" xfId="0" applyNumberFormat="1" applyFont="1" applyFill="1"/>
    <xf numFmtId="10" fontId="2" fillId="0" borderId="0" xfId="0" applyNumberFormat="1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6" fontId="2" fillId="0" borderId="0" xfId="0" applyNumberFormat="1" applyFont="1" applyFill="1"/>
    <xf numFmtId="10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6" fontId="2" fillId="0" borderId="0" xfId="0" applyNumberFormat="1" applyFont="1" applyFill="1"/>
    <xf numFmtId="10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3" fontId="2" fillId="0" borderId="0" xfId="0" applyNumberFormat="1" applyFont="1" applyFill="1"/>
    <xf numFmtId="6" fontId="2" fillId="0" borderId="0" xfId="0" applyNumberFormat="1" applyFont="1" applyFill="1"/>
    <xf numFmtId="10" fontId="2" fillId="0" borderId="0" xfId="0" applyNumberFormat="1" applyFont="1" applyFill="1"/>
    <xf numFmtId="9" fontId="2" fillId="0" borderId="0" xfId="0" applyNumberFormat="1" applyFont="1" applyFill="1"/>
    <xf numFmtId="10" fontId="2" fillId="0" borderId="0" xfId="2" applyNumberFormat="1" applyFont="1" applyFill="1"/>
    <xf numFmtId="0" fontId="2" fillId="3" borderId="0" xfId="0" applyFont="1" applyFill="1"/>
    <xf numFmtId="6" fontId="2" fillId="0" borderId="0" xfId="0" applyNumberFormat="1" applyFont="1" applyFill="1"/>
    <xf numFmtId="9" fontId="2" fillId="0" borderId="0" xfId="0" applyNumberFormat="1" applyFont="1" applyFill="1"/>
    <xf numFmtId="0" fontId="2" fillId="3" borderId="0" xfId="0" applyFont="1" applyFill="1"/>
    <xf numFmtId="14" fontId="0" fillId="0" borderId="0" xfId="0" applyNumberFormat="1" applyFill="1" applyAlignment="1">
      <alignment wrapText="1"/>
    </xf>
    <xf numFmtId="0" fontId="0" fillId="0" borderId="0" xfId="1" applyNumberFormat="1" applyFont="1"/>
    <xf numFmtId="0" fontId="13" fillId="0" borderId="0" xfId="1" applyNumberFormat="1" applyFont="1"/>
    <xf numFmtId="9" fontId="0" fillId="0" borderId="0" xfId="2" applyFont="1"/>
    <xf numFmtId="0" fontId="4" fillId="7" borderId="2" xfId="0" applyFont="1" applyFill="1" applyBorder="1"/>
    <xf numFmtId="0" fontId="2" fillId="7" borderId="0" xfId="0" applyFont="1" applyFill="1" applyAlignment="1">
      <alignment wrapText="1"/>
    </xf>
    <xf numFmtId="6" fontId="2" fillId="7" borderId="2" xfId="0" applyNumberFormat="1" applyFont="1" applyFill="1" applyBorder="1"/>
    <xf numFmtId="0" fontId="2" fillId="7" borderId="2" xfId="0" applyFont="1" applyFill="1" applyBorder="1"/>
    <xf numFmtId="0" fontId="0" fillId="7" borderId="0" xfId="0" applyFill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%25ofaccts30+$Delinquent@3mob" TargetMode="External"/><Relationship Id="rId3" Type="http://schemas.openxmlformats.org/officeDocument/2006/relationships/hyperlink" Target="mailto:#ofaccounts60+Delinquent@6mob" TargetMode="External"/><Relationship Id="rId7" Type="http://schemas.openxmlformats.org/officeDocument/2006/relationships/hyperlink" Target="mailto:$ofaccts60+Delinquent@6mob" TargetMode="External"/><Relationship Id="rId2" Type="http://schemas.openxmlformats.org/officeDocument/2006/relationships/hyperlink" Target="mailto:#ofaccounts30+Delinquent@3mob" TargetMode="External"/><Relationship Id="rId1" Type="http://schemas.openxmlformats.org/officeDocument/2006/relationships/hyperlink" Target="mailto:%25ofaccts90+$Delinquent@6mob" TargetMode="External"/><Relationship Id="rId6" Type="http://schemas.openxmlformats.org/officeDocument/2006/relationships/hyperlink" Target="mailto:$ofaccts30+Delinquent@3mob" TargetMode="External"/><Relationship Id="rId5" Type="http://schemas.openxmlformats.org/officeDocument/2006/relationships/hyperlink" Target="mailto:%25ofaccounts60+Delinquent@6mob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mailto:%25ofaccounts30+Delinquent@3mob" TargetMode="External"/><Relationship Id="rId9" Type="http://schemas.openxmlformats.org/officeDocument/2006/relationships/hyperlink" Target="mailto:%25ofaccts60+$Delinquent@6mo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AC808"/>
  <sheetViews>
    <sheetView zoomScaleNormal="100" zoomScaleSheetLayoutView="80" workbookViewId="0">
      <pane xSplit="1" ySplit="2" topLeftCell="B3" activePane="bottomRight" state="frozen"/>
      <selection activeCell="A711" sqref="A711"/>
      <selection pane="topRight" activeCell="A711" sqref="A711"/>
      <selection pane="bottomLeft" activeCell="A711" sqref="A711"/>
      <selection pane="bottomRight" activeCell="A831" sqref="A831"/>
    </sheetView>
  </sheetViews>
  <sheetFormatPr defaultColWidth="9.140625" defaultRowHeight="15" outlineLevelRow="1" x14ac:dyDescent="0.25"/>
  <cols>
    <col min="1" max="1" width="38.42578125" style="11" customWidth="1"/>
    <col min="2" max="2" width="32.28515625" style="26" customWidth="1"/>
    <col min="3" max="10" width="13.85546875" style="1" bestFit="1" customWidth="1"/>
    <col min="11" max="12" width="13.85546875" style="1" customWidth="1"/>
    <col min="13" max="19" width="13.85546875" style="1" bestFit="1" customWidth="1"/>
    <col min="20" max="20" width="14.5703125" style="1" bestFit="1" customWidth="1"/>
    <col min="21" max="21" width="12.5703125" style="1" customWidth="1"/>
    <col min="22" max="23" width="12.28515625" style="1" bestFit="1" customWidth="1"/>
    <col min="24" max="24" width="12.28515625" style="1" customWidth="1"/>
    <col min="25" max="25" width="12.28515625" customWidth="1"/>
    <col min="26" max="31" width="12.28515625" style="1" customWidth="1"/>
    <col min="32" max="16384" width="9.140625" style="1"/>
  </cols>
  <sheetData>
    <row r="1" spans="1:25" s="6" customFormat="1" ht="11.25" x14ac:dyDescent="0.2">
      <c r="A1" s="9" t="s">
        <v>0</v>
      </c>
      <c r="B1" s="30"/>
      <c r="C1" s="6">
        <v>201107</v>
      </c>
      <c r="D1" s="6">
        <v>201108</v>
      </c>
      <c r="E1" s="6">
        <v>201109</v>
      </c>
      <c r="F1" s="6">
        <v>201110</v>
      </c>
      <c r="G1" s="6">
        <v>201111</v>
      </c>
      <c r="H1" s="6">
        <v>201112</v>
      </c>
      <c r="I1" s="6">
        <v>201201</v>
      </c>
      <c r="J1" s="6">
        <v>201202</v>
      </c>
      <c r="K1" s="6">
        <v>201203</v>
      </c>
      <c r="L1" s="6">
        <v>201204</v>
      </c>
      <c r="M1" s="6">
        <v>201205</v>
      </c>
      <c r="N1" s="6">
        <v>201206</v>
      </c>
      <c r="O1" s="6">
        <v>201207</v>
      </c>
      <c r="P1" s="6">
        <v>201208</v>
      </c>
      <c r="Q1" s="6">
        <v>201209</v>
      </c>
      <c r="R1" s="6">
        <v>201210</v>
      </c>
      <c r="S1" s="6">
        <v>201211</v>
      </c>
      <c r="T1" s="6">
        <v>201212</v>
      </c>
      <c r="U1" s="6">
        <v>201301</v>
      </c>
      <c r="V1" s="6">
        <v>201302</v>
      </c>
      <c r="W1" s="6">
        <v>201303</v>
      </c>
      <c r="X1" s="6">
        <v>201304</v>
      </c>
    </row>
    <row r="3" spans="1:25" ht="18" hidden="1" outlineLevel="1" x14ac:dyDescent="0.25">
      <c r="A3" s="10" t="s">
        <v>2</v>
      </c>
      <c r="B3" s="25"/>
    </row>
    <row r="4" spans="1:25" s="2" customFormat="1" hidden="1" outlineLevel="1" x14ac:dyDescent="0.25">
      <c r="A4" s="36" t="s">
        <v>3</v>
      </c>
      <c r="B4" s="37"/>
      <c r="C4" s="2">
        <v>26</v>
      </c>
      <c r="D4" s="2">
        <v>1386</v>
      </c>
      <c r="E4" s="2">
        <v>1716</v>
      </c>
      <c r="F4" s="2">
        <v>1751</v>
      </c>
      <c r="G4" s="2">
        <v>1870</v>
      </c>
      <c r="H4" s="2">
        <v>1975</v>
      </c>
      <c r="I4" s="2">
        <v>2669</v>
      </c>
      <c r="J4" s="2">
        <v>3815</v>
      </c>
      <c r="K4" s="2">
        <v>3878</v>
      </c>
      <c r="L4" s="2">
        <v>3872</v>
      </c>
      <c r="M4" s="2">
        <v>4454</v>
      </c>
      <c r="N4" s="2">
        <v>3873</v>
      </c>
      <c r="O4" s="2">
        <v>3353</v>
      </c>
      <c r="P4" s="2">
        <v>3779</v>
      </c>
      <c r="Q4" s="2">
        <v>4020</v>
      </c>
      <c r="R4" s="2">
        <v>7216</v>
      </c>
      <c r="S4" s="2">
        <v>5799</v>
      </c>
      <c r="T4" s="2">
        <v>4163</v>
      </c>
      <c r="U4" s="2">
        <v>2865</v>
      </c>
      <c r="V4" s="2">
        <v>159</v>
      </c>
      <c r="W4" s="2">
        <v>4</v>
      </c>
      <c r="X4" s="2">
        <v>0</v>
      </c>
      <c r="Y4" s="20"/>
    </row>
    <row r="5" spans="1:25" s="4" customFormat="1" hidden="1" outlineLevel="1" x14ac:dyDescent="0.25">
      <c r="A5" s="28" t="s">
        <v>623</v>
      </c>
      <c r="B5" s="32"/>
      <c r="C5" s="14">
        <v>129300</v>
      </c>
      <c r="D5" s="14">
        <v>7728200</v>
      </c>
      <c r="E5" s="14">
        <v>10314200</v>
      </c>
      <c r="F5" s="14">
        <v>10233700</v>
      </c>
      <c r="G5" s="14">
        <v>10958000</v>
      </c>
      <c r="H5" s="14">
        <v>11907300</v>
      </c>
      <c r="I5" s="14">
        <v>15019300</v>
      </c>
      <c r="J5" s="14">
        <v>22528200</v>
      </c>
      <c r="K5" s="14">
        <v>23366500</v>
      </c>
      <c r="L5" s="14">
        <v>23895500</v>
      </c>
      <c r="M5" s="14">
        <v>26663300</v>
      </c>
      <c r="N5" s="14">
        <v>22645600</v>
      </c>
      <c r="O5" s="14">
        <v>19206000</v>
      </c>
      <c r="P5" s="14">
        <v>21816700</v>
      </c>
      <c r="Q5" s="14">
        <v>25120200</v>
      </c>
      <c r="R5" s="14">
        <v>45473300</v>
      </c>
      <c r="S5" s="14">
        <v>34649300</v>
      </c>
      <c r="T5" s="14">
        <v>24161000</v>
      </c>
      <c r="U5" s="14">
        <v>16466400</v>
      </c>
      <c r="V5" s="14">
        <v>889800</v>
      </c>
      <c r="W5" s="14">
        <v>22000</v>
      </c>
      <c r="X5" s="4">
        <v>0</v>
      </c>
      <c r="Y5" s="21"/>
    </row>
    <row r="6" spans="1:25" s="4" customFormat="1" hidden="1" outlineLevel="1" x14ac:dyDescent="0.25">
      <c r="A6" s="28" t="s">
        <v>625</v>
      </c>
      <c r="B6" s="32"/>
      <c r="C6" s="14">
        <v>60.52</v>
      </c>
      <c r="D6" s="14">
        <v>243332.18</v>
      </c>
      <c r="E6" s="14">
        <v>268025.01</v>
      </c>
      <c r="F6" s="14">
        <v>166630.95000000001</v>
      </c>
      <c r="G6" s="14">
        <v>163297.63</v>
      </c>
      <c r="H6" s="14">
        <v>225680.86</v>
      </c>
      <c r="I6" s="14">
        <v>242265.54</v>
      </c>
      <c r="J6" s="14">
        <v>563279.29</v>
      </c>
      <c r="K6" s="14">
        <v>780858.04</v>
      </c>
      <c r="L6" s="14">
        <v>602101.34</v>
      </c>
      <c r="M6" s="14">
        <v>812728.04</v>
      </c>
      <c r="N6" s="14">
        <v>675892.37</v>
      </c>
      <c r="O6" s="14">
        <v>440280.2</v>
      </c>
      <c r="P6" s="14">
        <v>597721.42000000004</v>
      </c>
      <c r="Q6" s="14">
        <v>639127.17000000004</v>
      </c>
      <c r="R6" s="14">
        <v>1125426.3600000001</v>
      </c>
      <c r="S6" s="14">
        <v>901827.29</v>
      </c>
      <c r="T6" s="14">
        <v>837503.45</v>
      </c>
      <c r="U6" s="14">
        <v>514392.31</v>
      </c>
      <c r="V6" s="14">
        <v>76473.460000000006</v>
      </c>
      <c r="W6" s="14">
        <v>38</v>
      </c>
      <c r="X6" s="4">
        <v>0</v>
      </c>
      <c r="Y6" s="21"/>
    </row>
    <row r="7" spans="1:25" s="4" customFormat="1" hidden="1" outlineLevel="1" x14ac:dyDescent="0.25">
      <c r="A7" s="28" t="s">
        <v>626</v>
      </c>
      <c r="B7" s="32"/>
      <c r="C7" s="14">
        <v>3769562.64</v>
      </c>
      <c r="D7" s="14">
        <v>4963534.8499999996</v>
      </c>
      <c r="E7" s="14">
        <v>6026087.9400000004</v>
      </c>
      <c r="F7" s="14">
        <v>7187685.2000000002</v>
      </c>
      <c r="G7" s="14">
        <v>8444926.9499999993</v>
      </c>
      <c r="H7" s="14">
        <v>10214192.390000001</v>
      </c>
      <c r="I7" s="14">
        <v>242265.54</v>
      </c>
      <c r="J7" s="14">
        <v>1781667.74</v>
      </c>
      <c r="K7" s="14">
        <v>4076021.87</v>
      </c>
      <c r="L7" s="14">
        <v>6505841.0899999999</v>
      </c>
      <c r="M7" s="14">
        <v>9609767.5999999996</v>
      </c>
      <c r="N7" s="14">
        <v>12408004.49</v>
      </c>
      <c r="O7" s="14">
        <v>15140628.65</v>
      </c>
      <c r="P7" s="14">
        <v>18185955.32</v>
      </c>
      <c r="Q7" s="14">
        <v>21082187.23</v>
      </c>
      <c r="R7" s="14">
        <v>25221353.440000001</v>
      </c>
      <c r="S7" s="14">
        <v>29908111.899999999</v>
      </c>
      <c r="T7" s="14">
        <v>35560096</v>
      </c>
      <c r="U7" s="14">
        <v>514392.31</v>
      </c>
      <c r="V7" s="14">
        <v>1328717.1200000001</v>
      </c>
      <c r="W7" s="14">
        <v>1669246.37</v>
      </c>
      <c r="X7" s="4">
        <v>1771252.78</v>
      </c>
      <c r="Y7" s="21"/>
    </row>
    <row r="8" spans="1:25" s="4" customFormat="1" hidden="1" outlineLevel="1" x14ac:dyDescent="0.25">
      <c r="A8" s="24" t="s">
        <v>627</v>
      </c>
      <c r="B8" s="33"/>
      <c r="C8" s="4">
        <v>129300</v>
      </c>
      <c r="D8" s="4">
        <v>7566900</v>
      </c>
      <c r="E8" s="4">
        <v>10196600</v>
      </c>
      <c r="F8" s="4">
        <v>10050700</v>
      </c>
      <c r="G8" s="4">
        <v>10859500</v>
      </c>
      <c r="H8" s="4">
        <v>11724400</v>
      </c>
      <c r="I8" s="4">
        <v>14872400</v>
      </c>
      <c r="J8" s="4">
        <v>22189100</v>
      </c>
      <c r="K8" s="4">
        <v>22969400</v>
      </c>
      <c r="L8" s="4">
        <v>23511500</v>
      </c>
      <c r="M8" s="4">
        <v>26264300</v>
      </c>
      <c r="N8" s="4">
        <v>22282900</v>
      </c>
      <c r="O8" s="4">
        <v>18868100</v>
      </c>
      <c r="P8" s="4">
        <v>21468500</v>
      </c>
      <c r="Q8" s="4">
        <v>24831700</v>
      </c>
      <c r="R8" s="4">
        <v>44706500</v>
      </c>
      <c r="S8" s="4">
        <v>34153500</v>
      </c>
      <c r="T8" s="4">
        <v>23785700</v>
      </c>
      <c r="U8" s="4">
        <v>16120100</v>
      </c>
      <c r="V8" s="4">
        <v>875300</v>
      </c>
      <c r="W8" s="4">
        <v>22000</v>
      </c>
      <c r="X8" s="4">
        <v>0</v>
      </c>
      <c r="Y8" s="21"/>
    </row>
    <row r="9" spans="1:25" s="4" customFormat="1" hidden="1" outlineLevel="1" x14ac:dyDescent="0.25">
      <c r="A9" s="24" t="s">
        <v>624</v>
      </c>
      <c r="B9" s="33"/>
      <c r="C9" s="4">
        <v>4973.0769229999996</v>
      </c>
      <c r="D9" s="4">
        <v>5547.615554</v>
      </c>
      <c r="E9" s="4">
        <v>6008.6034179999997</v>
      </c>
      <c r="F9" s="4">
        <v>5823.5942029999997</v>
      </c>
      <c r="G9" s="4">
        <v>5879.1553869999998</v>
      </c>
      <c r="H9" s="4">
        <v>6026.2235959999998</v>
      </c>
      <c r="I9" s="4">
        <v>5631.8302389999999</v>
      </c>
      <c r="J9" s="4">
        <v>5887.5</v>
      </c>
      <c r="K9" s="4">
        <v>6023.9706269999997</v>
      </c>
      <c r="L9" s="4">
        <v>6161.5989520000003</v>
      </c>
      <c r="M9" s="4">
        <v>5982.186788</v>
      </c>
      <c r="N9" s="4">
        <v>5837.3753280000001</v>
      </c>
      <c r="O9" s="4">
        <v>5714.0345559999996</v>
      </c>
      <c r="P9" s="4">
        <v>5776.8982230000001</v>
      </c>
      <c r="Q9" s="4">
        <v>6239.1206030000003</v>
      </c>
      <c r="R9" s="4">
        <v>6296.3797720000002</v>
      </c>
      <c r="S9" s="4">
        <v>5982.4982479999999</v>
      </c>
      <c r="T9" s="4">
        <v>5787.2749389999999</v>
      </c>
      <c r="U9" s="4">
        <v>5748.5194430000001</v>
      </c>
      <c r="V9" s="4">
        <v>5586.363636</v>
      </c>
      <c r="W9" s="4">
        <v>5500</v>
      </c>
      <c r="X9" s="4">
        <v>0</v>
      </c>
      <c r="Y9" s="21"/>
    </row>
    <row r="10" spans="1:25" hidden="1" outlineLevel="1" x14ac:dyDescent="0.25">
      <c r="A10" s="8" t="s">
        <v>4</v>
      </c>
      <c r="T10" s="43"/>
    </row>
    <row r="11" spans="1:25" s="2" customFormat="1" hidden="1" outlineLevel="1" x14ac:dyDescent="0.25">
      <c r="A11" s="23" t="s">
        <v>5</v>
      </c>
      <c r="B11" s="35"/>
      <c r="C11" s="2" t="s">
        <v>1</v>
      </c>
      <c r="D11" s="2">
        <v>26</v>
      </c>
      <c r="E11" s="2">
        <v>35</v>
      </c>
      <c r="F11" s="2">
        <v>18</v>
      </c>
      <c r="G11" s="2">
        <v>24</v>
      </c>
      <c r="H11" s="2">
        <v>25</v>
      </c>
      <c r="I11" s="2">
        <v>34</v>
      </c>
      <c r="J11" s="2">
        <v>99</v>
      </c>
      <c r="K11" s="2">
        <v>99</v>
      </c>
      <c r="L11" s="2">
        <v>92</v>
      </c>
      <c r="M11" s="2">
        <v>136</v>
      </c>
      <c r="N11" s="2">
        <v>94</v>
      </c>
      <c r="O11" s="2">
        <v>68</v>
      </c>
      <c r="P11" s="2">
        <v>96</v>
      </c>
      <c r="Q11" s="2">
        <v>89</v>
      </c>
      <c r="R11" s="2">
        <v>179</v>
      </c>
      <c r="S11" s="2">
        <v>127</v>
      </c>
      <c r="T11" s="2">
        <v>112</v>
      </c>
      <c r="U11" s="2">
        <v>76</v>
      </c>
      <c r="V11" s="2">
        <v>4</v>
      </c>
      <c r="W11" s="2">
        <v>0</v>
      </c>
      <c r="X11" s="2">
        <v>0</v>
      </c>
      <c r="Y11" s="20"/>
    </row>
    <row r="12" spans="1:25" hidden="1" outlineLevel="1" x14ac:dyDescent="0.25">
      <c r="A12" s="11" t="s">
        <v>6</v>
      </c>
      <c r="C12" s="1" t="s">
        <v>1</v>
      </c>
      <c r="D12" s="3">
        <v>1.8759018759019998E-2</v>
      </c>
      <c r="E12" s="3">
        <v>2.0396270396270001E-2</v>
      </c>
      <c r="F12" s="3">
        <v>1.0279840091379999E-2</v>
      </c>
      <c r="G12" s="3">
        <v>1.2834224598929999E-2</v>
      </c>
      <c r="H12" s="3">
        <v>1.2658227848099999E-2</v>
      </c>
      <c r="I12" s="3">
        <v>1.2738853503180001E-2</v>
      </c>
      <c r="J12" s="3">
        <v>2.5950196592399999E-2</v>
      </c>
      <c r="K12" s="3">
        <v>2.552862300155E-2</v>
      </c>
      <c r="L12" s="3">
        <v>2.376033057851E-2</v>
      </c>
      <c r="M12" s="3">
        <v>3.0534351145039999E-2</v>
      </c>
      <c r="N12" s="3">
        <v>2.427059127292E-2</v>
      </c>
      <c r="O12" s="3">
        <v>2.0280345958839999E-2</v>
      </c>
      <c r="P12" s="3">
        <v>2.5403545911620001E-2</v>
      </c>
      <c r="Q12" s="3">
        <v>2.2139303482589998E-2</v>
      </c>
      <c r="R12" s="3">
        <v>2.4805986696229999E-2</v>
      </c>
      <c r="S12" s="3">
        <v>2.1900327642700002E-2</v>
      </c>
      <c r="T12" s="3">
        <v>2.6903675234210001E-2</v>
      </c>
      <c r="U12" s="3">
        <v>2.6527050610819999E-2</v>
      </c>
      <c r="V12" s="3">
        <v>2.5157232704400002E-2</v>
      </c>
      <c r="W12" s="3">
        <v>0</v>
      </c>
      <c r="X12" s="1">
        <v>0</v>
      </c>
    </row>
    <row r="13" spans="1:25" s="2" customFormat="1" hidden="1" outlineLevel="1" x14ac:dyDescent="0.25">
      <c r="A13" s="23" t="s">
        <v>7</v>
      </c>
      <c r="B13" s="35"/>
      <c r="C13" s="2" t="s">
        <v>1</v>
      </c>
      <c r="D13" s="2">
        <v>29</v>
      </c>
      <c r="E13" s="2">
        <v>43</v>
      </c>
      <c r="F13" s="2">
        <v>30</v>
      </c>
      <c r="G13" s="2">
        <v>28</v>
      </c>
      <c r="H13" s="2">
        <v>29</v>
      </c>
      <c r="I13" s="2">
        <v>37</v>
      </c>
      <c r="J13" s="2">
        <v>118</v>
      </c>
      <c r="K13" s="2">
        <v>132</v>
      </c>
      <c r="L13" s="2">
        <v>112</v>
      </c>
      <c r="M13" s="2">
        <v>163</v>
      </c>
      <c r="N13" s="2">
        <v>110</v>
      </c>
      <c r="O13" s="2">
        <v>87</v>
      </c>
      <c r="P13" s="2">
        <v>120</v>
      </c>
      <c r="Q13" s="2">
        <v>109</v>
      </c>
      <c r="R13" s="2">
        <v>241</v>
      </c>
      <c r="S13" s="2">
        <v>164</v>
      </c>
      <c r="T13" s="2">
        <v>140</v>
      </c>
      <c r="U13" s="2">
        <v>89</v>
      </c>
      <c r="V13" s="2">
        <v>4</v>
      </c>
      <c r="W13" s="2">
        <v>0</v>
      </c>
      <c r="X13" s="2">
        <v>0</v>
      </c>
      <c r="Y13" s="20"/>
    </row>
    <row r="14" spans="1:25" s="4" customFormat="1" hidden="1" outlineLevel="1" x14ac:dyDescent="0.25">
      <c r="A14" s="24" t="s">
        <v>8</v>
      </c>
      <c r="B14" s="33"/>
      <c r="C14" s="14" t="s">
        <v>1</v>
      </c>
      <c r="D14" s="14">
        <v>96143.76</v>
      </c>
      <c r="E14" s="14">
        <v>124281.47</v>
      </c>
      <c r="F14" s="14">
        <v>66415.02</v>
      </c>
      <c r="G14" s="14">
        <v>50091.29</v>
      </c>
      <c r="H14" s="14">
        <v>100996.81</v>
      </c>
      <c r="I14" s="14">
        <v>110873</v>
      </c>
      <c r="J14" s="14">
        <v>342250.02</v>
      </c>
      <c r="K14" s="14">
        <v>489581.53</v>
      </c>
      <c r="L14" s="14">
        <v>391273.44</v>
      </c>
      <c r="M14" s="14">
        <v>466447.02</v>
      </c>
      <c r="N14" s="14">
        <v>409484.81</v>
      </c>
      <c r="O14" s="14">
        <v>259769.32</v>
      </c>
      <c r="P14" s="14">
        <v>368156.6</v>
      </c>
      <c r="Q14" s="14">
        <v>413495.47</v>
      </c>
      <c r="R14" s="14">
        <v>701050.83</v>
      </c>
      <c r="S14" s="14">
        <v>518691.77</v>
      </c>
      <c r="T14" s="14">
        <v>450401.03</v>
      </c>
      <c r="U14" s="14">
        <v>308153.34999999998</v>
      </c>
      <c r="V14" s="14">
        <v>48130</v>
      </c>
      <c r="W14" s="14">
        <v>0</v>
      </c>
      <c r="X14" s="4">
        <v>0</v>
      </c>
      <c r="Y14" s="21"/>
    </row>
    <row r="15" spans="1:25" hidden="1" outlineLevel="1" x14ac:dyDescent="0.25">
      <c r="A15" s="8" t="s">
        <v>9</v>
      </c>
      <c r="B15" s="22"/>
    </row>
    <row r="16" spans="1:25" ht="11.25" hidden="1" outlineLevel="1" x14ac:dyDescent="0.2">
      <c r="A16" s="11" t="s">
        <v>628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/>
    </row>
    <row r="17" spans="1:25" s="2" customFormat="1" hidden="1" outlineLevel="1" x14ac:dyDescent="0.25">
      <c r="A17" s="23" t="s">
        <v>10</v>
      </c>
      <c r="B17" s="35"/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0"/>
    </row>
    <row r="18" spans="1:25" s="2" customFormat="1" hidden="1" outlineLevel="1" x14ac:dyDescent="0.25">
      <c r="A18" s="23" t="s">
        <v>11</v>
      </c>
      <c r="B18" s="35"/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0"/>
    </row>
    <row r="19" spans="1:25" s="2" customFormat="1" hidden="1" outlineLevel="1" x14ac:dyDescent="0.25">
      <c r="A19" s="23" t="s">
        <v>12</v>
      </c>
      <c r="B19" s="35"/>
      <c r="C19" s="2">
        <v>0</v>
      </c>
      <c r="D19" s="2">
        <v>33</v>
      </c>
      <c r="E19" s="2">
        <v>16</v>
      </c>
      <c r="F19" s="2">
        <v>35</v>
      </c>
      <c r="G19" s="2">
        <v>24</v>
      </c>
      <c r="H19" s="2">
        <v>28</v>
      </c>
      <c r="I19" s="2">
        <v>37</v>
      </c>
      <c r="J19" s="2">
        <v>43</v>
      </c>
      <c r="K19" s="2">
        <v>47</v>
      </c>
      <c r="L19" s="2">
        <v>42</v>
      </c>
      <c r="M19" s="2">
        <v>32</v>
      </c>
      <c r="N19" s="2">
        <v>36</v>
      </c>
      <c r="O19" s="2">
        <v>47</v>
      </c>
      <c r="P19" s="2">
        <v>58</v>
      </c>
      <c r="Q19" s="2">
        <v>53</v>
      </c>
      <c r="R19" s="2">
        <v>56</v>
      </c>
      <c r="S19" s="2">
        <v>36</v>
      </c>
      <c r="T19" s="2">
        <v>63</v>
      </c>
      <c r="U19" s="2">
        <v>80</v>
      </c>
      <c r="V19" s="2">
        <v>12</v>
      </c>
      <c r="W19" s="2">
        <v>1</v>
      </c>
      <c r="X19" s="2">
        <v>0</v>
      </c>
      <c r="Y19" s="20"/>
    </row>
    <row r="20" spans="1:25" s="2" customFormat="1" hidden="1" outlineLevel="1" x14ac:dyDescent="0.25">
      <c r="A20" s="23" t="s">
        <v>13</v>
      </c>
      <c r="B20" s="35"/>
      <c r="C20" s="2">
        <v>0</v>
      </c>
      <c r="D20" s="2">
        <v>2</v>
      </c>
      <c r="E20" s="2">
        <v>3</v>
      </c>
      <c r="F20" s="2">
        <v>8</v>
      </c>
      <c r="G20" s="2">
        <v>4</v>
      </c>
      <c r="H20" s="2">
        <v>3</v>
      </c>
      <c r="I20" s="2">
        <v>0</v>
      </c>
      <c r="J20" s="2">
        <v>2</v>
      </c>
      <c r="K20" s="2">
        <v>1</v>
      </c>
      <c r="L20" s="2">
        <v>2</v>
      </c>
      <c r="M20" s="2">
        <v>3</v>
      </c>
      <c r="N20" s="2">
        <v>2</v>
      </c>
      <c r="O20" s="2">
        <v>2</v>
      </c>
      <c r="P20" s="2">
        <v>1</v>
      </c>
      <c r="Q20" s="2">
        <v>2</v>
      </c>
      <c r="R20" s="2">
        <v>2</v>
      </c>
      <c r="S20" s="2">
        <v>3</v>
      </c>
      <c r="T20" s="2">
        <v>3</v>
      </c>
      <c r="U20" s="2">
        <v>0</v>
      </c>
      <c r="V20" s="2">
        <v>1</v>
      </c>
      <c r="W20" s="2">
        <v>0</v>
      </c>
      <c r="X20" s="2">
        <v>0</v>
      </c>
      <c r="Y20" s="20"/>
    </row>
    <row r="21" spans="1:25" s="2" customFormat="1" hidden="1" outlineLevel="1" x14ac:dyDescent="0.25">
      <c r="A21" s="23" t="s">
        <v>14</v>
      </c>
      <c r="B21" s="35"/>
      <c r="C21" s="2">
        <v>0</v>
      </c>
      <c r="D21" s="2">
        <v>17</v>
      </c>
      <c r="E21" s="2">
        <v>10</v>
      </c>
      <c r="F21" s="2">
        <v>11</v>
      </c>
      <c r="G21" s="2">
        <v>12</v>
      </c>
      <c r="H21" s="2">
        <v>16</v>
      </c>
      <c r="I21" s="2">
        <v>24</v>
      </c>
      <c r="J21" s="2">
        <v>15</v>
      </c>
      <c r="K21" s="2">
        <v>9</v>
      </c>
      <c r="L21" s="2">
        <v>11</v>
      </c>
      <c r="M21" s="2">
        <v>11</v>
      </c>
      <c r="N21" s="2">
        <v>17</v>
      </c>
      <c r="O21" s="2">
        <v>22</v>
      </c>
      <c r="P21" s="2">
        <v>23</v>
      </c>
      <c r="Q21" s="2">
        <v>20</v>
      </c>
      <c r="R21" s="2">
        <v>31</v>
      </c>
      <c r="S21" s="2">
        <v>20</v>
      </c>
      <c r="T21" s="2">
        <v>14</v>
      </c>
      <c r="U21" s="2">
        <v>14</v>
      </c>
      <c r="V21" s="2">
        <v>6</v>
      </c>
      <c r="W21" s="2">
        <v>0</v>
      </c>
      <c r="X21" s="2">
        <v>0</v>
      </c>
      <c r="Y21" s="20"/>
    </row>
    <row r="22" spans="1:25" s="17" customFormat="1" ht="11.25" hidden="1" outlineLevel="1" x14ac:dyDescent="0.2">
      <c r="A22" s="36" t="s">
        <v>15</v>
      </c>
      <c r="B22" s="37"/>
      <c r="C22" s="17">
        <v>0</v>
      </c>
      <c r="D22" s="17">
        <v>37</v>
      </c>
      <c r="E22" s="17">
        <v>46</v>
      </c>
      <c r="F22" s="17">
        <v>31</v>
      </c>
      <c r="G22" s="17">
        <v>34</v>
      </c>
      <c r="H22" s="17">
        <v>34</v>
      </c>
      <c r="I22" s="17">
        <v>42</v>
      </c>
      <c r="J22" s="17">
        <v>47</v>
      </c>
      <c r="K22" s="17">
        <v>49</v>
      </c>
      <c r="L22" s="17">
        <v>35</v>
      </c>
      <c r="M22" s="17">
        <v>51</v>
      </c>
      <c r="N22" s="17">
        <v>91</v>
      </c>
      <c r="O22" s="17">
        <v>105</v>
      </c>
      <c r="P22" s="17">
        <v>131</v>
      </c>
      <c r="Q22" s="17">
        <v>96</v>
      </c>
      <c r="R22" s="17">
        <v>241</v>
      </c>
      <c r="S22" s="17">
        <v>176</v>
      </c>
      <c r="T22" s="17">
        <v>119</v>
      </c>
      <c r="U22" s="17">
        <v>83</v>
      </c>
      <c r="V22" s="17">
        <v>5</v>
      </c>
      <c r="W22" s="17">
        <v>1</v>
      </c>
      <c r="X22" s="17">
        <v>0</v>
      </c>
    </row>
    <row r="23" spans="1:25" s="17" customFormat="1" ht="11.25" hidden="1" outlineLevel="1" x14ac:dyDescent="0.2">
      <c r="A23" s="36" t="s">
        <v>16</v>
      </c>
      <c r="B23" s="37"/>
      <c r="C23" s="17">
        <v>1</v>
      </c>
      <c r="D23" s="17">
        <v>105</v>
      </c>
      <c r="E23" s="17">
        <v>104</v>
      </c>
      <c r="F23" s="17">
        <v>82</v>
      </c>
      <c r="G23" s="17">
        <v>94</v>
      </c>
      <c r="H23" s="17">
        <v>95</v>
      </c>
      <c r="I23" s="17">
        <v>114</v>
      </c>
      <c r="J23" s="17">
        <v>164</v>
      </c>
      <c r="K23" s="17">
        <v>184</v>
      </c>
      <c r="L23" s="17">
        <v>162</v>
      </c>
      <c r="M23" s="17">
        <v>217</v>
      </c>
      <c r="N23" s="17">
        <v>219</v>
      </c>
      <c r="O23" s="17">
        <v>253</v>
      </c>
      <c r="P23" s="17">
        <v>239</v>
      </c>
      <c r="Q23" s="17">
        <v>236</v>
      </c>
      <c r="R23" s="17">
        <v>386</v>
      </c>
      <c r="S23" s="17">
        <v>350</v>
      </c>
      <c r="T23" s="17">
        <v>254</v>
      </c>
      <c r="U23" s="17">
        <v>160</v>
      </c>
      <c r="V23" s="17">
        <v>9</v>
      </c>
      <c r="W23" s="17">
        <v>0</v>
      </c>
      <c r="X23" s="17">
        <v>0</v>
      </c>
    </row>
    <row r="24" spans="1:25" s="17" customFormat="1" ht="11.25" hidden="1" outlineLevel="1" x14ac:dyDescent="0.2">
      <c r="A24" s="36" t="s">
        <v>17</v>
      </c>
      <c r="B24" s="37"/>
      <c r="C24" s="17">
        <v>2</v>
      </c>
      <c r="D24" s="17">
        <v>136</v>
      </c>
      <c r="E24" s="17">
        <v>160</v>
      </c>
      <c r="F24" s="17">
        <v>159</v>
      </c>
      <c r="G24" s="17">
        <v>167</v>
      </c>
      <c r="H24" s="17">
        <v>145</v>
      </c>
      <c r="I24" s="17">
        <v>229</v>
      </c>
      <c r="J24" s="17">
        <v>299</v>
      </c>
      <c r="K24" s="17">
        <v>346</v>
      </c>
      <c r="L24" s="17">
        <v>299</v>
      </c>
      <c r="M24" s="17">
        <v>335</v>
      </c>
      <c r="N24" s="17">
        <v>333</v>
      </c>
      <c r="O24" s="17">
        <v>300</v>
      </c>
      <c r="P24" s="17">
        <v>369</v>
      </c>
      <c r="Q24" s="17">
        <v>349</v>
      </c>
      <c r="R24" s="17">
        <v>624</v>
      </c>
      <c r="S24" s="17">
        <v>527</v>
      </c>
      <c r="T24" s="17">
        <v>335</v>
      </c>
      <c r="U24" s="17">
        <v>239</v>
      </c>
      <c r="V24" s="17">
        <v>14</v>
      </c>
      <c r="W24" s="17">
        <v>0</v>
      </c>
      <c r="X24" s="17">
        <v>0</v>
      </c>
    </row>
    <row r="25" spans="1:25" s="17" customFormat="1" ht="11.25" hidden="1" outlineLevel="1" x14ac:dyDescent="0.2">
      <c r="A25" s="36" t="s">
        <v>18</v>
      </c>
      <c r="B25" s="37"/>
      <c r="C25" s="17">
        <v>4</v>
      </c>
      <c r="D25" s="17">
        <v>157</v>
      </c>
      <c r="E25" s="17">
        <v>191</v>
      </c>
      <c r="F25" s="17">
        <v>197</v>
      </c>
      <c r="G25" s="17">
        <v>187</v>
      </c>
      <c r="H25" s="17">
        <v>185</v>
      </c>
      <c r="I25" s="17">
        <v>267</v>
      </c>
      <c r="J25" s="17">
        <v>391</v>
      </c>
      <c r="K25" s="17">
        <v>385</v>
      </c>
      <c r="L25" s="17">
        <v>355</v>
      </c>
      <c r="M25" s="17">
        <v>429</v>
      </c>
      <c r="N25" s="17">
        <v>370</v>
      </c>
      <c r="O25" s="17">
        <v>335</v>
      </c>
      <c r="P25" s="17">
        <v>374</v>
      </c>
      <c r="Q25" s="17">
        <v>392</v>
      </c>
      <c r="R25" s="17">
        <v>656</v>
      </c>
      <c r="S25" s="17">
        <v>572</v>
      </c>
      <c r="T25" s="17">
        <v>414</v>
      </c>
      <c r="U25" s="17">
        <v>227</v>
      </c>
      <c r="V25" s="17">
        <v>14</v>
      </c>
      <c r="W25" s="17">
        <v>0</v>
      </c>
      <c r="X25" s="17">
        <v>0</v>
      </c>
    </row>
    <row r="26" spans="1:25" s="2" customFormat="1" hidden="1" outlineLevel="1" x14ac:dyDescent="0.25">
      <c r="A26" s="23" t="s">
        <v>19</v>
      </c>
      <c r="B26" s="35"/>
      <c r="C26" s="2">
        <v>5</v>
      </c>
      <c r="D26" s="2">
        <v>171</v>
      </c>
      <c r="E26" s="2">
        <v>195</v>
      </c>
      <c r="F26" s="2">
        <v>202</v>
      </c>
      <c r="G26" s="2">
        <v>199</v>
      </c>
      <c r="H26" s="2">
        <v>206</v>
      </c>
      <c r="I26" s="2">
        <v>318</v>
      </c>
      <c r="J26" s="2">
        <v>412</v>
      </c>
      <c r="K26" s="2">
        <v>456</v>
      </c>
      <c r="L26" s="2">
        <v>413</v>
      </c>
      <c r="M26" s="2">
        <v>484</v>
      </c>
      <c r="N26" s="2">
        <v>447</v>
      </c>
      <c r="O26" s="2">
        <v>370</v>
      </c>
      <c r="P26" s="2">
        <v>394</v>
      </c>
      <c r="Q26" s="2">
        <v>419</v>
      </c>
      <c r="R26" s="2">
        <v>778</v>
      </c>
      <c r="S26" s="2">
        <v>599</v>
      </c>
      <c r="T26" s="2">
        <v>431</v>
      </c>
      <c r="U26" s="2">
        <v>312</v>
      </c>
      <c r="V26" s="2">
        <v>16</v>
      </c>
      <c r="W26" s="2">
        <v>0</v>
      </c>
      <c r="X26" s="2">
        <v>0</v>
      </c>
      <c r="Y26" s="20"/>
    </row>
    <row r="27" spans="1:25" s="2" customFormat="1" hidden="1" outlineLevel="1" x14ac:dyDescent="0.25">
      <c r="A27" s="23" t="s">
        <v>20</v>
      </c>
      <c r="B27" s="35"/>
      <c r="C27" s="2">
        <v>3</v>
      </c>
      <c r="D27" s="2">
        <v>157</v>
      </c>
      <c r="E27" s="2">
        <v>190</v>
      </c>
      <c r="F27" s="2">
        <v>189</v>
      </c>
      <c r="G27" s="2">
        <v>224</v>
      </c>
      <c r="H27" s="2">
        <v>206</v>
      </c>
      <c r="I27" s="2">
        <v>301</v>
      </c>
      <c r="J27" s="2">
        <v>450</v>
      </c>
      <c r="K27" s="2">
        <v>414</v>
      </c>
      <c r="L27" s="2">
        <v>483</v>
      </c>
      <c r="M27" s="2">
        <v>498</v>
      </c>
      <c r="N27" s="2">
        <v>426</v>
      </c>
      <c r="O27" s="2">
        <v>385</v>
      </c>
      <c r="P27" s="2">
        <v>420</v>
      </c>
      <c r="Q27" s="2">
        <v>458</v>
      </c>
      <c r="R27" s="2">
        <v>757</v>
      </c>
      <c r="S27" s="2">
        <v>609</v>
      </c>
      <c r="T27" s="2">
        <v>465</v>
      </c>
      <c r="U27" s="2">
        <v>294</v>
      </c>
      <c r="V27" s="2">
        <v>17</v>
      </c>
      <c r="W27" s="2">
        <v>0</v>
      </c>
      <c r="X27" s="2">
        <v>0</v>
      </c>
      <c r="Y27" s="20"/>
    </row>
    <row r="28" spans="1:25" s="2" customFormat="1" hidden="1" outlineLevel="1" x14ac:dyDescent="0.25">
      <c r="A28" s="23" t="s">
        <v>21</v>
      </c>
      <c r="B28" s="35"/>
      <c r="C28" s="2">
        <v>4</v>
      </c>
      <c r="D28" s="2">
        <v>154</v>
      </c>
      <c r="E28" s="2">
        <v>207</v>
      </c>
      <c r="F28" s="2">
        <v>189</v>
      </c>
      <c r="G28" s="2">
        <v>229</v>
      </c>
      <c r="H28" s="2">
        <v>204</v>
      </c>
      <c r="I28" s="2">
        <v>307</v>
      </c>
      <c r="J28" s="2">
        <v>414</v>
      </c>
      <c r="K28" s="2">
        <v>433</v>
      </c>
      <c r="L28" s="2">
        <v>466</v>
      </c>
      <c r="M28" s="2">
        <v>537</v>
      </c>
      <c r="N28" s="2">
        <v>439</v>
      </c>
      <c r="O28" s="2">
        <v>337</v>
      </c>
      <c r="P28" s="2">
        <v>421</v>
      </c>
      <c r="Q28" s="2">
        <v>442</v>
      </c>
      <c r="R28" s="2">
        <v>787</v>
      </c>
      <c r="S28" s="2">
        <v>669</v>
      </c>
      <c r="T28" s="2">
        <v>457</v>
      </c>
      <c r="U28" s="2">
        <v>299</v>
      </c>
      <c r="V28" s="2">
        <v>14</v>
      </c>
      <c r="W28" s="2">
        <v>0</v>
      </c>
      <c r="X28" s="2">
        <v>0</v>
      </c>
      <c r="Y28" s="20"/>
    </row>
    <row r="29" spans="1:25" s="2" customFormat="1" hidden="1" outlineLevel="1" x14ac:dyDescent="0.25">
      <c r="A29" s="23" t="s">
        <v>22</v>
      </c>
      <c r="B29" s="35"/>
      <c r="C29" s="2">
        <v>6</v>
      </c>
      <c r="D29" s="2">
        <v>143</v>
      </c>
      <c r="E29" s="2">
        <v>198</v>
      </c>
      <c r="F29" s="2">
        <v>217</v>
      </c>
      <c r="G29" s="2">
        <v>255</v>
      </c>
      <c r="H29" s="2">
        <v>259</v>
      </c>
      <c r="I29" s="2">
        <v>349</v>
      </c>
      <c r="J29" s="2">
        <v>511</v>
      </c>
      <c r="K29" s="2">
        <v>542</v>
      </c>
      <c r="L29" s="2">
        <v>525</v>
      </c>
      <c r="M29" s="2">
        <v>588</v>
      </c>
      <c r="N29" s="2">
        <v>456</v>
      </c>
      <c r="O29" s="2">
        <v>418</v>
      </c>
      <c r="P29" s="2">
        <v>453</v>
      </c>
      <c r="Q29" s="2">
        <v>529</v>
      </c>
      <c r="R29" s="2">
        <v>971</v>
      </c>
      <c r="S29" s="2">
        <v>706</v>
      </c>
      <c r="T29" s="2">
        <v>537</v>
      </c>
      <c r="U29" s="2">
        <v>373</v>
      </c>
      <c r="V29" s="2">
        <v>19</v>
      </c>
      <c r="W29" s="2">
        <v>0</v>
      </c>
      <c r="X29" s="2">
        <v>0</v>
      </c>
      <c r="Y29" s="20"/>
    </row>
    <row r="30" spans="1:25" s="2" customFormat="1" hidden="1" outlineLevel="1" x14ac:dyDescent="0.25">
      <c r="A30" s="23" t="s">
        <v>23</v>
      </c>
      <c r="B30" s="35"/>
      <c r="C30" s="2">
        <v>1</v>
      </c>
      <c r="D30" s="2">
        <v>164</v>
      </c>
      <c r="E30" s="2">
        <v>195</v>
      </c>
      <c r="F30" s="2">
        <v>251</v>
      </c>
      <c r="G30" s="2">
        <v>267</v>
      </c>
      <c r="H30" s="2">
        <v>333</v>
      </c>
      <c r="I30" s="2">
        <v>384</v>
      </c>
      <c r="J30" s="2">
        <v>599</v>
      </c>
      <c r="K30" s="2">
        <v>571</v>
      </c>
      <c r="L30" s="2">
        <v>616</v>
      </c>
      <c r="M30" s="2">
        <v>712</v>
      </c>
      <c r="N30" s="2">
        <v>620</v>
      </c>
      <c r="O30" s="2">
        <v>439</v>
      </c>
      <c r="P30" s="2">
        <v>481</v>
      </c>
      <c r="Q30" s="2">
        <v>603</v>
      </c>
      <c r="R30" s="2">
        <v>1085</v>
      </c>
      <c r="S30" s="2">
        <v>850</v>
      </c>
      <c r="T30" s="2">
        <v>573</v>
      </c>
      <c r="U30" s="2">
        <v>450</v>
      </c>
      <c r="V30" s="2">
        <v>28</v>
      </c>
      <c r="W30" s="2">
        <v>0</v>
      </c>
      <c r="X30" s="2">
        <v>0</v>
      </c>
      <c r="Y30" s="20"/>
    </row>
    <row r="31" spans="1:25" s="2" customFormat="1" hidden="1" outlineLevel="1" x14ac:dyDescent="0.25">
      <c r="A31" s="23" t="s">
        <v>24</v>
      </c>
      <c r="B31" s="35"/>
      <c r="C31" s="2">
        <v>0</v>
      </c>
      <c r="D31" s="2">
        <v>87</v>
      </c>
      <c r="E31" s="2">
        <v>160</v>
      </c>
      <c r="F31" s="2">
        <v>144</v>
      </c>
      <c r="G31" s="2">
        <v>140</v>
      </c>
      <c r="H31" s="2">
        <v>193</v>
      </c>
      <c r="I31" s="2">
        <v>229</v>
      </c>
      <c r="J31" s="2">
        <v>357</v>
      </c>
      <c r="K31" s="2">
        <v>331</v>
      </c>
      <c r="L31" s="2">
        <v>361</v>
      </c>
      <c r="M31" s="2">
        <v>438</v>
      </c>
      <c r="N31" s="2">
        <v>320</v>
      </c>
      <c r="O31" s="2">
        <v>265</v>
      </c>
      <c r="P31" s="2">
        <v>320</v>
      </c>
      <c r="Q31" s="2">
        <v>329</v>
      </c>
      <c r="R31" s="2">
        <v>632</v>
      </c>
      <c r="S31" s="2">
        <v>518</v>
      </c>
      <c r="T31" s="2">
        <v>376</v>
      </c>
      <c r="U31" s="2">
        <v>263</v>
      </c>
      <c r="V31" s="2">
        <v>4</v>
      </c>
      <c r="W31" s="2">
        <v>2</v>
      </c>
      <c r="X31" s="2">
        <v>0</v>
      </c>
      <c r="Y31" s="20"/>
    </row>
    <row r="32" spans="1:25" s="2" customFormat="1" hidden="1" outlineLevel="1" x14ac:dyDescent="0.25">
      <c r="A32" s="23" t="s">
        <v>795</v>
      </c>
      <c r="B32" s="35"/>
      <c r="C32" s="2">
        <v>0</v>
      </c>
      <c r="D32" s="2">
        <v>23</v>
      </c>
      <c r="E32" s="2">
        <v>41</v>
      </c>
      <c r="F32" s="2">
        <v>36</v>
      </c>
      <c r="G32" s="2">
        <v>34</v>
      </c>
      <c r="H32" s="2">
        <v>68</v>
      </c>
      <c r="I32" s="2">
        <v>68</v>
      </c>
      <c r="J32" s="2">
        <v>111</v>
      </c>
      <c r="K32" s="2">
        <v>110</v>
      </c>
      <c r="L32" s="2">
        <v>102</v>
      </c>
      <c r="M32" s="2">
        <v>119</v>
      </c>
      <c r="N32" s="2">
        <v>97</v>
      </c>
      <c r="O32" s="2">
        <v>75</v>
      </c>
      <c r="P32" s="2">
        <v>95</v>
      </c>
      <c r="Q32" s="2">
        <v>92</v>
      </c>
      <c r="R32" s="2">
        <v>210</v>
      </c>
      <c r="S32" s="2">
        <v>161</v>
      </c>
      <c r="T32" s="2">
        <v>122</v>
      </c>
      <c r="U32" s="2">
        <v>71</v>
      </c>
      <c r="V32" s="2">
        <v>0</v>
      </c>
      <c r="W32" s="2">
        <v>0</v>
      </c>
      <c r="X32" s="2">
        <v>0</v>
      </c>
      <c r="Y32" s="20"/>
    </row>
    <row r="33" spans="1:25" s="2" customFormat="1" hidden="1" outlineLevel="1" x14ac:dyDescent="0.25">
      <c r="A33" s="23"/>
      <c r="B33" s="35"/>
      <c r="Y33" s="20"/>
    </row>
    <row r="34" spans="1:25" hidden="1" outlineLevel="1" x14ac:dyDescent="0.25">
      <c r="A34" s="8" t="s">
        <v>27</v>
      </c>
      <c r="B34" s="22"/>
    </row>
    <row r="35" spans="1:25" hidden="1" outlineLevel="1" x14ac:dyDescent="0.25">
      <c r="A35" s="11" t="s">
        <v>628</v>
      </c>
    </row>
    <row r="36" spans="1:25" s="4" customFormat="1" hidden="1" outlineLevel="1" x14ac:dyDescent="0.25">
      <c r="A36" s="24" t="s">
        <v>10</v>
      </c>
      <c r="B36" s="33"/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21"/>
    </row>
    <row r="37" spans="1:25" s="4" customFormat="1" hidden="1" outlineLevel="1" x14ac:dyDescent="0.25">
      <c r="A37" s="24" t="s">
        <v>11</v>
      </c>
      <c r="B37" s="33"/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4173.8999999999996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21"/>
    </row>
    <row r="38" spans="1:25" s="4" customFormat="1" hidden="1" outlineLevel="1" x14ac:dyDescent="0.25">
      <c r="A38" s="24" t="s">
        <v>629</v>
      </c>
      <c r="B38" s="33"/>
      <c r="C38" s="4">
        <v>0</v>
      </c>
      <c r="D38" s="4">
        <v>6676.33</v>
      </c>
      <c r="E38" s="4">
        <v>1648.18</v>
      </c>
      <c r="F38" s="4">
        <v>3633.41</v>
      </c>
      <c r="G38" s="4">
        <v>1416.27</v>
      </c>
      <c r="H38" s="4">
        <v>1715.61</v>
      </c>
      <c r="I38" s="4">
        <v>1629.73</v>
      </c>
      <c r="J38" s="4">
        <v>1743.67</v>
      </c>
      <c r="K38" s="4">
        <v>6436.16</v>
      </c>
      <c r="L38" s="4">
        <v>1980.57</v>
      </c>
      <c r="M38" s="4">
        <v>6205.75</v>
      </c>
      <c r="N38" s="4">
        <v>1594.57</v>
      </c>
      <c r="O38" s="4">
        <v>3111.41</v>
      </c>
      <c r="P38" s="4">
        <v>7576.75</v>
      </c>
      <c r="Q38" s="4">
        <v>3396.82</v>
      </c>
      <c r="R38" s="4">
        <v>3624.61</v>
      </c>
      <c r="S38" s="4">
        <v>1660.68</v>
      </c>
      <c r="T38" s="4">
        <v>2814.86</v>
      </c>
      <c r="U38" s="4">
        <v>9715.69</v>
      </c>
      <c r="V38" s="4">
        <v>1009.53</v>
      </c>
      <c r="W38" s="4">
        <v>0</v>
      </c>
      <c r="X38" s="4">
        <v>0</v>
      </c>
      <c r="Y38" s="21"/>
    </row>
    <row r="39" spans="1:25" s="4" customFormat="1" hidden="1" outlineLevel="1" x14ac:dyDescent="0.25">
      <c r="A39" s="24" t="s">
        <v>13</v>
      </c>
      <c r="B39" s="33"/>
      <c r="C39" s="4">
        <v>0</v>
      </c>
      <c r="D39" s="4">
        <v>460.32</v>
      </c>
      <c r="E39" s="4">
        <v>0</v>
      </c>
      <c r="F39" s="4">
        <v>92.31</v>
      </c>
      <c r="G39" s="4">
        <v>1039.3900000000001</v>
      </c>
      <c r="H39" s="4">
        <v>238.38</v>
      </c>
      <c r="I39" s="4">
        <v>0</v>
      </c>
      <c r="J39" s="4">
        <v>2617.15</v>
      </c>
      <c r="K39" s="4">
        <v>0</v>
      </c>
      <c r="L39" s="4">
        <v>21.21</v>
      </c>
      <c r="M39" s="4">
        <v>889.11</v>
      </c>
      <c r="N39" s="4">
        <v>151.24</v>
      </c>
      <c r="O39" s="4">
        <v>0</v>
      </c>
      <c r="P39" s="4">
        <v>0</v>
      </c>
      <c r="Q39" s="4">
        <v>0</v>
      </c>
      <c r="R39" s="4">
        <v>206.98</v>
      </c>
      <c r="S39" s="4">
        <v>725.46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21"/>
    </row>
    <row r="40" spans="1:25" s="4" customFormat="1" hidden="1" outlineLevel="1" x14ac:dyDescent="0.25">
      <c r="A40" s="24" t="s">
        <v>14</v>
      </c>
      <c r="B40" s="33"/>
      <c r="C40" s="4">
        <v>0</v>
      </c>
      <c r="D40" s="4">
        <v>752.08</v>
      </c>
      <c r="E40" s="4">
        <v>0</v>
      </c>
      <c r="F40" s="4">
        <v>828.19</v>
      </c>
      <c r="G40" s="4">
        <v>2789.28</v>
      </c>
      <c r="H40" s="4">
        <v>1752.03</v>
      </c>
      <c r="I40" s="4">
        <v>2128.0500000000002</v>
      </c>
      <c r="J40" s="4">
        <v>1170.98</v>
      </c>
      <c r="K40" s="4">
        <v>535.41</v>
      </c>
      <c r="L40" s="4">
        <v>1185.7</v>
      </c>
      <c r="M40" s="4">
        <v>0</v>
      </c>
      <c r="N40" s="4">
        <v>795.78</v>
      </c>
      <c r="O40" s="4">
        <v>4083.08</v>
      </c>
      <c r="P40" s="4">
        <v>1240.53</v>
      </c>
      <c r="Q40" s="4">
        <v>101.25</v>
      </c>
      <c r="R40" s="4">
        <v>4100.0200000000004</v>
      </c>
      <c r="S40" s="4">
        <v>5712.4</v>
      </c>
      <c r="T40" s="4">
        <v>6204.14</v>
      </c>
      <c r="U40" s="4">
        <v>4138.67</v>
      </c>
      <c r="V40" s="4">
        <v>207.36</v>
      </c>
      <c r="W40" s="4">
        <v>0</v>
      </c>
      <c r="X40" s="4">
        <v>0</v>
      </c>
      <c r="Y40" s="21"/>
    </row>
    <row r="41" spans="1:25" s="4" customFormat="1" hidden="1" outlineLevel="1" x14ac:dyDescent="0.25">
      <c r="A41" s="24" t="s">
        <v>15</v>
      </c>
      <c r="B41" s="33"/>
      <c r="C41" s="4">
        <v>0</v>
      </c>
      <c r="D41" s="4">
        <v>13069.43</v>
      </c>
      <c r="E41" s="4">
        <v>3345.25</v>
      </c>
      <c r="F41" s="4">
        <v>921.77</v>
      </c>
      <c r="G41" s="4">
        <v>5523.54</v>
      </c>
      <c r="H41" s="4">
        <v>6420.7</v>
      </c>
      <c r="I41" s="4">
        <v>1285.3900000000001</v>
      </c>
      <c r="J41" s="4">
        <v>15261.98</v>
      </c>
      <c r="K41" s="4">
        <v>6557.01</v>
      </c>
      <c r="L41" s="4">
        <v>12307.14</v>
      </c>
      <c r="M41" s="4">
        <v>9582.64</v>
      </c>
      <c r="N41" s="4">
        <v>9157.73</v>
      </c>
      <c r="O41" s="4">
        <v>8960.9599999999991</v>
      </c>
      <c r="P41" s="4">
        <v>23326.29</v>
      </c>
      <c r="Q41" s="4">
        <v>5038.84</v>
      </c>
      <c r="R41" s="4">
        <v>31513.68</v>
      </c>
      <c r="S41" s="4">
        <v>20393.77</v>
      </c>
      <c r="T41" s="4">
        <v>28403.09</v>
      </c>
      <c r="U41" s="4">
        <v>6491.42</v>
      </c>
      <c r="V41" s="4">
        <v>0</v>
      </c>
      <c r="W41" s="4">
        <v>38</v>
      </c>
      <c r="X41" s="4">
        <v>0</v>
      </c>
      <c r="Y41" s="21"/>
    </row>
    <row r="42" spans="1:25" s="4" customFormat="1" hidden="1" outlineLevel="1" x14ac:dyDescent="0.25">
      <c r="A42" s="24" t="s">
        <v>16</v>
      </c>
      <c r="B42" s="33"/>
      <c r="C42" s="4">
        <v>0</v>
      </c>
      <c r="D42" s="4">
        <v>30903.85</v>
      </c>
      <c r="E42" s="4">
        <v>46412.42</v>
      </c>
      <c r="F42" s="4">
        <v>5962.51</v>
      </c>
      <c r="G42" s="4">
        <v>13094.98</v>
      </c>
      <c r="H42" s="4">
        <v>23628.720000000001</v>
      </c>
      <c r="I42" s="4">
        <v>16130.38</v>
      </c>
      <c r="J42" s="4">
        <v>33959.08</v>
      </c>
      <c r="K42" s="4">
        <v>46914.64</v>
      </c>
      <c r="L42" s="4">
        <v>27527.89</v>
      </c>
      <c r="M42" s="4">
        <v>53994.61</v>
      </c>
      <c r="N42" s="4">
        <v>29564.39</v>
      </c>
      <c r="O42" s="4">
        <v>27597.69</v>
      </c>
      <c r="P42" s="4">
        <v>42258.16</v>
      </c>
      <c r="Q42" s="4">
        <v>69246.58</v>
      </c>
      <c r="R42" s="4">
        <v>64966.25</v>
      </c>
      <c r="S42" s="4">
        <v>84211.43</v>
      </c>
      <c r="T42" s="4">
        <v>82977.33</v>
      </c>
      <c r="U42" s="4">
        <v>47450.99</v>
      </c>
      <c r="V42" s="4">
        <v>2687.83</v>
      </c>
      <c r="W42" s="4">
        <v>0</v>
      </c>
      <c r="X42" s="4">
        <v>0</v>
      </c>
      <c r="Y42" s="21"/>
    </row>
    <row r="43" spans="1:25" s="4" customFormat="1" hidden="1" outlineLevel="1" x14ac:dyDescent="0.25">
      <c r="A43" s="24" t="s">
        <v>17</v>
      </c>
      <c r="B43" s="33"/>
      <c r="C43" s="4">
        <v>0</v>
      </c>
      <c r="D43" s="4">
        <v>27698.78</v>
      </c>
      <c r="E43" s="4">
        <v>33639.620000000003</v>
      </c>
      <c r="F43" s="4">
        <v>13584.81</v>
      </c>
      <c r="G43" s="4">
        <v>17060.43</v>
      </c>
      <c r="H43" s="4">
        <v>14533.6</v>
      </c>
      <c r="I43" s="4">
        <v>17471.330000000002</v>
      </c>
      <c r="J43" s="4">
        <v>37957.879999999997</v>
      </c>
      <c r="K43" s="4">
        <v>64320.87</v>
      </c>
      <c r="L43" s="4">
        <v>60565.78</v>
      </c>
      <c r="M43" s="4">
        <v>73849.899999999994</v>
      </c>
      <c r="N43" s="4">
        <v>108384.66</v>
      </c>
      <c r="O43" s="4">
        <v>46636.75</v>
      </c>
      <c r="P43" s="4">
        <v>98249.49</v>
      </c>
      <c r="Q43" s="4">
        <v>57019.03</v>
      </c>
      <c r="R43" s="4">
        <v>188857.94</v>
      </c>
      <c r="S43" s="4">
        <v>132070.32</v>
      </c>
      <c r="T43" s="4">
        <v>87448.88</v>
      </c>
      <c r="U43" s="4">
        <v>52030.57</v>
      </c>
      <c r="V43" s="4">
        <v>4692.8599999999997</v>
      </c>
      <c r="W43" s="4">
        <v>0</v>
      </c>
      <c r="X43" s="4">
        <v>0</v>
      </c>
      <c r="Y43" s="21"/>
    </row>
    <row r="44" spans="1:25" s="4" customFormat="1" hidden="1" outlineLevel="1" x14ac:dyDescent="0.25">
      <c r="A44" s="24" t="s">
        <v>18</v>
      </c>
      <c r="B44" s="33"/>
      <c r="C44" s="4">
        <v>0</v>
      </c>
      <c r="D44" s="4">
        <v>34481.96</v>
      </c>
      <c r="E44" s="4">
        <v>43281.36</v>
      </c>
      <c r="F44" s="4">
        <v>27471.06</v>
      </c>
      <c r="G44" s="4">
        <v>19219.810000000001</v>
      </c>
      <c r="H44" s="4">
        <v>39376.26</v>
      </c>
      <c r="I44" s="4">
        <v>26953.37</v>
      </c>
      <c r="J44" s="4">
        <v>67997.08</v>
      </c>
      <c r="K44" s="4">
        <v>80773.53</v>
      </c>
      <c r="L44" s="4">
        <v>53107.27</v>
      </c>
      <c r="M44" s="4">
        <v>80339.539999999994</v>
      </c>
      <c r="N44" s="4">
        <v>63089.22</v>
      </c>
      <c r="O44" s="4">
        <v>76270.179999999993</v>
      </c>
      <c r="P44" s="4">
        <v>76065.97</v>
      </c>
      <c r="Q44" s="4">
        <v>98283.68</v>
      </c>
      <c r="R44" s="4">
        <v>142471.43</v>
      </c>
      <c r="S44" s="4">
        <v>136580.84</v>
      </c>
      <c r="T44" s="4">
        <v>85593.54</v>
      </c>
      <c r="U44" s="4">
        <v>53162.18</v>
      </c>
      <c r="V44" s="4">
        <v>29151.439999999999</v>
      </c>
      <c r="W44" s="4">
        <v>0</v>
      </c>
      <c r="X44" s="4">
        <v>0</v>
      </c>
      <c r="Y44" s="21"/>
    </row>
    <row r="45" spans="1:25" s="4" customFormat="1" hidden="1" outlineLevel="1" x14ac:dyDescent="0.25">
      <c r="A45" s="24" t="s">
        <v>19</v>
      </c>
      <c r="B45" s="33"/>
      <c r="C45" s="4">
        <v>60.52</v>
      </c>
      <c r="D45" s="4">
        <v>22513.21</v>
      </c>
      <c r="E45" s="4">
        <v>63375.06</v>
      </c>
      <c r="F45" s="4">
        <v>17468.11</v>
      </c>
      <c r="G45" s="4">
        <v>10181.25</v>
      </c>
      <c r="H45" s="4">
        <v>39715.360000000001</v>
      </c>
      <c r="I45" s="4">
        <v>51380.79</v>
      </c>
      <c r="J45" s="4">
        <v>106059.35</v>
      </c>
      <c r="K45" s="4">
        <v>201864.87</v>
      </c>
      <c r="L45" s="4">
        <v>86109.81</v>
      </c>
      <c r="M45" s="4">
        <v>136311.26999999999</v>
      </c>
      <c r="N45" s="4">
        <v>120662.86</v>
      </c>
      <c r="O45" s="4">
        <v>72579.240000000005</v>
      </c>
      <c r="P45" s="4">
        <v>120274.46</v>
      </c>
      <c r="Q45" s="4">
        <v>92745.79</v>
      </c>
      <c r="R45" s="4">
        <v>177226.04</v>
      </c>
      <c r="S45" s="4">
        <v>160319.21</v>
      </c>
      <c r="T45" s="4">
        <v>151582.72</v>
      </c>
      <c r="U45" s="4">
        <v>64777.26</v>
      </c>
      <c r="V45" s="4">
        <v>1523.39</v>
      </c>
      <c r="W45" s="4">
        <v>0</v>
      </c>
      <c r="X45" s="4">
        <v>0</v>
      </c>
      <c r="Y45" s="21"/>
    </row>
    <row r="46" spans="1:25" s="4" customFormat="1" hidden="1" outlineLevel="1" x14ac:dyDescent="0.25">
      <c r="A46" s="24" t="s">
        <v>20</v>
      </c>
      <c r="B46" s="33"/>
      <c r="C46" s="4">
        <v>0</v>
      </c>
      <c r="D46" s="4">
        <v>26459.03</v>
      </c>
      <c r="E46" s="4">
        <v>21589.37</v>
      </c>
      <c r="F46" s="4">
        <v>34710.400000000001</v>
      </c>
      <c r="G46" s="4">
        <v>17730.95</v>
      </c>
      <c r="H46" s="4">
        <v>23188.3</v>
      </c>
      <c r="I46" s="4">
        <v>35325.83</v>
      </c>
      <c r="J46" s="4">
        <v>69093.64</v>
      </c>
      <c r="K46" s="4">
        <v>68300.05</v>
      </c>
      <c r="L46" s="4">
        <v>101916.7</v>
      </c>
      <c r="M46" s="4">
        <v>114369.55</v>
      </c>
      <c r="N46" s="4">
        <v>69184.800000000003</v>
      </c>
      <c r="O46" s="4">
        <v>54453.72</v>
      </c>
      <c r="P46" s="4">
        <v>72406.64</v>
      </c>
      <c r="Q46" s="4">
        <v>98655.44</v>
      </c>
      <c r="R46" s="4">
        <v>122274.62</v>
      </c>
      <c r="S46" s="4">
        <v>81281.039999999994</v>
      </c>
      <c r="T46" s="4">
        <v>111647.23</v>
      </c>
      <c r="U46" s="4">
        <v>80668.17</v>
      </c>
      <c r="V46" s="4">
        <v>583.88</v>
      </c>
      <c r="W46" s="4">
        <v>0</v>
      </c>
      <c r="X46" s="4">
        <v>0</v>
      </c>
      <c r="Y46" s="21"/>
    </row>
    <row r="47" spans="1:25" s="4" customFormat="1" hidden="1" outlineLevel="1" x14ac:dyDescent="0.25">
      <c r="A47" s="24" t="s">
        <v>21</v>
      </c>
      <c r="B47" s="33"/>
      <c r="C47" s="4">
        <v>0</v>
      </c>
      <c r="D47" s="4">
        <v>13731.86</v>
      </c>
      <c r="E47" s="4">
        <v>26628.080000000002</v>
      </c>
      <c r="F47" s="4">
        <v>34961.35</v>
      </c>
      <c r="G47" s="4">
        <v>18164.18</v>
      </c>
      <c r="H47" s="4">
        <v>19940.43</v>
      </c>
      <c r="I47" s="4">
        <v>46258.78</v>
      </c>
      <c r="J47" s="4">
        <v>59779.17</v>
      </c>
      <c r="K47" s="4">
        <v>64834.51</v>
      </c>
      <c r="L47" s="4">
        <v>44823.65</v>
      </c>
      <c r="M47" s="4">
        <v>94439.17</v>
      </c>
      <c r="N47" s="4">
        <v>112783.06</v>
      </c>
      <c r="O47" s="4">
        <v>51541.02</v>
      </c>
      <c r="P47" s="4">
        <v>60625.18</v>
      </c>
      <c r="Q47" s="4">
        <v>83724.570000000007</v>
      </c>
      <c r="R47" s="4">
        <v>128176.36</v>
      </c>
      <c r="S47" s="4">
        <v>95332.24</v>
      </c>
      <c r="T47" s="4">
        <v>124485.56</v>
      </c>
      <c r="U47" s="4">
        <v>91732.65</v>
      </c>
      <c r="V47" s="4">
        <v>34964.9</v>
      </c>
      <c r="W47" s="4">
        <v>0</v>
      </c>
      <c r="X47" s="4">
        <v>0</v>
      </c>
      <c r="Y47" s="21"/>
    </row>
    <row r="48" spans="1:25" s="4" customFormat="1" hidden="1" outlineLevel="1" x14ac:dyDescent="0.25">
      <c r="A48" s="24" t="s">
        <v>22</v>
      </c>
      <c r="B48" s="33"/>
      <c r="C48" s="4">
        <v>0</v>
      </c>
      <c r="D48" s="4">
        <v>20118.810000000001</v>
      </c>
      <c r="E48" s="4">
        <v>12725.48</v>
      </c>
      <c r="F48" s="4">
        <v>18330.580000000002</v>
      </c>
      <c r="G48" s="4">
        <v>28386.97</v>
      </c>
      <c r="H48" s="4">
        <v>24253.040000000001</v>
      </c>
      <c r="I48" s="4">
        <v>18902.79</v>
      </c>
      <c r="J48" s="4">
        <v>75863.009999999995</v>
      </c>
      <c r="K48" s="4">
        <v>122558.73</v>
      </c>
      <c r="L48" s="4">
        <v>104185.04</v>
      </c>
      <c r="M48" s="4">
        <v>112872.36</v>
      </c>
      <c r="N48" s="4">
        <v>71501.52</v>
      </c>
      <c r="O48" s="4">
        <v>39137</v>
      </c>
      <c r="P48" s="4">
        <v>34945.99</v>
      </c>
      <c r="Q48" s="4">
        <v>35304.71</v>
      </c>
      <c r="R48" s="4">
        <v>92602.9</v>
      </c>
      <c r="S48" s="4">
        <v>68153.070000000007</v>
      </c>
      <c r="T48" s="4">
        <v>71830.62</v>
      </c>
      <c r="U48" s="4">
        <v>32753.26</v>
      </c>
      <c r="V48" s="4">
        <v>1008.71</v>
      </c>
      <c r="W48" s="4">
        <v>0</v>
      </c>
      <c r="X48" s="4">
        <v>0</v>
      </c>
      <c r="Y48" s="21"/>
    </row>
    <row r="49" spans="1:25" s="4" customFormat="1" hidden="1" outlineLevel="1" x14ac:dyDescent="0.25">
      <c r="A49" s="24" t="s">
        <v>23</v>
      </c>
      <c r="B49" s="33"/>
      <c r="C49" s="4">
        <v>0</v>
      </c>
      <c r="D49" s="4">
        <v>30255.82</v>
      </c>
      <c r="E49" s="4">
        <v>12094.52</v>
      </c>
      <c r="F49" s="4">
        <v>4972.45</v>
      </c>
      <c r="G49" s="4">
        <v>18103.12</v>
      </c>
      <c r="H49" s="4">
        <v>9181.1</v>
      </c>
      <c r="I49" s="4">
        <v>15753.59</v>
      </c>
      <c r="J49" s="4">
        <v>53116.83</v>
      </c>
      <c r="K49" s="4">
        <v>68680.62</v>
      </c>
      <c r="L49" s="4">
        <v>86105.85</v>
      </c>
      <c r="M49" s="4">
        <v>66052.13</v>
      </c>
      <c r="N49" s="4">
        <v>60909.89</v>
      </c>
      <c r="O49" s="4">
        <v>19976.22</v>
      </c>
      <c r="P49" s="4">
        <v>44383.1</v>
      </c>
      <c r="Q49" s="4">
        <v>64165.33</v>
      </c>
      <c r="R49" s="4">
        <v>77985.25</v>
      </c>
      <c r="S49" s="4">
        <v>38879.83</v>
      </c>
      <c r="T49" s="4">
        <v>40971.589999999997</v>
      </c>
      <c r="U49" s="4">
        <v>47769.21</v>
      </c>
      <c r="V49" s="4">
        <v>339.59</v>
      </c>
      <c r="W49" s="4">
        <v>0</v>
      </c>
      <c r="X49" s="4">
        <v>0</v>
      </c>
      <c r="Y49" s="21"/>
    </row>
    <row r="50" spans="1:25" s="4" customFormat="1" hidden="1" outlineLevel="1" x14ac:dyDescent="0.25">
      <c r="A50" s="24" t="s">
        <v>24</v>
      </c>
      <c r="B50" s="33"/>
      <c r="C50" s="4">
        <v>0</v>
      </c>
      <c r="D50" s="4">
        <v>9293.3799999999992</v>
      </c>
      <c r="E50" s="4">
        <v>3126.99</v>
      </c>
      <c r="F50" s="4">
        <v>3531.2</v>
      </c>
      <c r="G50" s="4">
        <v>7148.48</v>
      </c>
      <c r="H50" s="4">
        <v>18694.95</v>
      </c>
      <c r="I50" s="4">
        <v>6525.27</v>
      </c>
      <c r="J50" s="4">
        <v>34836.550000000003</v>
      </c>
      <c r="K50" s="4">
        <v>33945.160000000003</v>
      </c>
      <c r="L50" s="4">
        <v>19347.259999999998</v>
      </c>
      <c r="M50" s="4">
        <v>57852.61</v>
      </c>
      <c r="N50" s="4">
        <v>15110.76</v>
      </c>
      <c r="O50" s="4">
        <v>31624.49</v>
      </c>
      <c r="P50" s="4">
        <v>13392.18</v>
      </c>
      <c r="Q50" s="4">
        <v>15549.07</v>
      </c>
      <c r="R50" s="4">
        <v>72013.399999999994</v>
      </c>
      <c r="S50" s="4">
        <v>59820.5</v>
      </c>
      <c r="T50" s="4">
        <v>33077.65</v>
      </c>
      <c r="U50" s="4">
        <v>18132.419999999998</v>
      </c>
      <c r="V50" s="4">
        <v>303.97000000000003</v>
      </c>
      <c r="W50" s="4">
        <v>0</v>
      </c>
      <c r="X50" s="4">
        <v>0</v>
      </c>
      <c r="Y50" s="21"/>
    </row>
    <row r="51" spans="1:25" s="4" customFormat="1" hidden="1" outlineLevel="1" x14ac:dyDescent="0.25">
      <c r="A51" s="23" t="s">
        <v>795</v>
      </c>
      <c r="B51" s="33"/>
      <c r="C51" s="4">
        <v>0</v>
      </c>
      <c r="D51" s="4">
        <v>6917.32</v>
      </c>
      <c r="E51" s="4">
        <v>158.68</v>
      </c>
      <c r="F51" s="4">
        <v>162.80000000000001</v>
      </c>
      <c r="G51" s="4">
        <v>3438.98</v>
      </c>
      <c r="H51" s="4">
        <v>3042.38</v>
      </c>
      <c r="I51" s="4">
        <v>2520.2399999999998</v>
      </c>
      <c r="J51" s="4">
        <v>3822.92</v>
      </c>
      <c r="K51" s="4">
        <v>15136.48</v>
      </c>
      <c r="L51" s="4">
        <v>2917.47</v>
      </c>
      <c r="M51" s="4">
        <v>5969.4</v>
      </c>
      <c r="N51" s="4">
        <v>13001.89</v>
      </c>
      <c r="O51" s="4">
        <v>4308.4399999999996</v>
      </c>
      <c r="P51" s="4">
        <v>2976.68</v>
      </c>
      <c r="Q51" s="4">
        <v>15896.06</v>
      </c>
      <c r="R51" s="4">
        <v>19406.88</v>
      </c>
      <c r="S51" s="4">
        <v>12512.6</v>
      </c>
      <c r="T51" s="4">
        <v>10466.24</v>
      </c>
      <c r="U51" s="4">
        <v>5569.82</v>
      </c>
      <c r="V51" s="4">
        <v>0</v>
      </c>
      <c r="W51" s="4">
        <v>0</v>
      </c>
      <c r="X51" s="4">
        <v>0</v>
      </c>
      <c r="Y51" s="21"/>
    </row>
    <row r="52" spans="1:25" s="4" customFormat="1" hidden="1" outlineLevel="1" x14ac:dyDescent="0.25">
      <c r="A52" s="24"/>
      <c r="B52" s="33"/>
      <c r="Y52" s="21"/>
    </row>
    <row r="53" spans="1:25" hidden="1" outlineLevel="1" x14ac:dyDescent="0.25">
      <c r="A53" s="8" t="s">
        <v>28</v>
      </c>
      <c r="B53" s="22"/>
    </row>
    <row r="54" spans="1:25" hidden="1" outlineLevel="1" x14ac:dyDescent="0.25">
      <c r="A54" s="11" t="s">
        <v>29</v>
      </c>
    </row>
    <row r="55" spans="1:25" s="4" customFormat="1" hidden="1" outlineLevel="1" x14ac:dyDescent="0.25">
      <c r="A55" s="24" t="s">
        <v>630</v>
      </c>
      <c r="B55" s="33"/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21"/>
    </row>
    <row r="56" spans="1:25" s="4" customFormat="1" hidden="1" outlineLevel="1" x14ac:dyDescent="0.25">
      <c r="A56" s="41">
        <v>0</v>
      </c>
      <c r="B56" s="33"/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21"/>
    </row>
    <row r="57" spans="1:25" s="4" customFormat="1" hidden="1" outlineLevel="1" x14ac:dyDescent="0.25">
      <c r="A57" s="24" t="s">
        <v>631</v>
      </c>
      <c r="B57" s="33"/>
      <c r="C57" s="4">
        <v>0</v>
      </c>
      <c r="D57" s="4">
        <v>2674.75</v>
      </c>
      <c r="E57" s="4">
        <v>1111.8</v>
      </c>
      <c r="F57" s="4">
        <v>2255.54</v>
      </c>
      <c r="G57" s="4">
        <v>2153.9299999999998</v>
      </c>
      <c r="H57" s="4">
        <v>3352.53</v>
      </c>
      <c r="I57" s="4">
        <v>1064.04</v>
      </c>
      <c r="J57" s="4">
        <v>3889.56</v>
      </c>
      <c r="K57" s="4">
        <v>1549.27</v>
      </c>
      <c r="L57" s="4">
        <v>2825.72</v>
      </c>
      <c r="M57" s="4">
        <v>3250.55</v>
      </c>
      <c r="N57" s="4">
        <v>1137.26</v>
      </c>
      <c r="O57" s="4">
        <v>1074.01</v>
      </c>
      <c r="P57" s="4">
        <v>1989.96</v>
      </c>
      <c r="Q57" s="4">
        <v>2645.67</v>
      </c>
      <c r="R57" s="4">
        <v>4115.29</v>
      </c>
      <c r="S57" s="4">
        <v>2332.17</v>
      </c>
      <c r="T57" s="4">
        <v>5063.6899999999996</v>
      </c>
      <c r="U57" s="4">
        <v>2309.73</v>
      </c>
      <c r="V57" s="4">
        <v>42.57</v>
      </c>
      <c r="W57" s="4">
        <v>0</v>
      </c>
      <c r="X57" s="4">
        <v>0</v>
      </c>
      <c r="Y57" s="21"/>
    </row>
    <row r="58" spans="1:25" s="4" customFormat="1" hidden="1" outlineLevel="1" x14ac:dyDescent="0.25">
      <c r="A58" s="24" t="s">
        <v>632</v>
      </c>
      <c r="B58" s="33"/>
      <c r="C58" s="4">
        <v>0</v>
      </c>
      <c r="D58" s="4">
        <v>18837.439999999999</v>
      </c>
      <c r="E58" s="4">
        <v>16971.87</v>
      </c>
      <c r="F58" s="4">
        <v>10332.879999999999</v>
      </c>
      <c r="G58" s="4">
        <v>17909.650000000001</v>
      </c>
      <c r="H58" s="4">
        <v>13226.49</v>
      </c>
      <c r="I58" s="4">
        <v>18868.98</v>
      </c>
      <c r="J58" s="4">
        <v>26045.13</v>
      </c>
      <c r="K58" s="4">
        <v>23156.67</v>
      </c>
      <c r="L58" s="4">
        <v>15989.07</v>
      </c>
      <c r="M58" s="4">
        <v>29268.959999999999</v>
      </c>
      <c r="N58" s="4">
        <v>30294.25</v>
      </c>
      <c r="O58" s="4">
        <v>31302.37</v>
      </c>
      <c r="P58" s="4">
        <v>25753.54</v>
      </c>
      <c r="Q58" s="4">
        <v>20742.009999999998</v>
      </c>
      <c r="R58" s="4">
        <v>47685.62</v>
      </c>
      <c r="S58" s="4">
        <v>23242.71</v>
      </c>
      <c r="T58" s="4">
        <v>25184.9</v>
      </c>
      <c r="U58" s="4">
        <v>19037.009999999998</v>
      </c>
      <c r="V58" s="4">
        <v>2756.27</v>
      </c>
      <c r="W58" s="4">
        <v>38</v>
      </c>
      <c r="X58" s="4">
        <v>0</v>
      </c>
      <c r="Y58" s="21"/>
    </row>
    <row r="59" spans="1:25" s="4" customFormat="1" hidden="1" outlineLevel="1" x14ac:dyDescent="0.25">
      <c r="A59" s="24" t="s">
        <v>633</v>
      </c>
      <c r="B59" s="33"/>
      <c r="C59" s="4">
        <v>0</v>
      </c>
      <c r="D59" s="4">
        <v>518.97</v>
      </c>
      <c r="E59" s="4">
        <v>2846.03</v>
      </c>
      <c r="F59" s="4">
        <v>71.540000000000006</v>
      </c>
      <c r="G59" s="4">
        <v>2424.42</v>
      </c>
      <c r="H59" s="4">
        <v>3552.92</v>
      </c>
      <c r="I59" s="4">
        <v>7685.97</v>
      </c>
      <c r="J59" s="4">
        <v>12486.02</v>
      </c>
      <c r="K59" s="4">
        <v>19002.05</v>
      </c>
      <c r="L59" s="4">
        <v>20654.900000000001</v>
      </c>
      <c r="M59" s="4">
        <v>34837.53</v>
      </c>
      <c r="N59" s="4">
        <v>17065.490000000002</v>
      </c>
      <c r="O59" s="4">
        <v>14948.68</v>
      </c>
      <c r="P59" s="4">
        <v>20852.63</v>
      </c>
      <c r="Q59" s="4">
        <v>24924.37</v>
      </c>
      <c r="R59" s="4">
        <v>31388.63</v>
      </c>
      <c r="S59" s="4">
        <v>29799.01</v>
      </c>
      <c r="T59" s="4">
        <v>36558.18</v>
      </c>
      <c r="U59" s="4">
        <v>19603.25</v>
      </c>
      <c r="V59" s="4">
        <v>629.32000000000005</v>
      </c>
      <c r="W59" s="4">
        <v>0</v>
      </c>
      <c r="X59" s="4">
        <v>0</v>
      </c>
      <c r="Y59" s="21"/>
    </row>
    <row r="60" spans="1:25" s="4" customFormat="1" hidden="1" outlineLevel="1" x14ac:dyDescent="0.25">
      <c r="A60" s="24" t="s">
        <v>634</v>
      </c>
      <c r="B60" s="33"/>
      <c r="C60" s="4">
        <v>0</v>
      </c>
      <c r="D60" s="4">
        <v>5257.19</v>
      </c>
      <c r="E60" s="4">
        <v>4207.03</v>
      </c>
      <c r="F60" s="4">
        <v>1710.97</v>
      </c>
      <c r="G60" s="4">
        <v>4411.7</v>
      </c>
      <c r="H60" s="4">
        <v>5451.61</v>
      </c>
      <c r="I60" s="4">
        <v>2025.19</v>
      </c>
      <c r="J60" s="4">
        <v>8165.41</v>
      </c>
      <c r="K60" s="4">
        <v>10412.14</v>
      </c>
      <c r="L60" s="4">
        <v>4111.8100000000004</v>
      </c>
      <c r="M60" s="4">
        <v>12567.17</v>
      </c>
      <c r="N60" s="4">
        <v>5323.83</v>
      </c>
      <c r="O60" s="4">
        <v>2656</v>
      </c>
      <c r="P60" s="4">
        <v>14631.88</v>
      </c>
      <c r="Q60" s="4">
        <v>3225.59</v>
      </c>
      <c r="R60" s="4">
        <v>7225.23</v>
      </c>
      <c r="S60" s="4">
        <v>10753.56</v>
      </c>
      <c r="T60" s="4">
        <v>11535.58</v>
      </c>
      <c r="U60" s="4">
        <v>11810.92</v>
      </c>
      <c r="V60" s="4">
        <v>148.16</v>
      </c>
      <c r="W60" s="4">
        <v>0</v>
      </c>
      <c r="X60" s="4">
        <v>0</v>
      </c>
      <c r="Y60" s="21"/>
    </row>
    <row r="61" spans="1:25" s="4" customFormat="1" hidden="1" outlineLevel="1" x14ac:dyDescent="0.25">
      <c r="A61" s="24" t="s">
        <v>635</v>
      </c>
      <c r="B61" s="33"/>
      <c r="C61" s="4">
        <v>0</v>
      </c>
      <c r="D61" s="4">
        <v>9469.99</v>
      </c>
      <c r="E61" s="4">
        <v>13281.1</v>
      </c>
      <c r="F61" s="4">
        <v>4996.1099999999997</v>
      </c>
      <c r="G61" s="4">
        <v>2921.09</v>
      </c>
      <c r="H61" s="4">
        <v>8605.01</v>
      </c>
      <c r="I61" s="4">
        <v>9168.39</v>
      </c>
      <c r="J61" s="4">
        <v>13545.11</v>
      </c>
      <c r="K61" s="4">
        <v>21134.02</v>
      </c>
      <c r="L61" s="4">
        <v>41545.5</v>
      </c>
      <c r="M61" s="4">
        <v>59417.41</v>
      </c>
      <c r="N61" s="4">
        <v>27154.21</v>
      </c>
      <c r="O61" s="4">
        <v>30040.28</v>
      </c>
      <c r="P61" s="4">
        <v>38742.39</v>
      </c>
      <c r="Q61" s="4">
        <v>4062.53</v>
      </c>
      <c r="R61" s="4">
        <v>17500.64</v>
      </c>
      <c r="S61" s="4">
        <v>19965.97</v>
      </c>
      <c r="T61" s="4">
        <v>12265.93</v>
      </c>
      <c r="U61" s="4">
        <v>17371.84</v>
      </c>
      <c r="V61" s="4">
        <v>429</v>
      </c>
      <c r="W61" s="4">
        <v>0</v>
      </c>
      <c r="X61" s="4">
        <v>0</v>
      </c>
      <c r="Y61" s="21"/>
    </row>
    <row r="62" spans="1:25" s="4" customFormat="1" hidden="1" outlineLevel="1" x14ac:dyDescent="0.25">
      <c r="A62" s="24" t="s">
        <v>636</v>
      </c>
      <c r="B62" s="33"/>
      <c r="C62" s="4">
        <v>0</v>
      </c>
      <c r="D62" s="4">
        <v>2085.48</v>
      </c>
      <c r="E62" s="4">
        <v>0</v>
      </c>
      <c r="F62" s="4">
        <v>0</v>
      </c>
      <c r="G62" s="4">
        <v>0</v>
      </c>
      <c r="H62" s="4">
        <v>182.91</v>
      </c>
      <c r="I62" s="4">
        <v>1430.97</v>
      </c>
      <c r="J62" s="4">
        <v>2967.06</v>
      </c>
      <c r="K62" s="4">
        <v>1218.44</v>
      </c>
      <c r="L62" s="4">
        <v>5739.71</v>
      </c>
      <c r="M62" s="4">
        <v>2600</v>
      </c>
      <c r="N62" s="4">
        <v>5301.22</v>
      </c>
      <c r="O62" s="4">
        <v>124.69</v>
      </c>
      <c r="P62" s="4">
        <v>579.75</v>
      </c>
      <c r="Q62" s="4">
        <v>0</v>
      </c>
      <c r="R62" s="4">
        <v>4403.43</v>
      </c>
      <c r="S62" s="4">
        <v>5465.84</v>
      </c>
      <c r="T62" s="4">
        <v>2531.85</v>
      </c>
      <c r="U62" s="4">
        <v>7373.77</v>
      </c>
      <c r="V62" s="4">
        <v>0</v>
      </c>
      <c r="W62" s="4">
        <v>0</v>
      </c>
      <c r="X62" s="4">
        <v>0</v>
      </c>
      <c r="Y62" s="21"/>
    </row>
    <row r="63" spans="1:25" s="4" customFormat="1" hidden="1" outlineLevel="1" x14ac:dyDescent="0.25">
      <c r="A63" s="24" t="s">
        <v>637</v>
      </c>
      <c r="B63" s="33"/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249.04</v>
      </c>
      <c r="L63" s="4">
        <v>55.98</v>
      </c>
      <c r="M63" s="4">
        <v>3816.67</v>
      </c>
      <c r="N63" s="4">
        <v>6381.49</v>
      </c>
      <c r="O63" s="4">
        <v>0</v>
      </c>
      <c r="P63" s="4">
        <v>0</v>
      </c>
      <c r="Q63" s="4">
        <v>0</v>
      </c>
      <c r="R63" s="4">
        <v>5240.3500000000004</v>
      </c>
      <c r="S63" s="4">
        <v>0</v>
      </c>
      <c r="T63" s="4">
        <v>3408.71</v>
      </c>
      <c r="U63" s="4">
        <v>3411.33</v>
      </c>
      <c r="V63" s="4">
        <v>0</v>
      </c>
      <c r="W63" s="4">
        <v>0</v>
      </c>
      <c r="X63" s="4">
        <v>0</v>
      </c>
      <c r="Y63" s="21"/>
    </row>
    <row r="64" spans="1:25" s="4" customFormat="1" hidden="1" outlineLevel="1" x14ac:dyDescent="0.25">
      <c r="A64" s="24" t="s">
        <v>638</v>
      </c>
      <c r="B64" s="33"/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1371.95</v>
      </c>
      <c r="L64" s="4">
        <v>999.76</v>
      </c>
      <c r="M64" s="4">
        <v>1750</v>
      </c>
      <c r="N64" s="4">
        <v>7009.76</v>
      </c>
      <c r="O64" s="4">
        <v>0</v>
      </c>
      <c r="P64" s="4">
        <v>2080</v>
      </c>
      <c r="Q64" s="4">
        <v>0</v>
      </c>
      <c r="R64" s="4">
        <v>0</v>
      </c>
      <c r="S64" s="4">
        <v>2554.11</v>
      </c>
      <c r="T64" s="4">
        <v>1650</v>
      </c>
      <c r="U64" s="4">
        <v>32.380000000000003</v>
      </c>
      <c r="V64" s="4">
        <v>0</v>
      </c>
      <c r="W64" s="4">
        <v>0</v>
      </c>
      <c r="X64" s="4">
        <v>0</v>
      </c>
      <c r="Y64" s="21"/>
    </row>
    <row r="65" spans="1:25" s="4" customFormat="1" hidden="1" outlineLevel="1" x14ac:dyDescent="0.25">
      <c r="A65" s="24" t="s">
        <v>639</v>
      </c>
      <c r="B65" s="33"/>
      <c r="C65" s="4">
        <v>0</v>
      </c>
      <c r="D65" s="4">
        <v>0</v>
      </c>
      <c r="E65" s="4">
        <v>0</v>
      </c>
      <c r="F65" s="4">
        <v>518.51</v>
      </c>
      <c r="G65" s="4">
        <v>222.99</v>
      </c>
      <c r="H65" s="4">
        <v>0</v>
      </c>
      <c r="I65" s="4">
        <v>0</v>
      </c>
      <c r="J65" s="4">
        <v>185.17</v>
      </c>
      <c r="K65" s="4">
        <v>0</v>
      </c>
      <c r="L65" s="4">
        <v>2072.4899999999998</v>
      </c>
      <c r="M65" s="4">
        <v>62.27</v>
      </c>
      <c r="N65" s="4">
        <v>0</v>
      </c>
      <c r="O65" s="4">
        <v>0</v>
      </c>
      <c r="P65" s="4">
        <v>5280.73</v>
      </c>
      <c r="Q65" s="4">
        <v>4368</v>
      </c>
      <c r="R65" s="4">
        <v>160.63999999999999</v>
      </c>
      <c r="S65" s="4">
        <v>534.03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21"/>
    </row>
    <row r="66" spans="1:25" s="4" customFormat="1" hidden="1" outlineLevel="1" x14ac:dyDescent="0.25">
      <c r="A66" s="24" t="s">
        <v>640</v>
      </c>
      <c r="B66" s="33"/>
      <c r="C66" s="4">
        <v>60.52</v>
      </c>
      <c r="D66" s="4">
        <v>75167.94</v>
      </c>
      <c r="E66" s="4">
        <v>83131.77</v>
      </c>
      <c r="F66" s="4">
        <v>61910.080000000002</v>
      </c>
      <c r="G66" s="4">
        <v>59729.52</v>
      </c>
      <c r="H66" s="4">
        <v>78822.460000000006</v>
      </c>
      <c r="I66" s="4">
        <v>81141.679999999993</v>
      </c>
      <c r="J66" s="4">
        <v>162915.29</v>
      </c>
      <c r="K66" s="4">
        <v>183235.24</v>
      </c>
      <c r="L66" s="4">
        <v>85426.74</v>
      </c>
      <c r="M66" s="4">
        <v>182959.65</v>
      </c>
      <c r="N66" s="4">
        <v>131545.82999999999</v>
      </c>
      <c r="O66" s="4">
        <v>84049.76</v>
      </c>
      <c r="P66" s="4">
        <v>155485.76999999999</v>
      </c>
      <c r="Q66" s="4">
        <v>171149.23</v>
      </c>
      <c r="R66" s="4">
        <v>310287.58</v>
      </c>
      <c r="S66" s="4">
        <v>239790.24</v>
      </c>
      <c r="T66" s="4">
        <v>285370.96999999997</v>
      </c>
      <c r="U66" s="4">
        <v>121483.63</v>
      </c>
      <c r="V66" s="4">
        <v>10828.25</v>
      </c>
      <c r="W66" s="4">
        <v>0</v>
      </c>
      <c r="X66" s="4">
        <v>0</v>
      </c>
      <c r="Y66" s="21"/>
    </row>
    <row r="67" spans="1:25" s="4" customFormat="1" hidden="1" outlineLevel="1" x14ac:dyDescent="0.25">
      <c r="A67" s="24" t="s">
        <v>641</v>
      </c>
      <c r="B67" s="33"/>
      <c r="C67" s="4">
        <v>0</v>
      </c>
      <c r="D67" s="4">
        <v>789.21</v>
      </c>
      <c r="E67" s="4">
        <v>0</v>
      </c>
      <c r="F67" s="4">
        <v>0</v>
      </c>
      <c r="G67" s="4">
        <v>288.99</v>
      </c>
      <c r="H67" s="4">
        <v>0</v>
      </c>
      <c r="I67" s="4">
        <v>194.61</v>
      </c>
      <c r="J67" s="4">
        <v>7402.8</v>
      </c>
      <c r="K67" s="4">
        <v>8283.52</v>
      </c>
      <c r="L67" s="4">
        <v>913.06</v>
      </c>
      <c r="M67" s="4">
        <v>4958.2</v>
      </c>
      <c r="N67" s="4">
        <v>15786.37</v>
      </c>
      <c r="O67" s="4">
        <v>603.21</v>
      </c>
      <c r="P67" s="4">
        <v>13711.26</v>
      </c>
      <c r="Q67" s="4">
        <v>199</v>
      </c>
      <c r="R67" s="4">
        <v>25502.62</v>
      </c>
      <c r="S67" s="4">
        <v>12560.52</v>
      </c>
      <c r="T67" s="4">
        <v>35215.760000000002</v>
      </c>
      <c r="U67" s="4">
        <v>28196.02</v>
      </c>
      <c r="V67" s="4">
        <v>0</v>
      </c>
      <c r="W67" s="4">
        <v>0</v>
      </c>
      <c r="X67" s="4">
        <v>0</v>
      </c>
      <c r="Y67" s="21"/>
    </row>
    <row r="68" spans="1:25" s="4" customFormat="1" hidden="1" outlineLevel="1" x14ac:dyDescent="0.25">
      <c r="A68" s="24" t="s">
        <v>642</v>
      </c>
      <c r="B68" s="33"/>
      <c r="C68" s="4">
        <v>0</v>
      </c>
      <c r="D68" s="4">
        <v>1676.05</v>
      </c>
      <c r="E68" s="4">
        <v>5867.16</v>
      </c>
      <c r="F68" s="4">
        <v>0</v>
      </c>
      <c r="G68" s="4">
        <v>0</v>
      </c>
      <c r="H68" s="4">
        <v>0</v>
      </c>
      <c r="I68" s="4">
        <v>718.65</v>
      </c>
      <c r="J68" s="4">
        <v>2726.15</v>
      </c>
      <c r="K68" s="4">
        <v>737.5</v>
      </c>
      <c r="L68" s="4">
        <v>7545.19</v>
      </c>
      <c r="M68" s="4">
        <v>115.94</v>
      </c>
      <c r="N68" s="4">
        <v>61.4</v>
      </c>
      <c r="O68" s="4">
        <v>13475.82</v>
      </c>
      <c r="P68" s="4">
        <v>37.14</v>
      </c>
      <c r="Q68" s="4">
        <v>10952.59</v>
      </c>
      <c r="R68" s="4">
        <v>9656.4699999999993</v>
      </c>
      <c r="S68" s="4">
        <v>13208.48</v>
      </c>
      <c r="T68" s="4">
        <v>38109.17</v>
      </c>
      <c r="U68" s="4">
        <v>28559.06</v>
      </c>
      <c r="V68" s="4">
        <v>0</v>
      </c>
      <c r="W68" s="4">
        <v>0</v>
      </c>
      <c r="X68" s="4">
        <v>0</v>
      </c>
      <c r="Y68" s="21"/>
    </row>
    <row r="69" spans="1:25" s="4" customFormat="1" hidden="1" outlineLevel="1" x14ac:dyDescent="0.25">
      <c r="A69" s="24" t="s">
        <v>643</v>
      </c>
      <c r="B69" s="33"/>
      <c r="C69" s="4">
        <v>0</v>
      </c>
      <c r="D69" s="4">
        <v>49178.05</v>
      </c>
      <c r="E69" s="4">
        <v>35264.089999999997</v>
      </c>
      <c r="F69" s="4">
        <v>45706.68</v>
      </c>
      <c r="G69" s="4">
        <v>13646.6</v>
      </c>
      <c r="H69" s="4">
        <v>45373.25</v>
      </c>
      <c r="I69" s="4">
        <v>57251.87</v>
      </c>
      <c r="J69" s="4">
        <v>114692.81</v>
      </c>
      <c r="K69" s="4">
        <v>108643.9</v>
      </c>
      <c r="L69" s="4">
        <v>88148.64</v>
      </c>
      <c r="M69" s="4">
        <v>169377.61</v>
      </c>
      <c r="N69" s="4">
        <v>120793.9</v>
      </c>
      <c r="O69" s="4">
        <v>109589.55</v>
      </c>
      <c r="P69" s="4">
        <v>88758.87</v>
      </c>
      <c r="Q69" s="4">
        <v>56764.9</v>
      </c>
      <c r="R69" s="4">
        <v>158867</v>
      </c>
      <c r="S69" s="4">
        <v>154886.93</v>
      </c>
      <c r="T69" s="4">
        <v>102505.37</v>
      </c>
      <c r="U69" s="4">
        <v>53406.080000000002</v>
      </c>
      <c r="V69" s="4">
        <v>71.260000000000005</v>
      </c>
      <c r="W69" s="4">
        <v>0</v>
      </c>
      <c r="X69" s="4">
        <v>0</v>
      </c>
      <c r="Y69" s="21"/>
    </row>
    <row r="70" spans="1:25" s="4" customFormat="1" hidden="1" outlineLevel="1" x14ac:dyDescent="0.25">
      <c r="A70" s="24" t="s">
        <v>644</v>
      </c>
      <c r="B70" s="33"/>
      <c r="C70" s="4">
        <v>0</v>
      </c>
      <c r="D70" s="4">
        <v>0</v>
      </c>
      <c r="E70" s="4">
        <v>0</v>
      </c>
      <c r="F70" s="4">
        <v>0</v>
      </c>
      <c r="G70" s="4">
        <v>1067.23</v>
      </c>
      <c r="H70" s="4">
        <v>0</v>
      </c>
      <c r="I70" s="4">
        <v>21.07</v>
      </c>
      <c r="J70" s="4">
        <v>5875.33</v>
      </c>
      <c r="K70" s="4">
        <v>8216</v>
      </c>
      <c r="L70" s="4">
        <v>0</v>
      </c>
      <c r="M70" s="4">
        <v>2352.64</v>
      </c>
      <c r="N70" s="4">
        <v>15403.07</v>
      </c>
      <c r="O70" s="4">
        <v>4779.84</v>
      </c>
      <c r="P70" s="4">
        <v>8320</v>
      </c>
      <c r="Q70" s="4">
        <v>16897.759999999998</v>
      </c>
      <c r="R70" s="4">
        <v>1935.87</v>
      </c>
      <c r="S70" s="4">
        <v>17169.34</v>
      </c>
      <c r="T70" s="4">
        <v>23806.11</v>
      </c>
      <c r="U70" s="4">
        <v>23657.9</v>
      </c>
      <c r="V70" s="4">
        <v>0</v>
      </c>
      <c r="W70" s="4">
        <v>0</v>
      </c>
      <c r="X70" s="4">
        <v>0</v>
      </c>
      <c r="Y70" s="21"/>
    </row>
    <row r="71" spans="1:25" s="4" customFormat="1" hidden="1" outlineLevel="1" x14ac:dyDescent="0.25">
      <c r="A71" s="24" t="s">
        <v>645</v>
      </c>
      <c r="B71" s="33"/>
      <c r="C71" s="4">
        <v>0</v>
      </c>
      <c r="D71" s="4">
        <v>48143.1</v>
      </c>
      <c r="E71" s="4">
        <v>48916.76</v>
      </c>
      <c r="F71" s="4">
        <v>8982.83</v>
      </c>
      <c r="G71" s="4">
        <v>47936.22</v>
      </c>
      <c r="H71" s="4">
        <v>51715.35</v>
      </c>
      <c r="I71" s="4">
        <v>48467.77</v>
      </c>
      <c r="J71" s="4">
        <v>95997.93</v>
      </c>
      <c r="K71" s="4">
        <v>133268.59</v>
      </c>
      <c r="L71" s="4">
        <v>105507.41</v>
      </c>
      <c r="M71" s="4">
        <v>98334.37</v>
      </c>
      <c r="N71" s="4">
        <v>128889.53</v>
      </c>
      <c r="O71" s="4">
        <v>62002.06</v>
      </c>
      <c r="P71" s="4">
        <v>111741.94</v>
      </c>
      <c r="Q71" s="4">
        <v>109637.57</v>
      </c>
      <c r="R71" s="4">
        <v>212029.71</v>
      </c>
      <c r="S71" s="4">
        <v>129576.16</v>
      </c>
      <c r="T71" s="4">
        <v>96097.13</v>
      </c>
      <c r="U71" s="4">
        <v>76239.600000000006</v>
      </c>
      <c r="V71" s="4">
        <v>214.55</v>
      </c>
      <c r="W71" s="4">
        <v>0</v>
      </c>
      <c r="X71" s="4">
        <v>0</v>
      </c>
      <c r="Y71" s="21"/>
    </row>
    <row r="72" spans="1:25" s="4" customFormat="1" hidden="1" outlineLevel="1" x14ac:dyDescent="0.25">
      <c r="A72" s="24" t="s">
        <v>646</v>
      </c>
      <c r="B72" s="33"/>
      <c r="C72" s="4">
        <v>0</v>
      </c>
      <c r="D72" s="4">
        <v>6413.13</v>
      </c>
      <c r="E72" s="4">
        <v>16.059999999999999</v>
      </c>
      <c r="F72" s="4">
        <v>0</v>
      </c>
      <c r="G72" s="4">
        <v>0</v>
      </c>
      <c r="H72" s="4">
        <v>98.87</v>
      </c>
      <c r="I72" s="4">
        <v>0</v>
      </c>
      <c r="J72" s="4">
        <v>181.31</v>
      </c>
      <c r="K72" s="4">
        <v>34830.050000000003</v>
      </c>
      <c r="L72" s="4">
        <v>0</v>
      </c>
      <c r="M72" s="4">
        <v>646.98</v>
      </c>
      <c r="N72" s="4">
        <v>10400</v>
      </c>
      <c r="O72" s="4">
        <v>0</v>
      </c>
      <c r="P72" s="4">
        <v>10894.87</v>
      </c>
      <c r="Q72" s="4">
        <v>0</v>
      </c>
      <c r="R72" s="4">
        <v>10460.950000000001</v>
      </c>
      <c r="S72" s="4">
        <v>32435.49</v>
      </c>
      <c r="T72" s="4">
        <v>27351.119999999999</v>
      </c>
      <c r="U72" s="4">
        <v>9360</v>
      </c>
      <c r="V72" s="4">
        <v>0</v>
      </c>
      <c r="W72" s="4">
        <v>0</v>
      </c>
      <c r="X72" s="4">
        <v>0</v>
      </c>
      <c r="Y72" s="21"/>
    </row>
    <row r="73" spans="1:25" s="4" customFormat="1" hidden="1" outlineLevel="1" x14ac:dyDescent="0.25">
      <c r="A73" s="24" t="s">
        <v>647</v>
      </c>
      <c r="B73" s="33"/>
      <c r="C73" s="4">
        <v>0</v>
      </c>
      <c r="D73" s="4">
        <v>19911.41</v>
      </c>
      <c r="E73" s="4">
        <v>43148.62</v>
      </c>
      <c r="F73" s="4">
        <v>14987.23</v>
      </c>
      <c r="G73" s="4">
        <v>9927.51</v>
      </c>
      <c r="H73" s="4">
        <v>15174.31</v>
      </c>
      <c r="I73" s="4">
        <v>13038.82</v>
      </c>
      <c r="J73" s="4">
        <v>106204.21</v>
      </c>
      <c r="K73" s="4">
        <v>163215.01</v>
      </c>
      <c r="L73" s="4">
        <v>155358.57999999999</v>
      </c>
      <c r="M73" s="4">
        <v>180039.6</v>
      </c>
      <c r="N73" s="4">
        <v>115319.18</v>
      </c>
      <c r="O73" s="4">
        <v>72025.69</v>
      </c>
      <c r="P73" s="4">
        <v>77498.539999999994</v>
      </c>
      <c r="Q73" s="4">
        <v>168376.41</v>
      </c>
      <c r="R73" s="4">
        <v>210717.52</v>
      </c>
      <c r="S73" s="4">
        <v>114233.05</v>
      </c>
      <c r="T73" s="4">
        <v>112553.23</v>
      </c>
      <c r="U73" s="4">
        <v>92038.22</v>
      </c>
      <c r="V73" s="4">
        <v>14419.26</v>
      </c>
      <c r="W73" s="4">
        <v>0</v>
      </c>
      <c r="X73" s="4">
        <v>0</v>
      </c>
      <c r="Y73" s="21"/>
    </row>
    <row r="74" spans="1:25" s="4" customFormat="1" hidden="1" outlineLevel="1" x14ac:dyDescent="0.25">
      <c r="A74" s="24" t="s">
        <v>648</v>
      </c>
      <c r="B74" s="33"/>
      <c r="C74" s="4">
        <v>0</v>
      </c>
      <c r="D74" s="4">
        <v>0</v>
      </c>
      <c r="E74" s="4">
        <v>643.78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15784.01</v>
      </c>
      <c r="L74" s="4">
        <v>6760</v>
      </c>
      <c r="M74" s="4">
        <v>15526.15</v>
      </c>
      <c r="N74" s="4">
        <v>0</v>
      </c>
      <c r="O74" s="4">
        <v>0</v>
      </c>
      <c r="P74" s="4">
        <v>7994.03</v>
      </c>
      <c r="Q74" s="4">
        <v>16640</v>
      </c>
      <c r="R74" s="4">
        <v>19856.68</v>
      </c>
      <c r="S74" s="4">
        <v>18109.52</v>
      </c>
      <c r="T74" s="4">
        <v>969.35</v>
      </c>
      <c r="U74" s="4">
        <v>273.10000000000002</v>
      </c>
      <c r="V74" s="4">
        <v>0</v>
      </c>
      <c r="W74" s="4">
        <v>0</v>
      </c>
      <c r="X74" s="4">
        <v>0</v>
      </c>
      <c r="Y74" s="21"/>
    </row>
    <row r="75" spans="1:25" s="4" customFormat="1" hidden="1" outlineLevel="1" x14ac:dyDescent="0.25">
      <c r="A75" s="24" t="s">
        <v>649</v>
      </c>
      <c r="B75" s="33"/>
      <c r="C75" s="4">
        <v>0</v>
      </c>
      <c r="D75" s="4">
        <v>1341.73</v>
      </c>
      <c r="E75" s="4">
        <v>2180.69</v>
      </c>
      <c r="F75" s="4">
        <v>111.97</v>
      </c>
      <c r="G75" s="4">
        <v>657.78</v>
      </c>
      <c r="H75" s="4">
        <v>125.15</v>
      </c>
      <c r="I75" s="4">
        <v>674.63</v>
      </c>
      <c r="J75" s="4">
        <v>0</v>
      </c>
      <c r="K75" s="4">
        <v>979.87</v>
      </c>
      <c r="L75" s="4">
        <v>232</v>
      </c>
      <c r="M75" s="4">
        <v>389.02</v>
      </c>
      <c r="N75" s="4">
        <v>1744.08</v>
      </c>
      <c r="O75" s="4">
        <v>12041.02</v>
      </c>
      <c r="P75" s="4">
        <v>10464.200000000001</v>
      </c>
      <c r="Q75" s="4">
        <v>20597.05</v>
      </c>
      <c r="R75" s="4">
        <v>25695.81</v>
      </c>
      <c r="S75" s="4">
        <v>5672.33</v>
      </c>
      <c r="T75" s="4">
        <v>17273.14</v>
      </c>
      <c r="U75" s="4">
        <v>228.47</v>
      </c>
      <c r="V75" s="4">
        <v>134.82</v>
      </c>
      <c r="W75" s="4">
        <v>0</v>
      </c>
      <c r="X75" s="4">
        <v>0</v>
      </c>
      <c r="Y75" s="21"/>
    </row>
    <row r="76" spans="1:25" s="4" customFormat="1" hidden="1" outlineLevel="1" x14ac:dyDescent="0.25">
      <c r="A76" s="24" t="s">
        <v>650</v>
      </c>
      <c r="B76" s="33"/>
      <c r="C76" s="4">
        <v>0</v>
      </c>
      <c r="D76" s="4">
        <v>1867.74</v>
      </c>
      <c r="E76" s="4">
        <v>10438.25</v>
      </c>
      <c r="F76" s="4">
        <v>15046.61</v>
      </c>
      <c r="G76" s="4">
        <v>0</v>
      </c>
      <c r="H76" s="4">
        <v>0</v>
      </c>
      <c r="I76" s="4">
        <v>512.9</v>
      </c>
      <c r="J76" s="4">
        <v>0</v>
      </c>
      <c r="K76" s="4">
        <v>45570.77</v>
      </c>
      <c r="L76" s="4">
        <v>58214.78</v>
      </c>
      <c r="M76" s="4">
        <v>10457.32</v>
      </c>
      <c r="N76" s="4">
        <v>36281.5</v>
      </c>
      <c r="O76" s="4">
        <v>1567.22</v>
      </c>
      <c r="P76" s="4">
        <v>2903.92</v>
      </c>
      <c r="Q76" s="4">
        <v>7944.49</v>
      </c>
      <c r="R76" s="4">
        <v>22696.32</v>
      </c>
      <c r="S76" s="4">
        <v>69537.83</v>
      </c>
      <c r="T76" s="4">
        <v>53.26</v>
      </c>
      <c r="U76" s="4">
        <v>0</v>
      </c>
      <c r="V76" s="4">
        <v>46800</v>
      </c>
      <c r="W76" s="4">
        <v>0</v>
      </c>
      <c r="X76" s="4">
        <v>0</v>
      </c>
      <c r="Y76" s="21"/>
    </row>
    <row r="77" spans="1:25" hidden="1" outlineLevel="1" x14ac:dyDescent="0.25">
      <c r="A77" s="8" t="s">
        <v>30</v>
      </c>
      <c r="B77" s="22"/>
    </row>
    <row r="78" spans="1:25" hidden="1" outlineLevel="1" x14ac:dyDescent="0.25">
      <c r="A78" s="11" t="s">
        <v>628</v>
      </c>
    </row>
    <row r="79" spans="1:25" hidden="1" outlineLevel="1" x14ac:dyDescent="0.25">
      <c r="A79" s="11" t="s">
        <v>10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</row>
    <row r="80" spans="1:25" hidden="1" outlineLevel="1" x14ac:dyDescent="0.25">
      <c r="A80" s="11" t="s">
        <v>11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0.19989999999999999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</row>
    <row r="81" spans="1:25" hidden="1" outlineLevel="1" x14ac:dyDescent="0.25">
      <c r="A81" s="11" t="s">
        <v>629</v>
      </c>
      <c r="C81" s="3">
        <v>0</v>
      </c>
      <c r="D81" s="3">
        <v>0.18406666666669999</v>
      </c>
      <c r="E81" s="3">
        <v>0.1620875</v>
      </c>
      <c r="F81" s="3">
        <v>0.18225714285710001</v>
      </c>
      <c r="G81" s="3">
        <v>0.17854583333330001</v>
      </c>
      <c r="H81" s="3">
        <v>0.1845428571429</v>
      </c>
      <c r="I81" s="3">
        <v>0.1944945945946</v>
      </c>
      <c r="J81" s="3">
        <v>0.19577209302330001</v>
      </c>
      <c r="K81" s="3">
        <v>0.19575106382980001</v>
      </c>
      <c r="L81" s="3">
        <v>0.1940071428571</v>
      </c>
      <c r="M81" s="3">
        <v>0.19068125</v>
      </c>
      <c r="N81" s="3">
        <v>0.19670555555559999</v>
      </c>
      <c r="O81" s="3">
        <v>0.18500638297870001</v>
      </c>
      <c r="P81" s="3">
        <v>0.18645172413790001</v>
      </c>
      <c r="Q81" s="3">
        <v>0.185041509434</v>
      </c>
      <c r="R81" s="3">
        <v>0.1921767857143</v>
      </c>
      <c r="S81" s="3">
        <v>0.19135833333329999</v>
      </c>
      <c r="T81" s="3">
        <v>0.19533650793650001</v>
      </c>
      <c r="U81" s="3">
        <v>0.19718125</v>
      </c>
      <c r="V81" s="3">
        <v>0.185525</v>
      </c>
      <c r="W81" s="3">
        <v>0.1424</v>
      </c>
      <c r="X81" s="3">
        <v>0</v>
      </c>
    </row>
    <row r="82" spans="1:25" hidden="1" outlineLevel="1" x14ac:dyDescent="0.25">
      <c r="A82" s="11" t="s">
        <v>13</v>
      </c>
      <c r="C82" s="3">
        <v>0</v>
      </c>
      <c r="D82" s="3">
        <v>0.2049</v>
      </c>
      <c r="E82" s="3">
        <v>0.19989999999999999</v>
      </c>
      <c r="F82" s="3">
        <v>0.1852125</v>
      </c>
      <c r="G82" s="3">
        <v>0.19989999999999999</v>
      </c>
      <c r="H82" s="3">
        <v>0.19989999999999999</v>
      </c>
      <c r="I82" s="3">
        <v>0</v>
      </c>
      <c r="J82" s="3">
        <v>0.2099</v>
      </c>
      <c r="K82" s="3">
        <v>0.19989999999999999</v>
      </c>
      <c r="L82" s="3">
        <v>0.19989999999999999</v>
      </c>
      <c r="M82" s="3">
        <v>0.18073333333329999</v>
      </c>
      <c r="N82" s="3">
        <v>0.19989999999999999</v>
      </c>
      <c r="O82" s="3">
        <v>0.19989999999999999</v>
      </c>
      <c r="P82" s="3">
        <v>0.19989999999999999</v>
      </c>
      <c r="Q82" s="3">
        <v>0.19989999999999999</v>
      </c>
      <c r="R82" s="3">
        <v>0.19989999999999999</v>
      </c>
      <c r="S82" s="3">
        <v>0.19989999999999999</v>
      </c>
      <c r="T82" s="3">
        <v>0.18073333333329999</v>
      </c>
      <c r="U82" s="3">
        <v>0</v>
      </c>
      <c r="V82" s="3">
        <v>0.2099</v>
      </c>
      <c r="W82" s="3">
        <v>0</v>
      </c>
      <c r="X82" s="3">
        <v>0</v>
      </c>
    </row>
    <row r="83" spans="1:25" ht="11.25" hidden="1" outlineLevel="1" x14ac:dyDescent="0.2">
      <c r="A83" s="11" t="s">
        <v>14</v>
      </c>
      <c r="C83" s="3">
        <v>0</v>
      </c>
      <c r="D83" s="3">
        <v>0.2022529411765</v>
      </c>
      <c r="E83" s="3">
        <v>0.19489999999999999</v>
      </c>
      <c r="F83" s="3">
        <v>0.19989999999999999</v>
      </c>
      <c r="G83" s="3">
        <v>0.19739999999999999</v>
      </c>
      <c r="H83" s="3">
        <v>0.19630624999999999</v>
      </c>
      <c r="I83" s="3">
        <v>0.1978166666667</v>
      </c>
      <c r="J83" s="3">
        <v>0.19989999999999999</v>
      </c>
      <c r="K83" s="3">
        <v>0.1965666666667</v>
      </c>
      <c r="L83" s="3">
        <v>0.19808181818180001</v>
      </c>
      <c r="M83" s="3">
        <v>0.19989999999999999</v>
      </c>
      <c r="N83" s="3">
        <v>0.20048823529410001</v>
      </c>
      <c r="O83" s="3">
        <v>0.19989999999999999</v>
      </c>
      <c r="P83" s="3">
        <v>0.19522608695650001</v>
      </c>
      <c r="Q83" s="3">
        <v>0.19989999999999999</v>
      </c>
      <c r="R83" s="3">
        <v>0.19699677419350001</v>
      </c>
      <c r="S83" s="3">
        <v>0.19989999999999999</v>
      </c>
      <c r="T83" s="3">
        <v>0.2013285714286</v>
      </c>
      <c r="U83" s="3">
        <v>0.20204285714289999</v>
      </c>
      <c r="V83" s="3">
        <v>0.20156666666670001</v>
      </c>
      <c r="W83" s="3">
        <v>0</v>
      </c>
      <c r="X83" s="3">
        <v>0</v>
      </c>
      <c r="Y83" s="1"/>
    </row>
    <row r="84" spans="1:25" ht="11.25" hidden="1" outlineLevel="1" x14ac:dyDescent="0.2">
      <c r="A84" s="11" t="s">
        <v>15</v>
      </c>
      <c r="C84" s="3">
        <v>0</v>
      </c>
      <c r="D84" s="3">
        <v>0.19503513513510001</v>
      </c>
      <c r="E84" s="3">
        <v>0.191747826087</v>
      </c>
      <c r="F84" s="3">
        <v>0.19272258064520001</v>
      </c>
      <c r="G84" s="3">
        <v>0.19607647058819999</v>
      </c>
      <c r="H84" s="3">
        <v>0.19504705882350001</v>
      </c>
      <c r="I84" s="3">
        <v>0.1978761904762</v>
      </c>
      <c r="J84" s="3">
        <v>0.1992617021277</v>
      </c>
      <c r="K84" s="3">
        <v>0.19683877551019999</v>
      </c>
      <c r="L84" s="3">
        <v>0.19847142857139999</v>
      </c>
      <c r="M84" s="3">
        <v>0.1989196078431</v>
      </c>
      <c r="N84" s="3">
        <v>0.1968230769231</v>
      </c>
      <c r="O84" s="3">
        <v>0.1981380952381</v>
      </c>
      <c r="P84" s="3">
        <v>0.19705648854960001</v>
      </c>
      <c r="Q84" s="3">
        <v>0.19786875000000001</v>
      </c>
      <c r="R84" s="3">
        <v>0.1990804979253</v>
      </c>
      <c r="S84" s="3">
        <v>0.20080909090910001</v>
      </c>
      <c r="T84" s="3">
        <v>0.1993327731092</v>
      </c>
      <c r="U84" s="3">
        <v>0.2011048192771</v>
      </c>
      <c r="V84" s="3">
        <v>0.2039</v>
      </c>
      <c r="W84" s="3">
        <v>0.1424</v>
      </c>
      <c r="X84" s="3">
        <v>0</v>
      </c>
      <c r="Y84" s="1"/>
    </row>
    <row r="85" spans="1:25" ht="11.25" hidden="1" outlineLevel="1" x14ac:dyDescent="0.2">
      <c r="A85" s="11" t="s">
        <v>16</v>
      </c>
      <c r="C85" s="3">
        <v>0.1424</v>
      </c>
      <c r="D85" s="3">
        <v>0.1949952380952</v>
      </c>
      <c r="E85" s="3">
        <v>0.1976884615385</v>
      </c>
      <c r="F85" s="3">
        <v>0.1941073170732</v>
      </c>
      <c r="G85" s="3">
        <v>0.196229787234</v>
      </c>
      <c r="H85" s="3">
        <v>0.19842631578950001</v>
      </c>
      <c r="I85" s="3">
        <v>0.1965885964912</v>
      </c>
      <c r="J85" s="3">
        <v>0.19691219512200001</v>
      </c>
      <c r="K85" s="3">
        <v>0.19576956521739999</v>
      </c>
      <c r="L85" s="3">
        <v>0.19687530864200001</v>
      </c>
      <c r="M85" s="3">
        <v>0.1953032258065</v>
      </c>
      <c r="N85" s="3">
        <v>0.1978566210046</v>
      </c>
      <c r="O85" s="3">
        <v>0.19821027667980001</v>
      </c>
      <c r="P85" s="3">
        <v>0.1968665271967</v>
      </c>
      <c r="Q85" s="3">
        <v>0.1968915254237</v>
      </c>
      <c r="R85" s="3">
        <v>0.1981966321244</v>
      </c>
      <c r="S85" s="3">
        <v>0.20012857142859999</v>
      </c>
      <c r="T85" s="3">
        <v>0.20073661417319999</v>
      </c>
      <c r="U85" s="3">
        <v>0.19875937499999999</v>
      </c>
      <c r="V85" s="3">
        <v>0.19767777777779999</v>
      </c>
      <c r="W85" s="3">
        <v>0</v>
      </c>
      <c r="X85" s="3">
        <v>0</v>
      </c>
      <c r="Y85" s="1"/>
    </row>
    <row r="86" spans="1:25" ht="11.25" hidden="1" outlineLevel="1" x14ac:dyDescent="0.2">
      <c r="A86" s="11" t="s">
        <v>17</v>
      </c>
      <c r="C86" s="3">
        <v>0.19989999999999999</v>
      </c>
      <c r="D86" s="3">
        <v>0.1983007352941</v>
      </c>
      <c r="E86" s="3">
        <v>0.19524374999999999</v>
      </c>
      <c r="F86" s="3">
        <v>0.19423962264149999</v>
      </c>
      <c r="G86" s="3">
        <v>0.19693592814370001</v>
      </c>
      <c r="H86" s="3">
        <v>0.19543448275860001</v>
      </c>
      <c r="I86" s="3">
        <v>0.19545676855899999</v>
      </c>
      <c r="J86" s="3">
        <v>0.19699030100330001</v>
      </c>
      <c r="K86" s="3">
        <v>0.1963234104046</v>
      </c>
      <c r="L86" s="3">
        <v>0.19428127090299999</v>
      </c>
      <c r="M86" s="3">
        <v>0.196228358209</v>
      </c>
      <c r="N86" s="3">
        <v>0.19605615615620001</v>
      </c>
      <c r="O86" s="3">
        <v>0.197075</v>
      </c>
      <c r="P86" s="3">
        <v>0.19582140921409999</v>
      </c>
      <c r="Q86" s="3">
        <v>0.19601031518619999</v>
      </c>
      <c r="R86" s="3">
        <v>0.19727580128210001</v>
      </c>
      <c r="S86" s="3">
        <v>0.19729563567360001</v>
      </c>
      <c r="T86" s="3">
        <v>0.1985641791045</v>
      </c>
      <c r="U86" s="3">
        <v>0.19780794979079999</v>
      </c>
      <c r="V86" s="3">
        <v>0.2013285714286</v>
      </c>
      <c r="W86" s="3">
        <v>0</v>
      </c>
      <c r="X86" s="3">
        <v>0</v>
      </c>
      <c r="Y86" s="1"/>
    </row>
    <row r="87" spans="1:25" ht="11.25" hidden="1" outlineLevel="1" x14ac:dyDescent="0.2">
      <c r="A87" s="11" t="s">
        <v>18</v>
      </c>
      <c r="C87" s="3">
        <v>0.17302500000000001</v>
      </c>
      <c r="D87" s="3">
        <v>0.19255923566880001</v>
      </c>
      <c r="E87" s="3">
        <v>0.19055445026180001</v>
      </c>
      <c r="F87" s="3">
        <v>0.1912197969543</v>
      </c>
      <c r="G87" s="3">
        <v>0.19131711229949999</v>
      </c>
      <c r="H87" s="3">
        <v>0.1923864864865</v>
      </c>
      <c r="I87" s="3">
        <v>0.1924842696629</v>
      </c>
      <c r="J87" s="3">
        <v>0.19299462915599999</v>
      </c>
      <c r="K87" s="3">
        <v>0.19213376623379999</v>
      </c>
      <c r="L87" s="3">
        <v>0.19111126760559999</v>
      </c>
      <c r="M87" s="3">
        <v>0.19220769230769999</v>
      </c>
      <c r="N87" s="3">
        <v>0.1924675675676</v>
      </c>
      <c r="O87" s="3">
        <v>0.1935492537313</v>
      </c>
      <c r="P87" s="3">
        <v>0.19256711229949999</v>
      </c>
      <c r="Q87" s="3">
        <v>0.19201734693879999</v>
      </c>
      <c r="R87" s="3">
        <v>0.19266676829269999</v>
      </c>
      <c r="S87" s="3">
        <v>0.19341398601400001</v>
      </c>
      <c r="T87" s="3">
        <v>0.19323333333330001</v>
      </c>
      <c r="U87" s="3">
        <v>0.1948779735683</v>
      </c>
      <c r="V87" s="3">
        <v>0.19132857142859999</v>
      </c>
      <c r="W87" s="3">
        <v>0</v>
      </c>
      <c r="X87" s="3">
        <v>0</v>
      </c>
      <c r="Y87" s="1"/>
    </row>
    <row r="88" spans="1:25" ht="11.25" hidden="1" outlineLevel="1" x14ac:dyDescent="0.2">
      <c r="A88" s="11" t="s">
        <v>19</v>
      </c>
      <c r="C88" s="3">
        <v>0.1779</v>
      </c>
      <c r="D88" s="3">
        <v>0.18685906432749999</v>
      </c>
      <c r="E88" s="3">
        <v>0.187041025641</v>
      </c>
      <c r="F88" s="3">
        <v>0.18654603960400001</v>
      </c>
      <c r="G88" s="3">
        <v>0.18830452261309999</v>
      </c>
      <c r="H88" s="3">
        <v>0.18380776699029999</v>
      </c>
      <c r="I88" s="3">
        <v>0.18805251572330001</v>
      </c>
      <c r="J88" s="3">
        <v>0.18696310679610001</v>
      </c>
      <c r="K88" s="3">
        <v>0.18619385964910001</v>
      </c>
      <c r="L88" s="3">
        <v>0.1864375302663</v>
      </c>
      <c r="M88" s="3">
        <v>0.1857884297521</v>
      </c>
      <c r="N88" s="3">
        <v>0.1862758389262</v>
      </c>
      <c r="O88" s="3">
        <v>0.18523108108110001</v>
      </c>
      <c r="P88" s="3">
        <v>0.18750786802030001</v>
      </c>
      <c r="Q88" s="3">
        <v>0.18670190930790001</v>
      </c>
      <c r="R88" s="3">
        <v>0.18620462724940001</v>
      </c>
      <c r="S88" s="3">
        <v>0.1887647746244</v>
      </c>
      <c r="T88" s="3">
        <v>0.18822946635730001</v>
      </c>
      <c r="U88" s="3">
        <v>0.19002820512820001</v>
      </c>
      <c r="V88" s="3">
        <v>0.18568124999999999</v>
      </c>
      <c r="W88" s="3">
        <v>0</v>
      </c>
      <c r="X88" s="3">
        <v>0</v>
      </c>
      <c r="Y88" s="1"/>
    </row>
    <row r="89" spans="1:25" ht="11.25" hidden="1" outlineLevel="1" x14ac:dyDescent="0.2">
      <c r="A89" s="11" t="s">
        <v>20</v>
      </c>
      <c r="C89" s="3">
        <v>0.1832333333333</v>
      </c>
      <c r="D89" s="3">
        <v>0.17978853503180001</v>
      </c>
      <c r="E89" s="3">
        <v>0.1805052631579</v>
      </c>
      <c r="F89" s="3">
        <v>0.1812227513228</v>
      </c>
      <c r="G89" s="3">
        <v>0.18049151785709999</v>
      </c>
      <c r="H89" s="3">
        <v>0.17790970873789999</v>
      </c>
      <c r="I89" s="3">
        <v>0.1782056478405</v>
      </c>
      <c r="J89" s="3">
        <v>0.1789222222222</v>
      </c>
      <c r="K89" s="3">
        <v>0.17603526570049999</v>
      </c>
      <c r="L89" s="3">
        <v>0.17667018633539999</v>
      </c>
      <c r="M89" s="3">
        <v>0.17636586345380001</v>
      </c>
      <c r="N89" s="3">
        <v>0.17846807511740001</v>
      </c>
      <c r="O89" s="3">
        <v>0.17753636363639999</v>
      </c>
      <c r="P89" s="3">
        <v>0.17632857142860001</v>
      </c>
      <c r="Q89" s="3">
        <v>0.1768868995633</v>
      </c>
      <c r="R89" s="3">
        <v>0.1750387054161</v>
      </c>
      <c r="S89" s="3">
        <v>0.17714548440069999</v>
      </c>
      <c r="T89" s="3">
        <v>0.1787172043011</v>
      </c>
      <c r="U89" s="3">
        <v>0.18007857142860001</v>
      </c>
      <c r="V89" s="3">
        <v>0.1763705882353</v>
      </c>
      <c r="W89" s="3">
        <v>0</v>
      </c>
      <c r="X89" s="3">
        <v>0</v>
      </c>
      <c r="Y89" s="1"/>
    </row>
    <row r="90" spans="1:25" ht="11.25" hidden="1" outlineLevel="1" x14ac:dyDescent="0.2">
      <c r="A90" s="11" t="s">
        <v>21</v>
      </c>
      <c r="C90" s="3">
        <v>0.15490000000000001</v>
      </c>
      <c r="D90" s="3">
        <v>0.16705909090910001</v>
      </c>
      <c r="E90" s="3">
        <v>0.16458599033820001</v>
      </c>
      <c r="F90" s="3">
        <v>0.16265132275130001</v>
      </c>
      <c r="G90" s="3">
        <v>0.16452882096070001</v>
      </c>
      <c r="H90" s="3">
        <v>0.1624490196078</v>
      </c>
      <c r="I90" s="3">
        <v>0.16595863192179999</v>
      </c>
      <c r="J90" s="3">
        <v>0.1642719806763</v>
      </c>
      <c r="K90" s="3">
        <v>0.16505011547340001</v>
      </c>
      <c r="L90" s="3">
        <v>0.1648785407725</v>
      </c>
      <c r="M90" s="3">
        <v>0.16233947858469999</v>
      </c>
      <c r="N90" s="3">
        <v>0.16438747152620001</v>
      </c>
      <c r="O90" s="3">
        <v>0.1645661721068</v>
      </c>
      <c r="P90" s="3">
        <v>0.16368266033250001</v>
      </c>
      <c r="Q90" s="3">
        <v>0.16419864253390001</v>
      </c>
      <c r="R90" s="3">
        <v>0.1638644218551</v>
      </c>
      <c r="S90" s="3">
        <v>0.16486636771300001</v>
      </c>
      <c r="T90" s="3">
        <v>0.1659393873085</v>
      </c>
      <c r="U90" s="3">
        <v>0.16822775919729999</v>
      </c>
      <c r="V90" s="3">
        <v>0.16204285714290001</v>
      </c>
      <c r="W90" s="3">
        <v>0</v>
      </c>
      <c r="X90" s="3">
        <v>0</v>
      </c>
      <c r="Y90" s="1"/>
    </row>
    <row r="91" spans="1:25" ht="11.25" hidden="1" outlineLevel="1" x14ac:dyDescent="0.2">
      <c r="A91" s="11" t="s">
        <v>22</v>
      </c>
      <c r="C91" s="3">
        <v>0.15989999999999999</v>
      </c>
      <c r="D91" s="3">
        <v>0.155913986014</v>
      </c>
      <c r="E91" s="3">
        <v>0.1559101010101</v>
      </c>
      <c r="F91" s="3">
        <v>0.15662811059910001</v>
      </c>
      <c r="G91" s="3">
        <v>0.15582156862749999</v>
      </c>
      <c r="H91" s="3">
        <v>0.155150965251</v>
      </c>
      <c r="I91" s="3">
        <v>0.15591719197709999</v>
      </c>
      <c r="J91" s="3">
        <v>0.15383346379650001</v>
      </c>
      <c r="K91" s="3">
        <v>0.15436494464940001</v>
      </c>
      <c r="L91" s="3">
        <v>0.15409047619050001</v>
      </c>
      <c r="M91" s="3">
        <v>0.15435578231290001</v>
      </c>
      <c r="N91" s="3">
        <v>0.15461491228070001</v>
      </c>
      <c r="O91" s="3">
        <v>0.15490000000000001</v>
      </c>
      <c r="P91" s="3">
        <v>0.15420463576160001</v>
      </c>
      <c r="Q91" s="3">
        <v>0.15458809073720001</v>
      </c>
      <c r="R91" s="3">
        <v>0.1535869207003</v>
      </c>
      <c r="S91" s="3">
        <v>0.1534269121813</v>
      </c>
      <c r="T91" s="3">
        <v>0.15420167597769999</v>
      </c>
      <c r="U91" s="3">
        <v>0.15657560321719999</v>
      </c>
      <c r="V91" s="3">
        <v>0.15937368421049999</v>
      </c>
      <c r="W91" s="3">
        <v>0</v>
      </c>
      <c r="X91" s="3">
        <v>0</v>
      </c>
      <c r="Y91" s="1"/>
    </row>
    <row r="92" spans="1:25" ht="11.25" hidden="1" outlineLevel="1" x14ac:dyDescent="0.2">
      <c r="A92" s="11" t="s">
        <v>23</v>
      </c>
      <c r="C92" s="3">
        <v>0.1399</v>
      </c>
      <c r="D92" s="3">
        <v>0.15032682926829999</v>
      </c>
      <c r="E92" s="3">
        <v>0.14923333333329999</v>
      </c>
      <c r="F92" s="3">
        <v>0.1495015936255</v>
      </c>
      <c r="G92" s="3">
        <v>0.14948801498129999</v>
      </c>
      <c r="H92" s="3">
        <v>0.1484285285285</v>
      </c>
      <c r="I92" s="3">
        <v>0.1491708333333</v>
      </c>
      <c r="J92" s="3">
        <v>0.14913205342239999</v>
      </c>
      <c r="K92" s="3">
        <v>0.14879667250440001</v>
      </c>
      <c r="L92" s="3">
        <v>0.14856883116879999</v>
      </c>
      <c r="M92" s="3">
        <v>0.1483831460674</v>
      </c>
      <c r="N92" s="3">
        <v>0.14733548387100001</v>
      </c>
      <c r="O92" s="3">
        <v>0.148191571754</v>
      </c>
      <c r="P92" s="3">
        <v>0.147030977131</v>
      </c>
      <c r="Q92" s="3">
        <v>0.1484903814262</v>
      </c>
      <c r="R92" s="3">
        <v>0.14758663594470001</v>
      </c>
      <c r="S92" s="3">
        <v>0.14632352941179999</v>
      </c>
      <c r="T92" s="3">
        <v>0.14736945898779999</v>
      </c>
      <c r="U92" s="3">
        <v>0.1461888888889</v>
      </c>
      <c r="V92" s="3">
        <v>0.1449</v>
      </c>
      <c r="W92" s="3">
        <v>0</v>
      </c>
      <c r="X92" s="3">
        <v>0</v>
      </c>
      <c r="Y92" s="1"/>
    </row>
    <row r="93" spans="1:25" ht="11.25" hidden="1" outlineLevel="1" x14ac:dyDescent="0.2">
      <c r="A93" s="11" t="s">
        <v>24</v>
      </c>
      <c r="C93" s="3">
        <v>0</v>
      </c>
      <c r="D93" s="3">
        <v>0.14656666666670001</v>
      </c>
      <c r="E93" s="3">
        <v>0.14705625</v>
      </c>
      <c r="F93" s="3">
        <v>0.14712222222220001</v>
      </c>
      <c r="G93" s="3">
        <v>0.14711428571429999</v>
      </c>
      <c r="H93" s="3">
        <v>0.14813834196889999</v>
      </c>
      <c r="I93" s="3">
        <v>0.1471052401747</v>
      </c>
      <c r="J93" s="3">
        <v>0.1454462184874</v>
      </c>
      <c r="K93" s="3">
        <v>0.14588187311180001</v>
      </c>
      <c r="L93" s="3">
        <v>0.1455786703601</v>
      </c>
      <c r="M93" s="3">
        <v>0.1459502283105</v>
      </c>
      <c r="N93" s="3">
        <v>0.14611874999999999</v>
      </c>
      <c r="O93" s="3">
        <v>0.14544716981129999</v>
      </c>
      <c r="P93" s="3">
        <v>0.14408750000000001</v>
      </c>
      <c r="Q93" s="3">
        <v>0.1456750759878</v>
      </c>
      <c r="R93" s="3">
        <v>0.1446310126582</v>
      </c>
      <c r="S93" s="3">
        <v>0.14347142857139999</v>
      </c>
      <c r="T93" s="3">
        <v>0.14383617021280001</v>
      </c>
      <c r="U93" s="3">
        <v>0.14419657794679999</v>
      </c>
      <c r="V93" s="3">
        <v>0.13739999999999999</v>
      </c>
      <c r="W93" s="3">
        <v>0.15490000000000001</v>
      </c>
      <c r="X93" s="3">
        <v>0</v>
      </c>
      <c r="Y93" s="1"/>
    </row>
    <row r="94" spans="1:25" ht="11.25" hidden="1" outlineLevel="1" x14ac:dyDescent="0.2">
      <c r="A94" s="23" t="s">
        <v>795</v>
      </c>
      <c r="C94" s="3">
        <v>0</v>
      </c>
      <c r="D94" s="3">
        <v>0.14511739130429999</v>
      </c>
      <c r="E94" s="3">
        <v>0.1479487804878</v>
      </c>
      <c r="F94" s="3">
        <v>0.14156666666670001</v>
      </c>
      <c r="G94" s="3">
        <v>0.1460764705882</v>
      </c>
      <c r="H94" s="3">
        <v>0.1434294117647</v>
      </c>
      <c r="I94" s="3">
        <v>0.14401764705879999</v>
      </c>
      <c r="J94" s="3">
        <v>0.143863963964</v>
      </c>
      <c r="K94" s="3">
        <v>0.1449</v>
      </c>
      <c r="L94" s="3">
        <v>0.1456843137255</v>
      </c>
      <c r="M94" s="3">
        <v>0.1456983193277</v>
      </c>
      <c r="N94" s="3">
        <v>0.14412680412369999</v>
      </c>
      <c r="O94" s="3">
        <v>0.14283333333330001</v>
      </c>
      <c r="P94" s="3">
        <v>0.14137368421050001</v>
      </c>
      <c r="Q94" s="3">
        <v>0.14229130434779999</v>
      </c>
      <c r="R94" s="3">
        <v>0.143280952381</v>
      </c>
      <c r="S94" s="3">
        <v>0.1413906832298</v>
      </c>
      <c r="T94" s="3">
        <v>0.1435885245902</v>
      </c>
      <c r="U94" s="3">
        <v>0.14018169014080001</v>
      </c>
      <c r="V94" s="3">
        <v>0</v>
      </c>
      <c r="W94" s="3">
        <v>0</v>
      </c>
      <c r="X94" s="3">
        <v>0</v>
      </c>
      <c r="Y94" s="1"/>
    </row>
    <row r="95" spans="1:25" ht="11.25" hidden="1" outlineLevel="1" x14ac:dyDescent="0.2"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1"/>
    </row>
    <row r="96" spans="1:25" ht="12.75" hidden="1" outlineLevel="1" x14ac:dyDescent="0.2">
      <c r="A96" s="8" t="s">
        <v>31</v>
      </c>
      <c r="B96" s="22"/>
      <c r="Y96" s="1"/>
    </row>
    <row r="97" spans="1:25" ht="11.25" hidden="1" outlineLevel="1" x14ac:dyDescent="0.2">
      <c r="A97" s="11" t="s">
        <v>628</v>
      </c>
      <c r="Y97" s="1"/>
    </row>
    <row r="98" spans="1:25" ht="11.25" hidden="1" outlineLevel="1" x14ac:dyDescent="0.2">
      <c r="A98" s="11" t="s">
        <v>10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1"/>
    </row>
    <row r="99" spans="1:25" ht="11.25" hidden="1" outlineLevel="1" x14ac:dyDescent="0.2">
      <c r="A99" s="11" t="s">
        <v>11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0.19989999999999999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1"/>
    </row>
    <row r="100" spans="1:25" ht="11.25" hidden="1" outlineLevel="1" x14ac:dyDescent="0.2">
      <c r="A100" s="11" t="s">
        <v>629</v>
      </c>
      <c r="C100" s="3">
        <v>0</v>
      </c>
      <c r="D100" s="3">
        <v>0.18406666666669999</v>
      </c>
      <c r="E100" s="3">
        <v>0.1620875</v>
      </c>
      <c r="F100" s="3">
        <v>0.18225714285710001</v>
      </c>
      <c r="G100" s="3">
        <v>0.17854583333330001</v>
      </c>
      <c r="H100" s="3">
        <v>0.1845428571429</v>
      </c>
      <c r="I100" s="3">
        <v>0.1944945945946</v>
      </c>
      <c r="J100" s="3">
        <v>0.19577209302330001</v>
      </c>
      <c r="K100" s="3">
        <v>0.19575106382980001</v>
      </c>
      <c r="L100" s="3">
        <v>0.1940071428571</v>
      </c>
      <c r="M100" s="3">
        <v>0.19068125</v>
      </c>
      <c r="N100" s="3">
        <v>0.19670555555559999</v>
      </c>
      <c r="O100" s="3">
        <v>0.18500638297870001</v>
      </c>
      <c r="P100" s="3">
        <v>0.18645172413790001</v>
      </c>
      <c r="Q100" s="3">
        <v>0.185041509434</v>
      </c>
      <c r="R100" s="3">
        <v>0.1921767857143</v>
      </c>
      <c r="S100" s="3">
        <v>0.19135833333329999</v>
      </c>
      <c r="T100" s="3">
        <v>0.19533650793650001</v>
      </c>
      <c r="U100" s="3">
        <v>0.19718125</v>
      </c>
      <c r="V100" s="3">
        <v>0.185525</v>
      </c>
      <c r="W100" s="3">
        <v>0.1424</v>
      </c>
      <c r="X100" s="3">
        <v>0</v>
      </c>
      <c r="Y100" s="1"/>
    </row>
    <row r="101" spans="1:25" ht="11.25" hidden="1" outlineLevel="1" x14ac:dyDescent="0.2">
      <c r="A101" s="11" t="s">
        <v>13</v>
      </c>
      <c r="C101" s="3">
        <v>0</v>
      </c>
      <c r="D101" s="3">
        <v>0.2049</v>
      </c>
      <c r="E101" s="3">
        <v>0.19989999999999999</v>
      </c>
      <c r="F101" s="3">
        <v>0.1852125</v>
      </c>
      <c r="G101" s="3">
        <v>0.19989999999999999</v>
      </c>
      <c r="H101" s="3">
        <v>0.19989999999999999</v>
      </c>
      <c r="I101" s="3">
        <v>0</v>
      </c>
      <c r="J101" s="3">
        <v>0.2099</v>
      </c>
      <c r="K101" s="3">
        <v>0.19989999999999999</v>
      </c>
      <c r="L101" s="3">
        <v>0.19989999999999999</v>
      </c>
      <c r="M101" s="3">
        <v>0.18073333333329999</v>
      </c>
      <c r="N101" s="3">
        <v>0.19989999999999999</v>
      </c>
      <c r="O101" s="3">
        <v>0.19989999999999999</v>
      </c>
      <c r="P101" s="3">
        <v>0.19989999999999999</v>
      </c>
      <c r="Q101" s="3">
        <v>0.19989999999999999</v>
      </c>
      <c r="R101" s="3">
        <v>0.19989999999999999</v>
      </c>
      <c r="S101" s="3">
        <v>0.19989999999999999</v>
      </c>
      <c r="T101" s="3">
        <v>0.18073333333329999</v>
      </c>
      <c r="U101" s="3">
        <v>0</v>
      </c>
      <c r="V101" s="3">
        <v>0.2099</v>
      </c>
      <c r="W101" s="3">
        <v>0</v>
      </c>
      <c r="X101" s="3">
        <v>0</v>
      </c>
      <c r="Y101" s="1"/>
    </row>
    <row r="102" spans="1:25" ht="11.25" hidden="1" outlineLevel="1" x14ac:dyDescent="0.2">
      <c r="A102" s="11" t="s">
        <v>14</v>
      </c>
      <c r="C102" s="3">
        <v>0</v>
      </c>
      <c r="D102" s="3">
        <v>0.2022529411765</v>
      </c>
      <c r="E102" s="3">
        <v>0.19489999999999999</v>
      </c>
      <c r="F102" s="3">
        <v>0.19989999999999999</v>
      </c>
      <c r="G102" s="3">
        <v>0.19739999999999999</v>
      </c>
      <c r="H102" s="3">
        <v>0.19630624999999999</v>
      </c>
      <c r="I102" s="3">
        <v>0.1978166666667</v>
      </c>
      <c r="J102" s="3">
        <v>0.19989999999999999</v>
      </c>
      <c r="K102" s="3">
        <v>0.1965666666667</v>
      </c>
      <c r="L102" s="3">
        <v>0.19808181818180001</v>
      </c>
      <c r="M102" s="3">
        <v>0.19989999999999999</v>
      </c>
      <c r="N102" s="3">
        <v>0.20048823529410001</v>
      </c>
      <c r="O102" s="3">
        <v>0.19989999999999999</v>
      </c>
      <c r="P102" s="3">
        <v>0.19522608695650001</v>
      </c>
      <c r="Q102" s="3">
        <v>0.19989999999999999</v>
      </c>
      <c r="R102" s="3">
        <v>0.19699677419350001</v>
      </c>
      <c r="S102" s="3">
        <v>0.19989999999999999</v>
      </c>
      <c r="T102" s="3">
        <v>0.2013285714286</v>
      </c>
      <c r="U102" s="3">
        <v>0.20204285714289999</v>
      </c>
      <c r="V102" s="3">
        <v>0.20156666666670001</v>
      </c>
      <c r="W102" s="3">
        <v>0</v>
      </c>
      <c r="X102" s="3">
        <v>0</v>
      </c>
      <c r="Y102" s="1"/>
    </row>
    <row r="103" spans="1:25" ht="11.25" hidden="1" outlineLevel="1" x14ac:dyDescent="0.2">
      <c r="A103" s="11" t="s">
        <v>15</v>
      </c>
      <c r="C103" s="3">
        <v>0</v>
      </c>
      <c r="D103" s="3">
        <v>0.19503513513510001</v>
      </c>
      <c r="E103" s="3">
        <v>0.191747826087</v>
      </c>
      <c r="F103" s="3">
        <v>0.19272258064520001</v>
      </c>
      <c r="G103" s="3">
        <v>0.19607647058819999</v>
      </c>
      <c r="H103" s="3">
        <v>0.19504705882350001</v>
      </c>
      <c r="I103" s="3">
        <v>0.1978761904762</v>
      </c>
      <c r="J103" s="3">
        <v>0.1992617021277</v>
      </c>
      <c r="K103" s="3">
        <v>0.19683877551019999</v>
      </c>
      <c r="L103" s="3">
        <v>0.19847142857139999</v>
      </c>
      <c r="M103" s="3">
        <v>0.1989196078431</v>
      </c>
      <c r="N103" s="3">
        <v>0.1968230769231</v>
      </c>
      <c r="O103" s="3">
        <v>0.1981380952381</v>
      </c>
      <c r="P103" s="3">
        <v>0.19705648854960001</v>
      </c>
      <c r="Q103" s="3">
        <v>0.19786875000000001</v>
      </c>
      <c r="R103" s="3">
        <v>0.1990804979253</v>
      </c>
      <c r="S103" s="3">
        <v>0.20080909090910001</v>
      </c>
      <c r="T103" s="3">
        <v>0.1993327731092</v>
      </c>
      <c r="U103" s="3">
        <v>0.2011048192771</v>
      </c>
      <c r="V103" s="3">
        <v>0.2039</v>
      </c>
      <c r="W103" s="3">
        <v>0.1424</v>
      </c>
      <c r="X103" s="3">
        <v>0</v>
      </c>
      <c r="Y103" s="1"/>
    </row>
    <row r="104" spans="1:25" ht="11.25" hidden="1" outlineLevel="1" x14ac:dyDescent="0.2">
      <c r="A104" s="11" t="s">
        <v>16</v>
      </c>
      <c r="C104" s="3">
        <v>0.1424</v>
      </c>
      <c r="D104" s="3">
        <v>0.1949952380952</v>
      </c>
      <c r="E104" s="3">
        <v>0.1976884615385</v>
      </c>
      <c r="F104" s="3">
        <v>0.1941073170732</v>
      </c>
      <c r="G104" s="3">
        <v>0.196229787234</v>
      </c>
      <c r="H104" s="3">
        <v>0.19842631578950001</v>
      </c>
      <c r="I104" s="3">
        <v>0.1965885964912</v>
      </c>
      <c r="J104" s="3">
        <v>0.19691219512200001</v>
      </c>
      <c r="K104" s="3">
        <v>0.19576956521739999</v>
      </c>
      <c r="L104" s="3">
        <v>0.19687530864200001</v>
      </c>
      <c r="M104" s="3">
        <v>0.1953032258065</v>
      </c>
      <c r="N104" s="3">
        <v>0.1978566210046</v>
      </c>
      <c r="O104" s="3">
        <v>0.19821027667980001</v>
      </c>
      <c r="P104" s="3">
        <v>0.1968665271967</v>
      </c>
      <c r="Q104" s="3">
        <v>0.1968915254237</v>
      </c>
      <c r="R104" s="3">
        <v>0.1981966321244</v>
      </c>
      <c r="S104" s="3">
        <v>0.20012857142859999</v>
      </c>
      <c r="T104" s="3">
        <v>0.20073661417319999</v>
      </c>
      <c r="U104" s="3">
        <v>0.19875937499999999</v>
      </c>
      <c r="V104" s="3">
        <v>0.19767777777779999</v>
      </c>
      <c r="W104" s="3">
        <v>0</v>
      </c>
      <c r="X104" s="3">
        <v>0</v>
      </c>
      <c r="Y104" s="1"/>
    </row>
    <row r="105" spans="1:25" ht="11.25" hidden="1" outlineLevel="1" x14ac:dyDescent="0.2">
      <c r="A105" s="11" t="s">
        <v>17</v>
      </c>
      <c r="C105" s="3">
        <v>0.19989999999999999</v>
      </c>
      <c r="D105" s="3">
        <v>0.1983007352941</v>
      </c>
      <c r="E105" s="3">
        <v>0.19524374999999999</v>
      </c>
      <c r="F105" s="3">
        <v>0.19423962264149999</v>
      </c>
      <c r="G105" s="3">
        <v>0.19693592814370001</v>
      </c>
      <c r="H105" s="3">
        <v>0.19543448275860001</v>
      </c>
      <c r="I105" s="3">
        <v>0.19545676855899999</v>
      </c>
      <c r="J105" s="3">
        <v>0.19699030100330001</v>
      </c>
      <c r="K105" s="3">
        <v>0.1963234104046</v>
      </c>
      <c r="L105" s="3">
        <v>0.19428127090299999</v>
      </c>
      <c r="M105" s="3">
        <v>0.196228358209</v>
      </c>
      <c r="N105" s="3">
        <v>0.19605615615620001</v>
      </c>
      <c r="O105" s="3">
        <v>0.197075</v>
      </c>
      <c r="P105" s="3">
        <v>0.19582140921409999</v>
      </c>
      <c r="Q105" s="3">
        <v>0.19601031518619999</v>
      </c>
      <c r="R105" s="3">
        <v>0.19727580128210001</v>
      </c>
      <c r="S105" s="3">
        <v>0.19729563567360001</v>
      </c>
      <c r="T105" s="3">
        <v>0.1985641791045</v>
      </c>
      <c r="U105" s="3">
        <v>0.19780794979079999</v>
      </c>
      <c r="V105" s="3">
        <v>0.2013285714286</v>
      </c>
      <c r="W105" s="3">
        <v>0</v>
      </c>
      <c r="X105" s="3">
        <v>0</v>
      </c>
      <c r="Y105" s="1"/>
    </row>
    <row r="106" spans="1:25" ht="11.25" hidden="1" outlineLevel="1" x14ac:dyDescent="0.2">
      <c r="A106" s="11" t="s">
        <v>18</v>
      </c>
      <c r="C106" s="3">
        <v>0.17302500000000001</v>
      </c>
      <c r="D106" s="3">
        <v>0.19255923566880001</v>
      </c>
      <c r="E106" s="3">
        <v>0.19055445026180001</v>
      </c>
      <c r="F106" s="3">
        <v>0.1912197969543</v>
      </c>
      <c r="G106" s="3">
        <v>0.19131711229949999</v>
      </c>
      <c r="H106" s="3">
        <v>0.1923864864865</v>
      </c>
      <c r="I106" s="3">
        <v>0.1924842696629</v>
      </c>
      <c r="J106" s="3">
        <v>0.19299462915599999</v>
      </c>
      <c r="K106" s="3">
        <v>0.19213376623379999</v>
      </c>
      <c r="L106" s="3">
        <v>0.19111126760559999</v>
      </c>
      <c r="M106" s="3">
        <v>0.19220769230769999</v>
      </c>
      <c r="N106" s="3">
        <v>0.1924675675676</v>
      </c>
      <c r="O106" s="3">
        <v>0.1935492537313</v>
      </c>
      <c r="P106" s="3">
        <v>0.19256711229949999</v>
      </c>
      <c r="Q106" s="3">
        <v>0.19201734693879999</v>
      </c>
      <c r="R106" s="3">
        <v>0.19266676829269999</v>
      </c>
      <c r="S106" s="3">
        <v>0.19341398601400001</v>
      </c>
      <c r="T106" s="3">
        <v>0.19323333333330001</v>
      </c>
      <c r="U106" s="3">
        <v>0.1948779735683</v>
      </c>
      <c r="V106" s="3">
        <v>0.19132857142859999</v>
      </c>
      <c r="W106" s="3">
        <v>0</v>
      </c>
      <c r="X106" s="3">
        <v>0</v>
      </c>
      <c r="Y106" s="1"/>
    </row>
    <row r="107" spans="1:25" ht="11.25" hidden="1" outlineLevel="1" x14ac:dyDescent="0.2">
      <c r="A107" s="11" t="s">
        <v>19</v>
      </c>
      <c r="C107" s="3">
        <v>0.1779</v>
      </c>
      <c r="D107" s="3">
        <v>0.18685906432749999</v>
      </c>
      <c r="E107" s="3">
        <v>0.187041025641</v>
      </c>
      <c r="F107" s="3">
        <v>0.18654603960400001</v>
      </c>
      <c r="G107" s="3">
        <v>0.18830452261309999</v>
      </c>
      <c r="H107" s="3">
        <v>0.18380776699029999</v>
      </c>
      <c r="I107" s="3">
        <v>0.18805251572330001</v>
      </c>
      <c r="J107" s="3">
        <v>0.18696310679610001</v>
      </c>
      <c r="K107" s="3">
        <v>0.18619385964910001</v>
      </c>
      <c r="L107" s="3">
        <v>0.1864375302663</v>
      </c>
      <c r="M107" s="3">
        <v>0.1857884297521</v>
      </c>
      <c r="N107" s="3">
        <v>0.1862758389262</v>
      </c>
      <c r="O107" s="3">
        <v>0.18523108108110001</v>
      </c>
      <c r="P107" s="3">
        <v>0.18750786802030001</v>
      </c>
      <c r="Q107" s="3">
        <v>0.18670190930790001</v>
      </c>
      <c r="R107" s="3">
        <v>0.18620462724940001</v>
      </c>
      <c r="S107" s="3">
        <v>0.1887647746244</v>
      </c>
      <c r="T107" s="3">
        <v>0.18822946635730001</v>
      </c>
      <c r="U107" s="3">
        <v>0.19002820512820001</v>
      </c>
      <c r="V107" s="3">
        <v>0.18568124999999999</v>
      </c>
      <c r="W107" s="3">
        <v>0</v>
      </c>
      <c r="X107" s="3">
        <v>0</v>
      </c>
      <c r="Y107" s="1"/>
    </row>
    <row r="108" spans="1:25" ht="11.25" hidden="1" outlineLevel="1" x14ac:dyDescent="0.2">
      <c r="A108" s="11" t="s">
        <v>20</v>
      </c>
      <c r="C108" s="3">
        <v>0.1832333333333</v>
      </c>
      <c r="D108" s="3">
        <v>0.17978853503180001</v>
      </c>
      <c r="E108" s="3">
        <v>0.1805052631579</v>
      </c>
      <c r="F108" s="3">
        <v>0.1812227513228</v>
      </c>
      <c r="G108" s="3">
        <v>0.18049151785709999</v>
      </c>
      <c r="H108" s="3">
        <v>0.17790970873789999</v>
      </c>
      <c r="I108" s="3">
        <v>0.1782056478405</v>
      </c>
      <c r="J108" s="3">
        <v>0.1789222222222</v>
      </c>
      <c r="K108" s="3">
        <v>0.17603526570049999</v>
      </c>
      <c r="L108" s="3">
        <v>0.17667018633539999</v>
      </c>
      <c r="M108" s="3">
        <v>0.17636586345380001</v>
      </c>
      <c r="N108" s="3">
        <v>0.17846807511740001</v>
      </c>
      <c r="O108" s="3">
        <v>0.17753636363639999</v>
      </c>
      <c r="P108" s="3">
        <v>0.17632857142860001</v>
      </c>
      <c r="Q108" s="3">
        <v>0.1768868995633</v>
      </c>
      <c r="R108" s="3">
        <v>0.1750387054161</v>
      </c>
      <c r="S108" s="3">
        <v>0.17714548440069999</v>
      </c>
      <c r="T108" s="3">
        <v>0.1787172043011</v>
      </c>
      <c r="U108" s="3">
        <v>0.18007857142860001</v>
      </c>
      <c r="V108" s="3">
        <v>0.1763705882353</v>
      </c>
      <c r="W108" s="3">
        <v>0</v>
      </c>
      <c r="X108" s="3">
        <v>0</v>
      </c>
      <c r="Y108" s="1"/>
    </row>
    <row r="109" spans="1:25" ht="11.25" hidden="1" outlineLevel="1" x14ac:dyDescent="0.2">
      <c r="A109" s="11" t="s">
        <v>21</v>
      </c>
      <c r="C109" s="3">
        <v>0.15490000000000001</v>
      </c>
      <c r="D109" s="3">
        <v>0.16705909090910001</v>
      </c>
      <c r="E109" s="3">
        <v>0.16458599033820001</v>
      </c>
      <c r="F109" s="3">
        <v>0.16265132275130001</v>
      </c>
      <c r="G109" s="3">
        <v>0.16452882096070001</v>
      </c>
      <c r="H109" s="3">
        <v>0.1624490196078</v>
      </c>
      <c r="I109" s="3">
        <v>0.16595863192179999</v>
      </c>
      <c r="J109" s="3">
        <v>0.1642719806763</v>
      </c>
      <c r="K109" s="3">
        <v>0.16505011547340001</v>
      </c>
      <c r="L109" s="3">
        <v>0.1648785407725</v>
      </c>
      <c r="M109" s="3">
        <v>0.16233947858469999</v>
      </c>
      <c r="N109" s="3">
        <v>0.16438747152620001</v>
      </c>
      <c r="O109" s="3">
        <v>0.1645661721068</v>
      </c>
      <c r="P109" s="3">
        <v>0.16368266033250001</v>
      </c>
      <c r="Q109" s="3">
        <v>0.16419864253390001</v>
      </c>
      <c r="R109" s="3">
        <v>0.1638644218551</v>
      </c>
      <c r="S109" s="3">
        <v>0.16486636771300001</v>
      </c>
      <c r="T109" s="3">
        <v>0.1659393873085</v>
      </c>
      <c r="U109" s="3">
        <v>0.16822775919729999</v>
      </c>
      <c r="V109" s="3">
        <v>0.16204285714290001</v>
      </c>
      <c r="W109" s="3">
        <v>0</v>
      </c>
      <c r="X109" s="3">
        <v>0</v>
      </c>
      <c r="Y109" s="1"/>
    </row>
    <row r="110" spans="1:25" ht="11.25" hidden="1" outlineLevel="1" x14ac:dyDescent="0.2">
      <c r="A110" s="11" t="s">
        <v>22</v>
      </c>
      <c r="C110" s="3">
        <v>0.15989999999999999</v>
      </c>
      <c r="D110" s="3">
        <v>0.155913986014</v>
      </c>
      <c r="E110" s="3">
        <v>0.1559101010101</v>
      </c>
      <c r="F110" s="3">
        <v>0.15662811059910001</v>
      </c>
      <c r="G110" s="3">
        <v>0.15582156862749999</v>
      </c>
      <c r="H110" s="3">
        <v>0.155150965251</v>
      </c>
      <c r="I110" s="3">
        <v>0.15591719197709999</v>
      </c>
      <c r="J110" s="3">
        <v>0.15383346379650001</v>
      </c>
      <c r="K110" s="3">
        <v>0.15436494464940001</v>
      </c>
      <c r="L110" s="3">
        <v>0.15409047619050001</v>
      </c>
      <c r="M110" s="3">
        <v>0.15435578231290001</v>
      </c>
      <c r="N110" s="3">
        <v>0.15461491228070001</v>
      </c>
      <c r="O110" s="3">
        <v>0.15490000000000001</v>
      </c>
      <c r="P110" s="3">
        <v>0.15420463576160001</v>
      </c>
      <c r="Q110" s="3">
        <v>0.15458809073720001</v>
      </c>
      <c r="R110" s="3">
        <v>0.1535869207003</v>
      </c>
      <c r="S110" s="3">
        <v>0.1534269121813</v>
      </c>
      <c r="T110" s="3">
        <v>0.15420167597769999</v>
      </c>
      <c r="U110" s="3">
        <v>0.15657560321719999</v>
      </c>
      <c r="V110" s="3">
        <v>0.15937368421049999</v>
      </c>
      <c r="W110" s="3">
        <v>0</v>
      </c>
      <c r="X110" s="3">
        <v>0</v>
      </c>
      <c r="Y110" s="1"/>
    </row>
    <row r="111" spans="1:25" ht="11.25" hidden="1" outlineLevel="1" x14ac:dyDescent="0.2">
      <c r="A111" s="11" t="s">
        <v>23</v>
      </c>
      <c r="C111" s="3">
        <v>0.1399</v>
      </c>
      <c r="D111" s="3">
        <v>0.15032682926829999</v>
      </c>
      <c r="E111" s="3">
        <v>0.14923333333329999</v>
      </c>
      <c r="F111" s="3">
        <v>0.1495015936255</v>
      </c>
      <c r="G111" s="3">
        <v>0.14948801498129999</v>
      </c>
      <c r="H111" s="3">
        <v>0.1484285285285</v>
      </c>
      <c r="I111" s="3">
        <v>0.1491708333333</v>
      </c>
      <c r="J111" s="3">
        <v>0.14913205342239999</v>
      </c>
      <c r="K111" s="3">
        <v>0.14879667250440001</v>
      </c>
      <c r="L111" s="3">
        <v>0.14856883116879999</v>
      </c>
      <c r="M111" s="3">
        <v>0.1483831460674</v>
      </c>
      <c r="N111" s="3">
        <v>0.14733548387100001</v>
      </c>
      <c r="O111" s="3">
        <v>0.148191571754</v>
      </c>
      <c r="P111" s="3">
        <v>0.147030977131</v>
      </c>
      <c r="Q111" s="3">
        <v>0.1484903814262</v>
      </c>
      <c r="R111" s="3">
        <v>0.14758663594470001</v>
      </c>
      <c r="S111" s="3">
        <v>0.14632352941179999</v>
      </c>
      <c r="T111" s="3">
        <v>0.14736945898779999</v>
      </c>
      <c r="U111" s="3">
        <v>0.1461888888889</v>
      </c>
      <c r="V111" s="3">
        <v>0.1449</v>
      </c>
      <c r="W111" s="3">
        <v>0</v>
      </c>
      <c r="X111" s="3">
        <v>0</v>
      </c>
      <c r="Y111" s="1"/>
    </row>
    <row r="112" spans="1:25" ht="11.25" hidden="1" outlineLevel="1" x14ac:dyDescent="0.2">
      <c r="A112" s="11" t="s">
        <v>24</v>
      </c>
      <c r="C112" s="3">
        <v>0</v>
      </c>
      <c r="D112" s="3">
        <v>0.14656666666670001</v>
      </c>
      <c r="E112" s="3">
        <v>0.14705625</v>
      </c>
      <c r="F112" s="3">
        <v>0.14712222222220001</v>
      </c>
      <c r="G112" s="3">
        <v>0.14711428571429999</v>
      </c>
      <c r="H112" s="3">
        <v>0.14813834196889999</v>
      </c>
      <c r="I112" s="3">
        <v>0.1471052401747</v>
      </c>
      <c r="J112" s="3">
        <v>0.1454462184874</v>
      </c>
      <c r="K112" s="3">
        <v>0.14588187311180001</v>
      </c>
      <c r="L112" s="3">
        <v>0.1455786703601</v>
      </c>
      <c r="M112" s="3">
        <v>0.1459502283105</v>
      </c>
      <c r="N112" s="3">
        <v>0.14611874999999999</v>
      </c>
      <c r="O112" s="3">
        <v>0.14544716981129999</v>
      </c>
      <c r="P112" s="3">
        <v>0.14408750000000001</v>
      </c>
      <c r="Q112" s="3">
        <v>0.1456750759878</v>
      </c>
      <c r="R112" s="3">
        <v>0.1446310126582</v>
      </c>
      <c r="S112" s="3">
        <v>0.14347142857139999</v>
      </c>
      <c r="T112" s="3">
        <v>0.14383617021280001</v>
      </c>
      <c r="U112" s="3">
        <v>0.14419657794679999</v>
      </c>
      <c r="V112" s="3">
        <v>0.13739999999999999</v>
      </c>
      <c r="W112" s="3">
        <v>0.15490000000000001</v>
      </c>
      <c r="X112" s="3">
        <v>0</v>
      </c>
      <c r="Y112" s="1"/>
    </row>
    <row r="113" spans="1:25" ht="11.25" hidden="1" outlineLevel="1" x14ac:dyDescent="0.2">
      <c r="A113" s="23" t="s">
        <v>795</v>
      </c>
      <c r="C113" s="3">
        <v>0</v>
      </c>
      <c r="D113" s="3">
        <v>0.14511739130429999</v>
      </c>
      <c r="E113" s="3">
        <v>0.1479487804878</v>
      </c>
      <c r="F113" s="3">
        <v>0.14156666666670001</v>
      </c>
      <c r="G113" s="3">
        <v>0.1460764705882</v>
      </c>
      <c r="H113" s="3">
        <v>0.1434294117647</v>
      </c>
      <c r="I113" s="3">
        <v>0.14401764705879999</v>
      </c>
      <c r="J113" s="3">
        <v>0.143863963964</v>
      </c>
      <c r="K113" s="3">
        <v>0.1449</v>
      </c>
      <c r="L113" s="3">
        <v>0.1456843137255</v>
      </c>
      <c r="M113" s="3">
        <v>0.1456983193277</v>
      </c>
      <c r="N113" s="3">
        <v>0.14412680412369999</v>
      </c>
      <c r="O113" s="3">
        <v>0.14283333333330001</v>
      </c>
      <c r="P113" s="3">
        <v>0.14137368421050001</v>
      </c>
      <c r="Q113" s="3">
        <v>0.14229130434779999</v>
      </c>
      <c r="R113" s="3">
        <v>0.143280952381</v>
      </c>
      <c r="S113" s="3">
        <v>0.1413906832298</v>
      </c>
      <c r="T113" s="3">
        <v>0.1435885245902</v>
      </c>
      <c r="U113" s="3">
        <v>0.14018169014080001</v>
      </c>
      <c r="V113" s="3">
        <v>0</v>
      </c>
      <c r="W113" s="3">
        <v>0</v>
      </c>
      <c r="X113" s="3">
        <v>0</v>
      </c>
      <c r="Y113" s="1"/>
    </row>
    <row r="114" spans="1:25" ht="11.25" hidden="1" outlineLevel="1" x14ac:dyDescent="0.2"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1"/>
    </row>
    <row r="115" spans="1:25" ht="12.75" hidden="1" outlineLevel="1" x14ac:dyDescent="0.2">
      <c r="A115" s="8" t="s">
        <v>32</v>
      </c>
      <c r="B115" s="22"/>
      <c r="Y115" s="1"/>
    </row>
    <row r="116" spans="1:25" ht="11.25" hidden="1" outlineLevel="1" x14ac:dyDescent="0.2">
      <c r="A116" s="11" t="s">
        <v>628</v>
      </c>
      <c r="Y116" s="1"/>
    </row>
    <row r="117" spans="1:25" ht="11.25" hidden="1" outlineLevel="1" x14ac:dyDescent="0.2">
      <c r="A117" s="11" t="s">
        <v>10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1"/>
    </row>
    <row r="118" spans="1:25" ht="11.25" hidden="1" outlineLevel="1" x14ac:dyDescent="0.2">
      <c r="A118" s="11" t="s">
        <v>11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0.24490000000000001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1"/>
    </row>
    <row r="119" spans="1:25" ht="11.25" hidden="1" outlineLevel="1" x14ac:dyDescent="0.2">
      <c r="A119" s="11" t="s">
        <v>629</v>
      </c>
      <c r="C119" s="3">
        <v>0</v>
      </c>
      <c r="D119" s="3">
        <v>0.2424</v>
      </c>
      <c r="E119" s="3">
        <v>0.2424</v>
      </c>
      <c r="F119" s="3">
        <v>0.2424</v>
      </c>
      <c r="G119" s="3">
        <v>0.2424</v>
      </c>
      <c r="H119" s="3">
        <v>0.24400714285710001</v>
      </c>
      <c r="I119" s="3">
        <v>0.2488864864865</v>
      </c>
      <c r="J119" s="3">
        <v>0.24990000000000001</v>
      </c>
      <c r="K119" s="3">
        <v>0.24990000000000001</v>
      </c>
      <c r="L119" s="3">
        <v>0.24990000000000001</v>
      </c>
      <c r="M119" s="3">
        <v>0.24990000000000001</v>
      </c>
      <c r="N119" s="3">
        <v>0.24990000000000001</v>
      </c>
      <c r="O119" s="3">
        <v>0.24990000000000001</v>
      </c>
      <c r="P119" s="3">
        <v>0.24990000000000001</v>
      </c>
      <c r="Q119" s="3">
        <v>0.24990000000000001</v>
      </c>
      <c r="R119" s="3">
        <v>0.24990000000000001</v>
      </c>
      <c r="S119" s="3">
        <v>0.24990000000000001</v>
      </c>
      <c r="T119" s="3">
        <v>0.24990000000000001</v>
      </c>
      <c r="U119" s="3">
        <v>0.24990000000000001</v>
      </c>
      <c r="V119" s="3">
        <v>0.24990000000000001</v>
      </c>
      <c r="W119" s="3">
        <v>0.24990000000000001</v>
      </c>
      <c r="X119" s="3">
        <v>0</v>
      </c>
      <c r="Y119" s="1"/>
    </row>
    <row r="120" spans="1:25" ht="11.25" hidden="1" outlineLevel="1" x14ac:dyDescent="0.2">
      <c r="A120" s="11" t="s">
        <v>13</v>
      </c>
      <c r="C120" s="3">
        <v>0</v>
      </c>
      <c r="D120" s="3">
        <v>0.2424</v>
      </c>
      <c r="E120" s="3">
        <v>0.2424</v>
      </c>
      <c r="F120" s="3">
        <v>0.2424</v>
      </c>
      <c r="G120" s="3">
        <v>0.2424</v>
      </c>
      <c r="H120" s="3">
        <v>0.2424</v>
      </c>
      <c r="I120" s="3">
        <v>0</v>
      </c>
      <c r="J120" s="3">
        <v>0.24990000000000001</v>
      </c>
      <c r="K120" s="3">
        <v>0.24990000000000001</v>
      </c>
      <c r="L120" s="3">
        <v>0.24990000000000001</v>
      </c>
      <c r="M120" s="3">
        <v>0.24990000000000001</v>
      </c>
      <c r="N120" s="3">
        <v>0.24990000000000001</v>
      </c>
      <c r="O120" s="3">
        <v>0.24990000000000001</v>
      </c>
      <c r="P120" s="3">
        <v>0.24990000000000001</v>
      </c>
      <c r="Q120" s="3">
        <v>0.24990000000000001</v>
      </c>
      <c r="R120" s="3">
        <v>0.24990000000000001</v>
      </c>
      <c r="S120" s="3">
        <v>0.24990000000000001</v>
      </c>
      <c r="T120" s="3">
        <v>0.24990000000000001</v>
      </c>
      <c r="U120" s="3">
        <v>0</v>
      </c>
      <c r="V120" s="3">
        <v>0.24990000000000001</v>
      </c>
      <c r="W120" s="3">
        <v>0</v>
      </c>
      <c r="X120" s="3">
        <v>0</v>
      </c>
      <c r="Y120" s="1"/>
    </row>
    <row r="121" spans="1:25" ht="11.25" hidden="1" outlineLevel="1" x14ac:dyDescent="0.2">
      <c r="A121" s="11" t="s">
        <v>14</v>
      </c>
      <c r="C121" s="3">
        <v>0</v>
      </c>
      <c r="D121" s="3">
        <v>0.2424</v>
      </c>
      <c r="E121" s="3">
        <v>0.2424</v>
      </c>
      <c r="F121" s="3">
        <v>0.2424</v>
      </c>
      <c r="G121" s="3">
        <v>0.2424</v>
      </c>
      <c r="H121" s="3">
        <v>0.24333750000000001</v>
      </c>
      <c r="I121" s="3">
        <v>0.249275</v>
      </c>
      <c r="J121" s="3">
        <v>0.24990000000000001</v>
      </c>
      <c r="K121" s="3">
        <v>0.24990000000000001</v>
      </c>
      <c r="L121" s="3">
        <v>0.24990000000000001</v>
      </c>
      <c r="M121" s="3">
        <v>0.24990000000000001</v>
      </c>
      <c r="N121" s="3">
        <v>0.24990000000000001</v>
      </c>
      <c r="O121" s="3">
        <v>0.24990000000000001</v>
      </c>
      <c r="P121" s="3">
        <v>0.24990000000000001</v>
      </c>
      <c r="Q121" s="3">
        <v>0.24990000000000001</v>
      </c>
      <c r="R121" s="3">
        <v>0.24990000000000001</v>
      </c>
      <c r="S121" s="3">
        <v>0.24990000000000001</v>
      </c>
      <c r="T121" s="3">
        <v>0.24990000000000001</v>
      </c>
      <c r="U121" s="3">
        <v>0.24990000000000001</v>
      </c>
      <c r="V121" s="3">
        <v>0.24990000000000001</v>
      </c>
      <c r="W121" s="3">
        <v>0</v>
      </c>
      <c r="X121" s="3">
        <v>0</v>
      </c>
      <c r="Y121" s="1"/>
    </row>
    <row r="122" spans="1:25" ht="11.25" hidden="1" outlineLevel="1" x14ac:dyDescent="0.2">
      <c r="A122" s="11" t="s">
        <v>15</v>
      </c>
      <c r="C122" s="3">
        <v>0</v>
      </c>
      <c r="D122" s="3">
        <v>0.2424</v>
      </c>
      <c r="E122" s="3">
        <v>0.2424</v>
      </c>
      <c r="F122" s="3">
        <v>0.2424</v>
      </c>
      <c r="G122" s="3">
        <v>0.2424</v>
      </c>
      <c r="H122" s="3">
        <v>0.24372352941180001</v>
      </c>
      <c r="I122" s="3">
        <v>0.2493642857143</v>
      </c>
      <c r="J122" s="3">
        <v>0.24990000000000001</v>
      </c>
      <c r="K122" s="3">
        <v>0.24990000000000001</v>
      </c>
      <c r="L122" s="3">
        <v>0.24990000000000001</v>
      </c>
      <c r="M122" s="3">
        <v>0.24990000000000001</v>
      </c>
      <c r="N122" s="3">
        <v>0.24990000000000001</v>
      </c>
      <c r="O122" s="3">
        <v>0.24990000000000001</v>
      </c>
      <c r="P122" s="3">
        <v>0.24990000000000001</v>
      </c>
      <c r="Q122" s="3">
        <v>0.24990000000000001</v>
      </c>
      <c r="R122" s="3">
        <v>0.24990000000000001</v>
      </c>
      <c r="S122" s="3">
        <v>0.24990000000000001</v>
      </c>
      <c r="T122" s="3">
        <v>0.24990000000000001</v>
      </c>
      <c r="U122" s="3">
        <v>0.24990000000000001</v>
      </c>
      <c r="V122" s="3">
        <v>0.24990000000000001</v>
      </c>
      <c r="W122" s="3">
        <v>0.24990000000000001</v>
      </c>
      <c r="X122" s="3">
        <v>0</v>
      </c>
      <c r="Y122" s="1"/>
    </row>
    <row r="123" spans="1:25" ht="11.25" hidden="1" outlineLevel="1" x14ac:dyDescent="0.2">
      <c r="A123" s="11" t="s">
        <v>16</v>
      </c>
      <c r="C123" s="3">
        <v>0.2424</v>
      </c>
      <c r="D123" s="3">
        <v>0.2424</v>
      </c>
      <c r="E123" s="3">
        <v>0.2424</v>
      </c>
      <c r="F123" s="3">
        <v>0.2424</v>
      </c>
      <c r="G123" s="3">
        <v>0.2424</v>
      </c>
      <c r="H123" s="3">
        <v>0.24421578947370001</v>
      </c>
      <c r="I123" s="3">
        <v>0.2498342105263</v>
      </c>
      <c r="J123" s="3">
        <v>0.24990000000000001</v>
      </c>
      <c r="K123" s="3">
        <v>0.24990000000000001</v>
      </c>
      <c r="L123" s="3">
        <v>0.24990000000000001</v>
      </c>
      <c r="M123" s="3">
        <v>0.24990000000000001</v>
      </c>
      <c r="N123" s="3">
        <v>0.24990000000000001</v>
      </c>
      <c r="O123" s="3">
        <v>0.24990000000000001</v>
      </c>
      <c r="P123" s="3">
        <v>0.24990000000000001</v>
      </c>
      <c r="Q123" s="3">
        <v>0.24990000000000001</v>
      </c>
      <c r="R123" s="3">
        <v>0.24990000000000001</v>
      </c>
      <c r="S123" s="3">
        <v>0.24990000000000001</v>
      </c>
      <c r="T123" s="3">
        <v>0.24990000000000001</v>
      </c>
      <c r="U123" s="3">
        <v>0.24985312500000001</v>
      </c>
      <c r="V123" s="3">
        <v>0.24990000000000001</v>
      </c>
      <c r="W123" s="3">
        <v>0</v>
      </c>
      <c r="X123" s="3">
        <v>0</v>
      </c>
      <c r="Y123" s="1"/>
    </row>
    <row r="124" spans="1:25" ht="11.25" hidden="1" outlineLevel="1" x14ac:dyDescent="0.2">
      <c r="A124" s="11" t="s">
        <v>17</v>
      </c>
      <c r="C124" s="3">
        <v>0.2424</v>
      </c>
      <c r="D124" s="3">
        <v>0.2424</v>
      </c>
      <c r="E124" s="3">
        <v>0.2424</v>
      </c>
      <c r="F124" s="3">
        <v>0.2424</v>
      </c>
      <c r="G124" s="3">
        <v>0.2424</v>
      </c>
      <c r="H124" s="3">
        <v>0.24410689655170001</v>
      </c>
      <c r="I124" s="3">
        <v>0.24973624454150001</v>
      </c>
      <c r="J124" s="3">
        <v>0.249874916388</v>
      </c>
      <c r="K124" s="3">
        <v>0.24990000000000001</v>
      </c>
      <c r="L124" s="3">
        <v>0.249874916388</v>
      </c>
      <c r="M124" s="3">
        <v>0.24990000000000001</v>
      </c>
      <c r="N124" s="3">
        <v>0.24990000000000001</v>
      </c>
      <c r="O124" s="3">
        <v>0.24990000000000001</v>
      </c>
      <c r="P124" s="3">
        <v>0.24990000000000001</v>
      </c>
      <c r="Q124" s="3">
        <v>0.24990000000000001</v>
      </c>
      <c r="R124" s="3">
        <v>0.24988798076919999</v>
      </c>
      <c r="S124" s="3">
        <v>0.24990000000000001</v>
      </c>
      <c r="T124" s="3">
        <v>0.2497656716418</v>
      </c>
      <c r="U124" s="3">
        <v>0.24986861924689999</v>
      </c>
      <c r="V124" s="3">
        <v>0.24990000000000001</v>
      </c>
      <c r="W124" s="3">
        <v>0</v>
      </c>
      <c r="X124" s="3">
        <v>0</v>
      </c>
      <c r="Y124" s="1"/>
    </row>
    <row r="125" spans="1:25" ht="11.25" hidden="1" outlineLevel="1" x14ac:dyDescent="0.2">
      <c r="A125" s="11" t="s">
        <v>18</v>
      </c>
      <c r="C125" s="3">
        <v>0.2424</v>
      </c>
      <c r="D125" s="3">
        <v>0.2424</v>
      </c>
      <c r="E125" s="3">
        <v>0.2424</v>
      </c>
      <c r="F125" s="3">
        <v>0.2424</v>
      </c>
      <c r="G125" s="3">
        <v>0.2424</v>
      </c>
      <c r="H125" s="3">
        <v>0.24394054054049999</v>
      </c>
      <c r="I125" s="3">
        <v>0.2496471910112</v>
      </c>
      <c r="J125" s="3">
        <v>0.24990000000000001</v>
      </c>
      <c r="K125" s="3">
        <v>0.24990000000000001</v>
      </c>
      <c r="L125" s="3">
        <v>0.24990000000000001</v>
      </c>
      <c r="M125" s="3">
        <v>0.24990000000000001</v>
      </c>
      <c r="N125" s="3">
        <v>0.24990000000000001</v>
      </c>
      <c r="O125" s="3">
        <v>0.24990000000000001</v>
      </c>
      <c r="P125" s="3">
        <v>0.24990000000000001</v>
      </c>
      <c r="Q125" s="3">
        <v>0.24990000000000001</v>
      </c>
      <c r="R125" s="3">
        <v>0.2498771341463</v>
      </c>
      <c r="S125" s="3">
        <v>0.24988688811189999</v>
      </c>
      <c r="T125" s="3">
        <v>0.24984565217390001</v>
      </c>
      <c r="U125" s="3">
        <v>0.24990000000000001</v>
      </c>
      <c r="V125" s="3">
        <v>0.24990000000000001</v>
      </c>
      <c r="W125" s="3">
        <v>0</v>
      </c>
      <c r="X125" s="3">
        <v>0</v>
      </c>
      <c r="Y125" s="1"/>
    </row>
    <row r="126" spans="1:25" ht="11.25" hidden="1" outlineLevel="1" x14ac:dyDescent="0.2">
      <c r="A126" s="11" t="s">
        <v>19</v>
      </c>
      <c r="C126" s="3">
        <v>0.2424</v>
      </c>
      <c r="D126" s="3">
        <v>0.2424</v>
      </c>
      <c r="E126" s="3">
        <v>0.2424</v>
      </c>
      <c r="F126" s="3">
        <v>0.24243712871289999</v>
      </c>
      <c r="G126" s="3">
        <v>0.2424</v>
      </c>
      <c r="H126" s="3">
        <v>0.24385631067960001</v>
      </c>
      <c r="I126" s="3">
        <v>0.24968773584910001</v>
      </c>
      <c r="J126" s="3">
        <v>0.24988179611649999</v>
      </c>
      <c r="K126" s="3">
        <v>0.24990000000000001</v>
      </c>
      <c r="L126" s="3">
        <v>0.24990000000000001</v>
      </c>
      <c r="M126" s="3">
        <v>0.24990000000000001</v>
      </c>
      <c r="N126" s="3">
        <v>0.24990000000000001</v>
      </c>
      <c r="O126" s="3">
        <v>0.24990000000000001</v>
      </c>
      <c r="P126" s="3">
        <v>0.24990000000000001</v>
      </c>
      <c r="Q126" s="3">
        <v>0.24990000000000001</v>
      </c>
      <c r="R126" s="3">
        <v>0.24988071979429999</v>
      </c>
      <c r="S126" s="3">
        <v>0.24988747913189999</v>
      </c>
      <c r="T126" s="3">
        <v>0.24988259860789999</v>
      </c>
      <c r="U126" s="3">
        <v>0.24990000000000001</v>
      </c>
      <c r="V126" s="3">
        <v>0.24990000000000001</v>
      </c>
      <c r="W126" s="3">
        <v>0</v>
      </c>
      <c r="X126" s="3">
        <v>0</v>
      </c>
      <c r="Y126" s="1"/>
    </row>
    <row r="127" spans="1:25" ht="11.25" hidden="1" outlineLevel="1" x14ac:dyDescent="0.2">
      <c r="A127" s="11" t="s">
        <v>20</v>
      </c>
      <c r="C127" s="3">
        <v>0.2424</v>
      </c>
      <c r="D127" s="3">
        <v>0.2424</v>
      </c>
      <c r="E127" s="3">
        <v>0.2424</v>
      </c>
      <c r="F127" s="3">
        <v>0.2424</v>
      </c>
      <c r="G127" s="3">
        <v>0.2424</v>
      </c>
      <c r="H127" s="3">
        <v>0.24422038834949999</v>
      </c>
      <c r="I127" s="3">
        <v>0.24982524916939999</v>
      </c>
      <c r="J127" s="3">
        <v>0.24990000000000001</v>
      </c>
      <c r="K127" s="3">
        <v>0.24990000000000001</v>
      </c>
      <c r="L127" s="3">
        <v>0.24990000000000001</v>
      </c>
      <c r="M127" s="3">
        <v>0.24990000000000001</v>
      </c>
      <c r="N127" s="3">
        <v>0.24990000000000001</v>
      </c>
      <c r="O127" s="3">
        <v>0.24990000000000001</v>
      </c>
      <c r="P127" s="3">
        <v>0.24990000000000001</v>
      </c>
      <c r="Q127" s="3">
        <v>0.24990000000000001</v>
      </c>
      <c r="R127" s="3">
        <v>0.2498603698811</v>
      </c>
      <c r="S127" s="3">
        <v>0.24990000000000001</v>
      </c>
      <c r="T127" s="3">
        <v>0.24988387096770001</v>
      </c>
      <c r="U127" s="3">
        <v>0.24990000000000001</v>
      </c>
      <c r="V127" s="3">
        <v>0.24990000000000001</v>
      </c>
      <c r="W127" s="3">
        <v>0</v>
      </c>
      <c r="X127" s="3">
        <v>0</v>
      </c>
      <c r="Y127" s="1"/>
    </row>
    <row r="128" spans="1:25" ht="11.25" hidden="1" outlineLevel="1" x14ac:dyDescent="0.2">
      <c r="A128" s="11" t="s">
        <v>21</v>
      </c>
      <c r="C128" s="3">
        <v>0.2424</v>
      </c>
      <c r="D128" s="3">
        <v>0.2424</v>
      </c>
      <c r="E128" s="3">
        <v>0.2424</v>
      </c>
      <c r="F128" s="3">
        <v>0.2424</v>
      </c>
      <c r="G128" s="3">
        <v>0.2424</v>
      </c>
      <c r="H128" s="3">
        <v>0.2440911764706</v>
      </c>
      <c r="I128" s="3">
        <v>0.24972899022799999</v>
      </c>
      <c r="J128" s="3">
        <v>0.24990000000000001</v>
      </c>
      <c r="K128" s="3">
        <v>0.24990000000000001</v>
      </c>
      <c r="L128" s="3">
        <v>0.24990000000000001</v>
      </c>
      <c r="M128" s="3">
        <v>0.24990000000000001</v>
      </c>
      <c r="N128" s="3">
        <v>0.24990000000000001</v>
      </c>
      <c r="O128" s="3">
        <v>0.24990000000000001</v>
      </c>
      <c r="P128" s="3">
        <v>0.24990000000000001</v>
      </c>
      <c r="Q128" s="3">
        <v>0.24990000000000001</v>
      </c>
      <c r="R128" s="3">
        <v>0.24989047013980001</v>
      </c>
      <c r="S128" s="3">
        <v>0.2498887892377</v>
      </c>
      <c r="T128" s="3">
        <v>0.2498835886214</v>
      </c>
      <c r="U128" s="3">
        <v>0.24990000000000001</v>
      </c>
      <c r="V128" s="3">
        <v>0.24990000000000001</v>
      </c>
      <c r="W128" s="3">
        <v>0</v>
      </c>
      <c r="X128" s="3">
        <v>0</v>
      </c>
      <c r="Y128" s="1"/>
    </row>
    <row r="129" spans="1:25" ht="11.25" hidden="1" outlineLevel="1" x14ac:dyDescent="0.2">
      <c r="A129" s="11" t="s">
        <v>22</v>
      </c>
      <c r="C129" s="3">
        <v>0.2424</v>
      </c>
      <c r="D129" s="3">
        <v>0.2424</v>
      </c>
      <c r="E129" s="3">
        <v>0.2424</v>
      </c>
      <c r="F129" s="3">
        <v>0.2424</v>
      </c>
      <c r="G129" s="3">
        <v>0.2424</v>
      </c>
      <c r="H129" s="3">
        <v>0.24402162162159999</v>
      </c>
      <c r="I129" s="3">
        <v>0.24970659025790001</v>
      </c>
      <c r="J129" s="3">
        <v>0.24990000000000001</v>
      </c>
      <c r="K129" s="3">
        <v>0.24990000000000001</v>
      </c>
      <c r="L129" s="3">
        <v>0.24990000000000001</v>
      </c>
      <c r="M129" s="3">
        <v>0.24990000000000001</v>
      </c>
      <c r="N129" s="3">
        <v>0.24990000000000001</v>
      </c>
      <c r="O129" s="3">
        <v>0.24990000000000001</v>
      </c>
      <c r="P129" s="3">
        <v>0.24990000000000001</v>
      </c>
      <c r="Q129" s="3">
        <v>0.24990000000000001</v>
      </c>
      <c r="R129" s="3">
        <v>0.24987682801239999</v>
      </c>
      <c r="S129" s="3">
        <v>0.24988937677049999</v>
      </c>
      <c r="T129" s="3">
        <v>0.24988603351960001</v>
      </c>
      <c r="U129" s="3">
        <v>0.24990000000000001</v>
      </c>
      <c r="V129" s="3">
        <v>0.2495052631579</v>
      </c>
      <c r="W129" s="3">
        <v>0</v>
      </c>
      <c r="X129" s="3">
        <v>0</v>
      </c>
      <c r="Y129" s="1"/>
    </row>
    <row r="130" spans="1:25" ht="11.25" hidden="1" outlineLevel="1" x14ac:dyDescent="0.2">
      <c r="A130" s="11" t="s">
        <v>23</v>
      </c>
      <c r="C130" s="3">
        <v>0.2424</v>
      </c>
      <c r="D130" s="3">
        <v>0.2424</v>
      </c>
      <c r="E130" s="3">
        <v>0.2424</v>
      </c>
      <c r="F130" s="3">
        <v>0.2424</v>
      </c>
      <c r="G130" s="3">
        <v>0.2424</v>
      </c>
      <c r="H130" s="3">
        <v>0.24388648648649999</v>
      </c>
      <c r="I130" s="3">
        <v>0.24968515625000001</v>
      </c>
      <c r="J130" s="3">
        <v>0.24990000000000001</v>
      </c>
      <c r="K130" s="3">
        <v>0.24990000000000001</v>
      </c>
      <c r="L130" s="3">
        <v>0.24990000000000001</v>
      </c>
      <c r="M130" s="3">
        <v>0.24990000000000001</v>
      </c>
      <c r="N130" s="3">
        <v>0.24990000000000001</v>
      </c>
      <c r="O130" s="3">
        <v>0.24990000000000001</v>
      </c>
      <c r="P130" s="3">
        <v>0.24990000000000001</v>
      </c>
      <c r="Q130" s="3">
        <v>0.24990000000000001</v>
      </c>
      <c r="R130" s="3">
        <v>0.2498861751152</v>
      </c>
      <c r="S130" s="3">
        <v>0.24990000000000001</v>
      </c>
      <c r="T130" s="3">
        <v>0.24987382198950001</v>
      </c>
      <c r="U130" s="3">
        <v>0.24990000000000001</v>
      </c>
      <c r="V130" s="3">
        <v>0.24990000000000001</v>
      </c>
      <c r="W130" s="3">
        <v>0</v>
      </c>
      <c r="X130" s="3">
        <v>0</v>
      </c>
      <c r="Y130" s="1"/>
    </row>
    <row r="131" spans="1:25" ht="11.25" hidden="1" outlineLevel="1" x14ac:dyDescent="0.2">
      <c r="A131" s="11" t="s">
        <v>24</v>
      </c>
      <c r="C131" s="3">
        <v>0</v>
      </c>
      <c r="D131" s="3">
        <v>0.2424</v>
      </c>
      <c r="E131" s="3">
        <v>0.2424</v>
      </c>
      <c r="F131" s="3">
        <v>0.2424</v>
      </c>
      <c r="G131" s="3">
        <v>0.2424</v>
      </c>
      <c r="H131" s="3">
        <v>0.24356580310879999</v>
      </c>
      <c r="I131" s="3">
        <v>0.2497034934498</v>
      </c>
      <c r="J131" s="3">
        <v>0.24990000000000001</v>
      </c>
      <c r="K131" s="3">
        <v>0.24990000000000001</v>
      </c>
      <c r="L131" s="3">
        <v>0.24990000000000001</v>
      </c>
      <c r="M131" s="3">
        <v>0.24990000000000001</v>
      </c>
      <c r="N131" s="3">
        <v>0.24990000000000001</v>
      </c>
      <c r="O131" s="3">
        <v>0.24990000000000001</v>
      </c>
      <c r="P131" s="3">
        <v>0.24990000000000001</v>
      </c>
      <c r="Q131" s="3">
        <v>0.24990000000000001</v>
      </c>
      <c r="R131" s="3">
        <v>0.24990000000000001</v>
      </c>
      <c r="S131" s="3">
        <v>0.24990000000000001</v>
      </c>
      <c r="T131" s="3">
        <v>0.2498800531915</v>
      </c>
      <c r="U131" s="3">
        <v>0.24990000000000001</v>
      </c>
      <c r="V131" s="3">
        <v>0.24990000000000001</v>
      </c>
      <c r="W131" s="3">
        <v>0.24990000000000001</v>
      </c>
      <c r="X131" s="3">
        <v>0</v>
      </c>
      <c r="Y131" s="1"/>
    </row>
    <row r="132" spans="1:25" ht="11.25" hidden="1" outlineLevel="1" x14ac:dyDescent="0.2">
      <c r="A132" s="23" t="s">
        <v>795</v>
      </c>
      <c r="C132" s="3">
        <v>0</v>
      </c>
      <c r="D132" s="3">
        <v>0.2424</v>
      </c>
      <c r="E132" s="3">
        <v>0.2424</v>
      </c>
      <c r="F132" s="3">
        <v>0.2424</v>
      </c>
      <c r="G132" s="3">
        <v>0.2424</v>
      </c>
      <c r="H132" s="3">
        <v>0.24361323529410001</v>
      </c>
      <c r="I132" s="3">
        <v>0.24956911764709999</v>
      </c>
      <c r="J132" s="3">
        <v>0.24990000000000001</v>
      </c>
      <c r="K132" s="3">
        <v>0.24990000000000001</v>
      </c>
      <c r="L132" s="3">
        <v>0.24990000000000001</v>
      </c>
      <c r="M132" s="3">
        <v>0.24990000000000001</v>
      </c>
      <c r="N132" s="3">
        <v>0.24990000000000001</v>
      </c>
      <c r="O132" s="3">
        <v>0.24990000000000001</v>
      </c>
      <c r="P132" s="3">
        <v>0.24990000000000001</v>
      </c>
      <c r="Q132" s="3">
        <v>0.24990000000000001</v>
      </c>
      <c r="R132" s="3">
        <v>0.24990000000000001</v>
      </c>
      <c r="S132" s="3">
        <v>0.24990000000000001</v>
      </c>
      <c r="T132" s="3">
        <v>0.24990000000000001</v>
      </c>
      <c r="U132" s="3">
        <v>0.24990000000000001</v>
      </c>
      <c r="V132" s="3">
        <v>0</v>
      </c>
      <c r="W132" s="3">
        <v>0</v>
      </c>
      <c r="X132" s="3">
        <v>0</v>
      </c>
      <c r="Y132" s="1"/>
    </row>
    <row r="133" spans="1:25" ht="11.25" hidden="1" outlineLevel="1" x14ac:dyDescent="0.2"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1"/>
    </row>
    <row r="134" spans="1:25" ht="12.75" hidden="1" outlineLevel="1" x14ac:dyDescent="0.2">
      <c r="A134" s="8" t="s">
        <v>33</v>
      </c>
      <c r="B134" s="22"/>
      <c r="Y134" s="1"/>
    </row>
    <row r="135" spans="1:25" ht="11.25" hidden="1" outlineLevel="1" x14ac:dyDescent="0.2">
      <c r="A135" s="11" t="s">
        <v>628</v>
      </c>
      <c r="Y135" s="1"/>
    </row>
    <row r="136" spans="1:25" ht="11.25" hidden="1" outlineLevel="1" x14ac:dyDescent="0.2">
      <c r="A136" s="11" t="s">
        <v>10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1"/>
    </row>
    <row r="137" spans="1:25" ht="11.25" hidden="1" outlineLevel="1" x14ac:dyDescent="0.2">
      <c r="A137" s="11" t="s">
        <v>11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1"/>
    </row>
    <row r="138" spans="1:25" ht="11.25" hidden="1" outlineLevel="1" x14ac:dyDescent="0.2">
      <c r="A138" s="11" t="s">
        <v>629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1"/>
    </row>
    <row r="139" spans="1:25" ht="11.25" hidden="1" outlineLevel="1" x14ac:dyDescent="0.2">
      <c r="A139" s="11" t="s">
        <v>13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1"/>
    </row>
    <row r="140" spans="1:25" ht="11.25" hidden="1" outlineLevel="1" x14ac:dyDescent="0.2">
      <c r="A140" s="11" t="s">
        <v>14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1.421428571429E-3</v>
      </c>
      <c r="U140" s="3">
        <v>0</v>
      </c>
      <c r="V140" s="3">
        <v>0</v>
      </c>
      <c r="W140" s="3">
        <v>0</v>
      </c>
      <c r="X140" s="3">
        <v>0</v>
      </c>
      <c r="Y140" s="1"/>
    </row>
    <row r="141" spans="1:25" ht="11.25" hidden="1" outlineLevel="1" x14ac:dyDescent="0.2">
      <c r="A141" s="11" t="s">
        <v>15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3.2857142857099997E-4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1"/>
    </row>
    <row r="142" spans="1:25" ht="11.25" hidden="1" outlineLevel="1" x14ac:dyDescent="0.2">
      <c r="A142" s="11" t="s">
        <v>16</v>
      </c>
      <c r="C142" s="3">
        <v>0</v>
      </c>
      <c r="D142" s="3">
        <v>2.8476190476199999E-4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1.3778801843299999E-4</v>
      </c>
      <c r="N142" s="3">
        <v>0</v>
      </c>
      <c r="O142" s="3">
        <v>1.18181818182E-4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1"/>
    </row>
    <row r="143" spans="1:25" ht="11.25" hidden="1" outlineLevel="1" x14ac:dyDescent="0.2">
      <c r="A143" s="11" t="s">
        <v>17</v>
      </c>
      <c r="C143" s="3">
        <v>0</v>
      </c>
      <c r="D143" s="3">
        <v>0</v>
      </c>
      <c r="E143" s="3">
        <v>1.86875E-4</v>
      </c>
      <c r="F143" s="3">
        <v>0</v>
      </c>
      <c r="G143" s="3">
        <v>0</v>
      </c>
      <c r="H143" s="3">
        <v>6.8965517241000005E-5</v>
      </c>
      <c r="I143" s="3">
        <v>0</v>
      </c>
      <c r="J143" s="3">
        <v>2.0000000000000001E-4</v>
      </c>
      <c r="K143" s="3">
        <v>0</v>
      </c>
      <c r="L143" s="3">
        <v>1E-4</v>
      </c>
      <c r="M143" s="3">
        <v>8.9253731343000002E-5</v>
      </c>
      <c r="N143" s="3">
        <v>0</v>
      </c>
      <c r="O143" s="3">
        <v>1.9933333333300001E-4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1"/>
    </row>
    <row r="144" spans="1:25" ht="11.25" hidden="1" outlineLevel="1" x14ac:dyDescent="0.2">
      <c r="A144" s="11" t="s">
        <v>18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1.61621621622E-4</v>
      </c>
      <c r="I144" s="3">
        <v>0</v>
      </c>
      <c r="J144" s="3">
        <v>0</v>
      </c>
      <c r="K144" s="3">
        <v>1.55324675325E-4</v>
      </c>
      <c r="L144" s="3">
        <v>0</v>
      </c>
      <c r="M144" s="3">
        <v>2.0909090909100001E-4</v>
      </c>
      <c r="N144" s="3">
        <v>0</v>
      </c>
      <c r="O144" s="3">
        <v>5.9402985075000003E-5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1"/>
    </row>
    <row r="145" spans="1:25" ht="11.25" hidden="1" outlineLevel="1" x14ac:dyDescent="0.2">
      <c r="A145" s="11" t="s">
        <v>19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6.5570175438999995E-5</v>
      </c>
      <c r="L145" s="3">
        <v>1.20581113801E-4</v>
      </c>
      <c r="M145" s="3">
        <v>1.8533057851200001E-4</v>
      </c>
      <c r="N145" s="3">
        <v>6.6890380312999997E-5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1"/>
    </row>
    <row r="146" spans="1:25" ht="11.25" hidden="1" outlineLevel="1" x14ac:dyDescent="0.2">
      <c r="A146" s="11" t="s">
        <v>20</v>
      </c>
      <c r="C146" s="3">
        <v>0</v>
      </c>
      <c r="D146" s="3">
        <v>0</v>
      </c>
      <c r="E146" s="3">
        <v>0</v>
      </c>
      <c r="F146" s="3">
        <v>1.5820105820099999E-4</v>
      </c>
      <c r="G146" s="3">
        <v>0</v>
      </c>
      <c r="H146" s="3">
        <v>0</v>
      </c>
      <c r="I146" s="3">
        <v>0</v>
      </c>
      <c r="J146" s="3">
        <v>0</v>
      </c>
      <c r="K146" s="3">
        <v>7.2222222221999998E-5</v>
      </c>
      <c r="L146" s="3">
        <v>0</v>
      </c>
      <c r="M146" s="3">
        <v>1.6004016064300001E-4</v>
      </c>
      <c r="N146" s="3">
        <v>0</v>
      </c>
      <c r="O146" s="3">
        <v>7.7662337661999994E-5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1"/>
    </row>
    <row r="147" spans="1:25" hidden="1" outlineLevel="1" x14ac:dyDescent="0.25">
      <c r="A147" s="11" t="s">
        <v>21</v>
      </c>
      <c r="C147" s="3">
        <v>0</v>
      </c>
      <c r="D147" s="3">
        <v>1.9415584415600001E-4</v>
      </c>
      <c r="E147" s="3">
        <v>0</v>
      </c>
      <c r="F147" s="3">
        <v>0</v>
      </c>
      <c r="G147" s="3">
        <v>0</v>
      </c>
      <c r="H147" s="3">
        <v>1.4656862745100001E-4</v>
      </c>
      <c r="I147" s="3">
        <v>0</v>
      </c>
      <c r="J147" s="3">
        <v>0</v>
      </c>
      <c r="K147" s="3">
        <v>3.2217090069299999E-4</v>
      </c>
      <c r="L147" s="3">
        <v>0</v>
      </c>
      <c r="M147" s="3">
        <v>5.5679702048000002E-5</v>
      </c>
      <c r="N147" s="3">
        <v>1.13439635535E-4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</row>
    <row r="148" spans="1:25" hidden="1" outlineLevel="1" x14ac:dyDescent="0.25">
      <c r="A148" s="11" t="s">
        <v>22</v>
      </c>
      <c r="C148" s="3">
        <v>0</v>
      </c>
      <c r="D148" s="3">
        <v>2.0909090909100001E-4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9.4857142856999996E-5</v>
      </c>
      <c r="M148" s="3">
        <v>8.4693877551000004E-5</v>
      </c>
      <c r="N148" s="3">
        <v>1.9671052631600001E-4</v>
      </c>
      <c r="O148" s="3">
        <v>1.9066985645899999E-4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</row>
    <row r="149" spans="1:25" hidden="1" outlineLevel="1" x14ac:dyDescent="0.25">
      <c r="A149" s="11" t="s">
        <v>23</v>
      </c>
      <c r="C149" s="3">
        <v>0</v>
      </c>
      <c r="D149" s="3">
        <v>1.82317073171E-4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5.2364273205E-5</v>
      </c>
      <c r="L149" s="3">
        <v>0</v>
      </c>
      <c r="M149" s="3">
        <v>1.25983146067E-4</v>
      </c>
      <c r="N149" s="3">
        <v>1.4467741935500001E-4</v>
      </c>
      <c r="O149" s="3">
        <v>6.8109339408000004E-5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</row>
    <row r="150" spans="1:25" hidden="1" outlineLevel="1" x14ac:dyDescent="0.25">
      <c r="A150" s="11" t="s">
        <v>24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9.0332326283999997E-5</v>
      </c>
      <c r="L150" s="3">
        <v>8.2825484765E-5</v>
      </c>
      <c r="M150" s="3">
        <v>0</v>
      </c>
      <c r="N150" s="3">
        <v>9.3437500000000001E-5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</row>
    <row r="151" spans="1:25" hidden="1" outlineLevel="1" x14ac:dyDescent="0.25">
      <c r="A151" s="23" t="s">
        <v>795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2.9313725490200002E-4</v>
      </c>
      <c r="M151" s="3">
        <v>0</v>
      </c>
      <c r="N151" s="3">
        <v>3.0824742267999999E-4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</row>
    <row r="152" spans="1:25" hidden="1" outlineLevel="1" x14ac:dyDescent="0.25"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5" hidden="1" outlineLevel="1" x14ac:dyDescent="0.25">
      <c r="A153" s="8" t="s">
        <v>34</v>
      </c>
      <c r="B153" s="22"/>
    </row>
    <row r="154" spans="1:25" hidden="1" outlineLevel="1" x14ac:dyDescent="0.25">
      <c r="A154" s="11" t="s">
        <v>651</v>
      </c>
    </row>
    <row r="155" spans="1:25" s="4" customFormat="1" hidden="1" outlineLevel="1" x14ac:dyDescent="0.25">
      <c r="A155" s="24" t="s">
        <v>10</v>
      </c>
      <c r="B155" s="33"/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21"/>
    </row>
    <row r="156" spans="1:25" s="4" customFormat="1" hidden="1" outlineLevel="1" x14ac:dyDescent="0.25">
      <c r="A156" s="24" t="s">
        <v>11</v>
      </c>
      <c r="B156" s="33"/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1633.333333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21"/>
    </row>
    <row r="157" spans="1:25" s="4" customFormat="1" hidden="1" outlineLevel="1" x14ac:dyDescent="0.25">
      <c r="A157" s="24" t="s">
        <v>629</v>
      </c>
      <c r="B157" s="33"/>
      <c r="C157" s="4">
        <v>0</v>
      </c>
      <c r="D157" s="4">
        <v>2493.939394</v>
      </c>
      <c r="E157" s="4">
        <v>1631.25</v>
      </c>
      <c r="F157" s="4">
        <v>1688.5714290000001</v>
      </c>
      <c r="G157" s="4">
        <v>1870.833333</v>
      </c>
      <c r="H157" s="4">
        <v>1542.857143</v>
      </c>
      <c r="I157" s="4">
        <v>1548.648649</v>
      </c>
      <c r="J157" s="4">
        <v>1502.3255810000001</v>
      </c>
      <c r="K157" s="4">
        <v>1259.574468</v>
      </c>
      <c r="L157" s="4">
        <v>1519.0476189999999</v>
      </c>
      <c r="M157" s="4">
        <v>1565.625</v>
      </c>
      <c r="N157" s="4">
        <v>1716.666667</v>
      </c>
      <c r="O157" s="4">
        <v>1742.553191</v>
      </c>
      <c r="P157" s="4">
        <v>1329.3103450000001</v>
      </c>
      <c r="Q157" s="4">
        <v>1647.169811</v>
      </c>
      <c r="R157" s="4">
        <v>1469.642857</v>
      </c>
      <c r="S157" s="4">
        <v>2069.4444440000002</v>
      </c>
      <c r="T157" s="4">
        <v>1488.8888890000001</v>
      </c>
      <c r="U157" s="4">
        <v>1571.25</v>
      </c>
      <c r="V157" s="4">
        <v>1291.666667</v>
      </c>
      <c r="W157" s="4">
        <v>1000</v>
      </c>
      <c r="X157" s="4">
        <v>0</v>
      </c>
      <c r="Y157" s="21"/>
    </row>
    <row r="158" spans="1:25" s="4" customFormat="1" hidden="1" outlineLevel="1" x14ac:dyDescent="0.25">
      <c r="A158" s="24" t="s">
        <v>13</v>
      </c>
      <c r="B158" s="33"/>
      <c r="C158" s="4">
        <v>0</v>
      </c>
      <c r="D158" s="4">
        <v>1500</v>
      </c>
      <c r="E158" s="4">
        <v>500</v>
      </c>
      <c r="F158" s="4">
        <v>2137.5</v>
      </c>
      <c r="G158" s="4">
        <v>1050</v>
      </c>
      <c r="H158" s="4">
        <v>2400</v>
      </c>
      <c r="I158" s="4">
        <v>0</v>
      </c>
      <c r="J158" s="4">
        <v>3000</v>
      </c>
      <c r="K158" s="4">
        <v>5000</v>
      </c>
      <c r="L158" s="4">
        <v>4250</v>
      </c>
      <c r="M158" s="4">
        <v>5333.3333329999996</v>
      </c>
      <c r="N158" s="4">
        <v>3000</v>
      </c>
      <c r="O158" s="4">
        <v>750</v>
      </c>
      <c r="P158" s="4">
        <v>1000</v>
      </c>
      <c r="Q158" s="4">
        <v>1000</v>
      </c>
      <c r="R158" s="4">
        <v>2000</v>
      </c>
      <c r="S158" s="4">
        <v>1233.333333</v>
      </c>
      <c r="T158" s="4">
        <v>2833.333333</v>
      </c>
      <c r="U158" s="4">
        <v>0</v>
      </c>
      <c r="V158" s="4">
        <v>20000</v>
      </c>
      <c r="W158" s="4">
        <v>0</v>
      </c>
      <c r="X158" s="4">
        <v>0</v>
      </c>
      <c r="Y158" s="21"/>
    </row>
    <row r="159" spans="1:25" s="4" customFormat="1" hidden="1" outlineLevel="1" x14ac:dyDescent="0.25">
      <c r="A159" s="24" t="s">
        <v>14</v>
      </c>
      <c r="B159" s="33"/>
      <c r="C159" s="4">
        <v>0</v>
      </c>
      <c r="D159" s="4">
        <v>2470.5882350000002</v>
      </c>
      <c r="E159" s="4">
        <v>980</v>
      </c>
      <c r="F159" s="4">
        <v>1772.727273</v>
      </c>
      <c r="G159" s="4">
        <v>3041.666667</v>
      </c>
      <c r="H159" s="4">
        <v>1293.75</v>
      </c>
      <c r="I159" s="4">
        <v>1091.666667</v>
      </c>
      <c r="J159" s="4">
        <v>1506.666667</v>
      </c>
      <c r="K159" s="4">
        <v>1566.666667</v>
      </c>
      <c r="L159" s="4">
        <v>2190.909091</v>
      </c>
      <c r="M159" s="4">
        <v>1700</v>
      </c>
      <c r="N159" s="4">
        <v>1741.176471</v>
      </c>
      <c r="O159" s="4">
        <v>1477.272727</v>
      </c>
      <c r="P159" s="4">
        <v>1826.086957</v>
      </c>
      <c r="Q159" s="4">
        <v>2925</v>
      </c>
      <c r="R159" s="4">
        <v>1780.6451609999999</v>
      </c>
      <c r="S159" s="4">
        <v>1980</v>
      </c>
      <c r="T159" s="4">
        <v>2578.5714290000001</v>
      </c>
      <c r="U159" s="4">
        <v>3000</v>
      </c>
      <c r="V159" s="4">
        <v>3633.333333</v>
      </c>
      <c r="W159" s="4">
        <v>0</v>
      </c>
      <c r="X159" s="4">
        <v>0</v>
      </c>
      <c r="Y159" s="21"/>
    </row>
    <row r="160" spans="1:25" s="4" customFormat="1" hidden="1" outlineLevel="1" x14ac:dyDescent="0.25">
      <c r="A160" s="24" t="s">
        <v>15</v>
      </c>
      <c r="B160" s="33"/>
      <c r="C160" s="4">
        <v>0</v>
      </c>
      <c r="D160" s="4">
        <v>3210.8108109999998</v>
      </c>
      <c r="E160" s="4">
        <v>2278.2608700000001</v>
      </c>
      <c r="F160" s="4">
        <v>2551.6129030000002</v>
      </c>
      <c r="G160" s="4">
        <v>2591.1764710000002</v>
      </c>
      <c r="H160" s="4">
        <v>3355.882353</v>
      </c>
      <c r="I160" s="4">
        <v>2190.4761899999999</v>
      </c>
      <c r="J160" s="4">
        <v>2463.8297870000001</v>
      </c>
      <c r="K160" s="4">
        <v>2495.9183670000002</v>
      </c>
      <c r="L160" s="4">
        <v>4411.4285710000004</v>
      </c>
      <c r="M160" s="4">
        <v>2541.1764710000002</v>
      </c>
      <c r="N160" s="4">
        <v>1600</v>
      </c>
      <c r="O160" s="4">
        <v>1291.4285709999999</v>
      </c>
      <c r="P160" s="4">
        <v>1443.51145</v>
      </c>
      <c r="Q160" s="4">
        <v>1723.958333</v>
      </c>
      <c r="R160" s="4">
        <v>1454.771784</v>
      </c>
      <c r="S160" s="4">
        <v>1605.681818</v>
      </c>
      <c r="T160" s="4">
        <v>1954.6218490000001</v>
      </c>
      <c r="U160" s="4">
        <v>1718.072289</v>
      </c>
      <c r="V160" s="4">
        <v>3000</v>
      </c>
      <c r="W160" s="4">
        <v>1000</v>
      </c>
      <c r="X160" s="4">
        <v>0</v>
      </c>
      <c r="Y160" s="21"/>
    </row>
    <row r="161" spans="1:25" s="4" customFormat="1" hidden="1" outlineLevel="1" x14ac:dyDescent="0.25">
      <c r="A161" s="24" t="s">
        <v>16</v>
      </c>
      <c r="B161" s="33"/>
      <c r="C161" s="4">
        <v>800</v>
      </c>
      <c r="D161" s="4">
        <v>3220.9523810000001</v>
      </c>
      <c r="E161" s="4">
        <v>3270.1923080000001</v>
      </c>
      <c r="F161" s="4">
        <v>3553.6585369999998</v>
      </c>
      <c r="G161" s="4">
        <v>3392.553191</v>
      </c>
      <c r="H161" s="4">
        <v>3175.7894740000002</v>
      </c>
      <c r="I161" s="4">
        <v>3086.8421050000002</v>
      </c>
      <c r="J161" s="4">
        <v>3032.926829</v>
      </c>
      <c r="K161" s="4">
        <v>2791.3043480000001</v>
      </c>
      <c r="L161" s="4">
        <v>3030.2469139999998</v>
      </c>
      <c r="M161" s="4">
        <v>2940.552995</v>
      </c>
      <c r="N161" s="4">
        <v>2683.5616439999999</v>
      </c>
      <c r="O161" s="4">
        <v>2509.8814229999998</v>
      </c>
      <c r="P161" s="4">
        <v>2630.1255230000002</v>
      </c>
      <c r="Q161" s="4">
        <v>3179.6610169999999</v>
      </c>
      <c r="R161" s="4">
        <v>3552.3316060000002</v>
      </c>
      <c r="S161" s="4">
        <v>3553.1428569999998</v>
      </c>
      <c r="T161" s="4">
        <v>3276.3779530000002</v>
      </c>
      <c r="U161" s="4">
        <v>2945</v>
      </c>
      <c r="V161" s="4">
        <v>4166.6666670000004</v>
      </c>
      <c r="W161" s="4">
        <v>0</v>
      </c>
      <c r="X161" s="4">
        <v>0</v>
      </c>
      <c r="Y161" s="21"/>
    </row>
    <row r="162" spans="1:25" s="4" customFormat="1" hidden="1" outlineLevel="1" x14ac:dyDescent="0.25">
      <c r="A162" s="24" t="s">
        <v>17</v>
      </c>
      <c r="B162" s="33"/>
      <c r="C162" s="4">
        <v>750</v>
      </c>
      <c r="D162" s="4">
        <v>2952.9411759999998</v>
      </c>
      <c r="E162" s="4">
        <v>3410</v>
      </c>
      <c r="F162" s="4">
        <v>3374.2138359999999</v>
      </c>
      <c r="G162" s="4">
        <v>3013.1736529999998</v>
      </c>
      <c r="H162" s="4">
        <v>3234.482759</v>
      </c>
      <c r="I162" s="4">
        <v>2702.1834060000001</v>
      </c>
      <c r="J162" s="4">
        <v>3431.772575</v>
      </c>
      <c r="K162" s="4">
        <v>3232.6589600000002</v>
      </c>
      <c r="L162" s="4">
        <v>3427.0903010000002</v>
      </c>
      <c r="M162" s="4">
        <v>2868.358209</v>
      </c>
      <c r="N162" s="4">
        <v>3311.1111110000002</v>
      </c>
      <c r="O162" s="4">
        <v>3245.333333</v>
      </c>
      <c r="P162" s="4">
        <v>3567.7506779999999</v>
      </c>
      <c r="Q162" s="4">
        <v>4039.2550139999998</v>
      </c>
      <c r="R162" s="4">
        <v>4283.0128210000003</v>
      </c>
      <c r="S162" s="4">
        <v>4089.9430739999998</v>
      </c>
      <c r="T162" s="4">
        <v>3566.567164</v>
      </c>
      <c r="U162" s="4">
        <v>3535.146444</v>
      </c>
      <c r="V162" s="4">
        <v>4071.4285709999999</v>
      </c>
      <c r="W162" s="4">
        <v>0</v>
      </c>
      <c r="X162" s="4">
        <v>0</v>
      </c>
      <c r="Y162" s="21"/>
    </row>
    <row r="163" spans="1:25" s="4" customFormat="1" hidden="1" outlineLevel="1" x14ac:dyDescent="0.25">
      <c r="A163" s="24" t="s">
        <v>18</v>
      </c>
      <c r="B163" s="33"/>
      <c r="C163" s="4">
        <v>2875</v>
      </c>
      <c r="D163" s="4">
        <v>4187.8980890000003</v>
      </c>
      <c r="E163" s="4">
        <v>4216.2303659999998</v>
      </c>
      <c r="F163" s="4">
        <v>4352.2842639999999</v>
      </c>
      <c r="G163" s="4">
        <v>4300</v>
      </c>
      <c r="H163" s="4">
        <v>4540.5405410000003</v>
      </c>
      <c r="I163" s="4">
        <v>4338.9513109999998</v>
      </c>
      <c r="J163" s="4">
        <v>3945.7800510000002</v>
      </c>
      <c r="K163" s="4">
        <v>3986.4935059999998</v>
      </c>
      <c r="L163" s="4">
        <v>3943.6619719999999</v>
      </c>
      <c r="M163" s="4">
        <v>3894.4055939999998</v>
      </c>
      <c r="N163" s="4">
        <v>4135.6756759999998</v>
      </c>
      <c r="O163" s="4">
        <v>3570.4477609999999</v>
      </c>
      <c r="P163" s="4">
        <v>4304.2780750000002</v>
      </c>
      <c r="Q163" s="4">
        <v>4729.846939</v>
      </c>
      <c r="R163" s="4">
        <v>5057.6219510000001</v>
      </c>
      <c r="S163" s="4">
        <v>4658.0419579999998</v>
      </c>
      <c r="T163" s="4">
        <v>4634.7826089999999</v>
      </c>
      <c r="U163" s="4">
        <v>4754.1850219999997</v>
      </c>
      <c r="V163" s="4">
        <v>4728.5714289999996</v>
      </c>
      <c r="W163" s="4">
        <v>0</v>
      </c>
      <c r="X163" s="4">
        <v>0</v>
      </c>
      <c r="Y163" s="21"/>
    </row>
    <row r="164" spans="1:25" s="4" customFormat="1" hidden="1" outlineLevel="1" x14ac:dyDescent="0.25">
      <c r="A164" s="24" t="s">
        <v>19</v>
      </c>
      <c r="B164" s="33"/>
      <c r="C164" s="4">
        <v>3500</v>
      </c>
      <c r="D164" s="4">
        <v>4612.280702</v>
      </c>
      <c r="E164" s="4">
        <v>5450.25641</v>
      </c>
      <c r="F164" s="4">
        <v>5075.7425739999999</v>
      </c>
      <c r="G164" s="4">
        <v>4830.1507540000002</v>
      </c>
      <c r="H164" s="4">
        <v>4796.116505</v>
      </c>
      <c r="I164" s="4">
        <v>4488.0503140000001</v>
      </c>
      <c r="J164" s="4">
        <v>4789.0776699999997</v>
      </c>
      <c r="K164" s="4">
        <v>5015.3508769999999</v>
      </c>
      <c r="L164" s="4">
        <v>4803.3898310000004</v>
      </c>
      <c r="M164" s="4">
        <v>4638.8429749999996</v>
      </c>
      <c r="N164" s="4">
        <v>4828.6353470000004</v>
      </c>
      <c r="O164" s="4">
        <v>4742.9729729999999</v>
      </c>
      <c r="P164" s="4">
        <v>4872.8426399999998</v>
      </c>
      <c r="Q164" s="4">
        <v>5497.8520289999997</v>
      </c>
      <c r="R164" s="4">
        <v>5373.3933159999997</v>
      </c>
      <c r="S164" s="4">
        <v>5223.2053420000002</v>
      </c>
      <c r="T164" s="4">
        <v>5079.8143849999997</v>
      </c>
      <c r="U164" s="4">
        <v>5091.9871789999997</v>
      </c>
      <c r="V164" s="4">
        <v>4312.5</v>
      </c>
      <c r="W164" s="4">
        <v>0</v>
      </c>
      <c r="X164" s="4">
        <v>0</v>
      </c>
      <c r="Y164" s="21"/>
    </row>
    <row r="165" spans="1:25" s="4" customFormat="1" hidden="1" outlineLevel="1" x14ac:dyDescent="0.25">
      <c r="A165" s="24" t="s">
        <v>20</v>
      </c>
      <c r="B165" s="33"/>
      <c r="C165" s="4">
        <v>3500</v>
      </c>
      <c r="D165" s="4">
        <v>5921.0191080000004</v>
      </c>
      <c r="E165" s="4">
        <v>6074.2105259999998</v>
      </c>
      <c r="F165" s="4">
        <v>6264.0211639999998</v>
      </c>
      <c r="G165" s="4">
        <v>5532.1428569999998</v>
      </c>
      <c r="H165" s="4">
        <v>5614.5631069999999</v>
      </c>
      <c r="I165" s="4">
        <v>5549.8338869999998</v>
      </c>
      <c r="J165" s="4">
        <v>5631.1111110000002</v>
      </c>
      <c r="K165" s="4">
        <v>6098.5507250000001</v>
      </c>
      <c r="L165" s="4">
        <v>5739.958592</v>
      </c>
      <c r="M165" s="4">
        <v>5276.907631</v>
      </c>
      <c r="N165" s="4">
        <v>5827.9342720000004</v>
      </c>
      <c r="O165" s="4">
        <v>5548.0519480000003</v>
      </c>
      <c r="P165" s="4">
        <v>5811.9047620000001</v>
      </c>
      <c r="Q165" s="4">
        <v>6168.7772930000001</v>
      </c>
      <c r="R165" s="4">
        <v>6334.3461029999999</v>
      </c>
      <c r="S165" s="4">
        <v>5788.5057470000002</v>
      </c>
      <c r="T165" s="4">
        <v>5901.7204300000003</v>
      </c>
      <c r="U165" s="4">
        <v>5731.2925169999999</v>
      </c>
      <c r="V165" s="4">
        <v>4858.8235290000002</v>
      </c>
      <c r="W165" s="4">
        <v>0</v>
      </c>
      <c r="X165" s="4">
        <v>0</v>
      </c>
      <c r="Y165" s="21"/>
    </row>
    <row r="166" spans="1:25" s="4" customFormat="1" hidden="1" outlineLevel="1" x14ac:dyDescent="0.25">
      <c r="A166" s="24" t="s">
        <v>21</v>
      </c>
      <c r="B166" s="33"/>
      <c r="C166" s="4">
        <v>8125</v>
      </c>
      <c r="D166" s="4">
        <v>6490.9090910000004</v>
      </c>
      <c r="E166" s="4">
        <v>6602.4154589999998</v>
      </c>
      <c r="F166" s="4">
        <v>6796.8253969999996</v>
      </c>
      <c r="G166" s="4">
        <v>6634.9344979999996</v>
      </c>
      <c r="H166" s="4">
        <v>6828.9215690000001</v>
      </c>
      <c r="I166" s="4">
        <v>6617.5895769999997</v>
      </c>
      <c r="J166" s="4">
        <v>6596.8599029999996</v>
      </c>
      <c r="K166" s="4">
        <v>6864.8960740000002</v>
      </c>
      <c r="L166" s="4">
        <v>6463.9484979999997</v>
      </c>
      <c r="M166" s="4">
        <v>6950.4655489999996</v>
      </c>
      <c r="N166" s="4">
        <v>6956.0364460000001</v>
      </c>
      <c r="O166" s="4">
        <v>6919.2878339999997</v>
      </c>
      <c r="P166" s="4">
        <v>7043.7054630000002</v>
      </c>
      <c r="Q166" s="4">
        <v>7219.683258</v>
      </c>
      <c r="R166" s="4">
        <v>7008.2592119999999</v>
      </c>
      <c r="S166" s="4">
        <v>6479.6711509999996</v>
      </c>
      <c r="T166" s="4">
        <v>6584.2450769999996</v>
      </c>
      <c r="U166" s="4">
        <v>6264.8829429999996</v>
      </c>
      <c r="V166" s="4">
        <v>6857.1428569999998</v>
      </c>
      <c r="W166" s="4">
        <v>0</v>
      </c>
      <c r="X166" s="4">
        <v>0</v>
      </c>
      <c r="Y166" s="21"/>
    </row>
    <row r="167" spans="1:25" s="4" customFormat="1" hidden="1" outlineLevel="1" x14ac:dyDescent="0.25">
      <c r="A167" s="24" t="s">
        <v>22</v>
      </c>
      <c r="B167" s="33"/>
      <c r="C167" s="4">
        <v>7916.6666670000004</v>
      </c>
      <c r="D167" s="4">
        <v>8094.4055939999998</v>
      </c>
      <c r="E167" s="4">
        <v>7502.5252529999998</v>
      </c>
      <c r="F167" s="4">
        <v>7050.230415</v>
      </c>
      <c r="G167" s="4">
        <v>7199.2156859999996</v>
      </c>
      <c r="H167" s="4">
        <v>7072.9729729999999</v>
      </c>
      <c r="I167" s="4">
        <v>6933.2378220000001</v>
      </c>
      <c r="J167" s="4">
        <v>7176.3209390000002</v>
      </c>
      <c r="K167" s="4">
        <v>7214.2066420000001</v>
      </c>
      <c r="L167" s="4">
        <v>7294.2857139999996</v>
      </c>
      <c r="M167" s="4">
        <v>7122.4489800000001</v>
      </c>
      <c r="N167" s="4">
        <v>6678.9473680000001</v>
      </c>
      <c r="O167" s="4">
        <v>7676.5550240000002</v>
      </c>
      <c r="P167" s="4">
        <v>7117.4392939999998</v>
      </c>
      <c r="Q167" s="4">
        <v>7379.9621930000003</v>
      </c>
      <c r="R167" s="4">
        <v>7299.6910399999997</v>
      </c>
      <c r="S167" s="4">
        <v>7045.6090649999996</v>
      </c>
      <c r="T167" s="4">
        <v>6915.6424580000003</v>
      </c>
      <c r="U167" s="4">
        <v>7019.0348530000001</v>
      </c>
      <c r="V167" s="4">
        <v>8168.421053</v>
      </c>
      <c r="W167" s="4">
        <v>0</v>
      </c>
      <c r="X167" s="4">
        <v>0</v>
      </c>
      <c r="Y167" s="21"/>
    </row>
    <row r="168" spans="1:25" s="4" customFormat="1" hidden="1" outlineLevel="1" x14ac:dyDescent="0.25">
      <c r="A168" s="24" t="s">
        <v>23</v>
      </c>
      <c r="B168" s="33"/>
      <c r="C168" s="4">
        <v>7500</v>
      </c>
      <c r="D168" s="4">
        <v>7570.7317069999999</v>
      </c>
      <c r="E168" s="4">
        <v>8317.4358969999994</v>
      </c>
      <c r="F168" s="4">
        <v>7659.7609560000001</v>
      </c>
      <c r="G168" s="4">
        <v>7859.9250940000002</v>
      </c>
      <c r="H168" s="4">
        <v>7357.957958</v>
      </c>
      <c r="I168" s="4">
        <v>7342.1875</v>
      </c>
      <c r="J168" s="4">
        <v>7393.9899830000004</v>
      </c>
      <c r="K168" s="4">
        <v>7717.8633980000004</v>
      </c>
      <c r="L168" s="4">
        <v>8270.7792210000007</v>
      </c>
      <c r="M168" s="4">
        <v>7721.769663</v>
      </c>
      <c r="N168" s="4">
        <v>7791.7741939999996</v>
      </c>
      <c r="O168" s="4">
        <v>8053.7585419999996</v>
      </c>
      <c r="P168" s="4">
        <v>7858.8357589999996</v>
      </c>
      <c r="Q168" s="4">
        <v>7868.3250410000001</v>
      </c>
      <c r="R168" s="4">
        <v>7930.6912439999996</v>
      </c>
      <c r="S168" s="4">
        <v>7622</v>
      </c>
      <c r="T168" s="4">
        <v>7170.1570680000004</v>
      </c>
      <c r="U168" s="4">
        <v>7320.6666670000004</v>
      </c>
      <c r="V168" s="4">
        <v>7464.2857139999996</v>
      </c>
      <c r="W168" s="4">
        <v>0</v>
      </c>
      <c r="X168" s="4">
        <v>0</v>
      </c>
      <c r="Y168" s="21"/>
    </row>
    <row r="169" spans="1:25" s="4" customFormat="1" hidden="1" outlineLevel="1" x14ac:dyDescent="0.25">
      <c r="A169" s="24" t="s">
        <v>24</v>
      </c>
      <c r="B169" s="33"/>
      <c r="C169" s="4">
        <v>0</v>
      </c>
      <c r="D169" s="4">
        <v>8710.3448279999993</v>
      </c>
      <c r="E169" s="4">
        <v>8806.25</v>
      </c>
      <c r="F169" s="4">
        <v>7909.7222220000003</v>
      </c>
      <c r="G169" s="4">
        <v>8302.1428570000007</v>
      </c>
      <c r="H169" s="4">
        <v>8530.5699480000003</v>
      </c>
      <c r="I169" s="4">
        <v>7626.2008729999998</v>
      </c>
      <c r="J169" s="4">
        <v>8242.016807</v>
      </c>
      <c r="K169" s="4">
        <v>8718.1268880000007</v>
      </c>
      <c r="L169" s="4">
        <v>8667.8670359999996</v>
      </c>
      <c r="M169" s="4">
        <v>8500.4566209999994</v>
      </c>
      <c r="N169" s="4">
        <v>8535.3125</v>
      </c>
      <c r="O169" s="4">
        <v>9432.4528300000002</v>
      </c>
      <c r="P169" s="4">
        <v>8732.1875</v>
      </c>
      <c r="Q169" s="4">
        <v>8890.5775080000003</v>
      </c>
      <c r="R169" s="4">
        <v>8642.4050630000002</v>
      </c>
      <c r="S169" s="4">
        <v>8190.5405410000003</v>
      </c>
      <c r="T169" s="4">
        <v>7968.882979</v>
      </c>
      <c r="U169" s="4">
        <v>7944.8669200000004</v>
      </c>
      <c r="V169" s="4">
        <v>11250</v>
      </c>
      <c r="W169" s="4">
        <v>10000</v>
      </c>
      <c r="X169" s="4">
        <v>0</v>
      </c>
      <c r="Y169" s="21"/>
    </row>
    <row r="170" spans="1:25" s="4" customFormat="1" hidden="1" outlineLevel="1" x14ac:dyDescent="0.25">
      <c r="A170" s="23" t="s">
        <v>795</v>
      </c>
      <c r="B170" s="33"/>
      <c r="C170" s="4">
        <v>0</v>
      </c>
      <c r="D170" s="4">
        <v>9130.4347830000006</v>
      </c>
      <c r="E170" s="4">
        <v>9292.6829269999998</v>
      </c>
      <c r="F170" s="4">
        <v>8008.3333329999996</v>
      </c>
      <c r="G170" s="4">
        <v>10047.058824</v>
      </c>
      <c r="H170" s="4">
        <v>9488.2352940000001</v>
      </c>
      <c r="I170" s="4">
        <v>8820.5882349999993</v>
      </c>
      <c r="J170" s="4">
        <v>8794.5945950000005</v>
      </c>
      <c r="K170" s="4">
        <v>9200</v>
      </c>
      <c r="L170" s="4">
        <v>8895.0980390000004</v>
      </c>
      <c r="M170" s="4">
        <v>9786.5546219999997</v>
      </c>
      <c r="N170" s="4">
        <v>9067.0103089999993</v>
      </c>
      <c r="O170" s="4">
        <v>9108</v>
      </c>
      <c r="P170" s="4">
        <v>8712.6315790000008</v>
      </c>
      <c r="Q170" s="4">
        <v>9772.8260869999995</v>
      </c>
      <c r="R170" s="4">
        <v>9398.5714289999996</v>
      </c>
      <c r="S170" s="4">
        <v>9293.1677020000006</v>
      </c>
      <c r="T170" s="4">
        <v>8877.04918</v>
      </c>
      <c r="U170" s="4">
        <v>8619.7183100000002</v>
      </c>
      <c r="V170" s="4">
        <v>0</v>
      </c>
      <c r="W170" s="4">
        <v>0</v>
      </c>
      <c r="X170" s="4">
        <v>0</v>
      </c>
      <c r="Y170" s="21"/>
    </row>
    <row r="171" spans="1:25" s="4" customFormat="1" hidden="1" outlineLevel="1" x14ac:dyDescent="0.25">
      <c r="A171" s="24"/>
      <c r="B171" s="33"/>
      <c r="Y171" s="21"/>
    </row>
    <row r="172" spans="1:25" hidden="1" outlineLevel="1" x14ac:dyDescent="0.25">
      <c r="A172" s="11" t="s">
        <v>652</v>
      </c>
      <c r="C172" s="3">
        <v>4.6805877803599998E-4</v>
      </c>
      <c r="D172" s="3">
        <v>3.1486268471310003E-2</v>
      </c>
      <c r="E172" s="3">
        <v>2.5986020243939999E-2</v>
      </c>
      <c r="F172" s="3">
        <v>1.628257130852E-2</v>
      </c>
      <c r="G172" s="3">
        <v>1.49021381639E-2</v>
      </c>
      <c r="H172" s="3">
        <v>1.8953151428119999E-2</v>
      </c>
      <c r="I172" s="3">
        <v>1.6130281704209999E-2</v>
      </c>
      <c r="J172" s="3">
        <v>2.5003297644729999E-2</v>
      </c>
      <c r="K172" s="3">
        <v>3.3417843493890001E-2</v>
      </c>
      <c r="L172" s="3">
        <v>2.5197268941849999E-2</v>
      </c>
      <c r="M172" s="3">
        <v>3.0481149745159999E-2</v>
      </c>
      <c r="N172" s="3">
        <v>2.9846520736919999E-2</v>
      </c>
      <c r="O172" s="3">
        <v>2.292409663647E-2</v>
      </c>
      <c r="P172" s="3">
        <v>2.7397425825170001E-2</v>
      </c>
      <c r="Q172" s="3">
        <v>2.5442758019440001E-2</v>
      </c>
      <c r="R172" s="3">
        <v>2.474916841311E-2</v>
      </c>
      <c r="S172" s="3">
        <v>2.6027287419950002E-2</v>
      </c>
      <c r="T172" s="3">
        <v>3.4663443152189999E-2</v>
      </c>
      <c r="U172" s="3">
        <v>3.123890528592E-2</v>
      </c>
      <c r="V172" s="3">
        <v>8.5944549336930007E-2</v>
      </c>
      <c r="W172" s="3">
        <v>1.727272727273E-3</v>
      </c>
      <c r="X172" s="3">
        <v>0</v>
      </c>
    </row>
    <row r="173" spans="1:25" hidden="1" outlineLevel="1" x14ac:dyDescent="0.25">
      <c r="A173" s="11" t="s">
        <v>35</v>
      </c>
      <c r="C173" s="3">
        <v>0.16893846153850001</v>
      </c>
      <c r="D173" s="3">
        <v>0.1758722222222</v>
      </c>
      <c r="E173" s="3">
        <v>0.17282103729600001</v>
      </c>
      <c r="F173" s="3">
        <v>0.17188743575099999</v>
      </c>
      <c r="G173" s="3">
        <v>0.17220347593579999</v>
      </c>
      <c r="H173" s="3">
        <v>0.16907721518989999</v>
      </c>
      <c r="I173" s="3">
        <v>0.17174432371670001</v>
      </c>
      <c r="J173" s="3">
        <v>0.17018112712979999</v>
      </c>
      <c r="K173" s="3">
        <v>0.17040734914899999</v>
      </c>
      <c r="L173" s="3">
        <v>0.16903287706610001</v>
      </c>
      <c r="M173" s="3">
        <v>0.16887395599460001</v>
      </c>
      <c r="N173" s="3">
        <v>0.17110255615799999</v>
      </c>
      <c r="O173" s="3">
        <v>0.17292341186999999</v>
      </c>
      <c r="P173" s="3">
        <v>0.17189986768990001</v>
      </c>
      <c r="Q173" s="3">
        <v>0.17101940298509999</v>
      </c>
      <c r="R173" s="3">
        <v>0.1702235864745</v>
      </c>
      <c r="S173" s="3">
        <v>0.17125454388690001</v>
      </c>
      <c r="T173" s="3">
        <v>0.17194479942349999</v>
      </c>
      <c r="U173" s="3">
        <v>0.17214869109950001</v>
      </c>
      <c r="V173" s="3">
        <v>0.17493144654090001</v>
      </c>
      <c r="W173" s="3">
        <v>0.14865</v>
      </c>
      <c r="X173" s="3">
        <v>0</v>
      </c>
    </row>
    <row r="174" spans="1:25" hidden="1" outlineLevel="1" x14ac:dyDescent="0.25">
      <c r="A174" s="11" t="s">
        <v>36</v>
      </c>
      <c r="C174" s="3">
        <v>0.16893846153850001</v>
      </c>
      <c r="D174" s="3">
        <v>0.1758722222222</v>
      </c>
      <c r="E174" s="3">
        <v>0.17282103729600001</v>
      </c>
      <c r="F174" s="3">
        <v>0.17188743575099999</v>
      </c>
      <c r="G174" s="3">
        <v>0.17220347593579999</v>
      </c>
      <c r="H174" s="3">
        <v>0.16907721518989999</v>
      </c>
      <c r="I174" s="3">
        <v>0.17174432371670001</v>
      </c>
      <c r="J174" s="3">
        <v>0.17018112712979999</v>
      </c>
      <c r="K174" s="3">
        <v>0.17040734914899999</v>
      </c>
      <c r="L174" s="3">
        <v>0.16903287706610001</v>
      </c>
      <c r="M174" s="3">
        <v>0.16887395599460001</v>
      </c>
      <c r="N174" s="3">
        <v>0.17110255615799999</v>
      </c>
      <c r="O174" s="3">
        <v>0.17292341186999999</v>
      </c>
      <c r="P174" s="3">
        <v>0.17189986768990001</v>
      </c>
      <c r="Q174" s="3">
        <v>0.17101940298509999</v>
      </c>
      <c r="R174" s="3">
        <v>0.1702235864745</v>
      </c>
      <c r="S174" s="3">
        <v>0.17125454388690001</v>
      </c>
      <c r="T174" s="3">
        <v>0.17194479942349999</v>
      </c>
      <c r="U174" s="3">
        <v>0.17214869109950001</v>
      </c>
      <c r="V174" s="3">
        <v>0.17493144654090001</v>
      </c>
      <c r="W174" s="3">
        <v>0.14865</v>
      </c>
      <c r="X174" s="3">
        <v>0</v>
      </c>
    </row>
    <row r="175" spans="1:25" hidden="1" outlineLevel="1" x14ac:dyDescent="0.25">
      <c r="A175" s="11" t="s">
        <v>37</v>
      </c>
      <c r="C175" s="3">
        <v>0.2424</v>
      </c>
      <c r="D175" s="3">
        <v>0.2424</v>
      </c>
      <c r="E175" s="3">
        <v>0.2424</v>
      </c>
      <c r="F175" s="3">
        <v>0.24240428326669999</v>
      </c>
      <c r="G175" s="3">
        <v>0.2424</v>
      </c>
      <c r="H175" s="3">
        <v>0.24394556962030001</v>
      </c>
      <c r="I175" s="3">
        <v>0.24969486699140001</v>
      </c>
      <c r="J175" s="3">
        <v>0.24989606815199999</v>
      </c>
      <c r="K175" s="3">
        <v>0.24990000000000001</v>
      </c>
      <c r="L175" s="3">
        <v>0.2498980630165</v>
      </c>
      <c r="M175" s="3">
        <v>0.24990000000000001</v>
      </c>
      <c r="N175" s="3">
        <v>0.24990000000000001</v>
      </c>
      <c r="O175" s="3">
        <v>0.24990000000000001</v>
      </c>
      <c r="P175" s="3">
        <v>0.24990000000000001</v>
      </c>
      <c r="Q175" s="3">
        <v>0.24990000000000001</v>
      </c>
      <c r="R175" s="3">
        <v>0.24988440964520001</v>
      </c>
      <c r="S175" s="3">
        <v>0.24989224004140001</v>
      </c>
      <c r="T175" s="3">
        <v>0.24987117463370001</v>
      </c>
      <c r="U175" s="3">
        <v>0.24989476439790001</v>
      </c>
      <c r="V175" s="3">
        <v>0.2498528301887</v>
      </c>
      <c r="W175" s="3">
        <v>0.24990000000000001</v>
      </c>
      <c r="X175" s="3">
        <v>0</v>
      </c>
    </row>
    <row r="176" spans="1:25" hidden="1" outlineLevel="1" x14ac:dyDescent="0.25">
      <c r="A176" s="11" t="s">
        <v>38</v>
      </c>
      <c r="C176" s="3">
        <v>0</v>
      </c>
      <c r="D176" s="3">
        <v>8.6291486290999999E-5</v>
      </c>
      <c r="E176" s="3">
        <v>1.7424242424000001E-5</v>
      </c>
      <c r="F176" s="3">
        <v>1.7075956595999998E-5</v>
      </c>
      <c r="G176" s="3">
        <v>0</v>
      </c>
      <c r="H176" s="3">
        <v>3.5341772151999999E-5</v>
      </c>
      <c r="I176" s="3">
        <v>0</v>
      </c>
      <c r="J176" s="3">
        <v>1.5674967234999999E-5</v>
      </c>
      <c r="K176" s="3">
        <v>8.2233109849999997E-5</v>
      </c>
      <c r="L176" s="3">
        <v>4.8889462809999999E-5</v>
      </c>
      <c r="M176" s="3">
        <v>1.09631791648E-4</v>
      </c>
      <c r="N176" s="3">
        <v>9.0059385489000001E-5</v>
      </c>
      <c r="O176" s="3">
        <v>7.4291679092999997E-5</v>
      </c>
      <c r="P176" s="3">
        <v>0</v>
      </c>
      <c r="Q176" s="3">
        <v>0</v>
      </c>
      <c r="R176" s="3">
        <v>0</v>
      </c>
      <c r="S176" s="3">
        <v>0</v>
      </c>
      <c r="T176" s="3">
        <v>4.7802065819999999E-6</v>
      </c>
      <c r="U176" s="3">
        <v>0</v>
      </c>
      <c r="V176" s="3">
        <v>0</v>
      </c>
      <c r="W176" s="3">
        <v>0</v>
      </c>
      <c r="X176" s="3">
        <v>0</v>
      </c>
    </row>
    <row r="177" spans="1:25" hidden="1" outlineLevel="1" x14ac:dyDescent="0.25">
      <c r="A177" s="11" t="s">
        <v>39</v>
      </c>
      <c r="C177" s="3">
        <v>0.1450692307692</v>
      </c>
      <c r="D177" s="3">
        <v>0.1485576839827</v>
      </c>
      <c r="E177" s="3">
        <v>0.1470148747086</v>
      </c>
      <c r="F177" s="3">
        <v>0.1465490576813</v>
      </c>
      <c r="G177" s="3">
        <v>0.14670173796790001</v>
      </c>
      <c r="H177" s="3">
        <v>0.145533835443</v>
      </c>
      <c r="I177" s="3">
        <v>0.1482958786062</v>
      </c>
      <c r="J177" s="3">
        <v>0.14756849934470001</v>
      </c>
      <c r="K177" s="3">
        <v>0.14769923285200001</v>
      </c>
      <c r="L177" s="3">
        <v>0.1470031766529</v>
      </c>
      <c r="M177" s="3">
        <v>0.14693938594520001</v>
      </c>
      <c r="N177" s="3">
        <v>0.14804879292539999</v>
      </c>
      <c r="O177" s="3">
        <v>0.14895527885480001</v>
      </c>
      <c r="P177" s="3">
        <v>0.14842493384489999</v>
      </c>
      <c r="Q177" s="3">
        <v>0.14798470149250001</v>
      </c>
      <c r="R177" s="3">
        <v>0.1475828956486</v>
      </c>
      <c r="S177" s="3">
        <v>0.14810033195380001</v>
      </c>
      <c r="T177" s="3">
        <v>0.14844138842179999</v>
      </c>
      <c r="U177" s="3">
        <v>0.14854803664919999</v>
      </c>
      <c r="V177" s="3">
        <v>0.1499289308176</v>
      </c>
      <c r="W177" s="3">
        <v>0.1368</v>
      </c>
      <c r="X177" s="3">
        <v>0</v>
      </c>
    </row>
    <row r="178" spans="1:25" hidden="1" outlineLevel="1" x14ac:dyDescent="0.25"/>
    <row r="179" spans="1:25" ht="18" hidden="1" outlineLevel="1" x14ac:dyDescent="0.25">
      <c r="A179" s="10" t="s">
        <v>516</v>
      </c>
      <c r="B179" s="25"/>
    </row>
    <row r="180" spans="1:25" s="2" customFormat="1" hidden="1" outlineLevel="1" x14ac:dyDescent="0.25">
      <c r="A180" s="36" t="s">
        <v>40</v>
      </c>
      <c r="B180" s="37"/>
      <c r="C180" s="2">
        <v>106163</v>
      </c>
      <c r="D180" s="2">
        <v>108003</v>
      </c>
      <c r="E180" s="2">
        <v>105905</v>
      </c>
      <c r="F180" s="2">
        <v>106064</v>
      </c>
      <c r="G180" s="2">
        <v>107319</v>
      </c>
      <c r="H180" s="2">
        <v>108602</v>
      </c>
      <c r="I180" s="2">
        <v>110528</v>
      </c>
      <c r="J180" s="2">
        <v>111825</v>
      </c>
      <c r="K180" s="2">
        <v>114361</v>
      </c>
      <c r="L180" s="2">
        <v>117442</v>
      </c>
      <c r="M180" s="2">
        <v>121129</v>
      </c>
      <c r="N180" s="2">
        <v>124240</v>
      </c>
      <c r="O180" s="2">
        <v>124500</v>
      </c>
      <c r="P180" s="2">
        <v>127007</v>
      </c>
      <c r="Q180" s="2">
        <v>130269</v>
      </c>
      <c r="R180" s="2">
        <v>136192</v>
      </c>
      <c r="S180" s="2">
        <v>141107</v>
      </c>
      <c r="T180" s="2">
        <v>144488</v>
      </c>
      <c r="U180" s="2">
        <v>146167</v>
      </c>
      <c r="V180" s="2">
        <v>145073</v>
      </c>
      <c r="W180" s="2">
        <v>137663</v>
      </c>
      <c r="X180" s="2">
        <v>136350</v>
      </c>
      <c r="Y180" s="20"/>
    </row>
    <row r="181" spans="1:25" s="2" customFormat="1" hidden="1" outlineLevel="1" x14ac:dyDescent="0.25">
      <c r="A181" s="23" t="s">
        <v>656</v>
      </c>
      <c r="B181" s="35"/>
      <c r="C181" s="2">
        <v>100700</v>
      </c>
      <c r="D181" s="2">
        <v>102586</v>
      </c>
      <c r="E181" s="2">
        <v>100553</v>
      </c>
      <c r="F181" s="2">
        <v>100853</v>
      </c>
      <c r="G181" s="2">
        <v>102143</v>
      </c>
      <c r="H181" s="2">
        <v>103289</v>
      </c>
      <c r="I181" s="2">
        <v>105222</v>
      </c>
      <c r="J181" s="2">
        <v>106556</v>
      </c>
      <c r="K181" s="2">
        <v>109114</v>
      </c>
      <c r="L181" s="2">
        <v>112280</v>
      </c>
      <c r="M181" s="2">
        <v>116050</v>
      </c>
      <c r="N181" s="2">
        <v>119210</v>
      </c>
      <c r="O181" s="2">
        <v>119494</v>
      </c>
      <c r="P181" s="2">
        <v>122050</v>
      </c>
      <c r="Q181" s="2">
        <v>125309</v>
      </c>
      <c r="R181" s="2">
        <v>131169</v>
      </c>
      <c r="S181" s="2">
        <v>135989</v>
      </c>
      <c r="T181" s="2">
        <v>139440</v>
      </c>
      <c r="U181" s="2">
        <v>141090</v>
      </c>
      <c r="V181" s="2">
        <v>139913</v>
      </c>
      <c r="W181" s="2">
        <v>132614</v>
      </c>
      <c r="X181" s="2">
        <v>131667</v>
      </c>
      <c r="Y181" s="20"/>
    </row>
    <row r="182" spans="1:25" hidden="1" outlineLevel="1" x14ac:dyDescent="0.25">
      <c r="A182" s="11" t="s">
        <v>41</v>
      </c>
    </row>
    <row r="183" spans="1:25" s="2" customFormat="1" hidden="1" outlineLevel="1" x14ac:dyDescent="0.25">
      <c r="A183" s="23" t="s">
        <v>42</v>
      </c>
      <c r="B183" s="35"/>
      <c r="C183" s="2">
        <v>362</v>
      </c>
      <c r="D183" s="2">
        <v>528</v>
      </c>
      <c r="E183" s="2">
        <v>3752</v>
      </c>
      <c r="F183" s="2">
        <v>1504</v>
      </c>
      <c r="G183" s="2">
        <v>538</v>
      </c>
      <c r="H183" s="2">
        <v>706</v>
      </c>
      <c r="I183" s="2">
        <v>805</v>
      </c>
      <c r="J183" s="2">
        <v>2478</v>
      </c>
      <c r="K183" s="2">
        <v>1298</v>
      </c>
      <c r="L183" s="2">
        <v>724</v>
      </c>
      <c r="M183" s="2">
        <v>635</v>
      </c>
      <c r="N183" s="2">
        <v>673</v>
      </c>
      <c r="O183" s="2">
        <v>2871</v>
      </c>
      <c r="P183" s="2">
        <v>1116</v>
      </c>
      <c r="Q183" s="2">
        <v>730</v>
      </c>
      <c r="R183" s="2">
        <v>684</v>
      </c>
      <c r="S183" s="2">
        <v>645</v>
      </c>
      <c r="T183" s="2">
        <v>627</v>
      </c>
      <c r="U183" s="2">
        <v>981</v>
      </c>
      <c r="V183" s="2">
        <v>1299</v>
      </c>
      <c r="W183" s="2">
        <v>11575</v>
      </c>
      <c r="X183" s="2">
        <v>753</v>
      </c>
      <c r="Y183" s="20"/>
    </row>
    <row r="184" spans="1:25" s="2" customFormat="1" hidden="1" outlineLevel="1" x14ac:dyDescent="0.25">
      <c r="A184" s="23" t="s">
        <v>43</v>
      </c>
      <c r="B184" s="35"/>
      <c r="C184" s="2">
        <v>262</v>
      </c>
      <c r="D184" s="2">
        <v>287</v>
      </c>
      <c r="E184" s="2">
        <v>210</v>
      </c>
      <c r="F184" s="2">
        <v>243</v>
      </c>
      <c r="G184" s="2">
        <v>213</v>
      </c>
      <c r="H184" s="2">
        <v>282</v>
      </c>
      <c r="I184" s="2">
        <v>254</v>
      </c>
      <c r="J184" s="2">
        <v>298</v>
      </c>
      <c r="K184" s="2">
        <v>336</v>
      </c>
      <c r="L184" s="2">
        <v>308</v>
      </c>
      <c r="M184" s="2">
        <v>356</v>
      </c>
      <c r="N184" s="2">
        <v>334</v>
      </c>
      <c r="O184" s="2">
        <v>434</v>
      </c>
      <c r="P184" s="2">
        <v>394</v>
      </c>
      <c r="Q184" s="2">
        <v>319</v>
      </c>
      <c r="R184" s="2">
        <v>915</v>
      </c>
      <c r="S184" s="2">
        <v>553</v>
      </c>
      <c r="T184" s="2">
        <v>364</v>
      </c>
      <c r="U184" s="2">
        <v>541</v>
      </c>
      <c r="V184" s="2">
        <v>348</v>
      </c>
      <c r="W184" s="2">
        <v>750</v>
      </c>
      <c r="X184" s="2">
        <v>515</v>
      </c>
      <c r="Y184" s="20"/>
    </row>
    <row r="185" spans="1:25" s="2" customFormat="1" hidden="1" outlineLevel="1" x14ac:dyDescent="0.25">
      <c r="A185" s="23" t="s">
        <v>44</v>
      </c>
      <c r="B185" s="35"/>
      <c r="C185" s="2" t="s">
        <v>1</v>
      </c>
      <c r="D185" s="2">
        <v>223</v>
      </c>
      <c r="E185" s="2">
        <v>580</v>
      </c>
      <c r="F185" s="2">
        <v>623</v>
      </c>
      <c r="G185" s="2">
        <v>707</v>
      </c>
      <c r="H185" s="2">
        <v>773</v>
      </c>
      <c r="I185" s="2">
        <v>665</v>
      </c>
      <c r="J185" s="2">
        <v>1005</v>
      </c>
      <c r="K185" s="2">
        <v>1255</v>
      </c>
      <c r="L185" s="2">
        <v>1262</v>
      </c>
      <c r="M185" s="2">
        <v>1409</v>
      </c>
      <c r="N185" s="2">
        <v>1425</v>
      </c>
      <c r="O185" s="2">
        <v>1464</v>
      </c>
      <c r="P185" s="2">
        <v>1445</v>
      </c>
      <c r="Q185" s="2">
        <v>1410</v>
      </c>
      <c r="R185" s="2">
        <v>1844</v>
      </c>
      <c r="S185" s="2">
        <v>2246</v>
      </c>
      <c r="T185" s="2">
        <v>2444</v>
      </c>
      <c r="U185" s="2">
        <v>1518</v>
      </c>
      <c r="V185" s="2">
        <v>1168</v>
      </c>
      <c r="W185" s="2">
        <v>623</v>
      </c>
      <c r="X185" s="2">
        <v>445</v>
      </c>
      <c r="Y185" s="20"/>
    </row>
    <row r="186" spans="1:25" s="2" customFormat="1" hidden="1" outlineLevel="1" x14ac:dyDescent="0.25">
      <c r="A186" s="23" t="s">
        <v>45</v>
      </c>
      <c r="B186" s="35"/>
      <c r="C186" s="2">
        <v>68876</v>
      </c>
      <c r="D186" s="2">
        <v>68981</v>
      </c>
      <c r="E186" s="2">
        <v>68973</v>
      </c>
      <c r="F186" s="2">
        <v>69113</v>
      </c>
      <c r="G186" s="2">
        <v>69328</v>
      </c>
      <c r="H186" s="2">
        <v>69905</v>
      </c>
      <c r="I186" s="2">
        <v>69237</v>
      </c>
      <c r="J186" s="2">
        <v>69526</v>
      </c>
      <c r="K186" s="2">
        <v>70586</v>
      </c>
      <c r="L186" s="2">
        <v>71251</v>
      </c>
      <c r="M186" s="2">
        <v>72465</v>
      </c>
      <c r="N186" s="2">
        <v>73217</v>
      </c>
      <c r="O186" s="2">
        <v>74039</v>
      </c>
      <c r="P186" s="2">
        <v>75148</v>
      </c>
      <c r="Q186" s="2">
        <v>75958</v>
      </c>
      <c r="R186" s="2">
        <v>78421</v>
      </c>
      <c r="S186" s="2">
        <v>81231</v>
      </c>
      <c r="T186" s="2">
        <v>83408</v>
      </c>
      <c r="U186" s="2">
        <v>83003</v>
      </c>
      <c r="V186" s="2">
        <v>81837</v>
      </c>
      <c r="W186" s="2">
        <v>77642</v>
      </c>
      <c r="X186" s="2">
        <v>75508</v>
      </c>
      <c r="Y186" s="20"/>
    </row>
    <row r="187" spans="1:25" hidden="1" outlineLevel="1" x14ac:dyDescent="0.25">
      <c r="A187" s="11" t="s">
        <v>734</v>
      </c>
      <c r="C187" s="3">
        <v>0.64877593888639995</v>
      </c>
      <c r="D187" s="3">
        <v>0.63869522142900004</v>
      </c>
      <c r="E187" s="3">
        <v>0.65127236674379996</v>
      </c>
      <c r="F187" s="3">
        <v>0.65161600543069997</v>
      </c>
      <c r="G187" s="3">
        <v>0.64599931046689996</v>
      </c>
      <c r="H187" s="3">
        <v>0.64368059520080001</v>
      </c>
      <c r="I187" s="3">
        <v>0.62642045454549999</v>
      </c>
      <c r="J187" s="3">
        <v>0.62173932483789995</v>
      </c>
      <c r="K187" s="3">
        <v>0.61722090572840005</v>
      </c>
      <c r="L187" s="3">
        <v>0.60669096234740005</v>
      </c>
      <c r="M187" s="3">
        <v>0.59824649753570003</v>
      </c>
      <c r="N187" s="3">
        <v>0.58931905988410005</v>
      </c>
      <c r="O187" s="3">
        <v>0.59469076305220003</v>
      </c>
      <c r="P187" s="3">
        <v>0.5916839229334</v>
      </c>
      <c r="Q187" s="3">
        <v>0.58308576867869999</v>
      </c>
      <c r="R187" s="3">
        <v>0.57581208881580004</v>
      </c>
      <c r="S187" s="3">
        <v>0.57566952737989996</v>
      </c>
      <c r="T187" s="3">
        <v>0.57726593211889998</v>
      </c>
      <c r="U187" s="3">
        <v>0.5678641553839</v>
      </c>
      <c r="V187" s="3">
        <v>0.56410910369260003</v>
      </c>
      <c r="W187" s="3">
        <v>0.56400049395990004</v>
      </c>
      <c r="X187" s="3">
        <v>0.55378071140450003</v>
      </c>
    </row>
    <row r="188" spans="1:25" hidden="1" outlineLevel="1" x14ac:dyDescent="0.25">
      <c r="A188" s="11" t="s">
        <v>726</v>
      </c>
      <c r="C188" s="3">
        <v>0.68397219463750003</v>
      </c>
      <c r="D188" s="3">
        <v>0.67242118807630002</v>
      </c>
      <c r="E188" s="3">
        <v>0.68593676966380002</v>
      </c>
      <c r="F188" s="3">
        <v>0.68528452301870002</v>
      </c>
      <c r="G188" s="3">
        <v>0.67873471505630001</v>
      </c>
      <c r="H188" s="3">
        <v>0.67679036489849997</v>
      </c>
      <c r="I188" s="3">
        <v>0.65800878143349995</v>
      </c>
      <c r="J188" s="3">
        <v>0.65248320132140003</v>
      </c>
      <c r="K188" s="3">
        <v>0.64690140586910005</v>
      </c>
      <c r="L188" s="3">
        <v>0.63458318489489995</v>
      </c>
      <c r="M188" s="3">
        <v>0.62442912537700002</v>
      </c>
      <c r="N188" s="3">
        <v>0.61418505158960002</v>
      </c>
      <c r="O188" s="3">
        <v>0.61960433159820005</v>
      </c>
      <c r="P188" s="3">
        <v>0.61571487095449995</v>
      </c>
      <c r="Q188" s="3">
        <v>0.60616555873879996</v>
      </c>
      <c r="R188" s="3">
        <v>0.59786229978119998</v>
      </c>
      <c r="S188" s="3">
        <v>0.59733507857250001</v>
      </c>
      <c r="T188" s="3">
        <v>0.59816408491109996</v>
      </c>
      <c r="U188" s="3">
        <v>0.5882982493444</v>
      </c>
      <c r="V188" s="3">
        <v>0.58491348194949999</v>
      </c>
      <c r="W188" s="3">
        <v>0.58547363023510002</v>
      </c>
      <c r="X188" s="3">
        <v>0.57347702917209997</v>
      </c>
    </row>
    <row r="189" spans="1:25" s="4" customFormat="1" hidden="1" outlineLevel="1" x14ac:dyDescent="0.25">
      <c r="A189" s="28" t="s">
        <v>46</v>
      </c>
      <c r="B189" s="32"/>
      <c r="C189" s="4">
        <v>189413056.72</v>
      </c>
      <c r="D189" s="4">
        <v>189284827.33000001</v>
      </c>
      <c r="E189" s="4">
        <v>187704258.16999999</v>
      </c>
      <c r="F189" s="4">
        <v>187481233.83000001</v>
      </c>
      <c r="G189" s="4">
        <v>187994220.97</v>
      </c>
      <c r="H189" s="4">
        <v>192143740.56999999</v>
      </c>
      <c r="I189" s="4">
        <v>189003082.91</v>
      </c>
      <c r="J189" s="4">
        <v>185398736.68000001</v>
      </c>
      <c r="K189" s="4">
        <v>184312118.46000001</v>
      </c>
      <c r="L189" s="4">
        <v>184842593.87</v>
      </c>
      <c r="M189" s="4">
        <v>187600669.31999999</v>
      </c>
      <c r="N189" s="4">
        <v>189155188.11000001</v>
      </c>
      <c r="O189" s="4">
        <v>190534704.77000001</v>
      </c>
      <c r="P189" s="4">
        <v>193199935.47</v>
      </c>
      <c r="Q189" s="4">
        <v>195019568.40000001</v>
      </c>
      <c r="R189" s="4">
        <v>198956763.09</v>
      </c>
      <c r="S189" s="4">
        <v>204899934.59999999</v>
      </c>
      <c r="T189" s="4">
        <v>213655113.84</v>
      </c>
      <c r="U189" s="4">
        <v>209825869.96000001</v>
      </c>
      <c r="V189" s="4">
        <v>204921693.71000001</v>
      </c>
      <c r="W189" s="4">
        <v>192514756.44</v>
      </c>
      <c r="X189" s="4">
        <v>189157656.62</v>
      </c>
      <c r="Y189" s="21"/>
    </row>
    <row r="190" spans="1:25" s="4" customFormat="1" hidden="1" outlineLevel="1" x14ac:dyDescent="0.25">
      <c r="A190" s="28" t="s">
        <v>763</v>
      </c>
      <c r="B190" s="32"/>
      <c r="Y190" s="21"/>
    </row>
    <row r="191" spans="1:25" s="4" customFormat="1" hidden="1" outlineLevel="1" x14ac:dyDescent="0.25">
      <c r="A191" s="24" t="s">
        <v>653</v>
      </c>
      <c r="B191" s="33"/>
      <c r="C191" s="4">
        <v>185643494.08000001</v>
      </c>
      <c r="D191" s="4">
        <v>184321292.47999999</v>
      </c>
      <c r="E191" s="4">
        <v>181678170.22999999</v>
      </c>
      <c r="F191" s="4">
        <v>180293548.63</v>
      </c>
      <c r="G191" s="4">
        <v>179549294.02000001</v>
      </c>
      <c r="H191" s="4">
        <v>181929548.18000001</v>
      </c>
      <c r="I191" s="4">
        <v>188760817.37</v>
      </c>
      <c r="J191" s="4">
        <v>183617068.94</v>
      </c>
      <c r="K191" s="4">
        <v>180236096.59</v>
      </c>
      <c r="L191" s="4">
        <v>178336752.78</v>
      </c>
      <c r="M191" s="4">
        <v>177990901.72</v>
      </c>
      <c r="N191" s="4">
        <v>176747183.62</v>
      </c>
      <c r="O191" s="4">
        <v>175394076.12</v>
      </c>
      <c r="P191" s="4">
        <v>175013980.15000001</v>
      </c>
      <c r="Q191" s="4">
        <v>173937381.16999999</v>
      </c>
      <c r="R191" s="4">
        <v>173735409.65000001</v>
      </c>
      <c r="S191" s="4">
        <v>174991822.69999999</v>
      </c>
      <c r="T191" s="4">
        <v>178095017.84</v>
      </c>
      <c r="U191" s="4">
        <v>209311477.65000001</v>
      </c>
      <c r="V191" s="4">
        <v>203592976.59</v>
      </c>
      <c r="W191" s="4">
        <v>190845510.06999999</v>
      </c>
      <c r="X191" s="4">
        <v>187386403.84</v>
      </c>
      <c r="Y191" s="21"/>
    </row>
    <row r="192" spans="1:25" s="4" customFormat="1" hidden="1" outlineLevel="1" x14ac:dyDescent="0.25">
      <c r="A192" s="24" t="s">
        <v>654</v>
      </c>
      <c r="B192" s="33"/>
      <c r="C192" s="4">
        <v>3769562.64</v>
      </c>
      <c r="D192" s="4">
        <v>4963534.8499999996</v>
      </c>
      <c r="E192" s="4">
        <v>6026087.9400000004</v>
      </c>
      <c r="F192" s="4">
        <v>7187685.2000000002</v>
      </c>
      <c r="G192" s="4">
        <v>8444926.9499999993</v>
      </c>
      <c r="H192" s="4">
        <v>10214192.390000001</v>
      </c>
      <c r="I192" s="4">
        <v>242265.54</v>
      </c>
      <c r="J192" s="4">
        <v>1781667.74</v>
      </c>
      <c r="K192" s="4">
        <v>4076021.87</v>
      </c>
      <c r="L192" s="4">
        <v>6505841.0899999999</v>
      </c>
      <c r="M192" s="4">
        <v>9609767.5999999996</v>
      </c>
      <c r="N192" s="4">
        <v>12408004.49</v>
      </c>
      <c r="O192" s="4">
        <v>15140628.65</v>
      </c>
      <c r="P192" s="4">
        <v>18185955.32</v>
      </c>
      <c r="Q192" s="4">
        <v>21082187.23</v>
      </c>
      <c r="R192" s="4">
        <v>25221353.440000001</v>
      </c>
      <c r="S192" s="4">
        <v>29908111.899999999</v>
      </c>
      <c r="T192" s="4">
        <v>35560096</v>
      </c>
      <c r="U192" s="4">
        <v>514392.31</v>
      </c>
      <c r="V192" s="4">
        <v>1328717.1200000001</v>
      </c>
      <c r="W192" s="4">
        <v>1669246.37</v>
      </c>
      <c r="X192" s="4">
        <v>1771252.78</v>
      </c>
      <c r="Y192" s="21"/>
    </row>
    <row r="193" spans="1:25" s="19" customFormat="1" hidden="1" outlineLevel="1" x14ac:dyDescent="0.25">
      <c r="A193" s="28" t="s">
        <v>655</v>
      </c>
      <c r="B193" s="32"/>
      <c r="C193" s="19">
        <v>835747100</v>
      </c>
      <c r="D193" s="19">
        <v>848341200</v>
      </c>
      <c r="E193" s="19">
        <v>830435200</v>
      </c>
      <c r="F193" s="19">
        <v>830339700</v>
      </c>
      <c r="G193" s="19">
        <v>837630500</v>
      </c>
      <c r="H193" s="19">
        <v>844983200</v>
      </c>
      <c r="I193" s="19">
        <v>854998300</v>
      </c>
      <c r="J193" s="19">
        <v>856801800</v>
      </c>
      <c r="K193" s="19">
        <v>870213600</v>
      </c>
      <c r="L193" s="19">
        <v>888887700</v>
      </c>
      <c r="M193" s="19">
        <v>910471000</v>
      </c>
      <c r="N193" s="19">
        <v>928337700</v>
      </c>
      <c r="O193" s="19">
        <v>927934800</v>
      </c>
      <c r="P193" s="19">
        <v>941019200</v>
      </c>
      <c r="Q193" s="19">
        <v>961103500</v>
      </c>
      <c r="R193" s="19">
        <v>1000388600</v>
      </c>
      <c r="S193" s="19">
        <v>1029285800</v>
      </c>
      <c r="T193" s="19">
        <v>1048802000</v>
      </c>
      <c r="U193" s="19">
        <v>1057175300</v>
      </c>
      <c r="V193" s="19">
        <v>1052588500</v>
      </c>
      <c r="W193" s="19">
        <v>1003277200</v>
      </c>
      <c r="X193" s="19">
        <v>995578500</v>
      </c>
      <c r="Y193" s="40"/>
    </row>
    <row r="194" spans="1:25" s="19" customFormat="1" hidden="1" outlineLevel="1" x14ac:dyDescent="0.25">
      <c r="A194" s="28" t="s">
        <v>47</v>
      </c>
      <c r="B194" s="32"/>
      <c r="C194" s="19">
        <v>38201100</v>
      </c>
      <c r="D194" s="19">
        <v>37712800</v>
      </c>
      <c r="E194" s="19">
        <v>37127900</v>
      </c>
      <c r="F194" s="19">
        <v>36150300</v>
      </c>
      <c r="G194" s="19">
        <v>35581300</v>
      </c>
      <c r="H194" s="19">
        <v>36133800</v>
      </c>
      <c r="I194" s="19">
        <v>36016000</v>
      </c>
      <c r="J194" s="19">
        <v>35791200</v>
      </c>
      <c r="K194" s="19">
        <v>35459600</v>
      </c>
      <c r="L194" s="19">
        <v>34882000</v>
      </c>
      <c r="M194" s="19">
        <v>34289200</v>
      </c>
      <c r="N194" s="19">
        <v>33990300</v>
      </c>
      <c r="O194" s="19">
        <v>33647400</v>
      </c>
      <c r="P194" s="19">
        <v>33272900</v>
      </c>
      <c r="Q194" s="19">
        <v>32997900</v>
      </c>
      <c r="R194" s="19">
        <v>33425800</v>
      </c>
      <c r="S194" s="19">
        <v>33306400</v>
      </c>
      <c r="T194" s="19">
        <v>32772700</v>
      </c>
      <c r="U194" s="19">
        <v>32773600</v>
      </c>
      <c r="V194" s="19">
        <v>32910600</v>
      </c>
      <c r="W194" s="19">
        <v>32321800</v>
      </c>
      <c r="X194" s="19">
        <v>30326800</v>
      </c>
      <c r="Y194" s="40"/>
    </row>
    <row r="195" spans="1:25" s="4" customFormat="1" hidden="1" outlineLevel="1" x14ac:dyDescent="0.25">
      <c r="A195" s="24" t="s">
        <v>48</v>
      </c>
      <c r="B195" s="33"/>
      <c r="C195" s="4">
        <v>797546000</v>
      </c>
      <c r="D195" s="4">
        <v>810628400</v>
      </c>
      <c r="E195" s="4">
        <v>793307300</v>
      </c>
      <c r="F195" s="4">
        <v>794189400</v>
      </c>
      <c r="G195" s="4">
        <v>802049200</v>
      </c>
      <c r="H195" s="4">
        <v>808849400</v>
      </c>
      <c r="I195" s="4">
        <v>818982300</v>
      </c>
      <c r="J195" s="4">
        <v>821010600</v>
      </c>
      <c r="K195" s="4">
        <v>834754000</v>
      </c>
      <c r="L195" s="4">
        <v>854005700</v>
      </c>
      <c r="M195" s="4">
        <v>876181800</v>
      </c>
      <c r="N195" s="4">
        <v>894347400</v>
      </c>
      <c r="O195" s="4">
        <v>894287400</v>
      </c>
      <c r="P195" s="4">
        <v>907746300</v>
      </c>
      <c r="Q195" s="4">
        <v>928105600</v>
      </c>
      <c r="R195" s="4">
        <v>966962800</v>
      </c>
      <c r="S195" s="4">
        <v>995979400</v>
      </c>
      <c r="T195" s="4">
        <v>1016029300</v>
      </c>
      <c r="U195" s="4">
        <v>1024401700</v>
      </c>
      <c r="V195" s="4">
        <v>1019677900</v>
      </c>
      <c r="W195" s="4">
        <v>970955400</v>
      </c>
      <c r="X195" s="4">
        <v>965251700</v>
      </c>
      <c r="Y195" s="21"/>
    </row>
    <row r="196" spans="1:25" s="4" customFormat="1" hidden="1" outlineLevel="1" x14ac:dyDescent="0.25">
      <c r="A196" s="24" t="s">
        <v>49</v>
      </c>
      <c r="B196" s="33"/>
      <c r="C196" s="4">
        <v>7920.0198609999998</v>
      </c>
      <c r="D196" s="4">
        <v>7901.9398359999996</v>
      </c>
      <c r="E196" s="4">
        <v>7889.4443730000003</v>
      </c>
      <c r="F196" s="4">
        <v>7874.722616</v>
      </c>
      <c r="G196" s="4">
        <v>7852.2189479999997</v>
      </c>
      <c r="H196" s="4">
        <v>7830.9345620000004</v>
      </c>
      <c r="I196" s="4">
        <v>7783.3751499999998</v>
      </c>
      <c r="J196" s="4">
        <v>7704.96828</v>
      </c>
      <c r="K196" s="4">
        <v>7650.2923549999996</v>
      </c>
      <c r="L196" s="4">
        <v>7606.0358029999998</v>
      </c>
      <c r="M196" s="4">
        <v>7550.037053</v>
      </c>
      <c r="N196" s="4">
        <v>7502.2850429999999</v>
      </c>
      <c r="O196" s="4">
        <v>7483.9523319999998</v>
      </c>
      <c r="P196" s="4">
        <v>7437.4952890000004</v>
      </c>
      <c r="Q196" s="4">
        <v>7406.5358429999997</v>
      </c>
      <c r="R196" s="4">
        <v>7371.6617489999999</v>
      </c>
      <c r="S196" s="4">
        <v>7323.7548630000001</v>
      </c>
      <c r="T196" s="4">
        <v>7286.2880089999999</v>
      </c>
      <c r="U196" s="4">
        <v>7260.418173</v>
      </c>
      <c r="V196" s="4">
        <v>7287.7330910000001</v>
      </c>
      <c r="W196" s="4">
        <v>7321.6658870000001</v>
      </c>
      <c r="X196" s="4">
        <v>7331.0070100000003</v>
      </c>
      <c r="Y196" s="21"/>
    </row>
    <row r="197" spans="1:25" s="4" customFormat="1" hidden="1" outlineLevel="1" x14ac:dyDescent="0.25">
      <c r="A197" s="24" t="s">
        <v>50</v>
      </c>
      <c r="B197" s="33"/>
      <c r="C197" s="4">
        <v>-179951.2</v>
      </c>
      <c r="D197" s="4">
        <v>-152365.46</v>
      </c>
      <c r="E197" s="4">
        <v>-175697.04</v>
      </c>
      <c r="F197" s="4">
        <v>-154249.37</v>
      </c>
      <c r="G197" s="4">
        <v>-135571.31</v>
      </c>
      <c r="H197" s="4">
        <v>-152369.54</v>
      </c>
      <c r="I197" s="4">
        <v>-144565.19</v>
      </c>
      <c r="J197" s="4">
        <v>-151064.07</v>
      </c>
      <c r="K197" s="4">
        <v>-156724.9</v>
      </c>
      <c r="L197" s="4">
        <v>-170202.5</v>
      </c>
      <c r="M197" s="4">
        <v>-137724.20000000001</v>
      </c>
      <c r="N197" s="4">
        <v>-148775.56</v>
      </c>
      <c r="O197" s="4">
        <v>-159969.35999999999</v>
      </c>
      <c r="P197" s="4">
        <v>-173319.8</v>
      </c>
      <c r="Q197" s="4">
        <v>-178845.83</v>
      </c>
      <c r="R197" s="4">
        <v>-164046.43</v>
      </c>
      <c r="S197" s="4">
        <v>-181635.87</v>
      </c>
      <c r="T197" s="4">
        <v>-154979.5</v>
      </c>
      <c r="U197" s="4">
        <v>-207335.52</v>
      </c>
      <c r="V197" s="4">
        <v>-211990.84</v>
      </c>
      <c r="W197" s="4">
        <v>-211712.54</v>
      </c>
      <c r="X197" s="4">
        <v>-183611.79</v>
      </c>
      <c r="Y197" s="21"/>
    </row>
    <row r="198" spans="1:25" hidden="1" outlineLevel="1" x14ac:dyDescent="0.25">
      <c r="A198" s="11" t="s">
        <v>51</v>
      </c>
      <c r="C198" s="1" t="s">
        <v>1</v>
      </c>
      <c r="D198" s="1" t="s">
        <v>1</v>
      </c>
      <c r="E198" s="1" t="s">
        <v>1</v>
      </c>
      <c r="F198" s="3">
        <v>0.82029169181920003</v>
      </c>
      <c r="G198" s="3">
        <v>0.82207647915430004</v>
      </c>
      <c r="H198" s="3">
        <v>0.80549215606190006</v>
      </c>
      <c r="I198" s="3">
        <v>0.81291668435690001</v>
      </c>
      <c r="J198" s="3">
        <v>0.82645551940020001</v>
      </c>
      <c r="K198" s="3">
        <v>0.81725733124650002</v>
      </c>
      <c r="L198" s="3">
        <v>0.80876571581110002</v>
      </c>
      <c r="M198" s="3">
        <v>0.79938322932850003</v>
      </c>
      <c r="N198" s="3">
        <v>0.78741231264879996</v>
      </c>
      <c r="O198" s="3">
        <v>0.78644893040319996</v>
      </c>
      <c r="P198" s="3">
        <v>0.78086361576289998</v>
      </c>
      <c r="Q198" s="3">
        <v>0.77906670256489996</v>
      </c>
      <c r="R198" s="3">
        <v>0.78325683401409996</v>
      </c>
      <c r="S198" s="3">
        <v>0.76977454587500005</v>
      </c>
      <c r="T198" s="3">
        <v>0.74707129801469996</v>
      </c>
      <c r="U198" s="3">
        <v>0.7624861222889</v>
      </c>
      <c r="V198" s="3">
        <v>0.7770595573604</v>
      </c>
      <c r="W198" s="3">
        <v>0.78757594379859996</v>
      </c>
      <c r="X198" s="3">
        <v>0.79245066790980001</v>
      </c>
    </row>
    <row r="199" spans="1:25" hidden="1" outlineLevel="1" x14ac:dyDescent="0.25">
      <c r="A199" s="11" t="s">
        <v>800</v>
      </c>
      <c r="C199" s="3">
        <v>0.1145333867457</v>
      </c>
      <c r="D199" s="3">
        <v>0.1089173054746</v>
      </c>
      <c r="E199" s="3">
        <v>0.1134988977219</v>
      </c>
      <c r="F199" s="3">
        <v>0.11084382482169999</v>
      </c>
      <c r="G199" s="3">
        <v>0.1068736550322</v>
      </c>
      <c r="H199" s="3">
        <v>0.1073333518897</v>
      </c>
      <c r="I199" s="3">
        <v>0.1152789481766</v>
      </c>
      <c r="J199" s="3">
        <v>0.1101287303551</v>
      </c>
      <c r="K199" s="3">
        <v>0.1133011442464</v>
      </c>
      <c r="L199" s="3">
        <v>0.1052896458145</v>
      </c>
      <c r="M199" s="3">
        <v>0.1054784710083</v>
      </c>
      <c r="N199" s="3">
        <v>0.1093962038618</v>
      </c>
      <c r="O199" s="3">
        <v>0.1064471022457</v>
      </c>
      <c r="P199" s="3">
        <v>0.1064149144252</v>
      </c>
      <c r="Q199" s="3">
        <v>0.1091037258187</v>
      </c>
      <c r="R199" s="3">
        <v>0.1023634838228</v>
      </c>
      <c r="S199" s="3">
        <v>0.1002455347782</v>
      </c>
      <c r="T199" s="3">
        <v>0.1008945617662</v>
      </c>
      <c r="U199" s="3">
        <v>0.10723337920290001</v>
      </c>
      <c r="V199" s="3">
        <v>0.109973335824</v>
      </c>
      <c r="W199" s="3">
        <v>0.10800984498290001</v>
      </c>
      <c r="X199" s="3">
        <v>0.1097744925108</v>
      </c>
    </row>
    <row r="200" spans="1:25" hidden="1" outlineLevel="1" x14ac:dyDescent="0.25"/>
    <row r="201" spans="1:25" hidden="1" outlineLevel="1" x14ac:dyDescent="0.25">
      <c r="A201" s="8" t="s">
        <v>53</v>
      </c>
      <c r="B201" s="22"/>
    </row>
    <row r="202" spans="1:25" s="4" customFormat="1" hidden="1" outlineLevel="1" x14ac:dyDescent="0.25">
      <c r="A202" s="24" t="s">
        <v>54</v>
      </c>
      <c r="B202" s="33"/>
      <c r="C202" s="4">
        <v>2230694.96</v>
      </c>
      <c r="D202" s="4">
        <v>2090009.47</v>
      </c>
      <c r="E202" s="4">
        <v>1981577.28</v>
      </c>
      <c r="F202" s="4">
        <v>1974028.31</v>
      </c>
      <c r="G202" s="4">
        <v>1939362.43</v>
      </c>
      <c r="H202" s="4">
        <v>1900087.73</v>
      </c>
      <c r="I202" s="4">
        <v>1832234.9</v>
      </c>
      <c r="J202" s="4">
        <v>1832691.33</v>
      </c>
      <c r="K202" s="4">
        <v>1762189.79</v>
      </c>
      <c r="L202" s="4">
        <v>1725239.02</v>
      </c>
      <c r="M202" s="4">
        <v>1749990.51</v>
      </c>
      <c r="N202" s="4">
        <v>1729902.32</v>
      </c>
      <c r="O202" s="4">
        <v>1743218.04</v>
      </c>
      <c r="P202" s="4">
        <v>1682086.71</v>
      </c>
      <c r="Q202" s="4">
        <v>1701321</v>
      </c>
      <c r="R202" s="4">
        <v>1671011.83</v>
      </c>
      <c r="S202" s="4">
        <v>1597072.03</v>
      </c>
      <c r="T202" s="4">
        <v>1575479.21</v>
      </c>
      <c r="U202" s="4">
        <v>1583025.95</v>
      </c>
      <c r="V202" s="4">
        <v>1577565.44</v>
      </c>
      <c r="W202" s="4">
        <v>1653756.17</v>
      </c>
      <c r="X202" s="4">
        <v>1629731.83</v>
      </c>
      <c r="Y202" s="21"/>
    </row>
    <row r="203" spans="1:25" s="4" customFormat="1" hidden="1" outlineLevel="1" x14ac:dyDescent="0.25">
      <c r="A203" s="24" t="s">
        <v>55</v>
      </c>
      <c r="B203" s="33"/>
      <c r="C203" s="4">
        <v>1787857.03</v>
      </c>
      <c r="D203" s="4">
        <v>1663964.13</v>
      </c>
      <c r="E203" s="4">
        <v>1581506.81</v>
      </c>
      <c r="F203" s="4">
        <v>1581027.5</v>
      </c>
      <c r="G203" s="4">
        <v>1545307.43</v>
      </c>
      <c r="H203" s="4">
        <v>1515825.92</v>
      </c>
      <c r="I203" s="4">
        <v>1455620.24</v>
      </c>
      <c r="J203" s="4">
        <v>1473936.39</v>
      </c>
      <c r="K203" s="4">
        <v>1410585.26</v>
      </c>
      <c r="L203" s="4">
        <v>1393599.93</v>
      </c>
      <c r="M203" s="4">
        <v>1431572.38</v>
      </c>
      <c r="N203" s="4">
        <v>1436117.27</v>
      </c>
      <c r="O203" s="4">
        <v>1461473.36</v>
      </c>
      <c r="P203" s="4">
        <v>1413335.14</v>
      </c>
      <c r="Q203" s="4">
        <v>1440215.52</v>
      </c>
      <c r="R203" s="4">
        <v>1425723.26</v>
      </c>
      <c r="S203" s="4">
        <v>1366864.53</v>
      </c>
      <c r="T203" s="4">
        <v>1352138.68</v>
      </c>
      <c r="U203" s="4">
        <v>1364685.85</v>
      </c>
      <c r="V203" s="4">
        <v>1367728.35</v>
      </c>
      <c r="W203" s="4">
        <v>1447087.4</v>
      </c>
      <c r="X203" s="4">
        <v>1445961.83</v>
      </c>
      <c r="Y203" s="21"/>
    </row>
    <row r="204" spans="1:25" s="4" customFormat="1" hidden="1" outlineLevel="1" x14ac:dyDescent="0.25">
      <c r="A204" s="24" t="s">
        <v>56</v>
      </c>
      <c r="B204" s="33"/>
      <c r="C204" s="4">
        <v>442837.93</v>
      </c>
      <c r="D204" s="4">
        <v>426045.34</v>
      </c>
      <c r="E204" s="4">
        <v>400070.47</v>
      </c>
      <c r="F204" s="4">
        <v>393000.81</v>
      </c>
      <c r="G204" s="4">
        <v>394055</v>
      </c>
      <c r="H204" s="4">
        <v>384261.81</v>
      </c>
      <c r="I204" s="4">
        <v>376614.66</v>
      </c>
      <c r="J204" s="4">
        <v>358754.94</v>
      </c>
      <c r="K204" s="4">
        <v>351604.53</v>
      </c>
      <c r="L204" s="4">
        <v>331639.09000000003</v>
      </c>
      <c r="M204" s="4">
        <v>318418.13</v>
      </c>
      <c r="N204" s="4">
        <v>293785.05</v>
      </c>
      <c r="O204" s="4">
        <v>281744.68</v>
      </c>
      <c r="P204" s="4">
        <v>268751.57</v>
      </c>
      <c r="Q204" s="4">
        <v>261105.48</v>
      </c>
      <c r="R204" s="4">
        <v>245288.57</v>
      </c>
      <c r="S204" s="4">
        <v>230207.5</v>
      </c>
      <c r="T204" s="4">
        <v>223340.53</v>
      </c>
      <c r="U204" s="4">
        <v>218340.1</v>
      </c>
      <c r="V204" s="4">
        <v>209837.09</v>
      </c>
      <c r="W204" s="4">
        <v>206668.77</v>
      </c>
      <c r="X204" s="4">
        <v>183770</v>
      </c>
      <c r="Y204" s="21"/>
    </row>
    <row r="205" spans="1:25" s="4" customFormat="1" hidden="1" outlineLevel="1" x14ac:dyDescent="0.25">
      <c r="A205" s="24" t="s">
        <v>57</v>
      </c>
      <c r="B205" s="33"/>
      <c r="C205" s="4">
        <v>80351291.269999996</v>
      </c>
      <c r="D205" s="4">
        <v>79967683.069999993</v>
      </c>
      <c r="E205" s="4">
        <v>81468406.680000007</v>
      </c>
      <c r="F205" s="4">
        <v>80079659.700000003</v>
      </c>
      <c r="G205" s="4">
        <v>51661420.799999997</v>
      </c>
      <c r="H205" s="4">
        <v>50873347.57</v>
      </c>
      <c r="I205" s="4">
        <v>47538471.32</v>
      </c>
      <c r="J205" s="4">
        <v>44641828.009999998</v>
      </c>
      <c r="K205" s="4">
        <v>42928568.130000003</v>
      </c>
      <c r="L205" s="4">
        <v>39762802.369999997</v>
      </c>
      <c r="M205" s="4">
        <v>38434541.240000002</v>
      </c>
      <c r="N205" s="4">
        <v>38131134.189999998</v>
      </c>
      <c r="O205" s="4">
        <v>36976489.710000001</v>
      </c>
      <c r="P205" s="4">
        <v>36009964.479999997</v>
      </c>
      <c r="Q205" s="4">
        <v>34747445.909999996</v>
      </c>
      <c r="R205" s="4">
        <v>33668730.560000002</v>
      </c>
      <c r="S205" s="4">
        <v>33240621.879999999</v>
      </c>
      <c r="T205" s="4">
        <v>32976584.16</v>
      </c>
      <c r="U205" s="4">
        <v>32625966.199999999</v>
      </c>
      <c r="V205" s="4">
        <v>32862587.18</v>
      </c>
      <c r="W205" s="4">
        <v>30984931.969999999</v>
      </c>
      <c r="X205" s="4">
        <v>31017317.989999998</v>
      </c>
      <c r="Y205" s="21"/>
    </row>
    <row r="206" spans="1:25" s="4" customFormat="1" hidden="1" outlineLevel="1" x14ac:dyDescent="0.25">
      <c r="A206" s="24" t="s">
        <v>58</v>
      </c>
      <c r="B206" s="33"/>
      <c r="C206" s="4">
        <v>4665135.0199999996</v>
      </c>
      <c r="D206" s="4">
        <v>4612269.84</v>
      </c>
      <c r="E206" s="4">
        <v>4601086.63</v>
      </c>
      <c r="F206" s="4">
        <v>4782761.84</v>
      </c>
      <c r="G206" s="4">
        <v>4706787.3099999996</v>
      </c>
      <c r="H206" s="4">
        <v>5285258.22</v>
      </c>
      <c r="I206" s="4">
        <v>5550589.79</v>
      </c>
      <c r="J206" s="4">
        <v>5437242.6799999997</v>
      </c>
      <c r="K206" s="4">
        <v>5366841.58</v>
      </c>
      <c r="L206" s="4">
        <v>5196603.6500000004</v>
      </c>
      <c r="M206" s="4">
        <v>5113157.72</v>
      </c>
      <c r="N206" s="4">
        <v>5179377.66</v>
      </c>
      <c r="O206" s="4">
        <v>5208060.8099999996</v>
      </c>
      <c r="P206" s="4">
        <v>5261204.72</v>
      </c>
      <c r="Q206" s="4">
        <v>5224645.3499999996</v>
      </c>
      <c r="R206" s="4">
        <v>5268511.66</v>
      </c>
      <c r="S206" s="4">
        <v>5620834.1799999997</v>
      </c>
      <c r="T206" s="4">
        <v>5600950.2199999997</v>
      </c>
      <c r="U206" s="4">
        <v>5635310.3799999999</v>
      </c>
      <c r="V206" s="4">
        <v>6073391.5899999999</v>
      </c>
      <c r="W206" s="4">
        <v>6027638.0099999998</v>
      </c>
      <c r="X206" s="4">
        <v>5986308.6900000004</v>
      </c>
      <c r="Y206" s="21"/>
    </row>
    <row r="207" spans="1:25" s="4" customFormat="1" hidden="1" outlineLevel="1" x14ac:dyDescent="0.25">
      <c r="A207" s="24" t="s">
        <v>59</v>
      </c>
      <c r="B207" s="33"/>
      <c r="C207" s="4">
        <v>8484524.7899999991</v>
      </c>
      <c r="D207" s="4">
        <v>8563057.1600000001</v>
      </c>
      <c r="E207" s="4">
        <v>8469765.6099999994</v>
      </c>
      <c r="F207" s="4">
        <v>7238025.0599999996</v>
      </c>
      <c r="G207" s="4">
        <v>3304375.71</v>
      </c>
      <c r="H207" s="4">
        <v>3021323.42</v>
      </c>
      <c r="I207" s="4">
        <v>2717469.98</v>
      </c>
      <c r="J207" s="4">
        <v>2483747.86</v>
      </c>
      <c r="K207" s="4">
        <v>2331002.1</v>
      </c>
      <c r="L207" s="4">
        <v>2301981.89</v>
      </c>
      <c r="M207" s="4">
        <v>2297227.12</v>
      </c>
      <c r="N207" s="4">
        <v>2306391.37</v>
      </c>
      <c r="O207" s="4">
        <v>2411489.7000000002</v>
      </c>
      <c r="P207" s="4">
        <v>2575137.9</v>
      </c>
      <c r="Q207" s="4">
        <v>2550840.4500000002</v>
      </c>
      <c r="R207" s="4">
        <v>2556727.38</v>
      </c>
      <c r="S207" s="4">
        <v>2689558.91</v>
      </c>
      <c r="T207" s="4">
        <v>2855972.06</v>
      </c>
      <c r="U207" s="4">
        <v>3001521.46</v>
      </c>
      <c r="V207" s="4">
        <v>2966820.42</v>
      </c>
      <c r="W207" s="4">
        <v>2653709.91</v>
      </c>
      <c r="X207" s="4">
        <v>2773657.69</v>
      </c>
      <c r="Y207" s="21"/>
    </row>
    <row r="208" spans="1:25" s="4" customFormat="1" hidden="1" outlineLevel="1" x14ac:dyDescent="0.25">
      <c r="A208" s="24" t="s">
        <v>60</v>
      </c>
      <c r="B208" s="33"/>
      <c r="C208" s="4">
        <v>67201631.459999993</v>
      </c>
      <c r="D208" s="4">
        <v>66792356.07</v>
      </c>
      <c r="E208" s="4">
        <v>68397554.439999998</v>
      </c>
      <c r="F208" s="4">
        <v>68058872.799999997</v>
      </c>
      <c r="G208" s="4">
        <v>43650257.780000001</v>
      </c>
      <c r="H208" s="4">
        <v>42566765.93</v>
      </c>
      <c r="I208" s="4">
        <v>39270411.549999997</v>
      </c>
      <c r="J208" s="4">
        <v>36720837.469999999</v>
      </c>
      <c r="K208" s="4">
        <v>35230724.450000003</v>
      </c>
      <c r="L208" s="4">
        <v>32264216.829999998</v>
      </c>
      <c r="M208" s="4">
        <v>31024156.399999999</v>
      </c>
      <c r="N208" s="4">
        <v>30645365.16</v>
      </c>
      <c r="O208" s="4">
        <v>29356939.199999999</v>
      </c>
      <c r="P208" s="4">
        <v>28173621.859999999</v>
      </c>
      <c r="Q208" s="4">
        <v>26971960.109999999</v>
      </c>
      <c r="R208" s="4">
        <v>25843491.52</v>
      </c>
      <c r="S208" s="4">
        <v>24930228.789999999</v>
      </c>
      <c r="T208" s="4">
        <v>24519661.879999999</v>
      </c>
      <c r="U208" s="4">
        <v>23989134.359999999</v>
      </c>
      <c r="V208" s="4">
        <v>23822375.170000002</v>
      </c>
      <c r="W208" s="4">
        <v>22303584.050000001</v>
      </c>
      <c r="X208" s="4">
        <v>22257351.609999999</v>
      </c>
      <c r="Y208" s="21"/>
    </row>
    <row r="209" spans="1:25" s="4" customFormat="1" hidden="1" outlineLevel="1" x14ac:dyDescent="0.25">
      <c r="A209" s="24" t="s">
        <v>61</v>
      </c>
      <c r="B209" s="33"/>
      <c r="C209" s="4">
        <v>824040.85</v>
      </c>
      <c r="D209" s="4">
        <v>789151.86</v>
      </c>
      <c r="E209" s="4">
        <v>832058.69</v>
      </c>
      <c r="F209" s="4">
        <v>779225.28</v>
      </c>
      <c r="G209" s="4">
        <v>710486.13</v>
      </c>
      <c r="H209" s="4">
        <v>613587.28</v>
      </c>
      <c r="I209" s="4">
        <v>629011.98</v>
      </c>
      <c r="J209" s="4">
        <v>539930.9</v>
      </c>
      <c r="K209" s="4">
        <v>544358.15</v>
      </c>
      <c r="L209" s="4">
        <v>575372.89</v>
      </c>
      <c r="M209" s="4">
        <v>449226.69</v>
      </c>
      <c r="N209" s="4">
        <v>454900.3</v>
      </c>
      <c r="O209" s="4">
        <v>507236.17</v>
      </c>
      <c r="P209" s="4">
        <v>457751.12</v>
      </c>
      <c r="Q209" s="4">
        <v>537154.14</v>
      </c>
      <c r="R209" s="4">
        <v>493598.39</v>
      </c>
      <c r="S209" s="4">
        <v>396844.5</v>
      </c>
      <c r="T209" s="4">
        <v>416924.91</v>
      </c>
      <c r="U209" s="4">
        <v>467098.58</v>
      </c>
      <c r="V209" s="4">
        <v>391164.17</v>
      </c>
      <c r="W209" s="4">
        <v>401186.33</v>
      </c>
      <c r="X209" s="4">
        <v>440568.06</v>
      </c>
      <c r="Y209" s="21"/>
    </row>
    <row r="210" spans="1:25" s="4" customFormat="1" hidden="1" outlineLevel="1" x14ac:dyDescent="0.25">
      <c r="A210" s="24" t="s">
        <v>62</v>
      </c>
      <c r="B210" s="33"/>
      <c r="C210" s="4">
        <v>293541.95</v>
      </c>
      <c r="D210" s="4">
        <v>300122.3</v>
      </c>
      <c r="E210" s="4">
        <v>350696.67</v>
      </c>
      <c r="F210" s="4">
        <v>414717.74</v>
      </c>
      <c r="G210" s="4">
        <v>351339.98</v>
      </c>
      <c r="H210" s="4">
        <v>233663.16</v>
      </c>
      <c r="I210" s="4">
        <v>294012.23</v>
      </c>
      <c r="J210" s="4">
        <v>260416.2</v>
      </c>
      <c r="K210" s="4">
        <v>246920.99</v>
      </c>
      <c r="L210" s="4">
        <v>280857.68</v>
      </c>
      <c r="M210" s="4">
        <v>227673.92</v>
      </c>
      <c r="N210" s="4">
        <v>210087.61</v>
      </c>
      <c r="O210" s="4">
        <v>227617.67</v>
      </c>
      <c r="P210" s="4">
        <v>233515.71</v>
      </c>
      <c r="Q210" s="4">
        <v>334040.03999999998</v>
      </c>
      <c r="R210" s="4">
        <v>297479.45</v>
      </c>
      <c r="S210" s="4">
        <v>231621.72</v>
      </c>
      <c r="T210" s="4">
        <v>237548.53</v>
      </c>
      <c r="U210" s="4">
        <v>285604.38</v>
      </c>
      <c r="V210" s="4">
        <v>192606.11</v>
      </c>
      <c r="W210" s="4">
        <v>218048.37</v>
      </c>
      <c r="X210" s="4">
        <v>257769.83</v>
      </c>
      <c r="Y210" s="21"/>
    </row>
    <row r="211" spans="1:25" s="4" customFormat="1" hidden="1" outlineLevel="1" x14ac:dyDescent="0.25">
      <c r="A211" s="24" t="s">
        <v>63</v>
      </c>
      <c r="B211" s="33"/>
      <c r="C211" s="4">
        <v>530498.9</v>
      </c>
      <c r="D211" s="4">
        <v>489029.56</v>
      </c>
      <c r="E211" s="4">
        <v>481362.02</v>
      </c>
      <c r="F211" s="4">
        <v>364507.54</v>
      </c>
      <c r="G211" s="4">
        <v>359146.15</v>
      </c>
      <c r="H211" s="4">
        <v>379924.12</v>
      </c>
      <c r="I211" s="4">
        <v>334999.75</v>
      </c>
      <c r="J211" s="4">
        <v>279514.7</v>
      </c>
      <c r="K211" s="4">
        <v>297437.15999999997</v>
      </c>
      <c r="L211" s="4">
        <v>294515.21000000002</v>
      </c>
      <c r="M211" s="4">
        <v>221552.77</v>
      </c>
      <c r="N211" s="4">
        <v>244812.69</v>
      </c>
      <c r="O211" s="4">
        <v>279618.5</v>
      </c>
      <c r="P211" s="4">
        <v>224235.41</v>
      </c>
      <c r="Q211" s="4">
        <v>203114.1</v>
      </c>
      <c r="R211" s="4">
        <v>196118.94</v>
      </c>
      <c r="S211" s="4">
        <v>165222.78</v>
      </c>
      <c r="T211" s="4">
        <v>179376.38</v>
      </c>
      <c r="U211" s="4">
        <v>181494.2</v>
      </c>
      <c r="V211" s="4">
        <v>198558.06</v>
      </c>
      <c r="W211" s="4">
        <v>183137.96</v>
      </c>
      <c r="X211" s="4">
        <v>182798.23</v>
      </c>
      <c r="Y211" s="21"/>
    </row>
    <row r="212" spans="1:25" s="4" customFormat="1" hidden="1" outlineLevel="1" x14ac:dyDescent="0.25">
      <c r="A212" s="24" t="s">
        <v>64</v>
      </c>
      <c r="B212" s="33"/>
      <c r="C212" s="4">
        <v>272087.06</v>
      </c>
      <c r="D212" s="4">
        <v>237409.57</v>
      </c>
      <c r="E212" s="4">
        <v>210822.07</v>
      </c>
      <c r="F212" s="4">
        <v>292295.87</v>
      </c>
      <c r="G212" s="4">
        <v>481236.49</v>
      </c>
      <c r="H212" s="4">
        <v>658483.47</v>
      </c>
      <c r="I212" s="4">
        <v>354968.77</v>
      </c>
      <c r="J212" s="4">
        <v>235050.48</v>
      </c>
      <c r="K212" s="4">
        <v>235966.76</v>
      </c>
      <c r="L212" s="4">
        <v>390887.47</v>
      </c>
      <c r="M212" s="4">
        <v>308193.03000000003</v>
      </c>
      <c r="N212" s="4">
        <v>299133.45</v>
      </c>
      <c r="O212" s="4">
        <v>279262.55</v>
      </c>
      <c r="P212" s="4">
        <v>225459.06</v>
      </c>
      <c r="Q212" s="4">
        <v>247298.33</v>
      </c>
      <c r="R212" s="4">
        <v>304367.42</v>
      </c>
      <c r="S212" s="4">
        <v>416245.82</v>
      </c>
      <c r="T212" s="4">
        <v>496595.09</v>
      </c>
      <c r="U212" s="4">
        <v>257546.34</v>
      </c>
      <c r="V212" s="4">
        <v>416197.26</v>
      </c>
      <c r="W212" s="4">
        <v>244002.67</v>
      </c>
      <c r="X212" s="4">
        <v>298342.74</v>
      </c>
      <c r="Y212" s="21"/>
    </row>
    <row r="213" spans="1:25" s="4" customFormat="1" hidden="1" outlineLevel="1" x14ac:dyDescent="0.25">
      <c r="A213" s="24" t="s">
        <v>65</v>
      </c>
      <c r="B213" s="33"/>
      <c r="C213" s="4">
        <v>245135.03</v>
      </c>
      <c r="D213" s="4">
        <v>212732.23</v>
      </c>
      <c r="E213" s="4">
        <v>133073.76999999999</v>
      </c>
      <c r="F213" s="4">
        <v>238257.14</v>
      </c>
      <c r="G213" s="4">
        <v>391127.2</v>
      </c>
      <c r="H213" s="4">
        <v>596528.88</v>
      </c>
      <c r="I213" s="4">
        <v>296217.39</v>
      </c>
      <c r="J213" s="4">
        <v>187031.95</v>
      </c>
      <c r="K213" s="4">
        <v>196903.45</v>
      </c>
      <c r="L213" s="4">
        <v>357058.92</v>
      </c>
      <c r="M213" s="4">
        <v>265405.87</v>
      </c>
      <c r="N213" s="4">
        <v>236299.57</v>
      </c>
      <c r="O213" s="4">
        <v>225680.31</v>
      </c>
      <c r="P213" s="4">
        <v>172987.62</v>
      </c>
      <c r="Q213" s="4">
        <v>197848.86</v>
      </c>
      <c r="R213" s="4">
        <v>235345.55</v>
      </c>
      <c r="S213" s="4">
        <v>354170.88</v>
      </c>
      <c r="T213" s="4">
        <v>456137.09</v>
      </c>
      <c r="U213" s="4">
        <v>200937.36</v>
      </c>
      <c r="V213" s="4">
        <v>350218.22</v>
      </c>
      <c r="W213" s="4">
        <v>216676.3</v>
      </c>
      <c r="X213" s="4">
        <v>285705.74</v>
      </c>
      <c r="Y213" s="21"/>
    </row>
    <row r="214" spans="1:25" s="4" customFormat="1" hidden="1" outlineLevel="1" x14ac:dyDescent="0.25">
      <c r="A214" s="24" t="s">
        <v>66</v>
      </c>
      <c r="B214" s="33"/>
      <c r="C214" s="4">
        <v>26952.03</v>
      </c>
      <c r="D214" s="4">
        <v>24677.34</v>
      </c>
      <c r="E214" s="4">
        <v>77748.3</v>
      </c>
      <c r="F214" s="4">
        <v>54038.73</v>
      </c>
      <c r="G214" s="4">
        <v>90109.29</v>
      </c>
      <c r="H214" s="4">
        <v>61954.59</v>
      </c>
      <c r="I214" s="4">
        <v>58751.38</v>
      </c>
      <c r="J214" s="4">
        <v>48018.53</v>
      </c>
      <c r="K214" s="4">
        <v>39063.31</v>
      </c>
      <c r="L214" s="4">
        <v>33828.550000000003</v>
      </c>
      <c r="M214" s="4">
        <v>42787.16</v>
      </c>
      <c r="N214" s="4">
        <v>62833.88</v>
      </c>
      <c r="O214" s="4">
        <v>53582.239999999998</v>
      </c>
      <c r="P214" s="4">
        <v>52471.44</v>
      </c>
      <c r="Q214" s="4">
        <v>49449.47</v>
      </c>
      <c r="R214" s="4">
        <v>69021.87</v>
      </c>
      <c r="S214" s="4">
        <v>62074.94</v>
      </c>
      <c r="T214" s="4">
        <v>40458</v>
      </c>
      <c r="U214" s="4">
        <v>56608.98</v>
      </c>
      <c r="V214" s="4">
        <v>65979.039999999994</v>
      </c>
      <c r="W214" s="4">
        <v>27326.37</v>
      </c>
      <c r="X214" s="4">
        <v>12637</v>
      </c>
      <c r="Y214" s="21"/>
    </row>
    <row r="215" spans="1:25" s="4" customFormat="1" hidden="1" outlineLevel="1" x14ac:dyDescent="0.25">
      <c r="A215" s="24" t="s">
        <v>67</v>
      </c>
      <c r="B215" s="33"/>
      <c r="C215" s="4">
        <v>224808.92</v>
      </c>
      <c r="D215" s="4">
        <v>278016.31</v>
      </c>
      <c r="E215" s="4">
        <v>297149.21999999997</v>
      </c>
      <c r="F215" s="4">
        <v>309606.15000000002</v>
      </c>
      <c r="G215" s="4">
        <v>282754.68</v>
      </c>
      <c r="H215" s="4">
        <v>288570.13</v>
      </c>
      <c r="I215" s="4">
        <v>313728.81</v>
      </c>
      <c r="J215" s="4">
        <v>274895.92</v>
      </c>
      <c r="K215" s="4">
        <v>257483.1</v>
      </c>
      <c r="L215" s="4">
        <v>259094.85</v>
      </c>
      <c r="M215" s="4">
        <v>251859.07</v>
      </c>
      <c r="N215" s="4">
        <v>230610.9</v>
      </c>
      <c r="O215" s="4">
        <v>212554.84</v>
      </c>
      <c r="P215" s="4">
        <v>218435.91</v>
      </c>
      <c r="Q215" s="4">
        <v>205544.43</v>
      </c>
      <c r="R215" s="4">
        <v>205204.54</v>
      </c>
      <c r="S215" s="4">
        <v>209416.8</v>
      </c>
      <c r="T215" s="4">
        <v>219794.71</v>
      </c>
      <c r="U215" s="4">
        <v>244057.62</v>
      </c>
      <c r="V215" s="4">
        <v>245923.64</v>
      </c>
      <c r="W215" s="4">
        <v>284978.69</v>
      </c>
      <c r="X215" s="4">
        <v>300817.88</v>
      </c>
      <c r="Y215" s="21"/>
    </row>
    <row r="216" spans="1:25" s="4" customFormat="1" hidden="1" outlineLevel="1" x14ac:dyDescent="0.25">
      <c r="A216" s="24" t="s">
        <v>68</v>
      </c>
      <c r="B216" s="33"/>
      <c r="C216" s="4">
        <v>3836.94</v>
      </c>
      <c r="D216" s="4">
        <v>0</v>
      </c>
      <c r="E216" s="4">
        <v>19297.5</v>
      </c>
      <c r="F216" s="4">
        <v>19296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4986.03</v>
      </c>
      <c r="M216" s="4">
        <v>4986.03</v>
      </c>
      <c r="N216" s="4">
        <v>0</v>
      </c>
      <c r="O216" s="4">
        <v>0</v>
      </c>
      <c r="P216" s="4">
        <v>0</v>
      </c>
      <c r="Q216" s="4">
        <v>1205.78</v>
      </c>
      <c r="R216" s="4">
        <v>24.3</v>
      </c>
      <c r="S216" s="4">
        <v>2542.09</v>
      </c>
      <c r="T216" s="4">
        <v>10599.34</v>
      </c>
      <c r="U216" s="4">
        <v>0</v>
      </c>
      <c r="V216" s="4">
        <v>0</v>
      </c>
      <c r="W216" s="4">
        <v>0</v>
      </c>
      <c r="X216" s="4">
        <v>35111.29</v>
      </c>
      <c r="Y216" s="21"/>
    </row>
    <row r="217" spans="1:25" s="4" customFormat="1" hidden="1" outlineLevel="1" x14ac:dyDescent="0.25">
      <c r="A217" s="24" t="s">
        <v>69</v>
      </c>
      <c r="B217" s="33"/>
      <c r="C217" s="4">
        <v>220971.98</v>
      </c>
      <c r="D217" s="4">
        <v>278016.31</v>
      </c>
      <c r="E217" s="4">
        <v>277851.71999999997</v>
      </c>
      <c r="F217" s="4">
        <v>290310.15000000002</v>
      </c>
      <c r="G217" s="4">
        <v>282754.68</v>
      </c>
      <c r="H217" s="4">
        <v>288570.13</v>
      </c>
      <c r="I217" s="4">
        <v>313728.81</v>
      </c>
      <c r="J217" s="4">
        <v>274895.92</v>
      </c>
      <c r="K217" s="4">
        <v>257483.1</v>
      </c>
      <c r="L217" s="4">
        <v>254108.82</v>
      </c>
      <c r="M217" s="4">
        <v>246873.04</v>
      </c>
      <c r="N217" s="4">
        <v>230610.9</v>
      </c>
      <c r="O217" s="4">
        <v>212554.84</v>
      </c>
      <c r="P217" s="4">
        <v>218435.91</v>
      </c>
      <c r="Q217" s="4">
        <v>204338.65</v>
      </c>
      <c r="R217" s="4">
        <v>205180.24</v>
      </c>
      <c r="S217" s="4">
        <v>206874.71</v>
      </c>
      <c r="T217" s="4">
        <v>209195.37</v>
      </c>
      <c r="U217" s="4">
        <v>244057.62</v>
      </c>
      <c r="V217" s="4">
        <v>245923.64</v>
      </c>
      <c r="W217" s="4">
        <v>284978.69</v>
      </c>
      <c r="X217" s="4">
        <v>265706.59000000003</v>
      </c>
      <c r="Y217" s="21"/>
    </row>
    <row r="218" spans="1:25" s="4" customFormat="1" hidden="1" outlineLevel="1" x14ac:dyDescent="0.25">
      <c r="A218" s="28" t="s">
        <v>70</v>
      </c>
      <c r="B218" s="32"/>
      <c r="C218" s="4">
        <v>10995446.800000001</v>
      </c>
      <c r="D218" s="4">
        <v>10612686.380000001</v>
      </c>
      <c r="E218" s="4">
        <v>10257190.75</v>
      </c>
      <c r="F218" s="4">
        <v>9840066.1799999997</v>
      </c>
      <c r="G218" s="4">
        <v>9470656.8300000001</v>
      </c>
      <c r="H218" s="4">
        <v>9097594.4000000004</v>
      </c>
      <c r="I218" s="4">
        <v>8659651.0399999991</v>
      </c>
      <c r="J218" s="4">
        <v>8233749.1699999999</v>
      </c>
      <c r="K218" s="4">
        <v>7926382.7300000004</v>
      </c>
      <c r="L218" s="4">
        <v>7588715.2699999996</v>
      </c>
      <c r="M218" s="4">
        <v>7256347.5899999999</v>
      </c>
      <c r="N218" s="4">
        <v>6970825.0300000003</v>
      </c>
      <c r="O218" s="4">
        <v>6649060.7800000003</v>
      </c>
      <c r="P218" s="4">
        <v>6360766.5999999996</v>
      </c>
      <c r="Q218" s="4">
        <v>6189860.7000000002</v>
      </c>
      <c r="R218" s="4">
        <v>5926335.8200000003</v>
      </c>
      <c r="S218" s="4">
        <v>5690517.2000000002</v>
      </c>
      <c r="T218" s="4">
        <v>5397723.7599999998</v>
      </c>
      <c r="U218" s="4">
        <v>5181209.6500000004</v>
      </c>
      <c r="V218" s="4">
        <v>4993843.87</v>
      </c>
      <c r="W218" s="4">
        <v>4692113.03</v>
      </c>
      <c r="X218" s="4">
        <v>4440943.9800000004</v>
      </c>
      <c r="Y218" s="21"/>
    </row>
    <row r="219" spans="1:25" s="4" customFormat="1" hidden="1" outlineLevel="1" x14ac:dyDescent="0.25">
      <c r="A219" s="24" t="s">
        <v>71</v>
      </c>
      <c r="B219" s="33"/>
      <c r="C219" s="4">
        <v>737359.24</v>
      </c>
      <c r="D219" s="4">
        <v>726141.99</v>
      </c>
      <c r="E219" s="4">
        <v>700580.51</v>
      </c>
      <c r="F219" s="4">
        <v>690167.96</v>
      </c>
      <c r="G219" s="4">
        <v>685616.44</v>
      </c>
      <c r="H219" s="4">
        <v>719416.71</v>
      </c>
      <c r="I219" s="4">
        <v>694227.93</v>
      </c>
      <c r="J219" s="4">
        <v>683051.25</v>
      </c>
      <c r="K219" s="4">
        <v>686089.01</v>
      </c>
      <c r="L219" s="4">
        <v>659650.52</v>
      </c>
      <c r="M219" s="4">
        <v>656267.71</v>
      </c>
      <c r="N219" s="4">
        <v>615635.35</v>
      </c>
      <c r="O219" s="4">
        <v>613988.79</v>
      </c>
      <c r="P219" s="4">
        <v>601187.65</v>
      </c>
      <c r="Q219" s="4">
        <v>584987.52</v>
      </c>
      <c r="R219" s="4">
        <v>575418</v>
      </c>
      <c r="S219" s="4">
        <v>559585.97</v>
      </c>
      <c r="T219" s="4">
        <v>531354.93000000005</v>
      </c>
      <c r="U219" s="4">
        <v>520328.01</v>
      </c>
      <c r="V219" s="4">
        <v>505399.62</v>
      </c>
      <c r="W219" s="4">
        <v>459180.88</v>
      </c>
      <c r="X219" s="4">
        <v>439134.92</v>
      </c>
      <c r="Y219" s="21"/>
    </row>
    <row r="220" spans="1:25" s="4" customFormat="1" hidden="1" outlineLevel="1" x14ac:dyDescent="0.25">
      <c r="A220" s="24" t="s">
        <v>72</v>
      </c>
      <c r="B220" s="33"/>
      <c r="C220" s="4">
        <v>311415.46000000002</v>
      </c>
      <c r="D220" s="4">
        <v>334570.33</v>
      </c>
      <c r="E220" s="4">
        <v>358724.46</v>
      </c>
      <c r="F220" s="4">
        <v>396326.42</v>
      </c>
      <c r="G220" s="4">
        <v>409874.57</v>
      </c>
      <c r="H220" s="4">
        <v>346047.98</v>
      </c>
      <c r="I220" s="4">
        <v>342133.11</v>
      </c>
      <c r="J220" s="4">
        <v>323334.08</v>
      </c>
      <c r="K220" s="4">
        <v>313709.53000000003</v>
      </c>
      <c r="L220" s="4">
        <v>287807.18</v>
      </c>
      <c r="M220" s="4">
        <v>256627.73</v>
      </c>
      <c r="N220" s="4">
        <v>233252.51</v>
      </c>
      <c r="O220" s="4">
        <v>218906.42</v>
      </c>
      <c r="P220" s="4">
        <v>196054.61</v>
      </c>
      <c r="Q220" s="4">
        <v>193240.86</v>
      </c>
      <c r="R220" s="4">
        <v>194278.35</v>
      </c>
      <c r="S220" s="4">
        <v>184391.34</v>
      </c>
      <c r="T220" s="4">
        <v>187656.5</v>
      </c>
      <c r="U220" s="4">
        <v>175252.2</v>
      </c>
      <c r="V220" s="4">
        <v>200005.72</v>
      </c>
      <c r="W220" s="4">
        <v>215627.99</v>
      </c>
      <c r="X220" s="4">
        <v>194216.77</v>
      </c>
      <c r="Y220" s="21"/>
    </row>
    <row r="221" spans="1:25" s="4" customFormat="1" hidden="1" outlineLevel="1" x14ac:dyDescent="0.25">
      <c r="A221" s="24" t="s">
        <v>73</v>
      </c>
      <c r="B221" s="33"/>
      <c r="C221" s="4">
        <v>7625888.6699999999</v>
      </c>
      <c r="D221" s="4">
        <v>7335998.6299999999</v>
      </c>
      <c r="E221" s="4">
        <v>7040982.3300000001</v>
      </c>
      <c r="F221" s="4">
        <v>6682472.7999999998</v>
      </c>
      <c r="G221" s="4">
        <v>6403076.0599999996</v>
      </c>
      <c r="H221" s="4">
        <v>6098955.54</v>
      </c>
      <c r="I221" s="4">
        <v>5791924.8700000001</v>
      </c>
      <c r="J221" s="4">
        <v>5444156.3399999999</v>
      </c>
      <c r="K221" s="4">
        <v>5214353.93</v>
      </c>
      <c r="L221" s="4">
        <v>4949406.18</v>
      </c>
      <c r="M221" s="4">
        <v>4712505.74</v>
      </c>
      <c r="N221" s="4">
        <v>4512489.34</v>
      </c>
      <c r="O221" s="4">
        <v>4248653.17</v>
      </c>
      <c r="P221" s="4">
        <v>4055087.46</v>
      </c>
      <c r="Q221" s="4">
        <v>3937103.45</v>
      </c>
      <c r="R221" s="4">
        <v>3723936.09</v>
      </c>
      <c r="S221" s="4">
        <v>3542458.31</v>
      </c>
      <c r="T221" s="4">
        <v>3314350.56</v>
      </c>
      <c r="U221" s="4">
        <v>3160685.45</v>
      </c>
      <c r="V221" s="4">
        <v>3012621.83</v>
      </c>
      <c r="W221" s="4">
        <v>2780360.33</v>
      </c>
      <c r="X221" s="4">
        <v>2606202.11</v>
      </c>
      <c r="Y221" s="21"/>
    </row>
    <row r="222" spans="1:25" s="4" customFormat="1" hidden="1" outlineLevel="1" x14ac:dyDescent="0.25">
      <c r="A222" s="24" t="s">
        <v>74</v>
      </c>
      <c r="B222" s="33"/>
      <c r="C222" s="4">
        <v>2320783.4300000002</v>
      </c>
      <c r="D222" s="4">
        <v>2215975.4300000002</v>
      </c>
      <c r="E222" s="4">
        <v>2156903.4500000002</v>
      </c>
      <c r="F222" s="4">
        <v>2071099</v>
      </c>
      <c r="G222" s="4">
        <v>1972089.76</v>
      </c>
      <c r="H222" s="4">
        <v>1933174.17</v>
      </c>
      <c r="I222" s="4">
        <v>1831365.13</v>
      </c>
      <c r="J222" s="4">
        <v>1783207.5</v>
      </c>
      <c r="K222" s="4">
        <v>1712230.26</v>
      </c>
      <c r="L222" s="4">
        <v>1691851.39</v>
      </c>
      <c r="M222" s="4">
        <v>1630946.41</v>
      </c>
      <c r="N222" s="4">
        <v>1609447.83</v>
      </c>
      <c r="O222" s="4">
        <v>1567512.4</v>
      </c>
      <c r="P222" s="4">
        <v>1508436.88</v>
      </c>
      <c r="Q222" s="4">
        <v>1474528.87</v>
      </c>
      <c r="R222" s="4">
        <v>1432703.38</v>
      </c>
      <c r="S222" s="4">
        <v>1404081.58</v>
      </c>
      <c r="T222" s="4">
        <v>1364361.77</v>
      </c>
      <c r="U222" s="4">
        <v>1324943.99</v>
      </c>
      <c r="V222" s="4">
        <v>1275816.7</v>
      </c>
      <c r="W222" s="4">
        <v>1236943.83</v>
      </c>
      <c r="X222" s="4">
        <v>1201390.18</v>
      </c>
      <c r="Y222" s="21"/>
    </row>
    <row r="223" spans="1:25" s="4" customFormat="1" hidden="1" outlineLevel="1" x14ac:dyDescent="0.25">
      <c r="A223" s="24" t="s">
        <v>75</v>
      </c>
      <c r="B223" s="33"/>
      <c r="C223" s="4">
        <v>932248.15</v>
      </c>
      <c r="D223" s="4">
        <v>972209.93</v>
      </c>
      <c r="E223" s="4">
        <v>866819.13</v>
      </c>
      <c r="F223" s="4">
        <v>807846.06</v>
      </c>
      <c r="G223" s="4">
        <v>773475.96</v>
      </c>
      <c r="H223" s="4">
        <v>658366.53</v>
      </c>
      <c r="I223" s="4">
        <v>752937.11</v>
      </c>
      <c r="J223" s="4">
        <v>851027.34</v>
      </c>
      <c r="K223" s="4">
        <v>686617.73</v>
      </c>
      <c r="L223" s="4">
        <v>645240.30000000005</v>
      </c>
      <c r="M223" s="4">
        <v>641330.91</v>
      </c>
      <c r="N223" s="4">
        <v>546983.4</v>
      </c>
      <c r="O223" s="4">
        <v>554869.4</v>
      </c>
      <c r="P223" s="4">
        <v>528959.59</v>
      </c>
      <c r="Q223" s="4">
        <v>547874.93000000005</v>
      </c>
      <c r="R223" s="4">
        <v>619009.93999999994</v>
      </c>
      <c r="S223" s="4">
        <v>663533.92000000004</v>
      </c>
      <c r="T223" s="4">
        <v>735415.96</v>
      </c>
      <c r="U223" s="4">
        <v>795257.12</v>
      </c>
      <c r="V223" s="4">
        <v>801119.88</v>
      </c>
      <c r="W223" s="4">
        <v>690395.14</v>
      </c>
      <c r="X223" s="4">
        <v>577567.5</v>
      </c>
      <c r="Y223" s="21"/>
    </row>
    <row r="224" spans="1:25" s="4" customFormat="1" hidden="1" outlineLevel="1" x14ac:dyDescent="0.25">
      <c r="A224" s="24" t="s">
        <v>76</v>
      </c>
      <c r="B224" s="33"/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21"/>
    </row>
    <row r="225" spans="1:25" s="4" customFormat="1" hidden="1" outlineLevel="1" x14ac:dyDescent="0.25">
      <c r="A225" s="24" t="s">
        <v>77</v>
      </c>
      <c r="B225" s="33"/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21"/>
    </row>
    <row r="226" spans="1:25" s="4" customFormat="1" hidden="1" outlineLevel="1" x14ac:dyDescent="0.25">
      <c r="A226" s="24" t="s">
        <v>78</v>
      </c>
      <c r="B226" s="33"/>
      <c r="C226" s="4">
        <v>10039.209999999999</v>
      </c>
      <c r="D226" s="4">
        <v>23133.14</v>
      </c>
      <c r="E226" s="4">
        <v>17823.82</v>
      </c>
      <c r="F226" s="4">
        <v>14765.57</v>
      </c>
      <c r="G226" s="4">
        <v>24597.64</v>
      </c>
      <c r="H226" s="4">
        <v>14425.65</v>
      </c>
      <c r="I226" s="4">
        <v>14363.11</v>
      </c>
      <c r="J226" s="4">
        <v>15847.89</v>
      </c>
      <c r="K226" s="4">
        <v>13642.97</v>
      </c>
      <c r="L226" s="4">
        <v>13275.07</v>
      </c>
      <c r="M226" s="4">
        <v>13143.69</v>
      </c>
      <c r="N226" s="4">
        <v>27862.080000000002</v>
      </c>
      <c r="O226" s="4">
        <v>12827.38</v>
      </c>
      <c r="P226" s="4">
        <v>14689.14</v>
      </c>
      <c r="Q226" s="4">
        <v>11951.93</v>
      </c>
      <c r="R226" s="4">
        <v>11686.19</v>
      </c>
      <c r="S226" s="4">
        <v>11627.33</v>
      </c>
      <c r="T226" s="4">
        <v>11201.04</v>
      </c>
      <c r="U226" s="4">
        <v>11130.19</v>
      </c>
      <c r="V226" s="4">
        <v>17306.05</v>
      </c>
      <c r="W226" s="4">
        <v>8237.9</v>
      </c>
      <c r="X226" s="4">
        <v>8268.61</v>
      </c>
      <c r="Y226" s="21"/>
    </row>
    <row r="227" spans="1:25" s="4" customFormat="1" hidden="1" outlineLevel="1" x14ac:dyDescent="0.25">
      <c r="A227" s="24" t="s">
        <v>79</v>
      </c>
      <c r="B227" s="33"/>
      <c r="C227" s="4">
        <v>92824.03</v>
      </c>
      <c r="D227" s="4">
        <v>107923.55</v>
      </c>
      <c r="E227" s="4">
        <v>89109.759999999995</v>
      </c>
      <c r="F227" s="4">
        <v>162227.47</v>
      </c>
      <c r="G227" s="4">
        <v>194803.83</v>
      </c>
      <c r="H227" s="4">
        <v>201695</v>
      </c>
      <c r="I227" s="4">
        <v>227183.12</v>
      </c>
      <c r="J227" s="4">
        <v>253012.4</v>
      </c>
      <c r="K227" s="4">
        <v>195866.91</v>
      </c>
      <c r="L227" s="4">
        <v>161530.85</v>
      </c>
      <c r="M227" s="4">
        <v>191058.79</v>
      </c>
      <c r="N227" s="4">
        <v>208588.22</v>
      </c>
      <c r="O227" s="4">
        <v>251115.35</v>
      </c>
      <c r="P227" s="4">
        <v>194625.1</v>
      </c>
      <c r="Q227" s="4">
        <v>220182.97</v>
      </c>
      <c r="R227" s="4">
        <v>282562.96000000002</v>
      </c>
      <c r="S227" s="4">
        <v>293179.2</v>
      </c>
      <c r="T227" s="4">
        <v>349731.33</v>
      </c>
      <c r="U227" s="4">
        <v>349802.17</v>
      </c>
      <c r="V227" s="4">
        <v>383038.9</v>
      </c>
      <c r="W227" s="4">
        <v>358865.93</v>
      </c>
      <c r="X227" s="4">
        <v>283857.14</v>
      </c>
      <c r="Y227" s="21"/>
    </row>
    <row r="228" spans="1:25" s="4" customFormat="1" hidden="1" outlineLevel="1" x14ac:dyDescent="0.25">
      <c r="A228" s="24" t="s">
        <v>80</v>
      </c>
      <c r="B228" s="33"/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21"/>
    </row>
    <row r="229" spans="1:25" s="4" customFormat="1" hidden="1" outlineLevel="1" x14ac:dyDescent="0.25">
      <c r="A229" s="24" t="s">
        <v>81</v>
      </c>
      <c r="B229" s="33"/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21"/>
    </row>
    <row r="230" spans="1:25" s="4" customFormat="1" hidden="1" outlineLevel="1" x14ac:dyDescent="0.25">
      <c r="A230" s="24" t="s">
        <v>82</v>
      </c>
      <c r="B230" s="33"/>
      <c r="C230" s="4">
        <v>-68</v>
      </c>
      <c r="D230" s="4">
        <v>-160</v>
      </c>
      <c r="E230" s="4">
        <v>0</v>
      </c>
      <c r="F230" s="4">
        <v>-175</v>
      </c>
      <c r="G230" s="4">
        <v>-590</v>
      </c>
      <c r="H230" s="4">
        <v>0</v>
      </c>
      <c r="I230" s="4">
        <v>-574</v>
      </c>
      <c r="J230" s="4">
        <v>-150</v>
      </c>
      <c r="K230" s="4">
        <v>0</v>
      </c>
      <c r="L230" s="4">
        <v>0</v>
      </c>
      <c r="M230" s="4">
        <v>0</v>
      </c>
      <c r="N230" s="4">
        <v>0</v>
      </c>
      <c r="O230" s="4">
        <v>-150</v>
      </c>
      <c r="P230" s="4">
        <v>-236</v>
      </c>
      <c r="Q230" s="4">
        <v>-215</v>
      </c>
      <c r="R230" s="4">
        <v>-41</v>
      </c>
      <c r="S230" s="4">
        <v>-383</v>
      </c>
      <c r="T230" s="4">
        <v>-130</v>
      </c>
      <c r="U230" s="4">
        <v>0</v>
      </c>
      <c r="V230" s="4">
        <v>-187</v>
      </c>
      <c r="W230" s="4">
        <v>-100</v>
      </c>
      <c r="X230" s="4">
        <v>0</v>
      </c>
      <c r="Y230" s="21"/>
    </row>
    <row r="231" spans="1:25" s="4" customFormat="1" hidden="1" outlineLevel="1" x14ac:dyDescent="0.25">
      <c r="A231" s="24" t="s">
        <v>83</v>
      </c>
      <c r="B231" s="33"/>
      <c r="C231" s="4">
        <v>161742.72</v>
      </c>
      <c r="D231" s="4">
        <v>201932.96</v>
      </c>
      <c r="E231" s="4">
        <v>167181.82</v>
      </c>
      <c r="F231" s="4">
        <v>51360.36</v>
      </c>
      <c r="G231" s="4">
        <v>64640.2</v>
      </c>
      <c r="H231" s="4">
        <v>42852.94</v>
      </c>
      <c r="I231" s="4">
        <v>81549.179999999993</v>
      </c>
      <c r="J231" s="4">
        <v>101770.1</v>
      </c>
      <c r="K231" s="4">
        <v>71745.84</v>
      </c>
      <c r="L231" s="4">
        <v>120366.12</v>
      </c>
      <c r="M231" s="4">
        <v>115418.49</v>
      </c>
      <c r="N231" s="4">
        <v>79227.740000000005</v>
      </c>
      <c r="O231" s="4">
        <v>43196.26</v>
      </c>
      <c r="P231" s="4">
        <v>25306.6</v>
      </c>
      <c r="Q231" s="4">
        <v>28067.65</v>
      </c>
      <c r="R231" s="4">
        <v>21659.52</v>
      </c>
      <c r="S231" s="4">
        <v>5929.96</v>
      </c>
      <c r="T231" s="4">
        <v>9822.91</v>
      </c>
      <c r="U231" s="4">
        <v>18242.86</v>
      </c>
      <c r="V231" s="4">
        <v>17315.71</v>
      </c>
      <c r="W231" s="4">
        <v>29265.58</v>
      </c>
      <c r="X231" s="4">
        <v>32901</v>
      </c>
      <c r="Y231" s="21"/>
    </row>
    <row r="232" spans="1:25" s="4" customFormat="1" hidden="1" outlineLevel="1" x14ac:dyDescent="0.25">
      <c r="A232" s="24" t="s">
        <v>84</v>
      </c>
      <c r="B232" s="33"/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2204.37</v>
      </c>
      <c r="S232" s="4">
        <v>2122.6799999999998</v>
      </c>
      <c r="T232" s="4">
        <v>2040.27</v>
      </c>
      <c r="U232" s="4">
        <v>1956.64</v>
      </c>
      <c r="V232" s="4">
        <v>0</v>
      </c>
      <c r="W232" s="4">
        <v>0</v>
      </c>
      <c r="X232" s="4">
        <v>0</v>
      </c>
      <c r="Y232" s="21"/>
    </row>
    <row r="233" spans="1:25" s="4" customFormat="1" hidden="1" outlineLevel="1" x14ac:dyDescent="0.25">
      <c r="A233" s="24" t="s">
        <v>85</v>
      </c>
      <c r="B233" s="33"/>
      <c r="C233" s="4">
        <v>32363.78</v>
      </c>
      <c r="D233" s="4">
        <v>43211.73</v>
      </c>
      <c r="E233" s="4">
        <v>22395.62</v>
      </c>
      <c r="F233" s="4">
        <v>12893.81</v>
      </c>
      <c r="G233" s="4">
        <v>5711.91</v>
      </c>
      <c r="H233" s="4">
        <v>9770.9699999999993</v>
      </c>
      <c r="I233" s="4">
        <v>0</v>
      </c>
      <c r="J233" s="4">
        <v>0</v>
      </c>
      <c r="K233" s="4">
        <v>11356.53</v>
      </c>
      <c r="L233" s="4">
        <v>0</v>
      </c>
      <c r="M233" s="4">
        <v>0</v>
      </c>
      <c r="N233" s="4">
        <v>2939.88</v>
      </c>
      <c r="O233" s="4">
        <v>6726.31</v>
      </c>
      <c r="P233" s="4">
        <v>4615.49</v>
      </c>
      <c r="Q233" s="4">
        <v>5672.79</v>
      </c>
      <c r="R233" s="4">
        <v>19822.52</v>
      </c>
      <c r="S233" s="4">
        <v>11704.31</v>
      </c>
      <c r="T233" s="4">
        <v>0</v>
      </c>
      <c r="U233" s="4">
        <v>0</v>
      </c>
      <c r="V233" s="4">
        <v>11431.99</v>
      </c>
      <c r="W233" s="4">
        <v>10732.2</v>
      </c>
      <c r="X233" s="4">
        <v>0</v>
      </c>
      <c r="Y233" s="21"/>
    </row>
    <row r="234" spans="1:25" s="4" customFormat="1" hidden="1" outlineLevel="1" x14ac:dyDescent="0.25">
      <c r="A234" s="24" t="s">
        <v>86</v>
      </c>
      <c r="B234" s="33"/>
      <c r="C234" s="4">
        <v>157559.20000000001</v>
      </c>
      <c r="D234" s="4">
        <v>160732.47</v>
      </c>
      <c r="E234" s="4">
        <v>161510.18</v>
      </c>
      <c r="F234" s="4">
        <v>150112.01</v>
      </c>
      <c r="G234" s="4">
        <v>145049.17000000001</v>
      </c>
      <c r="H234" s="4">
        <v>129172.24</v>
      </c>
      <c r="I234" s="4">
        <v>126972.57</v>
      </c>
      <c r="J234" s="4">
        <v>138534.66</v>
      </c>
      <c r="K234" s="4">
        <v>133457.14000000001</v>
      </c>
      <c r="L234" s="4">
        <v>131953.75</v>
      </c>
      <c r="M234" s="4">
        <v>122339.58</v>
      </c>
      <c r="N234" s="4">
        <v>121243.09</v>
      </c>
      <c r="O234" s="4">
        <v>117843.67</v>
      </c>
      <c r="P234" s="4">
        <v>124372.36</v>
      </c>
      <c r="Q234" s="4">
        <v>118269.79</v>
      </c>
      <c r="R234" s="4">
        <v>122175.56</v>
      </c>
      <c r="S234" s="4">
        <v>118989.82</v>
      </c>
      <c r="T234" s="4">
        <v>145654.92000000001</v>
      </c>
      <c r="U234" s="4">
        <v>175508.46</v>
      </c>
      <c r="V234" s="4">
        <v>170657.81</v>
      </c>
      <c r="W234" s="4">
        <v>164049.51</v>
      </c>
      <c r="X234" s="4">
        <v>147548.57</v>
      </c>
      <c r="Y234" s="21"/>
    </row>
    <row r="235" spans="1:25" s="4" customFormat="1" hidden="1" outlineLevel="1" x14ac:dyDescent="0.25">
      <c r="A235" s="24" t="s">
        <v>87</v>
      </c>
      <c r="B235" s="33"/>
      <c r="C235" s="4">
        <v>1019.49</v>
      </c>
      <c r="D235" s="4">
        <v>1008.6</v>
      </c>
      <c r="E235" s="4">
        <v>998.52</v>
      </c>
      <c r="F235" s="4">
        <v>990.26</v>
      </c>
      <c r="G235" s="4">
        <v>978.92</v>
      </c>
      <c r="H235" s="4">
        <v>970.4</v>
      </c>
      <c r="I235" s="4">
        <v>962.13</v>
      </c>
      <c r="J235" s="4">
        <v>950.89</v>
      </c>
      <c r="K235" s="4">
        <v>942.9</v>
      </c>
      <c r="L235" s="4">
        <v>931.86</v>
      </c>
      <c r="M235" s="4">
        <v>920.17</v>
      </c>
      <c r="N235" s="4">
        <v>912.64</v>
      </c>
      <c r="O235" s="4">
        <v>903.06</v>
      </c>
      <c r="P235" s="4">
        <v>891.85</v>
      </c>
      <c r="Q235" s="4">
        <v>875.46</v>
      </c>
      <c r="R235" s="4">
        <v>863.37</v>
      </c>
      <c r="S235" s="4">
        <v>846.06</v>
      </c>
      <c r="T235" s="4">
        <v>838.38</v>
      </c>
      <c r="U235" s="4">
        <v>825.78</v>
      </c>
      <c r="V235" s="4">
        <v>857.68</v>
      </c>
      <c r="W235" s="4">
        <v>810.65</v>
      </c>
      <c r="X235" s="4">
        <v>802.27</v>
      </c>
      <c r="Y235" s="21"/>
    </row>
    <row r="236" spans="1:25" s="4" customFormat="1" hidden="1" outlineLevel="1" x14ac:dyDescent="0.25">
      <c r="A236" s="24" t="s">
        <v>88</v>
      </c>
      <c r="B236" s="33"/>
      <c r="C236" s="4">
        <v>63135.61</v>
      </c>
      <c r="D236" s="4">
        <v>60272.73</v>
      </c>
      <c r="E236" s="4">
        <v>98593.46</v>
      </c>
      <c r="F236" s="4">
        <v>66152.66</v>
      </c>
      <c r="G236" s="4">
        <v>30784.95</v>
      </c>
      <c r="H236" s="4">
        <v>26078.39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21"/>
    </row>
    <row r="237" spans="1:25" s="4" customFormat="1" hidden="1" outlineLevel="1" x14ac:dyDescent="0.25">
      <c r="A237" s="24" t="s">
        <v>89</v>
      </c>
      <c r="B237" s="33"/>
      <c r="C237" s="4">
        <v>140651.6</v>
      </c>
      <c r="D237" s="4">
        <v>127393.66</v>
      </c>
      <c r="E237" s="4">
        <v>90296.960000000006</v>
      </c>
      <c r="F237" s="4">
        <v>94874.4</v>
      </c>
      <c r="G237" s="4">
        <v>122626.74</v>
      </c>
      <c r="H237" s="4">
        <v>96986.58</v>
      </c>
      <c r="I237" s="4">
        <v>153319.75</v>
      </c>
      <c r="J237" s="4">
        <v>144635.20000000001</v>
      </c>
      <c r="K237" s="4">
        <v>90311.19</v>
      </c>
      <c r="L237" s="4">
        <v>48412.18</v>
      </c>
      <c r="M237" s="4">
        <v>84251.1</v>
      </c>
      <c r="N237" s="4">
        <v>81389.570000000007</v>
      </c>
      <c r="O237" s="4">
        <v>68944.63</v>
      </c>
      <c r="P237" s="4">
        <v>111135.93</v>
      </c>
      <c r="Q237" s="4">
        <v>122448.65</v>
      </c>
      <c r="R237" s="4">
        <v>110672.4</v>
      </c>
      <c r="S237" s="4">
        <v>149385.59</v>
      </c>
      <c r="T237" s="4">
        <v>146536.95000000001</v>
      </c>
      <c r="U237" s="4">
        <v>132003.92000000001</v>
      </c>
      <c r="V237" s="4">
        <v>115456.16</v>
      </c>
      <c r="W237" s="4">
        <v>66066.3</v>
      </c>
      <c r="X237" s="4">
        <v>60687</v>
      </c>
      <c r="Y237" s="21"/>
    </row>
    <row r="238" spans="1:25" s="4" customFormat="1" hidden="1" outlineLevel="1" x14ac:dyDescent="0.25">
      <c r="A238" s="24" t="s">
        <v>90</v>
      </c>
      <c r="B238" s="33"/>
      <c r="C238" s="4">
        <v>258713.48</v>
      </c>
      <c r="D238" s="4">
        <v>230803.89</v>
      </c>
      <c r="E238" s="4">
        <v>190376.37</v>
      </c>
      <c r="F238" s="4">
        <v>172338.48</v>
      </c>
      <c r="G238" s="4">
        <v>169517.12</v>
      </c>
      <c r="H238" s="4">
        <v>129225.77</v>
      </c>
      <c r="I238" s="4">
        <v>138213.26999999999</v>
      </c>
      <c r="J238" s="4">
        <v>188199.54</v>
      </c>
      <c r="K238" s="4">
        <v>169294.25</v>
      </c>
      <c r="L238" s="4">
        <v>151558.59</v>
      </c>
      <c r="M238" s="4">
        <v>91102.99</v>
      </c>
      <c r="N238" s="4">
        <v>3734.47</v>
      </c>
      <c r="O238" s="4">
        <v>27780.5</v>
      </c>
      <c r="P238" s="4">
        <v>53559.12</v>
      </c>
      <c r="Q238" s="4">
        <v>33130.07</v>
      </c>
      <c r="R238" s="4">
        <v>45621.22</v>
      </c>
      <c r="S238" s="4">
        <v>68688.62</v>
      </c>
      <c r="T238" s="4">
        <v>69720.160000000003</v>
      </c>
      <c r="U238" s="4">
        <v>104044.44</v>
      </c>
      <c r="V238" s="4">
        <v>84970.47</v>
      </c>
      <c r="W238" s="4">
        <v>49112.28</v>
      </c>
      <c r="X238" s="4">
        <v>35545.29</v>
      </c>
      <c r="Y238" s="21"/>
    </row>
    <row r="239" spans="1:25" s="4" customFormat="1" hidden="1" outlineLevel="1" x14ac:dyDescent="0.25">
      <c r="A239" s="24" t="s">
        <v>91</v>
      </c>
      <c r="B239" s="33"/>
      <c r="C239" s="4">
        <v>14267.03</v>
      </c>
      <c r="D239" s="4">
        <v>15957.2</v>
      </c>
      <c r="E239" s="4">
        <v>28532.62</v>
      </c>
      <c r="F239" s="4">
        <v>82306.039999999994</v>
      </c>
      <c r="G239" s="4">
        <v>15355.48</v>
      </c>
      <c r="H239" s="4">
        <v>7188.59</v>
      </c>
      <c r="I239" s="4">
        <v>10947.98</v>
      </c>
      <c r="J239" s="4">
        <v>8226.66</v>
      </c>
      <c r="K239" s="4">
        <v>0</v>
      </c>
      <c r="L239" s="4">
        <v>17211.88</v>
      </c>
      <c r="M239" s="4">
        <v>23096.1</v>
      </c>
      <c r="N239" s="4">
        <v>21085.71</v>
      </c>
      <c r="O239" s="4">
        <v>25682.240000000002</v>
      </c>
      <c r="P239" s="4">
        <v>0</v>
      </c>
      <c r="Q239" s="4">
        <v>7490.62</v>
      </c>
      <c r="R239" s="4">
        <v>1782.83</v>
      </c>
      <c r="S239" s="4">
        <v>1443.35</v>
      </c>
      <c r="T239" s="4">
        <v>0</v>
      </c>
      <c r="U239" s="4">
        <v>1742.66</v>
      </c>
      <c r="V239" s="4">
        <v>272.11</v>
      </c>
      <c r="W239" s="4">
        <v>3354.79</v>
      </c>
      <c r="X239" s="4">
        <v>7957.62</v>
      </c>
      <c r="Y239" s="21"/>
    </row>
    <row r="240" spans="1:25" hidden="1" outlineLevel="1" x14ac:dyDescent="0.25">
      <c r="A240" s="8" t="s">
        <v>92</v>
      </c>
      <c r="B240" s="22"/>
    </row>
    <row r="241" spans="1:25" s="2" customFormat="1" hidden="1" outlineLevel="1" x14ac:dyDescent="0.25">
      <c r="A241" s="23" t="s">
        <v>93</v>
      </c>
      <c r="B241" s="35"/>
      <c r="C241" s="2">
        <v>59123</v>
      </c>
      <c r="D241" s="2">
        <v>59395</v>
      </c>
      <c r="E241" s="2">
        <v>62914</v>
      </c>
      <c r="F241" s="2">
        <v>63989</v>
      </c>
      <c r="G241" s="2">
        <v>64187</v>
      </c>
      <c r="H241" s="2">
        <v>64472</v>
      </c>
      <c r="I241" s="2">
        <v>64811</v>
      </c>
      <c r="J241" s="2">
        <v>66914</v>
      </c>
      <c r="K241" s="2">
        <v>67891</v>
      </c>
      <c r="L241" s="2">
        <v>68228</v>
      </c>
      <c r="M241" s="2">
        <v>68579</v>
      </c>
      <c r="N241" s="2">
        <v>68899</v>
      </c>
      <c r="O241" s="2">
        <v>71590</v>
      </c>
      <c r="P241" s="2">
        <v>72438</v>
      </c>
      <c r="Q241" s="2">
        <v>72818</v>
      </c>
      <c r="R241" s="2">
        <v>73750</v>
      </c>
      <c r="S241" s="2">
        <v>74301</v>
      </c>
      <c r="T241" s="2">
        <v>74659</v>
      </c>
      <c r="U241" s="2">
        <v>75292</v>
      </c>
      <c r="V241" s="2">
        <v>76054</v>
      </c>
      <c r="W241" s="2">
        <v>72824</v>
      </c>
      <c r="X241" s="2">
        <v>73360</v>
      </c>
      <c r="Y241" s="20"/>
    </row>
    <row r="242" spans="1:25" s="2" customFormat="1" hidden="1" outlineLevel="1" x14ac:dyDescent="0.25">
      <c r="A242" s="23" t="s">
        <v>94</v>
      </c>
      <c r="B242" s="35"/>
      <c r="C242" s="2">
        <v>24004</v>
      </c>
      <c r="D242" s="2">
        <v>24275</v>
      </c>
      <c r="E242" s="2">
        <v>24455</v>
      </c>
      <c r="F242" s="2">
        <v>24653</v>
      </c>
      <c r="G242" s="2">
        <v>24844</v>
      </c>
      <c r="H242" s="2">
        <v>25105</v>
      </c>
      <c r="I242" s="2">
        <v>25332</v>
      </c>
      <c r="J242" s="2">
        <v>25614</v>
      </c>
      <c r="K242" s="2">
        <v>25929</v>
      </c>
      <c r="L242" s="2">
        <v>26219</v>
      </c>
      <c r="M242" s="2">
        <v>26556</v>
      </c>
      <c r="N242" s="2">
        <v>26876</v>
      </c>
      <c r="O242" s="2">
        <v>27291</v>
      </c>
      <c r="P242" s="2">
        <v>27666</v>
      </c>
      <c r="Q242" s="2">
        <v>27978</v>
      </c>
      <c r="R242" s="2">
        <v>28881</v>
      </c>
      <c r="S242" s="2">
        <v>29414</v>
      </c>
      <c r="T242" s="2">
        <v>29755</v>
      </c>
      <c r="U242" s="2">
        <v>30276</v>
      </c>
      <c r="V242" s="2">
        <v>30611</v>
      </c>
      <c r="W242" s="2">
        <v>30443</v>
      </c>
      <c r="X242" s="2">
        <v>30945</v>
      </c>
      <c r="Y242" s="20"/>
    </row>
    <row r="243" spans="1:25" s="2" customFormat="1" hidden="1" outlineLevel="1" x14ac:dyDescent="0.25">
      <c r="A243" s="23" t="s">
        <v>95</v>
      </c>
      <c r="B243" s="35"/>
      <c r="C243" s="2">
        <v>35119</v>
      </c>
      <c r="D243" s="2">
        <v>35120</v>
      </c>
      <c r="E243" s="2">
        <v>38459</v>
      </c>
      <c r="F243" s="2">
        <v>39336</v>
      </c>
      <c r="G243" s="2">
        <v>39343</v>
      </c>
      <c r="H243" s="2">
        <v>39367</v>
      </c>
      <c r="I243" s="2">
        <v>39479</v>
      </c>
      <c r="J243" s="2">
        <v>41300</v>
      </c>
      <c r="K243" s="2">
        <v>41962</v>
      </c>
      <c r="L243" s="2">
        <v>42009</v>
      </c>
      <c r="M243" s="2">
        <v>42023</v>
      </c>
      <c r="N243" s="2">
        <v>42023</v>
      </c>
      <c r="O243" s="2">
        <v>44299</v>
      </c>
      <c r="P243" s="2">
        <v>44772</v>
      </c>
      <c r="Q243" s="2">
        <v>44840</v>
      </c>
      <c r="R243" s="2">
        <v>44869</v>
      </c>
      <c r="S243" s="2">
        <v>44887</v>
      </c>
      <c r="T243" s="2">
        <v>44904</v>
      </c>
      <c r="U243" s="2">
        <v>45016</v>
      </c>
      <c r="V243" s="2">
        <v>45443</v>
      </c>
      <c r="W243" s="2">
        <v>42381</v>
      </c>
      <c r="X243" s="2">
        <v>42415</v>
      </c>
      <c r="Y243" s="20"/>
    </row>
    <row r="244" spans="1:25" s="2" customFormat="1" hidden="1" outlineLevel="1" x14ac:dyDescent="0.25">
      <c r="A244" s="23" t="s">
        <v>96</v>
      </c>
      <c r="B244" s="35"/>
      <c r="C244" s="2">
        <v>41505</v>
      </c>
      <c r="D244" s="2">
        <v>41669</v>
      </c>
      <c r="E244" s="2">
        <v>43245</v>
      </c>
      <c r="F244" s="2">
        <v>42541</v>
      </c>
      <c r="G244" s="2">
        <v>28260</v>
      </c>
      <c r="H244" s="2">
        <v>27992</v>
      </c>
      <c r="I244" s="2">
        <v>26655</v>
      </c>
      <c r="J244" s="2">
        <v>25923</v>
      </c>
      <c r="K244" s="2">
        <v>26037</v>
      </c>
      <c r="L244" s="2">
        <v>23967</v>
      </c>
      <c r="M244" s="2">
        <v>23665</v>
      </c>
      <c r="N244" s="2">
        <v>23840</v>
      </c>
      <c r="O244" s="2">
        <v>23372</v>
      </c>
      <c r="P244" s="2">
        <v>23104</v>
      </c>
      <c r="Q244" s="2">
        <v>23040</v>
      </c>
      <c r="R244" s="2">
        <v>22708</v>
      </c>
      <c r="S244" s="2">
        <v>22888</v>
      </c>
      <c r="T244" s="2">
        <v>23238</v>
      </c>
      <c r="U244" s="2">
        <v>23334</v>
      </c>
      <c r="V244" s="2">
        <v>23716</v>
      </c>
      <c r="W244" s="2">
        <v>22892</v>
      </c>
      <c r="X244" s="2">
        <v>23143</v>
      </c>
      <c r="Y244" s="20"/>
    </row>
    <row r="245" spans="1:25" s="2" customFormat="1" hidden="1" outlineLevel="1" x14ac:dyDescent="0.25">
      <c r="A245" s="23" t="s">
        <v>97</v>
      </c>
      <c r="B245" s="35"/>
      <c r="C245" s="2">
        <v>10393</v>
      </c>
      <c r="D245" s="2">
        <v>10580</v>
      </c>
      <c r="E245" s="2">
        <v>10669</v>
      </c>
      <c r="F245" s="2">
        <v>10819</v>
      </c>
      <c r="G245" s="2">
        <v>10928</v>
      </c>
      <c r="H245" s="2">
        <v>11240</v>
      </c>
      <c r="I245" s="2">
        <v>11384</v>
      </c>
      <c r="J245" s="2">
        <v>11557</v>
      </c>
      <c r="K245" s="2">
        <v>11666</v>
      </c>
      <c r="L245" s="2">
        <v>11800</v>
      </c>
      <c r="M245" s="2">
        <v>11907</v>
      </c>
      <c r="N245" s="2">
        <v>12095</v>
      </c>
      <c r="O245" s="2">
        <v>12238</v>
      </c>
      <c r="P245" s="2">
        <v>12370</v>
      </c>
      <c r="Q245" s="2">
        <v>12518</v>
      </c>
      <c r="R245" s="2">
        <v>12636</v>
      </c>
      <c r="S245" s="2">
        <v>12843</v>
      </c>
      <c r="T245" s="2">
        <v>12946</v>
      </c>
      <c r="U245" s="2">
        <v>13244</v>
      </c>
      <c r="V245" s="2">
        <v>13539</v>
      </c>
      <c r="W245" s="2">
        <v>13359</v>
      </c>
      <c r="X245" s="2">
        <v>13541</v>
      </c>
      <c r="Y245" s="20"/>
    </row>
    <row r="246" spans="1:25" s="2" customFormat="1" hidden="1" outlineLevel="1" x14ac:dyDescent="0.25">
      <c r="A246" s="23" t="s">
        <v>98</v>
      </c>
      <c r="B246" s="35"/>
      <c r="C246" s="2">
        <v>3422</v>
      </c>
      <c r="D246" s="2">
        <v>3417</v>
      </c>
      <c r="E246" s="2">
        <v>3385</v>
      </c>
      <c r="F246" s="2">
        <v>2813</v>
      </c>
      <c r="G246" s="2">
        <v>1275</v>
      </c>
      <c r="H246" s="2">
        <v>1174</v>
      </c>
      <c r="I246" s="2">
        <v>1081</v>
      </c>
      <c r="J246" s="2">
        <v>1017</v>
      </c>
      <c r="K246" s="2">
        <v>971</v>
      </c>
      <c r="L246" s="2">
        <v>927</v>
      </c>
      <c r="M246" s="2">
        <v>948</v>
      </c>
      <c r="N246" s="2">
        <v>969</v>
      </c>
      <c r="O246" s="2">
        <v>991</v>
      </c>
      <c r="P246" s="2">
        <v>1023</v>
      </c>
      <c r="Q246" s="2">
        <v>1008</v>
      </c>
      <c r="R246" s="2">
        <v>1006</v>
      </c>
      <c r="S246" s="2">
        <v>1033</v>
      </c>
      <c r="T246" s="2">
        <v>1070</v>
      </c>
      <c r="U246" s="2">
        <v>1103</v>
      </c>
      <c r="V246" s="2">
        <v>1148</v>
      </c>
      <c r="W246" s="2">
        <v>989</v>
      </c>
      <c r="X246" s="2">
        <v>1053</v>
      </c>
      <c r="Y246" s="20"/>
    </row>
    <row r="247" spans="1:25" s="2" customFormat="1" hidden="1" outlineLevel="1" x14ac:dyDescent="0.25">
      <c r="A247" s="23" t="s">
        <v>99</v>
      </c>
      <c r="B247" s="35"/>
      <c r="C247" s="2">
        <v>27690</v>
      </c>
      <c r="D247" s="2">
        <v>27672</v>
      </c>
      <c r="E247" s="2">
        <v>29191</v>
      </c>
      <c r="F247" s="2">
        <v>28909</v>
      </c>
      <c r="G247" s="2">
        <v>16057</v>
      </c>
      <c r="H247" s="2">
        <v>15578</v>
      </c>
      <c r="I247" s="2">
        <v>14190</v>
      </c>
      <c r="J247" s="2">
        <v>13349</v>
      </c>
      <c r="K247" s="2">
        <v>13400</v>
      </c>
      <c r="L247" s="2">
        <v>11240</v>
      </c>
      <c r="M247" s="2">
        <v>10810</v>
      </c>
      <c r="N247" s="2">
        <v>10776</v>
      </c>
      <c r="O247" s="2">
        <v>10143</v>
      </c>
      <c r="P247" s="2">
        <v>9711</v>
      </c>
      <c r="Q247" s="2">
        <v>9514</v>
      </c>
      <c r="R247" s="2">
        <v>9066</v>
      </c>
      <c r="S247" s="2">
        <v>9012</v>
      </c>
      <c r="T247" s="2">
        <v>9222</v>
      </c>
      <c r="U247" s="2">
        <v>8987</v>
      </c>
      <c r="V247" s="2">
        <v>9029</v>
      </c>
      <c r="W247" s="2">
        <v>8544</v>
      </c>
      <c r="X247" s="2">
        <v>8549</v>
      </c>
      <c r="Y247" s="20"/>
    </row>
    <row r="248" spans="1:25" s="2" customFormat="1" hidden="1" outlineLevel="1" x14ac:dyDescent="0.25">
      <c r="A248" s="23" t="s">
        <v>100</v>
      </c>
      <c r="B248" s="35"/>
      <c r="C248" s="2">
        <v>286</v>
      </c>
      <c r="D248" s="2">
        <v>287</v>
      </c>
      <c r="E248" s="2">
        <v>295</v>
      </c>
      <c r="F248" s="2">
        <v>263</v>
      </c>
      <c r="G248" s="2">
        <v>260</v>
      </c>
      <c r="H248" s="2">
        <v>254</v>
      </c>
      <c r="I248" s="2">
        <v>253</v>
      </c>
      <c r="J248" s="2">
        <v>245</v>
      </c>
      <c r="K248" s="2">
        <v>251</v>
      </c>
      <c r="L248" s="2">
        <v>251</v>
      </c>
      <c r="M248" s="2">
        <v>241</v>
      </c>
      <c r="N248" s="2">
        <v>238</v>
      </c>
      <c r="O248" s="2">
        <v>249</v>
      </c>
      <c r="P248" s="2">
        <v>250</v>
      </c>
      <c r="Q248" s="2">
        <v>257</v>
      </c>
      <c r="R248" s="2">
        <v>244</v>
      </c>
      <c r="S248" s="2">
        <v>228</v>
      </c>
      <c r="T248" s="2">
        <v>230</v>
      </c>
      <c r="U248" s="2">
        <v>231</v>
      </c>
      <c r="V248" s="2">
        <v>222</v>
      </c>
      <c r="W248" s="2">
        <v>226</v>
      </c>
      <c r="X248" s="2">
        <v>235</v>
      </c>
      <c r="Y248" s="20"/>
    </row>
    <row r="249" spans="1:25" s="2" customFormat="1" hidden="1" outlineLevel="1" x14ac:dyDescent="0.25">
      <c r="A249" s="23" t="s">
        <v>101</v>
      </c>
      <c r="B249" s="35"/>
      <c r="C249" s="2">
        <v>57</v>
      </c>
      <c r="D249" s="2">
        <v>71</v>
      </c>
      <c r="E249" s="2">
        <v>77</v>
      </c>
      <c r="F249" s="2">
        <v>74</v>
      </c>
      <c r="G249" s="2">
        <v>69</v>
      </c>
      <c r="H249" s="2">
        <v>56</v>
      </c>
      <c r="I249" s="2">
        <v>56</v>
      </c>
      <c r="J249" s="2">
        <v>54</v>
      </c>
      <c r="K249" s="2">
        <v>60</v>
      </c>
      <c r="L249" s="2">
        <v>66</v>
      </c>
      <c r="M249" s="2">
        <v>60</v>
      </c>
      <c r="N249" s="2">
        <v>53</v>
      </c>
      <c r="O249" s="2">
        <v>58</v>
      </c>
      <c r="P249" s="2">
        <v>66</v>
      </c>
      <c r="Q249" s="2">
        <v>75</v>
      </c>
      <c r="R249" s="2">
        <v>66</v>
      </c>
      <c r="S249" s="2">
        <v>56</v>
      </c>
      <c r="T249" s="2">
        <v>57</v>
      </c>
      <c r="U249" s="2">
        <v>57</v>
      </c>
      <c r="V249" s="2">
        <v>47</v>
      </c>
      <c r="W249" s="2">
        <v>54</v>
      </c>
      <c r="X249" s="2">
        <v>65</v>
      </c>
      <c r="Y249" s="20"/>
    </row>
    <row r="250" spans="1:25" s="2" customFormat="1" hidden="1" outlineLevel="1" x14ac:dyDescent="0.25">
      <c r="A250" s="23" t="s">
        <v>102</v>
      </c>
      <c r="B250" s="35"/>
      <c r="C250" s="2">
        <v>229</v>
      </c>
      <c r="D250" s="2">
        <v>216</v>
      </c>
      <c r="E250" s="2">
        <v>218</v>
      </c>
      <c r="F250" s="2">
        <v>189</v>
      </c>
      <c r="G250" s="2">
        <v>191</v>
      </c>
      <c r="H250" s="2">
        <v>198</v>
      </c>
      <c r="I250" s="2">
        <v>197</v>
      </c>
      <c r="J250" s="2">
        <v>191</v>
      </c>
      <c r="K250" s="2">
        <v>191</v>
      </c>
      <c r="L250" s="2">
        <v>185</v>
      </c>
      <c r="M250" s="2">
        <v>181</v>
      </c>
      <c r="N250" s="2">
        <v>185</v>
      </c>
      <c r="O250" s="2">
        <v>191</v>
      </c>
      <c r="P250" s="2">
        <v>184</v>
      </c>
      <c r="Q250" s="2">
        <v>182</v>
      </c>
      <c r="R250" s="2">
        <v>178</v>
      </c>
      <c r="S250" s="2">
        <v>172</v>
      </c>
      <c r="T250" s="2">
        <v>173</v>
      </c>
      <c r="U250" s="2">
        <v>174</v>
      </c>
      <c r="V250" s="2">
        <v>175</v>
      </c>
      <c r="W250" s="2">
        <v>172</v>
      </c>
      <c r="X250" s="2">
        <v>170</v>
      </c>
      <c r="Y250" s="20"/>
    </row>
    <row r="251" spans="1:25" s="2" customFormat="1" hidden="1" outlineLevel="1" x14ac:dyDescent="0.25">
      <c r="A251" s="23" t="s">
        <v>103</v>
      </c>
      <c r="B251" s="35"/>
      <c r="C251" s="2">
        <v>175</v>
      </c>
      <c r="D251" s="2">
        <v>163</v>
      </c>
      <c r="E251" s="2">
        <v>150</v>
      </c>
      <c r="F251" s="2">
        <v>177</v>
      </c>
      <c r="G251" s="2">
        <v>216</v>
      </c>
      <c r="H251" s="2">
        <v>298</v>
      </c>
      <c r="I251" s="2">
        <v>191</v>
      </c>
      <c r="J251" s="2">
        <v>197</v>
      </c>
      <c r="K251" s="2">
        <v>162</v>
      </c>
      <c r="L251" s="2">
        <v>239</v>
      </c>
      <c r="M251" s="2">
        <v>204</v>
      </c>
      <c r="N251" s="2">
        <v>206</v>
      </c>
      <c r="O251" s="2">
        <v>213</v>
      </c>
      <c r="P251" s="2">
        <v>202</v>
      </c>
      <c r="Q251" s="2">
        <v>188</v>
      </c>
      <c r="R251" s="2">
        <v>183</v>
      </c>
      <c r="S251" s="2">
        <v>249</v>
      </c>
      <c r="T251" s="2">
        <v>265</v>
      </c>
      <c r="U251" s="2">
        <v>160</v>
      </c>
      <c r="V251" s="2">
        <v>166</v>
      </c>
      <c r="W251" s="2">
        <v>149</v>
      </c>
      <c r="X251" s="2">
        <v>163</v>
      </c>
      <c r="Y251" s="20"/>
    </row>
    <row r="252" spans="1:25" s="2" customFormat="1" hidden="1" outlineLevel="1" x14ac:dyDescent="0.25">
      <c r="A252" s="23" t="s">
        <v>104</v>
      </c>
      <c r="B252" s="35"/>
      <c r="C252" s="2">
        <v>98</v>
      </c>
      <c r="D252" s="2">
        <v>85</v>
      </c>
      <c r="E252" s="2">
        <v>71</v>
      </c>
      <c r="F252" s="2">
        <v>98</v>
      </c>
      <c r="G252" s="2">
        <v>134</v>
      </c>
      <c r="H252" s="2">
        <v>210</v>
      </c>
      <c r="I252" s="2">
        <v>105</v>
      </c>
      <c r="J252" s="2">
        <v>111</v>
      </c>
      <c r="K252" s="2">
        <v>75</v>
      </c>
      <c r="L252" s="2">
        <v>154</v>
      </c>
      <c r="M252" s="2">
        <v>117</v>
      </c>
      <c r="N252" s="2">
        <v>107</v>
      </c>
      <c r="O252" s="2">
        <v>118</v>
      </c>
      <c r="P252" s="2">
        <v>105</v>
      </c>
      <c r="Q252" s="2">
        <v>97</v>
      </c>
      <c r="R252" s="2">
        <v>83</v>
      </c>
      <c r="S252" s="2">
        <v>146</v>
      </c>
      <c r="T252" s="2">
        <v>163</v>
      </c>
      <c r="U252" s="2">
        <v>96</v>
      </c>
      <c r="V252" s="2">
        <v>105</v>
      </c>
      <c r="W252" s="2">
        <v>92</v>
      </c>
      <c r="X252" s="2">
        <v>107</v>
      </c>
      <c r="Y252" s="20"/>
    </row>
    <row r="253" spans="1:25" s="2" customFormat="1" hidden="1" outlineLevel="1" x14ac:dyDescent="0.25">
      <c r="A253" s="23" t="s">
        <v>105</v>
      </c>
      <c r="B253" s="35"/>
      <c r="C253" s="2">
        <v>77</v>
      </c>
      <c r="D253" s="2">
        <v>78</v>
      </c>
      <c r="E253" s="2">
        <v>79</v>
      </c>
      <c r="F253" s="2">
        <v>79</v>
      </c>
      <c r="G253" s="2">
        <v>82</v>
      </c>
      <c r="H253" s="2">
        <v>88</v>
      </c>
      <c r="I253" s="2">
        <v>86</v>
      </c>
      <c r="J253" s="2">
        <v>86</v>
      </c>
      <c r="K253" s="2">
        <v>87</v>
      </c>
      <c r="L253" s="2">
        <v>85</v>
      </c>
      <c r="M253" s="2">
        <v>87</v>
      </c>
      <c r="N253" s="2">
        <v>99</v>
      </c>
      <c r="O253" s="2">
        <v>95</v>
      </c>
      <c r="P253" s="2">
        <v>97</v>
      </c>
      <c r="Q253" s="2">
        <v>91</v>
      </c>
      <c r="R253" s="2">
        <v>100</v>
      </c>
      <c r="S253" s="2">
        <v>103</v>
      </c>
      <c r="T253" s="2">
        <v>102</v>
      </c>
      <c r="U253" s="2">
        <v>64</v>
      </c>
      <c r="V253" s="2">
        <v>61</v>
      </c>
      <c r="W253" s="2">
        <v>57</v>
      </c>
      <c r="X253" s="2">
        <v>56</v>
      </c>
      <c r="Y253" s="20"/>
    </row>
    <row r="254" spans="1:25" s="2" customFormat="1" hidden="1" outlineLevel="1" x14ac:dyDescent="0.25">
      <c r="A254" s="23" t="s">
        <v>106</v>
      </c>
      <c r="B254" s="35"/>
      <c r="C254" s="2">
        <v>244</v>
      </c>
      <c r="D254" s="2">
        <v>254</v>
      </c>
      <c r="E254" s="2">
        <v>254</v>
      </c>
      <c r="F254" s="2">
        <v>259</v>
      </c>
      <c r="G254" s="2">
        <v>262</v>
      </c>
      <c r="H254" s="2">
        <v>265</v>
      </c>
      <c r="I254" s="2">
        <v>268</v>
      </c>
      <c r="J254" s="2">
        <v>267</v>
      </c>
      <c r="K254" s="2">
        <v>268</v>
      </c>
      <c r="L254" s="2">
        <v>271</v>
      </c>
      <c r="M254" s="2">
        <v>274</v>
      </c>
      <c r="N254" s="2">
        <v>278</v>
      </c>
      <c r="O254" s="2">
        <v>279</v>
      </c>
      <c r="P254" s="2">
        <v>282</v>
      </c>
      <c r="Q254" s="2">
        <v>285</v>
      </c>
      <c r="R254" s="2">
        <v>300</v>
      </c>
      <c r="S254" s="2">
        <v>314</v>
      </c>
      <c r="T254" s="2">
        <v>331</v>
      </c>
      <c r="U254" s="2">
        <v>342</v>
      </c>
      <c r="V254" s="2">
        <v>345</v>
      </c>
      <c r="W254" s="2">
        <v>359</v>
      </c>
      <c r="X254" s="2">
        <v>365</v>
      </c>
      <c r="Y254" s="20"/>
    </row>
    <row r="255" spans="1:25" s="2" customFormat="1" hidden="1" outlineLevel="1" x14ac:dyDescent="0.25">
      <c r="A255" s="23" t="s">
        <v>107</v>
      </c>
      <c r="B255" s="35"/>
      <c r="C255" s="2">
        <v>172</v>
      </c>
      <c r="D255" s="2">
        <v>172</v>
      </c>
      <c r="E255" s="2">
        <v>173</v>
      </c>
      <c r="F255" s="2">
        <v>175</v>
      </c>
      <c r="G255" s="2">
        <v>177</v>
      </c>
      <c r="H255" s="2">
        <v>179</v>
      </c>
      <c r="I255" s="2">
        <v>181</v>
      </c>
      <c r="J255" s="2">
        <v>182</v>
      </c>
      <c r="K255" s="2">
        <v>185</v>
      </c>
      <c r="L255" s="2">
        <v>188</v>
      </c>
      <c r="M255" s="2">
        <v>191</v>
      </c>
      <c r="N255" s="2">
        <v>197</v>
      </c>
      <c r="O255" s="2">
        <v>198</v>
      </c>
      <c r="P255" s="2">
        <v>200</v>
      </c>
      <c r="Q255" s="2">
        <v>205</v>
      </c>
      <c r="R255" s="2">
        <v>216</v>
      </c>
      <c r="S255" s="2">
        <v>228</v>
      </c>
      <c r="T255" s="2">
        <v>238</v>
      </c>
      <c r="U255" s="2">
        <v>241</v>
      </c>
      <c r="V255" s="2">
        <v>242</v>
      </c>
      <c r="W255" s="2">
        <v>247</v>
      </c>
      <c r="X255" s="2">
        <v>251</v>
      </c>
      <c r="Y255" s="20"/>
    </row>
    <row r="256" spans="1:25" s="2" customFormat="1" hidden="1" outlineLevel="1" x14ac:dyDescent="0.25">
      <c r="A256" s="23" t="s">
        <v>108</v>
      </c>
      <c r="B256" s="35"/>
      <c r="C256" s="2">
        <v>72</v>
      </c>
      <c r="D256" s="2">
        <v>82</v>
      </c>
      <c r="E256" s="2">
        <v>81</v>
      </c>
      <c r="F256" s="2">
        <v>84</v>
      </c>
      <c r="G256" s="2">
        <v>85</v>
      </c>
      <c r="H256" s="2">
        <v>86</v>
      </c>
      <c r="I256" s="2">
        <v>87</v>
      </c>
      <c r="J256" s="2">
        <v>85</v>
      </c>
      <c r="K256" s="2">
        <v>83</v>
      </c>
      <c r="L256" s="2">
        <v>83</v>
      </c>
      <c r="M256" s="2">
        <v>83</v>
      </c>
      <c r="N256" s="2">
        <v>81</v>
      </c>
      <c r="O256" s="2">
        <v>81</v>
      </c>
      <c r="P256" s="2">
        <v>82</v>
      </c>
      <c r="Q256" s="2">
        <v>80</v>
      </c>
      <c r="R256" s="2">
        <v>84</v>
      </c>
      <c r="S256" s="2">
        <v>86</v>
      </c>
      <c r="T256" s="2">
        <v>93</v>
      </c>
      <c r="U256" s="2">
        <v>101</v>
      </c>
      <c r="V256" s="2">
        <v>103</v>
      </c>
      <c r="W256" s="2">
        <v>112</v>
      </c>
      <c r="X256" s="2">
        <v>114</v>
      </c>
      <c r="Y256" s="20"/>
    </row>
    <row r="257" spans="1:25" s="2" customFormat="1" hidden="1" outlineLevel="1" x14ac:dyDescent="0.25">
      <c r="A257" s="36" t="s">
        <v>109</v>
      </c>
      <c r="B257" s="37"/>
      <c r="C257" s="2">
        <v>2743</v>
      </c>
      <c r="D257" s="2">
        <v>2723</v>
      </c>
      <c r="E257" s="2">
        <v>2721</v>
      </c>
      <c r="F257" s="2">
        <v>2793</v>
      </c>
      <c r="G257" s="2">
        <v>2785</v>
      </c>
      <c r="H257" s="2">
        <v>2761</v>
      </c>
      <c r="I257" s="2">
        <v>2737</v>
      </c>
      <c r="J257" s="2">
        <v>2712</v>
      </c>
      <c r="K257" s="2">
        <v>2704</v>
      </c>
      <c r="L257" s="2">
        <v>2688</v>
      </c>
      <c r="M257" s="2">
        <v>2676</v>
      </c>
      <c r="N257" s="2">
        <v>2672</v>
      </c>
      <c r="O257" s="2">
        <v>2664</v>
      </c>
      <c r="P257" s="2">
        <v>2663</v>
      </c>
      <c r="Q257" s="2">
        <v>2670</v>
      </c>
      <c r="R257" s="2">
        <v>2666</v>
      </c>
      <c r="S257" s="2">
        <v>2663</v>
      </c>
      <c r="T257" s="2">
        <v>2643</v>
      </c>
      <c r="U257" s="2">
        <v>2634</v>
      </c>
      <c r="V257" s="2">
        <v>2618</v>
      </c>
      <c r="W257" s="2">
        <v>2572</v>
      </c>
      <c r="X257" s="2">
        <v>2558</v>
      </c>
      <c r="Y257" s="20"/>
    </row>
    <row r="258" spans="1:25" s="2" customFormat="1" hidden="1" outlineLevel="1" x14ac:dyDescent="0.25">
      <c r="A258" s="23" t="s">
        <v>110</v>
      </c>
      <c r="B258" s="35"/>
      <c r="C258" s="2">
        <v>138</v>
      </c>
      <c r="D258" s="2">
        <v>141</v>
      </c>
      <c r="E258" s="2">
        <v>137</v>
      </c>
      <c r="F258" s="2">
        <v>138</v>
      </c>
      <c r="G258" s="2">
        <v>137</v>
      </c>
      <c r="H258" s="2">
        <v>142</v>
      </c>
      <c r="I258" s="2">
        <v>140</v>
      </c>
      <c r="J258" s="2">
        <v>137</v>
      </c>
      <c r="K258" s="2">
        <v>141</v>
      </c>
      <c r="L258" s="2">
        <v>140</v>
      </c>
      <c r="M258" s="2">
        <v>141</v>
      </c>
      <c r="N258" s="2">
        <v>141</v>
      </c>
      <c r="O258" s="2">
        <v>141</v>
      </c>
      <c r="P258" s="2">
        <v>142</v>
      </c>
      <c r="Q258" s="2">
        <v>141</v>
      </c>
      <c r="R258" s="2">
        <v>141</v>
      </c>
      <c r="S258" s="2">
        <v>141</v>
      </c>
      <c r="T258" s="2">
        <v>137</v>
      </c>
      <c r="U258" s="2">
        <v>137</v>
      </c>
      <c r="V258" s="2">
        <v>137</v>
      </c>
      <c r="W258" s="2">
        <v>127</v>
      </c>
      <c r="X258" s="2">
        <v>122</v>
      </c>
      <c r="Y258" s="20"/>
    </row>
    <row r="259" spans="1:25" s="2" customFormat="1" hidden="1" outlineLevel="1" x14ac:dyDescent="0.25">
      <c r="A259" s="23" t="s">
        <v>111</v>
      </c>
      <c r="B259" s="35"/>
      <c r="C259" s="2">
        <v>261</v>
      </c>
      <c r="D259" s="2">
        <v>285</v>
      </c>
      <c r="E259" s="2">
        <v>320</v>
      </c>
      <c r="F259" s="2">
        <v>455</v>
      </c>
      <c r="G259" s="2">
        <v>481</v>
      </c>
      <c r="H259" s="2">
        <v>491</v>
      </c>
      <c r="I259" s="2">
        <v>517</v>
      </c>
      <c r="J259" s="2">
        <v>544</v>
      </c>
      <c r="K259" s="2">
        <v>582</v>
      </c>
      <c r="L259" s="2">
        <v>619</v>
      </c>
      <c r="M259" s="2">
        <v>649</v>
      </c>
      <c r="N259" s="2">
        <v>677</v>
      </c>
      <c r="O259" s="2">
        <v>701</v>
      </c>
      <c r="P259" s="2">
        <v>734</v>
      </c>
      <c r="Q259" s="2">
        <v>787</v>
      </c>
      <c r="R259" s="2">
        <v>804</v>
      </c>
      <c r="S259" s="2">
        <v>819</v>
      </c>
      <c r="T259" s="2">
        <v>848</v>
      </c>
      <c r="U259" s="2">
        <v>874</v>
      </c>
      <c r="V259" s="2">
        <v>903</v>
      </c>
      <c r="W259" s="2">
        <v>928</v>
      </c>
      <c r="X259" s="2">
        <v>967</v>
      </c>
      <c r="Y259" s="20"/>
    </row>
    <row r="260" spans="1:25" s="2" customFormat="1" hidden="1" outlineLevel="1" x14ac:dyDescent="0.25">
      <c r="A260" s="23" t="s">
        <v>112</v>
      </c>
      <c r="B260" s="35"/>
      <c r="C260" s="2">
        <v>1732</v>
      </c>
      <c r="D260" s="2">
        <v>1698</v>
      </c>
      <c r="E260" s="2">
        <v>1673</v>
      </c>
      <c r="F260" s="2">
        <v>1623</v>
      </c>
      <c r="G260" s="2">
        <v>1603</v>
      </c>
      <c r="H260" s="2">
        <v>1563</v>
      </c>
      <c r="I260" s="2">
        <v>1525</v>
      </c>
      <c r="J260" s="2">
        <v>1481</v>
      </c>
      <c r="K260" s="2">
        <v>1443</v>
      </c>
      <c r="L260" s="2">
        <v>1400</v>
      </c>
      <c r="M260" s="2">
        <v>1365</v>
      </c>
      <c r="N260" s="2">
        <v>1336</v>
      </c>
      <c r="O260" s="2">
        <v>1308</v>
      </c>
      <c r="P260" s="2">
        <v>1280</v>
      </c>
      <c r="Q260" s="2">
        <v>1248</v>
      </c>
      <c r="R260" s="2">
        <v>1233</v>
      </c>
      <c r="S260" s="2">
        <v>1214</v>
      </c>
      <c r="T260" s="2">
        <v>1183</v>
      </c>
      <c r="U260" s="2">
        <v>1155</v>
      </c>
      <c r="V260" s="2">
        <v>1123</v>
      </c>
      <c r="W260" s="2">
        <v>1077</v>
      </c>
      <c r="X260" s="2">
        <v>1041</v>
      </c>
      <c r="Y260" s="20"/>
    </row>
    <row r="261" spans="1:25" s="2" customFormat="1" hidden="1" outlineLevel="1" x14ac:dyDescent="0.25">
      <c r="A261" s="23" t="s">
        <v>113</v>
      </c>
      <c r="B261" s="35"/>
      <c r="C261" s="2">
        <v>612</v>
      </c>
      <c r="D261" s="2">
        <v>599</v>
      </c>
      <c r="E261" s="2">
        <v>591</v>
      </c>
      <c r="F261" s="2">
        <v>577</v>
      </c>
      <c r="G261" s="2">
        <v>564</v>
      </c>
      <c r="H261" s="2">
        <v>565</v>
      </c>
      <c r="I261" s="2">
        <v>555</v>
      </c>
      <c r="J261" s="2">
        <v>550</v>
      </c>
      <c r="K261" s="2">
        <v>538</v>
      </c>
      <c r="L261" s="2">
        <v>529</v>
      </c>
      <c r="M261" s="2">
        <v>521</v>
      </c>
      <c r="N261" s="2">
        <v>518</v>
      </c>
      <c r="O261" s="2">
        <v>514</v>
      </c>
      <c r="P261" s="2">
        <v>507</v>
      </c>
      <c r="Q261" s="2">
        <v>494</v>
      </c>
      <c r="R261" s="2">
        <v>488</v>
      </c>
      <c r="S261" s="2">
        <v>489</v>
      </c>
      <c r="T261" s="2">
        <v>475</v>
      </c>
      <c r="U261" s="2">
        <v>468</v>
      </c>
      <c r="V261" s="2">
        <v>455</v>
      </c>
      <c r="W261" s="2">
        <v>440</v>
      </c>
      <c r="X261" s="2">
        <v>428</v>
      </c>
      <c r="Y261" s="20"/>
    </row>
    <row r="262" spans="1:25" s="2" customFormat="1" hidden="1" outlineLevel="1" x14ac:dyDescent="0.25">
      <c r="A262" s="23" t="s">
        <v>114</v>
      </c>
      <c r="B262" s="35"/>
      <c r="C262" s="2">
        <v>6782</v>
      </c>
      <c r="D262" s="2">
        <v>7058</v>
      </c>
      <c r="E262" s="2">
        <v>7278</v>
      </c>
      <c r="F262" s="2">
        <v>7460</v>
      </c>
      <c r="G262" s="2">
        <v>7748</v>
      </c>
      <c r="H262" s="2">
        <v>7984</v>
      </c>
      <c r="I262" s="2">
        <v>8261</v>
      </c>
      <c r="J262" s="2">
        <v>8501</v>
      </c>
      <c r="K262" s="2">
        <v>8735</v>
      </c>
      <c r="L262" s="2">
        <v>8985</v>
      </c>
      <c r="M262" s="2">
        <v>9228</v>
      </c>
      <c r="N262" s="2">
        <v>9425</v>
      </c>
      <c r="O262" s="2">
        <v>9660</v>
      </c>
      <c r="P262" s="2">
        <v>9898</v>
      </c>
      <c r="Q262" s="2">
        <v>10120</v>
      </c>
      <c r="R262" s="2">
        <v>10421</v>
      </c>
      <c r="S262" s="2">
        <v>10644</v>
      </c>
      <c r="T262" s="2">
        <v>10897</v>
      </c>
      <c r="U262" s="2">
        <v>11216</v>
      </c>
      <c r="V262" s="2">
        <v>11520</v>
      </c>
      <c r="W262" s="2">
        <v>22266</v>
      </c>
      <c r="X262" s="2">
        <v>11827</v>
      </c>
      <c r="Y262" s="20"/>
    </row>
    <row r="263" spans="1:25" s="2" customFormat="1" hidden="1" outlineLevel="1" x14ac:dyDescent="0.25">
      <c r="A263" s="23" t="s">
        <v>115</v>
      </c>
      <c r="B263" s="35"/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0"/>
    </row>
    <row r="264" spans="1:25" s="17" customFormat="1" hidden="1" outlineLevel="1" x14ac:dyDescent="0.25">
      <c r="A264" s="36" t="s">
        <v>116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17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10668</v>
      </c>
      <c r="X264" s="17">
        <v>0</v>
      </c>
      <c r="Y264" s="39"/>
    </row>
    <row r="265" spans="1:25" s="2" customFormat="1" hidden="1" outlineLevel="1" x14ac:dyDescent="0.25">
      <c r="A265" s="23" t="s">
        <v>117</v>
      </c>
      <c r="B265" s="35"/>
      <c r="C265" s="2">
        <v>165</v>
      </c>
      <c r="D265" s="2">
        <v>167</v>
      </c>
      <c r="E265" s="2">
        <v>166</v>
      </c>
      <c r="F265" s="2">
        <v>60</v>
      </c>
      <c r="G265" s="2">
        <v>61</v>
      </c>
      <c r="H265" s="2">
        <v>60</v>
      </c>
      <c r="I265" s="2">
        <v>60</v>
      </c>
      <c r="J265" s="2">
        <v>61</v>
      </c>
      <c r="K265" s="2">
        <v>60</v>
      </c>
      <c r="L265" s="2">
        <v>60</v>
      </c>
      <c r="M265" s="2">
        <v>59</v>
      </c>
      <c r="N265" s="2">
        <v>60</v>
      </c>
      <c r="O265" s="2">
        <v>58</v>
      </c>
      <c r="P265" s="2">
        <v>59</v>
      </c>
      <c r="Q265" s="2">
        <v>59</v>
      </c>
      <c r="R265" s="2">
        <v>58</v>
      </c>
      <c r="S265" s="2">
        <v>58</v>
      </c>
      <c r="T265" s="2">
        <v>58</v>
      </c>
      <c r="U265" s="2">
        <v>58</v>
      </c>
      <c r="V265" s="2">
        <v>59</v>
      </c>
      <c r="W265" s="2">
        <v>58</v>
      </c>
      <c r="X265" s="2">
        <v>59</v>
      </c>
      <c r="Y265" s="20"/>
    </row>
    <row r="266" spans="1:25" s="2" customFormat="1" hidden="1" outlineLevel="1" x14ac:dyDescent="0.25">
      <c r="A266" s="23" t="s">
        <v>118</v>
      </c>
      <c r="B266" s="35"/>
      <c r="C266" s="2">
        <v>37</v>
      </c>
      <c r="D266" s="2">
        <v>42</v>
      </c>
      <c r="E266" s="2">
        <v>40</v>
      </c>
      <c r="F266" s="2">
        <v>57</v>
      </c>
      <c r="G266" s="2">
        <v>76</v>
      </c>
      <c r="H266" s="2">
        <v>90</v>
      </c>
      <c r="I266" s="2">
        <v>104</v>
      </c>
      <c r="J266" s="2">
        <v>108</v>
      </c>
      <c r="K266" s="2">
        <v>100</v>
      </c>
      <c r="L266" s="2">
        <v>97</v>
      </c>
      <c r="M266" s="2">
        <v>91</v>
      </c>
      <c r="N266" s="2">
        <v>93</v>
      </c>
      <c r="O266" s="2">
        <v>105</v>
      </c>
      <c r="P266" s="2">
        <v>101</v>
      </c>
      <c r="Q266" s="2">
        <v>106</v>
      </c>
      <c r="R266" s="2">
        <v>117</v>
      </c>
      <c r="S266" s="2">
        <v>127</v>
      </c>
      <c r="T266" s="2">
        <v>135</v>
      </c>
      <c r="U266" s="2">
        <v>141</v>
      </c>
      <c r="V266" s="2">
        <v>146</v>
      </c>
      <c r="W266" s="2">
        <v>145</v>
      </c>
      <c r="X266" s="2">
        <v>138</v>
      </c>
      <c r="Y266" s="20"/>
    </row>
    <row r="267" spans="1:25" s="2" customFormat="1" hidden="1" outlineLevel="1" x14ac:dyDescent="0.25">
      <c r="A267" s="23" t="s">
        <v>119</v>
      </c>
      <c r="B267" s="35"/>
      <c r="C267" s="2">
        <v>75</v>
      </c>
      <c r="D267" s="2">
        <v>75</v>
      </c>
      <c r="E267" s="2">
        <v>76</v>
      </c>
      <c r="F267" s="2">
        <v>76</v>
      </c>
      <c r="G267" s="2">
        <v>80</v>
      </c>
      <c r="H267" s="2">
        <v>82</v>
      </c>
      <c r="I267" s="2">
        <v>82</v>
      </c>
      <c r="J267" s="2">
        <v>83</v>
      </c>
      <c r="K267" s="2">
        <v>84</v>
      </c>
      <c r="L267" s="2">
        <v>85</v>
      </c>
      <c r="M267" s="2">
        <v>87</v>
      </c>
      <c r="N267" s="2">
        <v>88</v>
      </c>
      <c r="O267" s="2">
        <v>89</v>
      </c>
      <c r="P267" s="2">
        <v>90</v>
      </c>
      <c r="Q267" s="2">
        <v>90</v>
      </c>
      <c r="R267" s="2">
        <v>96</v>
      </c>
      <c r="S267" s="2">
        <v>99</v>
      </c>
      <c r="T267" s="2">
        <v>100</v>
      </c>
      <c r="U267" s="2">
        <v>104</v>
      </c>
      <c r="V267" s="2">
        <v>106</v>
      </c>
      <c r="W267" s="2">
        <v>102</v>
      </c>
      <c r="X267" s="2">
        <v>102</v>
      </c>
      <c r="Y267" s="20"/>
    </row>
    <row r="268" spans="1:25" s="2" customFormat="1" hidden="1" outlineLevel="1" x14ac:dyDescent="0.25">
      <c r="A268" s="23" t="s">
        <v>120</v>
      </c>
      <c r="B268" s="35"/>
      <c r="C268" s="2">
        <v>1366</v>
      </c>
      <c r="D268" s="2">
        <v>1365</v>
      </c>
      <c r="E268" s="2">
        <v>1364</v>
      </c>
      <c r="F268" s="2">
        <v>1364</v>
      </c>
      <c r="G268" s="2">
        <v>1362</v>
      </c>
      <c r="H268" s="2">
        <v>1362</v>
      </c>
      <c r="I268" s="2">
        <v>1361</v>
      </c>
      <c r="J268" s="2">
        <v>1361</v>
      </c>
      <c r="K268" s="2">
        <v>1361</v>
      </c>
      <c r="L268" s="2">
        <v>1361</v>
      </c>
      <c r="M268" s="2">
        <v>1360</v>
      </c>
      <c r="N268" s="2">
        <v>1360</v>
      </c>
      <c r="O268" s="2">
        <v>1360</v>
      </c>
      <c r="P268" s="2">
        <v>1360</v>
      </c>
      <c r="Q268" s="2">
        <v>1360</v>
      </c>
      <c r="R268" s="2">
        <v>1360</v>
      </c>
      <c r="S268" s="2">
        <v>1360</v>
      </c>
      <c r="T268" s="2">
        <v>1359</v>
      </c>
      <c r="U268" s="2">
        <v>1359</v>
      </c>
      <c r="V268" s="2">
        <v>1359</v>
      </c>
      <c r="W268" s="2">
        <v>1352</v>
      </c>
      <c r="X268" s="2">
        <v>1352</v>
      </c>
      <c r="Y268" s="20"/>
    </row>
    <row r="269" spans="1:25" s="2" customFormat="1" hidden="1" outlineLevel="1" x14ac:dyDescent="0.25">
      <c r="A269" s="23" t="s">
        <v>121</v>
      </c>
      <c r="B269" s="35"/>
      <c r="C269" s="2">
        <v>431</v>
      </c>
      <c r="D269" s="2">
        <v>653</v>
      </c>
      <c r="E269" s="2">
        <v>827</v>
      </c>
      <c r="F269" s="2">
        <v>1075</v>
      </c>
      <c r="G269" s="2">
        <v>1285</v>
      </c>
      <c r="H269" s="2">
        <v>1498</v>
      </c>
      <c r="I269" s="2">
        <v>1720</v>
      </c>
      <c r="J269" s="2">
        <v>1926</v>
      </c>
      <c r="K269" s="2">
        <v>2136</v>
      </c>
      <c r="L269" s="2">
        <v>2340</v>
      </c>
      <c r="M269" s="2">
        <v>2545</v>
      </c>
      <c r="N269" s="2">
        <v>2735</v>
      </c>
      <c r="O269" s="2">
        <v>2905</v>
      </c>
      <c r="P269" s="2">
        <v>3096</v>
      </c>
      <c r="Q269" s="2">
        <v>3284</v>
      </c>
      <c r="R269" s="2">
        <v>3482</v>
      </c>
      <c r="S269" s="2">
        <v>3635</v>
      </c>
      <c r="T269" s="2">
        <v>3833</v>
      </c>
      <c r="U269" s="2">
        <v>4034</v>
      </c>
      <c r="V269" s="2">
        <v>4260</v>
      </c>
      <c r="W269" s="2">
        <v>4401</v>
      </c>
      <c r="X269" s="2">
        <v>4594</v>
      </c>
      <c r="Y269" s="20"/>
    </row>
    <row r="270" spans="1:25" s="2" customFormat="1" hidden="1" outlineLevel="1" x14ac:dyDescent="0.25">
      <c r="A270" s="23" t="s">
        <v>122</v>
      </c>
      <c r="B270" s="35"/>
      <c r="C270" s="2">
        <v>31</v>
      </c>
      <c r="D270" s="2">
        <v>27</v>
      </c>
      <c r="E270" s="2">
        <v>20</v>
      </c>
      <c r="F270" s="2">
        <v>11</v>
      </c>
      <c r="G270" s="2">
        <v>16</v>
      </c>
      <c r="H270" s="2">
        <v>10</v>
      </c>
      <c r="I270" s="2">
        <v>11</v>
      </c>
      <c r="J270" s="2">
        <v>9</v>
      </c>
      <c r="K270" s="2">
        <v>12</v>
      </c>
      <c r="L270" s="2">
        <v>20</v>
      </c>
      <c r="M270" s="2">
        <v>15</v>
      </c>
      <c r="N270" s="2">
        <v>11</v>
      </c>
      <c r="O270" s="2">
        <v>8</v>
      </c>
      <c r="P270" s="2">
        <v>8</v>
      </c>
      <c r="Q270" s="2">
        <v>7</v>
      </c>
      <c r="R270" s="2">
        <v>8</v>
      </c>
      <c r="S270" s="2">
        <v>3</v>
      </c>
      <c r="T270" s="2">
        <v>4</v>
      </c>
      <c r="U270" s="2">
        <v>3</v>
      </c>
      <c r="V270" s="2">
        <v>4</v>
      </c>
      <c r="W270" s="2">
        <v>5</v>
      </c>
      <c r="X270" s="2">
        <v>6</v>
      </c>
      <c r="Y270" s="20"/>
    </row>
    <row r="271" spans="1:25" s="2" customFormat="1" hidden="1" outlineLevel="1" x14ac:dyDescent="0.25">
      <c r="A271" s="23" t="s">
        <v>123</v>
      </c>
      <c r="B271" s="35"/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1</v>
      </c>
      <c r="T271" s="2">
        <v>1</v>
      </c>
      <c r="U271" s="2">
        <v>1</v>
      </c>
      <c r="V271" s="2">
        <v>0</v>
      </c>
      <c r="W271" s="2">
        <v>0</v>
      </c>
      <c r="X271" s="2">
        <v>0</v>
      </c>
      <c r="Y271" s="20"/>
    </row>
    <row r="272" spans="1:25" s="2" customFormat="1" hidden="1" outlineLevel="1" x14ac:dyDescent="0.25">
      <c r="A272" s="23" t="s">
        <v>124</v>
      </c>
      <c r="B272" s="35"/>
      <c r="C272" s="2">
        <v>38</v>
      </c>
      <c r="D272" s="2">
        <v>38</v>
      </c>
      <c r="E272" s="2">
        <v>36</v>
      </c>
      <c r="F272" s="2">
        <v>37</v>
      </c>
      <c r="G272" s="2">
        <v>38</v>
      </c>
      <c r="H272" s="2">
        <v>33</v>
      </c>
      <c r="I272" s="2">
        <v>32</v>
      </c>
      <c r="J272" s="2">
        <v>32</v>
      </c>
      <c r="K272" s="2">
        <v>36</v>
      </c>
      <c r="L272" s="2">
        <v>34</v>
      </c>
      <c r="M272" s="2">
        <v>35</v>
      </c>
      <c r="N272" s="2">
        <v>39</v>
      </c>
      <c r="O272" s="2">
        <v>39</v>
      </c>
      <c r="P272" s="2">
        <v>39</v>
      </c>
      <c r="Q272" s="2">
        <v>41</v>
      </c>
      <c r="R272" s="2">
        <v>50</v>
      </c>
      <c r="S272" s="2">
        <v>45</v>
      </c>
      <c r="T272" s="2">
        <v>44</v>
      </c>
      <c r="U272" s="2">
        <v>46</v>
      </c>
      <c r="V272" s="2">
        <v>50</v>
      </c>
      <c r="W272" s="2">
        <v>49</v>
      </c>
      <c r="X272" s="2">
        <v>48</v>
      </c>
      <c r="Y272" s="20"/>
    </row>
    <row r="273" spans="1:25" s="2" customFormat="1" hidden="1" outlineLevel="1" x14ac:dyDescent="0.25">
      <c r="A273" s="23" t="s">
        <v>125</v>
      </c>
      <c r="B273" s="35"/>
      <c r="C273" s="2">
        <v>1270</v>
      </c>
      <c r="D273" s="2">
        <v>1275</v>
      </c>
      <c r="E273" s="2">
        <v>1279</v>
      </c>
      <c r="F273" s="2">
        <v>1280</v>
      </c>
      <c r="G273" s="2">
        <v>1279</v>
      </c>
      <c r="H273" s="2">
        <v>1280</v>
      </c>
      <c r="I273" s="2">
        <v>1283</v>
      </c>
      <c r="J273" s="2">
        <v>1287</v>
      </c>
      <c r="K273" s="2">
        <v>1286</v>
      </c>
      <c r="L273" s="2">
        <v>1287</v>
      </c>
      <c r="M273" s="2">
        <v>1287</v>
      </c>
      <c r="N273" s="2">
        <v>1288</v>
      </c>
      <c r="O273" s="2">
        <v>1287</v>
      </c>
      <c r="P273" s="2">
        <v>1290</v>
      </c>
      <c r="Q273" s="2">
        <v>1290</v>
      </c>
      <c r="R273" s="2">
        <v>1292</v>
      </c>
      <c r="S273" s="2">
        <v>1292</v>
      </c>
      <c r="T273" s="2">
        <v>1306</v>
      </c>
      <c r="U273" s="2">
        <v>1366</v>
      </c>
      <c r="V273" s="2">
        <v>1379</v>
      </c>
      <c r="W273" s="2">
        <v>1373</v>
      </c>
      <c r="X273" s="2">
        <v>1367</v>
      </c>
      <c r="Y273" s="20"/>
    </row>
    <row r="274" spans="1:25" s="2" customFormat="1" hidden="1" outlineLevel="1" x14ac:dyDescent="0.25">
      <c r="A274" s="23" t="s">
        <v>126</v>
      </c>
      <c r="B274" s="35"/>
      <c r="C274" s="2">
        <v>4</v>
      </c>
      <c r="D274" s="2">
        <v>4</v>
      </c>
      <c r="E274" s="2">
        <v>4</v>
      </c>
      <c r="F274" s="2">
        <v>4</v>
      </c>
      <c r="G274" s="2">
        <v>4</v>
      </c>
      <c r="H274" s="2">
        <v>4</v>
      </c>
      <c r="I274" s="2">
        <v>4</v>
      </c>
      <c r="J274" s="2">
        <v>4</v>
      </c>
      <c r="K274" s="2">
        <v>4</v>
      </c>
      <c r="L274" s="2">
        <v>4</v>
      </c>
      <c r="M274" s="2">
        <v>4</v>
      </c>
      <c r="N274" s="2">
        <v>4</v>
      </c>
      <c r="O274" s="2">
        <v>4</v>
      </c>
      <c r="P274" s="2">
        <v>4</v>
      </c>
      <c r="Q274" s="2">
        <v>4</v>
      </c>
      <c r="R274" s="2">
        <v>4</v>
      </c>
      <c r="S274" s="2">
        <v>4</v>
      </c>
      <c r="T274" s="2">
        <v>4</v>
      </c>
      <c r="U274" s="2">
        <v>4</v>
      </c>
      <c r="V274" s="2">
        <v>4</v>
      </c>
      <c r="W274" s="2">
        <v>4</v>
      </c>
      <c r="X274" s="2">
        <v>4</v>
      </c>
      <c r="Y274" s="20"/>
    </row>
    <row r="275" spans="1:25" s="2" customFormat="1" hidden="1" outlineLevel="1" x14ac:dyDescent="0.25">
      <c r="A275" s="23" t="s">
        <v>127</v>
      </c>
      <c r="B275" s="35"/>
      <c r="C275" s="2">
        <v>7</v>
      </c>
      <c r="D275" s="2">
        <v>9</v>
      </c>
      <c r="E275" s="2">
        <v>13</v>
      </c>
      <c r="F275" s="2">
        <v>9</v>
      </c>
      <c r="G275" s="2">
        <v>5</v>
      </c>
      <c r="H275" s="2">
        <v>4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0"/>
    </row>
    <row r="276" spans="1:25" s="2" customFormat="1" hidden="1" outlineLevel="1" x14ac:dyDescent="0.25">
      <c r="A276" s="23" t="s">
        <v>128</v>
      </c>
      <c r="B276" s="35"/>
      <c r="C276" s="2">
        <v>1999</v>
      </c>
      <c r="D276" s="2">
        <v>2032</v>
      </c>
      <c r="E276" s="2">
        <v>2070</v>
      </c>
      <c r="F276" s="2">
        <v>2093</v>
      </c>
      <c r="G276" s="2">
        <v>2130</v>
      </c>
      <c r="H276" s="2">
        <v>2164</v>
      </c>
      <c r="I276" s="2">
        <v>2199</v>
      </c>
      <c r="J276" s="2">
        <v>2213</v>
      </c>
      <c r="K276" s="2">
        <v>2236</v>
      </c>
      <c r="L276" s="2">
        <v>2276</v>
      </c>
      <c r="M276" s="2">
        <v>2313</v>
      </c>
      <c r="N276" s="2">
        <v>2340</v>
      </c>
      <c r="O276" s="2">
        <v>2385</v>
      </c>
      <c r="P276" s="2">
        <v>2422</v>
      </c>
      <c r="Q276" s="2">
        <v>2450</v>
      </c>
      <c r="R276" s="2">
        <v>2520</v>
      </c>
      <c r="S276" s="2">
        <v>2581</v>
      </c>
      <c r="T276" s="2">
        <v>2612</v>
      </c>
      <c r="U276" s="2">
        <v>2650</v>
      </c>
      <c r="V276" s="2">
        <v>2703</v>
      </c>
      <c r="W276" s="2">
        <v>2673</v>
      </c>
      <c r="X276" s="2">
        <v>2718</v>
      </c>
      <c r="Y276" s="20"/>
    </row>
    <row r="277" spans="1:25" s="2" customFormat="1" hidden="1" outlineLevel="1" x14ac:dyDescent="0.25">
      <c r="A277" s="23" t="s">
        <v>129</v>
      </c>
      <c r="B277" s="35"/>
      <c r="C277" s="2">
        <v>51</v>
      </c>
      <c r="D277" s="2">
        <v>48</v>
      </c>
      <c r="E277" s="2">
        <v>47</v>
      </c>
      <c r="F277" s="2">
        <v>46</v>
      </c>
      <c r="G277" s="2">
        <v>43</v>
      </c>
      <c r="H277" s="2">
        <v>38</v>
      </c>
      <c r="I277" s="2">
        <v>40</v>
      </c>
      <c r="J277" s="2">
        <v>44</v>
      </c>
      <c r="K277" s="2">
        <v>43</v>
      </c>
      <c r="L277" s="2">
        <v>37</v>
      </c>
      <c r="M277" s="2">
        <v>35</v>
      </c>
      <c r="N277" s="2">
        <v>2</v>
      </c>
      <c r="O277" s="2">
        <v>8</v>
      </c>
      <c r="P277" s="2">
        <v>12</v>
      </c>
      <c r="Q277" s="2">
        <v>9</v>
      </c>
      <c r="R277" s="2">
        <v>10</v>
      </c>
      <c r="S277" s="2">
        <v>11</v>
      </c>
      <c r="T277" s="2">
        <v>11</v>
      </c>
      <c r="U277" s="2">
        <v>15</v>
      </c>
      <c r="V277" s="2">
        <v>12</v>
      </c>
      <c r="W277" s="2">
        <v>8</v>
      </c>
      <c r="X277" s="2">
        <v>7</v>
      </c>
      <c r="Y277" s="20"/>
    </row>
    <row r="278" spans="1:25" s="2" customFormat="1" hidden="1" outlineLevel="1" x14ac:dyDescent="0.25">
      <c r="A278" s="23" t="s">
        <v>130</v>
      </c>
      <c r="B278" s="35"/>
      <c r="C278" s="2">
        <v>1308</v>
      </c>
      <c r="D278" s="2">
        <v>1323</v>
      </c>
      <c r="E278" s="2">
        <v>1336</v>
      </c>
      <c r="F278" s="2">
        <v>1348</v>
      </c>
      <c r="G278" s="2">
        <v>1352</v>
      </c>
      <c r="H278" s="2">
        <v>1359</v>
      </c>
      <c r="I278" s="2">
        <v>1365</v>
      </c>
      <c r="J278" s="2">
        <v>1373</v>
      </c>
      <c r="K278" s="2">
        <v>1377</v>
      </c>
      <c r="L278" s="2">
        <v>1384</v>
      </c>
      <c r="M278" s="2">
        <v>1397</v>
      </c>
      <c r="N278" s="2">
        <v>1405</v>
      </c>
      <c r="O278" s="2">
        <v>1412</v>
      </c>
      <c r="P278" s="2">
        <v>1417</v>
      </c>
      <c r="Q278" s="2">
        <v>1420</v>
      </c>
      <c r="R278" s="2">
        <v>1423</v>
      </c>
      <c r="S278" s="2">
        <v>1428</v>
      </c>
      <c r="T278" s="2">
        <v>1430</v>
      </c>
      <c r="U278" s="2">
        <v>1435</v>
      </c>
      <c r="V278" s="2">
        <v>1438</v>
      </c>
      <c r="W278" s="2">
        <v>1428</v>
      </c>
      <c r="X278" s="2">
        <v>1432</v>
      </c>
      <c r="Y278" s="20"/>
    </row>
    <row r="279" spans="1:25" s="2" customFormat="1" hidden="1" outlineLevel="1" x14ac:dyDescent="0.25">
      <c r="A279" s="23"/>
      <c r="B279" s="35"/>
      <c r="Y279" s="20"/>
    </row>
    <row r="280" spans="1:25" s="2" customFormat="1" hidden="1" outlineLevel="1" x14ac:dyDescent="0.25">
      <c r="A280" s="23"/>
      <c r="B280" s="35"/>
      <c r="Y280" s="20"/>
    </row>
    <row r="281" spans="1:25" s="2" customFormat="1" hidden="1" outlineLevel="1" x14ac:dyDescent="0.25">
      <c r="A281" s="23"/>
      <c r="B281" s="35"/>
      <c r="Y281" s="20"/>
    </row>
    <row r="282" spans="1:25" s="2" customFormat="1" hidden="1" outlineLevel="1" x14ac:dyDescent="0.25">
      <c r="A282" s="23"/>
      <c r="B282" s="35"/>
      <c r="Y282" s="20"/>
    </row>
    <row r="283" spans="1:25" s="2" customFormat="1" hidden="1" outlineLevel="1" x14ac:dyDescent="0.25">
      <c r="A283" s="23"/>
      <c r="B283" s="35"/>
      <c r="Y283" s="20"/>
    </row>
    <row r="284" spans="1:25" s="2" customFormat="1" hidden="1" outlineLevel="1" x14ac:dyDescent="0.25">
      <c r="A284" s="23"/>
      <c r="B284" s="35"/>
      <c r="Y284" s="20"/>
    </row>
    <row r="285" spans="1:25" s="2" customFormat="1" hidden="1" outlineLevel="1" x14ac:dyDescent="0.25">
      <c r="A285" s="23"/>
      <c r="B285" s="35"/>
      <c r="Y285" s="20"/>
    </row>
    <row r="286" spans="1:25" s="2" customFormat="1" hidden="1" outlineLevel="1" x14ac:dyDescent="0.25">
      <c r="A286" s="23"/>
      <c r="B286" s="35"/>
      <c r="Y286" s="20"/>
    </row>
    <row r="287" spans="1:25" s="2" customFormat="1" hidden="1" outlineLevel="1" x14ac:dyDescent="0.25">
      <c r="A287" s="23"/>
      <c r="B287" s="35"/>
      <c r="Y287" s="20"/>
    </row>
    <row r="288" spans="1:25" s="2" customFormat="1" hidden="1" outlineLevel="1" x14ac:dyDescent="0.25">
      <c r="A288" s="23"/>
      <c r="B288" s="35"/>
      <c r="Y288" s="20"/>
    </row>
    <row r="289" spans="1:25" s="2" customFormat="1" hidden="1" outlineLevel="1" x14ac:dyDescent="0.25">
      <c r="A289" s="23"/>
      <c r="B289" s="35"/>
      <c r="Y289" s="20"/>
    </row>
    <row r="290" spans="1:25" s="2" customFormat="1" hidden="1" outlineLevel="1" x14ac:dyDescent="0.25">
      <c r="A290" s="23"/>
      <c r="B290" s="35"/>
      <c r="Y290" s="20"/>
    </row>
    <row r="291" spans="1:25" s="2" customFormat="1" hidden="1" outlineLevel="1" x14ac:dyDescent="0.25">
      <c r="A291" s="23"/>
      <c r="B291" s="35"/>
      <c r="Y291" s="20"/>
    </row>
    <row r="292" spans="1:25" s="2" customFormat="1" hidden="1" outlineLevel="1" x14ac:dyDescent="0.25">
      <c r="A292" s="23"/>
      <c r="B292" s="35"/>
      <c r="Y292" s="20"/>
    </row>
    <row r="293" spans="1:25" s="2" customFormat="1" hidden="1" outlineLevel="1" x14ac:dyDescent="0.25">
      <c r="A293" s="23"/>
      <c r="B293" s="35"/>
      <c r="Y293" s="20"/>
    </row>
    <row r="294" spans="1:25" s="2" customFormat="1" hidden="1" outlineLevel="1" x14ac:dyDescent="0.25">
      <c r="A294" s="23"/>
      <c r="B294" s="35"/>
      <c r="Y294" s="20"/>
    </row>
    <row r="295" spans="1:25" s="2" customFormat="1" hidden="1" outlineLevel="1" x14ac:dyDescent="0.25">
      <c r="A295" s="23"/>
      <c r="B295" s="35"/>
      <c r="Y295" s="20"/>
    </row>
    <row r="296" spans="1:25" s="2" customFormat="1" hidden="1" outlineLevel="1" x14ac:dyDescent="0.25">
      <c r="A296" s="23"/>
      <c r="B296" s="35"/>
      <c r="Y296" s="20"/>
    </row>
    <row r="297" spans="1:25" s="2" customFormat="1" hidden="1" outlineLevel="1" x14ac:dyDescent="0.25">
      <c r="A297" s="23"/>
      <c r="B297" s="35"/>
      <c r="Y297" s="20"/>
    </row>
    <row r="298" spans="1:25" s="2" customFormat="1" hidden="1" outlineLevel="1" x14ac:dyDescent="0.25">
      <c r="A298" s="23"/>
      <c r="B298" s="35"/>
      <c r="Y298" s="20"/>
    </row>
    <row r="299" spans="1:25" s="2" customFormat="1" hidden="1" outlineLevel="1" x14ac:dyDescent="0.25">
      <c r="A299" s="23"/>
      <c r="B299" s="35"/>
      <c r="Y299" s="20"/>
    </row>
    <row r="300" spans="1:25" s="2" customFormat="1" hidden="1" outlineLevel="1" x14ac:dyDescent="0.25">
      <c r="A300" s="23"/>
      <c r="B300" s="35"/>
      <c r="Y300" s="20"/>
    </row>
    <row r="301" spans="1:25" s="2" customFormat="1" hidden="1" outlineLevel="1" x14ac:dyDescent="0.25">
      <c r="A301" s="23"/>
      <c r="B301" s="35"/>
      <c r="Y301" s="20"/>
    </row>
    <row r="302" spans="1:25" s="2" customFormat="1" hidden="1" outlineLevel="1" x14ac:dyDescent="0.25">
      <c r="A302" s="23"/>
      <c r="B302" s="35"/>
      <c r="Y302" s="20"/>
    </row>
    <row r="303" spans="1:25" s="2" customFormat="1" hidden="1" outlineLevel="1" x14ac:dyDescent="0.25">
      <c r="A303" s="23"/>
      <c r="B303" s="35"/>
      <c r="Y303" s="20"/>
    </row>
    <row r="304" spans="1:25" s="2" customFormat="1" hidden="1" outlineLevel="1" x14ac:dyDescent="0.25">
      <c r="A304" s="23"/>
      <c r="B304" s="35"/>
      <c r="Y304" s="20"/>
    </row>
    <row r="305" spans="1:25" hidden="1" outlineLevel="1" x14ac:dyDescent="0.25">
      <c r="A305" s="8" t="s">
        <v>131</v>
      </c>
      <c r="B305" s="22"/>
    </row>
    <row r="306" spans="1:25" ht="11.25" hidden="1" outlineLevel="1" x14ac:dyDescent="0.2">
      <c r="A306" s="11" t="s">
        <v>132</v>
      </c>
      <c r="Y306" s="1"/>
    </row>
    <row r="307" spans="1:25" ht="11.25" hidden="1" outlineLevel="1" x14ac:dyDescent="0.2">
      <c r="A307" s="11" t="s">
        <v>133</v>
      </c>
      <c r="C307" s="3">
        <v>2.4277305797339999E-3</v>
      </c>
      <c r="D307" s="3">
        <v>2.4352758565080001E-3</v>
      </c>
      <c r="E307" s="3">
        <v>2.1095447906219998E-3</v>
      </c>
      <c r="F307" s="3">
        <v>2.8347669211619998E-3</v>
      </c>
      <c r="G307" s="3">
        <v>3.9831259500230001E-3</v>
      </c>
      <c r="H307" s="3">
        <v>2.0493639232370001E-3</v>
      </c>
      <c r="I307" s="3">
        <v>3.059737339181E-3</v>
      </c>
      <c r="J307" s="3">
        <v>5.5672830812300003E-3</v>
      </c>
      <c r="K307" s="3">
        <v>2.6692008865750001E-3</v>
      </c>
      <c r="L307" s="3">
        <v>5.3975593455570002E-3</v>
      </c>
      <c r="M307" s="3">
        <v>9.3357336961980009E-3</v>
      </c>
      <c r="N307" s="3">
        <v>3.4592062027899999E-3</v>
      </c>
      <c r="O307" s="3">
        <v>5.0968267496060001E-3</v>
      </c>
      <c r="P307" s="3">
        <v>7.5685748881990002E-3</v>
      </c>
      <c r="Q307" s="3">
        <v>3.2105102330849998E-3</v>
      </c>
      <c r="R307" s="3">
        <v>7.235342029307E-3</v>
      </c>
      <c r="S307" s="3">
        <v>1.0596458823860001E-2</v>
      </c>
      <c r="T307" s="3">
        <v>2.7142112799330002E-3</v>
      </c>
      <c r="U307" s="3">
        <v>2.8176772488189999E-3</v>
      </c>
      <c r="V307" s="3">
        <v>2.5239040856839998E-3</v>
      </c>
      <c r="W307" s="3">
        <v>2.1636821909280001E-3</v>
      </c>
      <c r="X307" s="3">
        <v>2.2912671775730002E-3</v>
      </c>
      <c r="Y307" s="1"/>
    </row>
    <row r="308" spans="1:25" ht="11.25" hidden="1" outlineLevel="1" x14ac:dyDescent="0.2">
      <c r="A308" s="11" t="s">
        <v>134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1"/>
    </row>
    <row r="309" spans="1:25" ht="11.25" hidden="1" outlineLevel="1" x14ac:dyDescent="0.2">
      <c r="A309" s="11" t="s">
        <v>629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1"/>
    </row>
    <row r="310" spans="1:25" ht="11.25" hidden="1" outlineLevel="1" x14ac:dyDescent="0.2">
      <c r="A310" s="11" t="s">
        <v>13</v>
      </c>
      <c r="C310" s="3">
        <v>9.9448978207689998E-2</v>
      </c>
      <c r="D310" s="3">
        <v>9.6316643743529995E-2</v>
      </c>
      <c r="E310" s="3">
        <v>8.0092773209140003E-2</v>
      </c>
      <c r="F310" s="3">
        <v>8.0949999154380003E-2</v>
      </c>
      <c r="G310" s="3">
        <v>8.2388067942109997E-2</v>
      </c>
      <c r="H310" s="3">
        <v>7.6613726506679997E-2</v>
      </c>
      <c r="I310" s="3">
        <v>7.9518637942840004E-2</v>
      </c>
      <c r="J310" s="3">
        <v>7.9413052988659999E-2</v>
      </c>
      <c r="K310" s="3">
        <v>7.4218054972710001E-2</v>
      </c>
      <c r="L310" s="3">
        <v>7.3627268342549998E-2</v>
      </c>
      <c r="M310" s="3">
        <v>7.1097994897069999E-2</v>
      </c>
      <c r="N310" s="3">
        <v>6.5600447833259995E-2</v>
      </c>
      <c r="O310" s="3">
        <v>6.6325411505769996E-2</v>
      </c>
      <c r="P310" s="3">
        <v>6.7588576353470001E-2</v>
      </c>
      <c r="Q310" s="3">
        <v>6.4667572354240005E-2</v>
      </c>
      <c r="R310" s="3">
        <v>6.6934580374009997E-2</v>
      </c>
      <c r="S310" s="3">
        <v>6.8496724351810007E-2</v>
      </c>
      <c r="T310" s="3">
        <v>6.2382913006150002E-2</v>
      </c>
      <c r="U310" s="3">
        <v>6.6870886000260005E-2</v>
      </c>
      <c r="V310" s="3">
        <v>7.0727668006249994E-2</v>
      </c>
      <c r="W310" s="3">
        <v>7.0445529583220007E-2</v>
      </c>
      <c r="X310" s="3">
        <v>7.2548648070690003E-2</v>
      </c>
      <c r="Y310" s="1"/>
    </row>
    <row r="311" spans="1:25" ht="11.25" hidden="1" outlineLevel="1" x14ac:dyDescent="0.2">
      <c r="A311" s="11" t="s">
        <v>14</v>
      </c>
      <c r="C311" s="3">
        <v>2.7772545256879999E-2</v>
      </c>
      <c r="D311" s="3">
        <v>2.8977111781060001E-2</v>
      </c>
      <c r="E311" s="3">
        <v>3.3335193889599997E-2</v>
      </c>
      <c r="F311" s="3">
        <v>3.4174492023079997E-2</v>
      </c>
      <c r="G311" s="3">
        <v>3.4992394000499999E-2</v>
      </c>
      <c r="H311" s="3">
        <v>3.2785058005599998E-2</v>
      </c>
      <c r="I311" s="3">
        <v>3.413092956305E-2</v>
      </c>
      <c r="J311" s="3">
        <v>3.5681548258969999E-2</v>
      </c>
      <c r="K311" s="3">
        <v>3.1019640747279999E-2</v>
      </c>
      <c r="L311" s="3">
        <v>3.2985186597670003E-2</v>
      </c>
      <c r="M311" s="3">
        <v>3.3622801628929999E-2</v>
      </c>
      <c r="N311" s="3">
        <v>3.0801441706220001E-2</v>
      </c>
      <c r="O311" s="3">
        <v>3.2069351341400001E-2</v>
      </c>
      <c r="P311" s="3">
        <v>3.2666072867189998E-2</v>
      </c>
      <c r="Q311" s="3">
        <v>3.1910090156879997E-2</v>
      </c>
      <c r="R311" s="3">
        <v>3.3536284147229999E-2</v>
      </c>
      <c r="S311" s="3">
        <v>3.3552424764900002E-2</v>
      </c>
      <c r="T311" s="3">
        <v>3.1711644707340003E-2</v>
      </c>
      <c r="U311" s="3">
        <v>3.426329304089E-2</v>
      </c>
      <c r="V311" s="3">
        <v>3.5257844346260003E-2</v>
      </c>
      <c r="W311" s="3">
        <v>3.554224349619E-2</v>
      </c>
      <c r="X311" s="3">
        <v>3.6364959964689997E-2</v>
      </c>
      <c r="Y311" s="1"/>
    </row>
    <row r="312" spans="1:25" ht="11.25" hidden="1" outlineLevel="1" x14ac:dyDescent="0.2">
      <c r="A312" s="11" t="s">
        <v>15</v>
      </c>
      <c r="C312" s="3">
        <v>4.7302281612219998E-2</v>
      </c>
      <c r="D312" s="3">
        <v>4.8146478397400001E-2</v>
      </c>
      <c r="E312" s="3">
        <v>4.9561115185649998E-2</v>
      </c>
      <c r="F312" s="3">
        <v>5.048230079701E-2</v>
      </c>
      <c r="G312" s="3">
        <v>5.1416325247270002E-2</v>
      </c>
      <c r="H312" s="3">
        <v>5.0932955770340002E-2</v>
      </c>
      <c r="I312" s="3">
        <v>5.3097754838100003E-2</v>
      </c>
      <c r="J312" s="3">
        <v>5.3543522344139997E-2</v>
      </c>
      <c r="K312" s="3">
        <v>5.0195489625430002E-2</v>
      </c>
      <c r="L312" s="3">
        <v>4.9687924561690001E-2</v>
      </c>
      <c r="M312" s="3">
        <v>5.0329139998400003E-2</v>
      </c>
      <c r="N312" s="3">
        <v>4.7099309244529999E-2</v>
      </c>
      <c r="O312" s="3">
        <v>4.9756384389100003E-2</v>
      </c>
      <c r="P312" s="3">
        <v>5.2097497887429997E-2</v>
      </c>
      <c r="Q312" s="3">
        <v>4.8148147988620001E-2</v>
      </c>
      <c r="R312" s="3">
        <v>4.795357539911E-2</v>
      </c>
      <c r="S312" s="3">
        <v>4.9256418942749999E-2</v>
      </c>
      <c r="T312" s="3">
        <v>4.95340754068E-2</v>
      </c>
      <c r="U312" s="3">
        <v>5.351751608198E-2</v>
      </c>
      <c r="V312" s="3">
        <v>5.52688530187E-2</v>
      </c>
      <c r="W312" s="3">
        <v>5.5107926458130001E-2</v>
      </c>
      <c r="X312" s="3">
        <v>5.5338842672540002E-2</v>
      </c>
      <c r="Y312" s="1"/>
    </row>
    <row r="313" spans="1:25" ht="11.25" hidden="1" outlineLevel="1" x14ac:dyDescent="0.2">
      <c r="A313" s="11" t="s">
        <v>16</v>
      </c>
      <c r="C313" s="3">
        <v>7.042436287652E-2</v>
      </c>
      <c r="D313" s="3">
        <v>7.1543848817800001E-2</v>
      </c>
      <c r="E313" s="3">
        <v>7.2833443009149998E-2</v>
      </c>
      <c r="F313" s="3">
        <v>7.355961846563E-2</v>
      </c>
      <c r="G313" s="3">
        <v>7.5093923776800006E-2</v>
      </c>
      <c r="H313" s="3">
        <v>7.3050970478460001E-2</v>
      </c>
      <c r="I313" s="3">
        <v>7.5878116532250003E-2</v>
      </c>
      <c r="J313" s="3">
        <v>7.6941983723550003E-2</v>
      </c>
      <c r="K313" s="3">
        <v>7.5787171710210002E-2</v>
      </c>
      <c r="L313" s="3">
        <v>7.6493134639429999E-2</v>
      </c>
      <c r="M313" s="3">
        <v>7.7368196673339995E-2</v>
      </c>
      <c r="N313" s="3">
        <v>7.7784290914840001E-2</v>
      </c>
      <c r="O313" s="3">
        <v>7.6559503359810002E-2</v>
      </c>
      <c r="P313" s="3">
        <v>7.7889744390400001E-2</v>
      </c>
      <c r="Q313" s="3">
        <v>7.8864887129959996E-2</v>
      </c>
      <c r="R313" s="3">
        <v>7.9415438784820006E-2</v>
      </c>
      <c r="S313" s="3">
        <v>7.9100706164889997E-2</v>
      </c>
      <c r="T313" s="3">
        <v>7.9215688760319994E-2</v>
      </c>
      <c r="U313" s="3">
        <v>8.1843165064790002E-2</v>
      </c>
      <c r="V313" s="3">
        <v>8.4268624064950004E-2</v>
      </c>
      <c r="W313" s="3">
        <v>8.1793961830180006E-2</v>
      </c>
      <c r="X313" s="3">
        <v>8.4783055555699996E-2</v>
      </c>
      <c r="Y313" s="1"/>
    </row>
    <row r="314" spans="1:25" ht="11.25" hidden="1" outlineLevel="1" x14ac:dyDescent="0.2">
      <c r="A314" s="11" t="s">
        <v>17</v>
      </c>
      <c r="C314" s="3">
        <v>0.10549608646850001</v>
      </c>
      <c r="D314" s="3">
        <v>0.1031985044208</v>
      </c>
      <c r="E314" s="3">
        <v>0.1112815241574</v>
      </c>
      <c r="F314" s="3">
        <v>0.11105041131149999</v>
      </c>
      <c r="G314" s="3">
        <v>0.1101015325535</v>
      </c>
      <c r="H314" s="3">
        <v>0.11041608738890001</v>
      </c>
      <c r="I314" s="3">
        <v>0.11295527671449999</v>
      </c>
      <c r="J314" s="3">
        <v>0.1152441278329</v>
      </c>
      <c r="K314" s="3">
        <v>0.1188937639755</v>
      </c>
      <c r="L314" s="3">
        <v>0.1191843863947</v>
      </c>
      <c r="M314" s="3">
        <v>0.1178071018089</v>
      </c>
      <c r="N314" s="3">
        <v>0.11742306241729999</v>
      </c>
      <c r="O314" s="3">
        <v>0.1187321936301</v>
      </c>
      <c r="P314" s="3">
        <v>0.1177443031472</v>
      </c>
      <c r="Q314" s="3">
        <v>0.1184228996581</v>
      </c>
      <c r="R314" s="3">
        <v>0.11831896696749999</v>
      </c>
      <c r="S314" s="3">
        <v>0.1191041754974</v>
      </c>
      <c r="T314" s="3">
        <v>0.12107409808770001</v>
      </c>
      <c r="U314" s="3">
        <v>0.1228664258841</v>
      </c>
      <c r="V314" s="3">
        <v>0.1249298346432</v>
      </c>
      <c r="W314" s="3">
        <v>0.12360399602619999</v>
      </c>
      <c r="X314" s="3">
        <v>0.1259006761108</v>
      </c>
      <c r="Y314" s="1"/>
    </row>
    <row r="315" spans="1:25" ht="11.25" hidden="1" outlineLevel="1" x14ac:dyDescent="0.2">
      <c r="A315" s="11" t="s">
        <v>18</v>
      </c>
      <c r="C315" s="3">
        <v>0.12970041841579999</v>
      </c>
      <c r="D315" s="3">
        <v>0.13518682078720001</v>
      </c>
      <c r="E315" s="3">
        <v>0.14420397573230001</v>
      </c>
      <c r="F315" s="3">
        <v>0.14386465513909999</v>
      </c>
      <c r="G315" s="3">
        <v>0.142781044872</v>
      </c>
      <c r="H315" s="3">
        <v>0.14407147876830001</v>
      </c>
      <c r="I315" s="3">
        <v>0.14575834497430001</v>
      </c>
      <c r="J315" s="3">
        <v>0.1477102770515</v>
      </c>
      <c r="K315" s="3">
        <v>0.14467724153360001</v>
      </c>
      <c r="L315" s="3">
        <v>0.144221570158</v>
      </c>
      <c r="M315" s="3">
        <v>0.14454203691430001</v>
      </c>
      <c r="N315" s="3">
        <v>0.14551182827719999</v>
      </c>
      <c r="O315" s="3">
        <v>0.14627864421680001</v>
      </c>
      <c r="P315" s="3">
        <v>0.14450774495390001</v>
      </c>
      <c r="Q315" s="3">
        <v>0.15131237466120001</v>
      </c>
      <c r="R315" s="3">
        <v>0.1507407166975</v>
      </c>
      <c r="S315" s="3">
        <v>0.15097945629109999</v>
      </c>
      <c r="T315" s="3">
        <v>0.14746856451840001</v>
      </c>
      <c r="U315" s="3">
        <v>0.14823834113459999</v>
      </c>
      <c r="V315" s="3">
        <v>0.1472710322837</v>
      </c>
      <c r="W315" s="3">
        <v>0.15158221639540001</v>
      </c>
      <c r="X315" s="3">
        <v>0.1507797536702</v>
      </c>
      <c r="Y315" s="1"/>
    </row>
    <row r="316" spans="1:25" ht="11.25" hidden="1" outlineLevel="1" x14ac:dyDescent="0.2">
      <c r="A316" s="11" t="s">
        <v>19</v>
      </c>
      <c r="C316" s="3">
        <v>0.1404074071267</v>
      </c>
      <c r="D316" s="3">
        <v>0.14041139073270001</v>
      </c>
      <c r="E316" s="3">
        <v>0.14053990504630001</v>
      </c>
      <c r="F316" s="3">
        <v>0.1410881145789</v>
      </c>
      <c r="G316" s="3">
        <v>0.13924812238869999</v>
      </c>
      <c r="H316" s="3">
        <v>0.1391904387864</v>
      </c>
      <c r="I316" s="3">
        <v>0.1348257812923</v>
      </c>
      <c r="J316" s="3">
        <v>0.13488806217249999</v>
      </c>
      <c r="K316" s="3">
        <v>0.1400412796818</v>
      </c>
      <c r="L316" s="3">
        <v>0.13857736490120001</v>
      </c>
      <c r="M316" s="3">
        <v>0.1383824897539</v>
      </c>
      <c r="N316" s="3">
        <v>0.14089200061750001</v>
      </c>
      <c r="O316" s="3">
        <v>0.1386876265502</v>
      </c>
      <c r="P316" s="3">
        <v>0.13774671143270001</v>
      </c>
      <c r="Q316" s="3">
        <v>0.1412176913114</v>
      </c>
      <c r="R316" s="3">
        <v>0.13955050910960001</v>
      </c>
      <c r="S316" s="3">
        <v>0.1353969991457</v>
      </c>
      <c r="T316" s="3">
        <v>0.14050099429160001</v>
      </c>
      <c r="U316" s="3">
        <v>0.1414622747217</v>
      </c>
      <c r="V316" s="3">
        <v>0.1410438338993</v>
      </c>
      <c r="W316" s="3">
        <v>0.14335025621059999</v>
      </c>
      <c r="X316" s="3">
        <v>0.14174663457510001</v>
      </c>
      <c r="Y316" s="1"/>
    </row>
    <row r="317" spans="1:25" ht="11.25" hidden="1" outlineLevel="1" x14ac:dyDescent="0.2">
      <c r="A317" s="11" t="s">
        <v>20</v>
      </c>
      <c r="C317" s="3">
        <v>0.148257157433</v>
      </c>
      <c r="D317" s="3">
        <v>0.14778181101240001</v>
      </c>
      <c r="E317" s="3">
        <v>0.11897377186709999</v>
      </c>
      <c r="F317" s="3">
        <v>0.1169897057531</v>
      </c>
      <c r="G317" s="3">
        <v>0.115016690824</v>
      </c>
      <c r="H317" s="3">
        <v>0.1212973386531</v>
      </c>
      <c r="I317" s="3">
        <v>0.1198601113337</v>
      </c>
      <c r="J317" s="3">
        <v>0.1175520889207</v>
      </c>
      <c r="K317" s="3">
        <v>0.1181905574197</v>
      </c>
      <c r="L317" s="3">
        <v>0.1166660540112</v>
      </c>
      <c r="M317" s="3">
        <v>0.1165331281026</v>
      </c>
      <c r="N317" s="3">
        <v>0.1194125669811</v>
      </c>
      <c r="O317" s="3">
        <v>0.11856713073489999</v>
      </c>
      <c r="P317" s="3">
        <v>0.11780381791860001</v>
      </c>
      <c r="Q317" s="3">
        <v>0.1190236011208</v>
      </c>
      <c r="R317" s="3">
        <v>0.1160332416524</v>
      </c>
      <c r="S317" s="3">
        <v>0.1162387025964</v>
      </c>
      <c r="T317" s="3">
        <v>0.11947317665939999</v>
      </c>
      <c r="U317" s="3">
        <v>0.1172718876595</v>
      </c>
      <c r="V317" s="3">
        <v>0.116042429913</v>
      </c>
      <c r="W317" s="3">
        <v>0.1172350184337</v>
      </c>
      <c r="X317" s="3">
        <v>0.1139452281506</v>
      </c>
      <c r="Y317" s="1"/>
    </row>
    <row r="318" spans="1:25" ht="11.25" hidden="1" outlineLevel="1" x14ac:dyDescent="0.2">
      <c r="A318" s="11" t="s">
        <v>21</v>
      </c>
      <c r="C318" s="3">
        <v>0.11635682028289999</v>
      </c>
      <c r="D318" s="3">
        <v>0.11497037927959999</v>
      </c>
      <c r="E318" s="3">
        <v>9.3688404628909996E-2</v>
      </c>
      <c r="F318" s="3">
        <v>9.1611924986439996E-2</v>
      </c>
      <c r="G318" s="3">
        <v>9.1863318462090005E-2</v>
      </c>
      <c r="H318" s="3">
        <v>9.1963876250040003E-2</v>
      </c>
      <c r="I318" s="3">
        <v>9.0849095822299997E-2</v>
      </c>
      <c r="J318" s="3">
        <v>8.741134368122E-2</v>
      </c>
      <c r="K318" s="3">
        <v>9.1684583581340004E-2</v>
      </c>
      <c r="L318" s="3">
        <v>9.1005550711059993E-2</v>
      </c>
      <c r="M318" s="3">
        <v>8.9240463963610003E-2</v>
      </c>
      <c r="N318" s="3">
        <v>9.5603051920959997E-2</v>
      </c>
      <c r="O318" s="3">
        <v>9.3342490710389997E-2</v>
      </c>
      <c r="P318" s="3">
        <v>9.2496995697880002E-2</v>
      </c>
      <c r="Q318" s="3">
        <v>9.2861287964990005E-2</v>
      </c>
      <c r="R318" s="3">
        <v>9.102529232348E-2</v>
      </c>
      <c r="S318" s="3">
        <v>8.8372880134630002E-2</v>
      </c>
      <c r="T318" s="3">
        <v>9.1111005302579998E-2</v>
      </c>
      <c r="U318" s="3">
        <v>8.7343802284690006E-2</v>
      </c>
      <c r="V318" s="3">
        <v>8.4776391876719995E-2</v>
      </c>
      <c r="W318" s="3">
        <v>8.8546755714870001E-2</v>
      </c>
      <c r="X318" s="3">
        <v>8.6403069175430003E-2</v>
      </c>
      <c r="Y318" s="1"/>
    </row>
    <row r="319" spans="1:25" ht="11.25" hidden="1" outlineLevel="1" x14ac:dyDescent="0.2">
      <c r="A319" s="11" t="s">
        <v>22</v>
      </c>
      <c r="C319" s="3">
        <v>7.2716058272370002E-2</v>
      </c>
      <c r="D319" s="3">
        <v>7.1998457468760005E-2</v>
      </c>
      <c r="E319" s="3">
        <v>7.5507874931450003E-2</v>
      </c>
      <c r="F319" s="3">
        <v>7.4520312537890002E-2</v>
      </c>
      <c r="G319" s="3">
        <v>7.4444703766900003E-2</v>
      </c>
      <c r="H319" s="3">
        <v>7.5479155172979998E-2</v>
      </c>
      <c r="I319" s="3">
        <v>7.3887988571329999E-2</v>
      </c>
      <c r="J319" s="3">
        <v>7.2459126801859994E-2</v>
      </c>
      <c r="K319" s="3">
        <v>7.3171318482390002E-2</v>
      </c>
      <c r="L319" s="3">
        <v>7.2974078525900002E-2</v>
      </c>
      <c r="M319" s="3">
        <v>7.1781321190440006E-2</v>
      </c>
      <c r="N319" s="3">
        <v>7.5265002891280006E-2</v>
      </c>
      <c r="O319" s="3">
        <v>7.5505002447540007E-2</v>
      </c>
      <c r="P319" s="3">
        <v>7.3843810533859994E-2</v>
      </c>
      <c r="Q319" s="3">
        <v>7.4844952020720001E-2</v>
      </c>
      <c r="R319" s="3">
        <v>7.4889049251670003E-2</v>
      </c>
      <c r="S319" s="3">
        <v>7.2902583103120006E-2</v>
      </c>
      <c r="T319" s="3">
        <v>7.6100369318450004E-2</v>
      </c>
      <c r="U319" s="3">
        <v>7.2079472149369994E-2</v>
      </c>
      <c r="V319" s="3">
        <v>6.9764018446150003E-2</v>
      </c>
      <c r="W319" s="3">
        <v>6.5032509151590007E-2</v>
      </c>
      <c r="X319" s="3">
        <v>6.4783936738110004E-2</v>
      </c>
      <c r="Y319" s="1"/>
    </row>
    <row r="320" spans="1:25" ht="11.25" hidden="1" outlineLevel="1" x14ac:dyDescent="0.2">
      <c r="A320" s="11" t="s">
        <v>23</v>
      </c>
      <c r="C320" s="3">
        <v>3.7173438367600002E-2</v>
      </c>
      <c r="D320" s="3">
        <v>3.6751332149150003E-2</v>
      </c>
      <c r="E320" s="3">
        <v>5.1859221441760001E-2</v>
      </c>
      <c r="F320" s="3">
        <v>5.3165657844120001E-2</v>
      </c>
      <c r="G320" s="3">
        <v>5.2918853827890001E-2</v>
      </c>
      <c r="H320" s="3">
        <v>5.4210654737440002E-2</v>
      </c>
      <c r="I320" s="3">
        <v>5.0040004344819998E-2</v>
      </c>
      <c r="J320" s="3">
        <v>4.8852488275759998E-2</v>
      </c>
      <c r="K320" s="3">
        <v>5.2988789080190002E-2</v>
      </c>
      <c r="L320" s="3">
        <v>5.2013684501540002E-2</v>
      </c>
      <c r="M320" s="3">
        <v>5.346406820592E-2</v>
      </c>
      <c r="N320" s="3">
        <v>5.4371227840809999E-2</v>
      </c>
      <c r="O320" s="3">
        <v>5.340326541709E-2</v>
      </c>
      <c r="P320" s="3">
        <v>5.3218673417189999E-2</v>
      </c>
      <c r="Q320" s="3">
        <v>5.2561409627239999E-2</v>
      </c>
      <c r="R320" s="3">
        <v>5.1318383710240001E-2</v>
      </c>
      <c r="S320" s="3">
        <v>5.2167718261440003E-2</v>
      </c>
      <c r="T320" s="3">
        <v>5.447435636254E-2</v>
      </c>
      <c r="U320" s="3">
        <v>4.9760137403410003E-2</v>
      </c>
      <c r="V320" s="3">
        <v>4.8018269768570002E-2</v>
      </c>
      <c r="W320" s="3">
        <v>4.407092457167E-2</v>
      </c>
      <c r="X320" s="3">
        <v>4.3668378101099997E-2</v>
      </c>
      <c r="Y320" s="1"/>
    </row>
    <row r="321" spans="1:25" ht="11.25" hidden="1" outlineLevel="1" x14ac:dyDescent="0.2">
      <c r="A321" s="11" t="s">
        <v>24</v>
      </c>
      <c r="C321" s="3">
        <v>2.5167151000820001E-3</v>
      </c>
      <c r="D321" s="3">
        <v>2.2819455531259999E-3</v>
      </c>
      <c r="E321" s="3">
        <v>2.203733005489E-2</v>
      </c>
      <c r="F321" s="3">
        <v>2.2014466705199999E-2</v>
      </c>
      <c r="G321" s="3">
        <v>2.1874928541850001E-2</v>
      </c>
      <c r="H321" s="3">
        <v>2.350615979788E-2</v>
      </c>
      <c r="I321" s="3">
        <v>2.1840646863759999E-2</v>
      </c>
      <c r="J321" s="3">
        <v>2.096136489165E-2</v>
      </c>
      <c r="K321" s="3">
        <v>2.1627188452419999E-2</v>
      </c>
      <c r="L321" s="3">
        <v>2.2613908961590001E-2</v>
      </c>
      <c r="M321" s="3">
        <v>2.2020876977539999E-2</v>
      </c>
      <c r="N321" s="3">
        <v>2.2578111616570001E-2</v>
      </c>
      <c r="O321" s="3">
        <v>2.168130569697E-2</v>
      </c>
      <c r="P321" s="3">
        <v>2.098886513671E-2</v>
      </c>
      <c r="Q321" s="3">
        <v>1.8999683520990001E-2</v>
      </c>
      <c r="R321" s="3">
        <v>1.9135923709599999E-2</v>
      </c>
      <c r="S321" s="3">
        <v>1.9939240234390001E-2</v>
      </c>
      <c r="T321" s="3">
        <v>2.0224248427000002E-2</v>
      </c>
      <c r="U321" s="3">
        <v>1.821119412362E-2</v>
      </c>
      <c r="V321" s="3">
        <v>1.6958677810450001E-2</v>
      </c>
      <c r="W321" s="3">
        <v>1.8234026756770001E-2</v>
      </c>
      <c r="X321" s="3">
        <v>1.812018509452E-2</v>
      </c>
      <c r="Y321" s="1"/>
    </row>
    <row r="322" spans="1:25" hidden="1" outlineLevel="1" x14ac:dyDescent="0.25">
      <c r="A322" s="23" t="s">
        <v>795</v>
      </c>
      <c r="C322" s="3">
        <v>0</v>
      </c>
      <c r="D322" s="3">
        <v>0</v>
      </c>
      <c r="E322" s="3">
        <v>3.975922055663E-3</v>
      </c>
      <c r="F322" s="3">
        <v>3.6935737825790002E-3</v>
      </c>
      <c r="G322" s="3">
        <v>3.8769678463480002E-3</v>
      </c>
      <c r="H322" s="3">
        <v>4.4327357605999998E-3</v>
      </c>
      <c r="I322" s="3">
        <v>4.2975738675480003E-3</v>
      </c>
      <c r="J322" s="3">
        <v>3.7737299753429999E-3</v>
      </c>
      <c r="K322" s="3">
        <v>4.8357198509079999E-3</v>
      </c>
      <c r="L322" s="3">
        <v>4.5523283480420002E-3</v>
      </c>
      <c r="M322" s="3">
        <v>4.4746461888580001E-3</v>
      </c>
      <c r="N322" s="3">
        <v>4.1984515356680002E-3</v>
      </c>
      <c r="O322" s="3">
        <v>3.99486325034E-3</v>
      </c>
      <c r="P322" s="3">
        <v>3.8386113752879999E-3</v>
      </c>
      <c r="Q322" s="3">
        <v>3.9548922517260001E-3</v>
      </c>
      <c r="R322" s="3">
        <v>3.9126958436080002E-3</v>
      </c>
      <c r="S322" s="3">
        <v>3.8955116874890001E-3</v>
      </c>
      <c r="T322" s="3">
        <v>4.0146538717640004E-3</v>
      </c>
      <c r="U322" s="3">
        <v>3.4539272022950001E-3</v>
      </c>
      <c r="V322" s="3">
        <v>3.1486178369830001E-3</v>
      </c>
      <c r="W322" s="3">
        <v>3.2909531805029998E-3</v>
      </c>
      <c r="X322" s="3">
        <v>3.325364942872E-3</v>
      </c>
    </row>
    <row r="323" spans="1:25" hidden="1" outlineLevel="1" x14ac:dyDescent="0.25"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5" s="2" customFormat="1" hidden="1" outlineLevel="1" x14ac:dyDescent="0.25">
      <c r="A324" s="23" t="s">
        <v>135</v>
      </c>
      <c r="B324" s="35"/>
      <c r="C324" s="2">
        <v>738.63936408999996</v>
      </c>
      <c r="D324" s="2">
        <v>739.09290177000003</v>
      </c>
      <c r="E324" s="2">
        <v>744.78895619000002</v>
      </c>
      <c r="F324" s="2">
        <v>743.74125248999997</v>
      </c>
      <c r="G324" s="2">
        <v>743.03358725999999</v>
      </c>
      <c r="H324" s="2">
        <v>745.26829700999997</v>
      </c>
      <c r="I324" s="2">
        <v>744.10644362000005</v>
      </c>
      <c r="J324" s="2">
        <v>743.06832754000004</v>
      </c>
      <c r="K324" s="2">
        <v>746.31979116000002</v>
      </c>
      <c r="L324" s="2">
        <v>745.71079281000004</v>
      </c>
      <c r="M324" s="2">
        <v>745.18289411000001</v>
      </c>
      <c r="N324" s="2">
        <v>748.13842043</v>
      </c>
      <c r="O324" s="2">
        <v>746.43925535999995</v>
      </c>
      <c r="P324" s="2">
        <v>745.14952315000005</v>
      </c>
      <c r="Q324" s="2">
        <v>747.26990809999995</v>
      </c>
      <c r="R324" s="2">
        <v>745.93472808000001</v>
      </c>
      <c r="S324" s="2">
        <v>744.82507688999999</v>
      </c>
      <c r="T324" s="2">
        <v>747.09411540999997</v>
      </c>
      <c r="U324" s="2">
        <v>745.76482182999996</v>
      </c>
      <c r="V324" s="2">
        <v>744.88012338999999</v>
      </c>
      <c r="W324" s="2">
        <v>746.68133727999998</v>
      </c>
      <c r="X324" s="2">
        <v>745.88497251000001</v>
      </c>
      <c r="Y324" s="20"/>
    </row>
    <row r="325" spans="1:25" s="2" customFormat="1" hidden="1" outlineLevel="1" x14ac:dyDescent="0.25">
      <c r="A325" s="23" t="s">
        <v>136</v>
      </c>
      <c r="B325" s="35"/>
      <c r="C325" s="2">
        <v>719.57944235000002</v>
      </c>
      <c r="D325" s="2">
        <v>719.17693159999999</v>
      </c>
      <c r="E325" s="2">
        <v>723.39075505999995</v>
      </c>
      <c r="F325" s="2">
        <v>722.37934548999999</v>
      </c>
      <c r="G325" s="2">
        <v>720.70858141999997</v>
      </c>
      <c r="H325" s="2">
        <v>723.86727427000005</v>
      </c>
      <c r="I325" s="2">
        <v>721.56333741000003</v>
      </c>
      <c r="J325" s="2">
        <v>718.45339836000005</v>
      </c>
      <c r="K325" s="2">
        <v>722.79340811999998</v>
      </c>
      <c r="L325" s="2">
        <v>720.17169788000001</v>
      </c>
      <c r="M325" s="2">
        <v>717.03727318999995</v>
      </c>
      <c r="N325" s="2">
        <v>723.17292111999996</v>
      </c>
      <c r="O325" s="2">
        <v>720.91016365999997</v>
      </c>
      <c r="P325" s="2">
        <v>718.17432721</v>
      </c>
      <c r="Q325" s="2">
        <v>721.87592600000005</v>
      </c>
      <c r="R325" s="2">
        <v>717.87639925999997</v>
      </c>
      <c r="S325" s="2">
        <v>714.76671764000002</v>
      </c>
      <c r="T325" s="2">
        <v>722.22486469</v>
      </c>
      <c r="U325" s="2">
        <v>719.55124118000003</v>
      </c>
      <c r="V325" s="2">
        <v>718.34175147999997</v>
      </c>
      <c r="W325" s="2">
        <v>718.52856276</v>
      </c>
      <c r="X325" s="2">
        <v>717.65315154999996</v>
      </c>
      <c r="Y325" s="20"/>
    </row>
    <row r="326" spans="1:25" hidden="1" outlineLevel="1" x14ac:dyDescent="0.25">
      <c r="A326" s="8" t="s">
        <v>137</v>
      </c>
      <c r="B326" s="22"/>
    </row>
    <row r="327" spans="1:25" hidden="1" outlineLevel="1" x14ac:dyDescent="0.25">
      <c r="A327" s="11" t="s">
        <v>750</v>
      </c>
      <c r="C327" s="3">
        <v>6.8215856748579995E-2</v>
      </c>
      <c r="D327" s="3">
        <v>7.5599751858740002E-2</v>
      </c>
      <c r="E327" s="3">
        <v>8.0940465511539994E-2</v>
      </c>
      <c r="F327" s="3">
        <v>8.2073087946900006E-2</v>
      </c>
      <c r="G327" s="3">
        <v>8.0992182185819994E-2</v>
      </c>
      <c r="H327" s="3">
        <v>7.8442385959739999E-2</v>
      </c>
      <c r="I327" s="3">
        <v>9.1090040532720004E-2</v>
      </c>
      <c r="J327" s="3">
        <v>0.1032953275207</v>
      </c>
      <c r="K327" s="3">
        <v>0.1063736763407</v>
      </c>
      <c r="L327" s="3">
        <v>0.10374482723389999</v>
      </c>
      <c r="M327" s="3">
        <v>0.10401307696750001</v>
      </c>
      <c r="N327" s="3">
        <v>0.1031954282035</v>
      </c>
      <c r="O327" s="3">
        <v>9.797590361446E-2</v>
      </c>
      <c r="P327" s="3">
        <v>9.7073389655689998E-2</v>
      </c>
      <c r="Q327" s="3">
        <v>0.10053811728040001</v>
      </c>
      <c r="R327" s="3">
        <v>0.11718015742479999</v>
      </c>
      <c r="S327" s="3">
        <v>0.1201570439454</v>
      </c>
      <c r="T327" s="3">
        <v>0.1004927744865</v>
      </c>
      <c r="U327" s="3">
        <v>9.5274583182250003E-2</v>
      </c>
      <c r="V327" s="3">
        <v>7.940140480999E-2</v>
      </c>
      <c r="W327" s="3">
        <v>6.6168832583920006E-2</v>
      </c>
      <c r="X327" s="3">
        <v>6.5617895122850003E-2</v>
      </c>
    </row>
    <row r="328" spans="1:25" hidden="1" outlineLevel="1" x14ac:dyDescent="0.25">
      <c r="A328" s="11" t="s">
        <v>751</v>
      </c>
      <c r="C328" s="3">
        <v>3.9119090455240001E-2</v>
      </c>
      <c r="D328" s="3">
        <v>3.9572974824769999E-2</v>
      </c>
      <c r="E328" s="3">
        <v>4.3690099617579997E-2</v>
      </c>
      <c r="F328" s="3">
        <v>4.5010559662089999E-2</v>
      </c>
      <c r="G328" s="3">
        <v>4.5406684743610003E-2</v>
      </c>
      <c r="H328" s="3">
        <v>4.7015708734649997E-2</v>
      </c>
      <c r="I328" s="3">
        <v>4.9136870295309998E-2</v>
      </c>
      <c r="J328" s="3">
        <v>5.0945674044270001E-2</v>
      </c>
      <c r="K328" s="3">
        <v>5.3269908447810002E-2</v>
      </c>
      <c r="L328" s="3">
        <v>6.2873588665040003E-2</v>
      </c>
      <c r="M328" s="3">
        <v>6.8621056889760002E-2</v>
      </c>
      <c r="N328" s="3">
        <v>7.2706052801029999E-2</v>
      </c>
      <c r="O328" s="3">
        <v>7.4819277108430005E-2</v>
      </c>
      <c r="P328" s="3">
        <v>7.3011723763259997E-2</v>
      </c>
      <c r="Q328" s="3">
        <v>6.9141545571089993E-2</v>
      </c>
      <c r="R328" s="3">
        <v>6.1457354323310003E-2</v>
      </c>
      <c r="S328" s="3">
        <v>6.038679867051E-2</v>
      </c>
      <c r="T328" s="3">
        <v>7.6518465201260003E-2</v>
      </c>
      <c r="U328" s="3">
        <v>8.5114971231539993E-2</v>
      </c>
      <c r="V328" s="3">
        <v>9.0237328793090002E-2</v>
      </c>
      <c r="W328" s="3">
        <v>7.8946412616320003E-2</v>
      </c>
      <c r="X328" s="3">
        <v>6.4473780711400003E-2</v>
      </c>
    </row>
    <row r="329" spans="1:25" hidden="1" outlineLevel="1" x14ac:dyDescent="0.25">
      <c r="A329" s="11" t="s">
        <v>752</v>
      </c>
      <c r="C329" s="3">
        <v>5.1515122971279997E-2</v>
      </c>
      <c r="D329" s="3">
        <v>5.2878160791829998E-2</v>
      </c>
      <c r="E329" s="3">
        <v>5.3481894150419998E-2</v>
      </c>
      <c r="F329" s="3">
        <v>5.532508674008E-2</v>
      </c>
      <c r="G329" s="3">
        <v>5.9318480418190003E-2</v>
      </c>
      <c r="H329" s="3">
        <v>6.1518204084640003E-2</v>
      </c>
      <c r="I329" s="3">
        <v>6.1975246091490001E-2</v>
      </c>
      <c r="J329" s="3">
        <v>6.3232729711600003E-2</v>
      </c>
      <c r="K329" s="3">
        <v>6.7286924738330006E-2</v>
      </c>
      <c r="L329" s="3">
        <v>6.8961700243519997E-2</v>
      </c>
      <c r="M329" s="3">
        <v>6.8918260697270001E-2</v>
      </c>
      <c r="N329" s="3">
        <v>7.2118480360590001E-2</v>
      </c>
      <c r="O329" s="3">
        <v>8.274698795181E-2</v>
      </c>
      <c r="P329" s="3">
        <v>8.8569921342919994E-2</v>
      </c>
      <c r="Q329" s="3">
        <v>9.4066892353509998E-2</v>
      </c>
      <c r="R329" s="3">
        <v>9.745065789474E-2</v>
      </c>
      <c r="S329" s="3">
        <v>9.8648543304019995E-2</v>
      </c>
      <c r="T329" s="3">
        <v>9.8132716903830006E-2</v>
      </c>
      <c r="U329" s="3">
        <v>9.5986098093280001E-2</v>
      </c>
      <c r="V329" s="3">
        <v>0.100004825157</v>
      </c>
      <c r="W329" s="3">
        <v>0.1205915896065</v>
      </c>
      <c r="X329" s="3">
        <v>0.12828016134949999</v>
      </c>
    </row>
    <row r="330" spans="1:25" hidden="1" outlineLevel="1" x14ac:dyDescent="0.25">
      <c r="A330" s="11" t="s">
        <v>753</v>
      </c>
      <c r="C330" s="3">
        <v>8.5717246121530005E-2</v>
      </c>
      <c r="D330" s="3">
        <v>8.4497652842979998E-2</v>
      </c>
      <c r="E330" s="3">
        <v>7.4519616637549996E-2</v>
      </c>
      <c r="F330" s="3">
        <v>7.4257052345750002E-2</v>
      </c>
      <c r="G330" s="3">
        <v>7.4506844081660001E-2</v>
      </c>
      <c r="H330" s="3">
        <v>7.4547430065739995E-2</v>
      </c>
      <c r="I330" s="3">
        <v>7.6641213086279997E-2</v>
      </c>
      <c r="J330" s="3">
        <v>7.5358819584169998E-2</v>
      </c>
      <c r="K330" s="3">
        <v>7.3189286557479999E-2</v>
      </c>
      <c r="L330" s="3">
        <v>7.4479317450320007E-2</v>
      </c>
      <c r="M330" s="3">
        <v>7.7256478630220005E-2</v>
      </c>
      <c r="N330" s="3">
        <v>7.767224726336E-2</v>
      </c>
      <c r="O330" s="3">
        <v>7.6562248995980006E-2</v>
      </c>
      <c r="P330" s="3">
        <v>7.8074436842060002E-2</v>
      </c>
      <c r="Q330" s="3">
        <v>8.1239588850760006E-2</v>
      </c>
      <c r="R330" s="3">
        <v>7.8800516917289995E-2</v>
      </c>
      <c r="S330" s="3">
        <v>7.7274692254809998E-2</v>
      </c>
      <c r="T330" s="3">
        <v>7.9882066330769996E-2</v>
      </c>
      <c r="U330" s="3">
        <v>8.6770611697580005E-2</v>
      </c>
      <c r="V330" s="3">
        <v>9.3794158802810002E-2</v>
      </c>
      <c r="W330" s="3">
        <v>9.7985660635030003E-2</v>
      </c>
      <c r="X330" s="3">
        <v>0.1116758342501</v>
      </c>
    </row>
    <row r="331" spans="1:25" hidden="1" outlineLevel="1" x14ac:dyDescent="0.25">
      <c r="A331" s="11" t="s">
        <v>754</v>
      </c>
      <c r="C331" s="3">
        <v>0.1088703220519</v>
      </c>
      <c r="D331" s="3">
        <v>0.11097839874819999</v>
      </c>
      <c r="E331" s="3">
        <v>9.8408951418719998E-2</v>
      </c>
      <c r="F331" s="3">
        <v>9.3905566450450006E-2</v>
      </c>
      <c r="G331" s="3">
        <v>9.6068729675079997E-2</v>
      </c>
      <c r="H331" s="3">
        <v>9.7143699011070006E-2</v>
      </c>
      <c r="I331" s="3">
        <v>0.1092211928199</v>
      </c>
      <c r="J331" s="3">
        <v>9.9861390565620003E-2</v>
      </c>
      <c r="K331" s="3">
        <v>9.6851199272479996E-2</v>
      </c>
      <c r="L331" s="3">
        <v>9.7137310331910004E-2</v>
      </c>
      <c r="M331" s="3">
        <v>9.6500425166560003E-2</v>
      </c>
      <c r="N331" s="3">
        <v>9.8333869929169995E-2</v>
      </c>
      <c r="O331" s="3">
        <v>8.661847389558E-2</v>
      </c>
      <c r="P331" s="3">
        <v>8.4861464328740005E-2</v>
      </c>
      <c r="Q331" s="3">
        <v>8.4878213542750006E-2</v>
      </c>
      <c r="R331" s="3">
        <v>7.1318432800749995E-2</v>
      </c>
      <c r="S331" s="3">
        <v>6.9840617403810007E-2</v>
      </c>
      <c r="T331" s="3">
        <v>6.9666685122640001E-2</v>
      </c>
      <c r="U331" s="3">
        <v>7.0672586835609993E-2</v>
      </c>
      <c r="V331" s="3">
        <v>7.4141983690969998E-2</v>
      </c>
      <c r="W331" s="3">
        <v>7.4079454900739999E-2</v>
      </c>
      <c r="X331" s="3">
        <v>7.8034470113680005E-2</v>
      </c>
    </row>
    <row r="332" spans="1:25" hidden="1" outlineLevel="1" x14ac:dyDescent="0.25">
      <c r="A332" s="8" t="s">
        <v>143</v>
      </c>
      <c r="B332" s="22"/>
    </row>
    <row r="333" spans="1:25" hidden="1" outlineLevel="1" x14ac:dyDescent="0.25">
      <c r="A333" s="11" t="s">
        <v>755</v>
      </c>
      <c r="C333" s="3">
        <v>0.10400198609730001</v>
      </c>
      <c r="D333" s="3">
        <v>0.1170627571014</v>
      </c>
      <c r="E333" s="3">
        <v>0.12650045249770001</v>
      </c>
      <c r="F333" s="3">
        <v>0.13333267230519999</v>
      </c>
      <c r="G333" s="3">
        <v>0.1402347689024</v>
      </c>
      <c r="H333" s="3">
        <v>0.1503064217874</v>
      </c>
      <c r="I333" s="3">
        <v>0.16546919845659999</v>
      </c>
      <c r="J333" s="3">
        <v>0.19366342580429999</v>
      </c>
      <c r="K333" s="3">
        <v>0.2172223546016</v>
      </c>
      <c r="L333" s="3">
        <v>0.23237442109010001</v>
      </c>
      <c r="M333" s="3">
        <v>0.25567427832829998</v>
      </c>
      <c r="N333" s="3">
        <v>0.27151245700859999</v>
      </c>
      <c r="O333" s="3">
        <v>0.28567961571290001</v>
      </c>
      <c r="P333" s="3">
        <v>0.29956575174110001</v>
      </c>
      <c r="Q333" s="3">
        <v>0.3112066970449</v>
      </c>
      <c r="R333" s="3">
        <v>0.33674877448180002</v>
      </c>
      <c r="S333" s="3">
        <v>0.35320503864280001</v>
      </c>
      <c r="T333" s="3">
        <v>0.3604202524383</v>
      </c>
      <c r="U333" s="3">
        <v>0.36108866680840002</v>
      </c>
      <c r="V333" s="3">
        <v>0.34529314645530002</v>
      </c>
      <c r="W333" s="3">
        <v>0.33377320644879999</v>
      </c>
      <c r="X333" s="3">
        <v>0.30676631198400001</v>
      </c>
    </row>
    <row r="334" spans="1:25" hidden="1" outlineLevel="1" x14ac:dyDescent="0.25">
      <c r="A334" s="11" t="s">
        <v>756</v>
      </c>
      <c r="C334" s="3">
        <v>0.13398212512409999</v>
      </c>
      <c r="D334" s="3">
        <v>0.13205505624550001</v>
      </c>
      <c r="E334" s="3">
        <v>0.11630682326730001</v>
      </c>
      <c r="F334" s="3">
        <v>0.1162087394525</v>
      </c>
      <c r="G334" s="3">
        <v>0.1141341061061</v>
      </c>
      <c r="H334" s="3">
        <v>0.110418340772</v>
      </c>
      <c r="I334" s="3">
        <v>9.9636958050599994E-2</v>
      </c>
      <c r="J334" s="3">
        <v>8.8432373587600005E-2</v>
      </c>
      <c r="K334" s="3">
        <v>8.3353190241400005E-2</v>
      </c>
      <c r="L334" s="3">
        <v>8.4467402921270002E-2</v>
      </c>
      <c r="M334" s="3">
        <v>7.9810426540280005E-2</v>
      </c>
      <c r="N334" s="3">
        <v>7.9364147303080002E-2</v>
      </c>
      <c r="O334" s="3">
        <v>7.5250640199509999E-2</v>
      </c>
      <c r="P334" s="3">
        <v>7.5460876689879997E-2</v>
      </c>
      <c r="Q334" s="3">
        <v>7.7280961463259995E-2</v>
      </c>
      <c r="R334" s="3">
        <v>7.9591976762799999E-2</v>
      </c>
      <c r="S334" s="3">
        <v>8.2749340020149997E-2</v>
      </c>
      <c r="T334" s="3">
        <v>8.9056224899599995E-2</v>
      </c>
      <c r="U334" s="3">
        <v>9.52441703877E-2</v>
      </c>
      <c r="V334" s="3">
        <v>0.1088819480677</v>
      </c>
      <c r="W334" s="3">
        <v>0.11660156544560001</v>
      </c>
      <c r="X334" s="3">
        <v>0.13653383155990001</v>
      </c>
    </row>
    <row r="335" spans="1:25" hidden="1" outlineLevel="1" x14ac:dyDescent="0.25">
      <c r="A335" s="11" t="s">
        <v>757</v>
      </c>
      <c r="C335" s="3">
        <v>0.47981132075470001</v>
      </c>
      <c r="D335" s="3">
        <v>0.47257910436119999</v>
      </c>
      <c r="E335" s="3">
        <v>0.47607729257210002</v>
      </c>
      <c r="F335" s="3">
        <v>0.46956461384390003</v>
      </c>
      <c r="G335" s="3">
        <v>0.467011934249</v>
      </c>
      <c r="H335" s="3">
        <v>0.45651521459209998</v>
      </c>
      <c r="I335" s="3">
        <v>0.45289958373720002</v>
      </c>
      <c r="J335" s="3">
        <v>0.44003153271520001</v>
      </c>
      <c r="K335" s="3">
        <v>0.42139413824069999</v>
      </c>
      <c r="L335" s="3">
        <v>0.40952084075529999</v>
      </c>
      <c r="M335" s="3">
        <v>0.38885825075399999</v>
      </c>
      <c r="N335" s="3">
        <v>0.37548024494589999</v>
      </c>
      <c r="O335" s="3">
        <v>0.36907292416359999</v>
      </c>
      <c r="P335" s="3">
        <v>0.35016796394920002</v>
      </c>
      <c r="Q335" s="3">
        <v>0.33522731806970002</v>
      </c>
      <c r="R335" s="3">
        <v>0.31727771043460001</v>
      </c>
      <c r="S335" s="3">
        <v>0.29472236725029999</v>
      </c>
      <c r="T335" s="3">
        <v>0.2743904188181</v>
      </c>
      <c r="U335" s="3">
        <v>0.2615706286767</v>
      </c>
      <c r="V335" s="3">
        <v>0.25715265915250002</v>
      </c>
      <c r="W335" s="3">
        <v>0.22962884763300001</v>
      </c>
      <c r="X335" s="3">
        <v>0.21872602854170001</v>
      </c>
    </row>
    <row r="336" spans="1:25" hidden="1" outlineLevel="1" x14ac:dyDescent="0.25">
      <c r="A336" s="11" t="s">
        <v>147</v>
      </c>
      <c r="C336" s="3">
        <v>0.28220456802380001</v>
      </c>
      <c r="D336" s="3">
        <v>0.27830308229189998</v>
      </c>
      <c r="E336" s="3">
        <v>0.28111543166289998</v>
      </c>
      <c r="F336" s="3">
        <v>0.28089397439840003</v>
      </c>
      <c r="G336" s="3">
        <v>0.27861919074239999</v>
      </c>
      <c r="H336" s="3">
        <v>0.28276002284849999</v>
      </c>
      <c r="I336" s="3">
        <v>0.2819942597556</v>
      </c>
      <c r="J336" s="3">
        <v>0.27787266789289999</v>
      </c>
      <c r="K336" s="3">
        <v>0.27803031691629998</v>
      </c>
      <c r="L336" s="3">
        <v>0.27363733523330003</v>
      </c>
      <c r="M336" s="3">
        <v>0.27565704437740002</v>
      </c>
      <c r="N336" s="3">
        <v>0.27364315074239998</v>
      </c>
      <c r="O336" s="3">
        <v>0.26999681992399999</v>
      </c>
      <c r="P336" s="3">
        <v>0.27480540761979999</v>
      </c>
      <c r="Q336" s="3">
        <v>0.27628502342209998</v>
      </c>
      <c r="R336" s="3">
        <v>0.26638153832080003</v>
      </c>
      <c r="S336" s="3">
        <v>0.26932325408669999</v>
      </c>
      <c r="T336" s="3">
        <v>0.2761331038439</v>
      </c>
      <c r="U336" s="3">
        <v>0.28209653412719998</v>
      </c>
      <c r="V336" s="3">
        <v>0.2886722463245</v>
      </c>
      <c r="W336" s="3">
        <v>0.31999638047270001</v>
      </c>
      <c r="X336" s="3">
        <v>0.3379738279144</v>
      </c>
    </row>
    <row r="337" spans="1:25" hidden="1" outlineLevel="1" x14ac:dyDescent="0.25">
      <c r="A337" s="11" t="s">
        <v>148</v>
      </c>
      <c r="C337" s="5">
        <v>52.406415094000003</v>
      </c>
      <c r="D337" s="5">
        <v>52.139931375000003</v>
      </c>
      <c r="E337" s="5">
        <v>52.565413264999997</v>
      </c>
      <c r="F337" s="5">
        <v>52.683152706999998</v>
      </c>
      <c r="G337" s="5">
        <v>52.763047884000002</v>
      </c>
      <c r="H337" s="5">
        <v>52.807936953999999</v>
      </c>
      <c r="I337" s="5">
        <v>52.502451958999998</v>
      </c>
      <c r="J337" s="5">
        <v>51.467613274000001</v>
      </c>
      <c r="K337" s="5">
        <v>50.675293729000003</v>
      </c>
      <c r="L337" s="5">
        <v>49.959725685999999</v>
      </c>
      <c r="M337" s="5">
        <v>49.071064196000002</v>
      </c>
      <c r="N337" s="5">
        <v>48.503607080000002</v>
      </c>
      <c r="O337" s="5">
        <v>47.958131788999999</v>
      </c>
      <c r="P337" s="5">
        <v>47.471552641999999</v>
      </c>
      <c r="Q337" s="5">
        <v>46.944249814000003</v>
      </c>
      <c r="R337" s="5">
        <v>45.370034078000003</v>
      </c>
      <c r="S337" s="5">
        <v>44.462162380999999</v>
      </c>
      <c r="T337" s="5">
        <v>44.133197074000002</v>
      </c>
      <c r="U337" s="5">
        <v>44.234545326000003</v>
      </c>
      <c r="V337" s="5">
        <v>45.177717582</v>
      </c>
      <c r="W337" s="5">
        <v>46.851433483999998</v>
      </c>
      <c r="X337" s="5">
        <v>47.900271138999997</v>
      </c>
    </row>
    <row r="338" spans="1:25" hidden="1" outlineLevel="1" x14ac:dyDescent="0.25"/>
    <row r="339" spans="1:25" ht="18" hidden="1" outlineLevel="1" x14ac:dyDescent="0.25">
      <c r="A339" s="10" t="s">
        <v>149</v>
      </c>
      <c r="B339" s="25"/>
    </row>
    <row r="340" spans="1:25" hidden="1" outlineLevel="1" x14ac:dyDescent="0.25">
      <c r="A340" s="11" t="s">
        <v>802</v>
      </c>
    </row>
    <row r="341" spans="1:25" hidden="1" outlineLevel="1" x14ac:dyDescent="0.25">
      <c r="A341" s="11" t="s">
        <v>151</v>
      </c>
      <c r="C341" s="3">
        <v>0</v>
      </c>
      <c r="D341" s="3">
        <v>0</v>
      </c>
      <c r="E341" s="3">
        <v>0</v>
      </c>
      <c r="F341" s="3">
        <v>0.71019199554070001</v>
      </c>
      <c r="G341" s="3">
        <v>0.7137538452801</v>
      </c>
      <c r="H341" s="3">
        <v>0.71866387439360002</v>
      </c>
      <c r="I341" s="3">
        <v>0.72659386293570005</v>
      </c>
      <c r="J341" s="3">
        <v>0.72521172938019995</v>
      </c>
      <c r="K341" s="3">
        <v>0.72291136681070001</v>
      </c>
      <c r="L341" s="3">
        <v>0.72519990755800001</v>
      </c>
      <c r="M341" s="3">
        <v>0.72605298659020001</v>
      </c>
      <c r="N341" s="3">
        <v>0.72794518261910002</v>
      </c>
      <c r="O341" s="3">
        <v>0.72886784879980004</v>
      </c>
      <c r="P341" s="3">
        <v>0.72881924002020004</v>
      </c>
      <c r="Q341" s="3">
        <v>0.73126308694539999</v>
      </c>
      <c r="R341" s="3">
        <v>0.72971551904880005</v>
      </c>
      <c r="S341" s="3">
        <v>0.72517883972230002</v>
      </c>
      <c r="T341" s="3">
        <v>0.72589539811360004</v>
      </c>
      <c r="U341" s="3">
        <v>0.73242188076129999</v>
      </c>
      <c r="V341" s="3">
        <v>0.73680118916390003</v>
      </c>
      <c r="W341" s="3">
        <v>0.74347505471929998</v>
      </c>
      <c r="X341" s="3">
        <v>0.75214464842429996</v>
      </c>
    </row>
    <row r="342" spans="1:25" hidden="1" outlineLevel="1" x14ac:dyDescent="0.25">
      <c r="A342" s="11" t="s">
        <v>152</v>
      </c>
      <c r="C342" s="3">
        <v>0.1204348404406</v>
      </c>
      <c r="D342" s="3">
        <v>0.11835757192599999</v>
      </c>
      <c r="E342" s="3">
        <v>0.1135308190596</v>
      </c>
      <c r="F342" s="3">
        <v>0.11231998692630001</v>
      </c>
      <c r="G342" s="3">
        <v>0.1134168989479</v>
      </c>
      <c r="H342" s="3">
        <v>0.1138358020582</v>
      </c>
      <c r="I342" s="3">
        <v>0.1110472305395</v>
      </c>
      <c r="J342" s="3">
        <v>0.1133312665125</v>
      </c>
      <c r="K342" s="3">
        <v>0.1177548536217</v>
      </c>
      <c r="L342" s="3">
        <v>0.1209006368601</v>
      </c>
      <c r="M342" s="3">
        <v>0.1260252071437</v>
      </c>
      <c r="N342" s="3">
        <v>0.12904943234319999</v>
      </c>
      <c r="O342" s="3">
        <v>0.1335363903931</v>
      </c>
      <c r="P342" s="3">
        <v>0.1390703315729</v>
      </c>
      <c r="Q342" s="3">
        <v>0.14100372904790001</v>
      </c>
      <c r="R342" s="3">
        <v>0.1492262233984</v>
      </c>
      <c r="S342" s="3">
        <v>0.16118199512699999</v>
      </c>
      <c r="T342" s="3">
        <v>0.16446695466239999</v>
      </c>
      <c r="U342" s="3">
        <v>0.1621772923326</v>
      </c>
      <c r="V342" s="3">
        <v>0.15488519347019999</v>
      </c>
      <c r="W342" s="3">
        <v>0.14325958608020001</v>
      </c>
      <c r="X342" s="3">
        <v>0.13412252099720001</v>
      </c>
    </row>
    <row r="343" spans="1:25" hidden="1" outlineLevel="1" x14ac:dyDescent="0.25">
      <c r="A343" s="11" t="s">
        <v>153</v>
      </c>
      <c r="C343" s="3">
        <v>-0.1204348404406</v>
      </c>
      <c r="D343" s="3">
        <v>-0.11835757192599999</v>
      </c>
      <c r="E343" s="3">
        <v>-0.1135308190596</v>
      </c>
      <c r="F343" s="3">
        <v>0.177488017533</v>
      </c>
      <c r="G343" s="3">
        <v>0.1728292557719</v>
      </c>
      <c r="H343" s="3">
        <v>0.16750032354819999</v>
      </c>
      <c r="I343" s="3">
        <v>0.16235890652480001</v>
      </c>
      <c r="J343" s="3">
        <v>0.16145700410739999</v>
      </c>
      <c r="K343" s="3">
        <v>0.1593337795676</v>
      </c>
      <c r="L343" s="3">
        <v>0.15389945558179999</v>
      </c>
      <c r="M343" s="3">
        <v>0.14792180626609999</v>
      </c>
      <c r="N343" s="3">
        <v>0.14300538503769999</v>
      </c>
      <c r="O343" s="3">
        <v>0.13759576080710001</v>
      </c>
      <c r="P343" s="3">
        <v>0.13211042840689999</v>
      </c>
      <c r="Q343" s="3">
        <v>0.1277331840067</v>
      </c>
      <c r="R343" s="3">
        <v>0.1210582575528</v>
      </c>
      <c r="S343" s="3">
        <v>0.11363916515060001</v>
      </c>
      <c r="T343" s="3">
        <v>0.109637647224</v>
      </c>
      <c r="U343" s="3">
        <v>0.1054008269061</v>
      </c>
      <c r="V343" s="3">
        <v>0.10831361736590001</v>
      </c>
      <c r="W343" s="3">
        <v>0.1132653592005</v>
      </c>
      <c r="X343" s="3">
        <v>0.1137328305784</v>
      </c>
    </row>
    <row r="344" spans="1:25" hidden="1" outlineLevel="1" x14ac:dyDescent="0.25">
      <c r="A344" s="8" t="s">
        <v>154</v>
      </c>
      <c r="B344" s="22"/>
    </row>
    <row r="345" spans="1:25" s="4" customFormat="1" hidden="1" outlineLevel="1" x14ac:dyDescent="0.25">
      <c r="A345" s="29" t="s">
        <v>155</v>
      </c>
      <c r="B345" s="34"/>
      <c r="C345" s="4" t="s">
        <v>1</v>
      </c>
      <c r="D345" s="4" t="s">
        <v>1</v>
      </c>
      <c r="E345" s="4" t="s">
        <v>1</v>
      </c>
      <c r="F345" s="4">
        <v>133680831.51000001</v>
      </c>
      <c r="G345" s="4">
        <v>133753262.27</v>
      </c>
      <c r="H345" s="4">
        <v>135251056.88999999</v>
      </c>
      <c r="I345" s="4">
        <v>139189403.22</v>
      </c>
      <c r="J345" s="4">
        <v>137199447.19</v>
      </c>
      <c r="K345" s="4">
        <v>133980899.87</v>
      </c>
      <c r="L345" s="4">
        <v>133697421.81</v>
      </c>
      <c r="M345" s="4">
        <v>134158237.68000001</v>
      </c>
      <c r="N345" s="4">
        <v>136332710.16</v>
      </c>
      <c r="O345" s="4">
        <v>137393397.03999999</v>
      </c>
      <c r="P345" s="4">
        <v>138640601.25999999</v>
      </c>
      <c r="Q345" s="4">
        <v>141502239.93000001</v>
      </c>
      <c r="R345" s="4">
        <v>141829029.16999999</v>
      </c>
      <c r="S345" s="4">
        <v>143159642.66999999</v>
      </c>
      <c r="T345" s="4">
        <v>148660771.62</v>
      </c>
      <c r="U345" s="4">
        <v>153827415.69</v>
      </c>
      <c r="V345" s="4">
        <v>154455997.5</v>
      </c>
      <c r="W345" s="4">
        <v>151155709.69999999</v>
      </c>
      <c r="X345" s="4">
        <v>144948287.72999999</v>
      </c>
      <c r="Y345" s="21"/>
    </row>
    <row r="346" spans="1:25" hidden="1" outlineLevel="1" x14ac:dyDescent="0.25">
      <c r="A346" s="11" t="s">
        <v>156</v>
      </c>
      <c r="C346" s="3">
        <v>0</v>
      </c>
      <c r="D346" s="3">
        <v>0</v>
      </c>
      <c r="E346" s="3">
        <v>0</v>
      </c>
      <c r="F346" s="3">
        <v>7.7219044072359994E-2</v>
      </c>
      <c r="G346" s="3">
        <v>7.7722249861950005E-2</v>
      </c>
      <c r="H346" s="3">
        <v>7.8825921476320004E-2</v>
      </c>
      <c r="I346" s="3">
        <v>7.9087068665709997E-2</v>
      </c>
      <c r="J346" s="3">
        <v>7.8829393860620003E-2</v>
      </c>
      <c r="K346" s="3">
        <v>7.8091815550959995E-2</v>
      </c>
      <c r="L346" s="3">
        <v>7.7592609412790003E-2</v>
      </c>
      <c r="M346" s="3">
        <v>7.7047627777100003E-2</v>
      </c>
      <c r="N346" s="3">
        <v>7.5834456880279996E-2</v>
      </c>
      <c r="O346" s="3">
        <v>7.6109608287479993E-2</v>
      </c>
      <c r="P346" s="3">
        <v>7.4933099507529993E-2</v>
      </c>
      <c r="Q346" s="3">
        <v>7.3916676267269998E-2</v>
      </c>
      <c r="R346" s="3">
        <v>7.2929628514920006E-2</v>
      </c>
      <c r="S346" s="3">
        <v>7.2425265644869993E-2</v>
      </c>
      <c r="T346" s="133">
        <v>7.086256861984E-2</v>
      </c>
      <c r="U346" s="133">
        <v>6.9710214930799999E-2</v>
      </c>
      <c r="V346" s="133">
        <v>6.8467421085409999E-2</v>
      </c>
      <c r="W346" s="133">
        <v>0.1008626227237</v>
      </c>
      <c r="X346" s="133">
        <v>7.0466753626139994E-2</v>
      </c>
    </row>
    <row r="347" spans="1:25" hidden="1" outlineLevel="1" x14ac:dyDescent="0.25">
      <c r="A347" s="11" t="s">
        <v>157</v>
      </c>
      <c r="C347" s="3">
        <v>0</v>
      </c>
      <c r="D347" s="3">
        <v>0</v>
      </c>
      <c r="E347" s="3">
        <v>0</v>
      </c>
      <c r="F347" s="3">
        <v>0.24319998359350001</v>
      </c>
      <c r="G347" s="3">
        <v>0.24566984073760001</v>
      </c>
      <c r="H347" s="3">
        <v>0.24773941254490001</v>
      </c>
      <c r="I347" s="3">
        <v>0.24982551053140001</v>
      </c>
      <c r="J347" s="3">
        <v>0.24783385696089999</v>
      </c>
      <c r="K347" s="3">
        <v>0.24646919062370001</v>
      </c>
      <c r="L347" s="3">
        <v>0.2469012792701</v>
      </c>
      <c r="M347" s="3">
        <v>0.24475067262229999</v>
      </c>
      <c r="N347" s="3">
        <v>0.2437755749959</v>
      </c>
      <c r="O347" s="3">
        <v>0.24115135671589999</v>
      </c>
      <c r="P347" s="3">
        <v>0.2393905813187</v>
      </c>
      <c r="Q347" s="3">
        <v>0.23816125721170001</v>
      </c>
      <c r="R347" s="3">
        <v>0.2357651176609</v>
      </c>
      <c r="S347" s="3">
        <v>0.23293427119589999</v>
      </c>
      <c r="T347" s="133">
        <v>0.23013022606559999</v>
      </c>
      <c r="U347" s="133">
        <v>0.2270145626731</v>
      </c>
      <c r="V347" s="133">
        <v>0.22380055607749999</v>
      </c>
      <c r="W347" s="133">
        <v>0.21195593063330001</v>
      </c>
      <c r="X347" s="133">
        <v>0.21740789065890001</v>
      </c>
    </row>
    <row r="348" spans="1:25" hidden="1" outlineLevel="1" x14ac:dyDescent="0.25">
      <c r="A348" s="11" t="s">
        <v>158</v>
      </c>
      <c r="C348" s="3">
        <v>0</v>
      </c>
      <c r="D348" s="3">
        <v>0</v>
      </c>
      <c r="E348" s="3">
        <v>0</v>
      </c>
      <c r="F348" s="3">
        <v>8.8827998418839996E-2</v>
      </c>
      <c r="G348" s="3">
        <v>8.7848093875129998E-2</v>
      </c>
      <c r="H348" s="3">
        <v>8.6469984700459995E-2</v>
      </c>
      <c r="I348" s="3">
        <v>8.5557619290729997E-2</v>
      </c>
      <c r="J348" s="3">
        <v>8.5548691561020004E-2</v>
      </c>
      <c r="K348" s="3">
        <v>8.4946105460129998E-2</v>
      </c>
      <c r="L348" s="3">
        <v>8.456716080934E-2</v>
      </c>
      <c r="M348" s="3">
        <v>8.3272731836619998E-2</v>
      </c>
      <c r="N348" s="3">
        <v>8.2885362557070005E-2</v>
      </c>
      <c r="O348" s="3">
        <v>8.2611582103150005E-2</v>
      </c>
      <c r="P348" s="3">
        <v>8.0977400184129994E-2</v>
      </c>
      <c r="Q348" s="3">
        <v>8.0316319625910002E-2</v>
      </c>
      <c r="R348" s="3">
        <v>7.9868741796309997E-2</v>
      </c>
      <c r="S348" s="3">
        <v>7.9076026657140003E-2</v>
      </c>
      <c r="T348" s="133">
        <v>7.8390972298920003E-2</v>
      </c>
      <c r="U348" s="133">
        <v>7.7955486778550007E-2</v>
      </c>
      <c r="V348" s="133">
        <v>7.6774529846279999E-2</v>
      </c>
      <c r="W348" s="133">
        <v>7.6144365322640004E-2</v>
      </c>
      <c r="X348" s="133">
        <v>7.8344870352340001E-2</v>
      </c>
    </row>
    <row r="349" spans="1:25" hidden="1" outlineLevel="1" x14ac:dyDescent="0.25">
      <c r="A349" s="11" t="s">
        <v>159</v>
      </c>
      <c r="C349" s="3">
        <v>0</v>
      </c>
      <c r="D349" s="3">
        <v>0</v>
      </c>
      <c r="E349" s="3">
        <v>0</v>
      </c>
      <c r="F349" s="3">
        <v>0.22835382870670001</v>
      </c>
      <c r="G349" s="3">
        <v>0.2276918310861</v>
      </c>
      <c r="H349" s="3">
        <v>0.22767192573619999</v>
      </c>
      <c r="I349" s="3">
        <v>0.22830647682120001</v>
      </c>
      <c r="J349" s="3">
        <v>0.22781784774040001</v>
      </c>
      <c r="K349" s="3">
        <v>0.22689539874340001</v>
      </c>
      <c r="L349" s="3">
        <v>0.22789289537160001</v>
      </c>
      <c r="M349" s="3">
        <v>0.23063785746650001</v>
      </c>
      <c r="N349" s="3">
        <v>0.2317168662819</v>
      </c>
      <c r="O349" s="3">
        <v>0.2318259239978</v>
      </c>
      <c r="P349" s="3">
        <v>0.2325279710057</v>
      </c>
      <c r="Q349" s="3">
        <v>0.23339638147309999</v>
      </c>
      <c r="R349" s="3">
        <v>0.23285713780369999</v>
      </c>
      <c r="S349" s="3">
        <v>0.2324882464028</v>
      </c>
      <c r="T349" s="133">
        <v>0.2336423727087</v>
      </c>
      <c r="U349" s="133">
        <v>0.2334564931675</v>
      </c>
      <c r="V349" s="133">
        <v>0.23108442674749999</v>
      </c>
      <c r="W349" s="133">
        <v>0.22013248137329999</v>
      </c>
      <c r="X349" s="133">
        <v>0.2270301160873</v>
      </c>
    </row>
    <row r="350" spans="1:25" hidden="1" outlineLevel="1" x14ac:dyDescent="0.25">
      <c r="A350" s="11" t="s">
        <v>160</v>
      </c>
      <c r="C350" s="3">
        <v>0</v>
      </c>
      <c r="D350" s="3">
        <v>0</v>
      </c>
      <c r="E350" s="3">
        <v>0</v>
      </c>
      <c r="F350" s="3">
        <v>0.14720004078169999</v>
      </c>
      <c r="G350" s="3">
        <v>0.14836149169910001</v>
      </c>
      <c r="H350" s="3">
        <v>0.14851676025230001</v>
      </c>
      <c r="I350" s="3">
        <v>0.1489085900256</v>
      </c>
      <c r="J350" s="3">
        <v>0.14981542856749999</v>
      </c>
      <c r="K350" s="3">
        <v>0.15119650002089999</v>
      </c>
      <c r="L350" s="3">
        <v>0.1521031810838</v>
      </c>
      <c r="M350" s="3">
        <v>0.1526101079893</v>
      </c>
      <c r="N350" s="3">
        <v>0.1536769115454</v>
      </c>
      <c r="O350" s="3">
        <v>0.15443611459600001</v>
      </c>
      <c r="P350" s="3">
        <v>0.15486888786450001</v>
      </c>
      <c r="Q350" s="3">
        <v>0.15538642646840001</v>
      </c>
      <c r="R350" s="3">
        <v>0.15639610282749999</v>
      </c>
      <c r="S350" s="3">
        <v>0.15715123634290001</v>
      </c>
      <c r="T350" s="133">
        <v>0.15775877606739999</v>
      </c>
      <c r="U350" s="133">
        <v>0.15890861736420001</v>
      </c>
      <c r="V350" s="133">
        <v>0.1600227791737</v>
      </c>
      <c r="W350" s="133">
        <v>0.1532469913044</v>
      </c>
      <c r="X350" s="133">
        <v>0.1587493177764</v>
      </c>
    </row>
    <row r="351" spans="1:25" hidden="1" outlineLevel="1" x14ac:dyDescent="0.25">
      <c r="A351" s="11" t="s">
        <v>161</v>
      </c>
      <c r="C351" s="3">
        <v>0</v>
      </c>
      <c r="D351" s="3">
        <v>0</v>
      </c>
      <c r="E351" s="3">
        <v>0</v>
      </c>
      <c r="F351" s="3">
        <v>0.1160761929345</v>
      </c>
      <c r="G351" s="3">
        <v>0.1244437019144</v>
      </c>
      <c r="H351" s="3">
        <v>0.1259036005452</v>
      </c>
      <c r="I351" s="3">
        <v>0.12715100345700001</v>
      </c>
      <c r="J351" s="3">
        <v>0.1301745547507</v>
      </c>
      <c r="K351" s="3">
        <v>0.1336338728682</v>
      </c>
      <c r="L351" s="3">
        <v>0.1372712695693</v>
      </c>
      <c r="M351" s="3">
        <v>0.14117936943369999</v>
      </c>
      <c r="N351" s="3">
        <v>0.14507778585780001</v>
      </c>
      <c r="O351" s="3">
        <v>0.14923937250079999</v>
      </c>
      <c r="P351" s="3">
        <v>0.15470865695229999</v>
      </c>
      <c r="Q351" s="3">
        <v>0.160348267499</v>
      </c>
      <c r="R351" s="3">
        <v>0.16611812869250001</v>
      </c>
      <c r="S351" s="3">
        <v>0.17194541220490001</v>
      </c>
      <c r="T351" s="133">
        <v>0.17787401156230001</v>
      </c>
      <c r="U351" s="133">
        <v>0.18805402392180001</v>
      </c>
      <c r="V351" s="133">
        <v>0.19621650133720001</v>
      </c>
      <c r="W351" s="133">
        <v>0.1949431043557</v>
      </c>
      <c r="X351" s="133">
        <v>0.2048926827292</v>
      </c>
    </row>
    <row r="352" spans="1:25" hidden="1" outlineLevel="1" x14ac:dyDescent="0.25">
      <c r="A352" s="11" t="s">
        <v>162</v>
      </c>
      <c r="C352" s="3">
        <v>0</v>
      </c>
      <c r="D352" s="3">
        <v>0</v>
      </c>
      <c r="E352" s="3">
        <v>0</v>
      </c>
      <c r="F352" s="3">
        <v>9.7505926786709995E-2</v>
      </c>
      <c r="G352" s="3">
        <v>8.6902542807040004E-2</v>
      </c>
      <c r="H352" s="3">
        <v>8.352602315846E-2</v>
      </c>
      <c r="I352" s="3">
        <v>7.9836070368349998E-2</v>
      </c>
      <c r="J352" s="3">
        <v>7.8699310974970002E-2</v>
      </c>
      <c r="K352" s="3">
        <v>7.749702674094E-2</v>
      </c>
      <c r="L352" s="3">
        <v>7.243519410391E-2</v>
      </c>
      <c r="M352" s="3">
        <v>6.9277226063219996E-2</v>
      </c>
      <c r="N352" s="3">
        <v>6.5812557158659996E-2</v>
      </c>
      <c r="O352" s="3">
        <v>6.3412865230079996E-2</v>
      </c>
      <c r="P352" s="3">
        <v>6.1390904487199999E-2</v>
      </c>
      <c r="Q352" s="3">
        <v>5.7293535169549999E-2</v>
      </c>
      <c r="R352" s="3">
        <v>5.4988842380440002E-2</v>
      </c>
      <c r="S352" s="3">
        <v>5.2897364709520001E-2</v>
      </c>
      <c r="T352" s="133">
        <v>5.0254289942050001E-2</v>
      </c>
      <c r="U352" s="133">
        <v>4.3922047508200002E-2</v>
      </c>
      <c r="V352" s="133">
        <v>4.2631607620160002E-2</v>
      </c>
      <c r="W352" s="133">
        <v>4.1723890698649999E-2</v>
      </c>
      <c r="X352" s="133">
        <v>4.212613943653E-2</v>
      </c>
    </row>
    <row r="353" spans="1:25" s="4" customFormat="1" hidden="1" outlineLevel="1" x14ac:dyDescent="0.25">
      <c r="A353" s="29" t="s">
        <v>163</v>
      </c>
      <c r="B353" s="34"/>
      <c r="C353" s="4" t="s">
        <v>1</v>
      </c>
      <c r="D353" s="4" t="s">
        <v>1</v>
      </c>
      <c r="E353" s="4" t="s">
        <v>1</v>
      </c>
      <c r="F353" s="4">
        <v>46430930.789999999</v>
      </c>
      <c r="G353" s="4">
        <v>44382669.280000001</v>
      </c>
      <c r="H353" s="4">
        <v>42564179.289999999</v>
      </c>
      <c r="I353" s="4">
        <v>40955856.049999997</v>
      </c>
      <c r="J353" s="4">
        <v>39559907.68</v>
      </c>
      <c r="K353" s="4">
        <v>38226464.329999998</v>
      </c>
      <c r="L353" s="4">
        <v>36823935.399999999</v>
      </c>
      <c r="M353" s="4">
        <v>36003628.390000001</v>
      </c>
      <c r="N353" s="4">
        <v>35434903.43</v>
      </c>
      <c r="O353" s="4">
        <v>34590322.57</v>
      </c>
      <c r="P353" s="4">
        <v>34136711.590000004</v>
      </c>
      <c r="Q353" s="4">
        <v>33749304.880000003</v>
      </c>
      <c r="R353" s="4">
        <v>33489854.420000002</v>
      </c>
      <c r="S353" s="4">
        <v>34016777.009999998</v>
      </c>
      <c r="T353" s="4">
        <v>34718369.630000003</v>
      </c>
      <c r="U353" s="4">
        <v>34523624.25</v>
      </c>
      <c r="V353" s="4">
        <v>33866371.140000001</v>
      </c>
      <c r="W353" s="4">
        <v>32198331.800000001</v>
      </c>
      <c r="X353" s="4">
        <v>29734970.140000001</v>
      </c>
      <c r="Y353" s="21"/>
    </row>
    <row r="354" spans="1:25" hidden="1" outlineLevel="1" x14ac:dyDescent="0.25">
      <c r="A354" s="11" t="s">
        <v>164</v>
      </c>
      <c r="C354" s="3">
        <v>0</v>
      </c>
      <c r="D354" s="3">
        <v>0</v>
      </c>
      <c r="E354" s="3">
        <v>0</v>
      </c>
      <c r="F354" s="3">
        <v>6.5395808534040006E-2</v>
      </c>
      <c r="G354" s="3">
        <v>6.5738255885270006E-2</v>
      </c>
      <c r="H354" s="3">
        <v>6.7128208452769997E-2</v>
      </c>
      <c r="I354" s="3">
        <v>6.8414910594939995E-2</v>
      </c>
      <c r="J354" s="3">
        <v>6.8947702862790006E-2</v>
      </c>
      <c r="K354" s="3">
        <v>6.8475464730479996E-2</v>
      </c>
      <c r="L354" s="3">
        <v>6.7366458882070004E-2</v>
      </c>
      <c r="M354" s="3">
        <v>6.7142720000730002E-2</v>
      </c>
      <c r="N354" s="3">
        <v>6.6256310099389995E-2</v>
      </c>
      <c r="O354" s="3">
        <v>6.5117938274260004E-2</v>
      </c>
      <c r="P354" s="3">
        <v>6.4461590103620001E-2</v>
      </c>
      <c r="Q354" s="3">
        <v>6.2890820938290001E-2</v>
      </c>
      <c r="R354" s="3">
        <v>6.0860900869809997E-2</v>
      </c>
      <c r="S354" s="3">
        <v>5.8166077268819998E-2</v>
      </c>
      <c r="T354" s="133">
        <v>5.5808500532979997E-2</v>
      </c>
      <c r="U354" s="133">
        <v>5.4175229879000003E-2</v>
      </c>
      <c r="V354" s="133">
        <v>5.34796214957E-2</v>
      </c>
      <c r="W354" s="133">
        <v>6.8936104323270006E-2</v>
      </c>
      <c r="X354" s="133">
        <v>5.335148858502E-2</v>
      </c>
    </row>
    <row r="355" spans="1:25" hidden="1" outlineLevel="1" x14ac:dyDescent="0.25">
      <c r="A355" s="11" t="s">
        <v>165</v>
      </c>
      <c r="C355" s="3">
        <v>0</v>
      </c>
      <c r="D355" s="3">
        <v>0</v>
      </c>
      <c r="E355" s="3">
        <v>0</v>
      </c>
      <c r="F355" s="3">
        <v>0.31502201487530002</v>
      </c>
      <c r="G355" s="3">
        <v>0.31716752638720003</v>
      </c>
      <c r="H355" s="3">
        <v>0.31691387112379998</v>
      </c>
      <c r="I355" s="3">
        <v>0.31731697450379998</v>
      </c>
      <c r="J355" s="3">
        <v>0.31671860059309997</v>
      </c>
      <c r="K355" s="3">
        <v>0.31411476369730001</v>
      </c>
      <c r="L355" s="3">
        <v>0.31273888260190003</v>
      </c>
      <c r="M355" s="3">
        <v>0.30556049992599998</v>
      </c>
      <c r="N355" s="3">
        <v>0.29653740980999999</v>
      </c>
      <c r="O355" s="3">
        <v>0.29232732737709999</v>
      </c>
      <c r="P355" s="3">
        <v>0.28416495433150002</v>
      </c>
      <c r="Q355" s="3">
        <v>0.28129444484130001</v>
      </c>
      <c r="R355" s="3">
        <v>0.27301316886409999</v>
      </c>
      <c r="S355" s="3">
        <v>0.26376732890839999</v>
      </c>
      <c r="T355" s="133">
        <v>0.25463932074619999</v>
      </c>
      <c r="U355" s="133">
        <v>0.249066888451</v>
      </c>
      <c r="V355" s="133">
        <v>0.24346603939100001</v>
      </c>
      <c r="W355" s="133">
        <v>0.2334327966643</v>
      </c>
      <c r="X355" s="133">
        <v>0.23892660347559999</v>
      </c>
    </row>
    <row r="356" spans="1:25" hidden="1" outlineLevel="1" x14ac:dyDescent="0.25">
      <c r="A356" s="11" t="s">
        <v>166</v>
      </c>
      <c r="C356" s="3">
        <v>0</v>
      </c>
      <c r="D356" s="3">
        <v>0</v>
      </c>
      <c r="E356" s="3">
        <v>0</v>
      </c>
      <c r="F356" s="3">
        <v>9.5220013356959995E-2</v>
      </c>
      <c r="G356" s="3">
        <v>9.3192731917630001E-2</v>
      </c>
      <c r="H356" s="3">
        <v>9.2089601053830003E-2</v>
      </c>
      <c r="I356" s="3">
        <v>9.0388058925699996E-2</v>
      </c>
      <c r="J356" s="3">
        <v>8.8141740577489996E-2</v>
      </c>
      <c r="K356" s="3">
        <v>8.7398562973509994E-2</v>
      </c>
      <c r="L356" s="3">
        <v>8.5731278737799996E-2</v>
      </c>
      <c r="M356" s="3">
        <v>8.416679694543E-2</v>
      </c>
      <c r="N356" s="3">
        <v>8.265753244639E-2</v>
      </c>
      <c r="O356" s="3">
        <v>8.1223748183159999E-2</v>
      </c>
      <c r="P356" s="3">
        <v>8.1842777170680003E-2</v>
      </c>
      <c r="Q356" s="3">
        <v>8.1286227960970001E-2</v>
      </c>
      <c r="R356" s="3">
        <v>8.1144189398959995E-2</v>
      </c>
      <c r="S356" s="3">
        <v>7.9930828226339998E-2</v>
      </c>
      <c r="T356" s="133">
        <v>7.7868057423520001E-2</v>
      </c>
      <c r="U356" s="133">
        <v>7.6218010048580004E-2</v>
      </c>
      <c r="V356" s="133">
        <v>7.6091745683269998E-2</v>
      </c>
      <c r="W356" s="133">
        <v>7.521602439043E-2</v>
      </c>
      <c r="X356" s="133">
        <v>7.6661948516080006E-2</v>
      </c>
    </row>
    <row r="357" spans="1:25" hidden="1" outlineLevel="1" x14ac:dyDescent="0.25">
      <c r="A357" s="11" t="s">
        <v>167</v>
      </c>
      <c r="C357" s="3">
        <v>0</v>
      </c>
      <c r="D357" s="3">
        <v>0</v>
      </c>
      <c r="E357" s="3">
        <v>0</v>
      </c>
      <c r="F357" s="3">
        <v>0.1843939243588</v>
      </c>
      <c r="G357" s="3">
        <v>0.1832581528319</v>
      </c>
      <c r="H357" s="3">
        <v>0.18245955659300001</v>
      </c>
      <c r="I357" s="3">
        <v>0.18400650985780001</v>
      </c>
      <c r="J357" s="3">
        <v>0.18384755087980001</v>
      </c>
      <c r="K357" s="3">
        <v>0.18482761390140001</v>
      </c>
      <c r="L357" s="3">
        <v>0.18335742300919999</v>
      </c>
      <c r="M357" s="3">
        <v>0.1861043933522</v>
      </c>
      <c r="N357" s="3">
        <v>0.1882878623666</v>
      </c>
      <c r="O357" s="3">
        <v>0.18899467175449999</v>
      </c>
      <c r="P357" s="3">
        <v>0.19185264558170001</v>
      </c>
      <c r="Q357" s="3">
        <v>0.1897369754064</v>
      </c>
      <c r="R357" s="3">
        <v>0.19162247257090001</v>
      </c>
      <c r="S357" s="3">
        <v>0.19513103925299999</v>
      </c>
      <c r="T357" s="133">
        <v>0.19647531588309999</v>
      </c>
      <c r="U357" s="133">
        <v>0.19653333383730001</v>
      </c>
      <c r="V357" s="133">
        <v>0.1960776766589</v>
      </c>
      <c r="W357" s="133">
        <v>0.19029835669930001</v>
      </c>
      <c r="X357" s="133">
        <v>0.19217445395419999</v>
      </c>
    </row>
    <row r="358" spans="1:25" hidden="1" outlineLevel="1" x14ac:dyDescent="0.25">
      <c r="A358" s="11" t="s">
        <v>168</v>
      </c>
      <c r="C358" s="3">
        <v>0</v>
      </c>
      <c r="D358" s="3">
        <v>0</v>
      </c>
      <c r="E358" s="3">
        <v>0</v>
      </c>
      <c r="F358" s="3">
        <v>0.16012891737250001</v>
      </c>
      <c r="G358" s="3">
        <v>0.16000153202139999</v>
      </c>
      <c r="H358" s="3">
        <v>0.16052224438410001</v>
      </c>
      <c r="I358" s="3">
        <v>0.15994637328549999</v>
      </c>
      <c r="J358" s="3">
        <v>0.16002811410000001</v>
      </c>
      <c r="K358" s="3">
        <v>0.15898645758960001</v>
      </c>
      <c r="L358" s="3">
        <v>0.1597754098276</v>
      </c>
      <c r="M358" s="3">
        <v>0.15991803263919999</v>
      </c>
      <c r="N358" s="3">
        <v>0.1639089083867</v>
      </c>
      <c r="O358" s="3">
        <v>0.16677974622309999</v>
      </c>
      <c r="P358" s="3">
        <v>0.1698564759149</v>
      </c>
      <c r="Q358" s="3">
        <v>0.17445140547140001</v>
      </c>
      <c r="R358" s="3">
        <v>0.1778390029801</v>
      </c>
      <c r="S358" s="3">
        <v>0.17854749549650001</v>
      </c>
      <c r="T358" s="133">
        <v>0.18213891111220001</v>
      </c>
      <c r="U358" s="133">
        <v>0.1840560056495</v>
      </c>
      <c r="V358" s="133">
        <v>0.1838387447614</v>
      </c>
      <c r="W358" s="133">
        <v>0.1804447816144</v>
      </c>
      <c r="X358" s="133">
        <v>0.1822903253132</v>
      </c>
    </row>
    <row r="359" spans="1:25" hidden="1" outlineLevel="1" x14ac:dyDescent="0.25">
      <c r="A359" s="11" t="s">
        <v>169</v>
      </c>
      <c r="C359" s="3">
        <v>0</v>
      </c>
      <c r="D359" s="3">
        <v>0</v>
      </c>
      <c r="E359" s="3">
        <v>0</v>
      </c>
      <c r="F359" s="3">
        <v>0.13165856092030001</v>
      </c>
      <c r="G359" s="3">
        <v>0.14215053403389999</v>
      </c>
      <c r="H359" s="3">
        <v>0.14383690939480001</v>
      </c>
      <c r="I359" s="3">
        <v>0.14517930531689999</v>
      </c>
      <c r="J359" s="3">
        <v>0.14913468372380001</v>
      </c>
      <c r="K359" s="3">
        <v>0.15465165098620001</v>
      </c>
      <c r="L359" s="3">
        <v>0.1627424302944</v>
      </c>
      <c r="M359" s="3">
        <v>0.17120241669059999</v>
      </c>
      <c r="N359" s="3">
        <v>0.17827760649829999</v>
      </c>
      <c r="O359" s="3">
        <v>0.18301401315900001</v>
      </c>
      <c r="P359" s="3">
        <v>0.1866111070249</v>
      </c>
      <c r="Q359" s="3">
        <v>0.19141855552199999</v>
      </c>
      <c r="R359" s="3">
        <v>0.19890955978659999</v>
      </c>
      <c r="S359" s="3">
        <v>0.20938188200210001</v>
      </c>
      <c r="T359" s="133">
        <v>0.21937925804610001</v>
      </c>
      <c r="U359" s="133">
        <v>0.22928649242259999</v>
      </c>
      <c r="V359" s="133">
        <v>0.23719737484690001</v>
      </c>
      <c r="W359" s="133">
        <v>0.24256091677399999</v>
      </c>
      <c r="X359" s="133">
        <v>0.24800553843770001</v>
      </c>
    </row>
    <row r="360" spans="1:25" hidden="1" outlineLevel="1" x14ac:dyDescent="0.25">
      <c r="A360" s="11" t="s">
        <v>170</v>
      </c>
      <c r="C360" s="3">
        <v>0</v>
      </c>
      <c r="D360" s="3">
        <v>0</v>
      </c>
      <c r="E360" s="3">
        <v>0</v>
      </c>
      <c r="F360" s="3">
        <v>4.7431105138949999E-2</v>
      </c>
      <c r="G360" s="3">
        <v>3.7997066588329999E-2</v>
      </c>
      <c r="H360" s="3">
        <v>3.654825785318E-2</v>
      </c>
      <c r="I360" s="3">
        <v>3.4242920433349998E-2</v>
      </c>
      <c r="J360" s="3">
        <v>3.267142508155E-2</v>
      </c>
      <c r="K360" s="3">
        <v>3.1038859093979999E-2</v>
      </c>
      <c r="L360" s="3">
        <v>2.7800436289059999E-2</v>
      </c>
      <c r="M360" s="3">
        <v>2.5432392260059999E-2</v>
      </c>
      <c r="N360" s="3">
        <v>2.3625218046770001E-2</v>
      </c>
      <c r="O360" s="3">
        <v>2.211174696195E-2</v>
      </c>
      <c r="P360" s="3">
        <v>2.0788477769129999E-2</v>
      </c>
      <c r="Q360" s="3">
        <v>1.8565331115050002E-2</v>
      </c>
      <c r="R360" s="3">
        <v>1.625697511766E-2</v>
      </c>
      <c r="S360" s="3">
        <v>1.4729487154320001E-2</v>
      </c>
      <c r="T360" s="133">
        <v>1.335371893729E-2</v>
      </c>
      <c r="U360" s="133">
        <v>1.0325068058289999E-2</v>
      </c>
      <c r="V360" s="133">
        <v>9.5375899196499993E-3</v>
      </c>
      <c r="W360" s="133">
        <v>8.8314572247500008E-3</v>
      </c>
      <c r="X360" s="133">
        <v>8.2848416810280007E-3</v>
      </c>
    </row>
    <row r="361" spans="1:25" s="4" customFormat="1" hidden="1" outlineLevel="1" x14ac:dyDescent="0.25">
      <c r="A361" s="29" t="s">
        <v>171</v>
      </c>
      <c r="B361" s="34"/>
      <c r="C361" s="4" t="s">
        <v>1</v>
      </c>
      <c r="D361" s="4" t="s">
        <v>1</v>
      </c>
      <c r="E361" s="4" t="s">
        <v>1</v>
      </c>
      <c r="F361" s="4">
        <v>5892505.1399999997</v>
      </c>
      <c r="G361" s="4">
        <v>5753191.1799999997</v>
      </c>
      <c r="H361" s="4">
        <v>5644276.2400000002</v>
      </c>
      <c r="I361" s="4">
        <v>5480027.9900000002</v>
      </c>
      <c r="J361" s="4">
        <v>5370925.8399999999</v>
      </c>
      <c r="K361" s="4">
        <v>5195454.84</v>
      </c>
      <c r="L361" s="4">
        <v>5019012.3600000003</v>
      </c>
      <c r="M361" s="4">
        <v>4857731.08</v>
      </c>
      <c r="N361" s="4">
        <v>4688785.3</v>
      </c>
      <c r="O361" s="4">
        <v>4569959.26</v>
      </c>
      <c r="P361" s="4">
        <v>4521192.2699999996</v>
      </c>
      <c r="Q361" s="4">
        <v>4446134.51</v>
      </c>
      <c r="R361" s="4">
        <v>4391548.25</v>
      </c>
      <c r="S361" s="4">
        <v>4378320.1500000004</v>
      </c>
      <c r="T361" s="4">
        <v>4388027.8</v>
      </c>
      <c r="U361" s="4">
        <v>4348719.67</v>
      </c>
      <c r="V361" s="4">
        <v>4375629.5999999996</v>
      </c>
      <c r="W361" s="4">
        <v>4246434.57</v>
      </c>
      <c r="X361" s="4">
        <v>3994219.58</v>
      </c>
      <c r="Y361" s="21"/>
    </row>
    <row r="362" spans="1:25" hidden="1" outlineLevel="1" x14ac:dyDescent="0.25">
      <c r="A362" s="11" t="s">
        <v>173</v>
      </c>
      <c r="C362" s="3">
        <v>0</v>
      </c>
      <c r="D362" s="3">
        <v>0</v>
      </c>
      <c r="E362" s="3">
        <v>0</v>
      </c>
      <c r="F362" s="3">
        <v>1.5373359521579999E-3</v>
      </c>
      <c r="G362" s="3">
        <v>1.551413766855E-3</v>
      </c>
      <c r="H362" s="3">
        <v>1.373977755561E-3</v>
      </c>
      <c r="I362" s="3">
        <v>1.3453799895650001E-3</v>
      </c>
      <c r="J362" s="3">
        <v>9.3535828824600005E-4</v>
      </c>
      <c r="K362" s="3">
        <v>6.1378841664600002E-4</v>
      </c>
      <c r="L362" s="3">
        <v>6.0002243150499999E-4</v>
      </c>
      <c r="M362" s="3">
        <v>6.0130541437899998E-4</v>
      </c>
      <c r="N362" s="3">
        <v>6.0575603664299999E-4</v>
      </c>
      <c r="O362" s="3">
        <v>6.1439935024699998E-4</v>
      </c>
      <c r="P362" s="3">
        <v>6.1488869173900002E-4</v>
      </c>
      <c r="Q362" s="3">
        <v>6.1842483483499997E-4</v>
      </c>
      <c r="R362" s="3">
        <v>6.20765125375E-4</v>
      </c>
      <c r="S362" s="3">
        <v>7.0165723262600001E-4</v>
      </c>
      <c r="T362" s="133">
        <v>7.4082712055700004E-4</v>
      </c>
      <c r="U362" s="133">
        <v>7.2791309631600005E-4</v>
      </c>
      <c r="V362" s="133">
        <v>6.8657319623200005E-4</v>
      </c>
      <c r="W362" s="133">
        <v>2.701396385816E-2</v>
      </c>
      <c r="X362" s="133">
        <v>7.1376646749100002E-4</v>
      </c>
    </row>
    <row r="363" spans="1:25" hidden="1" outlineLevel="1" x14ac:dyDescent="0.25">
      <c r="A363" s="11" t="s">
        <v>174</v>
      </c>
      <c r="C363" s="3">
        <v>0</v>
      </c>
      <c r="D363" s="3">
        <v>0</v>
      </c>
      <c r="E363" s="3">
        <v>0</v>
      </c>
      <c r="F363" s="3">
        <v>5.4879867274920001E-3</v>
      </c>
      <c r="G363" s="3">
        <v>5.396029617079E-3</v>
      </c>
      <c r="H363" s="3">
        <v>5.2048976256340003E-3</v>
      </c>
      <c r="I363" s="3">
        <v>5.0550854941889996E-3</v>
      </c>
      <c r="J363" s="3">
        <v>4.9459517393000002E-3</v>
      </c>
      <c r="K363" s="3">
        <v>4.926729379482E-3</v>
      </c>
      <c r="L363" s="3">
        <v>4.9236937922190003E-3</v>
      </c>
      <c r="M363" s="3">
        <v>4.788416570808E-3</v>
      </c>
      <c r="N363" s="3">
        <v>4.6804787585389999E-3</v>
      </c>
      <c r="O363" s="3">
        <v>4.2352478214429997E-3</v>
      </c>
      <c r="P363" s="3">
        <v>4.0108756533820001E-3</v>
      </c>
      <c r="Q363" s="3">
        <v>3.8873812659349998E-3</v>
      </c>
      <c r="R363" s="3">
        <v>4.1113791702050003E-3</v>
      </c>
      <c r="S363" s="3">
        <v>4.1317124788149999E-3</v>
      </c>
      <c r="T363" s="133">
        <v>3.9519257375720002E-3</v>
      </c>
      <c r="U363" s="133">
        <v>3.7825110028299998E-3</v>
      </c>
      <c r="V363" s="133">
        <v>3.7951681284910002E-3</v>
      </c>
      <c r="W363" s="133">
        <v>4.0113770079819996E-3</v>
      </c>
      <c r="X363" s="133">
        <v>3.6607176213380001E-3</v>
      </c>
    </row>
    <row r="364" spans="1:25" hidden="1" outlineLevel="1" x14ac:dyDescent="0.25">
      <c r="A364" s="11" t="s">
        <v>175</v>
      </c>
      <c r="C364" s="3">
        <v>0</v>
      </c>
      <c r="D364" s="3">
        <v>0</v>
      </c>
      <c r="E364" s="3">
        <v>0</v>
      </c>
      <c r="F364" s="3">
        <v>1.4042584271720001E-3</v>
      </c>
      <c r="G364" s="3">
        <v>1.41698750223E-3</v>
      </c>
      <c r="H364" s="3">
        <v>1.319077891198E-3</v>
      </c>
      <c r="I364" s="3">
        <v>1.0901203444399999E-3</v>
      </c>
      <c r="J364" s="3">
        <v>9.3912114042499998E-4</v>
      </c>
      <c r="K364" s="3">
        <v>9.1940747193599995E-4</v>
      </c>
      <c r="L364" s="3">
        <v>9.7687745084599998E-4</v>
      </c>
      <c r="M364" s="3">
        <v>8.7380711902200004E-4</v>
      </c>
      <c r="N364" s="3">
        <v>9.3104710936499997E-4</v>
      </c>
      <c r="O364" s="3">
        <v>1.156780553007E-3</v>
      </c>
      <c r="P364" s="3">
        <v>2.0593881976180002E-3</v>
      </c>
      <c r="Q364" s="3">
        <v>1.2603734743960001E-3</v>
      </c>
      <c r="R364" s="3">
        <v>1.1880798531589999E-3</v>
      </c>
      <c r="S364" s="3">
        <v>1.090144127537E-3</v>
      </c>
      <c r="T364" s="133">
        <v>9.9294493986600008E-4</v>
      </c>
      <c r="U364" s="133">
        <v>1.0510035934319999E-3</v>
      </c>
      <c r="V364" s="133">
        <v>1.5123469317420001E-3</v>
      </c>
      <c r="W364" s="133">
        <v>1.2158553051719999E-3</v>
      </c>
      <c r="X364" s="133">
        <v>1.7995204960659999E-3</v>
      </c>
    </row>
    <row r="365" spans="1:25" hidden="1" outlineLevel="1" x14ac:dyDescent="0.25">
      <c r="A365" s="11" t="s">
        <v>176</v>
      </c>
      <c r="C365" s="3">
        <v>0</v>
      </c>
      <c r="D365" s="3">
        <v>0</v>
      </c>
      <c r="E365" s="3">
        <v>0</v>
      </c>
      <c r="F365" s="3">
        <v>1.0145798532130001E-2</v>
      </c>
      <c r="G365" s="3">
        <v>1.0257993894790001E-2</v>
      </c>
      <c r="H365" s="3">
        <v>9.6686249360469993E-3</v>
      </c>
      <c r="I365" s="3">
        <v>9.3719156350509994E-3</v>
      </c>
      <c r="J365" s="3">
        <v>9.6683796326629996E-3</v>
      </c>
      <c r="K365" s="3">
        <v>9.9375745897159994E-3</v>
      </c>
      <c r="L365" s="3">
        <v>9.7795276200520007E-3</v>
      </c>
      <c r="M365" s="3">
        <v>9.746027357282E-3</v>
      </c>
      <c r="N365" s="3">
        <v>9.4382760498759998E-3</v>
      </c>
      <c r="O365" s="3">
        <v>8.9854695991320004E-3</v>
      </c>
      <c r="P365" s="3">
        <v>8.5239949328679999E-3</v>
      </c>
      <c r="Q365" s="3">
        <v>9.9782518725459995E-3</v>
      </c>
      <c r="R365" s="3">
        <v>1.1852255067449999E-2</v>
      </c>
      <c r="S365" s="3">
        <v>1.1722514170190001E-2</v>
      </c>
      <c r="T365" s="133">
        <v>1.123223057064E-2</v>
      </c>
      <c r="U365" s="133">
        <v>1.0513092006230001E-2</v>
      </c>
      <c r="V365" s="133">
        <v>9.6049994725330001E-3</v>
      </c>
      <c r="W365" s="133">
        <v>7.9224722400469995E-3</v>
      </c>
      <c r="X365" s="133">
        <v>8.0737424055190004E-3</v>
      </c>
    </row>
    <row r="366" spans="1:25" hidden="1" outlineLevel="1" x14ac:dyDescent="0.25">
      <c r="A366" s="11" t="s">
        <v>177</v>
      </c>
      <c r="C366" s="3">
        <v>0</v>
      </c>
      <c r="D366" s="3">
        <v>0</v>
      </c>
      <c r="E366" s="3">
        <v>0</v>
      </c>
      <c r="F366" s="3">
        <v>8.6117701714889996E-3</v>
      </c>
      <c r="G366" s="3">
        <v>8.724712673289E-3</v>
      </c>
      <c r="H366" s="3">
        <v>8.7270267976819992E-3</v>
      </c>
      <c r="I366" s="3">
        <v>9.2571607467279993E-3</v>
      </c>
      <c r="J366" s="3">
        <v>9.5664195579360008E-3</v>
      </c>
      <c r="K366" s="3">
        <v>9.8616370612129994E-3</v>
      </c>
      <c r="L366" s="3">
        <v>9.8977401203290006E-3</v>
      </c>
      <c r="M366" s="3">
        <v>1.015809216018E-2</v>
      </c>
      <c r="N366" s="3">
        <v>1.0610076345360001E-2</v>
      </c>
      <c r="O366" s="3">
        <v>1.1166097353790001E-2</v>
      </c>
      <c r="P366" s="3">
        <v>1.159313448087E-2</v>
      </c>
      <c r="Q366" s="3">
        <v>1.2079164469540001E-2</v>
      </c>
      <c r="R366" s="3">
        <v>1.087726407196E-2</v>
      </c>
      <c r="S366" s="3">
        <v>1.150961516599E-2</v>
      </c>
      <c r="T366" s="133">
        <v>1.1846998781549999E-2</v>
      </c>
      <c r="U366" s="133">
        <v>1.22009589089E-2</v>
      </c>
      <c r="V366" s="133">
        <v>1.1885055352949999E-2</v>
      </c>
      <c r="W366" s="133">
        <v>1.127290888648E-2</v>
      </c>
      <c r="X366" s="133">
        <v>1.166009255806E-2</v>
      </c>
    </row>
    <row r="367" spans="1:25" hidden="1" outlineLevel="1" x14ac:dyDescent="0.25">
      <c r="A367" s="11" t="s">
        <v>178</v>
      </c>
      <c r="C367" s="3">
        <v>0</v>
      </c>
      <c r="D367" s="3">
        <v>0</v>
      </c>
      <c r="E367" s="3">
        <v>0</v>
      </c>
      <c r="F367" s="3">
        <v>0.41264671175149997</v>
      </c>
      <c r="G367" s="3">
        <v>0.41253470738999998</v>
      </c>
      <c r="H367" s="3">
        <v>0.41391952673100002</v>
      </c>
      <c r="I367" s="3">
        <v>0.40787507911979998</v>
      </c>
      <c r="J367" s="3">
        <v>0.40380705759289998</v>
      </c>
      <c r="K367" s="3">
        <v>0.40987338656189998</v>
      </c>
      <c r="L367" s="3">
        <v>0.4116569858377</v>
      </c>
      <c r="M367" s="3">
        <v>0.41466147813190002</v>
      </c>
      <c r="N367" s="3">
        <v>0.40173666940989999</v>
      </c>
      <c r="O367" s="3">
        <v>0.39552559818659999</v>
      </c>
      <c r="P367" s="3">
        <v>0.39563618248869997</v>
      </c>
      <c r="Q367" s="3">
        <v>0.39685806761609999</v>
      </c>
      <c r="R367" s="3">
        <v>0.39418551077059999</v>
      </c>
      <c r="S367" s="3">
        <v>0.38952106551639998</v>
      </c>
      <c r="T367" s="133">
        <v>0.37889818747269999</v>
      </c>
      <c r="U367" s="133">
        <v>0.36824907134099999</v>
      </c>
      <c r="V367" s="133">
        <v>0.36525039733710002</v>
      </c>
      <c r="W367" s="133">
        <v>0.35675162422200002</v>
      </c>
      <c r="X367" s="133">
        <v>0.37492916451030001</v>
      </c>
    </row>
    <row r="368" spans="1:25" hidden="1" outlineLevel="1" x14ac:dyDescent="0.25">
      <c r="A368" s="11" t="s">
        <v>179</v>
      </c>
      <c r="C368" s="3">
        <v>0</v>
      </c>
      <c r="D368" s="3">
        <v>0</v>
      </c>
      <c r="E368" s="3">
        <v>0</v>
      </c>
      <c r="F368" s="3">
        <v>0.40430510850599999</v>
      </c>
      <c r="G368" s="3">
        <v>0.39885441804490002</v>
      </c>
      <c r="H368" s="3">
        <v>0.39526060829370002</v>
      </c>
      <c r="I368" s="3">
        <v>0.39493754118579999</v>
      </c>
      <c r="J368" s="3">
        <v>0.39137456420360001</v>
      </c>
      <c r="K368" s="3">
        <v>0.38704681340280001</v>
      </c>
      <c r="L368" s="3">
        <v>0.38493524849580002</v>
      </c>
      <c r="M368" s="3">
        <v>0.38308683608729999</v>
      </c>
      <c r="N368" s="3">
        <v>0.38998095732810001</v>
      </c>
      <c r="O368" s="3">
        <v>0.39582537328790002</v>
      </c>
      <c r="P368" s="3">
        <v>0.391179134702</v>
      </c>
      <c r="Q368" s="3">
        <v>0.38819523478610002</v>
      </c>
      <c r="R368" s="3">
        <v>0.39262834013039999</v>
      </c>
      <c r="S368" s="3">
        <v>0.39768346771079999</v>
      </c>
      <c r="T368" s="133">
        <v>0.40370236943350002</v>
      </c>
      <c r="U368" s="133">
        <v>0.41421155344330002</v>
      </c>
      <c r="V368" s="133">
        <v>0.4189105288985</v>
      </c>
      <c r="W368" s="133">
        <v>0.4183996622842</v>
      </c>
      <c r="X368" s="133">
        <v>0.42088224153159998</v>
      </c>
    </row>
    <row r="369" spans="1:25" s="4" customFormat="1" hidden="1" outlineLevel="1" x14ac:dyDescent="0.25">
      <c r="A369" s="29" t="s">
        <v>180</v>
      </c>
      <c r="B369" s="34"/>
      <c r="C369" s="4">
        <v>22944355.879999999</v>
      </c>
      <c r="D369" s="4">
        <v>22497260.300000001</v>
      </c>
      <c r="E369" s="4">
        <v>21483112.440000001</v>
      </c>
      <c r="F369" s="4">
        <v>21142211.32</v>
      </c>
      <c r="G369" s="4">
        <v>21253658.149999999</v>
      </c>
      <c r="H369" s="4">
        <v>21423662.84</v>
      </c>
      <c r="I369" s="4">
        <v>21272678.640000001</v>
      </c>
      <c r="J369" s="4">
        <v>21440617.25</v>
      </c>
      <c r="K369" s="4">
        <v>21824115.620000001</v>
      </c>
      <c r="L369" s="4">
        <v>22289169.199999999</v>
      </c>
      <c r="M369" s="4">
        <v>23286619.579999998</v>
      </c>
      <c r="N369" s="4">
        <v>24168933.699999999</v>
      </c>
      <c r="O369" s="4">
        <v>25171940.75</v>
      </c>
      <c r="P369" s="4">
        <v>26454837.260000002</v>
      </c>
      <c r="Q369" s="4">
        <v>27284767.760000002</v>
      </c>
      <c r="R369" s="4">
        <v>29003919.800000001</v>
      </c>
      <c r="S369" s="4">
        <v>31819401.73</v>
      </c>
      <c r="T369" s="4">
        <v>33682241.890000001</v>
      </c>
      <c r="U369" s="4">
        <v>34061398.789999999</v>
      </c>
      <c r="V369" s="4">
        <v>32468659.670000002</v>
      </c>
      <c r="W369" s="4">
        <v>29126067.199999999</v>
      </c>
      <c r="X369" s="4">
        <v>25847195.489999998</v>
      </c>
      <c r="Y369" s="21"/>
    </row>
    <row r="370" spans="1:25" ht="11.25" hidden="1" outlineLevel="1" x14ac:dyDescent="0.2">
      <c r="A370" s="11" t="s">
        <v>181</v>
      </c>
      <c r="C370" s="3">
        <v>0.9988275242879</v>
      </c>
      <c r="D370" s="3">
        <v>0.99883471277610003</v>
      </c>
      <c r="E370" s="3">
        <v>0.99944501291270005</v>
      </c>
      <c r="F370" s="3">
        <v>0.99983677440609997</v>
      </c>
      <c r="G370" s="3">
        <v>0.99997725238659996</v>
      </c>
      <c r="H370" s="3">
        <v>0.99999848251909995</v>
      </c>
      <c r="I370" s="3">
        <v>0.99999846328709996</v>
      </c>
      <c r="J370" s="3">
        <v>0.99999866001990001</v>
      </c>
      <c r="K370" s="3">
        <v>0.99999879307820005</v>
      </c>
      <c r="L370" s="3">
        <v>0.99999879762230004</v>
      </c>
      <c r="M370" s="3">
        <v>0.99999893028700004</v>
      </c>
      <c r="N370" s="3">
        <v>0.99999897140680005</v>
      </c>
      <c r="O370" s="3">
        <v>0.99999907635249996</v>
      </c>
      <c r="P370" s="3">
        <v>0.99999912189969997</v>
      </c>
      <c r="Q370" s="3">
        <v>0.99999911928880003</v>
      </c>
      <c r="R370" s="3">
        <v>0.99999932043670003</v>
      </c>
      <c r="S370" s="3">
        <v>0.99999934096809995</v>
      </c>
      <c r="T370" s="133">
        <v>0.99999940621530004</v>
      </c>
      <c r="U370" s="133">
        <v>0.99977820317809996</v>
      </c>
      <c r="V370" s="133">
        <v>0.99976913922300004</v>
      </c>
      <c r="W370" s="133">
        <v>0.99974555335780002</v>
      </c>
      <c r="X370" s="133">
        <v>0.99972877096080004</v>
      </c>
      <c r="Y370" s="1"/>
    </row>
    <row r="371" spans="1:25" ht="11.25" hidden="1" outlineLevel="1" x14ac:dyDescent="0.2">
      <c r="A371" s="11" t="s">
        <v>182</v>
      </c>
      <c r="C371" s="3">
        <v>1.0125431335490001E-3</v>
      </c>
      <c r="D371" s="3">
        <v>7.2303648457999997E-4</v>
      </c>
      <c r="E371" s="3">
        <v>3.16740882822E-4</v>
      </c>
      <c r="F371" s="3">
        <v>1.6322559394399999E-4</v>
      </c>
      <c r="G371" s="3">
        <v>2.274761345E-5</v>
      </c>
      <c r="H371" s="3">
        <v>1.5174809390000001E-6</v>
      </c>
      <c r="I371" s="3">
        <v>1.536712915E-6</v>
      </c>
      <c r="J371" s="3">
        <v>1.3399800789999999E-6</v>
      </c>
      <c r="K371" s="3">
        <v>1.206921758E-6</v>
      </c>
      <c r="L371" s="3">
        <v>1.2023776999999999E-6</v>
      </c>
      <c r="M371" s="3">
        <v>1.069713013E-6</v>
      </c>
      <c r="N371" s="3">
        <v>1.0285931650000001E-6</v>
      </c>
      <c r="O371" s="3">
        <v>9.2364749399999995E-7</v>
      </c>
      <c r="P371" s="3">
        <v>8.7810027999999996E-7</v>
      </c>
      <c r="Q371" s="3">
        <v>8.8071118E-7</v>
      </c>
      <c r="R371" s="3">
        <v>6.7956331899999995E-7</v>
      </c>
      <c r="S371" s="3">
        <v>6.5903187599999997E-7</v>
      </c>
      <c r="T371" s="133">
        <v>5.9378470300000003E-7</v>
      </c>
      <c r="U371" s="133">
        <v>2.21454498874E-4</v>
      </c>
      <c r="V371" s="133">
        <v>2.30860777013E-4</v>
      </c>
      <c r="W371" s="133">
        <v>2.5409026042499998E-4</v>
      </c>
      <c r="X371" s="133">
        <v>2.7122903924799998E-4</v>
      </c>
      <c r="Y371" s="1"/>
    </row>
    <row r="372" spans="1:25" ht="11.25" hidden="1" outlineLevel="1" x14ac:dyDescent="0.2">
      <c r="A372" s="11" t="s">
        <v>183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133">
        <v>0</v>
      </c>
      <c r="U372" s="133">
        <v>0</v>
      </c>
      <c r="V372" s="133">
        <v>0</v>
      </c>
      <c r="W372" s="133">
        <v>0</v>
      </c>
      <c r="X372" s="133">
        <v>0</v>
      </c>
      <c r="Y372" s="1"/>
    </row>
    <row r="373" spans="1:25" ht="11.25" hidden="1" outlineLevel="1" x14ac:dyDescent="0.2">
      <c r="A373" s="11" t="s">
        <v>184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133">
        <v>0</v>
      </c>
      <c r="U373" s="133">
        <v>0</v>
      </c>
      <c r="V373" s="133">
        <v>0</v>
      </c>
      <c r="W373" s="133">
        <v>0</v>
      </c>
      <c r="X373" s="133">
        <v>0</v>
      </c>
      <c r="Y373" s="1"/>
    </row>
    <row r="374" spans="1:25" ht="11.25" hidden="1" outlineLevel="1" x14ac:dyDescent="0.2">
      <c r="A374" s="11" t="s">
        <v>185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133">
        <v>0</v>
      </c>
      <c r="U374" s="133">
        <v>0</v>
      </c>
      <c r="V374" s="133">
        <v>0</v>
      </c>
      <c r="W374" s="133">
        <v>0</v>
      </c>
      <c r="X374" s="133">
        <v>0</v>
      </c>
      <c r="Y374" s="1"/>
    </row>
    <row r="375" spans="1:25" ht="11.25" hidden="1" outlineLevel="1" x14ac:dyDescent="0.2">
      <c r="A375" s="11" t="s">
        <v>186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133">
        <v>0</v>
      </c>
      <c r="U375" s="133">
        <v>0</v>
      </c>
      <c r="V375" s="133">
        <v>0</v>
      </c>
      <c r="W375" s="133">
        <v>0</v>
      </c>
      <c r="X375" s="133">
        <v>0</v>
      </c>
      <c r="Y375" s="1"/>
    </row>
    <row r="376" spans="1:25" ht="11.25" hidden="1" outlineLevel="1" x14ac:dyDescent="0.2">
      <c r="A376" s="11" t="s">
        <v>187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133">
        <v>0</v>
      </c>
      <c r="U376" s="133">
        <v>0</v>
      </c>
      <c r="V376" s="133">
        <v>0</v>
      </c>
      <c r="W376" s="133">
        <v>0</v>
      </c>
      <c r="X376" s="133">
        <v>0</v>
      </c>
      <c r="Y376" s="1"/>
    </row>
    <row r="377" spans="1:25" ht="11.25" hidden="1" outlineLevel="1" x14ac:dyDescent="0.2">
      <c r="A377" s="11" t="s">
        <v>188</v>
      </c>
      <c r="C377" s="1" t="s">
        <v>1</v>
      </c>
      <c r="D377" s="1" t="s">
        <v>1</v>
      </c>
      <c r="E377" s="1" t="s">
        <v>1</v>
      </c>
      <c r="F377" s="3">
        <v>0.145789673757</v>
      </c>
      <c r="G377" s="3">
        <v>0.14466599727089999</v>
      </c>
      <c r="H377" s="3">
        <v>0.1441593033479</v>
      </c>
      <c r="I377" s="3">
        <v>0.14367184829740001</v>
      </c>
      <c r="J377" s="3">
        <v>0.14385912347720001</v>
      </c>
      <c r="K377" s="3">
        <v>0.1440661064704</v>
      </c>
      <c r="L377" s="3">
        <v>0.1436206887326</v>
      </c>
      <c r="M377" s="3">
        <v>0.1436100532715</v>
      </c>
      <c r="N377" s="3">
        <v>0.1435742357317</v>
      </c>
      <c r="O377" s="3">
        <v>0.1436357077015</v>
      </c>
      <c r="P377" s="3">
        <v>0.14390331140490001</v>
      </c>
      <c r="Q377" s="3">
        <v>0.14386686320120001</v>
      </c>
      <c r="R377" s="3">
        <v>0.14409500332049999</v>
      </c>
      <c r="S377" s="3">
        <v>0.14437736377509999</v>
      </c>
      <c r="T377" s="3">
        <v>0.14464293538049999</v>
      </c>
      <c r="U377" s="3">
        <v>0.14466687644619999</v>
      </c>
      <c r="V377" s="3">
        <v>0.1453033699513</v>
      </c>
      <c r="W377" s="3">
        <v>0.1409383625192</v>
      </c>
      <c r="X377" s="3">
        <v>0.14582973680799999</v>
      </c>
      <c r="Y377" s="1"/>
    </row>
    <row r="378" spans="1:25" ht="11.25" hidden="1" outlineLevel="1" x14ac:dyDescent="0.2">
      <c r="A378" s="11" t="s">
        <v>189</v>
      </c>
      <c r="C378" s="1" t="s">
        <v>1</v>
      </c>
      <c r="D378" s="1" t="s">
        <v>1</v>
      </c>
      <c r="E378" s="1" t="s">
        <v>1</v>
      </c>
      <c r="F378" s="3">
        <v>0.13803767858429999</v>
      </c>
      <c r="G378" s="3">
        <v>0.1372292690735</v>
      </c>
      <c r="H378" s="3">
        <v>0.1371133936417</v>
      </c>
      <c r="I378" s="3">
        <v>0.13685835015039999</v>
      </c>
      <c r="J378" s="3">
        <v>0.13699624904909999</v>
      </c>
      <c r="K378" s="3">
        <v>0.1372568309454</v>
      </c>
      <c r="L378" s="3">
        <v>0.13751066661290001</v>
      </c>
      <c r="M378" s="3">
        <v>0.1381046133894</v>
      </c>
      <c r="N378" s="3">
        <v>0.13890379460790001</v>
      </c>
      <c r="O378" s="3">
        <v>0.1393670759592</v>
      </c>
      <c r="P378" s="3">
        <v>0.1398858635204</v>
      </c>
      <c r="Q378" s="3">
        <v>0.14025072325480001</v>
      </c>
      <c r="R378" s="3">
        <v>0.14099459148189999</v>
      </c>
      <c r="S378" s="3">
        <v>0.1420466634217</v>
      </c>
      <c r="T378" s="3">
        <v>0.14315784968850001</v>
      </c>
      <c r="U378" s="3">
        <v>0.1438633967596</v>
      </c>
      <c r="V378" s="3">
        <v>0.14454968342210001</v>
      </c>
      <c r="W378" s="3">
        <v>0.1429606714386</v>
      </c>
      <c r="X378" s="3">
        <v>0.1452339044888</v>
      </c>
      <c r="Y378" s="1"/>
    </row>
    <row r="379" spans="1:25" ht="11.25" hidden="1" outlineLevel="1" x14ac:dyDescent="0.2">
      <c r="A379" s="11" t="s">
        <v>190</v>
      </c>
      <c r="C379" s="1" t="s">
        <v>1</v>
      </c>
      <c r="D379" s="1" t="s">
        <v>1</v>
      </c>
      <c r="E379" s="1" t="s">
        <v>1</v>
      </c>
      <c r="F379" s="3">
        <v>0.23004506797339999</v>
      </c>
      <c r="G379" s="3">
        <v>0.2295184198852</v>
      </c>
      <c r="H379" s="3">
        <v>0.2293514556272</v>
      </c>
      <c r="I379" s="3">
        <v>0.22939058272330001</v>
      </c>
      <c r="J379" s="3">
        <v>0.22941760720029999</v>
      </c>
      <c r="K379" s="3">
        <v>0.229029574244</v>
      </c>
      <c r="L379" s="3">
        <v>0.22872135835429999</v>
      </c>
      <c r="M379" s="3">
        <v>0.22830692451689999</v>
      </c>
      <c r="N379" s="3">
        <v>0.2286515960554</v>
      </c>
      <c r="O379" s="3">
        <v>0.228694872583</v>
      </c>
      <c r="P379" s="3">
        <v>0.2284050195414</v>
      </c>
      <c r="Q379" s="3">
        <v>0.22807732493230001</v>
      </c>
      <c r="R379" s="3">
        <v>0.22789527069410001</v>
      </c>
      <c r="S379" s="3">
        <v>0.22795864628330001</v>
      </c>
      <c r="T379" s="3">
        <v>0.22828690678739999</v>
      </c>
      <c r="U379" s="3">
        <v>0.22857192060689999</v>
      </c>
      <c r="V379" s="3">
        <v>0.22871864725659999</v>
      </c>
      <c r="W379" s="3">
        <v>0.2228851919148</v>
      </c>
      <c r="X379" s="3">
        <v>0.22826414454540001</v>
      </c>
      <c r="Y379" s="1"/>
    </row>
    <row r="380" spans="1:25" ht="11.25" hidden="1" outlineLevel="1" x14ac:dyDescent="0.2">
      <c r="A380" s="11" t="s">
        <v>191</v>
      </c>
      <c r="C380" s="3">
        <v>4.4714172048489998E-3</v>
      </c>
      <c r="D380" s="3">
        <v>4.356906895992E-3</v>
      </c>
      <c r="E380" s="3">
        <v>4.2049941240730002E-3</v>
      </c>
      <c r="F380" s="3">
        <v>4.1191356026990004E-3</v>
      </c>
      <c r="G380" s="3">
        <v>4.1082393319189997E-3</v>
      </c>
      <c r="H380" s="3">
        <v>4.2462852020869997E-3</v>
      </c>
      <c r="I380" s="3">
        <v>4.255139148992E-3</v>
      </c>
      <c r="J380" s="3">
        <v>4.0208897294689997E-3</v>
      </c>
      <c r="K380" s="3">
        <v>3.9038443089500002E-3</v>
      </c>
      <c r="L380" s="3">
        <v>3.7747786373299999E-3</v>
      </c>
      <c r="M380" s="3">
        <v>3.6747606505110001E-3</v>
      </c>
      <c r="N380" s="3">
        <v>3.463832306884E-3</v>
      </c>
      <c r="O380" s="3">
        <v>3.3015344069959999E-3</v>
      </c>
      <c r="P380" s="3">
        <v>3.2660733618140002E-3</v>
      </c>
      <c r="Q380" s="3">
        <v>3.1229349624489998E-3</v>
      </c>
      <c r="R380" s="3">
        <v>3.0959681093170001E-3</v>
      </c>
      <c r="S380" s="3">
        <v>2.8835474782510002E-3</v>
      </c>
      <c r="T380" s="3">
        <v>2.6309389421700002E-3</v>
      </c>
      <c r="U380" s="3">
        <v>2.4787455987509998E-3</v>
      </c>
      <c r="V380" s="3">
        <v>2.2613111883350002E-3</v>
      </c>
      <c r="W380" s="3">
        <v>2.0870170725970001E-3</v>
      </c>
      <c r="X380" s="3">
        <v>2.0309934513520001E-3</v>
      </c>
      <c r="Y380" s="1"/>
    </row>
    <row r="381" spans="1:25" ht="11.25" hidden="1" outlineLevel="1" x14ac:dyDescent="0.2">
      <c r="A381" s="11" t="s">
        <v>192</v>
      </c>
      <c r="C381" s="3">
        <v>1.1178543012119999E-3</v>
      </c>
      <c r="D381" s="3">
        <v>1.089226723998E-3</v>
      </c>
      <c r="E381" s="3">
        <v>1.051248531018E-3</v>
      </c>
      <c r="F381" s="3">
        <v>0.12949788897940001</v>
      </c>
      <c r="G381" s="3">
        <v>0.12888048139040001</v>
      </c>
      <c r="H381" s="3">
        <v>0.12871760945470001</v>
      </c>
      <c r="I381" s="3">
        <v>0.12854398008000001</v>
      </c>
      <c r="J381" s="3">
        <v>0.12857346736399999</v>
      </c>
      <c r="K381" s="3">
        <v>0.12856408899220001</v>
      </c>
      <c r="L381" s="3">
        <v>0.12840687308429999</v>
      </c>
      <c r="M381" s="3">
        <v>0.1284240879571</v>
      </c>
      <c r="N381" s="3">
        <v>0.1286483646755</v>
      </c>
      <c r="O381" s="3">
        <v>0.12874979766270001</v>
      </c>
      <c r="P381" s="3">
        <v>0.12886506695710001</v>
      </c>
      <c r="Q381" s="3">
        <v>0.12882946158770001</v>
      </c>
      <c r="R381" s="3">
        <v>0.12902020840139999</v>
      </c>
      <c r="S381" s="3">
        <v>0.12931655523960001</v>
      </c>
      <c r="T381" s="3">
        <v>0.12967965769959999</v>
      </c>
      <c r="U381" s="3">
        <v>0.1298952348529</v>
      </c>
      <c r="V381" s="3">
        <v>0.13020825295460001</v>
      </c>
      <c r="W381" s="3">
        <v>0.12721781073630001</v>
      </c>
      <c r="X381" s="3">
        <v>0.13033969482339999</v>
      </c>
      <c r="Y381" s="1"/>
    </row>
    <row r="382" spans="1:25" ht="12.75" hidden="1" outlineLevel="1" x14ac:dyDescent="0.2">
      <c r="A382" s="8" t="s">
        <v>193</v>
      </c>
      <c r="B382" s="22"/>
      <c r="Y382" s="1"/>
    </row>
    <row r="383" spans="1:25" ht="11.25" hidden="1" outlineLevel="1" x14ac:dyDescent="0.2">
      <c r="A383" s="11" t="s">
        <v>194</v>
      </c>
      <c r="Y383" s="1"/>
    </row>
    <row r="384" spans="1:25" ht="11.25" hidden="1" outlineLevel="1" x14ac:dyDescent="0.2">
      <c r="A384" s="11" t="s">
        <v>195</v>
      </c>
      <c r="C384" s="3">
        <v>0</v>
      </c>
      <c r="D384" s="3">
        <v>0</v>
      </c>
      <c r="E384" s="3">
        <v>0</v>
      </c>
      <c r="F384" s="3">
        <v>0.16306998628780001</v>
      </c>
      <c r="G384" s="3">
        <v>0.16221114639539999</v>
      </c>
      <c r="H384" s="3">
        <v>0.16006020988200001</v>
      </c>
      <c r="I384" s="3">
        <v>0.1602039447675</v>
      </c>
      <c r="J384" s="3">
        <v>0.164175326664</v>
      </c>
      <c r="K384" s="3">
        <v>0.16101125180100001</v>
      </c>
      <c r="L384" s="3">
        <v>0.16474326676369999</v>
      </c>
      <c r="M384" s="3">
        <v>0.1648008858127</v>
      </c>
      <c r="N384" s="3">
        <v>0.16325538144000001</v>
      </c>
      <c r="O384" s="3">
        <v>0.16246752336219999</v>
      </c>
      <c r="P384" s="3">
        <v>0.16637180676880001</v>
      </c>
      <c r="Q384" s="3">
        <v>0.1642841444498</v>
      </c>
      <c r="R384" s="3">
        <v>0.1628421303308</v>
      </c>
      <c r="S384" s="3">
        <v>0.1662963797376</v>
      </c>
      <c r="T384" s="3">
        <v>0.16811020807390001</v>
      </c>
      <c r="U384" s="3">
        <v>0.16927137425139999</v>
      </c>
      <c r="V384" s="3">
        <v>0.17317966662689999</v>
      </c>
      <c r="W384" s="3">
        <v>0.1647687811354</v>
      </c>
      <c r="X384" s="3">
        <v>0.1658459157579</v>
      </c>
      <c r="Y384" s="1"/>
    </row>
    <row r="385" spans="1:25" ht="11.25" hidden="1" outlineLevel="1" x14ac:dyDescent="0.2">
      <c r="A385" s="11" t="s">
        <v>196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1"/>
    </row>
    <row r="386" spans="1:25" ht="11.25" hidden="1" outlineLevel="1" x14ac:dyDescent="0.2">
      <c r="A386" s="11" t="s">
        <v>629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1"/>
    </row>
    <row r="387" spans="1:25" ht="11.25" hidden="1" outlineLevel="1" x14ac:dyDescent="0.2">
      <c r="A387" s="11" t="s">
        <v>13</v>
      </c>
      <c r="C387" s="3">
        <v>0</v>
      </c>
      <c r="D387" s="3">
        <v>0</v>
      </c>
      <c r="E387" s="3">
        <v>0</v>
      </c>
      <c r="F387" s="3">
        <v>0.18847171242819999</v>
      </c>
      <c r="G387" s="3">
        <v>0.18701157164609999</v>
      </c>
      <c r="H387" s="3">
        <v>0.1870411891854</v>
      </c>
      <c r="I387" s="3">
        <v>0.1869637242328</v>
      </c>
      <c r="J387" s="3">
        <v>0.18575675697899999</v>
      </c>
      <c r="K387" s="3">
        <v>0.1844263785036</v>
      </c>
      <c r="L387" s="3">
        <v>0.18264260774089999</v>
      </c>
      <c r="M387" s="3">
        <v>0.18115657533730001</v>
      </c>
      <c r="N387" s="3">
        <v>0.18028435633170001</v>
      </c>
      <c r="O387" s="3">
        <v>0.18076404191420001</v>
      </c>
      <c r="P387" s="3">
        <v>0.17921454620989999</v>
      </c>
      <c r="Q387" s="3">
        <v>0.17870670049029999</v>
      </c>
      <c r="R387" s="3">
        <v>0.17689118716890001</v>
      </c>
      <c r="S387" s="3">
        <v>0.17603753419340001</v>
      </c>
      <c r="T387" s="3">
        <v>0.17683311412979999</v>
      </c>
      <c r="U387" s="3">
        <v>0.17669579302659999</v>
      </c>
      <c r="V387" s="3">
        <v>0.1763883828551</v>
      </c>
      <c r="W387" s="3">
        <v>0.17276447321210001</v>
      </c>
      <c r="X387" s="3">
        <v>0.17549979137220001</v>
      </c>
      <c r="Y387" s="1"/>
    </row>
    <row r="388" spans="1:25" ht="11.25" hidden="1" outlineLevel="1" x14ac:dyDescent="0.2">
      <c r="A388" s="11" t="s">
        <v>14</v>
      </c>
      <c r="C388" s="3">
        <v>0</v>
      </c>
      <c r="D388" s="3">
        <v>0</v>
      </c>
      <c r="E388" s="3">
        <v>0</v>
      </c>
      <c r="F388" s="3">
        <v>0.18189182525620001</v>
      </c>
      <c r="G388" s="3">
        <v>0.1783015636935</v>
      </c>
      <c r="H388" s="3">
        <v>0.17986549648809999</v>
      </c>
      <c r="I388" s="3">
        <v>0.1751243796386</v>
      </c>
      <c r="J388" s="3">
        <v>0.17505610959680001</v>
      </c>
      <c r="K388" s="3">
        <v>0.17874914611590001</v>
      </c>
      <c r="L388" s="3">
        <v>0.1773279058636</v>
      </c>
      <c r="M388" s="3">
        <v>0.1751610642524</v>
      </c>
      <c r="N388" s="3">
        <v>0.1734572045077</v>
      </c>
      <c r="O388" s="3">
        <v>0.17302544000469999</v>
      </c>
      <c r="P388" s="3">
        <v>0.17341241757670001</v>
      </c>
      <c r="Q388" s="3">
        <v>0.1695543590793</v>
      </c>
      <c r="R388" s="3">
        <v>0.17289649738740001</v>
      </c>
      <c r="S388" s="3">
        <v>0.17244959660049999</v>
      </c>
      <c r="T388" s="3">
        <v>0.16922942192420001</v>
      </c>
      <c r="U388" s="3">
        <v>0.16958456371799999</v>
      </c>
      <c r="V388" s="3">
        <v>0.170903919338</v>
      </c>
      <c r="W388" s="3">
        <v>0.1653949539871</v>
      </c>
      <c r="X388" s="3">
        <v>0.16940714720620001</v>
      </c>
      <c r="Y388" s="1"/>
    </row>
    <row r="389" spans="1:25" ht="11.25" hidden="1" outlineLevel="1" x14ac:dyDescent="0.2">
      <c r="A389" s="11" t="s">
        <v>15</v>
      </c>
      <c r="C389" s="3">
        <v>0</v>
      </c>
      <c r="D389" s="3">
        <v>0</v>
      </c>
      <c r="E389" s="3">
        <v>0</v>
      </c>
      <c r="F389" s="3">
        <v>0.17827616707409999</v>
      </c>
      <c r="G389" s="3">
        <v>0.1744874633731</v>
      </c>
      <c r="H389" s="3">
        <v>0.17346031367619999</v>
      </c>
      <c r="I389" s="3">
        <v>0.17133004963160001</v>
      </c>
      <c r="J389" s="3">
        <v>0.17210307777020001</v>
      </c>
      <c r="K389" s="3">
        <v>0.1691599958926</v>
      </c>
      <c r="L389" s="3">
        <v>0.16758162848040001</v>
      </c>
      <c r="M389" s="3">
        <v>0.1675429598225</v>
      </c>
      <c r="N389" s="3">
        <v>0.16818703959949999</v>
      </c>
      <c r="O389" s="3">
        <v>0.16686557235480001</v>
      </c>
      <c r="P389" s="3">
        <v>0.16505152680390001</v>
      </c>
      <c r="Q389" s="3">
        <v>0.16950658942970001</v>
      </c>
      <c r="R389" s="3">
        <v>0.16795163151920001</v>
      </c>
      <c r="S389" s="3">
        <v>0.1672371250644</v>
      </c>
      <c r="T389" s="3">
        <v>0.16908656063999999</v>
      </c>
      <c r="U389" s="3">
        <v>0.1693981143618</v>
      </c>
      <c r="V389" s="3">
        <v>0.16814681851560001</v>
      </c>
      <c r="W389" s="3">
        <v>0.16305065968339999</v>
      </c>
      <c r="X389" s="3">
        <v>0.1671274804315</v>
      </c>
      <c r="Y389" s="1"/>
    </row>
    <row r="390" spans="1:25" ht="11.25" hidden="1" outlineLevel="1" x14ac:dyDescent="0.2">
      <c r="A390" s="11" t="s">
        <v>16</v>
      </c>
      <c r="C390" s="3">
        <v>0</v>
      </c>
      <c r="D390" s="3">
        <v>0</v>
      </c>
      <c r="E390" s="3">
        <v>0</v>
      </c>
      <c r="F390" s="3">
        <v>0.16699300170119999</v>
      </c>
      <c r="G390" s="3">
        <v>0.16480324387879999</v>
      </c>
      <c r="H390" s="3">
        <v>0.16508601822960001</v>
      </c>
      <c r="I390" s="3">
        <v>0.16482055542679999</v>
      </c>
      <c r="J390" s="3">
        <v>0.1623482423449</v>
      </c>
      <c r="K390" s="3">
        <v>0.16508291012869999</v>
      </c>
      <c r="L390" s="3">
        <v>0.16375693261060001</v>
      </c>
      <c r="M390" s="3">
        <v>0.16354808994940001</v>
      </c>
      <c r="N390" s="3">
        <v>0.16569482116430001</v>
      </c>
      <c r="O390" s="3">
        <v>0.16416885081499999</v>
      </c>
      <c r="P390" s="3">
        <v>0.16426645634500001</v>
      </c>
      <c r="Q390" s="3">
        <v>0.16241759132639999</v>
      </c>
      <c r="R390" s="3">
        <v>0.1626836847914</v>
      </c>
      <c r="S390" s="3">
        <v>0.16283888454369999</v>
      </c>
      <c r="T390" s="3">
        <v>0.16381113117509999</v>
      </c>
      <c r="U390" s="3">
        <v>0.16289970181419999</v>
      </c>
      <c r="V390" s="3">
        <v>0.1630567700669</v>
      </c>
      <c r="W390" s="3">
        <v>0.15857003391380001</v>
      </c>
      <c r="X390" s="3">
        <v>0.16278483690859999</v>
      </c>
      <c r="Y390" s="1"/>
    </row>
    <row r="391" spans="1:25" ht="11.25" hidden="1" outlineLevel="1" x14ac:dyDescent="0.2">
      <c r="A391" s="11" t="s">
        <v>17</v>
      </c>
      <c r="C391" s="3">
        <v>0</v>
      </c>
      <c r="D391" s="3">
        <v>0</v>
      </c>
      <c r="E391" s="3">
        <v>0</v>
      </c>
      <c r="F391" s="3">
        <v>0.1572214941567</v>
      </c>
      <c r="G391" s="3">
        <v>0.1550809760605</v>
      </c>
      <c r="H391" s="3">
        <v>0.15355587951050001</v>
      </c>
      <c r="I391" s="3">
        <v>0.15191005078889999</v>
      </c>
      <c r="J391" s="3">
        <v>0.15281416603690001</v>
      </c>
      <c r="K391" s="3">
        <v>0.1535178881317</v>
      </c>
      <c r="L391" s="3">
        <v>0.15321502242240001</v>
      </c>
      <c r="M391" s="3">
        <v>0.15369686338890001</v>
      </c>
      <c r="N391" s="3">
        <v>0.15421481330440001</v>
      </c>
      <c r="O391" s="3">
        <v>0.15374138447319999</v>
      </c>
      <c r="P391" s="3">
        <v>0.1536622448277</v>
      </c>
      <c r="Q391" s="3">
        <v>0.15539508421709999</v>
      </c>
      <c r="R391" s="3">
        <v>0.154244073382</v>
      </c>
      <c r="S391" s="3">
        <v>0.15494672837340001</v>
      </c>
      <c r="T391" s="3">
        <v>0.1556227382641</v>
      </c>
      <c r="U391" s="3">
        <v>0.15428890353739999</v>
      </c>
      <c r="V391" s="3">
        <v>0.1541985432978</v>
      </c>
      <c r="W391" s="3">
        <v>0.15116232358580001</v>
      </c>
      <c r="X391" s="3">
        <v>0.15625213805919999</v>
      </c>
      <c r="Y391" s="1"/>
    </row>
    <row r="392" spans="1:25" ht="11.25" hidden="1" outlineLevel="1" x14ac:dyDescent="0.2">
      <c r="A392" s="11" t="s">
        <v>18</v>
      </c>
      <c r="C392" s="3">
        <v>0</v>
      </c>
      <c r="D392" s="3">
        <v>0</v>
      </c>
      <c r="E392" s="3">
        <v>0</v>
      </c>
      <c r="F392" s="3">
        <v>0.14669359696949999</v>
      </c>
      <c r="G392" s="3">
        <v>0.14421591474539999</v>
      </c>
      <c r="H392" s="3">
        <v>0.14610997498450001</v>
      </c>
      <c r="I392" s="3">
        <v>0.14543482650449999</v>
      </c>
      <c r="J392" s="3">
        <v>0.14461147242690001</v>
      </c>
      <c r="K392" s="3">
        <v>0.14635419693820001</v>
      </c>
      <c r="L392" s="3">
        <v>0.1449095117159</v>
      </c>
      <c r="M392" s="3">
        <v>0.14403986983280001</v>
      </c>
      <c r="N392" s="3">
        <v>0.14477604218619999</v>
      </c>
      <c r="O392" s="3">
        <v>0.14509879917890001</v>
      </c>
      <c r="P392" s="3">
        <v>0.14543070113180001</v>
      </c>
      <c r="Q392" s="3">
        <v>0.146080674488</v>
      </c>
      <c r="R392" s="3">
        <v>0.1464514100066</v>
      </c>
      <c r="S392" s="3">
        <v>0.1456241769155</v>
      </c>
      <c r="T392" s="3">
        <v>0.14681679712439999</v>
      </c>
      <c r="U392" s="3">
        <v>0.14668781646910001</v>
      </c>
      <c r="V392" s="3">
        <v>0.1472700832646</v>
      </c>
      <c r="W392" s="3">
        <v>0.1413181748806</v>
      </c>
      <c r="X392" s="3">
        <v>0.14589983056379999</v>
      </c>
      <c r="Y392" s="1"/>
    </row>
    <row r="393" spans="1:25" ht="11.25" hidden="1" outlineLevel="1" x14ac:dyDescent="0.2">
      <c r="A393" s="11" t="s">
        <v>19</v>
      </c>
      <c r="C393" s="3">
        <v>0</v>
      </c>
      <c r="D393" s="3">
        <v>0</v>
      </c>
      <c r="E393" s="3">
        <v>0</v>
      </c>
      <c r="F393" s="3">
        <v>0.1367954543595</v>
      </c>
      <c r="G393" s="3">
        <v>0.1367215151308</v>
      </c>
      <c r="H393" s="3">
        <v>0.13499923140959999</v>
      </c>
      <c r="I393" s="3">
        <v>0.13544329593230001</v>
      </c>
      <c r="J393" s="3">
        <v>0.135466613584</v>
      </c>
      <c r="K393" s="3">
        <v>0.1352503847049</v>
      </c>
      <c r="L393" s="3">
        <v>0.13547313656150001</v>
      </c>
      <c r="M393" s="3">
        <v>0.1360370044442</v>
      </c>
      <c r="N393" s="3">
        <v>0.1382460138552</v>
      </c>
      <c r="O393" s="3">
        <v>0.13825644354370001</v>
      </c>
      <c r="P393" s="3">
        <v>0.13853053262010001</v>
      </c>
      <c r="Q393" s="3">
        <v>0.13850083137809999</v>
      </c>
      <c r="R393" s="3">
        <v>0.13769335323000001</v>
      </c>
      <c r="S393" s="3">
        <v>0.13813507459829999</v>
      </c>
      <c r="T393" s="3">
        <v>0.1384563544537</v>
      </c>
      <c r="U393" s="3">
        <v>0.1385197897455</v>
      </c>
      <c r="V393" s="3">
        <v>0.138972699644</v>
      </c>
      <c r="W393" s="3">
        <v>0.13493834948370001</v>
      </c>
      <c r="X393" s="3">
        <v>0.13998616884359999</v>
      </c>
      <c r="Y393" s="1"/>
    </row>
    <row r="394" spans="1:25" ht="11.25" hidden="1" outlineLevel="1" x14ac:dyDescent="0.2">
      <c r="A394" s="11" t="s">
        <v>20</v>
      </c>
      <c r="C394" s="3">
        <v>0</v>
      </c>
      <c r="D394" s="3">
        <v>0</v>
      </c>
      <c r="E394" s="3">
        <v>0</v>
      </c>
      <c r="F394" s="3">
        <v>0.1297381686861</v>
      </c>
      <c r="G394" s="3">
        <v>0.1294620302857</v>
      </c>
      <c r="H394" s="3">
        <v>0.12992967220320001</v>
      </c>
      <c r="I394" s="3">
        <v>0.12938305104559999</v>
      </c>
      <c r="J394" s="3">
        <v>0.1285869623284</v>
      </c>
      <c r="K394" s="3">
        <v>0.1303194493672</v>
      </c>
      <c r="L394" s="3">
        <v>0.129207665556</v>
      </c>
      <c r="M394" s="3">
        <v>0.1291292929907</v>
      </c>
      <c r="N394" s="3">
        <v>0.13066676215940001</v>
      </c>
      <c r="O394" s="3">
        <v>0.13045410712729999</v>
      </c>
      <c r="P394" s="3">
        <v>0.1299363409657</v>
      </c>
      <c r="Q394" s="3">
        <v>0.12958521997530001</v>
      </c>
      <c r="R394" s="3">
        <v>0.12982249052219999</v>
      </c>
      <c r="S394" s="3">
        <v>0.12994890693280001</v>
      </c>
      <c r="T394" s="3">
        <v>0.13132820175830001</v>
      </c>
      <c r="U394" s="3">
        <v>0.13103402484000001</v>
      </c>
      <c r="V394" s="3">
        <v>0.1310656623508</v>
      </c>
      <c r="W394" s="3">
        <v>0.1275022592017</v>
      </c>
      <c r="X394" s="3">
        <v>0.13197033540690001</v>
      </c>
      <c r="Y394" s="1"/>
    </row>
    <row r="395" spans="1:25" ht="11.25" hidden="1" outlineLevel="1" x14ac:dyDescent="0.2">
      <c r="A395" s="11" t="s">
        <v>21</v>
      </c>
      <c r="C395" s="3">
        <v>0</v>
      </c>
      <c r="D395" s="3">
        <v>0</v>
      </c>
      <c r="E395" s="3">
        <v>0</v>
      </c>
      <c r="F395" s="3">
        <v>0.1236950611675</v>
      </c>
      <c r="G395" s="3">
        <v>0.1221459162724</v>
      </c>
      <c r="H395" s="3">
        <v>0.12220975843530001</v>
      </c>
      <c r="I395" s="3">
        <v>0.1227047003808</v>
      </c>
      <c r="J395" s="3">
        <v>0.12331860965829999</v>
      </c>
      <c r="K395" s="3">
        <v>0.12382252279149999</v>
      </c>
      <c r="L395" s="3">
        <v>0.12439150701270001</v>
      </c>
      <c r="M395" s="3">
        <v>0.1249587454464</v>
      </c>
      <c r="N395" s="3">
        <v>0.1241357694653</v>
      </c>
      <c r="O395" s="3">
        <v>0.1242758466806</v>
      </c>
      <c r="P395" s="3">
        <v>0.1246122913047</v>
      </c>
      <c r="Q395" s="3">
        <v>0.1249566189878</v>
      </c>
      <c r="R395" s="3">
        <v>0.12600719356100001</v>
      </c>
      <c r="S395" s="3">
        <v>0.12624820796739999</v>
      </c>
      <c r="T395" s="3">
        <v>0.1274797846371</v>
      </c>
      <c r="U395" s="3">
        <v>0.12767998723900001</v>
      </c>
      <c r="V395" s="3">
        <v>0.1281169538918</v>
      </c>
      <c r="W395" s="3">
        <v>0.1237220199439</v>
      </c>
      <c r="X395" s="3">
        <v>0.12762596904240001</v>
      </c>
      <c r="Y395" s="1"/>
    </row>
    <row r="396" spans="1:25" ht="11.25" hidden="1" outlineLevel="1" x14ac:dyDescent="0.2">
      <c r="A396" s="11" t="s">
        <v>22</v>
      </c>
      <c r="C396" s="3">
        <v>0</v>
      </c>
      <c r="D396" s="3">
        <v>0</v>
      </c>
      <c r="E396" s="3">
        <v>0</v>
      </c>
      <c r="F396" s="3">
        <v>0.117280677059</v>
      </c>
      <c r="G396" s="3">
        <v>0.1168837326353</v>
      </c>
      <c r="H396" s="3">
        <v>0.1169973396718</v>
      </c>
      <c r="I396" s="3">
        <v>0.1169950568054</v>
      </c>
      <c r="J396" s="3">
        <v>0.1176521083153</v>
      </c>
      <c r="K396" s="3">
        <v>0.11824177387699999</v>
      </c>
      <c r="L396" s="3">
        <v>0.1186021106733</v>
      </c>
      <c r="M396" s="3">
        <v>0.1192810879132</v>
      </c>
      <c r="N396" s="3">
        <v>0.1213249981297</v>
      </c>
      <c r="O396" s="3">
        <v>0.12082534574879999</v>
      </c>
      <c r="P396" s="3">
        <v>0.1212479451339</v>
      </c>
      <c r="Q396" s="3">
        <v>0.1219394845366</v>
      </c>
      <c r="R396" s="3">
        <v>0.12212674005059999</v>
      </c>
      <c r="S396" s="3">
        <v>0.1217655005295</v>
      </c>
      <c r="T396" s="3">
        <v>0.122417426196</v>
      </c>
      <c r="U396" s="3">
        <v>0.1224500889451</v>
      </c>
      <c r="V396" s="3">
        <v>0.122416172502</v>
      </c>
      <c r="W396" s="3">
        <v>0.1175774447468</v>
      </c>
      <c r="X396" s="3">
        <v>0.122696043425</v>
      </c>
      <c r="Y396" s="1"/>
    </row>
    <row r="397" spans="1:25" ht="11.25" hidden="1" outlineLevel="1" x14ac:dyDescent="0.2">
      <c r="A397" s="11" t="s">
        <v>23</v>
      </c>
      <c r="C397" s="3">
        <v>0</v>
      </c>
      <c r="D397" s="3">
        <v>0</v>
      </c>
      <c r="E397" s="3">
        <v>0</v>
      </c>
      <c r="F397" s="3">
        <v>0.11578586193440001</v>
      </c>
      <c r="G397" s="3">
        <v>0.1155060930316</v>
      </c>
      <c r="H397" s="3">
        <v>0.1150437636474</v>
      </c>
      <c r="I397" s="3">
        <v>0.1150782486767</v>
      </c>
      <c r="J397" s="3">
        <v>0.1148152481013</v>
      </c>
      <c r="K397" s="3">
        <v>0.1149893953114</v>
      </c>
      <c r="L397" s="3">
        <v>0.11556291779320001</v>
      </c>
      <c r="M397" s="3">
        <v>0.1158489399744</v>
      </c>
      <c r="N397" s="3">
        <v>0.11637384128769999</v>
      </c>
      <c r="O397" s="3">
        <v>0.1165991870178</v>
      </c>
      <c r="P397" s="3">
        <v>0.1174249665534</v>
      </c>
      <c r="Q397" s="3">
        <v>0.1183377052228</v>
      </c>
      <c r="R397" s="3">
        <v>0.117444727136</v>
      </c>
      <c r="S397" s="3">
        <v>0.11796820185159999</v>
      </c>
      <c r="T397" s="3">
        <v>0.11840999586290001</v>
      </c>
      <c r="U397" s="3">
        <v>0.1183666007435</v>
      </c>
      <c r="V397" s="3">
        <v>0.1192758705608</v>
      </c>
      <c r="W397" s="3">
        <v>0.1140707231695</v>
      </c>
      <c r="X397" s="3">
        <v>0.1195209758973</v>
      </c>
      <c r="Y397" s="1"/>
    </row>
    <row r="398" spans="1:25" ht="11.25" hidden="1" outlineLevel="1" x14ac:dyDescent="0.2">
      <c r="A398" s="11" t="s">
        <v>24</v>
      </c>
      <c r="C398" s="3">
        <v>0</v>
      </c>
      <c r="D398" s="3">
        <v>0</v>
      </c>
      <c r="E398" s="3">
        <v>0</v>
      </c>
      <c r="F398" s="3">
        <v>0.11359178032550001</v>
      </c>
      <c r="G398" s="3">
        <v>0.11324154355630001</v>
      </c>
      <c r="H398" s="3">
        <v>0.11426392695980001</v>
      </c>
      <c r="I398" s="3">
        <v>0.1138375383512</v>
      </c>
      <c r="J398" s="3">
        <v>0.11516479460990001</v>
      </c>
      <c r="K398" s="3">
        <v>0.1149223242715</v>
      </c>
      <c r="L398" s="3">
        <v>0.1144903938797</v>
      </c>
      <c r="M398" s="3">
        <v>0.1144060361559</v>
      </c>
      <c r="N398" s="3">
        <v>0.1159232505447</v>
      </c>
      <c r="O398" s="3">
        <v>0.1164804563102</v>
      </c>
      <c r="P398" s="3">
        <v>0.1168810263025</v>
      </c>
      <c r="Q398" s="3">
        <v>0.1165449990875</v>
      </c>
      <c r="R398" s="3">
        <v>0.11679598865519999</v>
      </c>
      <c r="S398" s="3">
        <v>0.116694400583</v>
      </c>
      <c r="T398" s="3">
        <v>0.1166399084639</v>
      </c>
      <c r="U398" s="3">
        <v>0.1174458209487</v>
      </c>
      <c r="V398" s="3">
        <v>0.11760949666419999</v>
      </c>
      <c r="W398" s="3">
        <v>0.11311215117700001</v>
      </c>
      <c r="X398" s="3">
        <v>0.1185101262737</v>
      </c>
      <c r="Y398" s="1"/>
    </row>
    <row r="399" spans="1:25" ht="11.25" hidden="1" outlineLevel="1" x14ac:dyDescent="0.2">
      <c r="A399" s="23" t="s">
        <v>795</v>
      </c>
      <c r="C399" s="3">
        <v>0</v>
      </c>
      <c r="D399" s="3">
        <v>0</v>
      </c>
      <c r="E399" s="3">
        <v>0</v>
      </c>
      <c r="F399" s="3">
        <v>0.1096129570542</v>
      </c>
      <c r="G399" s="3">
        <v>0.11118847964630001</v>
      </c>
      <c r="H399" s="3">
        <v>0.1116271603629</v>
      </c>
      <c r="I399" s="3">
        <v>0.1123431028105</v>
      </c>
      <c r="J399" s="3">
        <v>0.11145738649299999</v>
      </c>
      <c r="K399" s="3">
        <v>0.11231672941530001</v>
      </c>
      <c r="L399" s="3">
        <v>0.1109089466622</v>
      </c>
      <c r="M399" s="3">
        <v>0.1110671401694</v>
      </c>
      <c r="N399" s="3">
        <v>0.1098607067151</v>
      </c>
      <c r="O399" s="3">
        <v>0.108484322816</v>
      </c>
      <c r="P399" s="3">
        <v>0.1091028902538</v>
      </c>
      <c r="Q399" s="3">
        <v>0.1109199331562</v>
      </c>
      <c r="R399" s="3">
        <v>0.1108723311678</v>
      </c>
      <c r="S399" s="3">
        <v>0.1141596630304</v>
      </c>
      <c r="T399" s="3">
        <v>0.1154863354024</v>
      </c>
      <c r="U399" s="3">
        <v>0.1150913267636</v>
      </c>
      <c r="V399" s="3">
        <v>0.1146068880431</v>
      </c>
      <c r="W399" s="3">
        <v>0.1055469037462</v>
      </c>
      <c r="X399" s="3">
        <v>0.11293440123450001</v>
      </c>
      <c r="Y399" s="1"/>
    </row>
    <row r="400" spans="1:25" ht="11.25" hidden="1" outlineLevel="1" x14ac:dyDescent="0.2"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1"/>
    </row>
    <row r="401" spans="1:25" ht="12.75" hidden="1" outlineLevel="1" x14ac:dyDescent="0.2">
      <c r="A401" s="8" t="s">
        <v>197</v>
      </c>
      <c r="B401" s="22"/>
      <c r="Y401" s="1"/>
    </row>
    <row r="402" spans="1:25" ht="11.25" hidden="1" outlineLevel="1" x14ac:dyDescent="0.2">
      <c r="A402" s="11" t="s">
        <v>198</v>
      </c>
      <c r="Y402" s="1"/>
    </row>
    <row r="403" spans="1:25" ht="11.25" hidden="1" outlineLevel="1" x14ac:dyDescent="0.2">
      <c r="A403" s="11" t="s">
        <v>199</v>
      </c>
      <c r="C403" s="3">
        <v>0</v>
      </c>
      <c r="D403" s="3">
        <v>0</v>
      </c>
      <c r="E403" s="3">
        <v>0</v>
      </c>
      <c r="F403" s="3">
        <v>0.17276361254860001</v>
      </c>
      <c r="G403" s="3">
        <v>0.17294454661639999</v>
      </c>
      <c r="H403" s="3">
        <v>0.18683395995089999</v>
      </c>
      <c r="I403" s="3">
        <v>0.18249502958639999</v>
      </c>
      <c r="J403" s="3">
        <v>0.17349103601179999</v>
      </c>
      <c r="K403" s="3">
        <v>0.1788357228762</v>
      </c>
      <c r="L403" s="3">
        <v>0.1729011312807</v>
      </c>
      <c r="M403" s="3">
        <v>0.1681631359262</v>
      </c>
      <c r="N403" s="3">
        <v>0.1729193597526</v>
      </c>
      <c r="O403" s="3">
        <v>0.170503380929</v>
      </c>
      <c r="P403" s="3">
        <v>0.16695545435360001</v>
      </c>
      <c r="Q403" s="3">
        <v>0.15997109805670001</v>
      </c>
      <c r="R403" s="3">
        <v>0.1702468700517</v>
      </c>
      <c r="S403" s="3">
        <v>0.17346478572060001</v>
      </c>
      <c r="T403" s="3">
        <v>0.18099656913939999</v>
      </c>
      <c r="U403" s="3">
        <v>0.1716148777057</v>
      </c>
      <c r="V403" s="3">
        <v>0.1718325051539</v>
      </c>
      <c r="W403" s="3">
        <v>0.16776120921609999</v>
      </c>
      <c r="X403" s="3">
        <v>0.17319044372459999</v>
      </c>
      <c r="Y403" s="1"/>
    </row>
    <row r="404" spans="1:25" ht="11.25" hidden="1" outlineLevel="1" x14ac:dyDescent="0.2">
      <c r="A404" s="11" t="s">
        <v>200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1"/>
    </row>
    <row r="405" spans="1:25" ht="11.25" hidden="1" outlineLevel="1" x14ac:dyDescent="0.2">
      <c r="A405" s="11" t="s">
        <v>629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1"/>
    </row>
    <row r="406" spans="1:25" ht="11.25" hidden="1" outlineLevel="1" x14ac:dyDescent="0.2">
      <c r="A406" s="11" t="s">
        <v>13</v>
      </c>
      <c r="C406" s="3">
        <v>0</v>
      </c>
      <c r="D406" s="3">
        <v>0</v>
      </c>
      <c r="E406" s="3">
        <v>0</v>
      </c>
      <c r="F406" s="3">
        <v>0.1628656225357</v>
      </c>
      <c r="G406" s="3">
        <v>0.1612182174739</v>
      </c>
      <c r="H406" s="3">
        <v>0.16273223448759999</v>
      </c>
      <c r="I406" s="3">
        <v>0.1611240305619</v>
      </c>
      <c r="J406" s="3">
        <v>0.16197701777420001</v>
      </c>
      <c r="K406" s="3">
        <v>0.16048616665820001</v>
      </c>
      <c r="L406" s="3">
        <v>0.1574524799108</v>
      </c>
      <c r="M406" s="3">
        <v>0.1553473944597</v>
      </c>
      <c r="N406" s="3">
        <v>0.1558489822718</v>
      </c>
      <c r="O406" s="3">
        <v>0.15692609500070001</v>
      </c>
      <c r="P406" s="3">
        <v>0.15808035504939999</v>
      </c>
      <c r="Q406" s="3">
        <v>0.1563702807007</v>
      </c>
      <c r="R406" s="3">
        <v>0.1544896559999</v>
      </c>
      <c r="S406" s="3">
        <v>0.15408130523749999</v>
      </c>
      <c r="T406" s="3">
        <v>0.15446107055290001</v>
      </c>
      <c r="U406" s="3">
        <v>0.15437312056470001</v>
      </c>
      <c r="V406" s="3">
        <v>0.1549028239354</v>
      </c>
      <c r="W406" s="3">
        <v>0.1530234566035</v>
      </c>
      <c r="X406" s="3">
        <v>0.1543439742122</v>
      </c>
      <c r="Y406" s="1"/>
    </row>
    <row r="407" spans="1:25" ht="11.25" hidden="1" outlineLevel="1" x14ac:dyDescent="0.2">
      <c r="A407" s="11" t="s">
        <v>14</v>
      </c>
      <c r="C407" s="3">
        <v>0</v>
      </c>
      <c r="D407" s="3">
        <v>0</v>
      </c>
      <c r="E407" s="3">
        <v>0</v>
      </c>
      <c r="F407" s="3">
        <v>0.17448978898119999</v>
      </c>
      <c r="G407" s="3">
        <v>0.17140952683960001</v>
      </c>
      <c r="H407" s="3">
        <v>0.1583159513347</v>
      </c>
      <c r="I407" s="3">
        <v>0.1611432627137</v>
      </c>
      <c r="J407" s="3">
        <v>0.16051602525120001</v>
      </c>
      <c r="K407" s="3">
        <v>0.15740611265660001</v>
      </c>
      <c r="L407" s="3">
        <v>0.15669742490069999</v>
      </c>
      <c r="M407" s="3">
        <v>0.15473597173299999</v>
      </c>
      <c r="N407" s="3">
        <v>0.14990261481889999</v>
      </c>
      <c r="O407" s="3">
        <v>0.14929434843690001</v>
      </c>
      <c r="P407" s="3">
        <v>0.1557720022561</v>
      </c>
      <c r="Q407" s="3">
        <v>0.1639322382799</v>
      </c>
      <c r="R407" s="3">
        <v>0.16451311163310001</v>
      </c>
      <c r="S407" s="3">
        <v>0.1613618673337</v>
      </c>
      <c r="T407" s="3">
        <v>0.15154967736530001</v>
      </c>
      <c r="U407" s="3">
        <v>0.1517669184064</v>
      </c>
      <c r="V407" s="3">
        <v>0.15384692652160001</v>
      </c>
      <c r="W407" s="3">
        <v>0.15491846453450001</v>
      </c>
      <c r="X407" s="3">
        <v>0.16252251256290001</v>
      </c>
      <c r="Y407" s="1"/>
    </row>
    <row r="408" spans="1:25" ht="11.25" hidden="1" outlineLevel="1" x14ac:dyDescent="0.2">
      <c r="A408" s="11" t="s">
        <v>15</v>
      </c>
      <c r="C408" s="3">
        <v>0</v>
      </c>
      <c r="D408" s="3">
        <v>0</v>
      </c>
      <c r="E408" s="3">
        <v>0</v>
      </c>
      <c r="F408" s="3">
        <v>0.1627896420279</v>
      </c>
      <c r="G408" s="3">
        <v>0.16068946614080001</v>
      </c>
      <c r="H408" s="3">
        <v>0.16360776240909999</v>
      </c>
      <c r="I408" s="3">
        <v>0.16036355276139999</v>
      </c>
      <c r="J408" s="3">
        <v>0.15575057531100001</v>
      </c>
      <c r="K408" s="3">
        <v>0.153329526977</v>
      </c>
      <c r="L408" s="3">
        <v>0.15103499833639999</v>
      </c>
      <c r="M408" s="3">
        <v>0.15297563590009999</v>
      </c>
      <c r="N408" s="3">
        <v>0.15337137070439999</v>
      </c>
      <c r="O408" s="3">
        <v>0.15505521000979999</v>
      </c>
      <c r="P408" s="3">
        <v>0.1537524826052</v>
      </c>
      <c r="Q408" s="3">
        <v>0.1530330354735</v>
      </c>
      <c r="R408" s="3">
        <v>0.15230407299689999</v>
      </c>
      <c r="S408" s="3">
        <v>0.15399722143469999</v>
      </c>
      <c r="T408" s="3">
        <v>0.15936674078740001</v>
      </c>
      <c r="U408" s="3">
        <v>0.159946002546</v>
      </c>
      <c r="V408" s="3">
        <v>0.1611404228013</v>
      </c>
      <c r="W408" s="3">
        <v>0.15361636354229999</v>
      </c>
      <c r="X408" s="3">
        <v>0.1560783320485</v>
      </c>
      <c r="Y408" s="1"/>
    </row>
    <row r="409" spans="1:25" ht="11.25" hidden="1" outlineLevel="1" x14ac:dyDescent="0.2">
      <c r="A409" s="11" t="s">
        <v>16</v>
      </c>
      <c r="C409" s="3">
        <v>0</v>
      </c>
      <c r="D409" s="3">
        <v>0</v>
      </c>
      <c r="E409" s="3">
        <v>0</v>
      </c>
      <c r="F409" s="3">
        <v>0.1531590033943</v>
      </c>
      <c r="G409" s="3">
        <v>0.1503302360014</v>
      </c>
      <c r="H409" s="3">
        <v>0.15264793710239999</v>
      </c>
      <c r="I409" s="3">
        <v>0.15186228902990001</v>
      </c>
      <c r="J409" s="3">
        <v>0.1515903760999</v>
      </c>
      <c r="K409" s="3">
        <v>0.1527173937963</v>
      </c>
      <c r="L409" s="3">
        <v>0.1526617456688</v>
      </c>
      <c r="M409" s="3">
        <v>0.15256822090739999</v>
      </c>
      <c r="N409" s="3">
        <v>0.15424954514360001</v>
      </c>
      <c r="O409" s="3">
        <v>0.15478800349210001</v>
      </c>
      <c r="P409" s="3">
        <v>0.15270054876479999</v>
      </c>
      <c r="Q409" s="3">
        <v>0.154702983105</v>
      </c>
      <c r="R409" s="3">
        <v>0.15507694065909999</v>
      </c>
      <c r="S409" s="3">
        <v>0.15429047280899999</v>
      </c>
      <c r="T409" s="3">
        <v>0.15744238061490001</v>
      </c>
      <c r="U409" s="3">
        <v>0.15703286137020001</v>
      </c>
      <c r="V409" s="3">
        <v>0.15608631192950001</v>
      </c>
      <c r="W409" s="3">
        <v>0.15672643312160001</v>
      </c>
      <c r="X409" s="3">
        <v>0.1572346898051</v>
      </c>
      <c r="Y409" s="1"/>
    </row>
    <row r="410" spans="1:25" ht="11.25" hidden="1" outlineLevel="1" x14ac:dyDescent="0.2">
      <c r="A410" s="11" t="s">
        <v>17</v>
      </c>
      <c r="C410" s="3">
        <v>0</v>
      </c>
      <c r="D410" s="3">
        <v>0</v>
      </c>
      <c r="E410" s="3">
        <v>0</v>
      </c>
      <c r="F410" s="3">
        <v>0.14696435196630001</v>
      </c>
      <c r="G410" s="3">
        <v>0.14404743549570001</v>
      </c>
      <c r="H410" s="3">
        <v>0.1412249698112</v>
      </c>
      <c r="I410" s="3">
        <v>0.13999966754099999</v>
      </c>
      <c r="J410" s="3">
        <v>0.14041393597570001</v>
      </c>
      <c r="K410" s="3">
        <v>0.1434619574471</v>
      </c>
      <c r="L410" s="3">
        <v>0.14449511949749999</v>
      </c>
      <c r="M410" s="3">
        <v>0.1445627498167</v>
      </c>
      <c r="N410" s="3">
        <v>0.1445181658262</v>
      </c>
      <c r="O410" s="3">
        <v>0.1444183847103</v>
      </c>
      <c r="P410" s="3">
        <v>0.14477988608780001</v>
      </c>
      <c r="Q410" s="3">
        <v>0.14601947137999999</v>
      </c>
      <c r="R410" s="3">
        <v>0.1466675787541</v>
      </c>
      <c r="S410" s="3">
        <v>0.14977752408959999</v>
      </c>
      <c r="T410" s="3">
        <v>0.1497613540403</v>
      </c>
      <c r="U410" s="3">
        <v>0.1505386401961</v>
      </c>
      <c r="V410" s="3">
        <v>0.1514370482836</v>
      </c>
      <c r="W410" s="3">
        <v>0.15020212014520001</v>
      </c>
      <c r="X410" s="3">
        <v>0.15211023269769999</v>
      </c>
      <c r="Y410" s="1"/>
    </row>
    <row r="411" spans="1:25" ht="11.25" hidden="1" outlineLevel="1" x14ac:dyDescent="0.2">
      <c r="A411" s="11" t="s">
        <v>18</v>
      </c>
      <c r="C411" s="3">
        <v>0</v>
      </c>
      <c r="D411" s="3">
        <v>0</v>
      </c>
      <c r="E411" s="3">
        <v>0</v>
      </c>
      <c r="F411" s="3">
        <v>0.13508541738300001</v>
      </c>
      <c r="G411" s="3">
        <v>0.13566565051240001</v>
      </c>
      <c r="H411" s="3">
        <v>0.1388008078969</v>
      </c>
      <c r="I411" s="3">
        <v>0.13792808452630001</v>
      </c>
      <c r="J411" s="3">
        <v>0.13870832135860001</v>
      </c>
      <c r="K411" s="3">
        <v>0.13874201555849999</v>
      </c>
      <c r="L411" s="3">
        <v>0.13849314424379999</v>
      </c>
      <c r="M411" s="3">
        <v>0.1391932253374</v>
      </c>
      <c r="N411" s="3">
        <v>0.13923608533029999</v>
      </c>
      <c r="O411" s="3">
        <v>0.14046039126500001</v>
      </c>
      <c r="P411" s="3">
        <v>0.14177385381900001</v>
      </c>
      <c r="Q411" s="3">
        <v>0.14165910564170001</v>
      </c>
      <c r="R411" s="3">
        <v>0.1420519175986</v>
      </c>
      <c r="S411" s="3">
        <v>0.14351036862370001</v>
      </c>
      <c r="T411" s="3">
        <v>0.1463588965149</v>
      </c>
      <c r="U411" s="3">
        <v>0.1469236349958</v>
      </c>
      <c r="V411" s="3">
        <v>0.1478262379877</v>
      </c>
      <c r="W411" s="3">
        <v>0.14491808966540001</v>
      </c>
      <c r="X411" s="3">
        <v>0.14784598949969999</v>
      </c>
      <c r="Y411" s="1"/>
    </row>
    <row r="412" spans="1:25" ht="11.25" hidden="1" outlineLevel="1" x14ac:dyDescent="0.2">
      <c r="A412" s="11" t="s">
        <v>19</v>
      </c>
      <c r="C412" s="3">
        <v>0</v>
      </c>
      <c r="D412" s="3">
        <v>0</v>
      </c>
      <c r="E412" s="3">
        <v>0</v>
      </c>
      <c r="F412" s="3">
        <v>0.1337274944805</v>
      </c>
      <c r="G412" s="3">
        <v>0.13180952935070001</v>
      </c>
      <c r="H412" s="3">
        <v>0.1309146136247</v>
      </c>
      <c r="I412" s="3">
        <v>0.13101007264190001</v>
      </c>
      <c r="J412" s="3">
        <v>0.13022466505370001</v>
      </c>
      <c r="K412" s="3">
        <v>0.13068804377410001</v>
      </c>
      <c r="L412" s="3">
        <v>0.1326160118886</v>
      </c>
      <c r="M412" s="3">
        <v>0.1327094866528</v>
      </c>
      <c r="N412" s="3">
        <v>0.1382996511821</v>
      </c>
      <c r="O412" s="3">
        <v>0.13805377064499999</v>
      </c>
      <c r="P412" s="3">
        <v>0.13797550178029999</v>
      </c>
      <c r="Q412" s="3">
        <v>0.13873315579789999</v>
      </c>
      <c r="R412" s="3">
        <v>0.1405706544992</v>
      </c>
      <c r="S412" s="3">
        <v>0.14058230873749999</v>
      </c>
      <c r="T412" s="3">
        <v>0.1425628242335</v>
      </c>
      <c r="U412" s="3">
        <v>0.1428857445501</v>
      </c>
      <c r="V412" s="3">
        <v>0.14424250658830001</v>
      </c>
      <c r="W412" s="3">
        <v>0.14297103195200001</v>
      </c>
      <c r="X412" s="3">
        <v>0.14457892015089999</v>
      </c>
      <c r="Y412" s="1"/>
    </row>
    <row r="413" spans="1:25" ht="11.25" hidden="1" outlineLevel="1" x14ac:dyDescent="0.2">
      <c r="A413" s="11" t="s">
        <v>20</v>
      </c>
      <c r="C413" s="3">
        <v>0</v>
      </c>
      <c r="D413" s="3">
        <v>0</v>
      </c>
      <c r="E413" s="3">
        <v>0</v>
      </c>
      <c r="F413" s="3">
        <v>0.12957935776640001</v>
      </c>
      <c r="G413" s="3">
        <v>0.129715882757</v>
      </c>
      <c r="H413" s="3">
        <v>0.13041677586549999</v>
      </c>
      <c r="I413" s="3">
        <v>0.1293037903747</v>
      </c>
      <c r="J413" s="3">
        <v>0.1287123196003</v>
      </c>
      <c r="K413" s="3">
        <v>0.13189238851679999</v>
      </c>
      <c r="L413" s="3">
        <v>0.130756569824</v>
      </c>
      <c r="M413" s="3">
        <v>0.13129241513629999</v>
      </c>
      <c r="N413" s="3">
        <v>0.13319748732600001</v>
      </c>
      <c r="O413" s="3">
        <v>0.1328448140565</v>
      </c>
      <c r="P413" s="3">
        <v>0.1325436066057</v>
      </c>
      <c r="Q413" s="3">
        <v>0.13333570328319999</v>
      </c>
      <c r="R413" s="3">
        <v>0.1338512221914</v>
      </c>
      <c r="S413" s="3">
        <v>0.13440474121660001</v>
      </c>
      <c r="T413" s="3">
        <v>0.13746555466179999</v>
      </c>
      <c r="U413" s="3">
        <v>0.13738973348299999</v>
      </c>
      <c r="V413" s="3">
        <v>0.13643966813899999</v>
      </c>
      <c r="W413" s="3">
        <v>0.13698830529780001</v>
      </c>
      <c r="X413" s="3">
        <v>0.1381748931458</v>
      </c>
      <c r="Y413" s="1"/>
    </row>
    <row r="414" spans="1:25" ht="11.25" hidden="1" outlineLevel="1" x14ac:dyDescent="0.2">
      <c r="A414" s="11" t="s">
        <v>21</v>
      </c>
      <c r="C414" s="3">
        <v>0</v>
      </c>
      <c r="D414" s="3">
        <v>0</v>
      </c>
      <c r="E414" s="3">
        <v>0</v>
      </c>
      <c r="F414" s="3">
        <v>0.1232031926603</v>
      </c>
      <c r="G414" s="3">
        <v>0.1227937110851</v>
      </c>
      <c r="H414" s="3">
        <v>0.1230353495311</v>
      </c>
      <c r="I414" s="3">
        <v>0.1234211922518</v>
      </c>
      <c r="J414" s="3">
        <v>0.1243059925958</v>
      </c>
      <c r="K414" s="3">
        <v>0.12497702123060001</v>
      </c>
      <c r="L414" s="3">
        <v>0.1259649190156</v>
      </c>
      <c r="M414" s="3">
        <v>0.12730995170369999</v>
      </c>
      <c r="N414" s="3">
        <v>0.1279728382084</v>
      </c>
      <c r="O414" s="3">
        <v>0.12769206058990001</v>
      </c>
      <c r="P414" s="3">
        <v>0.126559490617</v>
      </c>
      <c r="Q414" s="3">
        <v>0.1289729539617</v>
      </c>
      <c r="R414" s="3">
        <v>0.1300516319234</v>
      </c>
      <c r="S414" s="3">
        <v>0.1313960731778</v>
      </c>
      <c r="T414" s="3">
        <v>0.1308783851584</v>
      </c>
      <c r="U414" s="3">
        <v>0.13142166408629999</v>
      </c>
      <c r="V414" s="3">
        <v>0.13184741575139999</v>
      </c>
      <c r="W414" s="3">
        <v>0.13112082257829999</v>
      </c>
      <c r="X414" s="3">
        <v>0.13236481128880001</v>
      </c>
      <c r="Y414" s="1"/>
    </row>
    <row r="415" spans="1:25" ht="11.25" hidden="1" outlineLevel="1" x14ac:dyDescent="0.2">
      <c r="A415" s="11" t="s">
        <v>22</v>
      </c>
      <c r="C415" s="3">
        <v>0</v>
      </c>
      <c r="D415" s="3">
        <v>0</v>
      </c>
      <c r="E415" s="3">
        <v>0</v>
      </c>
      <c r="F415" s="3">
        <v>0.1196199165306</v>
      </c>
      <c r="G415" s="3">
        <v>0.1182805042434</v>
      </c>
      <c r="H415" s="3">
        <v>0.11996148183329999</v>
      </c>
      <c r="I415" s="3">
        <v>0.1191332377126</v>
      </c>
      <c r="J415" s="3">
        <v>0.1202166170911</v>
      </c>
      <c r="K415" s="3">
        <v>0.1203159741511</v>
      </c>
      <c r="L415" s="3">
        <v>0.12171112645569999</v>
      </c>
      <c r="M415" s="3">
        <v>0.1219776433761</v>
      </c>
      <c r="N415" s="3">
        <v>0.1232904467312</v>
      </c>
      <c r="O415" s="3">
        <v>0.124170929065</v>
      </c>
      <c r="P415" s="3">
        <v>0.12558476382049999</v>
      </c>
      <c r="Q415" s="3">
        <v>0.12643776308730001</v>
      </c>
      <c r="R415" s="3">
        <v>0.12577609964450001</v>
      </c>
      <c r="S415" s="3">
        <v>0.12526398855199999</v>
      </c>
      <c r="T415" s="3">
        <v>0.1268567548998</v>
      </c>
      <c r="U415" s="3">
        <v>0.12818090837689999</v>
      </c>
      <c r="V415" s="3">
        <v>0.1285166714956</v>
      </c>
      <c r="W415" s="3">
        <v>0.12929944433250001</v>
      </c>
      <c r="X415" s="3">
        <v>0.13120884300970001</v>
      </c>
      <c r="Y415" s="1"/>
    </row>
    <row r="416" spans="1:25" ht="11.25" hidden="1" outlineLevel="1" x14ac:dyDescent="0.2">
      <c r="A416" s="11" t="s">
        <v>23</v>
      </c>
      <c r="C416" s="3">
        <v>0</v>
      </c>
      <c r="D416" s="3">
        <v>0</v>
      </c>
      <c r="E416" s="3">
        <v>0</v>
      </c>
      <c r="F416" s="3">
        <v>0.1167030430638</v>
      </c>
      <c r="G416" s="3">
        <v>0.1180710033488</v>
      </c>
      <c r="H416" s="3">
        <v>0.11596931085499999</v>
      </c>
      <c r="I416" s="3">
        <v>0.1168713866275</v>
      </c>
      <c r="J416" s="3">
        <v>0.1173101276758</v>
      </c>
      <c r="K416" s="3">
        <v>0.1180693691751</v>
      </c>
      <c r="L416" s="3">
        <v>0.1171781212467</v>
      </c>
      <c r="M416" s="3">
        <v>0.1182263978431</v>
      </c>
      <c r="N416" s="3">
        <v>0.1192270172002</v>
      </c>
      <c r="O416" s="3">
        <v>0.12017047923269999</v>
      </c>
      <c r="P416" s="3">
        <v>0.1218512066397</v>
      </c>
      <c r="Q416" s="3">
        <v>0.1227070869702</v>
      </c>
      <c r="R416" s="3">
        <v>0.1222384851539</v>
      </c>
      <c r="S416" s="3">
        <v>0.1223773840094</v>
      </c>
      <c r="T416" s="3">
        <v>0.12630906815029999</v>
      </c>
      <c r="U416" s="3">
        <v>0.12592477215869999</v>
      </c>
      <c r="V416" s="3">
        <v>0.1250499999726</v>
      </c>
      <c r="W416" s="3">
        <v>0.118572898632</v>
      </c>
      <c r="X416" s="3">
        <v>0.1212170966157</v>
      </c>
      <c r="Y416" s="1"/>
    </row>
    <row r="417" spans="1:25" ht="11.25" hidden="1" outlineLevel="1" x14ac:dyDescent="0.2">
      <c r="A417" s="11" t="s">
        <v>24</v>
      </c>
      <c r="C417" s="3">
        <v>0</v>
      </c>
      <c r="D417" s="3">
        <v>0</v>
      </c>
      <c r="E417" s="3">
        <v>0</v>
      </c>
      <c r="F417" s="3">
        <v>0.1219159080253</v>
      </c>
      <c r="G417" s="3">
        <v>0.12095078541110001</v>
      </c>
      <c r="H417" s="3">
        <v>0.11694062782179999</v>
      </c>
      <c r="I417" s="3">
        <v>0.1162044200619</v>
      </c>
      <c r="J417" s="3">
        <v>0.1160623647984</v>
      </c>
      <c r="K417" s="3">
        <v>0.11667019805910001</v>
      </c>
      <c r="L417" s="3">
        <v>0.1173339680097</v>
      </c>
      <c r="M417" s="3">
        <v>0.1210651964846</v>
      </c>
      <c r="N417" s="3">
        <v>0.1177284290933</v>
      </c>
      <c r="O417" s="3">
        <v>0.1163808567612</v>
      </c>
      <c r="P417" s="3">
        <v>0.1173560052632</v>
      </c>
      <c r="Q417" s="3">
        <v>0.1173786999824</v>
      </c>
      <c r="R417" s="3">
        <v>0.118292307372</v>
      </c>
      <c r="S417" s="3">
        <v>0.1187988445042</v>
      </c>
      <c r="T417" s="3">
        <v>0.11696265166020001</v>
      </c>
      <c r="U417" s="3">
        <v>0.1169902556367</v>
      </c>
      <c r="V417" s="3">
        <v>0.1191769536858</v>
      </c>
      <c r="W417" s="3">
        <v>0.1260442250996</v>
      </c>
      <c r="X417" s="3">
        <v>0.12794502563400001</v>
      </c>
      <c r="Y417" s="1"/>
    </row>
    <row r="418" spans="1:25" ht="11.25" hidden="1" outlineLevel="1" x14ac:dyDescent="0.2">
      <c r="A418" s="23" t="s">
        <v>795</v>
      </c>
      <c r="C418" s="3">
        <v>0</v>
      </c>
      <c r="D418" s="3">
        <v>0</v>
      </c>
      <c r="E418" s="3">
        <v>0</v>
      </c>
      <c r="F418" s="3">
        <v>0.1071095534321</v>
      </c>
      <c r="G418" s="3">
        <v>0.1103693955472</v>
      </c>
      <c r="H418" s="3">
        <v>0.1243195187123</v>
      </c>
      <c r="I418" s="3">
        <v>0.1181011409072</v>
      </c>
      <c r="J418" s="3">
        <v>0.11433061739649999</v>
      </c>
      <c r="K418" s="3">
        <v>0.1157328432455</v>
      </c>
      <c r="L418" s="3">
        <v>0.1154833852594</v>
      </c>
      <c r="M418" s="3">
        <v>0.1131004750526</v>
      </c>
      <c r="N418" s="3">
        <v>0.1195534371188</v>
      </c>
      <c r="O418" s="3">
        <v>0.12189126901440001</v>
      </c>
      <c r="P418" s="3">
        <v>0.1233622919414</v>
      </c>
      <c r="Q418" s="3">
        <v>0.11893203175979999</v>
      </c>
      <c r="R418" s="3">
        <v>0.1244744641831</v>
      </c>
      <c r="S418" s="3">
        <v>0.13638138067139999</v>
      </c>
      <c r="T418" s="3">
        <v>0.10764633358300001</v>
      </c>
      <c r="U418" s="3">
        <v>0.1152899913022</v>
      </c>
      <c r="V418" s="3">
        <v>0.11411339123479999</v>
      </c>
      <c r="W418" s="3">
        <v>0.1142012956851</v>
      </c>
      <c r="X418" s="3">
        <v>0.11516175531139999</v>
      </c>
      <c r="Y418" s="1"/>
    </row>
    <row r="419" spans="1:25" ht="11.25" hidden="1" outlineLevel="1" x14ac:dyDescent="0.2"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1"/>
    </row>
    <row r="420" spans="1:25" ht="12.75" hidden="1" outlineLevel="1" x14ac:dyDescent="0.2">
      <c r="A420" s="8" t="s">
        <v>201</v>
      </c>
      <c r="B420" s="22"/>
      <c r="Y420" s="1"/>
    </row>
    <row r="421" spans="1:25" ht="11.25" hidden="1" outlineLevel="1" x14ac:dyDescent="0.2">
      <c r="A421" s="11" t="s">
        <v>202</v>
      </c>
      <c r="Y421" s="1"/>
    </row>
    <row r="422" spans="1:25" ht="11.25" hidden="1" outlineLevel="1" x14ac:dyDescent="0.2">
      <c r="A422" s="11" t="s">
        <v>203</v>
      </c>
      <c r="C422" s="3">
        <v>0</v>
      </c>
      <c r="D422" s="3">
        <v>0</v>
      </c>
      <c r="E422" s="3">
        <v>0</v>
      </c>
      <c r="F422" s="3">
        <v>0.24819611990439999</v>
      </c>
      <c r="G422" s="3">
        <v>0.2463652735503</v>
      </c>
      <c r="H422" s="3">
        <v>0.2480225758432</v>
      </c>
      <c r="I422" s="3">
        <v>0.2497337813827</v>
      </c>
      <c r="J422" s="3">
        <v>0.24540341803339999</v>
      </c>
      <c r="K422" s="3">
        <v>0.24205407758559999</v>
      </c>
      <c r="L422" s="3">
        <v>0.24316793475119999</v>
      </c>
      <c r="M422" s="3">
        <v>0.24581995120440001</v>
      </c>
      <c r="N422" s="3">
        <v>0.24517510134350001</v>
      </c>
      <c r="O422" s="3">
        <v>0.2469399232568</v>
      </c>
      <c r="P422" s="3">
        <v>0.24576470182310001</v>
      </c>
      <c r="Q422" s="3">
        <v>0.2362040825543</v>
      </c>
      <c r="R422" s="3">
        <v>0.23146936924799999</v>
      </c>
      <c r="S422" s="3">
        <v>0.2379003828041</v>
      </c>
      <c r="T422" s="3">
        <v>0.23060936538060001</v>
      </c>
      <c r="U422" s="3">
        <v>0.23424002875450001</v>
      </c>
      <c r="V422" s="3">
        <v>0.24046636009710001</v>
      </c>
      <c r="W422" s="3">
        <v>0.21887494058439999</v>
      </c>
      <c r="X422" s="3">
        <v>0.2169634323896</v>
      </c>
      <c r="Y422" s="1"/>
    </row>
    <row r="423" spans="1:25" ht="11.25" hidden="1" outlineLevel="1" x14ac:dyDescent="0.2">
      <c r="A423" s="11" t="s">
        <v>204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1"/>
    </row>
    <row r="424" spans="1:25" ht="11.25" hidden="1" outlineLevel="1" x14ac:dyDescent="0.2">
      <c r="A424" s="11" t="s">
        <v>629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1"/>
    </row>
    <row r="425" spans="1:25" ht="11.25" hidden="1" outlineLevel="1" x14ac:dyDescent="0.2">
      <c r="A425" s="11" t="s">
        <v>13</v>
      </c>
      <c r="C425" s="3">
        <v>0</v>
      </c>
      <c r="D425" s="3">
        <v>0</v>
      </c>
      <c r="E425" s="3">
        <v>0</v>
      </c>
      <c r="F425" s="3">
        <v>0.23722810441440001</v>
      </c>
      <c r="G425" s="3">
        <v>0.2361255345014</v>
      </c>
      <c r="H425" s="3">
        <v>0.2345168931329</v>
      </c>
      <c r="I425" s="3">
        <v>0.23276411258169999</v>
      </c>
      <c r="J425" s="3">
        <v>0.2349973001165</v>
      </c>
      <c r="K425" s="3">
        <v>0.23615909303989999</v>
      </c>
      <c r="L425" s="3">
        <v>0.23501595257720001</v>
      </c>
      <c r="M425" s="3">
        <v>0.23303514945609999</v>
      </c>
      <c r="N425" s="3">
        <v>0.23330514704950001</v>
      </c>
      <c r="O425" s="3">
        <v>0.2334224697509</v>
      </c>
      <c r="P425" s="3">
        <v>0.23091569294450001</v>
      </c>
      <c r="Q425" s="3">
        <v>0.22792030821279999</v>
      </c>
      <c r="R425" s="3">
        <v>0.2282604574672</v>
      </c>
      <c r="S425" s="3">
        <v>0.22808336123549999</v>
      </c>
      <c r="T425" s="3">
        <v>0.2286545790077</v>
      </c>
      <c r="U425" s="3">
        <v>0.2285352828345</v>
      </c>
      <c r="V425" s="3">
        <v>0.22965299308430001</v>
      </c>
      <c r="W425" s="3">
        <v>0.2290529269021</v>
      </c>
      <c r="X425" s="3">
        <v>0.23068673840269999</v>
      </c>
      <c r="Y425" s="1"/>
    </row>
    <row r="426" spans="1:25" ht="11.25" hidden="1" outlineLevel="1" x14ac:dyDescent="0.2">
      <c r="A426" s="11" t="s">
        <v>14</v>
      </c>
      <c r="C426" s="3">
        <v>0</v>
      </c>
      <c r="D426" s="3">
        <v>0</v>
      </c>
      <c r="E426" s="3">
        <v>0</v>
      </c>
      <c r="F426" s="3">
        <v>0.2404837435935</v>
      </c>
      <c r="G426" s="3">
        <v>0.2403239272089</v>
      </c>
      <c r="H426" s="3">
        <v>0.230181715811</v>
      </c>
      <c r="I426" s="3">
        <v>0.2337827708237</v>
      </c>
      <c r="J426" s="3">
        <v>0.22557928119410001</v>
      </c>
      <c r="K426" s="3">
        <v>0.22946958891999999</v>
      </c>
      <c r="L426" s="3">
        <v>0.23041711679820001</v>
      </c>
      <c r="M426" s="3">
        <v>0.22925622101920001</v>
      </c>
      <c r="N426" s="3">
        <v>0.22773763214660001</v>
      </c>
      <c r="O426" s="3">
        <v>0.23023226024890001</v>
      </c>
      <c r="P426" s="3">
        <v>0.2298670751927</v>
      </c>
      <c r="Q426" s="3">
        <v>0.23462038858049999</v>
      </c>
      <c r="R426" s="3">
        <v>0.2332299660852</v>
      </c>
      <c r="S426" s="3">
        <v>0.23381999784390001</v>
      </c>
      <c r="T426" s="3">
        <v>0.2295802139707</v>
      </c>
      <c r="U426" s="3">
        <v>0.23149902341</v>
      </c>
      <c r="V426" s="3">
        <v>0.22909759872829999</v>
      </c>
      <c r="W426" s="3">
        <v>0.220456704586</v>
      </c>
      <c r="X426" s="3">
        <v>0.22929289082000001</v>
      </c>
      <c r="Y426" s="1"/>
    </row>
    <row r="427" spans="1:25" ht="11.25" hidden="1" outlineLevel="1" x14ac:dyDescent="0.2">
      <c r="A427" s="11" t="s">
        <v>15</v>
      </c>
      <c r="C427" s="3">
        <v>0</v>
      </c>
      <c r="D427" s="3">
        <v>0</v>
      </c>
      <c r="E427" s="3">
        <v>0</v>
      </c>
      <c r="F427" s="3">
        <v>0.2321095564816</v>
      </c>
      <c r="G427" s="3">
        <v>0.23239474174899999</v>
      </c>
      <c r="H427" s="3">
        <v>0.24129422637090001</v>
      </c>
      <c r="I427" s="3">
        <v>0.2395798764731</v>
      </c>
      <c r="J427" s="3">
        <v>0.2387333035484</v>
      </c>
      <c r="K427" s="3">
        <v>0.230884554242</v>
      </c>
      <c r="L427" s="3">
        <v>0.23267800369229999</v>
      </c>
      <c r="M427" s="3">
        <v>0.23016205121649999</v>
      </c>
      <c r="N427" s="3">
        <v>0.2325485936218</v>
      </c>
      <c r="O427" s="3">
        <v>0.2313731978361</v>
      </c>
      <c r="P427" s="3">
        <v>0.2329876828627</v>
      </c>
      <c r="Q427" s="3">
        <v>0.23112819806660001</v>
      </c>
      <c r="R427" s="3">
        <v>0.2303102327231</v>
      </c>
      <c r="S427" s="3">
        <v>0.23110700039330001</v>
      </c>
      <c r="T427" s="3">
        <v>0.2346215585051</v>
      </c>
      <c r="U427" s="3">
        <v>0.23505168621450001</v>
      </c>
      <c r="V427" s="3">
        <v>0.2389489204194</v>
      </c>
      <c r="W427" s="3">
        <v>0.2276418465475</v>
      </c>
      <c r="X427" s="3">
        <v>0.23813232304340001</v>
      </c>
      <c r="Y427" s="1"/>
    </row>
    <row r="428" spans="1:25" ht="11.25" hidden="1" outlineLevel="1" x14ac:dyDescent="0.2">
      <c r="A428" s="11" t="s">
        <v>16</v>
      </c>
      <c r="C428" s="3">
        <v>0</v>
      </c>
      <c r="D428" s="3">
        <v>0</v>
      </c>
      <c r="E428" s="3">
        <v>0</v>
      </c>
      <c r="F428" s="3">
        <v>0.23492607118850001</v>
      </c>
      <c r="G428" s="3">
        <v>0.23395728630589999</v>
      </c>
      <c r="H428" s="3">
        <v>0.22995984844340001</v>
      </c>
      <c r="I428" s="3">
        <v>0.2332254030366</v>
      </c>
      <c r="J428" s="3">
        <v>0.23345190323939999</v>
      </c>
      <c r="K428" s="3">
        <v>0.23095713666959999</v>
      </c>
      <c r="L428" s="3">
        <v>0.23043016868470001</v>
      </c>
      <c r="M428" s="3">
        <v>0.2346058621905</v>
      </c>
      <c r="N428" s="3">
        <v>0.2325326755138</v>
      </c>
      <c r="O428" s="3">
        <v>0.2328695257177</v>
      </c>
      <c r="P428" s="3">
        <v>0.23329529677989999</v>
      </c>
      <c r="Q428" s="3">
        <v>0.23021790122220001</v>
      </c>
      <c r="R428" s="3">
        <v>0.23030131726219999</v>
      </c>
      <c r="S428" s="3">
        <v>0.22960837609900001</v>
      </c>
      <c r="T428" s="3">
        <v>0.22933573832500001</v>
      </c>
      <c r="U428" s="3">
        <v>0.23051996950270001</v>
      </c>
      <c r="V428" s="3">
        <v>0.23050926220599999</v>
      </c>
      <c r="W428" s="3">
        <v>0.22316979535770001</v>
      </c>
      <c r="X428" s="3">
        <v>0.2297445372019</v>
      </c>
      <c r="Y428" s="1"/>
    </row>
    <row r="429" spans="1:25" ht="11.25" hidden="1" outlineLevel="1" x14ac:dyDescent="0.2">
      <c r="A429" s="11" t="s">
        <v>17</v>
      </c>
      <c r="C429" s="3">
        <v>0</v>
      </c>
      <c r="D429" s="3">
        <v>0</v>
      </c>
      <c r="E429" s="3">
        <v>0</v>
      </c>
      <c r="F429" s="3">
        <v>0.2321639230443</v>
      </c>
      <c r="G429" s="3">
        <v>0.23215973635760001</v>
      </c>
      <c r="H429" s="3">
        <v>0.23562123688100001</v>
      </c>
      <c r="I429" s="3">
        <v>0.2349162105706</v>
      </c>
      <c r="J429" s="3">
        <v>0.232370961072</v>
      </c>
      <c r="K429" s="3">
        <v>0.22949283728229999</v>
      </c>
      <c r="L429" s="3">
        <v>0.2288073768153</v>
      </c>
      <c r="M429" s="3">
        <v>0.2288638959856</v>
      </c>
      <c r="N429" s="3">
        <v>0.23101261764610001</v>
      </c>
      <c r="O429" s="3">
        <v>0.23036330791269999</v>
      </c>
      <c r="P429" s="3">
        <v>0.22996164098540001</v>
      </c>
      <c r="Q429" s="3">
        <v>0.2317472612924</v>
      </c>
      <c r="R429" s="3">
        <v>0.2307890570467</v>
      </c>
      <c r="S429" s="3">
        <v>0.23130915712809999</v>
      </c>
      <c r="T429" s="3">
        <v>0.23182532618900001</v>
      </c>
      <c r="U429" s="3">
        <v>0.23153327438890001</v>
      </c>
      <c r="V429" s="3">
        <v>0.2299094805452</v>
      </c>
      <c r="W429" s="3">
        <v>0.22341493077710001</v>
      </c>
      <c r="X429" s="3">
        <v>0.2299330735167</v>
      </c>
      <c r="Y429" s="1"/>
    </row>
    <row r="430" spans="1:25" ht="11.25" hidden="1" outlineLevel="1" x14ac:dyDescent="0.2">
      <c r="A430" s="11" t="s">
        <v>18</v>
      </c>
      <c r="C430" s="3">
        <v>0</v>
      </c>
      <c r="D430" s="3">
        <v>0</v>
      </c>
      <c r="E430" s="3">
        <v>0</v>
      </c>
      <c r="F430" s="3">
        <v>0.2259264065289</v>
      </c>
      <c r="G430" s="3">
        <v>0.22475767028759999</v>
      </c>
      <c r="H430" s="3">
        <v>0.2243514217592</v>
      </c>
      <c r="I430" s="3">
        <v>0.22496125934130001</v>
      </c>
      <c r="J430" s="3">
        <v>0.22614252241819999</v>
      </c>
      <c r="K430" s="3">
        <v>0.2277687870375</v>
      </c>
      <c r="L430" s="3">
        <v>0.22690549622020001</v>
      </c>
      <c r="M430" s="3">
        <v>0.22657010821109999</v>
      </c>
      <c r="N430" s="3">
        <v>0.2268733137742</v>
      </c>
      <c r="O430" s="3">
        <v>0.2266475939999</v>
      </c>
      <c r="P430" s="3">
        <v>0.2278655837453</v>
      </c>
      <c r="Q430" s="3">
        <v>0.22769225444649999</v>
      </c>
      <c r="R430" s="3">
        <v>0.22743622991859999</v>
      </c>
      <c r="S430" s="3">
        <v>0.22715828342639999</v>
      </c>
      <c r="T430" s="3">
        <v>0.22736699699080001</v>
      </c>
      <c r="U430" s="3">
        <v>0.2281011409558</v>
      </c>
      <c r="V430" s="3">
        <v>0.22914314132880001</v>
      </c>
      <c r="W430" s="3">
        <v>0.22038672864760001</v>
      </c>
      <c r="X430" s="3">
        <v>0.22609150207709999</v>
      </c>
      <c r="Y430" s="1"/>
    </row>
    <row r="431" spans="1:25" ht="11.25" hidden="1" outlineLevel="1" x14ac:dyDescent="0.2">
      <c r="A431" s="11" t="s">
        <v>19</v>
      </c>
      <c r="C431" s="3">
        <v>0</v>
      </c>
      <c r="D431" s="3">
        <v>0</v>
      </c>
      <c r="E431" s="3">
        <v>0</v>
      </c>
      <c r="F431" s="3">
        <v>0.22432614718329999</v>
      </c>
      <c r="G431" s="3">
        <v>0.22336878557840001</v>
      </c>
      <c r="H431" s="3">
        <v>0.2222006612314</v>
      </c>
      <c r="I431" s="3">
        <v>0.22189220427039999</v>
      </c>
      <c r="J431" s="3">
        <v>0.221639609638</v>
      </c>
      <c r="K431" s="3">
        <v>0.22405126143250001</v>
      </c>
      <c r="L431" s="3">
        <v>0.22602246454559999</v>
      </c>
      <c r="M431" s="3">
        <v>0.22735265075219999</v>
      </c>
      <c r="N431" s="3">
        <v>0.22490587599680001</v>
      </c>
      <c r="O431" s="3">
        <v>0.225009773143</v>
      </c>
      <c r="P431" s="3">
        <v>0.2250824131119</v>
      </c>
      <c r="Q431" s="3">
        <v>0.22715135123749999</v>
      </c>
      <c r="R431" s="3">
        <v>0.22695691534679999</v>
      </c>
      <c r="S431" s="3">
        <v>0.22825929268600001</v>
      </c>
      <c r="T431" s="3">
        <v>0.22759729488069999</v>
      </c>
      <c r="U431" s="3">
        <v>0.22719743677080001</v>
      </c>
      <c r="V431" s="3">
        <v>0.22565404219060001</v>
      </c>
      <c r="W431" s="3">
        <v>0.22462732125599999</v>
      </c>
      <c r="X431" s="3">
        <v>0.2259304139976</v>
      </c>
      <c r="Y431" s="1"/>
    </row>
    <row r="432" spans="1:25" ht="11.25" hidden="1" outlineLevel="1" x14ac:dyDescent="0.2">
      <c r="A432" s="11" t="s">
        <v>20</v>
      </c>
      <c r="C432" s="3">
        <v>0</v>
      </c>
      <c r="D432" s="3">
        <v>0</v>
      </c>
      <c r="E432" s="3">
        <v>0</v>
      </c>
      <c r="F432" s="3">
        <v>0.2183970673715</v>
      </c>
      <c r="G432" s="3">
        <v>0.2155114412412</v>
      </c>
      <c r="H432" s="3">
        <v>0.221138267468</v>
      </c>
      <c r="I432" s="3">
        <v>0.22021568879879999</v>
      </c>
      <c r="J432" s="3">
        <v>0.21957220877319999</v>
      </c>
      <c r="K432" s="3">
        <v>0.22072906573529999</v>
      </c>
      <c r="L432" s="3">
        <v>0.21905109016070001</v>
      </c>
      <c r="M432" s="3">
        <v>0.21581313089429999</v>
      </c>
      <c r="N432" s="3">
        <v>0.2200398274167</v>
      </c>
      <c r="O432" s="3">
        <v>0.2211116160737</v>
      </c>
      <c r="P432" s="3">
        <v>0.22048034501280001</v>
      </c>
      <c r="Q432" s="3">
        <v>0.2205386828117</v>
      </c>
      <c r="R432" s="3">
        <v>0.22121054887569999</v>
      </c>
      <c r="S432" s="3">
        <v>0.21952752990409999</v>
      </c>
      <c r="T432" s="3">
        <v>0.22416317203300001</v>
      </c>
      <c r="U432" s="3">
        <v>0.22423529312189999</v>
      </c>
      <c r="V432" s="3">
        <v>0.22512168502739999</v>
      </c>
      <c r="W432" s="3">
        <v>0.2200951181528</v>
      </c>
      <c r="X432" s="3">
        <v>0.22414160875729999</v>
      </c>
      <c r="Y432" s="1"/>
    </row>
    <row r="433" spans="1:25" ht="11.25" hidden="1" outlineLevel="1" x14ac:dyDescent="0.2">
      <c r="A433" s="11" t="s">
        <v>21</v>
      </c>
      <c r="C433" s="3">
        <v>0</v>
      </c>
      <c r="D433" s="3">
        <v>0</v>
      </c>
      <c r="E433" s="3">
        <v>0</v>
      </c>
      <c r="F433" s="3">
        <v>0.2211089547216</v>
      </c>
      <c r="G433" s="3">
        <v>0.2218758080047</v>
      </c>
      <c r="H433" s="3">
        <v>0.2191326695436</v>
      </c>
      <c r="I433" s="3">
        <v>0.2185449447435</v>
      </c>
      <c r="J433" s="3">
        <v>0.2230436167739</v>
      </c>
      <c r="K433" s="3">
        <v>0.22206069290409999</v>
      </c>
      <c r="L433" s="3">
        <v>0.2206011864604</v>
      </c>
      <c r="M433" s="3">
        <v>0.220518189887</v>
      </c>
      <c r="N433" s="3">
        <v>0.22396536535559999</v>
      </c>
      <c r="O433" s="3">
        <v>0.22210511082430001</v>
      </c>
      <c r="P433" s="3">
        <v>0.2220470947897</v>
      </c>
      <c r="Q433" s="3">
        <v>0.21691145431020001</v>
      </c>
      <c r="R433" s="3">
        <v>0.2191128291509</v>
      </c>
      <c r="S433" s="3">
        <v>0.2184706256284</v>
      </c>
      <c r="T433" s="3">
        <v>0.21258121568159999</v>
      </c>
      <c r="U433" s="3">
        <v>0.21261891600899999</v>
      </c>
      <c r="V433" s="3">
        <v>0.21248070496759999</v>
      </c>
      <c r="W433" s="3">
        <v>0.20998924861359999</v>
      </c>
      <c r="X433" s="3">
        <v>0.21507028795159999</v>
      </c>
      <c r="Y433" s="1"/>
    </row>
    <row r="434" spans="1:25" ht="11.25" hidden="1" outlineLevel="1" x14ac:dyDescent="0.2">
      <c r="A434" s="11" t="s">
        <v>22</v>
      </c>
      <c r="C434" s="3">
        <v>0</v>
      </c>
      <c r="D434" s="3">
        <v>0</v>
      </c>
      <c r="E434" s="3">
        <v>0</v>
      </c>
      <c r="F434" s="3">
        <v>0.21491019988980001</v>
      </c>
      <c r="G434" s="3">
        <v>0.22248254031469999</v>
      </c>
      <c r="H434" s="3">
        <v>0.2181662338117</v>
      </c>
      <c r="I434" s="3">
        <v>0.22108426230219999</v>
      </c>
      <c r="J434" s="3">
        <v>0.22252045418970001</v>
      </c>
      <c r="K434" s="3">
        <v>0.22028103111989999</v>
      </c>
      <c r="L434" s="3">
        <v>0.22038197902840001</v>
      </c>
      <c r="M434" s="3">
        <v>0.22525752620219999</v>
      </c>
      <c r="N434" s="3">
        <v>0.2204407559772</v>
      </c>
      <c r="O434" s="3">
        <v>0.2225459646613</v>
      </c>
      <c r="P434" s="3">
        <v>0.2199345158097</v>
      </c>
      <c r="Q434" s="3">
        <v>0.22786190539100001</v>
      </c>
      <c r="R434" s="3">
        <v>0.22471696114440001</v>
      </c>
      <c r="S434" s="3">
        <v>0.22513210358300001</v>
      </c>
      <c r="T434" s="3">
        <v>0.23082496711709999</v>
      </c>
      <c r="U434" s="3">
        <v>0.23061177619709999</v>
      </c>
      <c r="V434" s="3">
        <v>0.23302254177590001</v>
      </c>
      <c r="W434" s="3">
        <v>0.22146072633550001</v>
      </c>
      <c r="X434" s="3">
        <v>0.23199255920869999</v>
      </c>
      <c r="Y434" s="1"/>
    </row>
    <row r="435" spans="1:25" ht="11.25" hidden="1" outlineLevel="1" x14ac:dyDescent="0.2">
      <c r="A435" s="11" t="s">
        <v>23</v>
      </c>
      <c r="C435" s="3">
        <v>0</v>
      </c>
      <c r="D435" s="3">
        <v>0</v>
      </c>
      <c r="E435" s="3">
        <v>0</v>
      </c>
      <c r="F435" s="3">
        <v>0.21635402868110001</v>
      </c>
      <c r="G435" s="3">
        <v>0.2214211468691</v>
      </c>
      <c r="H435" s="3">
        <v>0.21550354333749999</v>
      </c>
      <c r="I435" s="3">
        <v>0.22273948303759999</v>
      </c>
      <c r="J435" s="3">
        <v>0.22477669384499999</v>
      </c>
      <c r="K435" s="3">
        <v>0.21585757375680001</v>
      </c>
      <c r="L435" s="3">
        <v>0.21993261887019999</v>
      </c>
      <c r="M435" s="3">
        <v>0.22056007696589999</v>
      </c>
      <c r="N435" s="3">
        <v>0.23230879300480001</v>
      </c>
      <c r="O435" s="3">
        <v>0.22796318549489999</v>
      </c>
      <c r="P435" s="3">
        <v>0.22500912530930001</v>
      </c>
      <c r="Q435" s="3">
        <v>0.22431031983540001</v>
      </c>
      <c r="R435" s="3">
        <v>0.2257448109337</v>
      </c>
      <c r="S435" s="3">
        <v>0.22580944235629999</v>
      </c>
      <c r="T435" s="3">
        <v>0.2356064279491</v>
      </c>
      <c r="U435" s="3">
        <v>0.23534647042199999</v>
      </c>
      <c r="V435" s="3">
        <v>0.23477726783989999</v>
      </c>
      <c r="W435" s="3">
        <v>0.21002367996570001</v>
      </c>
      <c r="X435" s="3">
        <v>0.22939362718690001</v>
      </c>
      <c r="Y435" s="1"/>
    </row>
    <row r="436" spans="1:25" ht="11.25" hidden="1" outlineLevel="1" x14ac:dyDescent="0.2">
      <c r="A436" s="11" t="s">
        <v>24</v>
      </c>
      <c r="C436" s="3">
        <v>0</v>
      </c>
      <c r="D436" s="3">
        <v>0</v>
      </c>
      <c r="E436" s="3">
        <v>0</v>
      </c>
      <c r="F436" s="3">
        <v>0.20178849606070001</v>
      </c>
      <c r="G436" s="3">
        <v>0.20124383050870001</v>
      </c>
      <c r="H436" s="3">
        <v>0.2348038069933</v>
      </c>
      <c r="I436" s="3">
        <v>0.23262373648580001</v>
      </c>
      <c r="J436" s="3">
        <v>0.2178768847823</v>
      </c>
      <c r="K436" s="3">
        <v>0.2192784411109</v>
      </c>
      <c r="L436" s="3">
        <v>0.2238590911261</v>
      </c>
      <c r="M436" s="3">
        <v>0.2247927346535</v>
      </c>
      <c r="N436" s="3">
        <v>0.2191717218018</v>
      </c>
      <c r="O436" s="3">
        <v>0.21504171990730001</v>
      </c>
      <c r="P436" s="3">
        <v>0.21298016823480001</v>
      </c>
      <c r="Q436" s="3">
        <v>0.22297213424080001</v>
      </c>
      <c r="R436" s="3">
        <v>0.22570202200369999</v>
      </c>
      <c r="S436" s="3">
        <v>0.22276896783069999</v>
      </c>
      <c r="T436" s="3">
        <v>0.22495926542620001</v>
      </c>
      <c r="U436" s="3">
        <v>0.2318865198774</v>
      </c>
      <c r="V436" s="3">
        <v>0.23164847872989999</v>
      </c>
      <c r="W436" s="3">
        <v>0.22064928094690001</v>
      </c>
      <c r="X436" s="3">
        <v>0.2284002210669</v>
      </c>
      <c r="Y436" s="1"/>
    </row>
    <row r="437" spans="1:25" ht="11.25" hidden="1" outlineLevel="1" x14ac:dyDescent="0.2">
      <c r="A437" s="23" t="s">
        <v>795</v>
      </c>
      <c r="C437" s="3">
        <v>0</v>
      </c>
      <c r="D437" s="3">
        <v>0</v>
      </c>
      <c r="E437" s="3">
        <v>0</v>
      </c>
      <c r="F437" s="3">
        <v>0.21815802784880001</v>
      </c>
      <c r="G437" s="3">
        <v>0.21889784907150001</v>
      </c>
      <c r="H437" s="3">
        <v>0.24771626837729999</v>
      </c>
      <c r="I437" s="3">
        <v>0.20029834145100001</v>
      </c>
      <c r="J437" s="3">
        <v>0.21909187111260001</v>
      </c>
      <c r="K437" s="3">
        <v>0.19989999999999999</v>
      </c>
      <c r="L437" s="3">
        <v>0.20030336071820001</v>
      </c>
      <c r="M437" s="3">
        <v>0.19989999999999999</v>
      </c>
      <c r="N437" s="3">
        <v>0.21730186198840001</v>
      </c>
      <c r="O437" s="3">
        <v>0.2248923474199</v>
      </c>
      <c r="P437" s="3">
        <v>0.22380557329260001</v>
      </c>
      <c r="Q437" s="3">
        <v>0.1998911931215</v>
      </c>
      <c r="R437" s="3">
        <v>0.21016776630449999</v>
      </c>
      <c r="S437" s="3">
        <v>0.20826391864509999</v>
      </c>
      <c r="T437" s="3">
        <v>0.19899935270499999</v>
      </c>
      <c r="U437" s="3">
        <v>0.1968065086969</v>
      </c>
      <c r="V437" s="3">
        <v>0.19529580548469999</v>
      </c>
      <c r="W437" s="3">
        <v>8.3068507219550003E-2</v>
      </c>
      <c r="X437" s="3">
        <v>0.2131890159715</v>
      </c>
      <c r="Y437" s="1"/>
    </row>
    <row r="438" spans="1:25" ht="11.25" hidden="1" outlineLevel="1" x14ac:dyDescent="0.2"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1"/>
    </row>
    <row r="439" spans="1:25" ht="12.75" hidden="1" outlineLevel="1" x14ac:dyDescent="0.2">
      <c r="A439" s="8" t="s">
        <v>205</v>
      </c>
      <c r="B439" s="22"/>
      <c r="Y439" s="1"/>
    </row>
    <row r="440" spans="1:25" ht="11.25" hidden="1" outlineLevel="1" x14ac:dyDescent="0.2">
      <c r="A440" s="11" t="s">
        <v>206</v>
      </c>
      <c r="Y440" s="1"/>
    </row>
    <row r="441" spans="1:25" ht="11.25" hidden="1" outlineLevel="1" x14ac:dyDescent="0.2">
      <c r="A441" s="11" t="s">
        <v>207</v>
      </c>
      <c r="C441" s="3">
        <v>1.0682470360289999E-3</v>
      </c>
      <c r="D441" s="3">
        <v>1.7410666597299999E-3</v>
      </c>
      <c r="E441" s="3">
        <v>2.1564275374779999E-3</v>
      </c>
      <c r="F441" s="3">
        <v>1.1142324174989999E-3</v>
      </c>
      <c r="G441" s="3">
        <v>1.6359991364249999E-3</v>
      </c>
      <c r="H441" s="3">
        <v>1.5088596779179999E-3</v>
      </c>
      <c r="I441" s="3">
        <v>1.05357608887E-3</v>
      </c>
      <c r="J441" s="3">
        <v>4.84914620212E-4</v>
      </c>
      <c r="K441" s="3">
        <v>1.5137396354100001E-3</v>
      </c>
      <c r="L441" s="3">
        <v>3.6927845907540001E-3</v>
      </c>
      <c r="M441" s="3">
        <v>5.9096371854400003E-4</v>
      </c>
      <c r="N441" s="3">
        <v>0</v>
      </c>
      <c r="O441" s="3">
        <v>9.2657331618800002E-4</v>
      </c>
      <c r="P441" s="3">
        <v>1.1788549709400001E-3</v>
      </c>
      <c r="Q441" s="3">
        <v>2.4616718727230001E-3</v>
      </c>
      <c r="R441" s="3">
        <v>2.9748143105999998E-5</v>
      </c>
      <c r="S441" s="3">
        <v>3.72609771794E-4</v>
      </c>
      <c r="T441" s="3">
        <v>0</v>
      </c>
      <c r="U441" s="3">
        <v>9.2150048233999996E-5</v>
      </c>
      <c r="V441" s="3">
        <v>5.2513462193000002E-5</v>
      </c>
      <c r="W441" s="3">
        <v>1.3403489796439999E-3</v>
      </c>
      <c r="X441" s="3">
        <v>1.606968949682E-3</v>
      </c>
      <c r="Y441" s="1"/>
    </row>
    <row r="442" spans="1:25" ht="11.25" hidden="1" outlineLevel="1" x14ac:dyDescent="0.2">
      <c r="A442" s="11" t="s">
        <v>208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1"/>
    </row>
    <row r="443" spans="1:25" ht="11.25" hidden="1" outlineLevel="1" x14ac:dyDescent="0.2">
      <c r="A443" s="11" t="s">
        <v>629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1"/>
    </row>
    <row r="444" spans="1:25" ht="11.25" hidden="1" outlineLevel="1" x14ac:dyDescent="0.2">
      <c r="A444" s="11" t="s">
        <v>13</v>
      </c>
      <c r="C444" s="3">
        <v>7.0833477267719996E-3</v>
      </c>
      <c r="D444" s="3">
        <v>7.2888638241100003E-3</v>
      </c>
      <c r="E444" s="3">
        <v>7.5320100671159998E-3</v>
      </c>
      <c r="F444" s="3">
        <v>7.6852326320969999E-3</v>
      </c>
      <c r="G444" s="3">
        <v>8.0578423211060003E-3</v>
      </c>
      <c r="H444" s="3">
        <v>5.7363135638120004E-3</v>
      </c>
      <c r="I444" s="3">
        <v>4.5008949078549996E-3</v>
      </c>
      <c r="J444" s="3">
        <v>4.5586706475029999E-3</v>
      </c>
      <c r="K444" s="3">
        <v>4.6730288068949997E-3</v>
      </c>
      <c r="L444" s="3">
        <v>4.8469148546050004E-3</v>
      </c>
      <c r="M444" s="3">
        <v>4.3552162223180002E-3</v>
      </c>
      <c r="N444" s="3">
        <v>5.5673612246290001E-3</v>
      </c>
      <c r="O444" s="3">
        <v>5.1988207695109999E-3</v>
      </c>
      <c r="P444" s="3">
        <v>6.6308277383859996E-3</v>
      </c>
      <c r="Q444" s="3">
        <v>5.1335384379160003E-3</v>
      </c>
      <c r="R444" s="3">
        <v>4.6163541596449999E-3</v>
      </c>
      <c r="S444" s="3">
        <v>3.8939288921829998E-3</v>
      </c>
      <c r="T444" s="3">
        <v>3.1394870777040002E-3</v>
      </c>
      <c r="U444" s="3">
        <v>2.865297508709E-3</v>
      </c>
      <c r="V444" s="3">
        <v>2.5964432403189999E-3</v>
      </c>
      <c r="W444" s="3">
        <v>1.9908769474290002E-3</v>
      </c>
      <c r="X444" s="3">
        <v>1.812521240538E-3</v>
      </c>
      <c r="Y444" s="1"/>
    </row>
    <row r="445" spans="1:25" ht="11.25" hidden="1" outlineLevel="1" x14ac:dyDescent="0.2">
      <c r="A445" s="11" t="s">
        <v>14</v>
      </c>
      <c r="C445" s="3">
        <v>2.317496765656E-3</v>
      </c>
      <c r="D445" s="3">
        <v>3.1467965852740002E-3</v>
      </c>
      <c r="E445" s="3">
        <v>9.1537283583339995E-3</v>
      </c>
      <c r="F445" s="3">
        <v>7.8839936032599998E-3</v>
      </c>
      <c r="G445" s="3">
        <v>6.7663539266489998E-3</v>
      </c>
      <c r="H445" s="3">
        <v>4.0798439000389996E-3</v>
      </c>
      <c r="I445" s="3">
        <v>6.216132592976E-3</v>
      </c>
      <c r="J445" s="3">
        <v>4.7001892085609996E-3</v>
      </c>
      <c r="K445" s="3">
        <v>2.9965925376870001E-3</v>
      </c>
      <c r="L445" s="3">
        <v>2.3879595954929998E-3</v>
      </c>
      <c r="M445" s="3">
        <v>2.7667312530350002E-3</v>
      </c>
      <c r="N445" s="3">
        <v>3.822657483664E-3</v>
      </c>
      <c r="O445" s="3">
        <v>4.4852941373319999E-3</v>
      </c>
      <c r="P445" s="3">
        <v>2.6759404671450001E-3</v>
      </c>
      <c r="Q445" s="3">
        <v>2.282878877888E-3</v>
      </c>
      <c r="R445" s="3">
        <v>2.8758751993869999E-3</v>
      </c>
      <c r="S445" s="3">
        <v>2.3547266091029999E-3</v>
      </c>
      <c r="T445" s="3">
        <v>1.3696755828E-3</v>
      </c>
      <c r="U445" s="3">
        <v>1.209761035917E-3</v>
      </c>
      <c r="V445" s="3">
        <v>5.7514602844800004E-4</v>
      </c>
      <c r="W445" s="3">
        <v>1.4014483118319999E-3</v>
      </c>
      <c r="X445" s="3">
        <v>2.1685767518169999E-3</v>
      </c>
      <c r="Y445" s="1"/>
    </row>
    <row r="446" spans="1:25" ht="11.25" hidden="1" outlineLevel="1" x14ac:dyDescent="0.2">
      <c r="A446" s="11" t="s">
        <v>15</v>
      </c>
      <c r="C446" s="3">
        <v>4.9738397232909999E-3</v>
      </c>
      <c r="D446" s="3">
        <v>4.6898251111990004E-3</v>
      </c>
      <c r="E446" s="3">
        <v>2.1797045519350001E-3</v>
      </c>
      <c r="F446" s="3">
        <v>2.78919766701E-3</v>
      </c>
      <c r="G446" s="3">
        <v>2.7659107110919998E-3</v>
      </c>
      <c r="H446" s="3">
        <v>4.8876331939489998E-3</v>
      </c>
      <c r="I446" s="3">
        <v>3.8548320984379998E-3</v>
      </c>
      <c r="J446" s="3">
        <v>3.6629056705350001E-3</v>
      </c>
      <c r="K446" s="3">
        <v>6.3777979994439999E-3</v>
      </c>
      <c r="L446" s="3">
        <v>4.7511363844420004E-3</v>
      </c>
      <c r="M446" s="3">
        <v>2.8818412695910001E-3</v>
      </c>
      <c r="N446" s="3">
        <v>3.6179986470249999E-3</v>
      </c>
      <c r="O446" s="3">
        <v>2.5846311290680002E-3</v>
      </c>
      <c r="P446" s="3">
        <v>2.3854661008929998E-3</v>
      </c>
      <c r="Q446" s="3">
        <v>2.428821690488E-3</v>
      </c>
      <c r="R446" s="3">
        <v>3.774737904292E-3</v>
      </c>
      <c r="S446" s="3">
        <v>2.3572635570419998E-3</v>
      </c>
      <c r="T446" s="3">
        <v>2.460025081523E-3</v>
      </c>
      <c r="U446" s="3">
        <v>2.4032722190419999E-3</v>
      </c>
      <c r="V446" s="3">
        <v>2.5265747704869999E-3</v>
      </c>
      <c r="W446" s="3">
        <v>1.8328310593830001E-3</v>
      </c>
      <c r="X446" s="3">
        <v>1.5135153307059999E-3</v>
      </c>
      <c r="Y446" s="1"/>
    </row>
    <row r="447" spans="1:25" ht="11.25" hidden="1" outlineLevel="1" x14ac:dyDescent="0.2">
      <c r="A447" s="11" t="s">
        <v>16</v>
      </c>
      <c r="C447" s="3">
        <v>5.6924477598490003E-3</v>
      </c>
      <c r="D447" s="3">
        <v>4.6491004506470004E-3</v>
      </c>
      <c r="E447" s="3">
        <v>5.3585067422079998E-3</v>
      </c>
      <c r="F447" s="3">
        <v>4.0372978718359997E-3</v>
      </c>
      <c r="G447" s="3">
        <v>4.003904233747E-3</v>
      </c>
      <c r="H447" s="3">
        <v>3.504305693708E-3</v>
      </c>
      <c r="I447" s="3">
        <v>3.617508925574E-3</v>
      </c>
      <c r="J447" s="3">
        <v>3.6227953747010001E-3</v>
      </c>
      <c r="K447" s="3">
        <v>2.4326967541729999E-3</v>
      </c>
      <c r="L447" s="3">
        <v>3.4504728721629998E-3</v>
      </c>
      <c r="M447" s="3">
        <v>2.8589387679820001E-3</v>
      </c>
      <c r="N447" s="3">
        <v>2.255086141195E-3</v>
      </c>
      <c r="O447" s="3">
        <v>2.1804818012760002E-3</v>
      </c>
      <c r="P447" s="3">
        <v>3.0133109139379999E-3</v>
      </c>
      <c r="Q447" s="3">
        <v>3.35369768772E-3</v>
      </c>
      <c r="R447" s="3">
        <v>2.8489880354860002E-3</v>
      </c>
      <c r="S447" s="3">
        <v>2.3153185624919998E-3</v>
      </c>
      <c r="T447" s="3">
        <v>2.1933311896689999E-3</v>
      </c>
      <c r="U447" s="3">
        <v>2.0147956455280002E-3</v>
      </c>
      <c r="V447" s="3">
        <v>2.0667122576239999E-3</v>
      </c>
      <c r="W447" s="3">
        <v>2.133582806255E-3</v>
      </c>
      <c r="X447" s="3">
        <v>1.750047225299E-3</v>
      </c>
      <c r="Y447" s="1"/>
    </row>
    <row r="448" spans="1:25" ht="11.25" hidden="1" outlineLevel="1" x14ac:dyDescent="0.2">
      <c r="A448" s="11" t="s">
        <v>17</v>
      </c>
      <c r="C448" s="3">
        <v>4.8324803464810002E-3</v>
      </c>
      <c r="D448" s="3">
        <v>5.8519416227600001E-3</v>
      </c>
      <c r="E448" s="3">
        <v>4.1016749273809997E-3</v>
      </c>
      <c r="F448" s="3">
        <v>4.0362021217070004E-3</v>
      </c>
      <c r="G448" s="3">
        <v>4.0367357130340004E-3</v>
      </c>
      <c r="H448" s="3">
        <v>6.1716664788850004E-3</v>
      </c>
      <c r="I448" s="3">
        <v>6.0630560632330003E-3</v>
      </c>
      <c r="J448" s="3">
        <v>5.8847986600189996E-3</v>
      </c>
      <c r="K448" s="3">
        <v>5.1363199573290002E-3</v>
      </c>
      <c r="L448" s="3">
        <v>4.5722346424050004E-3</v>
      </c>
      <c r="M448" s="3">
        <v>4.426675755781E-3</v>
      </c>
      <c r="N448" s="3">
        <v>3.2523210893280001E-3</v>
      </c>
      <c r="O448" s="3">
        <v>3.4870132736429999E-3</v>
      </c>
      <c r="P448" s="3">
        <v>3.6200978580260001E-3</v>
      </c>
      <c r="Q448" s="3">
        <v>2.9183431691590001E-3</v>
      </c>
      <c r="R448" s="3">
        <v>2.8870343513219998E-3</v>
      </c>
      <c r="S448" s="3">
        <v>3.2226105510839999E-3</v>
      </c>
      <c r="T448" s="3">
        <v>2.885341184551E-3</v>
      </c>
      <c r="U448" s="3">
        <v>2.3205063117229998E-3</v>
      </c>
      <c r="V448" s="3">
        <v>2.0390105296419999E-3</v>
      </c>
      <c r="W448" s="3">
        <v>2.5315925219500002E-3</v>
      </c>
      <c r="X448" s="3">
        <v>2.409759266124E-3</v>
      </c>
      <c r="Y448" s="1"/>
    </row>
    <row r="449" spans="1:25" ht="11.25" hidden="1" outlineLevel="1" x14ac:dyDescent="0.2">
      <c r="A449" s="11" t="s">
        <v>18</v>
      </c>
      <c r="C449" s="3">
        <v>6.0905934483600002E-3</v>
      </c>
      <c r="D449" s="3">
        <v>4.6654170074060001E-3</v>
      </c>
      <c r="E449" s="3">
        <v>4.5635123154940003E-3</v>
      </c>
      <c r="F449" s="3">
        <v>4.8193065734599997E-3</v>
      </c>
      <c r="G449" s="3">
        <v>3.9795548072729999E-3</v>
      </c>
      <c r="H449" s="3">
        <v>4.2684726848279996E-3</v>
      </c>
      <c r="I449" s="3">
        <v>4.244988007404E-3</v>
      </c>
      <c r="J449" s="3">
        <v>3.9715701882779997E-3</v>
      </c>
      <c r="K449" s="3">
        <v>4.0664438798990003E-3</v>
      </c>
      <c r="L449" s="3">
        <v>4.1551451438000004E-3</v>
      </c>
      <c r="M449" s="3">
        <v>4.0610054889519999E-3</v>
      </c>
      <c r="N449" s="3">
        <v>4.0686902872649998E-3</v>
      </c>
      <c r="O449" s="3">
        <v>3.7150037364209998E-3</v>
      </c>
      <c r="P449" s="3">
        <v>3.382084718092E-3</v>
      </c>
      <c r="Q449" s="3">
        <v>3.60194979579E-3</v>
      </c>
      <c r="R449" s="3">
        <v>3.3454086317500002E-3</v>
      </c>
      <c r="S449" s="3">
        <v>3.2253871364379999E-3</v>
      </c>
      <c r="T449" s="3">
        <v>2.9458894294609999E-3</v>
      </c>
      <c r="U449" s="3">
        <v>3.136728626354E-3</v>
      </c>
      <c r="V449" s="3">
        <v>2.9038210811090002E-3</v>
      </c>
      <c r="W449" s="3">
        <v>2.1916312912560001E-3</v>
      </c>
      <c r="X449" s="3">
        <v>2.4890486836960002E-3</v>
      </c>
      <c r="Y449" s="1"/>
    </row>
    <row r="450" spans="1:25" hidden="1" outlineLevel="1" x14ac:dyDescent="0.25">
      <c r="A450" s="11" t="s">
        <v>19</v>
      </c>
      <c r="C450" s="3">
        <v>5.5027204945599997E-3</v>
      </c>
      <c r="D450" s="3">
        <v>5.5079548225880001E-3</v>
      </c>
      <c r="E450" s="3">
        <v>4.4826429745989998E-3</v>
      </c>
      <c r="F450" s="3">
        <v>4.1673156922800002E-3</v>
      </c>
      <c r="G450" s="3">
        <v>4.6782480711500003E-3</v>
      </c>
      <c r="H450" s="3">
        <v>4.0856775702400004E-3</v>
      </c>
      <c r="I450" s="3">
        <v>4.7498490181459999E-3</v>
      </c>
      <c r="J450" s="3">
        <v>4.5964358910990004E-3</v>
      </c>
      <c r="K450" s="3">
        <v>5.1466605889930002E-3</v>
      </c>
      <c r="L450" s="3">
        <v>4.759012976809E-3</v>
      </c>
      <c r="M450" s="3">
        <v>4.1391949464379997E-3</v>
      </c>
      <c r="N450" s="3">
        <v>4.281781567853E-3</v>
      </c>
      <c r="O450" s="3">
        <v>4.0426756425039996E-3</v>
      </c>
      <c r="P450" s="3">
        <v>3.82837378078E-3</v>
      </c>
      <c r="Q450" s="3">
        <v>3.211257122607E-3</v>
      </c>
      <c r="R450" s="3">
        <v>3.2297800176620001E-3</v>
      </c>
      <c r="S450" s="3">
        <v>2.7281133756849999E-3</v>
      </c>
      <c r="T450" s="3">
        <v>2.4799363255739999E-3</v>
      </c>
      <c r="U450" s="3">
        <v>2.083331247232E-3</v>
      </c>
      <c r="V450" s="3">
        <v>2.0844037445269998E-3</v>
      </c>
      <c r="W450" s="3">
        <v>2.16917914826E-3</v>
      </c>
      <c r="X450" s="3">
        <v>1.8712468945020001E-3</v>
      </c>
    </row>
    <row r="451" spans="1:25" hidden="1" outlineLevel="1" x14ac:dyDescent="0.25">
      <c r="A451" s="11" t="s">
        <v>20</v>
      </c>
      <c r="C451" s="3">
        <v>4.0623432981369998E-3</v>
      </c>
      <c r="D451" s="3">
        <v>3.8566617670449999E-3</v>
      </c>
      <c r="E451" s="3">
        <v>4.7498729708580004E-3</v>
      </c>
      <c r="F451" s="3">
        <v>4.4885690828560003E-3</v>
      </c>
      <c r="G451" s="3">
        <v>4.3853281369709996E-3</v>
      </c>
      <c r="H451" s="3">
        <v>4.3019464723949999E-3</v>
      </c>
      <c r="I451" s="3">
        <v>4.0222060321059997E-3</v>
      </c>
      <c r="J451" s="3">
        <v>4.4788248816129998E-3</v>
      </c>
      <c r="K451" s="3">
        <v>3.6560168109380001E-3</v>
      </c>
      <c r="L451" s="3">
        <v>3.177040021703E-3</v>
      </c>
      <c r="M451" s="3">
        <v>3.6438342318479999E-3</v>
      </c>
      <c r="N451" s="3">
        <v>3.6962287060530001E-3</v>
      </c>
      <c r="O451" s="3">
        <v>3.3370162425549999E-3</v>
      </c>
      <c r="P451" s="3">
        <v>3.4931458538959999E-3</v>
      </c>
      <c r="Q451" s="3">
        <v>3.8012191818469999E-3</v>
      </c>
      <c r="R451" s="3">
        <v>3.9150124782169997E-3</v>
      </c>
      <c r="S451" s="3">
        <v>3.8757109171079999E-3</v>
      </c>
      <c r="T451" s="3">
        <v>3.197022435186E-3</v>
      </c>
      <c r="U451" s="3">
        <v>3.2065983048510001E-3</v>
      </c>
      <c r="V451" s="3">
        <v>2.681721251484E-3</v>
      </c>
      <c r="W451" s="3">
        <v>2.3860779296130002E-3</v>
      </c>
      <c r="X451" s="3">
        <v>2.2388107798919999E-3</v>
      </c>
    </row>
    <row r="452" spans="1:25" hidden="1" outlineLevel="1" x14ac:dyDescent="0.25">
      <c r="A452" s="11" t="s">
        <v>21</v>
      </c>
      <c r="C452" s="3">
        <v>2.8561224386999999E-3</v>
      </c>
      <c r="D452" s="3">
        <v>3.3818355018690001E-3</v>
      </c>
      <c r="E452" s="3">
        <v>4.3118209364400003E-3</v>
      </c>
      <c r="F452" s="3">
        <v>4.707927845148E-3</v>
      </c>
      <c r="G452" s="3">
        <v>4.5261387190800003E-3</v>
      </c>
      <c r="H452" s="3">
        <v>3.7371599486700001E-3</v>
      </c>
      <c r="I452" s="3">
        <v>4.1462925765869997E-3</v>
      </c>
      <c r="J452" s="3">
        <v>3.5414682872370001E-3</v>
      </c>
      <c r="K452" s="3">
        <v>3.216176886469E-3</v>
      </c>
      <c r="L452" s="3">
        <v>3.2843325260159999E-3</v>
      </c>
      <c r="M452" s="3">
        <v>4.5949408938960002E-3</v>
      </c>
      <c r="N452" s="3">
        <v>3.4232662254170001E-3</v>
      </c>
      <c r="O452" s="3">
        <v>3.0635400839310002E-3</v>
      </c>
      <c r="P452" s="3">
        <v>3.0724743141100001E-3</v>
      </c>
      <c r="Q452" s="3">
        <v>2.342966199347E-3</v>
      </c>
      <c r="R452" s="3">
        <v>2.4951062534919999E-3</v>
      </c>
      <c r="S452" s="3">
        <v>2.6707664531980002E-3</v>
      </c>
      <c r="T452" s="3">
        <v>2.24924228779E-3</v>
      </c>
      <c r="U452" s="3">
        <v>2.0932873531259999E-3</v>
      </c>
      <c r="V452" s="3">
        <v>2.027465074877E-3</v>
      </c>
      <c r="W452" s="3">
        <v>1.8336080693810001E-3</v>
      </c>
      <c r="X452" s="3">
        <v>2.1051310739670002E-3</v>
      </c>
    </row>
    <row r="453" spans="1:25" hidden="1" outlineLevel="1" x14ac:dyDescent="0.25">
      <c r="A453" s="11" t="s">
        <v>22</v>
      </c>
      <c r="C453" s="3">
        <v>3.7240699471169998E-3</v>
      </c>
      <c r="D453" s="3">
        <v>2.956987302299E-3</v>
      </c>
      <c r="E453" s="3">
        <v>2.3998458870950002E-3</v>
      </c>
      <c r="F453" s="3">
        <v>2.656802543144E-3</v>
      </c>
      <c r="G453" s="3">
        <v>3.2445673116790002E-3</v>
      </c>
      <c r="H453" s="3">
        <v>4.1372360716699997E-3</v>
      </c>
      <c r="I453" s="3">
        <v>3.672131282705E-3</v>
      </c>
      <c r="J453" s="3">
        <v>2.9466363548989998E-3</v>
      </c>
      <c r="K453" s="3">
        <v>2.9792397526530001E-3</v>
      </c>
      <c r="L453" s="3">
        <v>2.9835069553270002E-3</v>
      </c>
      <c r="M453" s="3">
        <v>2.9797807549760001E-3</v>
      </c>
      <c r="N453" s="3">
        <v>2.6456519238570002E-3</v>
      </c>
      <c r="O453" s="3">
        <v>2.7605155353850001E-3</v>
      </c>
      <c r="P453" s="3">
        <v>2.8919142630479998E-3</v>
      </c>
      <c r="Q453" s="3">
        <v>2.6227629066769998E-3</v>
      </c>
      <c r="R453" s="3">
        <v>2.989234067846E-3</v>
      </c>
      <c r="S453" s="3">
        <v>2.528968236251E-3</v>
      </c>
      <c r="T453" s="3">
        <v>2.4150481420849999E-3</v>
      </c>
      <c r="U453" s="3">
        <v>2.3659532093729999E-3</v>
      </c>
      <c r="V453" s="3">
        <v>2.0608658709350002E-3</v>
      </c>
      <c r="W453" s="3">
        <v>1.4858283648159999E-3</v>
      </c>
      <c r="X453" s="3">
        <v>1.37165754777E-3</v>
      </c>
    </row>
    <row r="454" spans="1:25" hidden="1" outlineLevel="1" x14ac:dyDescent="0.25">
      <c r="A454" s="11" t="s">
        <v>23</v>
      </c>
      <c r="C454" s="3">
        <v>2.5488054404399999E-3</v>
      </c>
      <c r="D454" s="3">
        <v>3.8401633399059998E-3</v>
      </c>
      <c r="E454" s="3">
        <v>2.7752315381300002E-3</v>
      </c>
      <c r="F454" s="3">
        <v>2.4395957253600001E-3</v>
      </c>
      <c r="G454" s="3">
        <v>2.7037971170340001E-3</v>
      </c>
      <c r="H454" s="3">
        <v>2.261354877827E-3</v>
      </c>
      <c r="I454" s="3">
        <v>2.1699834514519998E-3</v>
      </c>
      <c r="J454" s="3">
        <v>1.9177271595080001E-3</v>
      </c>
      <c r="K454" s="3">
        <v>2.0148454805660001E-3</v>
      </c>
      <c r="L454" s="3">
        <v>2.7104151194709998E-3</v>
      </c>
      <c r="M454" s="3">
        <v>2.3834481641959999E-3</v>
      </c>
      <c r="N454" s="3">
        <v>2.0021983682810001E-3</v>
      </c>
      <c r="O454" s="3">
        <v>2.3225143281389998E-3</v>
      </c>
      <c r="P454" s="3">
        <v>1.9841825044060002E-3</v>
      </c>
      <c r="Q454" s="3">
        <v>2.6686005396209999E-3</v>
      </c>
      <c r="R454" s="3">
        <v>1.9791343977820001E-3</v>
      </c>
      <c r="S454" s="3">
        <v>1.941461342651E-3</v>
      </c>
      <c r="T454" s="3">
        <v>1.4559970106219999E-3</v>
      </c>
      <c r="U454" s="3">
        <v>1.6632341708629999E-3</v>
      </c>
      <c r="V454" s="3">
        <v>1.617411024492E-3</v>
      </c>
      <c r="W454" s="3">
        <v>1.48875163233E-3</v>
      </c>
      <c r="X454" s="3">
        <v>1.174763400684E-3</v>
      </c>
    </row>
    <row r="455" spans="1:25" hidden="1" outlineLevel="1" x14ac:dyDescent="0.25">
      <c r="A455" s="11" t="s">
        <v>24</v>
      </c>
      <c r="C455" s="3">
        <v>2.4480596015810001E-3</v>
      </c>
      <c r="D455" s="3">
        <v>1.529626655E-6</v>
      </c>
      <c r="E455" s="3">
        <v>3.6080481109399998E-3</v>
      </c>
      <c r="F455" s="3">
        <v>2.5226409126819999E-3</v>
      </c>
      <c r="G455" s="3">
        <v>2.9951412407919998E-3</v>
      </c>
      <c r="H455" s="3">
        <v>4.0019503617600002E-3</v>
      </c>
      <c r="I455" s="3">
        <v>4.0517263743640002E-3</v>
      </c>
      <c r="J455" s="3">
        <v>3.2655154421309999E-3</v>
      </c>
      <c r="K455" s="3">
        <v>2.245821779946E-3</v>
      </c>
      <c r="L455" s="3">
        <v>1.9852938170279999E-3</v>
      </c>
      <c r="M455" s="3">
        <v>1.509217645955E-3</v>
      </c>
      <c r="N455" s="3">
        <v>2.1088766134859998E-3</v>
      </c>
      <c r="O455" s="3">
        <v>2.121685546575E-3</v>
      </c>
      <c r="P455" s="3">
        <v>1.2847035086159999E-3</v>
      </c>
      <c r="Q455" s="3">
        <v>1.3696888895509999E-3</v>
      </c>
      <c r="R455" s="3">
        <v>1.3506343683560001E-3</v>
      </c>
      <c r="S455" s="3">
        <v>2.1913213358399999E-3</v>
      </c>
      <c r="T455" s="3">
        <v>4.3093774525389998E-3</v>
      </c>
      <c r="U455" s="3">
        <v>3.469942023706E-3</v>
      </c>
      <c r="V455" s="3">
        <v>1.883141339742E-3</v>
      </c>
      <c r="W455" s="3">
        <v>1.34534793172E-3</v>
      </c>
      <c r="X455" s="3">
        <v>1.469041532915E-3</v>
      </c>
    </row>
    <row r="456" spans="1:25" hidden="1" outlineLevel="1" x14ac:dyDescent="0.25">
      <c r="A456" s="23" t="s">
        <v>795</v>
      </c>
      <c r="C456" s="3">
        <v>0</v>
      </c>
      <c r="D456" s="3">
        <v>0</v>
      </c>
      <c r="E456" s="3">
        <v>2.16772266567E-3</v>
      </c>
      <c r="F456" s="3">
        <v>2.611400127787E-3</v>
      </c>
      <c r="G456" s="3">
        <v>5.0786130080200003E-4</v>
      </c>
      <c r="H456" s="3">
        <v>1.306255264233E-2</v>
      </c>
      <c r="I456" s="3">
        <v>8.1221466737299998E-4</v>
      </c>
      <c r="J456" s="3">
        <v>5.8220646380700001E-4</v>
      </c>
      <c r="K456" s="3">
        <v>1.551655878531E-3</v>
      </c>
      <c r="L456" s="3">
        <v>1.8168450041439999E-3</v>
      </c>
      <c r="M456" s="3">
        <v>1.6733513533500001E-3</v>
      </c>
      <c r="N456" s="3">
        <v>9.6085181330800003E-4</v>
      </c>
      <c r="O456" s="3">
        <v>4.96043209583E-3</v>
      </c>
      <c r="P456" s="3">
        <v>5.6530289230539996E-3</v>
      </c>
      <c r="Q456" s="3">
        <v>9.1745173841500005E-4</v>
      </c>
      <c r="R456" s="3">
        <v>6.8485983811199995E-4</v>
      </c>
      <c r="S456" s="3">
        <v>5.3827281525000001E-4</v>
      </c>
      <c r="T456" s="3">
        <v>1.2897507731599999E-4</v>
      </c>
      <c r="U456" s="3">
        <v>2.905965231E-6</v>
      </c>
      <c r="V456" s="3">
        <v>4.1006852227100003E-4</v>
      </c>
      <c r="W456" s="3">
        <v>1.358407786E-5</v>
      </c>
      <c r="X456" s="3">
        <v>6.9404122965399998E-4</v>
      </c>
    </row>
    <row r="457" spans="1:25" hidden="1" outlineLevel="1" x14ac:dyDescent="0.25"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5" hidden="1" outlineLevel="1" x14ac:dyDescent="0.25">
      <c r="A458" s="11" t="s">
        <v>209</v>
      </c>
    </row>
    <row r="459" spans="1:25" hidden="1" outlineLevel="1" x14ac:dyDescent="0.25">
      <c r="A459" s="8" t="s">
        <v>210</v>
      </c>
      <c r="B459" s="22"/>
    </row>
    <row r="460" spans="1:25" hidden="1" outlineLevel="1" x14ac:dyDescent="0.25">
      <c r="A460" s="11" t="s">
        <v>211</v>
      </c>
    </row>
    <row r="461" spans="1:25" s="4" customFormat="1" hidden="1" outlineLevel="1" x14ac:dyDescent="0.25">
      <c r="A461" s="24" t="s">
        <v>212</v>
      </c>
      <c r="B461" s="33"/>
      <c r="C461" s="4">
        <v>5173.207171</v>
      </c>
      <c r="D461" s="4">
        <v>5189.8997129999998</v>
      </c>
      <c r="E461" s="4">
        <v>5274.7284579999996</v>
      </c>
      <c r="F461" s="4">
        <v>5524.7088610000001</v>
      </c>
      <c r="G461" s="4">
        <v>5730</v>
      </c>
      <c r="H461" s="4">
        <v>5107.945205</v>
      </c>
      <c r="I461" s="4">
        <v>5523.6008840000004</v>
      </c>
      <c r="J461" s="4">
        <v>5837.971297</v>
      </c>
      <c r="K461" s="4">
        <v>5536.256781</v>
      </c>
      <c r="L461" s="4">
        <v>6119.5859440000004</v>
      </c>
      <c r="M461" s="4">
        <v>6187.3746309999997</v>
      </c>
      <c r="N461" s="4">
        <v>5374.7820019999999</v>
      </c>
      <c r="O461" s="4">
        <v>5666.675448</v>
      </c>
      <c r="P461" s="4">
        <v>5880.3921570000002</v>
      </c>
      <c r="Q461" s="4">
        <v>5517.9075979999998</v>
      </c>
      <c r="R461" s="4">
        <v>6198.8095240000002</v>
      </c>
      <c r="S461" s="4">
        <v>6260.9475030000003</v>
      </c>
      <c r="T461" s="4">
        <v>4736.7346939999998</v>
      </c>
      <c r="U461" s="4">
        <v>4654.3002539999998</v>
      </c>
      <c r="V461" s="4">
        <v>3574.8142640000001</v>
      </c>
      <c r="W461" s="4">
        <v>3352.4882630000002</v>
      </c>
      <c r="X461" s="4">
        <v>3443.1627910000002</v>
      </c>
      <c r="Y461" s="21"/>
    </row>
    <row r="462" spans="1:25" s="4" customFormat="1" hidden="1" outlineLevel="1" x14ac:dyDescent="0.25">
      <c r="A462" s="24" t="s">
        <v>213</v>
      </c>
      <c r="B462" s="33"/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21"/>
    </row>
    <row r="463" spans="1:25" s="4" customFormat="1" hidden="1" outlineLevel="1" x14ac:dyDescent="0.25">
      <c r="A463" s="24" t="s">
        <v>629</v>
      </c>
      <c r="B463" s="33"/>
      <c r="C463" s="4">
        <v>1500</v>
      </c>
      <c r="D463" s="4">
        <v>1500</v>
      </c>
      <c r="E463" s="4">
        <v>1500</v>
      </c>
      <c r="F463" s="4">
        <v>1500</v>
      </c>
      <c r="G463" s="4">
        <v>1500</v>
      </c>
      <c r="H463" s="4">
        <v>1500</v>
      </c>
      <c r="I463" s="4">
        <v>1500</v>
      </c>
      <c r="J463" s="4">
        <v>1500</v>
      </c>
      <c r="K463" s="4">
        <v>1500</v>
      </c>
      <c r="L463" s="4">
        <v>1500</v>
      </c>
      <c r="M463" s="4">
        <v>1500</v>
      </c>
      <c r="N463" s="4">
        <v>1500</v>
      </c>
      <c r="O463" s="4">
        <v>1500</v>
      </c>
      <c r="P463" s="4">
        <v>1500</v>
      </c>
      <c r="Q463" s="4">
        <v>1500</v>
      </c>
      <c r="R463" s="4">
        <v>1500</v>
      </c>
      <c r="S463" s="4">
        <v>1500</v>
      </c>
      <c r="T463" s="4">
        <v>1500</v>
      </c>
      <c r="U463" s="4">
        <v>1500</v>
      </c>
      <c r="V463" s="4">
        <v>1500</v>
      </c>
      <c r="W463" s="4">
        <v>1500</v>
      </c>
      <c r="X463" s="4">
        <v>1500</v>
      </c>
      <c r="Y463" s="21"/>
    </row>
    <row r="464" spans="1:25" s="4" customFormat="1" hidden="1" outlineLevel="1" x14ac:dyDescent="0.25">
      <c r="A464" s="24" t="s">
        <v>13</v>
      </c>
      <c r="B464" s="33"/>
      <c r="C464" s="4">
        <v>3369.7055489999998</v>
      </c>
      <c r="D464" s="4">
        <v>3413.5905560000001</v>
      </c>
      <c r="E464" s="4">
        <v>3076.850508</v>
      </c>
      <c r="F464" s="4">
        <v>3078.8575409999999</v>
      </c>
      <c r="G464" s="4">
        <v>3176.5993269999999</v>
      </c>
      <c r="H464" s="4">
        <v>3167.0881370000002</v>
      </c>
      <c r="I464" s="4">
        <v>3108.5580730000001</v>
      </c>
      <c r="J464" s="4">
        <v>3073.7084220000002</v>
      </c>
      <c r="K464" s="4">
        <v>3025.8735769999998</v>
      </c>
      <c r="L464" s="4">
        <v>3013.5114210000002</v>
      </c>
      <c r="M464" s="4">
        <v>3017.9737340000001</v>
      </c>
      <c r="N464" s="4">
        <v>3055.7995030000002</v>
      </c>
      <c r="O464" s="4">
        <v>3056.043529</v>
      </c>
      <c r="P464" s="4">
        <v>3051.9319390000001</v>
      </c>
      <c r="Q464" s="4">
        <v>3001.248623</v>
      </c>
      <c r="R464" s="4">
        <v>3031.3587680000001</v>
      </c>
      <c r="S464" s="4">
        <v>3101.772152</v>
      </c>
      <c r="T464" s="4">
        <v>3088.7738060000001</v>
      </c>
      <c r="U464" s="4">
        <v>3062.8109450000002</v>
      </c>
      <c r="V464" s="4">
        <v>3098.4145979999998</v>
      </c>
      <c r="W464" s="4">
        <v>3114.4947259999999</v>
      </c>
      <c r="X464" s="4">
        <v>3108.311518</v>
      </c>
      <c r="Y464" s="21"/>
    </row>
    <row r="465" spans="1:25" s="4" customFormat="1" hidden="1" outlineLevel="1" x14ac:dyDescent="0.25">
      <c r="A465" s="24" t="s">
        <v>14</v>
      </c>
      <c r="B465" s="33"/>
      <c r="C465" s="4">
        <v>3854.003612</v>
      </c>
      <c r="D465" s="4">
        <v>3911.7201169999998</v>
      </c>
      <c r="E465" s="4">
        <v>3631.4270150000002</v>
      </c>
      <c r="F465" s="4">
        <v>3685.2802510000001</v>
      </c>
      <c r="G465" s="4">
        <v>3775.7726819999998</v>
      </c>
      <c r="H465" s="4">
        <v>3555.400322</v>
      </c>
      <c r="I465" s="4">
        <v>3635.3924050000001</v>
      </c>
      <c r="J465" s="4">
        <v>3689.5652169999998</v>
      </c>
      <c r="K465" s="4">
        <v>3566.033641</v>
      </c>
      <c r="L465" s="4">
        <v>3695.0955090000002</v>
      </c>
      <c r="M465" s="4">
        <v>3748.7419829999999</v>
      </c>
      <c r="N465" s="4">
        <v>3667.9025419999998</v>
      </c>
      <c r="O465" s="4">
        <v>3650.8955219999998</v>
      </c>
      <c r="P465" s="4">
        <v>3624.0785059999998</v>
      </c>
      <c r="Q465" s="4">
        <v>3630.8329269999999</v>
      </c>
      <c r="R465" s="4">
        <v>3658.8053100000002</v>
      </c>
      <c r="S465" s="4">
        <v>3673.5571020000002</v>
      </c>
      <c r="T465" s="4">
        <v>3582.0962479999998</v>
      </c>
      <c r="U465" s="4">
        <v>3587.701149</v>
      </c>
      <c r="V465" s="4">
        <v>3623.2270170000002</v>
      </c>
      <c r="W465" s="4">
        <v>3840.5150210000002</v>
      </c>
      <c r="X465" s="4">
        <v>3801.0122310000002</v>
      </c>
      <c r="Y465" s="21"/>
    </row>
    <row r="466" spans="1:25" s="4" customFormat="1" hidden="1" outlineLevel="1" x14ac:dyDescent="0.25">
      <c r="A466" s="24" t="s">
        <v>15</v>
      </c>
      <c r="B466" s="33"/>
      <c r="C466" s="4">
        <v>4213.4727460000004</v>
      </c>
      <c r="D466" s="4">
        <v>4308.7997299999997</v>
      </c>
      <c r="E466" s="4">
        <v>4127.3463879999999</v>
      </c>
      <c r="F466" s="4">
        <v>4146.5721819999999</v>
      </c>
      <c r="G466" s="4">
        <v>4179.3775539999997</v>
      </c>
      <c r="H466" s="4">
        <v>4217.3133360000002</v>
      </c>
      <c r="I466" s="4">
        <v>4348.7397609999998</v>
      </c>
      <c r="J466" s="4">
        <v>4287.7054170000001</v>
      </c>
      <c r="K466" s="4">
        <v>4176.6246359999996</v>
      </c>
      <c r="L466" s="4">
        <v>4207.727691</v>
      </c>
      <c r="M466" s="4">
        <v>4180.5702529999999</v>
      </c>
      <c r="N466" s="4">
        <v>4114.7766320000001</v>
      </c>
      <c r="O466" s="4">
        <v>4152.3364490000004</v>
      </c>
      <c r="P466" s="4">
        <v>4175.1309620000002</v>
      </c>
      <c r="Q466" s="4">
        <v>4057.675753</v>
      </c>
      <c r="R466" s="4">
        <v>3996.262174</v>
      </c>
      <c r="S466" s="4">
        <v>4022.6254260000001</v>
      </c>
      <c r="T466" s="4">
        <v>4009.6718900000001</v>
      </c>
      <c r="U466" s="4">
        <v>4059.6796340000001</v>
      </c>
      <c r="V466" s="4">
        <v>4129.5718109999998</v>
      </c>
      <c r="W466" s="4">
        <v>4145.4909820000003</v>
      </c>
      <c r="X466" s="4">
        <v>4216.7562289999996</v>
      </c>
      <c r="Y466" s="21"/>
    </row>
    <row r="467" spans="1:25" s="4" customFormat="1" hidden="1" outlineLevel="1" x14ac:dyDescent="0.25">
      <c r="A467" s="24" t="s">
        <v>16</v>
      </c>
      <c r="B467" s="33"/>
      <c r="C467" s="4">
        <v>4804.6587929999996</v>
      </c>
      <c r="D467" s="4">
        <v>4773.3262029999996</v>
      </c>
      <c r="E467" s="4">
        <v>4671.8736479999998</v>
      </c>
      <c r="F467" s="4">
        <v>4733.98038</v>
      </c>
      <c r="G467" s="4">
        <v>4809.2339119999997</v>
      </c>
      <c r="H467" s="4">
        <v>4804.1580899999999</v>
      </c>
      <c r="I467" s="4">
        <v>4762.6692839999996</v>
      </c>
      <c r="J467" s="4">
        <v>4793.8005389999998</v>
      </c>
      <c r="K467" s="4">
        <v>4668.3887569999997</v>
      </c>
      <c r="L467" s="4">
        <v>4666.5266369999999</v>
      </c>
      <c r="M467" s="4">
        <v>4638.089172</v>
      </c>
      <c r="N467" s="4">
        <v>4574.80663</v>
      </c>
      <c r="O467" s="4">
        <v>4546.9252770000003</v>
      </c>
      <c r="P467" s="4">
        <v>4574.1016950000003</v>
      </c>
      <c r="Q467" s="4">
        <v>4551.8775370000003</v>
      </c>
      <c r="R467" s="4">
        <v>4588.1320779999996</v>
      </c>
      <c r="S467" s="4">
        <v>4614.4203010000001</v>
      </c>
      <c r="T467" s="4">
        <v>4596.7595309999997</v>
      </c>
      <c r="U467" s="4">
        <v>4616.4988810000004</v>
      </c>
      <c r="V467" s="4">
        <v>4658.3540800000001</v>
      </c>
      <c r="W467" s="4">
        <v>4645.4419040000002</v>
      </c>
      <c r="X467" s="4">
        <v>4680.7199879999998</v>
      </c>
      <c r="Y467" s="21"/>
    </row>
    <row r="468" spans="1:25" s="4" customFormat="1" hidden="1" outlineLevel="1" x14ac:dyDescent="0.25">
      <c r="A468" s="24" t="s">
        <v>17</v>
      </c>
      <c r="B468" s="33"/>
      <c r="C468" s="4">
        <v>5640.1248580000001</v>
      </c>
      <c r="D468" s="4">
        <v>5577.6117299999996</v>
      </c>
      <c r="E468" s="4">
        <v>5444.8821200000002</v>
      </c>
      <c r="F468" s="4">
        <v>5444.0914320000002</v>
      </c>
      <c r="G468" s="4">
        <v>5446.9893080000002</v>
      </c>
      <c r="H468" s="4">
        <v>5420.8190640000003</v>
      </c>
      <c r="I468" s="4">
        <v>5456.4620240000004</v>
      </c>
      <c r="J468" s="4">
        <v>5442.5933359999999</v>
      </c>
      <c r="K468" s="4">
        <v>5385.5810899999997</v>
      </c>
      <c r="L468" s="4">
        <v>5357.5638259999996</v>
      </c>
      <c r="M468" s="4">
        <v>5352.3949890000004</v>
      </c>
      <c r="N468" s="4">
        <v>5231.8631079999996</v>
      </c>
      <c r="O468" s="4">
        <v>5254.8622750000004</v>
      </c>
      <c r="P468" s="4">
        <v>5209.8485710000004</v>
      </c>
      <c r="Q468" s="4">
        <v>5140.1527919999999</v>
      </c>
      <c r="R468" s="4">
        <v>5178.492902</v>
      </c>
      <c r="S468" s="4">
        <v>5171.6335310000004</v>
      </c>
      <c r="T468" s="4">
        <v>5225.2234159999998</v>
      </c>
      <c r="U468" s="4">
        <v>5203.7411039999997</v>
      </c>
      <c r="V468" s="4">
        <v>5233.8028169999998</v>
      </c>
      <c r="W468" s="4">
        <v>5306.8032110000004</v>
      </c>
      <c r="X468" s="4">
        <v>5363.8328380000003</v>
      </c>
      <c r="Y468" s="21"/>
    </row>
    <row r="469" spans="1:25" s="4" customFormat="1" hidden="1" outlineLevel="1" x14ac:dyDescent="0.25">
      <c r="A469" s="24" t="s">
        <v>18</v>
      </c>
      <c r="B469" s="33"/>
      <c r="C469" s="4">
        <v>6346.2346950000001</v>
      </c>
      <c r="D469" s="4">
        <v>6373.1051090000001</v>
      </c>
      <c r="E469" s="4">
        <v>6374.4739760000002</v>
      </c>
      <c r="F469" s="4">
        <v>6366.0757020000001</v>
      </c>
      <c r="G469" s="4">
        <v>6384.1145550000001</v>
      </c>
      <c r="H469" s="4">
        <v>6347.586945</v>
      </c>
      <c r="I469" s="4">
        <v>6395.1071620000002</v>
      </c>
      <c r="J469" s="4">
        <v>6318.3150560000004</v>
      </c>
      <c r="K469" s="4">
        <v>6099.8794820000003</v>
      </c>
      <c r="L469" s="4">
        <v>6051.2580459999999</v>
      </c>
      <c r="M469" s="4">
        <v>6031.9359400000003</v>
      </c>
      <c r="N469" s="4">
        <v>5920.1790380000002</v>
      </c>
      <c r="O469" s="4">
        <v>5972.7943180000002</v>
      </c>
      <c r="P469" s="4">
        <v>5933.4221280000002</v>
      </c>
      <c r="Q469" s="4">
        <v>5841.9536740000003</v>
      </c>
      <c r="R469" s="4">
        <v>5884.0053429999998</v>
      </c>
      <c r="S469" s="4">
        <v>5931.8331589999998</v>
      </c>
      <c r="T469" s="4">
        <v>5878.8583509999999</v>
      </c>
      <c r="U469" s="4">
        <v>5883.3882210000002</v>
      </c>
      <c r="V469" s="4">
        <v>5930.1994519999998</v>
      </c>
      <c r="W469" s="4">
        <v>6077.3151180000004</v>
      </c>
      <c r="X469" s="4">
        <v>6109.3614939999998</v>
      </c>
      <c r="Y469" s="21"/>
    </row>
    <row r="470" spans="1:25" s="4" customFormat="1" hidden="1" outlineLevel="1" x14ac:dyDescent="0.25">
      <c r="A470" s="24" t="s">
        <v>19</v>
      </c>
      <c r="B470" s="33"/>
      <c r="C470" s="4">
        <v>6971.3151500000004</v>
      </c>
      <c r="D470" s="4">
        <v>7027.7114060000004</v>
      </c>
      <c r="E470" s="4">
        <v>7062.3972599999997</v>
      </c>
      <c r="F470" s="4">
        <v>7087.274316</v>
      </c>
      <c r="G470" s="4">
        <v>7072.3502749999998</v>
      </c>
      <c r="H470" s="4">
        <v>7013.034146</v>
      </c>
      <c r="I470" s="4">
        <v>6944.4850820000001</v>
      </c>
      <c r="J470" s="4">
        <v>6878.9708110000001</v>
      </c>
      <c r="K470" s="4">
        <v>6791.2778340000004</v>
      </c>
      <c r="L470" s="4">
        <v>6740.5746509999999</v>
      </c>
      <c r="M470" s="4">
        <v>6730.5964299999996</v>
      </c>
      <c r="N470" s="4">
        <v>6592.1854080000003</v>
      </c>
      <c r="O470" s="4">
        <v>6633.2418719999996</v>
      </c>
      <c r="P470" s="4">
        <v>6619.0693510000001</v>
      </c>
      <c r="Q470" s="4">
        <v>6615.0577000000003</v>
      </c>
      <c r="R470" s="4">
        <v>6616.2226490000003</v>
      </c>
      <c r="S470" s="4">
        <v>6614.4824490000001</v>
      </c>
      <c r="T470" s="4">
        <v>6425.7644069999997</v>
      </c>
      <c r="U470" s="4">
        <v>6503.1348609999995</v>
      </c>
      <c r="V470" s="4">
        <v>6613.7000479999997</v>
      </c>
      <c r="W470" s="4">
        <v>6615.6516000000001</v>
      </c>
      <c r="X470" s="4">
        <v>6674.361046</v>
      </c>
      <c r="Y470" s="21"/>
    </row>
    <row r="471" spans="1:25" s="4" customFormat="1" hidden="1" outlineLevel="1" x14ac:dyDescent="0.25">
      <c r="A471" s="24" t="s">
        <v>20</v>
      </c>
      <c r="B471" s="33"/>
      <c r="C471" s="4">
        <v>7835.6808279999996</v>
      </c>
      <c r="D471" s="4">
        <v>7837.3591630000001</v>
      </c>
      <c r="E471" s="4">
        <v>7344.5582130000003</v>
      </c>
      <c r="F471" s="4">
        <v>7440.6820619999999</v>
      </c>
      <c r="G471" s="4">
        <v>7444.3780120000001</v>
      </c>
      <c r="H471" s="4">
        <v>7319.2119069999999</v>
      </c>
      <c r="I471" s="4">
        <v>7369.9131029999999</v>
      </c>
      <c r="J471" s="4">
        <v>7330.9117669999996</v>
      </c>
      <c r="K471" s="4">
        <v>7078.7075050000003</v>
      </c>
      <c r="L471" s="4">
        <v>7107.5658970000004</v>
      </c>
      <c r="M471" s="4">
        <v>7117.4617029999999</v>
      </c>
      <c r="N471" s="4">
        <v>6877.5100400000001</v>
      </c>
      <c r="O471" s="4">
        <v>7010.19074</v>
      </c>
      <c r="P471" s="4">
        <v>7077.429658</v>
      </c>
      <c r="Q471" s="4">
        <v>6949.9671600000001</v>
      </c>
      <c r="R471" s="4">
        <v>7017.4286330000004</v>
      </c>
      <c r="S471" s="4">
        <v>7036.581803</v>
      </c>
      <c r="T471" s="4">
        <v>6980.9648660000003</v>
      </c>
      <c r="U471" s="4">
        <v>7043.3070870000001</v>
      </c>
      <c r="V471" s="4">
        <v>7117.9019689999996</v>
      </c>
      <c r="W471" s="4">
        <v>6944.3953799999999</v>
      </c>
      <c r="X471" s="4">
        <v>6986.6561469999997</v>
      </c>
      <c r="Y471" s="21"/>
    </row>
    <row r="472" spans="1:25" s="4" customFormat="1" hidden="1" outlineLevel="1" x14ac:dyDescent="0.25">
      <c r="A472" s="24" t="s">
        <v>21</v>
      </c>
      <c r="B472" s="33"/>
      <c r="C472" s="4">
        <v>8849.0879519999999</v>
      </c>
      <c r="D472" s="4">
        <v>8804.8482289999993</v>
      </c>
      <c r="E472" s="4">
        <v>8050.1759380000003</v>
      </c>
      <c r="F472" s="4">
        <v>8100.2215029999998</v>
      </c>
      <c r="G472" s="4">
        <v>8173.2383550000004</v>
      </c>
      <c r="H472" s="4">
        <v>7951.1282510000001</v>
      </c>
      <c r="I472" s="4">
        <v>8041.503858</v>
      </c>
      <c r="J472" s="4">
        <v>8040.7826809999997</v>
      </c>
      <c r="K472" s="4">
        <v>7827.9186600000003</v>
      </c>
      <c r="L472" s="4">
        <v>7850.6810489999998</v>
      </c>
      <c r="M472" s="4">
        <v>7863.1501319999998</v>
      </c>
      <c r="N472" s="4">
        <v>7705.5468300000002</v>
      </c>
      <c r="O472" s="4">
        <v>7785.5543360000001</v>
      </c>
      <c r="P472" s="4">
        <v>7835.292821</v>
      </c>
      <c r="Q472" s="4">
        <v>7632.6842070000002</v>
      </c>
      <c r="R472" s="4">
        <v>7709.474115</v>
      </c>
      <c r="S472" s="4">
        <v>7715.2357760000004</v>
      </c>
      <c r="T472" s="4">
        <v>7526.6683249999996</v>
      </c>
      <c r="U472" s="4">
        <v>7603.6597490000004</v>
      </c>
      <c r="V472" s="4">
        <v>7673.4743689999996</v>
      </c>
      <c r="W472" s="4">
        <v>7566.7889189999996</v>
      </c>
      <c r="X472" s="4">
        <v>7624.4738070000003</v>
      </c>
      <c r="Y472" s="21"/>
    </row>
    <row r="473" spans="1:25" s="4" customFormat="1" hidden="1" outlineLevel="1" x14ac:dyDescent="0.25">
      <c r="A473" s="24" t="s">
        <v>22</v>
      </c>
      <c r="B473" s="33"/>
      <c r="C473" s="4">
        <v>9765.2064229999996</v>
      </c>
      <c r="D473" s="4">
        <v>9745.9521509999995</v>
      </c>
      <c r="E473" s="4">
        <v>9306.8708850000003</v>
      </c>
      <c r="F473" s="4">
        <v>9379.6439680000003</v>
      </c>
      <c r="G473" s="4">
        <v>9402.767715</v>
      </c>
      <c r="H473" s="4">
        <v>9157.2292930000003</v>
      </c>
      <c r="I473" s="4">
        <v>9199.1029209999997</v>
      </c>
      <c r="J473" s="4">
        <v>9215.5973610000001</v>
      </c>
      <c r="K473" s="4">
        <v>8919.3812140000009</v>
      </c>
      <c r="L473" s="4">
        <v>8939.8746040000005</v>
      </c>
      <c r="M473" s="4">
        <v>8897.6321970000008</v>
      </c>
      <c r="N473" s="4">
        <v>8756.1884090000003</v>
      </c>
      <c r="O473" s="4">
        <v>8802.7004519999991</v>
      </c>
      <c r="P473" s="4">
        <v>8815.0540830000009</v>
      </c>
      <c r="Q473" s="4">
        <v>8599.7586850000007</v>
      </c>
      <c r="R473" s="4">
        <v>8645.370218</v>
      </c>
      <c r="S473" s="4">
        <v>8613.8345050000007</v>
      </c>
      <c r="T473" s="4">
        <v>8392.9411189999992</v>
      </c>
      <c r="U473" s="4">
        <v>8431.5653050000001</v>
      </c>
      <c r="V473" s="4">
        <v>8472.2168060000004</v>
      </c>
      <c r="W473" s="4">
        <v>8311.7196980000008</v>
      </c>
      <c r="X473" s="4">
        <v>8397.4849790000007</v>
      </c>
      <c r="Y473" s="21"/>
    </row>
    <row r="474" spans="1:25" s="4" customFormat="1" hidden="1" outlineLevel="1" x14ac:dyDescent="0.25">
      <c r="A474" s="24" t="s">
        <v>23</v>
      </c>
      <c r="B474" s="33"/>
      <c r="C474" s="4">
        <v>10692.82827</v>
      </c>
      <c r="D474" s="4">
        <v>10604.795502999999</v>
      </c>
      <c r="E474" s="4">
        <v>10570.657638999999</v>
      </c>
      <c r="F474" s="4">
        <v>10602.225103999999</v>
      </c>
      <c r="G474" s="4">
        <v>10564.514583</v>
      </c>
      <c r="H474" s="4">
        <v>10421.723693</v>
      </c>
      <c r="I474" s="4">
        <v>10411.090103</v>
      </c>
      <c r="J474" s="4">
        <v>10390.819303</v>
      </c>
      <c r="K474" s="4">
        <v>10186.061498999999</v>
      </c>
      <c r="L474" s="4">
        <v>10168.199962999999</v>
      </c>
      <c r="M474" s="4">
        <v>10135.676626</v>
      </c>
      <c r="N474" s="4">
        <v>9898.4007939999992</v>
      </c>
      <c r="O474" s="4">
        <v>9940.8704099999995</v>
      </c>
      <c r="P474" s="4">
        <v>9937.7469789999996</v>
      </c>
      <c r="Q474" s="4">
        <v>9797.6059509999995</v>
      </c>
      <c r="R474" s="4">
        <v>9774.9385619999994</v>
      </c>
      <c r="S474" s="4">
        <v>9734.3379089999999</v>
      </c>
      <c r="T474" s="4">
        <v>9553.5543240000006</v>
      </c>
      <c r="U474" s="4">
        <v>9536.2775419999998</v>
      </c>
      <c r="V474" s="4">
        <v>9548.1422579999999</v>
      </c>
      <c r="W474" s="4">
        <v>9477.0441179999998</v>
      </c>
      <c r="X474" s="4">
        <v>9471.0962280000003</v>
      </c>
      <c r="Y474" s="21"/>
    </row>
    <row r="475" spans="1:25" s="4" customFormat="1" hidden="1" outlineLevel="1" x14ac:dyDescent="0.25">
      <c r="A475" s="24" t="s">
        <v>24</v>
      </c>
      <c r="B475" s="33"/>
      <c r="C475" s="4">
        <v>11455.545775000001</v>
      </c>
      <c r="D475" s="4">
        <v>11522.577855</v>
      </c>
      <c r="E475" s="4">
        <v>11646.2102</v>
      </c>
      <c r="F475" s="4">
        <v>11709.130687999999</v>
      </c>
      <c r="G475" s="4">
        <v>11678.519935</v>
      </c>
      <c r="H475" s="4">
        <v>11494.510285</v>
      </c>
      <c r="I475" s="4">
        <v>11480.989876</v>
      </c>
      <c r="J475" s="4">
        <v>11459.906827999999</v>
      </c>
      <c r="K475" s="4">
        <v>11201.034218999999</v>
      </c>
      <c r="L475" s="4">
        <v>11146.541286</v>
      </c>
      <c r="M475" s="4">
        <v>11134.146022999999</v>
      </c>
      <c r="N475" s="4">
        <v>10983.60167</v>
      </c>
      <c r="O475" s="4">
        <v>11014.428109</v>
      </c>
      <c r="P475" s="4">
        <v>11009.650688</v>
      </c>
      <c r="Q475" s="4">
        <v>10816.024670999999</v>
      </c>
      <c r="R475" s="4">
        <v>10825.239616999999</v>
      </c>
      <c r="S475" s="4">
        <v>10811.211724000001</v>
      </c>
      <c r="T475" s="4">
        <v>10654.863982999999</v>
      </c>
      <c r="U475" s="4">
        <v>10570.681101</v>
      </c>
      <c r="V475" s="4">
        <v>10615.118291999999</v>
      </c>
      <c r="W475" s="4">
        <v>10683.707490999999</v>
      </c>
      <c r="X475" s="4">
        <v>10710.930098000001</v>
      </c>
      <c r="Y475" s="21"/>
    </row>
    <row r="476" spans="1:25" s="4" customFormat="1" hidden="1" outlineLevel="1" x14ac:dyDescent="0.25">
      <c r="A476" s="23" t="s">
        <v>795</v>
      </c>
      <c r="B476" s="33"/>
      <c r="C476" s="4">
        <v>0</v>
      </c>
      <c r="D476" s="4">
        <v>0</v>
      </c>
      <c r="E476" s="4">
        <v>12293.930288</v>
      </c>
      <c r="F476" s="4">
        <v>12179.861111</v>
      </c>
      <c r="G476" s="4">
        <v>12274.595992</v>
      </c>
      <c r="H476" s="4">
        <v>12333.121386999999</v>
      </c>
      <c r="I476" s="4">
        <v>12300.186451</v>
      </c>
      <c r="J476" s="4">
        <v>12317.169069</v>
      </c>
      <c r="K476" s="4">
        <v>11989.347825999999</v>
      </c>
      <c r="L476" s="4">
        <v>12025.042111000001</v>
      </c>
      <c r="M476" s="4">
        <v>11967.650463</v>
      </c>
      <c r="N476" s="4">
        <v>12011.355115</v>
      </c>
      <c r="O476" s="4">
        <v>12010.278746</v>
      </c>
      <c r="P476" s="4">
        <v>11928.502705999999</v>
      </c>
      <c r="Q476" s="4">
        <v>11856.147987</v>
      </c>
      <c r="R476" s="4">
        <v>11760.205244999999</v>
      </c>
      <c r="S476" s="4">
        <v>11718.235642</v>
      </c>
      <c r="T476" s="4">
        <v>11877.43561</v>
      </c>
      <c r="U476" s="4">
        <v>11815.929204</v>
      </c>
      <c r="V476" s="4">
        <v>11792.908654000001</v>
      </c>
      <c r="W476" s="4">
        <v>11483.237297</v>
      </c>
      <c r="X476" s="4">
        <v>11547.678864</v>
      </c>
      <c r="Y476" s="21"/>
    </row>
    <row r="477" spans="1:25" s="4" customFormat="1" hidden="1" outlineLevel="1" x14ac:dyDescent="0.25">
      <c r="A477" s="24"/>
      <c r="B477" s="33"/>
      <c r="Y477" s="21"/>
    </row>
    <row r="478" spans="1:25" hidden="1" outlineLevel="1" x14ac:dyDescent="0.25">
      <c r="A478" s="11" t="s">
        <v>214</v>
      </c>
      <c r="C478" s="3">
        <v>0.2266392030795</v>
      </c>
      <c r="D478" s="3">
        <v>0.2231234641557</v>
      </c>
      <c r="E478" s="3">
        <v>0.22603119204239999</v>
      </c>
      <c r="F478" s="3">
        <v>0.22578859451139999</v>
      </c>
      <c r="G478" s="3">
        <v>0.224435739828</v>
      </c>
      <c r="H478" s="3">
        <v>0.22739356305549999</v>
      </c>
      <c r="I478" s="3">
        <v>0.22105667684950001</v>
      </c>
      <c r="J478" s="3">
        <v>0.21638462556919999</v>
      </c>
      <c r="K478" s="3">
        <v>0.2118010089247</v>
      </c>
      <c r="L478" s="3">
        <v>0.2079481962345</v>
      </c>
      <c r="M478" s="3">
        <v>0.20604793488209999</v>
      </c>
      <c r="N478" s="3">
        <v>0.203756874368</v>
      </c>
      <c r="O478" s="3">
        <v>0.20533199613809999</v>
      </c>
      <c r="P478" s="3">
        <v>0.20530923861059999</v>
      </c>
      <c r="Q478" s="3">
        <v>0.20291214047190001</v>
      </c>
      <c r="R478" s="3">
        <v>0.1988794785246</v>
      </c>
      <c r="S478" s="3">
        <v>0.1990700100983</v>
      </c>
      <c r="T478" s="3">
        <v>0.20371348818939999</v>
      </c>
      <c r="U478" s="3">
        <v>0.19847783991929999</v>
      </c>
      <c r="V478" s="3">
        <v>0.1946835764499</v>
      </c>
      <c r="W478" s="3">
        <v>0.19188590794249999</v>
      </c>
      <c r="X478" s="3">
        <v>0.1899977315902</v>
      </c>
    </row>
    <row r="479" spans="1:25" hidden="1" outlineLevel="1" x14ac:dyDescent="0.25">
      <c r="A479" s="8" t="s">
        <v>215</v>
      </c>
      <c r="B479" s="22"/>
    </row>
    <row r="480" spans="1:25" hidden="1" outlineLevel="1" x14ac:dyDescent="0.25">
      <c r="A480" s="11" t="s">
        <v>216</v>
      </c>
    </row>
    <row r="481" spans="1:25" hidden="1" outlineLevel="1" x14ac:dyDescent="0.25">
      <c r="A481" s="11" t="s">
        <v>217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</row>
    <row r="482" spans="1:25" ht="11.25" hidden="1" outlineLevel="1" x14ac:dyDescent="0.2">
      <c r="A482" s="11" t="s">
        <v>218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1"/>
    </row>
    <row r="483" spans="1:25" ht="11.25" hidden="1" outlineLevel="1" x14ac:dyDescent="0.2">
      <c r="A483" s="11" t="s">
        <v>219</v>
      </c>
      <c r="C483" s="3">
        <v>5.2164846077459998E-2</v>
      </c>
      <c r="D483" s="3">
        <v>5.2131869845789998E-2</v>
      </c>
      <c r="E483" s="3">
        <v>5.020238083399E-2</v>
      </c>
      <c r="F483" s="3">
        <v>4.9715923175309998E-2</v>
      </c>
      <c r="G483" s="3">
        <v>4.902930205692E-2</v>
      </c>
      <c r="H483" s="3">
        <v>4.793346822992E-2</v>
      </c>
      <c r="I483" s="3">
        <v>4.690083822775E-2</v>
      </c>
      <c r="J483" s="3">
        <v>4.6032133338339998E-2</v>
      </c>
      <c r="K483" s="3">
        <v>4.4861337683519999E-2</v>
      </c>
      <c r="L483" s="3">
        <v>4.3596366227289997E-2</v>
      </c>
      <c r="M483" s="3">
        <v>4.2386902197329997E-2</v>
      </c>
      <c r="N483" s="3">
        <v>4.1514973576039997E-2</v>
      </c>
      <c r="O483" s="3">
        <v>3.9968533984970002E-2</v>
      </c>
      <c r="P483" s="3">
        <v>3.9057763211800003E-2</v>
      </c>
      <c r="Q483" s="3">
        <v>3.8305309275469997E-2</v>
      </c>
      <c r="R483" s="3">
        <v>3.7356387561089999E-2</v>
      </c>
      <c r="S483" s="3">
        <v>3.6252932222460003E-2</v>
      </c>
      <c r="T483" s="3">
        <v>3.5664084911070003E-2</v>
      </c>
      <c r="U483" s="3">
        <v>3.5027287546960002E-2</v>
      </c>
      <c r="V483" s="3">
        <v>3.4850228356189998E-2</v>
      </c>
      <c r="W483" s="3">
        <v>2.984601927398E-2</v>
      </c>
      <c r="X483" s="3">
        <v>2.9764481608910001E-2</v>
      </c>
      <c r="Y483" s="1"/>
    </row>
    <row r="484" spans="1:25" ht="11.25" hidden="1" outlineLevel="1" x14ac:dyDescent="0.2">
      <c r="A484" s="11" t="s">
        <v>220</v>
      </c>
      <c r="C484" s="3">
        <v>5.989076464747E-2</v>
      </c>
      <c r="D484" s="3">
        <v>6.1382644805329997E-2</v>
      </c>
      <c r="E484" s="3">
        <v>6.3777311467580006E-2</v>
      </c>
      <c r="F484" s="3">
        <v>6.4420493193059994E-2</v>
      </c>
      <c r="G484" s="3">
        <v>6.5202706010200007E-2</v>
      </c>
      <c r="H484" s="3">
        <v>6.5602339068050006E-2</v>
      </c>
      <c r="I484" s="3">
        <v>6.7248294082990004E-2</v>
      </c>
      <c r="J484" s="3">
        <v>6.9597207102369996E-2</v>
      </c>
      <c r="K484" s="3">
        <v>7.098080906208E-2</v>
      </c>
      <c r="L484" s="3">
        <v>7.0903099394370006E-2</v>
      </c>
      <c r="M484" s="3">
        <v>7.0934941835419998E-2</v>
      </c>
      <c r="N484" s="3">
        <v>7.1998993373039999E-2</v>
      </c>
      <c r="O484" s="3">
        <v>7.3660602205969997E-2</v>
      </c>
      <c r="P484" s="3">
        <v>7.5100368701350007E-2</v>
      </c>
      <c r="Q484" s="3">
        <v>7.5405597363320004E-2</v>
      </c>
      <c r="R484" s="3">
        <v>7.4705151369610007E-2</v>
      </c>
      <c r="S484" s="3">
        <v>7.3976571634469995E-2</v>
      </c>
      <c r="T484" s="3">
        <v>7.3386402753869998E-2</v>
      </c>
      <c r="U484" s="3">
        <v>7.3314905379539996E-2</v>
      </c>
      <c r="V484" s="3">
        <v>7.248790319699E-2</v>
      </c>
      <c r="W484" s="3">
        <v>7.4924216146110001E-2</v>
      </c>
      <c r="X484" s="3">
        <v>7.4582089665599996E-2</v>
      </c>
      <c r="Y484" s="1"/>
    </row>
    <row r="485" spans="1:25" ht="11.25" hidden="1" outlineLevel="1" x14ac:dyDescent="0.2">
      <c r="A485" s="11" t="s">
        <v>221</v>
      </c>
      <c r="C485" s="3">
        <v>3.1201588877859999E-2</v>
      </c>
      <c r="D485" s="3">
        <v>2.9955354531809999E-2</v>
      </c>
      <c r="E485" s="3">
        <v>3.0153252513600001E-2</v>
      </c>
      <c r="F485" s="3">
        <v>3.007347327298E-2</v>
      </c>
      <c r="G485" s="3">
        <v>2.9840517705569999E-2</v>
      </c>
      <c r="H485" s="3">
        <v>3.002255806523E-2</v>
      </c>
      <c r="I485" s="3">
        <v>3.0763528539659999E-2</v>
      </c>
      <c r="J485" s="3">
        <v>3.1579638875330003E-2</v>
      </c>
      <c r="K485" s="3">
        <v>3.291969866378E-2</v>
      </c>
      <c r="L485" s="3">
        <v>3.4663341645890001E-2</v>
      </c>
      <c r="M485" s="3">
        <v>3.7475226195610001E-2</v>
      </c>
      <c r="N485" s="3">
        <v>3.9082291754050001E-2</v>
      </c>
      <c r="O485" s="3">
        <v>4.0813764707850003E-2</v>
      </c>
      <c r="P485" s="3">
        <v>4.2548136009829998E-2</v>
      </c>
      <c r="Q485" s="3">
        <v>4.4234651940400001E-2</v>
      </c>
      <c r="R485" s="3">
        <v>4.6367663091130003E-2</v>
      </c>
      <c r="S485" s="3">
        <v>4.7775923052599999E-2</v>
      </c>
      <c r="T485" s="3">
        <v>4.8737808376359999E-2</v>
      </c>
      <c r="U485" s="3">
        <v>4.9443617549079999E-2</v>
      </c>
      <c r="V485" s="3">
        <v>4.9159120310480003E-2</v>
      </c>
      <c r="W485" s="3">
        <v>5.0809115176380003E-2</v>
      </c>
      <c r="X485" s="3">
        <v>5.0582150424939999E-2</v>
      </c>
      <c r="Y485" s="1"/>
    </row>
    <row r="486" spans="1:25" ht="11.25" hidden="1" outlineLevel="1" x14ac:dyDescent="0.2">
      <c r="A486" s="11" t="s">
        <v>222</v>
      </c>
      <c r="C486" s="3">
        <v>3.8490566037740002E-2</v>
      </c>
      <c r="D486" s="3">
        <v>3.7461252022690003E-2</v>
      </c>
      <c r="E486" s="3">
        <v>3.7701510646129997E-2</v>
      </c>
      <c r="F486" s="3">
        <v>3.7529870207130001E-2</v>
      </c>
      <c r="G486" s="3">
        <v>3.7320227524159998E-2</v>
      </c>
      <c r="H486" s="3">
        <v>3.7148195838859997E-2</v>
      </c>
      <c r="I486" s="3">
        <v>3.6836403033590003E-2</v>
      </c>
      <c r="J486" s="3">
        <v>3.6703705094040001E-2</v>
      </c>
      <c r="K486" s="3">
        <v>3.6512271569180001E-2</v>
      </c>
      <c r="L486" s="3">
        <v>3.5838973993589998E-2</v>
      </c>
      <c r="M486" s="3">
        <v>3.5140025850929998E-2</v>
      </c>
      <c r="N486" s="3">
        <v>3.4518916198309997E-2</v>
      </c>
      <c r="O486" s="3">
        <v>3.3918020988499997E-2</v>
      </c>
      <c r="P486" s="3">
        <v>3.352724293322E-2</v>
      </c>
      <c r="Q486" s="3">
        <v>3.305428979563E-2</v>
      </c>
      <c r="R486" s="3">
        <v>3.2042632024339997E-2</v>
      </c>
      <c r="S486" s="3">
        <v>3.206141673224E-2</v>
      </c>
      <c r="T486" s="3">
        <v>3.2343660355709999E-2</v>
      </c>
      <c r="U486" s="3">
        <v>3.2532426110989998E-2</v>
      </c>
      <c r="V486" s="3">
        <v>3.2112812962339997E-2</v>
      </c>
      <c r="W486" s="3">
        <v>3.2952780249450003E-2</v>
      </c>
      <c r="X486" s="3">
        <v>3.2885992693689997E-2</v>
      </c>
      <c r="Y486" s="1"/>
    </row>
    <row r="487" spans="1:25" ht="11.25" hidden="1" outlineLevel="1" x14ac:dyDescent="0.2">
      <c r="A487" s="11" t="s">
        <v>223</v>
      </c>
      <c r="C487" s="3">
        <v>6.4687189672289994E-2</v>
      </c>
      <c r="D487" s="3">
        <v>6.2708361764759996E-2</v>
      </c>
      <c r="E487" s="3">
        <v>6.2394955893909997E-2</v>
      </c>
      <c r="F487" s="3">
        <v>6.126738917038E-2</v>
      </c>
      <c r="G487" s="3">
        <v>6.0552362863829999E-2</v>
      </c>
      <c r="H487" s="3">
        <v>6.0180658153339998E-2</v>
      </c>
      <c r="I487" s="3">
        <v>5.9664328752539998E-2</v>
      </c>
      <c r="J487" s="3">
        <v>5.9245842561660003E-2</v>
      </c>
      <c r="K487" s="3">
        <v>6.0193925619079998E-2</v>
      </c>
      <c r="L487" s="3">
        <v>6.2388671179190003E-2</v>
      </c>
      <c r="M487" s="3">
        <v>6.5178802240410005E-2</v>
      </c>
      <c r="N487" s="3">
        <v>6.6974247126920003E-2</v>
      </c>
      <c r="O487" s="3">
        <v>6.7601720588480005E-2</v>
      </c>
      <c r="P487" s="3">
        <v>6.8127816468659994E-2</v>
      </c>
      <c r="Q487" s="3">
        <v>6.6739021139740007E-2</v>
      </c>
      <c r="R487" s="3">
        <v>6.3643086399990001E-2</v>
      </c>
      <c r="S487" s="3">
        <v>6.1710873673610001E-2</v>
      </c>
      <c r="T487" s="3">
        <v>6.0578026391280002E-2</v>
      </c>
      <c r="U487" s="3">
        <v>5.9734920972430001E-2</v>
      </c>
      <c r="V487" s="3">
        <v>5.9143896564289998E-2</v>
      </c>
      <c r="W487" s="3">
        <v>6.010677605683E-2</v>
      </c>
      <c r="X487" s="3">
        <v>6.0106176946389998E-2</v>
      </c>
      <c r="Y487" s="1"/>
    </row>
    <row r="488" spans="1:25" ht="11.25" hidden="1" outlineLevel="1" x14ac:dyDescent="0.2">
      <c r="A488" s="11" t="s">
        <v>224</v>
      </c>
      <c r="C488" s="3">
        <v>2.6027805362460001E-2</v>
      </c>
      <c r="D488" s="3">
        <v>2.5783245277129999E-2</v>
      </c>
      <c r="E488" s="3">
        <v>2.5648165643990001E-2</v>
      </c>
      <c r="F488" s="3">
        <v>2.5056270016760002E-2</v>
      </c>
      <c r="G488" s="3">
        <v>2.4778986323100001E-2</v>
      </c>
      <c r="H488" s="3">
        <v>2.4387882543159999E-2</v>
      </c>
      <c r="I488" s="3">
        <v>2.3901845621640001E-2</v>
      </c>
      <c r="J488" s="3">
        <v>2.3321070610760001E-2</v>
      </c>
      <c r="K488" s="3">
        <v>2.2609381014350002E-2</v>
      </c>
      <c r="L488" s="3">
        <v>2.2087638047739999E-2</v>
      </c>
      <c r="M488" s="3">
        <v>2.1430417923310002E-2</v>
      </c>
      <c r="N488" s="3">
        <v>2.0988172133210001E-2</v>
      </c>
      <c r="O488" s="3">
        <v>2.086297219944E-2</v>
      </c>
      <c r="P488" s="3">
        <v>2.022941417452E-2</v>
      </c>
      <c r="Q488" s="3">
        <v>1.9655411821979999E-2</v>
      </c>
      <c r="R488" s="3">
        <v>1.912037142922E-2</v>
      </c>
      <c r="S488" s="3">
        <v>1.8552971196199999E-2</v>
      </c>
      <c r="T488" s="3">
        <v>1.830177854274E-2</v>
      </c>
      <c r="U488" s="3">
        <v>1.8513005882769999E-2</v>
      </c>
      <c r="V488" s="3">
        <v>1.8940341497929999E-2</v>
      </c>
      <c r="W488" s="3">
        <v>1.9394634050700001E-2</v>
      </c>
      <c r="X488" s="3">
        <v>1.9640456606439999E-2</v>
      </c>
      <c r="Y488" s="1"/>
    </row>
    <row r="489" spans="1:25" ht="11.25" hidden="1" outlineLevel="1" x14ac:dyDescent="0.2">
      <c r="A489" s="11" t="s">
        <v>225</v>
      </c>
      <c r="C489" s="3">
        <v>2.109235352532E-2</v>
      </c>
      <c r="D489" s="3">
        <v>2.1113992162670001E-2</v>
      </c>
      <c r="E489" s="3">
        <v>2.0705498592780001E-2</v>
      </c>
      <c r="F489" s="3">
        <v>2.0138220975080001E-2</v>
      </c>
      <c r="G489" s="3">
        <v>1.984472748989E-2</v>
      </c>
      <c r="H489" s="3">
        <v>1.951805129297E-2</v>
      </c>
      <c r="I489" s="3">
        <v>1.9254528520649999E-2</v>
      </c>
      <c r="J489" s="3">
        <v>1.8703780171930001E-2</v>
      </c>
      <c r="K489" s="3">
        <v>1.8072841248600001E-2</v>
      </c>
      <c r="L489" s="3">
        <v>1.771464196651E-2</v>
      </c>
      <c r="M489" s="3">
        <v>1.7208099956919999E-2</v>
      </c>
      <c r="N489" s="3">
        <v>1.681067024578E-2</v>
      </c>
      <c r="O489" s="3">
        <v>1.597569752456E-2</v>
      </c>
      <c r="P489" s="3">
        <v>1.551823023351E-2</v>
      </c>
      <c r="Q489" s="3">
        <v>1.5194439345939999E-2</v>
      </c>
      <c r="R489" s="3">
        <v>1.427928855141E-2</v>
      </c>
      <c r="S489" s="3">
        <v>1.3714344542569999E-2</v>
      </c>
      <c r="T489" s="3">
        <v>1.3410786001149999E-2</v>
      </c>
      <c r="U489" s="3">
        <v>1.33673541711E-2</v>
      </c>
      <c r="V489" s="3">
        <v>1.363704587851E-2</v>
      </c>
      <c r="W489" s="3">
        <v>1.367879711041E-2</v>
      </c>
      <c r="X489" s="3">
        <v>1.3693636218640001E-2</v>
      </c>
      <c r="Y489" s="1"/>
    </row>
    <row r="490" spans="1:25" ht="11.25" hidden="1" outlineLevel="1" x14ac:dyDescent="0.2">
      <c r="A490" s="11" t="s">
        <v>226</v>
      </c>
      <c r="C490" s="3">
        <v>1.7249255213509999E-2</v>
      </c>
      <c r="D490" s="3">
        <v>1.7380539254870001E-2</v>
      </c>
      <c r="E490" s="3">
        <v>1.7294362177159999E-2</v>
      </c>
      <c r="F490" s="3">
        <v>1.6975201530939999E-2</v>
      </c>
      <c r="G490" s="3">
        <v>1.6653123562060002E-2</v>
      </c>
      <c r="H490" s="3">
        <v>1.641026634007E-2</v>
      </c>
      <c r="I490" s="3">
        <v>1.610879854023E-2</v>
      </c>
      <c r="J490" s="3">
        <v>1.560681707271E-2</v>
      </c>
      <c r="K490" s="3">
        <v>1.5259270121160001E-2</v>
      </c>
      <c r="L490" s="3">
        <v>1.488243676523E-2</v>
      </c>
      <c r="M490" s="3">
        <v>1.45540715209E-2</v>
      </c>
      <c r="N490" s="3">
        <v>1.429410284372E-2</v>
      </c>
      <c r="O490" s="3">
        <v>1.380822468074E-2</v>
      </c>
      <c r="P490" s="3">
        <v>1.3510856206470001E-2</v>
      </c>
      <c r="Q490" s="3">
        <v>1.316745006344E-2</v>
      </c>
      <c r="R490" s="3">
        <v>1.220562785414E-2</v>
      </c>
      <c r="S490" s="3">
        <v>1.175830398047E-2</v>
      </c>
      <c r="T490" s="3">
        <v>1.1488812392429999E-2</v>
      </c>
      <c r="U490" s="3">
        <v>1.139698065065E-2</v>
      </c>
      <c r="V490" s="3">
        <v>1.192169419568E-2</v>
      </c>
      <c r="W490" s="3">
        <v>1.210279457674E-2</v>
      </c>
      <c r="X490" s="3">
        <v>1.2159462887439999E-2</v>
      </c>
      <c r="Y490" s="1"/>
    </row>
    <row r="491" spans="1:25" ht="11.25" hidden="1" outlineLevel="1" x14ac:dyDescent="0.2">
      <c r="A491" s="11" t="s">
        <v>227</v>
      </c>
      <c r="C491" s="3">
        <v>2.3495531281030001E-2</v>
      </c>
      <c r="D491" s="3">
        <v>2.3209794708830001E-2</v>
      </c>
      <c r="E491" s="3">
        <v>2.3161914612189999E-2</v>
      </c>
      <c r="F491" s="3">
        <v>2.2845131032290002E-2</v>
      </c>
      <c r="G491" s="3">
        <v>2.2605562789420001E-2</v>
      </c>
      <c r="H491" s="3">
        <v>2.2112712873589999E-2</v>
      </c>
      <c r="I491" s="3">
        <v>2.151641291745E-2</v>
      </c>
      <c r="J491" s="3">
        <v>2.0918578024699999E-2</v>
      </c>
      <c r="K491" s="3">
        <v>2.0364022948479998E-2</v>
      </c>
      <c r="L491" s="3">
        <v>1.9816530103309998E-2</v>
      </c>
      <c r="M491" s="3">
        <v>1.914691943128E-2</v>
      </c>
      <c r="N491" s="3">
        <v>1.8589044543240001E-2</v>
      </c>
      <c r="O491" s="3">
        <v>1.887960901803E-2</v>
      </c>
      <c r="P491" s="3">
        <v>1.839410077837E-2</v>
      </c>
      <c r="Q491" s="3">
        <v>1.7819949085860001E-2</v>
      </c>
      <c r="R491" s="3">
        <v>1.748888838064E-2</v>
      </c>
      <c r="S491" s="3">
        <v>1.6736647817099999E-2</v>
      </c>
      <c r="T491" s="3">
        <v>1.6286574870909998E-2</v>
      </c>
      <c r="U491" s="3">
        <v>1.6046495144939998E-2</v>
      </c>
      <c r="V491" s="3">
        <v>1.6438786960469999E-2</v>
      </c>
      <c r="W491" s="3">
        <v>1.6755395357960001E-2</v>
      </c>
      <c r="X491" s="3">
        <v>1.6792362550979999E-2</v>
      </c>
      <c r="Y491" s="1"/>
    </row>
    <row r="492" spans="1:25" ht="11.25" hidden="1" outlineLevel="1" x14ac:dyDescent="0.2">
      <c r="A492" s="11" t="s">
        <v>228</v>
      </c>
      <c r="C492" s="3">
        <v>0.12774577954319999</v>
      </c>
      <c r="D492" s="3">
        <v>0.13106076852590001</v>
      </c>
      <c r="E492" s="3">
        <v>0.1314132845365</v>
      </c>
      <c r="F492" s="3">
        <v>0.13614865199849999</v>
      </c>
      <c r="G492" s="3">
        <v>0.14029351007900001</v>
      </c>
      <c r="H492" s="3">
        <v>0.1446620646923</v>
      </c>
      <c r="I492" s="3">
        <v>0.14949345193970001</v>
      </c>
      <c r="J492" s="3">
        <v>0.1555520102106</v>
      </c>
      <c r="K492" s="3">
        <v>0.15939292849680001</v>
      </c>
      <c r="L492" s="3">
        <v>0.16131991449950001</v>
      </c>
      <c r="M492" s="3">
        <v>0.16305040930629999</v>
      </c>
      <c r="N492" s="3">
        <v>0.16494421608929999</v>
      </c>
      <c r="O492" s="3">
        <v>0.16545600615930001</v>
      </c>
      <c r="P492" s="3">
        <v>0.16832445718969999</v>
      </c>
      <c r="Q492" s="3">
        <v>0.17317989928899999</v>
      </c>
      <c r="R492" s="3">
        <v>0.18068293575460001</v>
      </c>
      <c r="S492" s="3">
        <v>0.18934619711889999</v>
      </c>
      <c r="T492" s="3">
        <v>0.19475760183589999</v>
      </c>
      <c r="U492" s="3">
        <v>0.19738464809699999</v>
      </c>
      <c r="V492" s="3">
        <v>0.1947781835855</v>
      </c>
      <c r="W492" s="3">
        <v>0.1920310072843</v>
      </c>
      <c r="X492" s="3">
        <v>0.1915286290414</v>
      </c>
      <c r="Y492" s="1"/>
    </row>
    <row r="493" spans="1:25" ht="11.25" hidden="1" outlineLevel="1" x14ac:dyDescent="0.2">
      <c r="A493" s="11" t="s">
        <v>229</v>
      </c>
      <c r="C493" s="3">
        <v>4.6544190665339998E-2</v>
      </c>
      <c r="D493" s="3">
        <v>4.7160431247929999E-2</v>
      </c>
      <c r="E493" s="3">
        <v>4.696030948853E-2</v>
      </c>
      <c r="F493" s="3">
        <v>4.6255441087519999E-2</v>
      </c>
      <c r="G493" s="3">
        <v>4.5455880481289998E-2</v>
      </c>
      <c r="H493" s="3">
        <v>4.4816001703960003E-2</v>
      </c>
      <c r="I493" s="3">
        <v>4.3850145406849998E-2</v>
      </c>
      <c r="J493" s="3">
        <v>4.2447163932580002E-2</v>
      </c>
      <c r="K493" s="3">
        <v>4.1186282236930001E-2</v>
      </c>
      <c r="L493" s="3">
        <v>4.0060562878520001E-2</v>
      </c>
      <c r="M493" s="3">
        <v>3.8733304610079997E-2</v>
      </c>
      <c r="N493" s="3">
        <v>3.7773676704969998E-2</v>
      </c>
      <c r="O493" s="3">
        <v>3.6671297303630002E-2</v>
      </c>
      <c r="P493" s="3">
        <v>3.5780417861530002E-2</v>
      </c>
      <c r="Q493" s="3">
        <v>3.4786008985789998E-2</v>
      </c>
      <c r="R493" s="3">
        <v>3.358263004216E-2</v>
      </c>
      <c r="S493" s="3">
        <v>3.3943921934859997E-2</v>
      </c>
      <c r="T493" s="3">
        <v>3.4452094090649997E-2</v>
      </c>
      <c r="U493" s="3">
        <v>3.5020199872419999E-2</v>
      </c>
      <c r="V493" s="3">
        <v>3.4964585135049998E-2</v>
      </c>
      <c r="W493" s="3">
        <v>3.5350717118860002E-2</v>
      </c>
      <c r="X493" s="3">
        <v>3.5384720545009997E-2</v>
      </c>
      <c r="Y493" s="1"/>
    </row>
    <row r="494" spans="1:25" ht="11.25" hidden="1" outlineLevel="1" x14ac:dyDescent="0.2">
      <c r="A494" s="11" t="s">
        <v>230</v>
      </c>
      <c r="C494" s="3">
        <v>4.752730883813E-2</v>
      </c>
      <c r="D494" s="3">
        <v>4.7404129218410002E-2</v>
      </c>
      <c r="E494" s="3">
        <v>4.7169154575199997E-2</v>
      </c>
      <c r="F494" s="3">
        <v>4.6721465895910003E-2</v>
      </c>
      <c r="G494" s="3">
        <v>4.6082453031530003E-2</v>
      </c>
      <c r="H494" s="3">
        <v>4.5338806649299998E-2</v>
      </c>
      <c r="I494" s="3">
        <v>4.4334834920449998E-2</v>
      </c>
      <c r="J494" s="3">
        <v>4.332932917902E-2</v>
      </c>
      <c r="K494" s="3">
        <v>4.1992778195280002E-2</v>
      </c>
      <c r="L494" s="3">
        <v>4.0790879943E-2</v>
      </c>
      <c r="M494" s="3">
        <v>3.9388194743639998E-2</v>
      </c>
      <c r="N494" s="3">
        <v>3.8285378743389997E-2</v>
      </c>
      <c r="O494" s="3">
        <v>3.8361758749389997E-2</v>
      </c>
      <c r="P494" s="3">
        <v>3.7312576812780003E-2</v>
      </c>
      <c r="Q494" s="3">
        <v>3.6238418629149997E-2</v>
      </c>
      <c r="R494" s="3">
        <v>3.6952328675219998E-2</v>
      </c>
      <c r="S494" s="3">
        <v>3.6142629183240002E-2</v>
      </c>
      <c r="T494" s="3">
        <v>3.5879231210559998E-2</v>
      </c>
      <c r="U494" s="3">
        <v>3.5750230349420001E-2</v>
      </c>
      <c r="V494" s="3">
        <v>3.8216606033750003E-2</v>
      </c>
      <c r="W494" s="3">
        <v>3.8427315366399997E-2</v>
      </c>
      <c r="X494" s="3">
        <v>3.8460662124909999E-2</v>
      </c>
      <c r="Y494" s="1"/>
    </row>
    <row r="495" spans="1:25" ht="11.25" hidden="1" outlineLevel="1" x14ac:dyDescent="0.2">
      <c r="A495" s="11" t="s">
        <v>231</v>
      </c>
      <c r="C495" s="3">
        <v>7.5650446871900007E-2</v>
      </c>
      <c r="D495" s="3">
        <v>7.6599146082309999E-2</v>
      </c>
      <c r="E495" s="3">
        <v>7.7680427237380001E-2</v>
      </c>
      <c r="F495" s="3">
        <v>7.8738361774069995E-2</v>
      </c>
      <c r="G495" s="3">
        <v>8.0122964862990004E-2</v>
      </c>
      <c r="H495" s="3">
        <v>8.1441392597470005E-2</v>
      </c>
      <c r="I495" s="3">
        <v>8.3081484860579993E-2</v>
      </c>
      <c r="J495" s="3">
        <v>8.5260332595070001E-2</v>
      </c>
      <c r="K495" s="3">
        <v>8.7678941290759996E-2</v>
      </c>
      <c r="L495" s="3">
        <v>9.0309939437119999E-2</v>
      </c>
      <c r="M495" s="3">
        <v>9.2804825506249994E-2</v>
      </c>
      <c r="N495" s="3">
        <v>9.4715208455669997E-2</v>
      </c>
      <c r="O495" s="3">
        <v>9.5326962023199999E-2</v>
      </c>
      <c r="P495" s="3">
        <v>9.6952068824250004E-2</v>
      </c>
      <c r="Q495" s="3">
        <v>9.8787796566890004E-2</v>
      </c>
      <c r="R495" s="3">
        <v>0.1007021476111</v>
      </c>
      <c r="S495" s="3">
        <v>0.1022141496739</v>
      </c>
      <c r="T495" s="3">
        <v>0.10281841652320001</v>
      </c>
      <c r="U495" s="3">
        <v>0.1030689630732</v>
      </c>
      <c r="V495" s="3">
        <v>0.1018775953628</v>
      </c>
      <c r="W495" s="3">
        <v>0.1002081228226</v>
      </c>
      <c r="X495" s="3">
        <v>0.100298480257</v>
      </c>
      <c r="Y495" s="1"/>
    </row>
    <row r="496" spans="1:25" ht="11.25" hidden="1" outlineLevel="1" x14ac:dyDescent="0.2">
      <c r="A496" s="11" t="s">
        <v>232</v>
      </c>
      <c r="C496" s="3">
        <v>3.7855014895730003E-2</v>
      </c>
      <c r="D496" s="3">
        <v>3.749049577915E-2</v>
      </c>
      <c r="E496" s="3">
        <v>3.6995415353099997E-2</v>
      </c>
      <c r="F496" s="3">
        <v>3.644908926854E-2</v>
      </c>
      <c r="G496" s="3">
        <v>3.5871278501709999E-2</v>
      </c>
      <c r="H496" s="3">
        <v>3.5308696957079999E-2</v>
      </c>
      <c r="I496" s="3">
        <v>3.46125335006E-2</v>
      </c>
      <c r="J496" s="3">
        <v>3.3184428844930003E-2</v>
      </c>
      <c r="K496" s="3">
        <v>3.1994061257029999E-2</v>
      </c>
      <c r="L496" s="3">
        <v>3.0931599572499999E-2</v>
      </c>
      <c r="M496" s="3">
        <v>2.9883670831540001E-2</v>
      </c>
      <c r="N496" s="3">
        <v>2.9066353493830001E-2</v>
      </c>
      <c r="O496" s="3">
        <v>2.8277570421950001E-2</v>
      </c>
      <c r="P496" s="3">
        <v>2.7677181483E-2</v>
      </c>
      <c r="Q496" s="3">
        <v>2.70291838575E-2</v>
      </c>
      <c r="R496" s="3">
        <v>2.5920758715859998E-2</v>
      </c>
      <c r="S496" s="3">
        <v>2.5612365706050001E-2</v>
      </c>
      <c r="T496" s="3">
        <v>2.530837636259E-2</v>
      </c>
      <c r="U496" s="3">
        <v>2.5189595293779999E-2</v>
      </c>
      <c r="V496" s="3">
        <v>2.535861571119E-2</v>
      </c>
      <c r="W496" s="3">
        <v>2.5653400093499999E-2</v>
      </c>
      <c r="X496" s="3">
        <v>2.57239855089E-2</v>
      </c>
      <c r="Y496" s="1"/>
    </row>
    <row r="497" spans="1:25" ht="11.25" hidden="1" outlineLevel="1" x14ac:dyDescent="0.2">
      <c r="A497" s="11" t="s">
        <v>233</v>
      </c>
      <c r="C497" s="3">
        <v>7.0963257199600005E-2</v>
      </c>
      <c r="D497" s="3">
        <v>7.1910397130209996E-2</v>
      </c>
      <c r="E497" s="3">
        <v>7.2349905025210007E-2</v>
      </c>
      <c r="F497" s="3">
        <v>7.3503019245829998E-2</v>
      </c>
      <c r="G497" s="3">
        <v>7.4493602106849993E-2</v>
      </c>
      <c r="H497" s="3">
        <v>7.5554996175780001E-2</v>
      </c>
      <c r="I497" s="3">
        <v>7.6628461728540001E-2</v>
      </c>
      <c r="J497" s="3">
        <v>7.8484552723449993E-2</v>
      </c>
      <c r="K497" s="3">
        <v>7.998973550598E-2</v>
      </c>
      <c r="L497" s="3">
        <v>8.2312076950479998E-2</v>
      </c>
      <c r="M497" s="3">
        <v>8.4394657475230006E-2</v>
      </c>
      <c r="N497" s="3">
        <v>8.5529737438129999E-2</v>
      </c>
      <c r="O497" s="3">
        <v>8.6364168912250003E-2</v>
      </c>
      <c r="P497" s="3">
        <v>8.704629250307E-2</v>
      </c>
      <c r="Q497" s="3">
        <v>8.8293737879960005E-2</v>
      </c>
      <c r="R497" s="3">
        <v>9.0410081650389995E-2</v>
      </c>
      <c r="S497" s="3">
        <v>9.0463199229350005E-2</v>
      </c>
      <c r="T497" s="3">
        <v>9.0088927137119995E-2</v>
      </c>
      <c r="U497" s="3">
        <v>8.9956765185340001E-2</v>
      </c>
      <c r="V497" s="3">
        <v>8.9777218700189995E-2</v>
      </c>
      <c r="W497" s="3">
        <v>8.8391874161100004E-2</v>
      </c>
      <c r="X497" s="3">
        <v>8.8602307335929997E-2</v>
      </c>
      <c r="Y497" s="1"/>
    </row>
    <row r="498" spans="1:25" hidden="1" outlineLevel="1" x14ac:dyDescent="0.25">
      <c r="A498" s="11" t="s">
        <v>234</v>
      </c>
      <c r="C498" s="3">
        <v>5.3316782522339998E-2</v>
      </c>
      <c r="D498" s="3">
        <v>5.2960442945430002E-2</v>
      </c>
      <c r="E498" s="3">
        <v>5.2300776704820001E-2</v>
      </c>
      <c r="F498" s="3">
        <v>5.1411460244120001E-2</v>
      </c>
      <c r="G498" s="3">
        <v>5.0585943236440001E-2</v>
      </c>
      <c r="H498" s="3">
        <v>4.9753603965569999E-2</v>
      </c>
      <c r="I498" s="3">
        <v>4.8678033110950002E-2</v>
      </c>
      <c r="J498" s="3">
        <v>4.7026915424750002E-2</v>
      </c>
      <c r="K498" s="3">
        <v>4.5493703832689997E-2</v>
      </c>
      <c r="L498" s="3">
        <v>4.4175276095479998E-2</v>
      </c>
      <c r="M498" s="3">
        <v>4.2654028436020001E-2</v>
      </c>
      <c r="N498" s="3">
        <v>4.1322036741880001E-2</v>
      </c>
      <c r="O498" s="3">
        <v>4.1022980233320003E-2</v>
      </c>
      <c r="P498" s="3">
        <v>3.987709954937E-2</v>
      </c>
      <c r="Q498" s="3">
        <v>3.868038209546E-2</v>
      </c>
      <c r="R498" s="3">
        <v>3.7760446446950001E-2</v>
      </c>
      <c r="S498" s="3">
        <v>3.6613255483900001E-2</v>
      </c>
      <c r="T498" s="3">
        <v>3.5757314974179999E-2</v>
      </c>
      <c r="U498" s="3">
        <v>3.5119427315900002E-2</v>
      </c>
      <c r="V498" s="3">
        <v>3.5986648846070002E-2</v>
      </c>
      <c r="W498" s="3">
        <v>3.6594929645439998E-2</v>
      </c>
      <c r="X498" s="3">
        <v>3.6683451434299998E-2</v>
      </c>
    </row>
    <row r="499" spans="1:25" hidden="1" outlineLevel="1" x14ac:dyDescent="0.25">
      <c r="A499" s="11" t="s">
        <v>235</v>
      </c>
      <c r="C499" s="3">
        <v>7.0863952333659996E-2</v>
      </c>
      <c r="D499" s="3">
        <v>7.1003840680010005E-2</v>
      </c>
      <c r="E499" s="3">
        <v>7.1693534752820004E-2</v>
      </c>
      <c r="F499" s="3">
        <v>7.1728158805390005E-2</v>
      </c>
      <c r="G499" s="3">
        <v>7.1997102101960003E-2</v>
      </c>
      <c r="H499" s="3">
        <v>7.2466574369000003E-2</v>
      </c>
      <c r="I499" s="3">
        <v>7.265590846021E-2</v>
      </c>
      <c r="J499" s="3">
        <v>7.3078944404820004E-2</v>
      </c>
      <c r="K499" s="3">
        <v>7.4087651447110006E-2</v>
      </c>
      <c r="L499" s="3">
        <v>7.5472034200209995E-2</v>
      </c>
      <c r="M499" s="3">
        <v>7.6734166307629997E-2</v>
      </c>
      <c r="N499" s="3">
        <v>7.7485110309540001E-2</v>
      </c>
      <c r="O499" s="3">
        <v>7.8288449629269993E-2</v>
      </c>
      <c r="P499" s="3">
        <v>7.9041376485049997E-2</v>
      </c>
      <c r="Q499" s="3">
        <v>8.0185780749989999E-2</v>
      </c>
      <c r="R499" s="3">
        <v>8.1734251233140001E-2</v>
      </c>
      <c r="S499" s="3">
        <v>8.1330107582229999E-2</v>
      </c>
      <c r="T499" s="3">
        <v>8.1138841078600005E-2</v>
      </c>
      <c r="U499" s="3">
        <v>8.0919980154510004E-2</v>
      </c>
      <c r="V499" s="3">
        <v>8.1264785974139997E-2</v>
      </c>
      <c r="W499" s="3">
        <v>8.0979383775469996E-2</v>
      </c>
      <c r="X499" s="3">
        <v>8.1144098369370005E-2</v>
      </c>
    </row>
    <row r="500" spans="1:25" hidden="1" outlineLevel="1" x14ac:dyDescent="0.25">
      <c r="A500" s="11" t="s">
        <v>236</v>
      </c>
      <c r="C500" s="3">
        <v>4.4131082423040001E-2</v>
      </c>
      <c r="D500" s="3">
        <v>4.34659700154E-2</v>
      </c>
      <c r="E500" s="3">
        <v>4.2992252841780002E-2</v>
      </c>
      <c r="F500" s="3">
        <v>4.245783467026E-2</v>
      </c>
      <c r="G500" s="3">
        <v>4.1931409886139998E-2</v>
      </c>
      <c r="H500" s="3">
        <v>4.1340316974700003E-2</v>
      </c>
      <c r="I500" s="3">
        <v>4.0476326243559999E-2</v>
      </c>
      <c r="J500" s="3">
        <v>3.8946657156799999E-2</v>
      </c>
      <c r="K500" s="3">
        <v>3.7712850779920003E-2</v>
      </c>
      <c r="L500" s="3">
        <v>3.640897755611E-2</v>
      </c>
      <c r="M500" s="3">
        <v>3.5131408875479997E-2</v>
      </c>
      <c r="N500" s="3">
        <v>3.4107876855969999E-2</v>
      </c>
      <c r="O500" s="3">
        <v>3.3491221316550003E-2</v>
      </c>
      <c r="P500" s="3">
        <v>3.2552232691520001E-2</v>
      </c>
      <c r="Q500" s="3">
        <v>3.1657742061620003E-2</v>
      </c>
      <c r="R500" s="3">
        <v>3.035015895524E-2</v>
      </c>
      <c r="S500" s="3">
        <v>2.9274426608030001E-2</v>
      </c>
      <c r="T500" s="3">
        <v>2.8679001721170001E-2</v>
      </c>
      <c r="U500" s="3">
        <v>2.828690906514E-2</v>
      </c>
      <c r="V500" s="3">
        <v>2.8717846090069998E-2</v>
      </c>
      <c r="W500" s="3">
        <v>2.961225813263E-2</v>
      </c>
      <c r="X500" s="3">
        <v>2.96049883418E-2</v>
      </c>
    </row>
    <row r="501" spans="1:25" hidden="1" outlineLevel="1" x14ac:dyDescent="0.25">
      <c r="A501" s="11" t="s">
        <v>237</v>
      </c>
      <c r="C501" s="3">
        <v>4.2800397219460003E-2</v>
      </c>
      <c r="D501" s="3">
        <v>4.1799075897300003E-2</v>
      </c>
      <c r="E501" s="3">
        <v>4.1788907342399997E-2</v>
      </c>
      <c r="F501" s="3">
        <v>4.1406799996030003E-2</v>
      </c>
      <c r="G501" s="3">
        <v>4.090343929589E-2</v>
      </c>
      <c r="H501" s="3">
        <v>4.0246299218700002E-2</v>
      </c>
      <c r="I501" s="3">
        <v>3.935488776111E-2</v>
      </c>
      <c r="J501" s="3">
        <v>3.8205262960320001E-2</v>
      </c>
      <c r="K501" s="3">
        <v>3.7190461352349997E-2</v>
      </c>
      <c r="L501" s="3">
        <v>3.613288208051E-2</v>
      </c>
      <c r="M501" s="3">
        <v>3.496768634209E-2</v>
      </c>
      <c r="N501" s="3">
        <v>3.4174985320020002E-2</v>
      </c>
      <c r="O501" s="3">
        <v>3.4185816861099998E-2</v>
      </c>
      <c r="P501" s="3">
        <v>3.3363375665710002E-2</v>
      </c>
      <c r="Q501" s="3">
        <v>3.2455769338199998E-2</v>
      </c>
      <c r="R501" s="3">
        <v>3.127263301542E-2</v>
      </c>
      <c r="S501" s="3">
        <v>3.02083256734E-2</v>
      </c>
      <c r="T501" s="3">
        <v>2.943918531268E-2</v>
      </c>
      <c r="U501" s="3">
        <v>2.8974413494930001E-2</v>
      </c>
      <c r="V501" s="3">
        <v>2.9282482685669999E-2</v>
      </c>
      <c r="W501" s="3">
        <v>3.0109943143260001E-2</v>
      </c>
      <c r="X501" s="3">
        <v>3.0167012235410001E-2</v>
      </c>
    </row>
    <row r="502" spans="1:25" hidden="1" outlineLevel="1" x14ac:dyDescent="0.25">
      <c r="A502" s="11" t="s">
        <v>238</v>
      </c>
      <c r="C502" s="3">
        <v>4.8301886792449997E-2</v>
      </c>
      <c r="D502" s="3">
        <v>4.8018248104029999E-2</v>
      </c>
      <c r="E502" s="3">
        <v>4.7616679760920003E-2</v>
      </c>
      <c r="F502" s="3">
        <v>4.7157744439929997E-2</v>
      </c>
      <c r="G502" s="3">
        <v>4.6434900091050002E-2</v>
      </c>
      <c r="H502" s="3">
        <v>4.5755114290969998E-2</v>
      </c>
      <c r="I502" s="3">
        <v>4.4638953830949998E-2</v>
      </c>
      <c r="J502" s="3">
        <v>4.2775629715830002E-2</v>
      </c>
      <c r="K502" s="3">
        <v>4.1507047674910001E-2</v>
      </c>
      <c r="L502" s="3">
        <v>4.0194157463479999E-2</v>
      </c>
      <c r="M502" s="3">
        <v>3.8802240413610002E-2</v>
      </c>
      <c r="N502" s="3">
        <v>3.7824008053019997E-2</v>
      </c>
      <c r="O502" s="3">
        <v>3.7064622491509998E-2</v>
      </c>
      <c r="P502" s="3">
        <v>3.6058992216299997E-2</v>
      </c>
      <c r="Q502" s="3">
        <v>3.5129160714709999E-2</v>
      </c>
      <c r="R502" s="3">
        <v>3.342253123833E-2</v>
      </c>
      <c r="S502" s="3">
        <v>3.2311436954460003E-2</v>
      </c>
      <c r="T502" s="3">
        <v>3.1483075157769998E-2</v>
      </c>
      <c r="U502" s="3">
        <v>3.0951874689910001E-2</v>
      </c>
      <c r="V502" s="3">
        <v>3.1083601952640001E-2</v>
      </c>
      <c r="W502" s="3">
        <v>3.2070520457869997E-2</v>
      </c>
      <c r="X502" s="3">
        <v>3.2194855202899997E-2</v>
      </c>
    </row>
    <row r="503" spans="1:25" hidden="1" outlineLevel="1" x14ac:dyDescent="0.25">
      <c r="A503" s="8" t="s">
        <v>239</v>
      </c>
      <c r="B503" s="22"/>
    </row>
    <row r="504" spans="1:25" s="4" customFormat="1" hidden="1" outlineLevel="1" x14ac:dyDescent="0.25">
      <c r="A504" s="24" t="s">
        <v>240</v>
      </c>
      <c r="B504" s="33"/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21"/>
    </row>
    <row r="505" spans="1:25" s="4" customFormat="1" hidden="1" outlineLevel="1" x14ac:dyDescent="0.25">
      <c r="A505" s="24" t="s">
        <v>241</v>
      </c>
      <c r="B505" s="33"/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21"/>
    </row>
    <row r="506" spans="1:25" s="4" customFormat="1" hidden="1" outlineLevel="1" x14ac:dyDescent="0.25">
      <c r="A506" s="24" t="s">
        <v>242</v>
      </c>
      <c r="B506" s="33"/>
      <c r="C506" s="4">
        <v>874906.8</v>
      </c>
      <c r="D506" s="4">
        <v>885121.78</v>
      </c>
      <c r="E506" s="4">
        <v>886344.74</v>
      </c>
      <c r="F506" s="4">
        <v>891729.65</v>
      </c>
      <c r="G506" s="4">
        <v>888143.08</v>
      </c>
      <c r="H506" s="4">
        <v>894555.35</v>
      </c>
      <c r="I506" s="4">
        <v>875643.05</v>
      </c>
      <c r="J506" s="4">
        <v>813356.64</v>
      </c>
      <c r="K506" s="4">
        <v>793044.77</v>
      </c>
      <c r="L506" s="4">
        <v>791395.47</v>
      </c>
      <c r="M506" s="4">
        <v>784547.4</v>
      </c>
      <c r="N506" s="4">
        <v>793879.89</v>
      </c>
      <c r="O506" s="4">
        <v>795116.8</v>
      </c>
      <c r="P506" s="4">
        <v>810890.36</v>
      </c>
      <c r="Q506" s="4">
        <v>810665.2</v>
      </c>
      <c r="R506" s="4">
        <v>837693.25</v>
      </c>
      <c r="S506" s="4">
        <v>856369.27</v>
      </c>
      <c r="T506" s="4">
        <v>908976.92</v>
      </c>
      <c r="U506" s="4">
        <v>887613.36</v>
      </c>
      <c r="V506" s="4">
        <v>846694.08</v>
      </c>
      <c r="W506" s="4">
        <v>656166.77</v>
      </c>
      <c r="X506" s="4">
        <v>636553.94999999995</v>
      </c>
      <c r="Y506" s="21"/>
    </row>
    <row r="507" spans="1:25" s="4" customFormat="1" hidden="1" outlineLevel="1" x14ac:dyDescent="0.25">
      <c r="A507" s="24" t="s">
        <v>243</v>
      </c>
      <c r="B507" s="33"/>
      <c r="C507" s="4">
        <v>2036998.28</v>
      </c>
      <c r="D507" s="4">
        <v>2137737.13</v>
      </c>
      <c r="E507" s="4">
        <v>2141974.4300000002</v>
      </c>
      <c r="F507" s="4">
        <v>2169910.39</v>
      </c>
      <c r="G507" s="4">
        <v>2228522.63</v>
      </c>
      <c r="H507" s="4">
        <v>2322639.02</v>
      </c>
      <c r="I507" s="4">
        <v>2319058.46</v>
      </c>
      <c r="J507" s="4">
        <v>2277472.7000000002</v>
      </c>
      <c r="K507" s="4">
        <v>2353534.5</v>
      </c>
      <c r="L507" s="4">
        <v>2457142.5699999998</v>
      </c>
      <c r="M507" s="4">
        <v>2576961.2000000002</v>
      </c>
      <c r="N507" s="4">
        <v>2675136.96</v>
      </c>
      <c r="O507" s="4">
        <v>2723592.74</v>
      </c>
      <c r="P507" s="4">
        <v>2894355.36</v>
      </c>
      <c r="Q507" s="4">
        <v>2969698.71</v>
      </c>
      <c r="R507" s="4">
        <v>3056562.08</v>
      </c>
      <c r="S507" s="4">
        <v>3211652.57</v>
      </c>
      <c r="T507" s="4">
        <v>3460222.7</v>
      </c>
      <c r="U507" s="4">
        <v>3416129.65</v>
      </c>
      <c r="V507" s="4">
        <v>3213340.78</v>
      </c>
      <c r="W507" s="4">
        <v>3100562.79</v>
      </c>
      <c r="X507" s="4">
        <v>3055354.23</v>
      </c>
      <c r="Y507" s="21"/>
    </row>
    <row r="508" spans="1:25" s="4" customFormat="1" hidden="1" outlineLevel="1" x14ac:dyDescent="0.25">
      <c r="A508" s="24" t="s">
        <v>244</v>
      </c>
      <c r="B508" s="33"/>
      <c r="C508" s="4">
        <v>1784724.12</v>
      </c>
      <c r="D508" s="4">
        <v>1755093.58</v>
      </c>
      <c r="E508" s="4">
        <v>1714924.04</v>
      </c>
      <c r="F508" s="4">
        <v>1688712.33</v>
      </c>
      <c r="G508" s="4">
        <v>1689525.52</v>
      </c>
      <c r="H508" s="4">
        <v>1759218.09</v>
      </c>
      <c r="I508" s="4">
        <v>1728335.54</v>
      </c>
      <c r="J508" s="4">
        <v>1675993.03</v>
      </c>
      <c r="K508" s="4">
        <v>1677886.32</v>
      </c>
      <c r="L508" s="4">
        <v>1738827.67</v>
      </c>
      <c r="M508" s="4">
        <v>1885382.11</v>
      </c>
      <c r="N508" s="4">
        <v>1962236.33</v>
      </c>
      <c r="O508" s="4">
        <v>2047650.05</v>
      </c>
      <c r="P508" s="4">
        <v>2220543.2200000002</v>
      </c>
      <c r="Q508" s="4">
        <v>2319045.52</v>
      </c>
      <c r="R508" s="4">
        <v>2380916.69</v>
      </c>
      <c r="S508" s="4">
        <v>2579154.9</v>
      </c>
      <c r="T508" s="4">
        <v>2825301.48</v>
      </c>
      <c r="U508" s="4">
        <v>2867608.83</v>
      </c>
      <c r="V508" s="4">
        <v>2815980.92</v>
      </c>
      <c r="W508" s="4">
        <v>2692166.09</v>
      </c>
      <c r="X508" s="4">
        <v>2682080.11</v>
      </c>
      <c r="Y508" s="21"/>
    </row>
    <row r="509" spans="1:25" s="4" customFormat="1" hidden="1" outlineLevel="1" x14ac:dyDescent="0.25">
      <c r="A509" s="24" t="s">
        <v>245</v>
      </c>
      <c r="B509" s="33"/>
      <c r="C509" s="4">
        <v>2676328.64</v>
      </c>
      <c r="D509" s="4">
        <v>2667060.36</v>
      </c>
      <c r="E509" s="4">
        <v>2649937.4300000002</v>
      </c>
      <c r="F509" s="4">
        <v>2652309.5499999998</v>
      </c>
      <c r="G509" s="4">
        <v>2687355.55</v>
      </c>
      <c r="H509" s="4">
        <v>2769056.82</v>
      </c>
      <c r="I509" s="4">
        <v>2722396.07</v>
      </c>
      <c r="J509" s="4">
        <v>2612825.0499999998</v>
      </c>
      <c r="K509" s="4">
        <v>2571394.5299999998</v>
      </c>
      <c r="L509" s="4">
        <v>2603439.23</v>
      </c>
      <c r="M509" s="4">
        <v>2644013.92</v>
      </c>
      <c r="N509" s="4">
        <v>2653976.33</v>
      </c>
      <c r="O509" s="4">
        <v>2646984.7999999998</v>
      </c>
      <c r="P509" s="4">
        <v>2687084.04</v>
      </c>
      <c r="Q509" s="4">
        <v>2702116.97</v>
      </c>
      <c r="R509" s="4">
        <v>2715544.74</v>
      </c>
      <c r="S509" s="4">
        <v>2799717.87</v>
      </c>
      <c r="T509" s="4">
        <v>2912307.51</v>
      </c>
      <c r="U509" s="4">
        <v>2902319.34</v>
      </c>
      <c r="V509" s="4">
        <v>2774623.2</v>
      </c>
      <c r="W509" s="4">
        <v>2653501.85</v>
      </c>
      <c r="X509" s="4">
        <v>2594900.46</v>
      </c>
      <c r="Y509" s="21"/>
    </row>
    <row r="510" spans="1:25" s="4" customFormat="1" hidden="1" outlineLevel="1" x14ac:dyDescent="0.25">
      <c r="A510" s="24" t="s">
        <v>246</v>
      </c>
      <c r="B510" s="33"/>
      <c r="C510" s="4">
        <v>4622211.28</v>
      </c>
      <c r="D510" s="4">
        <v>4601113.29</v>
      </c>
      <c r="E510" s="4">
        <v>4593290.01</v>
      </c>
      <c r="F510" s="4">
        <v>4611348.09</v>
      </c>
      <c r="G510" s="4">
        <v>4621238.22</v>
      </c>
      <c r="H510" s="4">
        <v>4736621.05</v>
      </c>
      <c r="I510" s="4">
        <v>4661342.91</v>
      </c>
      <c r="J510" s="4">
        <v>4589673.1900000004</v>
      </c>
      <c r="K510" s="4">
        <v>4542205.08</v>
      </c>
      <c r="L510" s="4">
        <v>4645286.5</v>
      </c>
      <c r="M510" s="4">
        <v>4898310.0199999996</v>
      </c>
      <c r="N510" s="4">
        <v>5054122.54</v>
      </c>
      <c r="O510" s="4">
        <v>5158509.8600000003</v>
      </c>
      <c r="P510" s="4">
        <v>5370077.7199999997</v>
      </c>
      <c r="Q510" s="4">
        <v>5516157.3300000001</v>
      </c>
      <c r="R510" s="4">
        <v>5514207.6799999997</v>
      </c>
      <c r="S510" s="4">
        <v>5656443.46</v>
      </c>
      <c r="T510" s="4">
        <v>5857198.46</v>
      </c>
      <c r="U510" s="4">
        <v>5764851.1299999999</v>
      </c>
      <c r="V510" s="4">
        <v>5565461.0300000003</v>
      </c>
      <c r="W510" s="4">
        <v>5182385.88</v>
      </c>
      <c r="X510" s="4">
        <v>5085815.9400000004</v>
      </c>
      <c r="Y510" s="21"/>
    </row>
    <row r="511" spans="1:25" s="4" customFormat="1" hidden="1" outlineLevel="1" x14ac:dyDescent="0.25">
      <c r="A511" s="24" t="s">
        <v>247</v>
      </c>
      <c r="B511" s="33"/>
      <c r="C511" s="4">
        <v>2624415.56</v>
      </c>
      <c r="D511" s="4">
        <v>2605183.23</v>
      </c>
      <c r="E511" s="4">
        <v>2588002.98</v>
      </c>
      <c r="F511" s="4">
        <v>2544069.06</v>
      </c>
      <c r="G511" s="4">
        <v>2552490.62</v>
      </c>
      <c r="H511" s="4">
        <v>2600987.5</v>
      </c>
      <c r="I511" s="4">
        <v>2549769.2200000002</v>
      </c>
      <c r="J511" s="4">
        <v>2498151.81</v>
      </c>
      <c r="K511" s="4">
        <v>2438568.5</v>
      </c>
      <c r="L511" s="4">
        <v>2443680.58</v>
      </c>
      <c r="M511" s="4">
        <v>2476854.4300000002</v>
      </c>
      <c r="N511" s="4">
        <v>2451313.98</v>
      </c>
      <c r="O511" s="4">
        <v>2471601.2400000002</v>
      </c>
      <c r="P511" s="4">
        <v>2476334.39</v>
      </c>
      <c r="Q511" s="4">
        <v>2459801.77</v>
      </c>
      <c r="R511" s="4">
        <v>2461280.81</v>
      </c>
      <c r="S511" s="4">
        <v>2550393.2599999998</v>
      </c>
      <c r="T511" s="4">
        <v>2621645.41</v>
      </c>
      <c r="U511" s="4">
        <v>2638507.9700000002</v>
      </c>
      <c r="V511" s="4">
        <v>2611524.2000000002</v>
      </c>
      <c r="W511" s="4">
        <v>2487028.27</v>
      </c>
      <c r="X511" s="4">
        <v>2504989.6800000002</v>
      </c>
      <c r="Y511" s="21"/>
    </row>
    <row r="512" spans="1:25" s="4" customFormat="1" hidden="1" outlineLevel="1" x14ac:dyDescent="0.25">
      <c r="A512" s="24" t="s">
        <v>248</v>
      </c>
      <c r="B512" s="33"/>
      <c r="C512" s="4">
        <v>2716104.49</v>
      </c>
      <c r="D512" s="4">
        <v>2737360.29</v>
      </c>
      <c r="E512" s="4">
        <v>2710592.67</v>
      </c>
      <c r="F512" s="4">
        <v>2622512.13</v>
      </c>
      <c r="G512" s="4">
        <v>2630573.02</v>
      </c>
      <c r="H512" s="4">
        <v>2647367.88</v>
      </c>
      <c r="I512" s="4">
        <v>2667500.2599999998</v>
      </c>
      <c r="J512" s="4">
        <v>2590645.5499999998</v>
      </c>
      <c r="K512" s="4">
        <v>2546368.2599999998</v>
      </c>
      <c r="L512" s="4">
        <v>2542564.64</v>
      </c>
      <c r="M512" s="4">
        <v>2523944.19</v>
      </c>
      <c r="N512" s="4">
        <v>2514241.2200000002</v>
      </c>
      <c r="O512" s="4">
        <v>2427509.33</v>
      </c>
      <c r="P512" s="4">
        <v>2413224.42</v>
      </c>
      <c r="Q512" s="4">
        <v>2449743.21</v>
      </c>
      <c r="R512" s="4">
        <v>2407087.5099999998</v>
      </c>
      <c r="S512" s="4">
        <v>2432296.52</v>
      </c>
      <c r="T512" s="4">
        <v>2487868.0099999998</v>
      </c>
      <c r="U512" s="4">
        <v>2496827.98</v>
      </c>
      <c r="V512" s="4">
        <v>2461370.2400000002</v>
      </c>
      <c r="W512" s="4">
        <v>2256383.44</v>
      </c>
      <c r="X512" s="4">
        <v>2221334.44</v>
      </c>
      <c r="Y512" s="21"/>
    </row>
    <row r="513" spans="1:25" s="4" customFormat="1" hidden="1" outlineLevel="1" x14ac:dyDescent="0.25">
      <c r="A513" s="24" t="s">
        <v>249</v>
      </c>
      <c r="B513" s="33"/>
      <c r="C513" s="4">
        <v>2421637.7400000002</v>
      </c>
      <c r="D513" s="4">
        <v>2460293.09</v>
      </c>
      <c r="E513" s="4">
        <v>2413826.48</v>
      </c>
      <c r="F513" s="4">
        <v>2405165.66</v>
      </c>
      <c r="G513" s="4">
        <v>2389922.89</v>
      </c>
      <c r="H513" s="4">
        <v>2426397.96</v>
      </c>
      <c r="I513" s="4">
        <v>2412377.4</v>
      </c>
      <c r="J513" s="4">
        <v>2346807.48</v>
      </c>
      <c r="K513" s="4">
        <v>2315875.35</v>
      </c>
      <c r="L513" s="4">
        <v>2273995.38</v>
      </c>
      <c r="M513" s="4">
        <v>2293503.25</v>
      </c>
      <c r="N513" s="4">
        <v>2328159.08</v>
      </c>
      <c r="O513" s="4">
        <v>2295884.59</v>
      </c>
      <c r="P513" s="4">
        <v>2290578.35</v>
      </c>
      <c r="Q513" s="4">
        <v>2292201.15</v>
      </c>
      <c r="R513" s="4">
        <v>2229228.44</v>
      </c>
      <c r="S513" s="4">
        <v>2249487.56</v>
      </c>
      <c r="T513" s="4">
        <v>2318264.0299999998</v>
      </c>
      <c r="U513" s="4">
        <v>2294231.59</v>
      </c>
      <c r="V513" s="4">
        <v>2270617.69</v>
      </c>
      <c r="W513" s="4">
        <v>2168565.71</v>
      </c>
      <c r="X513" s="4">
        <v>2124966.0499999998</v>
      </c>
      <c r="Y513" s="21"/>
    </row>
    <row r="514" spans="1:25" s="4" customFormat="1" hidden="1" outlineLevel="1" x14ac:dyDescent="0.25">
      <c r="A514" s="24" t="s">
        <v>250</v>
      </c>
      <c r="B514" s="33"/>
      <c r="C514" s="4">
        <v>3367385.13</v>
      </c>
      <c r="D514" s="4">
        <v>3383061.78</v>
      </c>
      <c r="E514" s="4">
        <v>3423301.63</v>
      </c>
      <c r="F514" s="4">
        <v>3448826.31</v>
      </c>
      <c r="G514" s="4">
        <v>3450464.06</v>
      </c>
      <c r="H514" s="4">
        <v>3483075.77</v>
      </c>
      <c r="I514" s="4">
        <v>3428439.32</v>
      </c>
      <c r="J514" s="4">
        <v>3384064.18</v>
      </c>
      <c r="K514" s="4">
        <v>3296075.16</v>
      </c>
      <c r="L514" s="4">
        <v>3223529.81</v>
      </c>
      <c r="M514" s="4">
        <v>3225877.95</v>
      </c>
      <c r="N514" s="4">
        <v>3184561.26</v>
      </c>
      <c r="O514" s="4">
        <v>3228982.73</v>
      </c>
      <c r="P514" s="4">
        <v>3209263.05</v>
      </c>
      <c r="Q514" s="4">
        <v>3214483.47</v>
      </c>
      <c r="R514" s="4">
        <v>3259937.83</v>
      </c>
      <c r="S514" s="4">
        <v>3318271.17</v>
      </c>
      <c r="T514" s="4">
        <v>3392123.24</v>
      </c>
      <c r="U514" s="4">
        <v>3363379.88</v>
      </c>
      <c r="V514" s="4">
        <v>3331348.85</v>
      </c>
      <c r="W514" s="4">
        <v>3133562.04</v>
      </c>
      <c r="X514" s="4">
        <v>3055191.83</v>
      </c>
      <c r="Y514" s="21"/>
    </row>
    <row r="515" spans="1:25" s="4" customFormat="1" hidden="1" outlineLevel="1" x14ac:dyDescent="0.25">
      <c r="A515" s="24" t="s">
        <v>251</v>
      </c>
      <c r="B515" s="33"/>
      <c r="C515" s="4">
        <v>12883210.939999999</v>
      </c>
      <c r="D515" s="4">
        <v>12955541.630000001</v>
      </c>
      <c r="E515" s="4">
        <v>13033686.859999999</v>
      </c>
      <c r="F515" s="4">
        <v>13375609.039999999</v>
      </c>
      <c r="G515" s="4">
        <v>13915676.83</v>
      </c>
      <c r="H515" s="4">
        <v>14684826.800000001</v>
      </c>
      <c r="I515" s="4">
        <v>14696908.15</v>
      </c>
      <c r="J515" s="4">
        <v>14973240.48</v>
      </c>
      <c r="K515" s="4">
        <v>15416502.91</v>
      </c>
      <c r="L515" s="4">
        <v>15954157.99</v>
      </c>
      <c r="M515" s="4">
        <v>16648282.039999999</v>
      </c>
      <c r="N515" s="4">
        <v>17251567.859999999</v>
      </c>
      <c r="O515" s="4">
        <v>17349409.739999998</v>
      </c>
      <c r="P515" s="4">
        <v>18020193.039999999</v>
      </c>
      <c r="Q515" s="4">
        <v>18624781.25</v>
      </c>
      <c r="R515" s="4">
        <v>19017233.25</v>
      </c>
      <c r="S515" s="4">
        <v>20511433.5</v>
      </c>
      <c r="T515" s="4">
        <v>22565828.739999998</v>
      </c>
      <c r="U515" s="4">
        <v>22745394.140000001</v>
      </c>
      <c r="V515" s="4">
        <v>21747964.129999999</v>
      </c>
      <c r="W515" s="4">
        <v>20284736.690000001</v>
      </c>
      <c r="X515" s="4">
        <v>20127848.170000002</v>
      </c>
      <c r="Y515" s="21"/>
    </row>
    <row r="516" spans="1:25" s="4" customFormat="1" hidden="1" outlineLevel="1" x14ac:dyDescent="0.25">
      <c r="A516" s="24" t="s">
        <v>252</v>
      </c>
      <c r="B516" s="33"/>
      <c r="C516" s="4">
        <v>7860690.29</v>
      </c>
      <c r="D516" s="4">
        <v>7918736.6799999997</v>
      </c>
      <c r="E516" s="4">
        <v>7856381.9800000004</v>
      </c>
      <c r="F516" s="4">
        <v>7812703.7599999998</v>
      </c>
      <c r="G516" s="4">
        <v>7765296.9900000002</v>
      </c>
      <c r="H516" s="4">
        <v>7876746.1399999997</v>
      </c>
      <c r="I516" s="4">
        <v>7821923.8399999999</v>
      </c>
      <c r="J516" s="4">
        <v>7668575.2599999998</v>
      </c>
      <c r="K516" s="4">
        <v>7577762.1500000004</v>
      </c>
      <c r="L516" s="4">
        <v>7494800.9299999997</v>
      </c>
      <c r="M516" s="4">
        <v>7511370.75</v>
      </c>
      <c r="N516" s="4">
        <v>7604005.3799999999</v>
      </c>
      <c r="O516" s="4">
        <v>7521559.9500000002</v>
      </c>
      <c r="P516" s="4">
        <v>7550716.4800000004</v>
      </c>
      <c r="Q516" s="4">
        <v>7556247.6100000003</v>
      </c>
      <c r="R516" s="4">
        <v>7683037</v>
      </c>
      <c r="S516" s="4">
        <v>7795529.2599999998</v>
      </c>
      <c r="T516" s="4">
        <v>8051018.5899999999</v>
      </c>
      <c r="U516" s="4">
        <v>8092133.7599999998</v>
      </c>
      <c r="V516" s="4">
        <v>7860434.5800000001</v>
      </c>
      <c r="W516" s="4">
        <v>7419471.2199999997</v>
      </c>
      <c r="X516" s="4">
        <v>7278557.5899999999</v>
      </c>
      <c r="Y516" s="21"/>
    </row>
    <row r="517" spans="1:25" s="4" customFormat="1" hidden="1" outlineLevel="1" x14ac:dyDescent="0.25">
      <c r="A517" s="24" t="s">
        <v>253</v>
      </c>
      <c r="B517" s="33"/>
      <c r="C517" s="4">
        <v>8655947.1899999995</v>
      </c>
      <c r="D517" s="4">
        <v>8714504.5500000007</v>
      </c>
      <c r="E517" s="4">
        <v>8639375.1099999994</v>
      </c>
      <c r="F517" s="4">
        <v>8692917.3200000003</v>
      </c>
      <c r="G517" s="4">
        <v>8731324.8200000003</v>
      </c>
      <c r="H517" s="4">
        <v>8777033.4600000009</v>
      </c>
      <c r="I517" s="4">
        <v>8596367.0700000003</v>
      </c>
      <c r="J517" s="4">
        <v>8445228.5700000003</v>
      </c>
      <c r="K517" s="4">
        <v>8409804.2699999996</v>
      </c>
      <c r="L517" s="4">
        <v>8309780.2300000004</v>
      </c>
      <c r="M517" s="4">
        <v>8338790.5999999996</v>
      </c>
      <c r="N517" s="4">
        <v>8446002.8200000003</v>
      </c>
      <c r="O517" s="4">
        <v>8557953.6999999993</v>
      </c>
      <c r="P517" s="4">
        <v>8487696.25</v>
      </c>
      <c r="Q517" s="4">
        <v>8450899.1199999992</v>
      </c>
      <c r="R517" s="4">
        <v>9017625.3200000003</v>
      </c>
      <c r="S517" s="4">
        <v>9174440.1300000008</v>
      </c>
      <c r="T517" s="4">
        <v>9504253</v>
      </c>
      <c r="U517" s="4">
        <v>9323544.0899999999</v>
      </c>
      <c r="V517" s="4">
        <v>9713744.9199999999</v>
      </c>
      <c r="W517" s="4">
        <v>9120022.25</v>
      </c>
      <c r="X517" s="4">
        <v>8955953.4900000002</v>
      </c>
      <c r="Y517" s="21"/>
    </row>
    <row r="518" spans="1:25" s="4" customFormat="1" hidden="1" outlineLevel="1" x14ac:dyDescent="0.25">
      <c r="A518" s="24" t="s">
        <v>254</v>
      </c>
      <c r="B518" s="33"/>
      <c r="C518" s="4">
        <v>12409667.689999999</v>
      </c>
      <c r="D518" s="4">
        <v>12317557.279999999</v>
      </c>
      <c r="E518" s="4">
        <v>12307812.24</v>
      </c>
      <c r="F518" s="4">
        <v>12414256.449999999</v>
      </c>
      <c r="G518" s="4">
        <v>12693502.939999999</v>
      </c>
      <c r="H518" s="4">
        <v>13082791.82</v>
      </c>
      <c r="I518" s="4">
        <v>13002100.33</v>
      </c>
      <c r="J518" s="4">
        <v>13023047.51</v>
      </c>
      <c r="K518" s="4">
        <v>13098299.199999999</v>
      </c>
      <c r="L518" s="4">
        <v>13404267.34</v>
      </c>
      <c r="M518" s="4">
        <v>14068590.039999999</v>
      </c>
      <c r="N518" s="4">
        <v>14500885.970000001</v>
      </c>
      <c r="O518" s="4">
        <v>14693429.970000001</v>
      </c>
      <c r="P518" s="4">
        <v>15279029.869999999</v>
      </c>
      <c r="Q518" s="4">
        <v>15656211.85</v>
      </c>
      <c r="R518" s="4">
        <v>15922175.640000001</v>
      </c>
      <c r="S518" s="4">
        <v>16687356.720000001</v>
      </c>
      <c r="T518" s="4">
        <v>17865285.420000002</v>
      </c>
      <c r="U518" s="4">
        <v>17646923.300000001</v>
      </c>
      <c r="V518" s="4">
        <v>16977719.530000001</v>
      </c>
      <c r="W518" s="4">
        <v>15740715.310000001</v>
      </c>
      <c r="X518" s="4">
        <v>15401157.42</v>
      </c>
      <c r="Y518" s="21"/>
    </row>
    <row r="519" spans="1:25" s="4" customFormat="1" hidden="1" outlineLevel="1" x14ac:dyDescent="0.25">
      <c r="A519" s="24" t="s">
        <v>255</v>
      </c>
      <c r="B519" s="33"/>
      <c r="C519" s="4">
        <v>7345866.1200000001</v>
      </c>
      <c r="D519" s="4">
        <v>7307121.5</v>
      </c>
      <c r="E519" s="4">
        <v>7313442.04</v>
      </c>
      <c r="F519" s="4">
        <v>7309203.3099999996</v>
      </c>
      <c r="G519" s="4">
        <v>7210502.4800000004</v>
      </c>
      <c r="H519" s="4">
        <v>7327295.4000000004</v>
      </c>
      <c r="I519" s="4">
        <v>7121190.1600000001</v>
      </c>
      <c r="J519" s="4">
        <v>6984460.2599999998</v>
      </c>
      <c r="K519" s="4">
        <v>6978284.71</v>
      </c>
      <c r="L519" s="4">
        <v>6920301.25</v>
      </c>
      <c r="M519" s="4">
        <v>7014608.4500000002</v>
      </c>
      <c r="N519" s="4">
        <v>7090662.75</v>
      </c>
      <c r="O519" s="4">
        <v>7235341.6299999999</v>
      </c>
      <c r="P519" s="4">
        <v>7353599.5599999996</v>
      </c>
      <c r="Q519" s="4">
        <v>7373989.0300000003</v>
      </c>
      <c r="R519" s="4">
        <v>7433143</v>
      </c>
      <c r="S519" s="4">
        <v>7506325.4199999999</v>
      </c>
      <c r="T519" s="4">
        <v>7721946.6500000004</v>
      </c>
      <c r="U519" s="4">
        <v>7456111.8399999999</v>
      </c>
      <c r="V519" s="4">
        <v>7224878.0300000003</v>
      </c>
      <c r="W519" s="4">
        <v>6830839.9699999997</v>
      </c>
      <c r="X519" s="4">
        <v>6629703.9400000004</v>
      </c>
      <c r="Y519" s="21"/>
    </row>
    <row r="520" spans="1:25" s="4" customFormat="1" hidden="1" outlineLevel="1" x14ac:dyDescent="0.25">
      <c r="A520" s="24" t="s">
        <v>256</v>
      </c>
      <c r="B520" s="33"/>
      <c r="C520" s="4">
        <v>14313512.359999999</v>
      </c>
      <c r="D520" s="4">
        <v>14338399.66</v>
      </c>
      <c r="E520" s="4">
        <v>14170111.18</v>
      </c>
      <c r="F520" s="4">
        <v>14263068.619999999</v>
      </c>
      <c r="G520" s="4">
        <v>14402549.02</v>
      </c>
      <c r="H520" s="4">
        <v>15031220.189999999</v>
      </c>
      <c r="I520" s="4">
        <v>14822703.07</v>
      </c>
      <c r="J520" s="4">
        <v>14495625.970000001</v>
      </c>
      <c r="K520" s="4">
        <v>14684531.65</v>
      </c>
      <c r="L520" s="4">
        <v>14874374.09</v>
      </c>
      <c r="M520" s="4">
        <v>15574697.609999999</v>
      </c>
      <c r="N520" s="4">
        <v>15992643.439999999</v>
      </c>
      <c r="O520" s="4">
        <v>16109007.6</v>
      </c>
      <c r="P520" s="4">
        <v>16711270.4</v>
      </c>
      <c r="Q520" s="4">
        <v>17151379.98</v>
      </c>
      <c r="R520" s="4">
        <v>18070337.390000001</v>
      </c>
      <c r="S520" s="4">
        <v>18771588.510000002</v>
      </c>
      <c r="T520" s="4">
        <v>19924498.239999998</v>
      </c>
      <c r="U520" s="4">
        <v>19640675.120000001</v>
      </c>
      <c r="V520" s="4">
        <v>18934568.75</v>
      </c>
      <c r="W520" s="4">
        <v>17313434.66</v>
      </c>
      <c r="X520" s="4">
        <v>17081253.84</v>
      </c>
      <c r="Y520" s="21"/>
    </row>
    <row r="521" spans="1:25" s="4" customFormat="1" hidden="1" outlineLevel="1" x14ac:dyDescent="0.25">
      <c r="A521" s="24" t="s">
        <v>257</v>
      </c>
      <c r="B521" s="33"/>
      <c r="C521" s="4">
        <v>13225652.779999999</v>
      </c>
      <c r="D521" s="4">
        <v>13208916.41</v>
      </c>
      <c r="E521" s="4">
        <v>13064513.18</v>
      </c>
      <c r="F521" s="4">
        <v>12803614.109999999</v>
      </c>
      <c r="G521" s="4">
        <v>12709755.369999999</v>
      </c>
      <c r="H521" s="4">
        <v>12902979.039999999</v>
      </c>
      <c r="I521" s="4">
        <v>12576658.67</v>
      </c>
      <c r="J521" s="4">
        <v>12366202.17</v>
      </c>
      <c r="K521" s="4">
        <v>12270949.27</v>
      </c>
      <c r="L521" s="4">
        <v>12177966.310000001</v>
      </c>
      <c r="M521" s="4">
        <v>12174792.789999999</v>
      </c>
      <c r="N521" s="4">
        <v>12055470.109999999</v>
      </c>
      <c r="O521" s="4">
        <v>12381863.710000001</v>
      </c>
      <c r="P521" s="4">
        <v>12462479.23</v>
      </c>
      <c r="Q521" s="4">
        <v>12366413.74</v>
      </c>
      <c r="R521" s="4">
        <v>12900934.220000001</v>
      </c>
      <c r="S521" s="4">
        <v>13051374.84</v>
      </c>
      <c r="T521" s="4">
        <v>13343940.66</v>
      </c>
      <c r="U521" s="4">
        <v>12814019.890000001</v>
      </c>
      <c r="V521" s="4">
        <v>12770791.6</v>
      </c>
      <c r="W521" s="4">
        <v>12053117.390000001</v>
      </c>
      <c r="X521" s="4">
        <v>11759842.609999999</v>
      </c>
      <c r="Y521" s="21"/>
    </row>
    <row r="522" spans="1:25" s="4" customFormat="1" hidden="1" outlineLevel="1" x14ac:dyDescent="0.25">
      <c r="A522" s="24" t="s">
        <v>258</v>
      </c>
      <c r="B522" s="33"/>
      <c r="C522" s="4">
        <v>19449458.5</v>
      </c>
      <c r="D522" s="4">
        <v>19533402.140000001</v>
      </c>
      <c r="E522" s="4">
        <v>19302099.809999999</v>
      </c>
      <c r="F522" s="4">
        <v>19333993.850000001</v>
      </c>
      <c r="G522" s="4">
        <v>19382935.969999999</v>
      </c>
      <c r="H522" s="4">
        <v>19663972.149999999</v>
      </c>
      <c r="I522" s="4">
        <v>19225212.379999999</v>
      </c>
      <c r="J522" s="4">
        <v>19125603.940000001</v>
      </c>
      <c r="K522" s="4">
        <v>19106963.399999999</v>
      </c>
      <c r="L522" s="4">
        <v>19526028.48</v>
      </c>
      <c r="M522" s="4">
        <v>20046040.969999999</v>
      </c>
      <c r="N522" s="4">
        <v>20339047.609999999</v>
      </c>
      <c r="O522" s="4">
        <v>20620107.949999999</v>
      </c>
      <c r="P522" s="4">
        <v>21109484.390000001</v>
      </c>
      <c r="Q522" s="4">
        <v>21564967.780000001</v>
      </c>
      <c r="R522" s="4">
        <v>22337305.670000002</v>
      </c>
      <c r="S522" s="4">
        <v>23099524.07</v>
      </c>
      <c r="T522" s="4">
        <v>24284395.859999999</v>
      </c>
      <c r="U522" s="4">
        <v>23769176.030000001</v>
      </c>
      <c r="V522" s="4">
        <v>23168906.899999999</v>
      </c>
      <c r="W522" s="4">
        <v>21574665.57</v>
      </c>
      <c r="X522" s="4">
        <v>21321673.289999999</v>
      </c>
      <c r="Y522" s="21"/>
    </row>
    <row r="523" spans="1:25" s="4" customFormat="1" hidden="1" outlineLevel="1" x14ac:dyDescent="0.25">
      <c r="A523" s="24" t="s">
        <v>259</v>
      </c>
      <c r="B523" s="33"/>
      <c r="C523" s="4">
        <v>12637822.300000001</v>
      </c>
      <c r="D523" s="4">
        <v>12677248.619999999</v>
      </c>
      <c r="E523" s="4">
        <v>12526873.460000001</v>
      </c>
      <c r="F523" s="4">
        <v>12373556.9</v>
      </c>
      <c r="G523" s="4">
        <v>12586229.529999999</v>
      </c>
      <c r="H523" s="4">
        <v>13087641.42</v>
      </c>
      <c r="I523" s="4">
        <v>12882508.060000001</v>
      </c>
      <c r="J523" s="4">
        <v>12414339.68</v>
      </c>
      <c r="K523" s="4">
        <v>12191112.289999999</v>
      </c>
      <c r="L523" s="4">
        <v>11935045.960000001</v>
      </c>
      <c r="M523" s="4">
        <v>11867451.310000001</v>
      </c>
      <c r="N523" s="4">
        <v>11673988.1</v>
      </c>
      <c r="O523" s="4">
        <v>11786644.48</v>
      </c>
      <c r="P523" s="4">
        <v>11807576.369999999</v>
      </c>
      <c r="Q523" s="4">
        <v>11818288.779999999</v>
      </c>
      <c r="R523" s="4">
        <v>11796300.15</v>
      </c>
      <c r="S523" s="4">
        <v>12114944.199999999</v>
      </c>
      <c r="T523" s="4">
        <v>12423681.560000001</v>
      </c>
      <c r="U523" s="4">
        <v>12106047.08</v>
      </c>
      <c r="V523" s="4">
        <v>11755437.18</v>
      </c>
      <c r="W523" s="4">
        <v>11126769.359999999</v>
      </c>
      <c r="X523" s="4">
        <v>10902511.460000001</v>
      </c>
      <c r="Y523" s="21"/>
    </row>
    <row r="524" spans="1:25" s="4" customFormat="1" hidden="1" outlineLevel="1" x14ac:dyDescent="0.25">
      <c r="A524" s="24" t="s">
        <v>260</v>
      </c>
      <c r="B524" s="33"/>
      <c r="C524" s="4">
        <v>12232850.359999999</v>
      </c>
      <c r="D524" s="4">
        <v>12130979.9</v>
      </c>
      <c r="E524" s="4">
        <v>12096319.93</v>
      </c>
      <c r="F524" s="4">
        <v>12127876.41</v>
      </c>
      <c r="G524" s="4">
        <v>12086024.25</v>
      </c>
      <c r="H524" s="4">
        <v>12355708.789999999</v>
      </c>
      <c r="I524" s="4">
        <v>12063960.1</v>
      </c>
      <c r="J524" s="4">
        <v>11554285.869999999</v>
      </c>
      <c r="K524" s="4">
        <v>11562887.33</v>
      </c>
      <c r="L524" s="4">
        <v>11541703.49</v>
      </c>
      <c r="M524" s="4">
        <v>11464259.1</v>
      </c>
      <c r="N524" s="4">
        <v>11460455.23</v>
      </c>
      <c r="O524" s="4">
        <v>11902931.65</v>
      </c>
      <c r="P524" s="4">
        <v>12037418.720000001</v>
      </c>
      <c r="Q524" s="4">
        <v>12049846.93</v>
      </c>
      <c r="R524" s="4">
        <v>12329176.039999999</v>
      </c>
      <c r="S524" s="4">
        <v>12589992.960000001</v>
      </c>
      <c r="T524" s="4">
        <v>12981781.48</v>
      </c>
      <c r="U524" s="4">
        <v>12395127.82</v>
      </c>
      <c r="V524" s="4">
        <v>12250961.529999999</v>
      </c>
      <c r="W524" s="4">
        <v>11752468.17</v>
      </c>
      <c r="X524" s="4">
        <v>11591815.560000001</v>
      </c>
      <c r="Y524" s="21"/>
    </row>
    <row r="525" spans="1:25" s="4" customFormat="1" hidden="1" outlineLevel="1" x14ac:dyDescent="0.25">
      <c r="A525" s="24" t="s">
        <v>261</v>
      </c>
      <c r="B525" s="33"/>
      <c r="C525" s="4">
        <v>25374339.420000002</v>
      </c>
      <c r="D525" s="4">
        <v>25571373.300000001</v>
      </c>
      <c r="E525" s="4">
        <v>25357817.969999999</v>
      </c>
      <c r="F525" s="4">
        <v>25392278.34</v>
      </c>
      <c r="G525" s="4">
        <v>25398554.550000001</v>
      </c>
      <c r="H525" s="4">
        <v>25808187.039999999</v>
      </c>
      <c r="I525" s="4">
        <v>25031783.84</v>
      </c>
      <c r="J525" s="4">
        <v>24341581.469999999</v>
      </c>
      <c r="K525" s="4">
        <v>23897132.420000002</v>
      </c>
      <c r="L525" s="4">
        <v>23960211.420000002</v>
      </c>
      <c r="M525" s="4">
        <v>24077691.539999999</v>
      </c>
      <c r="N525" s="4">
        <v>23947397.760000002</v>
      </c>
      <c r="O525" s="4">
        <v>23652039.969999999</v>
      </c>
      <c r="P525" s="4">
        <v>23446444.16</v>
      </c>
      <c r="Q525" s="4">
        <v>23216778.98</v>
      </c>
      <c r="R525" s="4">
        <v>23304846.710000001</v>
      </c>
      <c r="S525" s="4">
        <v>23673424.059999999</v>
      </c>
      <c r="T525" s="4">
        <v>24187477.550000001</v>
      </c>
      <c r="U525" s="4">
        <v>23211890.850000001</v>
      </c>
      <c r="V525" s="4">
        <v>22445080.32</v>
      </c>
      <c r="W525" s="4">
        <v>21190799.27</v>
      </c>
      <c r="X525" s="4">
        <v>20757577.620000001</v>
      </c>
      <c r="Y525" s="21"/>
    </row>
    <row r="526" spans="1:25" hidden="1" outlineLevel="1" x14ac:dyDescent="0.25"/>
    <row r="527" spans="1:25" ht="18" hidden="1" outlineLevel="1" x14ac:dyDescent="0.25">
      <c r="A527" s="10" t="s">
        <v>262</v>
      </c>
      <c r="B527" s="25"/>
    </row>
    <row r="528" spans="1:25" s="4" customFormat="1" hidden="1" outlineLevel="1" x14ac:dyDescent="0.25">
      <c r="A528" s="24" t="s">
        <v>263</v>
      </c>
      <c r="B528" s="33"/>
      <c r="C528" s="4">
        <v>25515871.52</v>
      </c>
      <c r="D528" s="4">
        <v>27672709.620000001</v>
      </c>
      <c r="E528" s="4">
        <v>25335083.329999998</v>
      </c>
      <c r="F528" s="4">
        <v>25685439.260000002</v>
      </c>
      <c r="G528" s="4">
        <v>26238762.109999999</v>
      </c>
      <c r="H528" s="4">
        <v>31370047.59</v>
      </c>
      <c r="I528" s="4">
        <v>24397021.34</v>
      </c>
      <c r="J528" s="4">
        <v>23611498.32</v>
      </c>
      <c r="K528" s="4">
        <v>26763598.899999999</v>
      </c>
      <c r="L528" s="4">
        <v>26818462.010000002</v>
      </c>
      <c r="M528" s="4">
        <v>29583102.27</v>
      </c>
      <c r="N528" s="4">
        <v>28932928.940000001</v>
      </c>
      <c r="O528" s="4">
        <v>28740217.539999999</v>
      </c>
      <c r="P528" s="4">
        <v>30830752.670000002</v>
      </c>
      <c r="Q528" s="4">
        <v>27746097.199999999</v>
      </c>
      <c r="R528" s="4">
        <v>30608718.77</v>
      </c>
      <c r="S528" s="4">
        <v>32419313.420000002</v>
      </c>
      <c r="T528" s="4">
        <v>38660473.060000002</v>
      </c>
      <c r="U528" s="4">
        <v>30210662.050000001</v>
      </c>
      <c r="V528" s="4">
        <v>26980190.309999999</v>
      </c>
      <c r="W528" s="4">
        <v>29422002.050000001</v>
      </c>
      <c r="X528" s="4">
        <v>29418013.32</v>
      </c>
      <c r="Y528" s="21"/>
    </row>
    <row r="529" spans="1:25" hidden="1" outlineLevel="1" x14ac:dyDescent="0.25">
      <c r="A529" s="11" t="s">
        <v>731</v>
      </c>
      <c r="C529" s="3">
        <v>0.42273088381329998</v>
      </c>
      <c r="D529" s="3">
        <v>0.42364455188819999</v>
      </c>
      <c r="E529" s="3">
        <v>0.4271279822581</v>
      </c>
      <c r="F529" s="3">
        <v>0.42705720206640002</v>
      </c>
      <c r="G529" s="3">
        <v>0.42743017142630002</v>
      </c>
      <c r="H529" s="3">
        <v>0.44080202151249998</v>
      </c>
      <c r="I529" s="3">
        <v>0.40670202048999998</v>
      </c>
      <c r="J529" s="3">
        <v>0.40174180712489999</v>
      </c>
      <c r="K529" s="3">
        <v>0.4082335905567</v>
      </c>
      <c r="L529" s="3">
        <v>0.39977734235840001</v>
      </c>
      <c r="M529" s="3">
        <v>0.40402412753119998</v>
      </c>
      <c r="N529" s="3">
        <v>0.3968039593994</v>
      </c>
      <c r="O529" s="3">
        <v>0.40160175406300003</v>
      </c>
      <c r="P529" s="3">
        <v>0.40427693568209999</v>
      </c>
      <c r="Q529" s="3">
        <v>0.3876497298678</v>
      </c>
      <c r="R529" s="3">
        <v>0.39905008043059997</v>
      </c>
      <c r="S529" s="3">
        <v>0.39645118355159997</v>
      </c>
      <c r="T529" s="3">
        <v>0.40787435456109999</v>
      </c>
      <c r="U529" s="3">
        <v>0.37495215819689998</v>
      </c>
      <c r="V529" s="3">
        <v>0.35294075604129999</v>
      </c>
      <c r="W529" s="3">
        <v>0.36329497639769998</v>
      </c>
      <c r="X529" s="3">
        <v>0.36590033949279999</v>
      </c>
    </row>
    <row r="530" spans="1:25" s="4" customFormat="1" hidden="1" outlineLevel="1" x14ac:dyDescent="0.25">
      <c r="A530" s="24" t="s">
        <v>733</v>
      </c>
      <c r="B530" s="33"/>
      <c r="C530" s="4">
        <v>253</v>
      </c>
      <c r="D530" s="4">
        <v>270</v>
      </c>
      <c r="E530" s="4">
        <v>252</v>
      </c>
      <c r="F530" s="4">
        <v>255</v>
      </c>
      <c r="G530" s="4">
        <v>257</v>
      </c>
      <c r="H530" s="4">
        <v>304</v>
      </c>
      <c r="I530" s="4">
        <v>232</v>
      </c>
      <c r="J530" s="4">
        <v>222</v>
      </c>
      <c r="K530" s="4">
        <v>245</v>
      </c>
      <c r="L530" s="4">
        <v>239</v>
      </c>
      <c r="M530" s="4">
        <v>255</v>
      </c>
      <c r="N530" s="4">
        <v>243</v>
      </c>
      <c r="O530" s="4">
        <v>241</v>
      </c>
      <c r="P530" s="4">
        <v>253</v>
      </c>
      <c r="Q530" s="4">
        <v>221</v>
      </c>
      <c r="R530" s="4">
        <v>233</v>
      </c>
      <c r="S530" s="4">
        <v>238</v>
      </c>
      <c r="T530" s="4">
        <v>277</v>
      </c>
      <c r="U530" s="4">
        <v>214</v>
      </c>
      <c r="V530" s="4">
        <v>193</v>
      </c>
      <c r="W530" s="4">
        <v>222</v>
      </c>
      <c r="X530" s="4">
        <v>223</v>
      </c>
      <c r="Y530" s="21"/>
    </row>
    <row r="531" spans="1:25" hidden="1" outlineLevel="1" x14ac:dyDescent="0.25">
      <c r="A531" s="11" t="s">
        <v>732</v>
      </c>
      <c r="C531" s="12">
        <v>3.7793644489</v>
      </c>
      <c r="D531" s="12">
        <v>3.9748796132000002</v>
      </c>
      <c r="E531" s="12">
        <v>3.7812894691999999</v>
      </c>
      <c r="F531" s="12">
        <v>3.8500292505</v>
      </c>
      <c r="G531" s="12">
        <v>3.839538686</v>
      </c>
      <c r="H531" s="12">
        <v>4.4889000765000002</v>
      </c>
      <c r="I531" s="12">
        <v>3.420805535</v>
      </c>
      <c r="J531" s="12">
        <v>3.3428431997999999</v>
      </c>
      <c r="K531" s="12">
        <v>3.6052660520000002</v>
      </c>
      <c r="L531" s="12">
        <v>3.5490024938000002</v>
      </c>
      <c r="M531" s="12">
        <v>3.7216199913999999</v>
      </c>
      <c r="N531" s="12">
        <v>3.6036070799000002</v>
      </c>
      <c r="O531" s="12">
        <v>3.6681507021000002</v>
      </c>
      <c r="P531" s="12">
        <v>3.6949037279999999</v>
      </c>
      <c r="Q531" s="12">
        <v>3.3006009144999999</v>
      </c>
      <c r="R531" s="12">
        <v>3.5972600233000001</v>
      </c>
      <c r="S531" s="12">
        <v>3.5001066263</v>
      </c>
      <c r="T531" s="12">
        <v>4.0417455536000002</v>
      </c>
      <c r="U531" s="12">
        <v>3.1275497908999998</v>
      </c>
      <c r="V531" s="12">
        <v>2.8600344500000001</v>
      </c>
      <c r="W531" s="12">
        <v>3.2294101678999998</v>
      </c>
      <c r="X531" s="12">
        <v>3.3483940547</v>
      </c>
    </row>
    <row r="532" spans="1:25" s="4" customFormat="1" hidden="1" outlineLevel="1" x14ac:dyDescent="0.25">
      <c r="A532" s="24" t="s">
        <v>264</v>
      </c>
      <c r="B532" s="33"/>
      <c r="C532" s="4">
        <v>67.011200000000002</v>
      </c>
      <c r="D532" s="4">
        <v>67.828299999999999</v>
      </c>
      <c r="E532" s="4">
        <v>66.590699999999998</v>
      </c>
      <c r="F532" s="4">
        <v>66.115200000000002</v>
      </c>
      <c r="G532" s="4">
        <v>66.886499999999998</v>
      </c>
      <c r="H532" s="4">
        <v>67.615399999999994</v>
      </c>
      <c r="I532" s="4">
        <v>67.749700000000004</v>
      </c>
      <c r="J532" s="4">
        <v>66.2483</v>
      </c>
      <c r="K532" s="4">
        <v>67.990600000000001</v>
      </c>
      <c r="L532" s="4">
        <v>67.256500000000003</v>
      </c>
      <c r="M532" s="4">
        <v>68.472700000000003</v>
      </c>
      <c r="N532" s="4">
        <v>67.302599999999998</v>
      </c>
      <c r="O532" s="4">
        <v>65.541799999999995</v>
      </c>
      <c r="P532" s="4">
        <v>68.322199999999995</v>
      </c>
      <c r="Q532" s="4">
        <v>67.058800000000005</v>
      </c>
      <c r="R532" s="4">
        <v>64.782399999999996</v>
      </c>
      <c r="S532" s="4">
        <v>68.079499999999996</v>
      </c>
      <c r="T532" s="4">
        <v>68.566999999999993</v>
      </c>
      <c r="U532" s="4">
        <v>68.388099999999994</v>
      </c>
      <c r="V532" s="4">
        <v>67.386799999999994</v>
      </c>
      <c r="W532" s="4">
        <v>68.179100000000005</v>
      </c>
      <c r="X532" s="4">
        <v>66.678200000000004</v>
      </c>
      <c r="Y532" s="21"/>
    </row>
    <row r="533" spans="1:25" hidden="1" outlineLevel="1" x14ac:dyDescent="0.25">
      <c r="A533" s="8" t="s">
        <v>265</v>
      </c>
      <c r="B533" s="22"/>
    </row>
    <row r="534" spans="1:25" hidden="1" outlineLevel="1" x14ac:dyDescent="0.25">
      <c r="A534" s="11" t="s">
        <v>266</v>
      </c>
      <c r="C534" s="3">
        <v>0.57999006951340004</v>
      </c>
      <c r="D534" s="3">
        <v>0.57866570487199998</v>
      </c>
      <c r="E534" s="3">
        <v>0.57552733384379995</v>
      </c>
      <c r="F534" s="3">
        <v>0.57518368318250002</v>
      </c>
      <c r="G534" s="3">
        <v>0.57489989524490004</v>
      </c>
      <c r="H534" s="3">
        <v>0.56152155602239995</v>
      </c>
      <c r="I534" s="3">
        <v>0.59671931725299998</v>
      </c>
      <c r="J534" s="3">
        <v>0.60086714966779997</v>
      </c>
      <c r="K534" s="3">
        <v>0.59414007368440003</v>
      </c>
      <c r="L534" s="3">
        <v>0.60221767011039995</v>
      </c>
      <c r="M534" s="3">
        <v>0.59814735028010002</v>
      </c>
      <c r="N534" s="3">
        <v>0.60539384279840003</v>
      </c>
      <c r="O534" s="3">
        <v>0.60085025189550001</v>
      </c>
      <c r="P534" s="3">
        <v>0.59809094633350002</v>
      </c>
      <c r="Q534" s="3">
        <v>0.61482415468960006</v>
      </c>
      <c r="R534" s="3">
        <v>0.60328278785379996</v>
      </c>
      <c r="S534" s="3">
        <v>0.60585782673599997</v>
      </c>
      <c r="T534" s="3">
        <v>0.59453528399309996</v>
      </c>
      <c r="U534" s="3">
        <v>0.62849953930119995</v>
      </c>
      <c r="V534" s="3">
        <v>0.64943214711999997</v>
      </c>
      <c r="W534" s="3">
        <v>0.63900493160600003</v>
      </c>
      <c r="X534" s="3">
        <v>0.63620345264949996</v>
      </c>
    </row>
    <row r="535" spans="1:25" hidden="1" outlineLevel="1" x14ac:dyDescent="0.25">
      <c r="A535" s="11" t="s">
        <v>267</v>
      </c>
      <c r="C535" s="3">
        <v>6.8768619662360003E-2</v>
      </c>
      <c r="D535" s="3">
        <v>6.5720468679939997E-2</v>
      </c>
      <c r="E535" s="3">
        <v>6.8749813531170004E-2</v>
      </c>
      <c r="F535" s="3">
        <v>6.9080741276909996E-2</v>
      </c>
      <c r="G535" s="3">
        <v>6.677892758192E-2</v>
      </c>
      <c r="H535" s="3">
        <v>6.0964865571360001E-2</v>
      </c>
      <c r="I535" s="3">
        <v>7.1315884510840005E-2</v>
      </c>
      <c r="J535" s="3">
        <v>6.9709823942340002E-2</v>
      </c>
      <c r="K535" s="3">
        <v>6.7122459079489993E-2</v>
      </c>
      <c r="L535" s="3">
        <v>6.5283220520129998E-2</v>
      </c>
      <c r="M535" s="3">
        <v>6.2128392934079998E-2</v>
      </c>
      <c r="N535" s="3">
        <v>6.1941112322790003E-2</v>
      </c>
      <c r="O535" s="3">
        <v>6.3668468709730003E-2</v>
      </c>
      <c r="P535" s="3">
        <v>6.2441622285950002E-2</v>
      </c>
      <c r="Q535" s="3">
        <v>6.2661101756460003E-2</v>
      </c>
      <c r="R535" s="3">
        <v>6.2735859844930006E-2</v>
      </c>
      <c r="S535" s="3">
        <v>5.9865136150719998E-2</v>
      </c>
      <c r="T535" s="3">
        <v>5.590935169248E-2</v>
      </c>
      <c r="U535" s="3">
        <v>6.2626692182300006E-2</v>
      </c>
      <c r="V535" s="3">
        <v>5.7657258439170002E-2</v>
      </c>
      <c r="W535" s="3">
        <v>5.5461715957590002E-2</v>
      </c>
      <c r="X535" s="3">
        <v>5.6111250351260002E-2</v>
      </c>
    </row>
    <row r="536" spans="1:25" hidden="1" outlineLevel="1" x14ac:dyDescent="0.25">
      <c r="A536" s="11" t="s">
        <v>268</v>
      </c>
      <c r="C536" s="3">
        <v>0.1153723932473</v>
      </c>
      <c r="D536" s="3">
        <v>0.1124714873375</v>
      </c>
      <c r="E536" s="3">
        <v>0.1182063190556</v>
      </c>
      <c r="F536" s="3">
        <v>0.1192031967319</v>
      </c>
      <c r="G536" s="3">
        <v>0.1154459923832</v>
      </c>
      <c r="H536" s="3">
        <v>0.112441789542</v>
      </c>
      <c r="I536" s="3">
        <v>0.11563171199940001</v>
      </c>
      <c r="J536" s="3">
        <v>0.1152351815008</v>
      </c>
      <c r="K536" s="3">
        <v>0.11369760067449999</v>
      </c>
      <c r="L536" s="3">
        <v>0.112023512647</v>
      </c>
      <c r="M536" s="3">
        <v>0.11021973287380001</v>
      </c>
      <c r="N536" s="3">
        <v>0.11076251992280001</v>
      </c>
      <c r="O536" s="3">
        <v>0.1110850754013</v>
      </c>
      <c r="P536" s="3">
        <v>0.1108480131094</v>
      </c>
      <c r="Q536" s="3">
        <v>0.1115801738103</v>
      </c>
      <c r="R536" s="3">
        <v>0.1138302495254</v>
      </c>
      <c r="S536" s="3">
        <v>0.1087955643471</v>
      </c>
      <c r="T536" s="3">
        <v>0.1041164658635</v>
      </c>
      <c r="U536" s="3">
        <v>0.1064285208023</v>
      </c>
      <c r="V536" s="3">
        <v>0.1038431024994</v>
      </c>
      <c r="W536" s="3">
        <v>0.1030358785649</v>
      </c>
      <c r="X536" s="3">
        <v>0.10285037253069999</v>
      </c>
    </row>
    <row r="537" spans="1:25" hidden="1" outlineLevel="1" x14ac:dyDescent="0.25">
      <c r="A537" s="11" t="s">
        <v>269</v>
      </c>
      <c r="C537" s="3">
        <v>0.1000297914598</v>
      </c>
      <c r="D537" s="3">
        <v>0.1005985222155</v>
      </c>
      <c r="E537" s="3">
        <v>0.1008821218661</v>
      </c>
      <c r="F537" s="3">
        <v>0.1007406819827</v>
      </c>
      <c r="G537" s="3">
        <v>0.10278726882899999</v>
      </c>
      <c r="H537" s="3">
        <v>0.1044351286197</v>
      </c>
      <c r="I537" s="3">
        <v>9.4409914276480003E-2</v>
      </c>
      <c r="J537" s="3">
        <v>9.4729531889339996E-2</v>
      </c>
      <c r="K537" s="3">
        <v>9.5624759425919997E-2</v>
      </c>
      <c r="L537" s="3">
        <v>9.3355895974349998E-2</v>
      </c>
      <c r="M537" s="3">
        <v>9.4838431710470003E-2</v>
      </c>
      <c r="N537" s="3">
        <v>9.4580991527559999E-2</v>
      </c>
      <c r="O537" s="3">
        <v>9.669104724923E-2</v>
      </c>
      <c r="P537" s="3">
        <v>9.4797214256450005E-2</v>
      </c>
      <c r="Q537" s="3">
        <v>9.2315795353890007E-2</v>
      </c>
      <c r="R537" s="3">
        <v>9.4786115621829994E-2</v>
      </c>
      <c r="S537" s="3">
        <v>9.6088654229390003E-2</v>
      </c>
      <c r="T537" s="3">
        <v>9.8185599541020005E-2</v>
      </c>
      <c r="U537" s="3">
        <v>8.7646183287259996E-2</v>
      </c>
      <c r="V537" s="3">
        <v>8.4195178432310003E-2</v>
      </c>
      <c r="W537" s="3">
        <v>8.5677228648560005E-2</v>
      </c>
      <c r="X537" s="3">
        <v>8.5693453940620001E-2</v>
      </c>
    </row>
    <row r="538" spans="1:25" hidden="1" outlineLevel="1" x14ac:dyDescent="0.25">
      <c r="A538" s="11" t="s">
        <v>270</v>
      </c>
      <c r="C538" s="3">
        <v>6.5143992055610001E-2</v>
      </c>
      <c r="D538" s="3">
        <v>6.6636773048949993E-2</v>
      </c>
      <c r="E538" s="3">
        <v>6.8461408411480004E-2</v>
      </c>
      <c r="F538" s="3">
        <v>6.6611801334619997E-2</v>
      </c>
      <c r="G538" s="3">
        <v>6.8218086408269998E-2</v>
      </c>
      <c r="H538" s="3">
        <v>7.4267346958530003E-2</v>
      </c>
      <c r="I538" s="3">
        <v>5.9797380775880003E-2</v>
      </c>
      <c r="J538" s="3">
        <v>5.8701527835130003E-2</v>
      </c>
      <c r="K538" s="3">
        <v>6.3089979287720005E-2</v>
      </c>
      <c r="L538" s="3">
        <v>6.2308514428219997E-2</v>
      </c>
      <c r="M538" s="3">
        <v>6.4256785868159999E-2</v>
      </c>
      <c r="N538" s="3">
        <v>6.0053686771239997E-2</v>
      </c>
      <c r="O538" s="3">
        <v>6.0906823773579997E-2</v>
      </c>
      <c r="P538" s="3">
        <v>6.3285538713639997E-2</v>
      </c>
      <c r="Q538" s="3">
        <v>5.8958255193160003E-2</v>
      </c>
      <c r="R538" s="3">
        <v>6.1294970610430002E-2</v>
      </c>
      <c r="S538" s="3">
        <v>6.3688974843550003E-2</v>
      </c>
      <c r="T538" s="3">
        <v>6.8559954102119999E-2</v>
      </c>
      <c r="U538" s="3">
        <v>5.694237720604E-2</v>
      </c>
      <c r="V538" s="3">
        <v>5.2604118273499999E-2</v>
      </c>
      <c r="W538" s="3">
        <v>5.6464626660839998E-2</v>
      </c>
      <c r="X538" s="3">
        <v>5.7090994706339999E-2</v>
      </c>
    </row>
    <row r="539" spans="1:25" hidden="1" outlineLevel="1" x14ac:dyDescent="0.25">
      <c r="A539" s="11" t="s">
        <v>271</v>
      </c>
      <c r="C539" s="3">
        <v>4.3485600794439999E-2</v>
      </c>
      <c r="D539" s="3">
        <v>4.638059774238E-2</v>
      </c>
      <c r="E539" s="3">
        <v>4.2524837647810003E-2</v>
      </c>
      <c r="F539" s="3">
        <v>4.2904028635739999E-2</v>
      </c>
      <c r="G539" s="3">
        <v>4.558315303056E-2</v>
      </c>
      <c r="H539" s="3">
        <v>5.1941639477580001E-2</v>
      </c>
      <c r="I539" s="3">
        <v>3.8566079337019998E-2</v>
      </c>
      <c r="J539" s="3">
        <v>3.8355418746949997E-2</v>
      </c>
      <c r="K539" s="3">
        <v>4.074637535055E-2</v>
      </c>
      <c r="L539" s="3">
        <v>3.9517278232989998E-2</v>
      </c>
      <c r="M539" s="3">
        <v>4.2697113313229999E-2</v>
      </c>
      <c r="N539" s="3">
        <v>4.1447865111990001E-2</v>
      </c>
      <c r="O539" s="3">
        <v>4.1483254389340002E-2</v>
      </c>
      <c r="P539" s="3">
        <v>4.3408439164279999E-2</v>
      </c>
      <c r="Q539" s="3">
        <v>3.7251913270399999E-2</v>
      </c>
      <c r="R539" s="3">
        <v>3.9780740876270003E-2</v>
      </c>
      <c r="S539" s="3">
        <v>4.1378346778050003E-2</v>
      </c>
      <c r="T539" s="3">
        <v>4.7870051635110003E-2</v>
      </c>
      <c r="U539" s="3">
        <v>3.6182578495999998E-2</v>
      </c>
      <c r="V539" s="3">
        <v>3.3234938854860001E-2</v>
      </c>
      <c r="W539" s="3">
        <v>3.6956882380440002E-2</v>
      </c>
      <c r="X539" s="3">
        <v>3.8027751828479998E-2</v>
      </c>
    </row>
    <row r="540" spans="1:25" hidden="1" outlineLevel="1" x14ac:dyDescent="0.25">
      <c r="A540" s="11" t="s">
        <v>272</v>
      </c>
      <c r="C540" s="3">
        <v>2.3207547169810001E-2</v>
      </c>
      <c r="D540" s="3">
        <v>2.4740217963460001E-2</v>
      </c>
      <c r="E540" s="3">
        <v>2.1620438972480002E-2</v>
      </c>
      <c r="F540" s="3">
        <v>2.1903165994069999E-2</v>
      </c>
      <c r="G540" s="3">
        <v>2.222374514162E-2</v>
      </c>
      <c r="H540" s="3">
        <v>2.8870450870860001E-2</v>
      </c>
      <c r="I540" s="3">
        <v>1.9739218034250001E-2</v>
      </c>
      <c r="J540" s="3">
        <v>1.9276249108450001E-2</v>
      </c>
      <c r="K540" s="3">
        <v>2.1280495628429999E-2</v>
      </c>
      <c r="L540" s="3">
        <v>2.11970074813E-2</v>
      </c>
      <c r="M540" s="3">
        <v>2.3093494183539998E-2</v>
      </c>
      <c r="N540" s="3">
        <v>2.156698263568E-2</v>
      </c>
      <c r="O540" s="3">
        <v>2.1348352218520002E-2</v>
      </c>
      <c r="P540" s="3">
        <v>2.28267103646E-2</v>
      </c>
      <c r="Q540" s="3">
        <v>1.9040930819019999E-2</v>
      </c>
      <c r="R540" s="3">
        <v>2.0919577034210001E-2</v>
      </c>
      <c r="S540" s="3">
        <v>2.0678143085099999E-2</v>
      </c>
      <c r="T540" s="3">
        <v>2.5903614457830001E-2</v>
      </c>
      <c r="U540" s="3">
        <v>1.8229498901409999E-2</v>
      </c>
      <c r="V540" s="3">
        <v>1.6302988285580002E-2</v>
      </c>
      <c r="W540" s="3">
        <v>1.9764127467690001E-2</v>
      </c>
      <c r="X540" s="3">
        <v>2.0164505912640001E-2</v>
      </c>
    </row>
    <row r="541" spans="1:25" hidden="1" outlineLevel="1" x14ac:dyDescent="0.25">
      <c r="A541" s="11" t="s">
        <v>273</v>
      </c>
      <c r="C541" s="3">
        <v>3.4359483614700001E-3</v>
      </c>
      <c r="D541" s="3">
        <v>4.0161425535649997E-3</v>
      </c>
      <c r="E541" s="3">
        <v>3.2321263413320001E-3</v>
      </c>
      <c r="F541" s="3">
        <v>3.559636302341E-3</v>
      </c>
      <c r="G541" s="3">
        <v>3.4657294185599999E-3</v>
      </c>
      <c r="H541" s="3">
        <v>4.6568366428180004E-3</v>
      </c>
      <c r="I541" s="3">
        <v>3.079203968752E-3</v>
      </c>
      <c r="J541" s="3">
        <v>2.6183415293370002E-3</v>
      </c>
      <c r="K541" s="3">
        <v>3.372619462214E-3</v>
      </c>
      <c r="L541" s="3">
        <v>3.4378339864620001E-3</v>
      </c>
      <c r="M541" s="3">
        <v>3.7656182679879999E-3</v>
      </c>
      <c r="N541" s="3">
        <v>3.4980286888679998E-3</v>
      </c>
      <c r="O541" s="3">
        <v>3.2888680603209998E-3</v>
      </c>
      <c r="P541" s="3">
        <v>3.514952888161E-3</v>
      </c>
      <c r="Q541" s="3">
        <v>2.7691546497060002E-3</v>
      </c>
      <c r="R541" s="3">
        <v>2.8207884484900002E-3</v>
      </c>
      <c r="S541" s="3">
        <v>2.9561214509999999E-3</v>
      </c>
      <c r="T541" s="3">
        <v>4.1092943201379998E-3</v>
      </c>
      <c r="U541" s="3">
        <v>2.7925437663899998E-3</v>
      </c>
      <c r="V541" s="3">
        <v>2.2942828757870001E-3</v>
      </c>
      <c r="W541" s="3">
        <v>2.9182439259809998E-3</v>
      </c>
      <c r="X541" s="3">
        <v>3.273409434406E-3</v>
      </c>
    </row>
    <row r="542" spans="1:25" hidden="1" outlineLevel="1" x14ac:dyDescent="0.25">
      <c r="A542" s="11" t="s">
        <v>274</v>
      </c>
      <c r="C542" s="3">
        <v>5.5610724925500002E-4</v>
      </c>
      <c r="D542" s="3">
        <v>7.7008558672699999E-4</v>
      </c>
      <c r="E542" s="3">
        <v>7.9560033017400005E-4</v>
      </c>
      <c r="F542" s="3">
        <v>8.0314913785399999E-4</v>
      </c>
      <c r="G542" s="3">
        <v>5.9720196195500003E-4</v>
      </c>
      <c r="H542" s="3">
        <v>9.0038629476500004E-4</v>
      </c>
      <c r="I542" s="3">
        <v>7.4128984432899996E-4</v>
      </c>
      <c r="J542" s="3">
        <v>5.0677577987199999E-4</v>
      </c>
      <c r="K542" s="3">
        <v>9.1647267994899998E-4</v>
      </c>
      <c r="L542" s="3">
        <v>6.5906661916599997E-4</v>
      </c>
      <c r="M542" s="3">
        <v>8.5308056872000001E-4</v>
      </c>
      <c r="N542" s="3">
        <v>7.4658166261199995E-4</v>
      </c>
      <c r="O542" s="3">
        <v>6.7785830250899999E-4</v>
      </c>
      <c r="P542" s="3">
        <v>7.8656288406400005E-4</v>
      </c>
      <c r="Q542" s="3">
        <v>5.9054018466399999E-4</v>
      </c>
      <c r="R542" s="3">
        <v>5.4891018457099998E-4</v>
      </c>
      <c r="S542" s="3">
        <v>6.9123237908899995E-4</v>
      </c>
      <c r="T542" s="3">
        <v>8.1038439472200002E-4</v>
      </c>
      <c r="U542" s="3">
        <v>6.5206605712700004E-4</v>
      </c>
      <c r="V542" s="3">
        <v>4.2883792070800002E-4</v>
      </c>
      <c r="W542" s="3">
        <v>7.0882410605200002E-4</v>
      </c>
      <c r="X542" s="3">
        <v>5.7721372857300003E-4</v>
      </c>
    </row>
    <row r="543" spans="1:25" s="4" customFormat="1" hidden="1" outlineLevel="1" x14ac:dyDescent="0.25">
      <c r="A543" s="24" t="s">
        <v>275</v>
      </c>
      <c r="B543" s="33"/>
      <c r="C543" s="4">
        <v>2292823.48</v>
      </c>
      <c r="D543" s="4">
        <v>3178947.03</v>
      </c>
      <c r="E543" s="4">
        <v>2782380.45</v>
      </c>
      <c r="F543" s="4">
        <v>2765597.97</v>
      </c>
      <c r="G543" s="4">
        <v>3028332.99</v>
      </c>
      <c r="H543" s="4">
        <v>2840014.98</v>
      </c>
      <c r="I543" s="4">
        <v>2911109.06</v>
      </c>
      <c r="J543" s="4">
        <v>3125934.62</v>
      </c>
      <c r="K543" s="4">
        <v>3273801.22</v>
      </c>
      <c r="L543" s="4">
        <v>3412344.53</v>
      </c>
      <c r="M543" s="4">
        <v>3919976.18</v>
      </c>
      <c r="N543" s="4">
        <v>3724506.13</v>
      </c>
      <c r="O543" s="4">
        <v>3814960.54</v>
      </c>
      <c r="P543" s="4">
        <v>4187532.41</v>
      </c>
      <c r="Q543" s="4">
        <v>3859467.22</v>
      </c>
      <c r="R543" s="4">
        <v>5920918.4000000004</v>
      </c>
      <c r="S543" s="4">
        <v>5110460.9800000004</v>
      </c>
      <c r="T543" s="4">
        <v>3515667.53</v>
      </c>
      <c r="U543" s="4">
        <v>2270071.14</v>
      </c>
      <c r="V543" s="4">
        <v>1108110.68</v>
      </c>
      <c r="W543" s="4">
        <v>570209.04</v>
      </c>
      <c r="X543" s="4">
        <v>454973.15</v>
      </c>
      <c r="Y543" s="21"/>
    </row>
    <row r="544" spans="1:25" hidden="1" outlineLevel="1" x14ac:dyDescent="0.25">
      <c r="A544" s="11" t="s">
        <v>730</v>
      </c>
      <c r="C544" s="3">
        <v>1.0953326713009999E-2</v>
      </c>
      <c r="D544" s="3">
        <v>1.334490086367E-2</v>
      </c>
      <c r="E544" s="3">
        <v>1.276938529929E-2</v>
      </c>
      <c r="F544" s="3">
        <v>1.283055536276E-2</v>
      </c>
      <c r="G544" s="3">
        <v>1.327550590838E-2</v>
      </c>
      <c r="H544" s="3">
        <v>1.348643127535E-2</v>
      </c>
      <c r="I544" s="3">
        <v>1.257341620574E-2</v>
      </c>
      <c r="J544" s="3">
        <v>1.314801606667E-2</v>
      </c>
      <c r="K544" s="3">
        <v>1.27481349781E-2</v>
      </c>
      <c r="L544" s="3">
        <v>1.2931955824720001E-2</v>
      </c>
      <c r="M544" s="3">
        <v>1.423524342956E-2</v>
      </c>
      <c r="N544" s="3">
        <v>1.349718983307E-2</v>
      </c>
      <c r="O544" s="3">
        <v>1.353206018712E-2</v>
      </c>
      <c r="P544" s="3">
        <v>1.5067595247850001E-2</v>
      </c>
      <c r="Q544" s="3">
        <v>1.321533170004E-2</v>
      </c>
      <c r="R544" s="3">
        <v>1.7527007143460002E-2</v>
      </c>
      <c r="S544" s="3">
        <v>1.5464486098140001E-2</v>
      </c>
      <c r="T544" s="3">
        <v>1.25430292599E-2</v>
      </c>
      <c r="U544" s="3">
        <v>9.6037989935499994E-3</v>
      </c>
      <c r="V544" s="3">
        <v>6.98291080886E-3</v>
      </c>
      <c r="W544" s="3">
        <v>6.4849865021789996E-3</v>
      </c>
      <c r="X544" s="3">
        <v>6.5164391988880004E-3</v>
      </c>
    </row>
    <row r="545" spans="1:25" s="4" customFormat="1" hidden="1" outlineLevel="1" x14ac:dyDescent="0.25">
      <c r="A545" s="24" t="s">
        <v>729</v>
      </c>
      <c r="B545" s="33"/>
      <c r="C545" s="4">
        <v>22.764900000000001</v>
      </c>
      <c r="D545" s="4">
        <v>30.92</v>
      </c>
      <c r="E545" s="4">
        <v>27.629100000000001</v>
      </c>
      <c r="F545" s="4">
        <v>27.402200000000001</v>
      </c>
      <c r="G545" s="4">
        <v>29.584299999999999</v>
      </c>
      <c r="H545" s="4">
        <v>27.392700000000001</v>
      </c>
      <c r="I545" s="4">
        <v>27.6571</v>
      </c>
      <c r="J545" s="4">
        <v>29.315100000000001</v>
      </c>
      <c r="K545" s="4">
        <v>30.0002</v>
      </c>
      <c r="L545" s="4">
        <v>30.334</v>
      </c>
      <c r="M545" s="4">
        <v>33.721600000000002</v>
      </c>
      <c r="N545" s="4">
        <v>31.2425</v>
      </c>
      <c r="O545" s="4">
        <v>31.908999999999999</v>
      </c>
      <c r="P545" s="4">
        <v>34.309600000000003</v>
      </c>
      <c r="Q545" s="4">
        <v>30.772099999999998</v>
      </c>
      <c r="R545" s="4">
        <v>45.122799999999998</v>
      </c>
      <c r="S545" s="4">
        <v>37.578499999999998</v>
      </c>
      <c r="T545" s="4">
        <v>25.1904</v>
      </c>
      <c r="U545" s="4">
        <v>16.089200000000002</v>
      </c>
      <c r="V545" s="4">
        <v>7.9082999999999997</v>
      </c>
      <c r="W545" s="4">
        <v>4.2625999999999999</v>
      </c>
      <c r="X545" s="4">
        <v>3.4517000000000002</v>
      </c>
      <c r="Y545" s="21"/>
    </row>
    <row r="546" spans="1:25" s="4" customFormat="1" hidden="1" outlineLevel="1" x14ac:dyDescent="0.25">
      <c r="A546" s="24" t="s">
        <v>276</v>
      </c>
      <c r="B546" s="33"/>
      <c r="C546" s="4">
        <v>1380</v>
      </c>
      <c r="D546" s="4">
        <v>1586</v>
      </c>
      <c r="E546" s="4">
        <v>1499</v>
      </c>
      <c r="F546" s="4">
        <v>1480</v>
      </c>
      <c r="G546" s="4">
        <v>1546</v>
      </c>
      <c r="H546" s="4">
        <v>1423</v>
      </c>
      <c r="I546" s="4">
        <v>1494</v>
      </c>
      <c r="J546" s="4">
        <v>1590</v>
      </c>
      <c r="K546" s="4">
        <v>1641</v>
      </c>
      <c r="L546" s="4">
        <v>1634</v>
      </c>
      <c r="M546" s="4">
        <v>1695</v>
      </c>
      <c r="N546" s="4">
        <v>1610</v>
      </c>
      <c r="O546" s="4">
        <v>1666</v>
      </c>
      <c r="P546" s="4">
        <v>1590</v>
      </c>
      <c r="Q546" s="4">
        <v>1654</v>
      </c>
      <c r="R546" s="4">
        <v>1820</v>
      </c>
      <c r="S546" s="4">
        <v>1742</v>
      </c>
      <c r="T546" s="4">
        <v>1331</v>
      </c>
      <c r="U546" s="4">
        <v>1102</v>
      </c>
      <c r="V546" s="4">
        <v>731</v>
      </c>
      <c r="W546" s="4">
        <v>421</v>
      </c>
      <c r="X546" s="4">
        <v>345</v>
      </c>
      <c r="Y546" s="21"/>
    </row>
    <row r="547" spans="1:25" hidden="1" outlineLevel="1" x14ac:dyDescent="0.25">
      <c r="A547" s="8" t="s">
        <v>277</v>
      </c>
      <c r="B547" s="22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</row>
    <row r="548" spans="1:25" s="4" customFormat="1" hidden="1" outlineLevel="1" x14ac:dyDescent="0.25">
      <c r="A548" s="24" t="s">
        <v>803</v>
      </c>
      <c r="B548" s="33"/>
      <c r="C548" s="4">
        <v>1370163</v>
      </c>
      <c r="D548" s="4">
        <v>2048344</v>
      </c>
      <c r="E548" s="4">
        <v>1694990</v>
      </c>
      <c r="F548" s="4">
        <v>1683825</v>
      </c>
      <c r="G548" s="4">
        <v>1868586</v>
      </c>
      <c r="H548" s="4">
        <v>1818630</v>
      </c>
      <c r="I548" s="4">
        <v>1797830</v>
      </c>
      <c r="J548" s="4">
        <v>2288743</v>
      </c>
      <c r="K548" s="4">
        <v>2333859</v>
      </c>
      <c r="L548" s="4">
        <v>2441186</v>
      </c>
      <c r="M548" s="4">
        <v>2889126</v>
      </c>
      <c r="N548" s="4">
        <v>2622982</v>
      </c>
      <c r="O548" s="4">
        <v>2736940</v>
      </c>
      <c r="P548" s="4">
        <v>2865583</v>
      </c>
      <c r="Q548" s="4">
        <v>2728353</v>
      </c>
      <c r="R548" s="4">
        <v>4519043</v>
      </c>
      <c r="S548" s="4">
        <v>3809358</v>
      </c>
      <c r="T548" s="4">
        <v>2614218</v>
      </c>
      <c r="U548" s="4">
        <v>1796739</v>
      </c>
      <c r="V548" s="4">
        <v>739512</v>
      </c>
      <c r="W548" s="4">
        <v>247352</v>
      </c>
      <c r="X548" s="4">
        <v>121042</v>
      </c>
      <c r="Y548" s="21"/>
    </row>
    <row r="549" spans="1:25" s="4" customFormat="1" hidden="1" outlineLevel="1" x14ac:dyDescent="0.25">
      <c r="A549" s="24" t="s">
        <v>279</v>
      </c>
      <c r="B549" s="33"/>
      <c r="C549" s="4">
        <v>588279</v>
      </c>
      <c r="D549" s="4">
        <v>803871</v>
      </c>
      <c r="E549" s="4">
        <v>782241</v>
      </c>
      <c r="F549" s="4">
        <v>784398</v>
      </c>
      <c r="G549" s="4">
        <v>811607</v>
      </c>
      <c r="H549" s="4">
        <v>711095</v>
      </c>
      <c r="I549" s="4">
        <v>793617</v>
      </c>
      <c r="J549" s="4">
        <v>574285</v>
      </c>
      <c r="K549" s="4">
        <v>675568</v>
      </c>
      <c r="L549" s="4">
        <v>662294</v>
      </c>
      <c r="M549" s="4">
        <v>700841</v>
      </c>
      <c r="N549" s="4">
        <v>786843</v>
      </c>
      <c r="O549" s="4">
        <v>782708</v>
      </c>
      <c r="P549" s="4">
        <v>996255</v>
      </c>
      <c r="Q549" s="4">
        <v>827123</v>
      </c>
      <c r="R549" s="4">
        <v>1013213</v>
      </c>
      <c r="S549" s="4">
        <v>887151</v>
      </c>
      <c r="T549" s="4">
        <v>479904</v>
      </c>
      <c r="U549" s="4">
        <v>62717</v>
      </c>
      <c r="V549" s="4">
        <v>32452</v>
      </c>
      <c r="W549" s="4">
        <v>17371</v>
      </c>
      <c r="X549" s="4">
        <v>12005</v>
      </c>
      <c r="Y549" s="21"/>
    </row>
    <row r="550" spans="1:25" s="4" customFormat="1" hidden="1" outlineLevel="1" x14ac:dyDescent="0.25">
      <c r="A550" s="24" t="s">
        <v>280</v>
      </c>
      <c r="B550" s="33"/>
      <c r="C550" s="4">
        <v>176261</v>
      </c>
      <c r="D550" s="4">
        <v>171699</v>
      </c>
      <c r="E550" s="4">
        <v>172815</v>
      </c>
      <c r="F550" s="4">
        <v>163860</v>
      </c>
      <c r="G550" s="4">
        <v>181109</v>
      </c>
      <c r="H550" s="4">
        <v>158128</v>
      </c>
      <c r="I550" s="4">
        <v>180456</v>
      </c>
      <c r="J550" s="4">
        <v>146521</v>
      </c>
      <c r="K550" s="4">
        <v>152743</v>
      </c>
      <c r="L550" s="4">
        <v>177198</v>
      </c>
      <c r="M550" s="4">
        <v>186414</v>
      </c>
      <c r="N550" s="4">
        <v>170794</v>
      </c>
      <c r="O550" s="4">
        <v>147262</v>
      </c>
      <c r="P550" s="4">
        <v>172155</v>
      </c>
      <c r="Q550" s="4">
        <v>162635</v>
      </c>
      <c r="R550" s="4">
        <v>205978</v>
      </c>
      <c r="S550" s="4">
        <v>231063</v>
      </c>
      <c r="T550" s="4">
        <v>211847</v>
      </c>
      <c r="U550" s="4">
        <v>238799</v>
      </c>
      <c r="V550" s="4">
        <v>183484</v>
      </c>
      <c r="W550" s="4">
        <v>147621</v>
      </c>
      <c r="X550" s="4">
        <v>153616</v>
      </c>
      <c r="Y550" s="21"/>
    </row>
    <row r="551" spans="1:25" s="4" customFormat="1" hidden="1" outlineLevel="1" x14ac:dyDescent="0.25">
      <c r="A551" s="24" t="s">
        <v>281</v>
      </c>
      <c r="B551" s="33"/>
      <c r="C551" s="4">
        <v>127706</v>
      </c>
      <c r="D551" s="4">
        <v>106350</v>
      </c>
      <c r="E551" s="4">
        <v>105835</v>
      </c>
      <c r="F551" s="4">
        <v>107266</v>
      </c>
      <c r="G551" s="4">
        <v>109493</v>
      </c>
      <c r="H551" s="4">
        <v>110064</v>
      </c>
      <c r="I551" s="4">
        <v>121499</v>
      </c>
      <c r="J551" s="4">
        <v>93808</v>
      </c>
      <c r="K551" s="4">
        <v>92857</v>
      </c>
      <c r="L551" s="4">
        <v>111963</v>
      </c>
      <c r="M551" s="4">
        <v>113764</v>
      </c>
      <c r="N551" s="4">
        <v>116989</v>
      </c>
      <c r="O551" s="4">
        <v>125934</v>
      </c>
      <c r="P551" s="4">
        <v>131559</v>
      </c>
      <c r="Q551" s="4">
        <v>120018</v>
      </c>
      <c r="R551" s="4">
        <v>158442</v>
      </c>
      <c r="S551" s="4">
        <v>155222</v>
      </c>
      <c r="T551" s="4">
        <v>171817</v>
      </c>
      <c r="U551" s="4">
        <v>144351</v>
      </c>
      <c r="V551" s="4">
        <v>122083</v>
      </c>
      <c r="W551" s="4">
        <v>131796</v>
      </c>
      <c r="X551" s="4">
        <v>135270</v>
      </c>
      <c r="Y551" s="21"/>
    </row>
    <row r="552" spans="1:25" s="4" customFormat="1" hidden="1" outlineLevel="1" x14ac:dyDescent="0.25">
      <c r="A552" s="24" t="s">
        <v>282</v>
      </c>
      <c r="B552" s="33"/>
      <c r="C552" s="4">
        <v>20402</v>
      </c>
      <c r="D552" s="4">
        <v>29419</v>
      </c>
      <c r="E552" s="4">
        <v>22305</v>
      </c>
      <c r="F552" s="4">
        <v>19966</v>
      </c>
      <c r="G552" s="4">
        <v>23488</v>
      </c>
      <c r="H552" s="4">
        <v>31449</v>
      </c>
      <c r="I552" s="4">
        <v>16367</v>
      </c>
      <c r="J552" s="4">
        <v>18877</v>
      </c>
      <c r="K552" s="4">
        <v>18414</v>
      </c>
      <c r="L552" s="4">
        <v>13265</v>
      </c>
      <c r="M552" s="4">
        <v>20864</v>
      </c>
      <c r="N552" s="4">
        <v>16464</v>
      </c>
      <c r="O552" s="4">
        <v>19866</v>
      </c>
      <c r="P552" s="4">
        <v>18937</v>
      </c>
      <c r="Q552" s="4">
        <v>17895</v>
      </c>
      <c r="R552" s="4">
        <v>22036</v>
      </c>
      <c r="S552" s="4">
        <v>27464</v>
      </c>
      <c r="T552" s="4">
        <v>31281</v>
      </c>
      <c r="U552" s="4">
        <v>25659</v>
      </c>
      <c r="V552" s="4">
        <v>28749</v>
      </c>
      <c r="W552" s="4">
        <v>20334</v>
      </c>
      <c r="X552" s="4">
        <v>31899</v>
      </c>
      <c r="Y552" s="21"/>
    </row>
    <row r="553" spans="1:25" s="4" customFormat="1" hidden="1" outlineLevel="1" x14ac:dyDescent="0.25">
      <c r="A553" s="8" t="s">
        <v>764</v>
      </c>
      <c r="B553" s="33"/>
      <c r="Y553" s="21"/>
    </row>
    <row r="554" spans="1:25" s="93" customFormat="1" hidden="1" outlineLevel="1" x14ac:dyDescent="0.25">
      <c r="A554" s="89" t="s">
        <v>804</v>
      </c>
      <c r="B554" s="92"/>
      <c r="Y554" s="94"/>
    </row>
    <row r="555" spans="1:25" s="93" customFormat="1" hidden="1" outlineLevel="1" x14ac:dyDescent="0.25">
      <c r="A555" s="89" t="s">
        <v>766</v>
      </c>
      <c r="B555" s="92"/>
      <c r="Y555" s="94"/>
    </row>
    <row r="556" spans="1:25" s="93" customFormat="1" hidden="1" outlineLevel="1" x14ac:dyDescent="0.25">
      <c r="A556" s="89" t="s">
        <v>767</v>
      </c>
      <c r="B556" s="92"/>
      <c r="Y556" s="94"/>
    </row>
    <row r="557" spans="1:25" s="93" customFormat="1" hidden="1" outlineLevel="1" x14ac:dyDescent="0.25">
      <c r="A557" s="89" t="s">
        <v>768</v>
      </c>
      <c r="B557" s="92"/>
      <c r="Y557" s="94"/>
    </row>
    <row r="558" spans="1:25" s="93" customFormat="1" hidden="1" outlineLevel="1" x14ac:dyDescent="0.25">
      <c r="A558" s="89" t="s">
        <v>769</v>
      </c>
      <c r="B558" s="92"/>
      <c r="Y558" s="94"/>
    </row>
    <row r="559" spans="1:25" hidden="1" outlineLevel="1" x14ac:dyDescent="0.25">
      <c r="A559" s="8" t="s">
        <v>283</v>
      </c>
      <c r="B559" s="22"/>
    </row>
    <row r="560" spans="1:25" s="4" customFormat="1" hidden="1" outlineLevel="1" x14ac:dyDescent="0.25">
      <c r="A560" s="24" t="s">
        <v>805</v>
      </c>
      <c r="B560" s="33"/>
      <c r="C560" s="4">
        <v>3625</v>
      </c>
      <c r="D560" s="4">
        <v>3786</v>
      </c>
      <c r="E560" s="4">
        <v>3606</v>
      </c>
      <c r="F560" s="4">
        <v>3388</v>
      </c>
      <c r="G560" s="4">
        <v>3391</v>
      </c>
      <c r="H560" s="4">
        <v>3319</v>
      </c>
      <c r="I560" s="4">
        <v>3182</v>
      </c>
      <c r="J560" s="4">
        <v>3114</v>
      </c>
      <c r="K560" s="4">
        <v>3273</v>
      </c>
      <c r="L560" s="4">
        <v>3376</v>
      </c>
      <c r="M560" s="4">
        <v>3383</v>
      </c>
      <c r="N560" s="4">
        <v>3279</v>
      </c>
      <c r="O560" s="4">
        <v>3554</v>
      </c>
      <c r="P560" s="4">
        <v>3242</v>
      </c>
      <c r="Q560" s="4">
        <v>3682</v>
      </c>
      <c r="R560" s="4">
        <v>3418</v>
      </c>
      <c r="S560" s="4">
        <v>3386</v>
      </c>
      <c r="T560" s="4">
        <v>3061</v>
      </c>
      <c r="U560" s="4">
        <v>3136</v>
      </c>
      <c r="V560" s="4">
        <v>2900</v>
      </c>
      <c r="W560" s="4">
        <v>2910</v>
      </c>
      <c r="X560" s="4">
        <v>2052</v>
      </c>
      <c r="Y560" s="21"/>
    </row>
    <row r="561" spans="1:25" s="4" customFormat="1" hidden="1" outlineLevel="1" x14ac:dyDescent="0.25">
      <c r="A561" s="24" t="s">
        <v>285</v>
      </c>
      <c r="B561" s="33"/>
      <c r="C561" s="4">
        <v>2325</v>
      </c>
      <c r="D561" s="4">
        <v>2221</v>
      </c>
      <c r="E561" s="4">
        <v>2281</v>
      </c>
      <c r="F561" s="4">
        <v>2261</v>
      </c>
      <c r="G561" s="4">
        <v>2182</v>
      </c>
      <c r="H561" s="4">
        <v>1837</v>
      </c>
      <c r="I561" s="4">
        <v>2100</v>
      </c>
      <c r="J561" s="4">
        <v>1967</v>
      </c>
      <c r="K561" s="4">
        <v>2138</v>
      </c>
      <c r="L561" s="4">
        <v>2070</v>
      </c>
      <c r="M561" s="4">
        <v>1947</v>
      </c>
      <c r="N561" s="4">
        <v>2223</v>
      </c>
      <c r="O561" s="4">
        <v>2012</v>
      </c>
      <c r="P561" s="4">
        <v>2001</v>
      </c>
      <c r="Q561" s="4">
        <v>2089</v>
      </c>
      <c r="R561" s="4">
        <v>2324</v>
      </c>
      <c r="S561" s="4">
        <v>2263</v>
      </c>
      <c r="T561" s="4">
        <v>2264</v>
      </c>
      <c r="U561" s="4">
        <v>1901</v>
      </c>
      <c r="V561" s="4">
        <v>2496</v>
      </c>
      <c r="W561" s="4">
        <v>1579</v>
      </c>
      <c r="X561" s="4">
        <v>1501</v>
      </c>
      <c r="Y561" s="21"/>
    </row>
    <row r="562" spans="1:25" s="4" customFormat="1" hidden="1" outlineLevel="1" x14ac:dyDescent="0.25">
      <c r="A562" s="24" t="s">
        <v>286</v>
      </c>
      <c r="B562" s="33"/>
      <c r="C562" s="4">
        <v>618</v>
      </c>
      <c r="D562" s="4">
        <v>590</v>
      </c>
      <c r="E562" s="4">
        <v>559</v>
      </c>
      <c r="F562" s="4">
        <v>577</v>
      </c>
      <c r="G562" s="4">
        <v>602</v>
      </c>
      <c r="H562" s="4">
        <v>586</v>
      </c>
      <c r="I562" s="4">
        <v>651</v>
      </c>
      <c r="J562" s="4">
        <v>512</v>
      </c>
      <c r="K562" s="4">
        <v>576</v>
      </c>
      <c r="L562" s="4">
        <v>617</v>
      </c>
      <c r="M562" s="4">
        <v>542</v>
      </c>
      <c r="N562" s="4">
        <v>540</v>
      </c>
      <c r="O562" s="4">
        <v>508</v>
      </c>
      <c r="P562" s="4">
        <v>493</v>
      </c>
      <c r="Q562" s="4">
        <v>507</v>
      </c>
      <c r="R562" s="4">
        <v>453</v>
      </c>
      <c r="S562" s="4">
        <v>537</v>
      </c>
      <c r="T562" s="4">
        <v>506</v>
      </c>
      <c r="U562" s="4">
        <v>528</v>
      </c>
      <c r="V562" s="4">
        <v>530</v>
      </c>
      <c r="W562" s="4">
        <v>458</v>
      </c>
      <c r="X562" s="4">
        <v>476</v>
      </c>
      <c r="Y562" s="21"/>
    </row>
    <row r="563" spans="1:25" s="4" customFormat="1" hidden="1" outlineLevel="1" x14ac:dyDescent="0.25">
      <c r="A563" s="24" t="s">
        <v>287</v>
      </c>
      <c r="B563" s="33"/>
      <c r="C563" s="4">
        <v>235</v>
      </c>
      <c r="D563" s="4">
        <v>192</v>
      </c>
      <c r="E563" s="4">
        <v>198</v>
      </c>
      <c r="F563" s="4">
        <v>211</v>
      </c>
      <c r="G563" s="4">
        <v>203</v>
      </c>
      <c r="H563" s="4">
        <v>184</v>
      </c>
      <c r="I563" s="4">
        <v>211</v>
      </c>
      <c r="J563" s="4">
        <v>190</v>
      </c>
      <c r="K563" s="4">
        <v>173</v>
      </c>
      <c r="L563" s="4">
        <v>191</v>
      </c>
      <c r="M563" s="4">
        <v>195</v>
      </c>
      <c r="N563" s="4">
        <v>176</v>
      </c>
      <c r="O563" s="4">
        <v>185</v>
      </c>
      <c r="P563" s="4">
        <v>178</v>
      </c>
      <c r="Q563" s="4">
        <v>170</v>
      </c>
      <c r="R563" s="4">
        <v>188</v>
      </c>
      <c r="S563" s="4">
        <v>196</v>
      </c>
      <c r="T563" s="4">
        <v>181</v>
      </c>
      <c r="U563" s="4">
        <v>185</v>
      </c>
      <c r="V563" s="4">
        <v>174</v>
      </c>
      <c r="W563" s="4">
        <v>177</v>
      </c>
      <c r="X563" s="4">
        <v>199</v>
      </c>
      <c r="Y563" s="21"/>
    </row>
    <row r="564" spans="1:25" s="4" customFormat="1" hidden="1" outlineLevel="1" x14ac:dyDescent="0.25">
      <c r="A564" s="24" t="s">
        <v>288</v>
      </c>
      <c r="B564" s="33"/>
      <c r="C564" s="4">
        <v>103</v>
      </c>
      <c r="D564" s="4">
        <v>119</v>
      </c>
      <c r="E564" s="4">
        <v>114</v>
      </c>
      <c r="F564" s="4">
        <v>88</v>
      </c>
      <c r="G564" s="4">
        <v>128</v>
      </c>
      <c r="H564" s="4">
        <v>170</v>
      </c>
      <c r="I564" s="4">
        <v>110</v>
      </c>
      <c r="J564" s="4">
        <v>122</v>
      </c>
      <c r="K564" s="4">
        <v>113</v>
      </c>
      <c r="L564" s="4">
        <v>78</v>
      </c>
      <c r="M564" s="4">
        <v>130</v>
      </c>
      <c r="N564" s="4">
        <v>93</v>
      </c>
      <c r="O564" s="4">
        <v>127</v>
      </c>
      <c r="P564" s="4">
        <v>118</v>
      </c>
      <c r="Q564" s="4">
        <v>107</v>
      </c>
      <c r="R564" s="4">
        <v>114</v>
      </c>
      <c r="S564" s="4">
        <v>142</v>
      </c>
      <c r="T564" s="4">
        <v>156</v>
      </c>
      <c r="U564" s="4">
        <v>122</v>
      </c>
      <c r="V564" s="4">
        <v>147</v>
      </c>
      <c r="W564" s="4">
        <v>113</v>
      </c>
      <c r="X564" s="4">
        <v>131</v>
      </c>
      <c r="Y564" s="21"/>
    </row>
    <row r="565" spans="1:25" s="4" customFormat="1" hidden="1" outlineLevel="1" x14ac:dyDescent="0.25">
      <c r="A565" s="19" t="s">
        <v>770</v>
      </c>
      <c r="B565" s="33"/>
      <c r="Y565" s="21"/>
    </row>
    <row r="566" spans="1:25" s="4" customFormat="1" hidden="1" outlineLevel="1" x14ac:dyDescent="0.25">
      <c r="A566" s="19" t="s">
        <v>771</v>
      </c>
      <c r="B566" s="33"/>
      <c r="Y566" s="21"/>
    </row>
    <row r="567" spans="1:25" s="93" customFormat="1" hidden="1" outlineLevel="1" x14ac:dyDescent="0.25">
      <c r="A567" s="91" t="s">
        <v>772</v>
      </c>
      <c r="B567" s="92"/>
      <c r="Y567" s="94"/>
    </row>
    <row r="568" spans="1:25" s="4" customFormat="1" hidden="1" outlineLevel="1" x14ac:dyDescent="0.25">
      <c r="A568" s="19" t="s">
        <v>773</v>
      </c>
      <c r="B568" s="33"/>
      <c r="Y568" s="21"/>
    </row>
    <row r="569" spans="1:25" s="93" customFormat="1" hidden="1" outlineLevel="1" x14ac:dyDescent="0.25">
      <c r="A569" s="91" t="s">
        <v>774</v>
      </c>
      <c r="B569" s="92"/>
      <c r="Y569" s="94"/>
    </row>
    <row r="570" spans="1:25" s="4" customFormat="1" hidden="1" outlineLevel="1" x14ac:dyDescent="0.25">
      <c r="A570" s="19" t="s">
        <v>775</v>
      </c>
      <c r="B570" s="33"/>
      <c r="Y570" s="21"/>
    </row>
    <row r="571" spans="1:25" s="93" customFormat="1" hidden="1" outlineLevel="1" x14ac:dyDescent="0.25">
      <c r="A571" s="91" t="s">
        <v>776</v>
      </c>
      <c r="B571" s="92"/>
      <c r="Y571" s="94"/>
    </row>
    <row r="572" spans="1:25" s="4" customFormat="1" hidden="1" outlineLevel="1" x14ac:dyDescent="0.25">
      <c r="A572" s="19" t="s">
        <v>777</v>
      </c>
      <c r="B572" s="33"/>
      <c r="Y572" s="21"/>
    </row>
    <row r="573" spans="1:25" s="93" customFormat="1" hidden="1" outlineLevel="1" x14ac:dyDescent="0.25">
      <c r="A573" s="91" t="s">
        <v>778</v>
      </c>
      <c r="B573" s="92"/>
      <c r="Y573" s="94"/>
    </row>
    <row r="574" spans="1:25" s="4" customFormat="1" hidden="1" outlineLevel="1" x14ac:dyDescent="0.25">
      <c r="A574" s="19" t="s">
        <v>779</v>
      </c>
      <c r="B574" s="33"/>
      <c r="Y574" s="21"/>
    </row>
    <row r="575" spans="1:25" s="93" customFormat="1" hidden="1" outlineLevel="1" x14ac:dyDescent="0.25">
      <c r="A575" s="91" t="s">
        <v>780</v>
      </c>
      <c r="B575" s="92"/>
      <c r="Y575" s="94"/>
    </row>
    <row r="576" spans="1:25" s="4" customFormat="1" hidden="1" outlineLevel="1" x14ac:dyDescent="0.25">
      <c r="A576" s="19" t="s">
        <v>781</v>
      </c>
      <c r="B576" s="33"/>
      <c r="Y576" s="21"/>
    </row>
    <row r="577" spans="1:25" s="93" customFormat="1" hidden="1" outlineLevel="1" x14ac:dyDescent="0.25">
      <c r="A577" s="91" t="s">
        <v>782</v>
      </c>
      <c r="B577" s="92"/>
      <c r="Y577" s="94"/>
    </row>
    <row r="578" spans="1:25" s="4" customFormat="1" hidden="1" outlineLevel="1" x14ac:dyDescent="0.25">
      <c r="A578" s="19" t="s">
        <v>783</v>
      </c>
      <c r="B578" s="33"/>
      <c r="Y578" s="21"/>
    </row>
    <row r="579" spans="1:25" s="93" customFormat="1" hidden="1" outlineLevel="1" x14ac:dyDescent="0.25">
      <c r="A579" s="91" t="s">
        <v>784</v>
      </c>
      <c r="B579" s="92"/>
      <c r="Y579" s="94"/>
    </row>
    <row r="580" spans="1:25" s="4" customFormat="1" hidden="1" outlineLevel="1" x14ac:dyDescent="0.25">
      <c r="A580" s="19" t="s">
        <v>785</v>
      </c>
      <c r="B580" s="33"/>
      <c r="Y580" s="21"/>
    </row>
    <row r="581" spans="1:25" s="93" customFormat="1" hidden="1" outlineLevel="1" x14ac:dyDescent="0.25">
      <c r="A581" s="91" t="s">
        <v>786</v>
      </c>
      <c r="B581" s="92"/>
      <c r="Y581" s="94"/>
    </row>
    <row r="582" spans="1:25" s="4" customFormat="1" hidden="1" outlineLevel="1" x14ac:dyDescent="0.25">
      <c r="A582" s="19" t="s">
        <v>787</v>
      </c>
      <c r="B582" s="33"/>
      <c r="Y582" s="21"/>
    </row>
    <row r="583" spans="1:25" s="93" customFormat="1" hidden="1" outlineLevel="1" x14ac:dyDescent="0.25">
      <c r="A583" s="91" t="s">
        <v>788</v>
      </c>
      <c r="B583" s="92"/>
      <c r="Y583" s="94"/>
    </row>
    <row r="584" spans="1:25" s="4" customFormat="1" hidden="1" outlineLevel="1" x14ac:dyDescent="0.25">
      <c r="A584" s="19" t="s">
        <v>789</v>
      </c>
      <c r="B584" s="33"/>
      <c r="Y584" s="21"/>
    </row>
    <row r="585" spans="1:25" s="93" customFormat="1" hidden="1" outlineLevel="1" x14ac:dyDescent="0.25">
      <c r="A585" s="91" t="s">
        <v>790</v>
      </c>
      <c r="B585" s="92"/>
      <c r="Y585" s="94"/>
    </row>
    <row r="586" spans="1:25" s="4" customFormat="1" hidden="1" outlineLevel="1" x14ac:dyDescent="0.25">
      <c r="A586" s="19" t="s">
        <v>791</v>
      </c>
      <c r="B586" s="33"/>
      <c r="Y586" s="21"/>
    </row>
    <row r="587" spans="1:25" s="93" customFormat="1" hidden="1" outlineLevel="1" x14ac:dyDescent="0.25">
      <c r="A587" s="91" t="s">
        <v>792</v>
      </c>
      <c r="B587" s="92"/>
      <c r="Y587" s="94"/>
    </row>
    <row r="588" spans="1:25" s="4" customFormat="1" hidden="1" outlineLevel="1" x14ac:dyDescent="0.25">
      <c r="A588" s="19" t="s">
        <v>793</v>
      </c>
      <c r="B588" s="33"/>
      <c r="Y588" s="21"/>
    </row>
    <row r="589" spans="1:25" s="93" customFormat="1" hidden="1" outlineLevel="1" x14ac:dyDescent="0.25">
      <c r="A589" s="91" t="s">
        <v>794</v>
      </c>
      <c r="B589" s="92"/>
      <c r="Y589" s="94"/>
    </row>
    <row r="590" spans="1:25" hidden="1" outlineLevel="1" x14ac:dyDescent="0.25"/>
    <row r="591" spans="1:25" ht="18" collapsed="1" x14ac:dyDescent="0.25">
      <c r="A591" s="10" t="s">
        <v>289</v>
      </c>
      <c r="B591" s="25"/>
    </row>
    <row r="592" spans="1:25" x14ac:dyDescent="0.25">
      <c r="A592" s="11" t="s">
        <v>290</v>
      </c>
    </row>
    <row r="593" spans="1:29" s="2" customFormat="1" x14ac:dyDescent="0.25">
      <c r="A593" s="36" t="s">
        <v>291</v>
      </c>
      <c r="B593" s="37"/>
      <c r="C593" s="2">
        <v>102669</v>
      </c>
      <c r="D593" s="2">
        <v>104638</v>
      </c>
      <c r="E593" s="2">
        <v>102488</v>
      </c>
      <c r="F593" s="2">
        <v>102723</v>
      </c>
      <c r="G593" s="2">
        <v>103949</v>
      </c>
      <c r="H593" s="2">
        <v>105184</v>
      </c>
      <c r="I593" s="2">
        <v>107313</v>
      </c>
      <c r="J593" s="2">
        <v>108557</v>
      </c>
      <c r="K593" s="2">
        <v>111447</v>
      </c>
      <c r="L593" s="2">
        <v>114289</v>
      </c>
      <c r="M593" s="2">
        <v>117966</v>
      </c>
      <c r="N593" s="2">
        <v>121046</v>
      </c>
      <c r="O593" s="2">
        <v>121223</v>
      </c>
      <c r="P593" s="2">
        <v>123789</v>
      </c>
      <c r="Q593" s="2">
        <v>126703</v>
      </c>
      <c r="R593" s="2">
        <v>132687</v>
      </c>
      <c r="S593" s="2">
        <v>138097</v>
      </c>
      <c r="T593" s="2">
        <v>140623</v>
      </c>
      <c r="U593" s="2">
        <v>142355</v>
      </c>
      <c r="V593" s="2">
        <v>140973</v>
      </c>
      <c r="W593" s="2">
        <v>134240</v>
      </c>
      <c r="X593" s="2">
        <v>132821</v>
      </c>
      <c r="Y593" s="20"/>
      <c r="AB593" s="38"/>
      <c r="AC593" s="38"/>
    </row>
    <row r="594" spans="1:29" s="2" customFormat="1" x14ac:dyDescent="0.25">
      <c r="A594" s="36" t="s">
        <v>292</v>
      </c>
      <c r="B594" s="37"/>
      <c r="C594" s="2">
        <v>1804</v>
      </c>
      <c r="D594" s="2">
        <v>1722</v>
      </c>
      <c r="E594" s="2">
        <v>1702</v>
      </c>
      <c r="F594" s="2">
        <v>1667</v>
      </c>
      <c r="G594" s="2">
        <v>1700</v>
      </c>
      <c r="H594" s="2">
        <v>1697</v>
      </c>
      <c r="I594" s="2">
        <v>1499</v>
      </c>
      <c r="J594" s="2">
        <v>1658</v>
      </c>
      <c r="K594" s="2">
        <v>1368</v>
      </c>
      <c r="L594" s="2">
        <v>1685</v>
      </c>
      <c r="M594" s="2">
        <v>1681</v>
      </c>
      <c r="N594" s="2">
        <v>1704</v>
      </c>
      <c r="O594" s="2">
        <v>1795</v>
      </c>
      <c r="P594" s="2">
        <v>1709</v>
      </c>
      <c r="Q594" s="2">
        <v>1990</v>
      </c>
      <c r="R594" s="2">
        <v>1890</v>
      </c>
      <c r="S594" s="2">
        <v>1416</v>
      </c>
      <c r="T594" s="17">
        <v>2278</v>
      </c>
      <c r="U594" s="2">
        <v>2016</v>
      </c>
      <c r="V594" s="2">
        <v>2291</v>
      </c>
      <c r="W594" s="2">
        <v>1753</v>
      </c>
      <c r="X594" s="2">
        <v>1899</v>
      </c>
      <c r="Y594" s="20"/>
    </row>
    <row r="595" spans="1:29" s="2" customFormat="1" x14ac:dyDescent="0.25">
      <c r="A595" s="36" t="s">
        <v>293</v>
      </c>
      <c r="B595" s="37"/>
      <c r="C595" s="2">
        <v>532</v>
      </c>
      <c r="D595" s="2">
        <v>519</v>
      </c>
      <c r="E595" s="2">
        <v>534</v>
      </c>
      <c r="F595" s="2">
        <v>520</v>
      </c>
      <c r="G595" s="2">
        <v>524</v>
      </c>
      <c r="H595" s="2">
        <v>557</v>
      </c>
      <c r="I595" s="2">
        <v>529</v>
      </c>
      <c r="J595" s="2">
        <v>464</v>
      </c>
      <c r="K595" s="2">
        <v>489</v>
      </c>
      <c r="L595" s="2">
        <v>425</v>
      </c>
      <c r="M595" s="2">
        <v>495</v>
      </c>
      <c r="N595" s="2">
        <v>491</v>
      </c>
      <c r="O595" s="2">
        <v>476</v>
      </c>
      <c r="P595" s="2">
        <v>513</v>
      </c>
      <c r="Q595" s="2">
        <v>519</v>
      </c>
      <c r="R595" s="2">
        <v>575</v>
      </c>
      <c r="S595" s="2">
        <v>538</v>
      </c>
      <c r="T595" s="2">
        <v>458</v>
      </c>
      <c r="U595" s="2">
        <v>702</v>
      </c>
      <c r="V595" s="2">
        <v>597</v>
      </c>
      <c r="W595" s="2">
        <v>504</v>
      </c>
      <c r="X595" s="2">
        <v>495</v>
      </c>
      <c r="Y595" s="20"/>
    </row>
    <row r="596" spans="1:29" s="2" customFormat="1" x14ac:dyDescent="0.25">
      <c r="A596" s="36" t="s">
        <v>294</v>
      </c>
      <c r="B596" s="37"/>
      <c r="C596" s="2">
        <v>353</v>
      </c>
      <c r="D596" s="2">
        <v>338</v>
      </c>
      <c r="E596" s="2">
        <v>357</v>
      </c>
      <c r="F596" s="2">
        <v>348</v>
      </c>
      <c r="G596" s="2">
        <v>344</v>
      </c>
      <c r="H596" s="2">
        <v>336</v>
      </c>
      <c r="I596" s="2">
        <v>366</v>
      </c>
      <c r="J596" s="2">
        <v>356</v>
      </c>
      <c r="K596" s="2">
        <v>287</v>
      </c>
      <c r="L596" s="2">
        <v>336</v>
      </c>
      <c r="M596" s="2">
        <v>295</v>
      </c>
      <c r="N596" s="2">
        <v>322</v>
      </c>
      <c r="O596" s="2">
        <v>319</v>
      </c>
      <c r="P596" s="2">
        <v>325</v>
      </c>
      <c r="Q596" s="2">
        <v>355</v>
      </c>
      <c r="R596" s="2">
        <v>327</v>
      </c>
      <c r="S596" s="2">
        <v>331</v>
      </c>
      <c r="T596" s="2">
        <v>387</v>
      </c>
      <c r="U596" s="2">
        <v>310</v>
      </c>
      <c r="V596" s="2">
        <v>470</v>
      </c>
      <c r="W596" s="2">
        <v>370</v>
      </c>
      <c r="X596" s="2">
        <v>329</v>
      </c>
      <c r="Y596" s="20"/>
    </row>
    <row r="597" spans="1:29" s="2" customFormat="1" x14ac:dyDescent="0.25">
      <c r="A597" s="36" t="s">
        <v>295</v>
      </c>
      <c r="B597" s="37"/>
      <c r="C597" s="2">
        <v>316</v>
      </c>
      <c r="D597" s="2">
        <v>286</v>
      </c>
      <c r="E597" s="2">
        <v>287</v>
      </c>
      <c r="F597" s="2">
        <v>302</v>
      </c>
      <c r="G597" s="2">
        <v>292</v>
      </c>
      <c r="H597" s="2">
        <v>290</v>
      </c>
      <c r="I597" s="2">
        <v>293</v>
      </c>
      <c r="J597" s="2">
        <v>275</v>
      </c>
      <c r="K597" s="2">
        <v>272</v>
      </c>
      <c r="L597" s="2">
        <v>233</v>
      </c>
      <c r="M597" s="2">
        <v>269</v>
      </c>
      <c r="N597" s="2">
        <v>246</v>
      </c>
      <c r="O597" s="2">
        <v>241</v>
      </c>
      <c r="P597" s="2">
        <v>248</v>
      </c>
      <c r="Q597" s="2">
        <v>259</v>
      </c>
      <c r="R597" s="2">
        <v>287</v>
      </c>
      <c r="S597" s="2">
        <v>296</v>
      </c>
      <c r="T597" s="2">
        <v>270</v>
      </c>
      <c r="U597" s="2">
        <v>311</v>
      </c>
      <c r="V597" s="2">
        <v>251</v>
      </c>
      <c r="W597" s="2">
        <v>349</v>
      </c>
      <c r="X597" s="2">
        <v>303</v>
      </c>
      <c r="Y597" s="20"/>
    </row>
    <row r="598" spans="1:29" s="2" customFormat="1" x14ac:dyDescent="0.25">
      <c r="A598" s="36" t="s">
        <v>296</v>
      </c>
      <c r="B598" s="37"/>
      <c r="C598" s="2">
        <v>210</v>
      </c>
      <c r="D598" s="2">
        <v>268</v>
      </c>
      <c r="E598" s="2">
        <v>265</v>
      </c>
      <c r="F598" s="2">
        <v>244</v>
      </c>
      <c r="G598" s="2">
        <v>264</v>
      </c>
      <c r="H598" s="2">
        <v>263</v>
      </c>
      <c r="I598" s="2">
        <v>254</v>
      </c>
      <c r="J598" s="2">
        <v>256</v>
      </c>
      <c r="K598" s="2">
        <v>247</v>
      </c>
      <c r="L598" s="2">
        <v>229</v>
      </c>
      <c r="M598" s="2">
        <v>200</v>
      </c>
      <c r="N598" s="2">
        <v>230</v>
      </c>
      <c r="O598" s="2">
        <v>218</v>
      </c>
      <c r="P598" s="2">
        <v>216</v>
      </c>
      <c r="Q598" s="2">
        <v>225</v>
      </c>
      <c r="R598" s="2">
        <v>215</v>
      </c>
      <c r="S598" s="2">
        <v>229</v>
      </c>
      <c r="T598" s="2">
        <v>251</v>
      </c>
      <c r="U598" s="2">
        <v>240</v>
      </c>
      <c r="V598" s="2">
        <v>267</v>
      </c>
      <c r="W598" s="2">
        <v>221</v>
      </c>
      <c r="X598" s="2">
        <v>291</v>
      </c>
      <c r="Y598" s="20"/>
    </row>
    <row r="599" spans="1:29" s="2" customFormat="1" x14ac:dyDescent="0.25">
      <c r="A599" s="36" t="s">
        <v>616</v>
      </c>
      <c r="B599" s="37"/>
      <c r="C599" s="2">
        <v>279</v>
      </c>
      <c r="D599" s="2">
        <v>232</v>
      </c>
      <c r="E599" s="2">
        <v>272</v>
      </c>
      <c r="F599" s="2">
        <v>260</v>
      </c>
      <c r="G599" s="2">
        <v>246</v>
      </c>
      <c r="H599" s="2">
        <v>275</v>
      </c>
      <c r="I599" s="2">
        <v>274</v>
      </c>
      <c r="J599" s="2">
        <v>259</v>
      </c>
      <c r="K599" s="2">
        <v>251</v>
      </c>
      <c r="L599" s="2">
        <v>245</v>
      </c>
      <c r="M599" s="2">
        <v>223</v>
      </c>
      <c r="N599" s="2">
        <v>201</v>
      </c>
      <c r="O599" s="2">
        <v>228</v>
      </c>
      <c r="P599" s="2">
        <v>207</v>
      </c>
      <c r="Q599" s="2">
        <v>218</v>
      </c>
      <c r="R599" s="2">
        <v>211</v>
      </c>
      <c r="S599" s="2">
        <v>200</v>
      </c>
      <c r="T599" s="2">
        <v>221</v>
      </c>
      <c r="U599" s="2">
        <v>233</v>
      </c>
      <c r="V599" s="2">
        <v>224</v>
      </c>
      <c r="W599" s="2">
        <v>226</v>
      </c>
      <c r="X599" s="2">
        <v>212</v>
      </c>
      <c r="Y599" s="20"/>
    </row>
    <row r="600" spans="1:29" s="2" customFormat="1" x14ac:dyDescent="0.25">
      <c r="A600" s="36" t="s">
        <v>299</v>
      </c>
      <c r="B600" s="37"/>
      <c r="C600" s="2">
        <v>1690</v>
      </c>
      <c r="D600" s="2">
        <v>1643</v>
      </c>
      <c r="E600" s="2">
        <v>1715</v>
      </c>
      <c r="F600" s="2">
        <v>1674</v>
      </c>
      <c r="G600" s="2">
        <v>1670</v>
      </c>
      <c r="H600" s="2">
        <v>1721</v>
      </c>
      <c r="I600" s="2">
        <v>1716</v>
      </c>
      <c r="J600" s="2">
        <v>1610</v>
      </c>
      <c r="K600" s="2">
        <v>1546</v>
      </c>
      <c r="L600" s="2">
        <v>1468</v>
      </c>
      <c r="M600" s="2">
        <v>1482</v>
      </c>
      <c r="N600" s="2">
        <v>1490</v>
      </c>
      <c r="O600" s="2">
        <v>1482</v>
      </c>
      <c r="P600" s="2">
        <v>1509</v>
      </c>
      <c r="Q600" s="2">
        <v>1576</v>
      </c>
      <c r="R600" s="2">
        <v>1615</v>
      </c>
      <c r="S600" s="2">
        <v>1594</v>
      </c>
      <c r="T600" s="2">
        <v>1587</v>
      </c>
      <c r="U600" s="2">
        <v>1796</v>
      </c>
      <c r="V600" s="2">
        <v>1809</v>
      </c>
      <c r="W600" s="2">
        <v>1670</v>
      </c>
      <c r="X600" s="2">
        <v>1630</v>
      </c>
      <c r="Y600" s="20"/>
    </row>
    <row r="601" spans="1:29" s="2" customFormat="1" x14ac:dyDescent="0.25">
      <c r="A601" s="23" t="s">
        <v>300</v>
      </c>
      <c r="B601" s="35"/>
      <c r="C601" s="2">
        <v>805</v>
      </c>
      <c r="D601" s="2">
        <v>786</v>
      </c>
      <c r="E601" s="2">
        <v>824</v>
      </c>
      <c r="F601" s="2">
        <v>806</v>
      </c>
      <c r="G601" s="2">
        <v>802</v>
      </c>
      <c r="H601" s="2">
        <v>828</v>
      </c>
      <c r="I601" s="2">
        <v>821</v>
      </c>
      <c r="J601" s="2">
        <v>790</v>
      </c>
      <c r="K601" s="2">
        <v>770</v>
      </c>
      <c r="L601" s="2">
        <v>707</v>
      </c>
      <c r="M601" s="2">
        <v>692</v>
      </c>
      <c r="N601" s="2">
        <v>677</v>
      </c>
      <c r="O601" s="2">
        <v>687</v>
      </c>
      <c r="P601" s="2">
        <v>671</v>
      </c>
      <c r="Q601" s="2">
        <v>702</v>
      </c>
      <c r="R601" s="2">
        <v>713</v>
      </c>
      <c r="S601" s="2">
        <v>725</v>
      </c>
      <c r="T601" s="2">
        <v>742</v>
      </c>
      <c r="U601" s="2">
        <v>784</v>
      </c>
      <c r="V601" s="2">
        <v>742</v>
      </c>
      <c r="W601" s="2">
        <v>796</v>
      </c>
      <c r="X601" s="2">
        <v>806</v>
      </c>
      <c r="Y601" s="20"/>
    </row>
    <row r="602" spans="1:29" x14ac:dyDescent="0.25">
      <c r="A602" s="8" t="s">
        <v>301</v>
      </c>
      <c r="B602" s="22"/>
    </row>
    <row r="603" spans="1:29" x14ac:dyDescent="0.25">
      <c r="A603" s="11" t="s">
        <v>302</v>
      </c>
      <c r="C603" s="3">
        <v>0.9670883452804</v>
      </c>
      <c r="D603" s="3">
        <v>0.96884345805210004</v>
      </c>
      <c r="E603" s="3">
        <v>0.96773523440819997</v>
      </c>
      <c r="F603" s="3">
        <v>0.96850015085230001</v>
      </c>
      <c r="G603" s="3">
        <v>0.96859829107609996</v>
      </c>
      <c r="H603" s="3">
        <v>0.96852728310710001</v>
      </c>
      <c r="I603" s="3">
        <v>0.97091234800229997</v>
      </c>
      <c r="J603" s="3">
        <v>0.9707757657053</v>
      </c>
      <c r="K603" s="3">
        <v>0.97451928542069999</v>
      </c>
      <c r="L603" s="3">
        <v>0.9731527051651</v>
      </c>
      <c r="M603" s="3">
        <v>0.9738873432456</v>
      </c>
      <c r="N603" s="3">
        <v>0.97429169349650002</v>
      </c>
      <c r="O603" s="3">
        <v>0.97367871485940005</v>
      </c>
      <c r="P603" s="3">
        <v>0.97466281386069997</v>
      </c>
      <c r="Q603" s="3">
        <v>0.97262587415269997</v>
      </c>
      <c r="R603" s="3">
        <v>0.97426427396619997</v>
      </c>
      <c r="S603" s="3">
        <v>0.97866866987459999</v>
      </c>
      <c r="T603" s="3">
        <v>0.97325037373349998</v>
      </c>
      <c r="U603" s="3">
        <v>0.97392024191509996</v>
      </c>
      <c r="V603" s="3">
        <v>0.97173836620179999</v>
      </c>
      <c r="W603" s="3">
        <v>0.97513493095460002</v>
      </c>
      <c r="X603" s="3">
        <v>0.97411807847450005</v>
      </c>
    </row>
    <row r="604" spans="1:29" x14ac:dyDescent="0.25">
      <c r="A604" s="11" t="s">
        <v>303</v>
      </c>
      <c r="C604" s="3">
        <v>1.699273758277E-2</v>
      </c>
      <c r="D604" s="3">
        <v>1.5944001555509998E-2</v>
      </c>
      <c r="E604" s="3">
        <v>1.6071007034610001E-2</v>
      </c>
      <c r="F604" s="3">
        <v>1.5716925629809999E-2</v>
      </c>
      <c r="G604" s="3">
        <v>1.584062467969E-2</v>
      </c>
      <c r="H604" s="3">
        <v>1.5625863243770001E-2</v>
      </c>
      <c r="I604" s="3">
        <v>1.3562174290680001E-2</v>
      </c>
      <c r="J604" s="3">
        <v>1.4826738207020001E-2</v>
      </c>
      <c r="K604" s="3">
        <v>1.196211995348E-2</v>
      </c>
      <c r="L604" s="3">
        <v>1.4347507705929999E-2</v>
      </c>
      <c r="M604" s="3">
        <v>1.3877766678500001E-2</v>
      </c>
      <c r="N604" s="3">
        <v>1.371538956858E-2</v>
      </c>
      <c r="O604" s="3">
        <v>1.441767068273E-2</v>
      </c>
      <c r="P604" s="3">
        <v>1.345595124678E-2</v>
      </c>
      <c r="Q604" s="3">
        <v>1.5276082567610001E-2</v>
      </c>
      <c r="R604" s="3">
        <v>1.387746710526E-2</v>
      </c>
      <c r="S604" s="3">
        <v>1.003493802575E-2</v>
      </c>
      <c r="T604" s="18">
        <v>1.5766015170809999E-2</v>
      </c>
      <c r="U604" s="3">
        <v>1.379244289067E-2</v>
      </c>
      <c r="V604" s="3">
        <v>1.57920495199E-2</v>
      </c>
      <c r="W604" s="3">
        <v>1.2733995336440001E-2</v>
      </c>
      <c r="X604" s="3">
        <v>1.392739273927E-2</v>
      </c>
    </row>
    <row r="605" spans="1:29" x14ac:dyDescent="0.25">
      <c r="A605" s="11" t="s">
        <v>304</v>
      </c>
      <c r="C605" s="3">
        <v>5.0111620809509998E-3</v>
      </c>
      <c r="D605" s="3">
        <v>4.8054220716090001E-3</v>
      </c>
      <c r="E605" s="3">
        <v>5.0422548510459997E-3</v>
      </c>
      <c r="F605" s="3">
        <v>4.9027002564490003E-3</v>
      </c>
      <c r="G605" s="3">
        <v>4.882639607153E-3</v>
      </c>
      <c r="H605" s="3">
        <v>5.1288189904420004E-3</v>
      </c>
      <c r="I605" s="3">
        <v>4.7861175448759997E-3</v>
      </c>
      <c r="J605" s="3">
        <v>4.1493404873689998E-3</v>
      </c>
      <c r="K605" s="3">
        <v>4.2759332289850002E-3</v>
      </c>
      <c r="L605" s="3">
        <v>3.618807581615E-3</v>
      </c>
      <c r="M605" s="3">
        <v>4.0865523532759998E-3</v>
      </c>
      <c r="N605" s="3">
        <v>3.9520283322599997E-3</v>
      </c>
      <c r="O605" s="3">
        <v>3.8232931726910001E-3</v>
      </c>
      <c r="P605" s="3">
        <v>4.0391474485660002E-3</v>
      </c>
      <c r="Q605" s="3">
        <v>3.98406374502E-3</v>
      </c>
      <c r="R605" s="3">
        <v>4.2219807330829999E-3</v>
      </c>
      <c r="S605" s="3">
        <v>3.8127095041349999E-3</v>
      </c>
      <c r="T605" s="3">
        <v>3.1698134101099998E-3</v>
      </c>
      <c r="U605" s="3">
        <v>4.802725649428E-3</v>
      </c>
      <c r="V605" s="3">
        <v>4.1151696042680003E-3</v>
      </c>
      <c r="W605" s="3">
        <v>3.661114460676E-3</v>
      </c>
      <c r="X605" s="3">
        <v>3.6303630363039999E-3</v>
      </c>
    </row>
    <row r="606" spans="1:29" x14ac:dyDescent="0.25">
      <c r="A606" s="11" t="s">
        <v>305</v>
      </c>
      <c r="C606" s="3">
        <v>3.3250755913080002E-3</v>
      </c>
      <c r="D606" s="3">
        <v>3.1295426978879999E-3</v>
      </c>
      <c r="E606" s="3">
        <v>3.370945658845E-3</v>
      </c>
      <c r="F606" s="3">
        <v>3.2810378639310002E-3</v>
      </c>
      <c r="G606" s="3">
        <v>3.2053969940089998E-3</v>
      </c>
      <c r="H606" s="3">
        <v>3.093865674665E-3</v>
      </c>
      <c r="I606" s="3">
        <v>3.311378112334E-3</v>
      </c>
      <c r="J606" s="3">
        <v>3.183545718757E-3</v>
      </c>
      <c r="K606" s="3">
        <v>2.5095968031059999E-3</v>
      </c>
      <c r="L606" s="3">
        <v>2.8609866998179998E-3</v>
      </c>
      <c r="M606" s="3">
        <v>2.4354200893259999E-3</v>
      </c>
      <c r="N606" s="3">
        <v>2.5917578879589998E-3</v>
      </c>
      <c r="O606" s="3">
        <v>2.5622489959840002E-3</v>
      </c>
      <c r="P606" s="3">
        <v>2.5589140756020002E-3</v>
      </c>
      <c r="Q606" s="3">
        <v>2.7251303072870002E-3</v>
      </c>
      <c r="R606" s="3">
        <v>2.4010220864660002E-3</v>
      </c>
      <c r="S606" s="3">
        <v>2.3457376317260002E-3</v>
      </c>
      <c r="T606" s="3">
        <v>2.678423121643E-3</v>
      </c>
      <c r="U606" s="3">
        <v>2.1208617540210001E-3</v>
      </c>
      <c r="V606" s="3">
        <v>3.2397482646669999E-3</v>
      </c>
      <c r="W606" s="3">
        <v>2.6877229175599998E-3</v>
      </c>
      <c r="X606" s="3">
        <v>2.412907957462E-3</v>
      </c>
    </row>
    <row r="607" spans="1:29" x14ac:dyDescent="0.25">
      <c r="A607" s="11" t="s">
        <v>306</v>
      </c>
      <c r="C607" s="3">
        <v>2.9765549202640002E-3</v>
      </c>
      <c r="D607" s="3">
        <v>2.648074590521E-3</v>
      </c>
      <c r="E607" s="3">
        <v>2.7099759218169998E-3</v>
      </c>
      <c r="F607" s="3">
        <v>2.84733745663E-3</v>
      </c>
      <c r="G607" s="3">
        <v>2.7208602391000001E-3</v>
      </c>
      <c r="H607" s="3">
        <v>2.6703007311099998E-3</v>
      </c>
      <c r="I607" s="3">
        <v>2.6509119861030002E-3</v>
      </c>
      <c r="J607" s="3">
        <v>2.459199642298E-3</v>
      </c>
      <c r="K607" s="3">
        <v>2.378433207125E-3</v>
      </c>
      <c r="L607" s="3">
        <v>1.9839580388620001E-3</v>
      </c>
      <c r="M607" s="3">
        <v>2.2207728950130001E-3</v>
      </c>
      <c r="N607" s="3">
        <v>1.9800386349000001E-3</v>
      </c>
      <c r="O607" s="3">
        <v>1.935742971888E-3</v>
      </c>
      <c r="P607" s="3">
        <v>1.9526482792289999E-3</v>
      </c>
      <c r="Q607" s="3">
        <v>1.9881936608100001E-3</v>
      </c>
      <c r="R607" s="3">
        <v>2.1073190789469998E-3</v>
      </c>
      <c r="S607" s="3">
        <v>2.0976989093380001E-3</v>
      </c>
      <c r="T607" s="3">
        <v>1.8686672941700001E-3</v>
      </c>
      <c r="U607" s="3">
        <v>2.1277032435499999E-3</v>
      </c>
      <c r="V607" s="3">
        <v>1.7301634349599999E-3</v>
      </c>
      <c r="W607" s="3">
        <v>2.5351764816980002E-3</v>
      </c>
      <c r="X607" s="3">
        <v>2.2222222222220002E-3</v>
      </c>
    </row>
    <row r="608" spans="1:29" x14ac:dyDescent="0.25">
      <c r="A608" s="11" t="s">
        <v>307</v>
      </c>
      <c r="C608" s="3">
        <v>1.978090295112E-3</v>
      </c>
      <c r="D608" s="3">
        <v>2.481412553355E-3</v>
      </c>
      <c r="E608" s="3">
        <v>2.502242575893E-3</v>
      </c>
      <c r="F608" s="3">
        <v>2.3004978126409999E-3</v>
      </c>
      <c r="G608" s="3">
        <v>2.4599558326109999E-3</v>
      </c>
      <c r="H608" s="3">
        <v>2.4216865251099999E-3</v>
      </c>
      <c r="I608" s="3">
        <v>2.298060220035E-3</v>
      </c>
      <c r="J608" s="3">
        <v>2.2892913033759998E-3</v>
      </c>
      <c r="K608" s="3">
        <v>2.1598272138230001E-3</v>
      </c>
      <c r="L608" s="3">
        <v>1.9498986733879999E-3</v>
      </c>
      <c r="M608" s="3">
        <v>1.6511322639499999E-3</v>
      </c>
      <c r="N608" s="3">
        <v>1.8512556342559999E-3</v>
      </c>
      <c r="O608" s="3">
        <v>1.751004016064E-3</v>
      </c>
      <c r="P608" s="3">
        <v>1.700693662554E-3</v>
      </c>
      <c r="Q608" s="3">
        <v>1.727195265182E-3</v>
      </c>
      <c r="R608" s="3">
        <v>1.5786536654139999E-3</v>
      </c>
      <c r="S608" s="3">
        <v>1.6228819264810001E-3</v>
      </c>
      <c r="T608" s="3">
        <v>1.7371684845799999E-3</v>
      </c>
      <c r="U608" s="3">
        <v>1.6419574869840001E-3</v>
      </c>
      <c r="V608" s="3">
        <v>1.840452737587E-3</v>
      </c>
      <c r="W608" s="3">
        <v>1.605369634542E-3</v>
      </c>
      <c r="X608" s="3">
        <v>2.1342134213420002E-3</v>
      </c>
    </row>
    <row r="609" spans="1:25" x14ac:dyDescent="0.25">
      <c r="A609" s="11" t="s">
        <v>617</v>
      </c>
      <c r="C609" s="3">
        <v>2.618614771625E-3</v>
      </c>
      <c r="D609" s="3">
        <v>2.148088479024E-3</v>
      </c>
      <c r="E609" s="3">
        <v>2.5588971247819999E-3</v>
      </c>
      <c r="F609" s="3">
        <v>2.4513501282240001E-3</v>
      </c>
      <c r="G609" s="3">
        <v>2.2922315712970002E-3</v>
      </c>
      <c r="H609" s="3">
        <v>2.5321817277769998E-3</v>
      </c>
      <c r="I609" s="3">
        <v>2.4790098436599998E-3</v>
      </c>
      <c r="J609" s="3">
        <v>2.3161189358370002E-3</v>
      </c>
      <c r="K609" s="3">
        <v>2.194804172751E-3</v>
      </c>
      <c r="L609" s="3">
        <v>2.0861361352839999E-3</v>
      </c>
      <c r="M609" s="3">
        <v>1.8410124743040001E-3</v>
      </c>
      <c r="N609" s="3">
        <v>1.617836445589E-3</v>
      </c>
      <c r="O609" s="3">
        <v>1.8313253012049999E-3</v>
      </c>
      <c r="P609" s="3">
        <v>1.629831426614E-3</v>
      </c>
      <c r="Q609" s="3">
        <v>1.673460301376E-3</v>
      </c>
      <c r="R609" s="3">
        <v>1.541940789474E-3</v>
      </c>
      <c r="S609" s="3">
        <v>1.4173641279309999E-3</v>
      </c>
      <c r="T609" s="3">
        <v>1.529538785228E-3</v>
      </c>
      <c r="U609" s="3">
        <v>1.59406706028E-3</v>
      </c>
      <c r="V609" s="3">
        <v>1.5440502367770001E-3</v>
      </c>
      <c r="W609" s="3">
        <v>1.6416902145090001E-3</v>
      </c>
      <c r="X609" s="3">
        <v>1.554822148882E-3</v>
      </c>
    </row>
    <row r="610" spans="1:25" x14ac:dyDescent="0.25">
      <c r="A610" s="11" t="s">
        <v>310</v>
      </c>
      <c r="C610" s="3">
        <v>1.591891713686E-2</v>
      </c>
      <c r="D610" s="3">
        <v>1.52125403924E-2</v>
      </c>
      <c r="E610" s="3">
        <v>1.61937585572E-2</v>
      </c>
      <c r="F610" s="3">
        <v>1.578292351788E-2</v>
      </c>
      <c r="G610" s="3">
        <v>1.556108424417E-2</v>
      </c>
      <c r="H610" s="3">
        <v>1.58468536491E-2</v>
      </c>
      <c r="I610" s="3">
        <v>1.552547770701E-2</v>
      </c>
      <c r="J610" s="3">
        <v>1.439749608764E-2</v>
      </c>
      <c r="K610" s="3">
        <v>1.351859462579E-2</v>
      </c>
      <c r="L610" s="3">
        <v>1.249978712897E-2</v>
      </c>
      <c r="M610" s="3">
        <v>1.223489007587E-2</v>
      </c>
      <c r="N610" s="3">
        <v>1.1992916934959999E-2</v>
      </c>
      <c r="O610" s="3">
        <v>1.1903614457829999E-2</v>
      </c>
      <c r="P610" s="3">
        <v>1.1881234892560001E-2</v>
      </c>
      <c r="Q610" s="3">
        <v>1.2098043279680001E-2</v>
      </c>
      <c r="R610" s="3">
        <v>1.185825892857E-2</v>
      </c>
      <c r="S610" s="3">
        <v>1.129639209961E-2</v>
      </c>
      <c r="T610" s="3">
        <v>1.0983611095729999E-2</v>
      </c>
      <c r="U610" s="3">
        <v>1.228731519426E-2</v>
      </c>
      <c r="V610" s="3">
        <v>1.2469584278260001E-2</v>
      </c>
      <c r="W610" s="3">
        <v>1.2131073708980001E-2</v>
      </c>
      <c r="X610" s="3">
        <v>1.1954528786210001E-2</v>
      </c>
    </row>
    <row r="611" spans="1:25" x14ac:dyDescent="0.25">
      <c r="A611" s="11" t="s">
        <v>311</v>
      </c>
      <c r="C611" s="3">
        <v>7.5826794645969999E-3</v>
      </c>
      <c r="D611" s="3">
        <v>7.2775756228990003E-3</v>
      </c>
      <c r="E611" s="3">
        <v>7.7805580473070002E-3</v>
      </c>
      <c r="F611" s="3">
        <v>7.5991853974960001E-3</v>
      </c>
      <c r="G611" s="3">
        <v>7.4730476430080002E-3</v>
      </c>
      <c r="H611" s="3">
        <v>7.6241689839969999E-3</v>
      </c>
      <c r="I611" s="3">
        <v>7.4279820497970004E-3</v>
      </c>
      <c r="J611" s="3">
        <v>7.064609881511E-3</v>
      </c>
      <c r="K611" s="3">
        <v>6.7330645936990001E-3</v>
      </c>
      <c r="L611" s="3">
        <v>6.0199928475330004E-3</v>
      </c>
      <c r="M611" s="3">
        <v>5.7129176332670001E-3</v>
      </c>
      <c r="N611" s="3">
        <v>5.4491307147460002E-3</v>
      </c>
      <c r="O611" s="3">
        <v>5.5180722891570002E-3</v>
      </c>
      <c r="P611" s="3">
        <v>5.2831733683969999E-3</v>
      </c>
      <c r="Q611" s="3">
        <v>5.3888492273679997E-3</v>
      </c>
      <c r="R611" s="3">
        <v>5.2352561090229996E-3</v>
      </c>
      <c r="S611" s="3">
        <v>5.1379449637510002E-3</v>
      </c>
      <c r="T611" s="3">
        <v>5.1353745639780004E-3</v>
      </c>
      <c r="U611" s="3">
        <v>5.3637277908149998E-3</v>
      </c>
      <c r="V611" s="3">
        <v>5.1146664093249996E-3</v>
      </c>
      <c r="W611" s="3">
        <v>5.7822363307499999E-3</v>
      </c>
      <c r="X611" s="3">
        <v>5.9112577924459999E-3</v>
      </c>
    </row>
    <row r="612" spans="1:25" s="2" customFormat="1" x14ac:dyDescent="0.25">
      <c r="A612" s="23" t="s">
        <v>312</v>
      </c>
      <c r="B612" s="35"/>
      <c r="C612" s="2">
        <v>5</v>
      </c>
      <c r="D612" s="2">
        <v>11</v>
      </c>
      <c r="E612" s="2">
        <v>8</v>
      </c>
      <c r="F612" s="2">
        <v>5</v>
      </c>
      <c r="G612" s="2">
        <v>5</v>
      </c>
      <c r="H612" s="2">
        <v>5</v>
      </c>
      <c r="I612" s="2">
        <v>6</v>
      </c>
      <c r="J612" s="2">
        <v>9</v>
      </c>
      <c r="K612" s="2">
        <v>5</v>
      </c>
      <c r="L612" s="2">
        <v>4</v>
      </c>
      <c r="M612" s="2">
        <v>8</v>
      </c>
      <c r="N612" s="2">
        <v>4</v>
      </c>
      <c r="O612" s="2">
        <v>10</v>
      </c>
      <c r="P612" s="2">
        <v>17</v>
      </c>
      <c r="Q612" s="2">
        <v>12</v>
      </c>
      <c r="R612" s="2">
        <v>13</v>
      </c>
      <c r="S612" s="2">
        <v>9</v>
      </c>
      <c r="T612" s="2">
        <v>6</v>
      </c>
      <c r="U612" s="2">
        <v>20</v>
      </c>
      <c r="V612" s="2">
        <v>20</v>
      </c>
      <c r="W612" s="2">
        <v>15</v>
      </c>
      <c r="X612" s="2">
        <v>18</v>
      </c>
      <c r="Y612" s="20"/>
    </row>
    <row r="613" spans="1:25" s="2" customFormat="1" x14ac:dyDescent="0.25">
      <c r="A613" s="23" t="s">
        <v>313</v>
      </c>
      <c r="B613" s="35"/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0"/>
    </row>
    <row r="614" spans="1:25" s="2" customFormat="1" x14ac:dyDescent="0.25">
      <c r="A614" s="23" t="s">
        <v>314</v>
      </c>
      <c r="B614" s="35"/>
      <c r="C614" s="2">
        <v>3</v>
      </c>
      <c r="D614" s="2">
        <v>8</v>
      </c>
      <c r="E614" s="2">
        <v>4</v>
      </c>
      <c r="F614" s="2">
        <v>13</v>
      </c>
      <c r="G614" s="2">
        <v>15</v>
      </c>
      <c r="H614" s="2">
        <v>10</v>
      </c>
      <c r="I614" s="2">
        <v>9</v>
      </c>
      <c r="J614" s="2">
        <v>11</v>
      </c>
      <c r="K614" s="2">
        <v>13</v>
      </c>
      <c r="L614" s="2">
        <v>12</v>
      </c>
      <c r="M614" s="2">
        <v>10</v>
      </c>
      <c r="N614" s="2">
        <v>10</v>
      </c>
      <c r="O614" s="2">
        <v>15</v>
      </c>
      <c r="P614" s="2">
        <v>18</v>
      </c>
      <c r="Q614" s="17">
        <v>24</v>
      </c>
      <c r="R614" s="17">
        <v>29</v>
      </c>
      <c r="S614" s="17">
        <v>27</v>
      </c>
      <c r="T614" s="17">
        <v>21</v>
      </c>
      <c r="U614" s="17">
        <v>36</v>
      </c>
      <c r="V614" s="2">
        <v>26</v>
      </c>
      <c r="W614" s="2">
        <v>43</v>
      </c>
      <c r="X614" s="2">
        <v>36</v>
      </c>
      <c r="Y614" s="20"/>
    </row>
    <row r="615" spans="1:25" s="2" customFormat="1" x14ac:dyDescent="0.25">
      <c r="A615" s="23" t="s">
        <v>315</v>
      </c>
      <c r="B615" s="35"/>
      <c r="C615" s="2">
        <v>2</v>
      </c>
      <c r="D615" s="2">
        <v>1</v>
      </c>
      <c r="E615" s="2">
        <v>2</v>
      </c>
      <c r="F615" s="2">
        <v>6</v>
      </c>
      <c r="G615" s="2">
        <v>6</v>
      </c>
      <c r="H615" s="2">
        <v>1</v>
      </c>
      <c r="I615" s="2">
        <v>1</v>
      </c>
      <c r="J615" s="2">
        <v>2</v>
      </c>
      <c r="K615" s="2">
        <v>5</v>
      </c>
      <c r="L615" s="2">
        <v>4</v>
      </c>
      <c r="M615" s="2">
        <v>2</v>
      </c>
      <c r="N615" s="2">
        <v>1</v>
      </c>
      <c r="O615" s="2">
        <v>1</v>
      </c>
      <c r="P615" s="2">
        <v>2</v>
      </c>
      <c r="Q615" s="17">
        <v>5</v>
      </c>
      <c r="R615" s="17">
        <v>10</v>
      </c>
      <c r="S615" s="17">
        <v>7</v>
      </c>
      <c r="T615" s="17">
        <v>6</v>
      </c>
      <c r="U615" s="17">
        <v>6</v>
      </c>
      <c r="V615" s="2">
        <v>2</v>
      </c>
      <c r="W615" s="2">
        <v>14</v>
      </c>
      <c r="X615" s="2">
        <v>8</v>
      </c>
      <c r="Y615" s="20"/>
    </row>
    <row r="616" spans="1:25" x14ac:dyDescent="0.25">
      <c r="A616" s="11" t="s">
        <v>316</v>
      </c>
      <c r="C616" s="3">
        <v>7.3206442166909996E-3</v>
      </c>
      <c r="D616" s="3">
        <v>1.083743842365E-2</v>
      </c>
      <c r="E616" s="3">
        <v>5.7388809182210001E-3</v>
      </c>
      <c r="F616" s="3">
        <v>4.4286979627989999E-3</v>
      </c>
      <c r="G616" s="3">
        <v>3.498950314906E-3</v>
      </c>
      <c r="H616" s="3">
        <v>2.9976019184650001E-3</v>
      </c>
      <c r="I616" s="3">
        <v>3.5778175313060001E-3</v>
      </c>
      <c r="J616" s="3">
        <v>5.0391937290030003E-3</v>
      </c>
      <c r="K616" s="3">
        <v>2.6427061310779999E-3</v>
      </c>
      <c r="L616" s="3">
        <v>1.544401544402E-3</v>
      </c>
      <c r="M616" s="3">
        <v>2.1604104779909998E-3</v>
      </c>
      <c r="N616" s="3">
        <v>1.0706638115630001E-3</v>
      </c>
      <c r="O616" s="3">
        <v>2.6780931976429999E-3</v>
      </c>
      <c r="P616" s="3">
        <v>3.9544080018609996E-3</v>
      </c>
      <c r="Q616" s="3">
        <v>3.2188841201719999E-3</v>
      </c>
      <c r="R616" s="3">
        <v>4.0360136603540004E-3</v>
      </c>
      <c r="S616" s="3">
        <v>2.514668901928E-3</v>
      </c>
      <c r="T616" s="3">
        <v>1.5424164524419999E-3</v>
      </c>
      <c r="U616" s="3">
        <v>2.8743891922970001E-3</v>
      </c>
      <c r="V616" s="3">
        <v>3.5669698591049999E-3</v>
      </c>
      <c r="W616" s="3">
        <v>3.721161002233E-3</v>
      </c>
      <c r="X616" s="3">
        <v>6.6079295154190002E-3</v>
      </c>
    </row>
    <row r="617" spans="1:25" x14ac:dyDescent="0.25">
      <c r="A617" s="11" t="s">
        <v>317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</row>
    <row r="618" spans="1:25" x14ac:dyDescent="0.25">
      <c r="A618" s="11" t="s">
        <v>318</v>
      </c>
      <c r="C618" s="3">
        <v>4.7694753577110002E-3</v>
      </c>
      <c r="D618" s="3">
        <v>5.9970014992499999E-3</v>
      </c>
      <c r="E618" s="3">
        <v>5.9259259259260002E-3</v>
      </c>
      <c r="F618" s="3">
        <v>1.287128712871E-2</v>
      </c>
      <c r="G618" s="3">
        <v>1.0806916426510001E-2</v>
      </c>
      <c r="H618" s="3">
        <v>8.8967971530250003E-3</v>
      </c>
      <c r="I618" s="3">
        <v>6.3694267515919997E-3</v>
      </c>
      <c r="J618" s="3">
        <v>6.6909975669099996E-3</v>
      </c>
      <c r="K618" s="3">
        <v>7.8502415458939993E-3</v>
      </c>
      <c r="L618" s="3">
        <v>6.7681895093060001E-3</v>
      </c>
      <c r="M618" s="3">
        <v>5.3134962805530001E-3</v>
      </c>
      <c r="N618" s="3">
        <v>3.8804811796659998E-3</v>
      </c>
      <c r="O618" s="3">
        <v>4.0783034257749996E-3</v>
      </c>
      <c r="P618" s="3">
        <v>4.840010755579E-3</v>
      </c>
      <c r="Q618" s="3">
        <v>6.4412238325279999E-3</v>
      </c>
      <c r="R618" s="3">
        <v>6.7836257309940003E-3</v>
      </c>
      <c r="S618" s="3">
        <v>7.2894168466520002E-3</v>
      </c>
      <c r="T618" s="3">
        <v>6.5624999999999998E-3</v>
      </c>
      <c r="U618" s="3">
        <v>1.0123734533180001E-2</v>
      </c>
      <c r="V618" s="3">
        <v>6.7252974650800004E-3</v>
      </c>
      <c r="W618" s="3">
        <v>6.2454611474219998E-3</v>
      </c>
      <c r="X618" s="3">
        <v>6.5347612996910004E-3</v>
      </c>
    </row>
    <row r="619" spans="1:25" x14ac:dyDescent="0.25">
      <c r="A619" s="11" t="s">
        <v>319</v>
      </c>
      <c r="C619" s="3">
        <v>3.1796502384740001E-3</v>
      </c>
      <c r="D619" s="3">
        <v>7.4962518740599997E-4</v>
      </c>
      <c r="E619" s="3">
        <v>2.9629629629630001E-3</v>
      </c>
      <c r="F619" s="3">
        <v>5.9405940594059996E-3</v>
      </c>
      <c r="G619" s="3">
        <v>4.3227665706050003E-3</v>
      </c>
      <c r="H619" s="3">
        <v>8.8967971530200002E-4</v>
      </c>
      <c r="I619" s="3">
        <v>7.0771408351000004E-4</v>
      </c>
      <c r="J619" s="3">
        <v>1.216545012165E-3</v>
      </c>
      <c r="K619" s="3">
        <v>3.019323671498E-3</v>
      </c>
      <c r="L619" s="3">
        <v>2.2560631697690001E-3</v>
      </c>
      <c r="M619" s="3">
        <v>1.0626992561110001E-3</v>
      </c>
      <c r="N619" s="3">
        <v>3.8804811796699999E-4</v>
      </c>
      <c r="O619" s="3">
        <v>2.7188689505200001E-4</v>
      </c>
      <c r="P619" s="3">
        <v>5.3777897284200003E-4</v>
      </c>
      <c r="Q619" s="3">
        <v>1.3419216317769999E-3</v>
      </c>
      <c r="R619" s="3">
        <v>2.3391812865499999E-3</v>
      </c>
      <c r="S619" s="3">
        <v>1.8898488120949999E-3</v>
      </c>
      <c r="T619" s="3">
        <v>1.8749999999999999E-3</v>
      </c>
      <c r="U619" s="3">
        <v>1.6872890888639999E-3</v>
      </c>
      <c r="V619" s="3">
        <v>5.1733057423699995E-4</v>
      </c>
      <c r="W619" s="3">
        <v>2.033405954975E-3</v>
      </c>
      <c r="X619" s="3">
        <v>1.452169177709E-3</v>
      </c>
    </row>
    <row r="620" spans="1:25" x14ac:dyDescent="0.25">
      <c r="A620" s="8" t="s">
        <v>320</v>
      </c>
      <c r="B620" s="22"/>
    </row>
    <row r="621" spans="1:25" s="19" customFormat="1" ht="11.25" x14ac:dyDescent="0.2">
      <c r="A621" s="28" t="s">
        <v>321</v>
      </c>
      <c r="B621" s="32"/>
      <c r="C621" s="27">
        <v>175939987.27000001</v>
      </c>
      <c r="D621" s="27">
        <v>176211331.5</v>
      </c>
      <c r="E621" s="27">
        <v>174460176.28</v>
      </c>
      <c r="F621" s="27">
        <v>174836409.94999999</v>
      </c>
      <c r="G621" s="27">
        <v>175170774.30000001</v>
      </c>
      <c r="H621" s="27">
        <v>179547064.19999999</v>
      </c>
      <c r="I621" s="27">
        <v>176839929.44999999</v>
      </c>
      <c r="J621" s="27">
        <v>173074064.78999999</v>
      </c>
      <c r="K621" s="27">
        <v>173659020.68000001</v>
      </c>
      <c r="L621" s="27">
        <v>173538073.08000001</v>
      </c>
      <c r="M621" s="27">
        <v>176458659.56</v>
      </c>
      <c r="N621" s="27">
        <v>177807585.56</v>
      </c>
      <c r="O621" s="27">
        <v>179102295.96000001</v>
      </c>
      <c r="P621" s="27">
        <v>182168678.19</v>
      </c>
      <c r="Q621" s="27">
        <v>182897130.66999999</v>
      </c>
      <c r="R621" s="27">
        <v>187022518.06</v>
      </c>
      <c r="S621" s="27">
        <v>194437220.80000001</v>
      </c>
      <c r="T621" s="27">
        <v>201049498.55000001</v>
      </c>
      <c r="U621" s="27">
        <v>197409917.65000001</v>
      </c>
      <c r="V621" s="27">
        <v>191665233.59999999</v>
      </c>
      <c r="W621" s="27">
        <v>181078582.47</v>
      </c>
      <c r="X621" s="27">
        <v>177606188.19</v>
      </c>
    </row>
    <row r="622" spans="1:25" s="4" customFormat="1" x14ac:dyDescent="0.25">
      <c r="A622" s="28" t="s">
        <v>322</v>
      </c>
      <c r="B622" s="32"/>
      <c r="C622" s="14">
        <v>6136618.7800000003</v>
      </c>
      <c r="D622" s="14">
        <v>6001670.7699999996</v>
      </c>
      <c r="E622" s="14">
        <v>5881414.1699999999</v>
      </c>
      <c r="F622" s="14">
        <v>5558298.4100000001</v>
      </c>
      <c r="G622" s="14">
        <v>5771612.1100000003</v>
      </c>
      <c r="H622" s="14">
        <v>5358441.99</v>
      </c>
      <c r="I622" s="14">
        <v>5068269.25</v>
      </c>
      <c r="J622" s="14">
        <v>5521520.9100000001</v>
      </c>
      <c r="K622" s="14">
        <v>4165605.43</v>
      </c>
      <c r="L622" s="14">
        <v>5281938.16</v>
      </c>
      <c r="M622" s="14">
        <v>5227966.5999999996</v>
      </c>
      <c r="N622" s="14">
        <v>5506724.1200000001</v>
      </c>
      <c r="O622" s="14">
        <v>5741972.5899999999</v>
      </c>
      <c r="P622" s="14">
        <v>5265085.2300000004</v>
      </c>
      <c r="Q622" s="14">
        <v>6263822.3200000003</v>
      </c>
      <c r="R622" s="14">
        <v>5798686.8899999997</v>
      </c>
      <c r="S622" s="14">
        <v>4380590.82</v>
      </c>
      <c r="T622" s="14">
        <v>6666685.04</v>
      </c>
      <c r="U622" s="14">
        <v>5941795.4500000002</v>
      </c>
      <c r="V622" s="14">
        <v>6685182.4400000004</v>
      </c>
      <c r="W622" s="14">
        <v>5200175</v>
      </c>
      <c r="X622" s="14">
        <v>5370595.1900000004</v>
      </c>
      <c r="Y622" s="21"/>
    </row>
    <row r="623" spans="1:25" s="4" customFormat="1" x14ac:dyDescent="0.25">
      <c r="A623" s="28" t="s">
        <v>323</v>
      </c>
      <c r="B623" s="32"/>
      <c r="C623" s="14">
        <v>1965380.3</v>
      </c>
      <c r="D623" s="14">
        <v>1848835.07</v>
      </c>
      <c r="E623" s="14">
        <v>2051112.78</v>
      </c>
      <c r="F623" s="14">
        <v>1865793.39</v>
      </c>
      <c r="G623" s="14">
        <v>1864073.21</v>
      </c>
      <c r="H623" s="14">
        <v>2168592.04</v>
      </c>
      <c r="I623" s="14">
        <v>1732780.7</v>
      </c>
      <c r="J623" s="14">
        <v>1627201.39</v>
      </c>
      <c r="K623" s="14">
        <v>1697028.28</v>
      </c>
      <c r="L623" s="14">
        <v>1302609.1599999999</v>
      </c>
      <c r="M623" s="14">
        <v>1650638.71</v>
      </c>
      <c r="N623" s="14">
        <v>1629221.8</v>
      </c>
      <c r="O623" s="14">
        <v>1506880.45</v>
      </c>
      <c r="P623" s="14">
        <v>1544034.85</v>
      </c>
      <c r="Q623" s="14">
        <v>1525139.79</v>
      </c>
      <c r="R623" s="14">
        <v>1924979.29</v>
      </c>
      <c r="S623" s="14">
        <v>1784899.3</v>
      </c>
      <c r="T623" s="14">
        <v>1397808.76</v>
      </c>
      <c r="U623" s="14">
        <v>2096904.88</v>
      </c>
      <c r="V623" s="14">
        <v>1812956.44</v>
      </c>
      <c r="W623" s="14">
        <v>1600876.97</v>
      </c>
      <c r="X623" s="14">
        <v>1691703.22</v>
      </c>
      <c r="Y623" s="21"/>
    </row>
    <row r="624" spans="1:25" s="4" customFormat="1" x14ac:dyDescent="0.25">
      <c r="A624" s="28" t="s">
        <v>324</v>
      </c>
      <c r="B624" s="32"/>
      <c r="C624" s="14">
        <v>1467690.72</v>
      </c>
      <c r="D624" s="14">
        <v>1429128.49</v>
      </c>
      <c r="E624" s="14">
        <v>1399873.89</v>
      </c>
      <c r="F624" s="14">
        <v>1482267.53</v>
      </c>
      <c r="G624" s="14">
        <v>1490589.25</v>
      </c>
      <c r="H624" s="14">
        <v>1361560.7</v>
      </c>
      <c r="I624" s="14">
        <v>1569803.73</v>
      </c>
      <c r="J624" s="14">
        <v>1378383.56</v>
      </c>
      <c r="K624" s="14">
        <v>1176728.5</v>
      </c>
      <c r="L624" s="14">
        <v>1386499.89</v>
      </c>
      <c r="M624" s="14">
        <v>1105415.78</v>
      </c>
      <c r="N624" s="14">
        <v>1217403.18</v>
      </c>
      <c r="O624" s="14">
        <v>1273217.52</v>
      </c>
      <c r="P624" s="14">
        <v>1228865.96</v>
      </c>
      <c r="Q624" s="14">
        <v>1179255.78</v>
      </c>
      <c r="R624" s="14">
        <v>1058125.94</v>
      </c>
      <c r="S624" s="14">
        <v>1245455.22</v>
      </c>
      <c r="T624" s="14">
        <v>1467645.37</v>
      </c>
      <c r="U624" s="14">
        <v>1072412.23</v>
      </c>
      <c r="V624" s="14">
        <v>1611127.35</v>
      </c>
      <c r="W624" s="14">
        <v>1314430.3600000001</v>
      </c>
      <c r="X624" s="14">
        <v>1144186.3799999999</v>
      </c>
      <c r="Y624" s="21"/>
    </row>
    <row r="625" spans="1:25" s="4" customFormat="1" x14ac:dyDescent="0.25">
      <c r="A625" s="28" t="s">
        <v>325</v>
      </c>
      <c r="B625" s="32"/>
      <c r="C625" s="14">
        <v>1430573.41</v>
      </c>
      <c r="D625" s="14">
        <v>1284956.03</v>
      </c>
      <c r="E625" s="14">
        <v>1310898.05</v>
      </c>
      <c r="F625" s="14">
        <v>1232296.54</v>
      </c>
      <c r="G625" s="14">
        <v>1321467.1100000001</v>
      </c>
      <c r="H625" s="14">
        <v>1281087.78</v>
      </c>
      <c r="I625" s="14">
        <v>1318514.6200000001</v>
      </c>
      <c r="J625" s="14">
        <v>1309612.73</v>
      </c>
      <c r="K625" s="14">
        <v>1071666.53</v>
      </c>
      <c r="L625" s="14">
        <v>1001827.58</v>
      </c>
      <c r="M625" s="14">
        <v>1099689.1399999999</v>
      </c>
      <c r="N625" s="14">
        <v>988043.71</v>
      </c>
      <c r="O625" s="14">
        <v>939317.89</v>
      </c>
      <c r="P625" s="14">
        <v>1158175.72</v>
      </c>
      <c r="Q625" s="14">
        <v>1080696.18</v>
      </c>
      <c r="R625" s="14">
        <v>1120936.03</v>
      </c>
      <c r="S625" s="14">
        <v>1172563.42</v>
      </c>
      <c r="T625" s="14">
        <v>1104526.78</v>
      </c>
      <c r="U625" s="14">
        <v>1284957.8999999999</v>
      </c>
      <c r="V625" s="14">
        <v>952662.76</v>
      </c>
      <c r="W625" s="14">
        <v>1342730.42</v>
      </c>
      <c r="X625" s="14">
        <v>1247900.69</v>
      </c>
      <c r="Y625" s="21"/>
    </row>
    <row r="626" spans="1:25" s="4" customFormat="1" x14ac:dyDescent="0.25">
      <c r="A626" s="28" t="s">
        <v>326</v>
      </c>
      <c r="B626" s="32"/>
      <c r="C626" s="14">
        <v>978096.18</v>
      </c>
      <c r="D626" s="14">
        <v>1282283.06</v>
      </c>
      <c r="E626" s="14">
        <v>1225896.1399999999</v>
      </c>
      <c r="F626" s="14">
        <v>1215088.1299999999</v>
      </c>
      <c r="G626" s="14">
        <v>1123757.5900000001</v>
      </c>
      <c r="H626" s="14">
        <v>1208030.3700000001</v>
      </c>
      <c r="I626" s="14">
        <v>1165413.08</v>
      </c>
      <c r="J626" s="14">
        <v>1231927.92</v>
      </c>
      <c r="K626" s="14">
        <v>1187707.78</v>
      </c>
      <c r="L626" s="14">
        <v>1018863.01</v>
      </c>
      <c r="M626" s="14">
        <v>968189.22</v>
      </c>
      <c r="N626" s="14">
        <v>1005715.6</v>
      </c>
      <c r="O626" s="14">
        <v>950116.95</v>
      </c>
      <c r="P626" s="14">
        <v>859184.3</v>
      </c>
      <c r="Q626" s="14">
        <v>1103962.51</v>
      </c>
      <c r="R626" s="14">
        <v>996635.37</v>
      </c>
      <c r="S626" s="14">
        <v>960902.33</v>
      </c>
      <c r="T626" s="14">
        <v>984447.61</v>
      </c>
      <c r="U626" s="14">
        <v>1040683.58</v>
      </c>
      <c r="V626" s="14">
        <v>1142330.17</v>
      </c>
      <c r="W626" s="14">
        <v>889553.29</v>
      </c>
      <c r="X626" s="14">
        <v>1171650.6499999999</v>
      </c>
      <c r="Y626" s="21"/>
    </row>
    <row r="627" spans="1:25" s="4" customFormat="1" x14ac:dyDescent="0.25">
      <c r="A627" s="28" t="s">
        <v>618</v>
      </c>
      <c r="B627" s="32"/>
      <c r="C627" s="14">
        <f>1491370.01+3340.05</f>
        <v>1494710.06</v>
      </c>
      <c r="D627" s="14">
        <v>1226622.4099999999</v>
      </c>
      <c r="E627" s="14">
        <f>1373267.26+1619.6</f>
        <v>1374886.86</v>
      </c>
      <c r="F627" s="14">
        <v>1291079.8799999999</v>
      </c>
      <c r="G627" s="14">
        <v>1251947.3999999999</v>
      </c>
      <c r="H627" s="14">
        <v>1218963.49</v>
      </c>
      <c r="I627" s="14">
        <v>1308372.08</v>
      </c>
      <c r="J627" s="14">
        <v>1256025.3799999999</v>
      </c>
      <c r="K627" s="14">
        <v>1354361.26</v>
      </c>
      <c r="L627" s="14">
        <v>1312782.99</v>
      </c>
      <c r="M627" s="14">
        <v>1090110.31</v>
      </c>
      <c r="N627" s="14">
        <v>1000494.14</v>
      </c>
      <c r="O627" s="14">
        <v>1020903.41</v>
      </c>
      <c r="P627" s="14">
        <v>975911.22</v>
      </c>
      <c r="Q627" s="14">
        <v>969561.15</v>
      </c>
      <c r="R627" s="14">
        <f>1028099.03+6782.48</f>
        <v>1034881.51</v>
      </c>
      <c r="S627" s="14">
        <v>918302.71</v>
      </c>
      <c r="T627" s="14">
        <v>984501.73</v>
      </c>
      <c r="U627" s="14">
        <v>979198.27</v>
      </c>
      <c r="V627" s="14">
        <v>1052200.95</v>
      </c>
      <c r="W627" s="14">
        <v>1088407.93</v>
      </c>
      <c r="X627" s="14">
        <v>925432.3</v>
      </c>
      <c r="Y627" s="21"/>
    </row>
    <row r="628" spans="1:25" s="4" customFormat="1" x14ac:dyDescent="0.25">
      <c r="A628" s="28" t="s">
        <v>329</v>
      </c>
      <c r="B628" s="32"/>
      <c r="C628" s="14">
        <v>7336451</v>
      </c>
      <c r="D628" s="14">
        <v>7071825</v>
      </c>
      <c r="E628" s="14">
        <v>7362668</v>
      </c>
      <c r="F628" s="14">
        <v>7086525</v>
      </c>
      <c r="G628" s="14">
        <v>7051835</v>
      </c>
      <c r="H628" s="14">
        <v>7238234</v>
      </c>
      <c r="I628" s="14">
        <v>7094884</v>
      </c>
      <c r="J628" s="14">
        <v>6803151</v>
      </c>
      <c r="K628" s="14">
        <v>6487492</v>
      </c>
      <c r="L628" s="14">
        <v>6022583</v>
      </c>
      <c r="M628" s="14">
        <v>5914043</v>
      </c>
      <c r="N628" s="14">
        <v>5840878</v>
      </c>
      <c r="O628" s="14">
        <v>5690436</v>
      </c>
      <c r="P628" s="14">
        <v>5766172</v>
      </c>
      <c r="Q628" s="14">
        <v>5858615</v>
      </c>
      <c r="R628" s="14">
        <v>6135558</v>
      </c>
      <c r="S628" s="14">
        <v>6082123</v>
      </c>
      <c r="T628" s="14">
        <v>5938930</v>
      </c>
      <c r="U628" s="14">
        <v>6474157</v>
      </c>
      <c r="V628" s="14">
        <v>6571278</v>
      </c>
      <c r="W628" s="14">
        <v>6235999</v>
      </c>
      <c r="X628" s="14">
        <v>6180873</v>
      </c>
      <c r="Y628" s="47"/>
    </row>
    <row r="629" spans="1:25" s="4" customFormat="1" x14ac:dyDescent="0.25">
      <c r="A629" s="24" t="s">
        <v>330</v>
      </c>
      <c r="B629" s="33"/>
      <c r="C629" s="14">
        <v>3903379.65</v>
      </c>
      <c r="D629" s="14">
        <v>3793861.5</v>
      </c>
      <c r="E629" s="14">
        <v>3911681.05</v>
      </c>
      <c r="F629" s="14">
        <v>3738464.55</v>
      </c>
      <c r="G629" s="14">
        <v>3697172.1</v>
      </c>
      <c r="H629" s="14">
        <v>3708081.64</v>
      </c>
      <c r="I629" s="14">
        <v>3792299.78</v>
      </c>
      <c r="J629" s="14">
        <v>3797566.03</v>
      </c>
      <c r="K629" s="14">
        <v>3613735.57</v>
      </c>
      <c r="L629" s="14">
        <v>3333473.58</v>
      </c>
      <c r="M629" s="14">
        <v>3157988.67</v>
      </c>
      <c r="N629" s="14">
        <v>2994253.45</v>
      </c>
      <c r="O629" s="14">
        <v>2910338.25</v>
      </c>
      <c r="P629" s="14">
        <v>2993271.24</v>
      </c>
      <c r="Q629" s="14">
        <v>3154219.84</v>
      </c>
      <c r="R629" s="14">
        <v>3152452.91</v>
      </c>
      <c r="S629" s="14">
        <v>3051768.46</v>
      </c>
      <c r="T629" s="14">
        <v>3073476.12</v>
      </c>
      <c r="U629" s="14">
        <v>3304839.75</v>
      </c>
      <c r="V629" s="14">
        <v>3147193.88</v>
      </c>
      <c r="W629" s="14">
        <v>3320691.64</v>
      </c>
      <c r="X629" s="14">
        <v>3344983.64</v>
      </c>
      <c r="Y629" s="21"/>
    </row>
    <row r="630" spans="1:25" x14ac:dyDescent="0.25">
      <c r="A630" s="8" t="s">
        <v>331</v>
      </c>
      <c r="B630" s="22"/>
    </row>
    <row r="631" spans="1:25" x14ac:dyDescent="0.25">
      <c r="A631" s="11" t="s">
        <v>332</v>
      </c>
      <c r="C631" s="3">
        <v>0.92886937319259999</v>
      </c>
      <c r="D631" s="3">
        <v>0.93093215122200001</v>
      </c>
      <c r="E631" s="3">
        <v>0.92944176110270005</v>
      </c>
      <c r="F631" s="3">
        <v>0.93255418890899999</v>
      </c>
      <c r="G631" s="3">
        <v>0.93178808048549999</v>
      </c>
      <c r="H631" s="3">
        <v>0.93444139094709999</v>
      </c>
      <c r="I631" s="3">
        <v>0.93564574041479998</v>
      </c>
      <c r="J631" s="3">
        <v>0.93352343111549996</v>
      </c>
      <c r="K631" s="3">
        <v>0.942200774051</v>
      </c>
      <c r="L631" s="3">
        <v>0.93884244668219996</v>
      </c>
      <c r="M631" s="3">
        <v>0.94060783578020002</v>
      </c>
      <c r="N631" s="3">
        <v>0.94000903351700005</v>
      </c>
      <c r="O631" s="3">
        <v>0.93999828627649995</v>
      </c>
      <c r="P631" s="3">
        <v>0.94290237596009996</v>
      </c>
      <c r="Q631" s="3">
        <v>0.93783989048149996</v>
      </c>
      <c r="R631" s="3">
        <v>0.94001588664470004</v>
      </c>
      <c r="S631" s="3">
        <v>0.94893744685460002</v>
      </c>
      <c r="T631" s="3">
        <v>0.9410001704923</v>
      </c>
      <c r="U631" s="3">
        <v>0.94082735216409996</v>
      </c>
      <c r="V631" s="3">
        <v>0.93530963037640003</v>
      </c>
      <c r="W631" s="3">
        <v>0.94059585778529997</v>
      </c>
      <c r="X631" s="3">
        <v>0.93893205997359996</v>
      </c>
    </row>
    <row r="632" spans="1:25" x14ac:dyDescent="0.25">
      <c r="A632" s="11" t="s">
        <v>333</v>
      </c>
      <c r="C632" s="3">
        <v>3.2398076913310002E-2</v>
      </c>
      <c r="D632" s="3">
        <v>3.1707088490180002E-2</v>
      </c>
      <c r="E632" s="3">
        <v>3.1333408348540003E-2</v>
      </c>
      <c r="F632" s="3">
        <v>2.9647225465989999E-2</v>
      </c>
      <c r="G632" s="3">
        <v>3.0701008149189999E-2</v>
      </c>
      <c r="H632" s="3">
        <v>2.7887673957549999E-2</v>
      </c>
      <c r="I632" s="3">
        <v>2.6815802006859998E-2</v>
      </c>
      <c r="J632" s="3">
        <v>2.9781869115589998E-2</v>
      </c>
      <c r="K632" s="3">
        <v>2.2600822261740001E-2</v>
      </c>
      <c r="L632" s="3">
        <v>2.857533022781E-2</v>
      </c>
      <c r="M632" s="3">
        <v>2.7867526373710001E-2</v>
      </c>
      <c r="N632" s="3">
        <v>2.9112202393290001E-2</v>
      </c>
      <c r="O632" s="3">
        <v>3.0136098286830001E-2</v>
      </c>
      <c r="P632" s="3">
        <v>2.7252003046440001E-2</v>
      </c>
      <c r="Q632" s="3">
        <v>3.2118942583E-2</v>
      </c>
      <c r="R632" s="3">
        <v>2.9145462561520001E-2</v>
      </c>
      <c r="S632" s="3">
        <v>2.1379171391889999E-2</v>
      </c>
      <c r="T632" s="3">
        <v>3.1203021168929999E-2</v>
      </c>
      <c r="U632" s="3">
        <v>2.8317744857360001E-2</v>
      </c>
      <c r="V632" s="3">
        <v>3.2623107485439999E-2</v>
      </c>
      <c r="W632" s="3">
        <v>2.7011825462950001E-2</v>
      </c>
      <c r="X632" s="3">
        <v>2.839216390161E-2</v>
      </c>
    </row>
    <row r="633" spans="1:25" x14ac:dyDescent="0.25">
      <c r="A633" s="11" t="s">
        <v>334</v>
      </c>
      <c r="C633" s="3">
        <v>1.0376160619730001E-2</v>
      </c>
      <c r="D633" s="3">
        <v>9.7674763269680002E-3</v>
      </c>
      <c r="E633" s="3">
        <v>1.0927364141850001E-2</v>
      </c>
      <c r="F633" s="3">
        <v>9.9518941276640002E-3</v>
      </c>
      <c r="G633" s="3">
        <v>9.9155878323380006E-3</v>
      </c>
      <c r="H633" s="3">
        <v>1.1286300732809999E-2</v>
      </c>
      <c r="I633" s="3">
        <v>9.1680023062119999E-3</v>
      </c>
      <c r="J633" s="3">
        <v>8.7767663315230001E-3</v>
      </c>
      <c r="K633" s="3">
        <v>9.2073613725419997E-3</v>
      </c>
      <c r="L633" s="3">
        <v>7.0471265995979996E-3</v>
      </c>
      <c r="M633" s="3">
        <v>8.7986824139970003E-3</v>
      </c>
      <c r="N633" s="3">
        <v>8.6131488978910004E-3</v>
      </c>
      <c r="O633" s="3">
        <v>7.9086928117319995E-3</v>
      </c>
      <c r="P633" s="3">
        <v>7.9919014788689992E-3</v>
      </c>
      <c r="Q633" s="3">
        <v>7.8204449046459998E-3</v>
      </c>
      <c r="R633" s="3">
        <v>9.6753649391109996E-3</v>
      </c>
      <c r="S633" s="3">
        <v>8.7110779390170007E-3</v>
      </c>
      <c r="T633" s="3">
        <v>6.542360418514E-3</v>
      </c>
      <c r="U633" s="3">
        <v>9.9935478899700007E-3</v>
      </c>
      <c r="V633" s="3">
        <v>8.8470693716089996E-3</v>
      </c>
      <c r="W633" s="3">
        <v>8.3156065519519994E-3</v>
      </c>
      <c r="X633" s="3">
        <v>8.9433504846089997E-3</v>
      </c>
    </row>
    <row r="634" spans="1:25" x14ac:dyDescent="0.25">
      <c r="A634" s="11" t="s">
        <v>335</v>
      </c>
      <c r="C634" s="3">
        <v>7.7486248594239998E-3</v>
      </c>
      <c r="D634" s="3">
        <v>7.5501481558709997E-3</v>
      </c>
      <c r="E634" s="3">
        <v>7.4578696490309997E-3</v>
      </c>
      <c r="F634" s="3">
        <v>7.9062181303120004E-3</v>
      </c>
      <c r="G634" s="3">
        <v>7.9289099543010007E-3</v>
      </c>
      <c r="H634" s="3">
        <v>7.0861569362650001E-3</v>
      </c>
      <c r="I634" s="3">
        <v>8.3057043611689998E-3</v>
      </c>
      <c r="J634" s="3">
        <v>7.4346976936479998E-3</v>
      </c>
      <c r="K634" s="3">
        <v>6.3844336977520004E-3</v>
      </c>
      <c r="L634" s="3">
        <v>7.5009761601549998E-3</v>
      </c>
      <c r="M634" s="3">
        <v>5.8923871860739998E-3</v>
      </c>
      <c r="N634" s="3">
        <v>6.4360020582260001E-3</v>
      </c>
      <c r="O634" s="3">
        <v>6.6823391651240002E-3</v>
      </c>
      <c r="P634" s="3">
        <v>6.3605919795499998E-3</v>
      </c>
      <c r="Q634" s="3">
        <v>6.0468587315359998E-3</v>
      </c>
      <c r="R634" s="3">
        <v>5.318371306239E-3</v>
      </c>
      <c r="S634" s="3">
        <v>6.0783583090509999E-3</v>
      </c>
      <c r="T634" s="3">
        <v>6.8692265007009997E-3</v>
      </c>
      <c r="U634" s="3">
        <v>5.1109628674690004E-3</v>
      </c>
      <c r="V634" s="3">
        <v>7.862161008097E-3</v>
      </c>
      <c r="W634" s="3">
        <v>6.8276862735440003E-3</v>
      </c>
      <c r="X634" s="3">
        <v>6.0488504692070002E-3</v>
      </c>
    </row>
    <row r="635" spans="1:25" x14ac:dyDescent="0.25">
      <c r="A635" s="11" t="s">
        <v>336</v>
      </c>
      <c r="C635" s="3">
        <v>7.5526652426859998E-3</v>
      </c>
      <c r="D635" s="3">
        <v>6.7884787604230003E-3</v>
      </c>
      <c r="E635" s="3">
        <v>6.9838482236919998E-3</v>
      </c>
      <c r="F635" s="3">
        <v>6.5729060707880003E-3</v>
      </c>
      <c r="G635" s="3">
        <v>7.0292964495480004E-3</v>
      </c>
      <c r="H635" s="3">
        <v>6.6673406908789997E-3</v>
      </c>
      <c r="I635" s="3">
        <v>6.9761540378040004E-3</v>
      </c>
      <c r="J635" s="3">
        <v>7.0637629654420001E-3</v>
      </c>
      <c r="K635" s="3">
        <v>5.814411656456E-3</v>
      </c>
      <c r="L635" s="3">
        <v>5.4198957016620003E-3</v>
      </c>
      <c r="M635" s="3">
        <v>5.8618614954099998E-3</v>
      </c>
      <c r="N635" s="3">
        <v>5.2234555122299998E-3</v>
      </c>
      <c r="O635" s="3">
        <v>4.9299044556420004E-3</v>
      </c>
      <c r="P635" s="3">
        <v>5.9947003459520001E-3</v>
      </c>
      <c r="Q635" s="3">
        <v>5.541475600969E-3</v>
      </c>
      <c r="R635" s="3">
        <v>5.6340684910160003E-3</v>
      </c>
      <c r="S635" s="3">
        <v>5.7226149060960003E-3</v>
      </c>
      <c r="T635" s="3">
        <v>5.169671627084E-3</v>
      </c>
      <c r="U635" s="3">
        <v>6.1239250443469997E-3</v>
      </c>
      <c r="V635" s="3">
        <v>4.6489112145840002E-3</v>
      </c>
      <c r="W635" s="3">
        <v>6.9746883035349998E-3</v>
      </c>
      <c r="X635" s="3">
        <v>6.5971460648139996E-3</v>
      </c>
    </row>
    <row r="636" spans="1:25" x14ac:dyDescent="0.25">
      <c r="A636" s="11" t="s">
        <v>337</v>
      </c>
      <c r="C636" s="3">
        <v>5.16382659642E-3</v>
      </c>
      <c r="D636" s="3">
        <v>6.7743573433090001E-3</v>
      </c>
      <c r="E636" s="3">
        <v>6.5309980282370001E-3</v>
      </c>
      <c r="F636" s="3">
        <v>6.4811186974680001E-3</v>
      </c>
      <c r="G636" s="3">
        <v>5.9776177384689997E-3</v>
      </c>
      <c r="H636" s="3">
        <v>6.2871180003900001E-3</v>
      </c>
      <c r="I636" s="3">
        <v>6.1661061928550004E-3</v>
      </c>
      <c r="J636" s="3">
        <v>6.6447481900930002E-3</v>
      </c>
      <c r="K636" s="3">
        <v>6.4440026511750001E-3</v>
      </c>
      <c r="L636" s="3">
        <v>5.5120575223940003E-3</v>
      </c>
      <c r="M636" s="3">
        <v>5.1609049344520002E-3</v>
      </c>
      <c r="N636" s="3">
        <v>5.3168808640610002E-3</v>
      </c>
      <c r="O636" s="3">
        <v>4.9865821092639996E-3</v>
      </c>
      <c r="P636" s="3">
        <v>4.4471251913720004E-3</v>
      </c>
      <c r="Q636" s="3">
        <v>5.6607781416869998E-3</v>
      </c>
      <c r="R636" s="3">
        <v>5.0093063162130001E-3</v>
      </c>
      <c r="S636" s="3">
        <v>4.6896175534460001E-3</v>
      </c>
      <c r="T636" s="3">
        <v>4.6076482435019996E-3</v>
      </c>
      <c r="U636" s="3">
        <v>4.9597486725459997E-3</v>
      </c>
      <c r="V636" s="3">
        <v>5.5744716399650004E-3</v>
      </c>
      <c r="W636" s="3">
        <v>4.6207018435870002E-3</v>
      </c>
      <c r="X636" s="3">
        <v>6.1940429530360002E-3</v>
      </c>
    </row>
    <row r="637" spans="1:25" x14ac:dyDescent="0.25">
      <c r="A637" s="11" t="s">
        <v>619</v>
      </c>
      <c r="C637" s="3">
        <v>7.8736388917720005E-3</v>
      </c>
      <c r="D637" s="3">
        <v>6.480299701262E-3</v>
      </c>
      <c r="E637" s="3">
        <v>7.3161220389379999E-3</v>
      </c>
      <c r="F637" s="3">
        <v>6.8864485987469998E-3</v>
      </c>
      <c r="G637" s="3">
        <v>6.6594993906740002E-3</v>
      </c>
      <c r="H637" s="3">
        <v>6.3440187350570004E-3</v>
      </c>
      <c r="I637" s="3">
        <v>6.9224906803400004E-3</v>
      </c>
      <c r="J637" s="3">
        <v>6.7747245881610001E-3</v>
      </c>
      <c r="K637" s="3">
        <v>7.3481943092850001E-3</v>
      </c>
      <c r="L637" s="3">
        <v>7.1021671061560002E-3</v>
      </c>
      <c r="M637" s="3">
        <v>5.8108018161729998E-3</v>
      </c>
      <c r="N637" s="3">
        <v>5.2892767573370003E-3</v>
      </c>
      <c r="O637" s="3">
        <v>5.3580968949059997E-3</v>
      </c>
      <c r="P637" s="3">
        <v>5.0513019977250001E-3</v>
      </c>
      <c r="Q637" s="3">
        <v>4.9716095566950001E-3</v>
      </c>
      <c r="R637" s="3">
        <v>5.1674495203510003E-3</v>
      </c>
      <c r="S637" s="3">
        <v>4.4817130458959997E-3</v>
      </c>
      <c r="T637" s="3">
        <v>4.6079015489289997E-3</v>
      </c>
      <c r="U637" s="3">
        <v>4.6667185041889998E-3</v>
      </c>
      <c r="V637" s="3">
        <v>5.1346489039319999E-3</v>
      </c>
      <c r="W637" s="3">
        <v>5.653633779181E-3</v>
      </c>
      <c r="X637" s="3">
        <v>4.8923861530969998E-3</v>
      </c>
    </row>
    <row r="638" spans="1:25" x14ac:dyDescent="0.25">
      <c r="A638" s="11" t="s">
        <v>340</v>
      </c>
      <c r="C638" s="3">
        <v>3.8732549894090001E-2</v>
      </c>
      <c r="D638" s="3">
        <v>3.7360760287830003E-2</v>
      </c>
      <c r="E638" s="3">
        <v>3.9224830548769997E-2</v>
      </c>
      <c r="F638" s="3">
        <v>3.7798585624980001E-2</v>
      </c>
      <c r="G638" s="3">
        <v>3.7510911365330003E-2</v>
      </c>
      <c r="H638" s="3">
        <v>3.7670935095400003E-2</v>
      </c>
      <c r="I638" s="3">
        <v>3.7538457578380001E-2</v>
      </c>
      <c r="J638" s="3">
        <v>3.669469976887E-2</v>
      </c>
      <c r="K638" s="3">
        <v>3.519840368721E-2</v>
      </c>
      <c r="L638" s="3">
        <v>3.2582223089959998E-2</v>
      </c>
      <c r="M638" s="3">
        <v>3.1524637846110003E-2</v>
      </c>
      <c r="N638" s="3">
        <v>3.0878764089749999E-2</v>
      </c>
      <c r="O638" s="3">
        <v>2.986561543667E-2</v>
      </c>
      <c r="P638" s="3">
        <v>2.984562099347E-2</v>
      </c>
      <c r="Q638" s="3">
        <v>3.0041166935529998E-2</v>
      </c>
      <c r="R638" s="3">
        <v>3.0838650793809999E-2</v>
      </c>
      <c r="S638" s="3">
        <v>2.9683381753509999E-2</v>
      </c>
      <c r="T638" s="3">
        <v>2.7796808338730002E-2</v>
      </c>
      <c r="U638" s="3">
        <v>3.0854902978520001E-2</v>
      </c>
      <c r="V638" s="3">
        <v>3.206726213819E-2</v>
      </c>
      <c r="W638" s="3">
        <v>3.2392316751800002E-2</v>
      </c>
      <c r="X638" s="3">
        <v>3.2675776124759998E-2</v>
      </c>
    </row>
    <row r="639" spans="1:25" x14ac:dyDescent="0.25">
      <c r="A639" s="11" t="s">
        <v>341</v>
      </c>
      <c r="C639" s="3">
        <v>2.060776441494E-2</v>
      </c>
      <c r="D639" s="3">
        <v>2.0043135804989998E-2</v>
      </c>
      <c r="E639" s="3">
        <v>2.083959675788E-2</v>
      </c>
      <c r="F639" s="3">
        <v>1.9940473367E-2</v>
      </c>
      <c r="G639" s="3">
        <v>1.9666413578689999E-2</v>
      </c>
      <c r="H639" s="3">
        <v>1.929847742633E-2</v>
      </c>
      <c r="I639" s="3">
        <v>2.0064750911E-2</v>
      </c>
      <c r="J639" s="3">
        <v>2.04832357437E-2</v>
      </c>
      <c r="K639" s="3">
        <v>1.9606608616919999E-2</v>
      </c>
      <c r="L639" s="3">
        <v>1.8034120330209999E-2</v>
      </c>
      <c r="M639" s="3">
        <v>1.6833568246029999E-2</v>
      </c>
      <c r="N639" s="3">
        <v>1.5829613133629999E-2</v>
      </c>
      <c r="O639" s="3">
        <v>1.527458345981E-2</v>
      </c>
      <c r="P639" s="3">
        <v>1.549312753505E-2</v>
      </c>
      <c r="Q639" s="3">
        <v>1.617386329935E-2</v>
      </c>
      <c r="R639" s="3">
        <v>1.5844914548460001E-2</v>
      </c>
      <c r="S639" s="3">
        <v>1.4893945505439999E-2</v>
      </c>
      <c r="T639" s="3">
        <v>1.438522141951E-2</v>
      </c>
      <c r="U639" s="3">
        <v>1.575039222108E-2</v>
      </c>
      <c r="V639" s="3">
        <v>1.535803175848E-2</v>
      </c>
      <c r="W639" s="3">
        <v>1.7249023926300001E-2</v>
      </c>
      <c r="X639" s="3">
        <v>1.7683575170950001E-2</v>
      </c>
    </row>
    <row r="640" spans="1:25" s="4" customFormat="1" x14ac:dyDescent="0.25">
      <c r="A640" s="24" t="s">
        <v>342</v>
      </c>
      <c r="B640" s="33"/>
      <c r="C640" s="4">
        <v>15921</v>
      </c>
      <c r="D640" s="4">
        <v>16261</v>
      </c>
      <c r="E640" s="4">
        <v>31646</v>
      </c>
      <c r="F640" s="4">
        <v>4562</v>
      </c>
      <c r="G640" s="4">
        <v>9799</v>
      </c>
      <c r="H640" s="4">
        <v>7198</v>
      </c>
      <c r="I640" s="4">
        <v>13824</v>
      </c>
      <c r="J640" s="4">
        <v>10701</v>
      </c>
      <c r="K640" s="4">
        <v>4313</v>
      </c>
      <c r="L640" s="4">
        <v>11014</v>
      </c>
      <c r="M640" s="4">
        <v>10798</v>
      </c>
      <c r="N640" s="4">
        <v>10328</v>
      </c>
      <c r="O640" s="4">
        <v>25268</v>
      </c>
      <c r="P640" s="4">
        <v>14164</v>
      </c>
      <c r="Q640" s="4">
        <v>24294</v>
      </c>
      <c r="R640" s="4">
        <v>24262</v>
      </c>
      <c r="S640" s="4">
        <v>23265</v>
      </c>
      <c r="T640" s="4">
        <v>2970</v>
      </c>
      <c r="U640" s="4">
        <v>32342</v>
      </c>
      <c r="V640" s="4">
        <v>63139</v>
      </c>
      <c r="W640" s="4">
        <v>34965</v>
      </c>
      <c r="X640" s="4">
        <v>20259</v>
      </c>
      <c r="Y640" s="21"/>
    </row>
    <row r="641" spans="1:25" s="4" customFormat="1" x14ac:dyDescent="0.25">
      <c r="A641" s="24" t="s">
        <v>343</v>
      </c>
      <c r="B641" s="33"/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21"/>
    </row>
    <row r="642" spans="1:25" s="4" customFormat="1" x14ac:dyDescent="0.25">
      <c r="A642" s="24" t="s">
        <v>344</v>
      </c>
      <c r="B642" s="33"/>
      <c r="C642" s="4">
        <v>1664</v>
      </c>
      <c r="D642" s="4">
        <v>38733</v>
      </c>
      <c r="E642" s="4">
        <v>4935</v>
      </c>
      <c r="F642" s="4">
        <v>45056</v>
      </c>
      <c r="G642" s="4">
        <v>47989</v>
      </c>
      <c r="H642" s="4">
        <v>17239</v>
      </c>
      <c r="I642" s="4">
        <v>23629</v>
      </c>
      <c r="J642" s="4">
        <v>24459</v>
      </c>
      <c r="K642" s="4">
        <v>35396</v>
      </c>
      <c r="L642" s="4">
        <v>14463</v>
      </c>
      <c r="M642" s="4">
        <v>9683</v>
      </c>
      <c r="N642" s="4">
        <v>15224</v>
      </c>
      <c r="O642" s="4">
        <v>32038</v>
      </c>
      <c r="P642" s="4">
        <v>30614</v>
      </c>
      <c r="Q642" s="4">
        <v>48833</v>
      </c>
      <c r="R642" s="4">
        <v>29155</v>
      </c>
      <c r="S642" s="4">
        <v>58681</v>
      </c>
      <c r="T642" s="4">
        <v>53615</v>
      </c>
      <c r="U642" s="4">
        <v>70421</v>
      </c>
      <c r="V642" s="4">
        <v>45186</v>
      </c>
      <c r="W642" s="4">
        <v>68888</v>
      </c>
      <c r="X642" s="4">
        <v>93952</v>
      </c>
      <c r="Y642" s="21"/>
    </row>
    <row r="643" spans="1:25" s="4" customFormat="1" x14ac:dyDescent="0.25">
      <c r="A643" s="24" t="s">
        <v>345</v>
      </c>
      <c r="B643" s="33"/>
      <c r="C643" s="4">
        <v>1409</v>
      </c>
      <c r="D643" s="4">
        <v>2260</v>
      </c>
      <c r="E643" s="4">
        <v>4393</v>
      </c>
      <c r="F643" s="4">
        <v>14383</v>
      </c>
      <c r="G643" s="4">
        <v>31769</v>
      </c>
      <c r="H643" s="4">
        <v>1167</v>
      </c>
      <c r="I643" s="4">
        <v>1115</v>
      </c>
      <c r="J643" s="4">
        <v>1125</v>
      </c>
      <c r="K643" s="4">
        <v>14226</v>
      </c>
      <c r="L643" s="4">
        <v>6509</v>
      </c>
      <c r="M643" s="4">
        <v>660</v>
      </c>
      <c r="N643" s="4">
        <v>5291</v>
      </c>
      <c r="O643" s="4">
        <v>5030</v>
      </c>
      <c r="P643" s="4">
        <v>1736</v>
      </c>
      <c r="Q643" s="4">
        <v>21793</v>
      </c>
      <c r="R643" s="4">
        <v>10254</v>
      </c>
      <c r="S643" s="4">
        <v>18747</v>
      </c>
      <c r="T643" s="4">
        <v>16922</v>
      </c>
      <c r="U643" s="4">
        <v>18305</v>
      </c>
      <c r="V643" s="4">
        <v>1292</v>
      </c>
      <c r="W643" s="4">
        <v>20831</v>
      </c>
      <c r="X643" s="4">
        <v>44991</v>
      </c>
      <c r="Y643" s="21"/>
    </row>
    <row r="644" spans="1:25" x14ac:dyDescent="0.25">
      <c r="A644" s="11" t="s">
        <v>346</v>
      </c>
      <c r="C644" s="3">
        <v>3.0740142888819998E-2</v>
      </c>
      <c r="D644" s="3">
        <v>2.7433469745479999E-2</v>
      </c>
      <c r="E644" s="3">
        <v>3.4419364892660002E-2</v>
      </c>
      <c r="F644" s="3">
        <v>5.9604063721499997E-3</v>
      </c>
      <c r="G644" s="3">
        <v>9.1788878096190005E-3</v>
      </c>
      <c r="H644" s="3">
        <v>6.0035663270630001E-3</v>
      </c>
      <c r="I644" s="3">
        <v>1.1873418843550001E-2</v>
      </c>
      <c r="J644" s="3">
        <v>9.655102570752E-3</v>
      </c>
      <c r="K644" s="3">
        <v>4.2959914269009997E-3</v>
      </c>
      <c r="L644" s="3">
        <v>6.6296303974449997E-3</v>
      </c>
      <c r="M644" s="3">
        <v>4.5273552529859996E-3</v>
      </c>
      <c r="N644" s="3">
        <v>3.7680609906089999E-3</v>
      </c>
      <c r="O644" s="3">
        <v>9.704600333091E-3</v>
      </c>
      <c r="P644" s="3">
        <v>4.9794614835499997E-3</v>
      </c>
      <c r="Q644" s="3">
        <v>8.7559239003060004E-3</v>
      </c>
      <c r="R644" s="3">
        <v>1.078742575167E-2</v>
      </c>
      <c r="S644" s="3">
        <v>8.3919479742110004E-3</v>
      </c>
      <c r="T644" s="3">
        <v>9.8567917597599999E-4</v>
      </c>
      <c r="U644" s="3">
        <v>6.8862590739880002E-3</v>
      </c>
      <c r="V644" s="3">
        <v>1.5089990131879999E-2</v>
      </c>
      <c r="W644" s="3">
        <v>1.299814536004E-2</v>
      </c>
      <c r="X644" s="3">
        <v>1.2547938942949999E-2</v>
      </c>
    </row>
    <row r="645" spans="1:25" x14ac:dyDescent="0.25">
      <c r="A645" s="11" t="s">
        <v>347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</row>
    <row r="646" spans="1:25" x14ac:dyDescent="0.25">
      <c r="A646" s="11" t="s">
        <v>348</v>
      </c>
      <c r="C646" s="3">
        <v>3.3988802734479999E-3</v>
      </c>
      <c r="D646" s="3">
        <v>3.3580804426469997E-2</v>
      </c>
      <c r="E646" s="3">
        <v>8.6528623904790006E-3</v>
      </c>
      <c r="F646" s="3">
        <v>6.6907771606280003E-2</v>
      </c>
      <c r="G646" s="3">
        <v>4.5009138385499997E-2</v>
      </c>
      <c r="H646" s="3">
        <v>1.824900437934E-2</v>
      </c>
      <c r="I646" s="3">
        <v>1.884301725695E-2</v>
      </c>
      <c r="J646" s="3">
        <v>1.8521218154020001E-2</v>
      </c>
      <c r="K646" s="3">
        <v>2.865005908262E-2</v>
      </c>
      <c r="L646" s="3">
        <v>1.109623926587E-2</v>
      </c>
      <c r="M646" s="3">
        <v>8.4257853054989992E-3</v>
      </c>
      <c r="N646" s="3">
        <v>8.0422831310170001E-3</v>
      </c>
      <c r="O646" s="3">
        <v>1.232225942753E-2</v>
      </c>
      <c r="P646" s="3">
        <v>1.011222232185E-2</v>
      </c>
      <c r="Q646" s="3">
        <v>1.6900852996040001E-2</v>
      </c>
      <c r="R646" s="3">
        <v>9.5487450341290008E-3</v>
      </c>
      <c r="S646" s="3">
        <v>1.8696348139539999E-2</v>
      </c>
      <c r="T646" s="3">
        <v>2.0722477331849998E-2</v>
      </c>
      <c r="U646" s="3">
        <v>2.303376827301E-2</v>
      </c>
      <c r="V646" s="3">
        <v>1.451897250936E-2</v>
      </c>
      <c r="W646" s="3">
        <v>1.411473952187E-2</v>
      </c>
      <c r="X646" s="3">
        <v>2.1151748666239999E-2</v>
      </c>
    </row>
    <row r="647" spans="1:25" x14ac:dyDescent="0.25">
      <c r="A647" s="11" t="s">
        <v>349</v>
      </c>
      <c r="C647" s="3">
        <v>2.8777841319559999E-3</v>
      </c>
      <c r="D647" s="3">
        <v>1.95949775975E-3</v>
      </c>
      <c r="E647" s="3">
        <v>7.7021793139669999E-3</v>
      </c>
      <c r="F647" s="3">
        <v>2.135789829174E-2</v>
      </c>
      <c r="G647" s="3">
        <v>2.9796397463259999E-2</v>
      </c>
      <c r="H647" s="3">
        <v>1.2358012608680001E-3</v>
      </c>
      <c r="I647" s="3">
        <v>8.8890868707300005E-4</v>
      </c>
      <c r="J647" s="3">
        <v>8.52010685549E-4</v>
      </c>
      <c r="K647" s="3">
        <v>1.151508020793E-2</v>
      </c>
      <c r="L647" s="3">
        <v>4.993748827766E-3</v>
      </c>
      <c r="M647" s="3">
        <v>5.7444026925499998E-4</v>
      </c>
      <c r="N647" s="3">
        <v>2.7953180933860001E-3</v>
      </c>
      <c r="O647" s="3">
        <v>1.9346289418999999E-3</v>
      </c>
      <c r="P647" s="3">
        <v>5.7347443174899997E-4</v>
      </c>
      <c r="Q647" s="3">
        <v>7.5424432276629998E-3</v>
      </c>
      <c r="R647" s="3">
        <v>3.3584254070469998E-3</v>
      </c>
      <c r="S647" s="3">
        <v>5.9731197773640003E-3</v>
      </c>
      <c r="T647" s="3">
        <v>6.5402423929180001E-3</v>
      </c>
      <c r="U647" s="3">
        <v>5.9873746587790003E-3</v>
      </c>
      <c r="V647" s="3">
        <v>4.1513652435799998E-4</v>
      </c>
      <c r="W647" s="3">
        <v>4.26819125042E-3</v>
      </c>
      <c r="X647" s="3">
        <v>1.0128943588100001E-2</v>
      </c>
    </row>
    <row r="648" spans="1:25" x14ac:dyDescent="0.25">
      <c r="A648" s="8" t="s">
        <v>350</v>
      </c>
      <c r="B648" s="22"/>
      <c r="H648" s="15"/>
    </row>
    <row r="649" spans="1:25" s="2" customFormat="1" x14ac:dyDescent="0.25">
      <c r="A649" s="23" t="s">
        <v>351</v>
      </c>
      <c r="B649" s="35"/>
      <c r="C649" s="2">
        <v>261</v>
      </c>
      <c r="D649" s="2">
        <v>236</v>
      </c>
      <c r="E649" s="2">
        <v>187</v>
      </c>
      <c r="F649" s="2">
        <v>256</v>
      </c>
      <c r="G649" s="2">
        <v>222</v>
      </c>
      <c r="H649" s="2">
        <v>219</v>
      </c>
      <c r="I649" s="2">
        <v>231</v>
      </c>
      <c r="J649" s="2">
        <v>223</v>
      </c>
      <c r="K649" s="2">
        <v>216</v>
      </c>
      <c r="L649" s="2">
        <v>210</v>
      </c>
      <c r="M649" s="2">
        <v>213</v>
      </c>
      <c r="N649" s="2">
        <v>199</v>
      </c>
      <c r="O649" s="2">
        <v>179</v>
      </c>
      <c r="P649" s="2">
        <v>199</v>
      </c>
      <c r="Q649" s="2">
        <v>188</v>
      </c>
      <c r="R649" s="2">
        <v>203</v>
      </c>
      <c r="S649" s="2">
        <v>160</v>
      </c>
      <c r="T649" s="2">
        <v>201</v>
      </c>
      <c r="U649" s="2">
        <v>205</v>
      </c>
      <c r="V649" s="2">
        <v>230</v>
      </c>
      <c r="W649" s="2">
        <v>186</v>
      </c>
      <c r="X649" s="2">
        <v>198</v>
      </c>
      <c r="Y649" s="20"/>
    </row>
    <row r="650" spans="1:25" x14ac:dyDescent="0.25">
      <c r="A650" s="11" t="s">
        <v>352</v>
      </c>
      <c r="C650" s="3">
        <v>2.950180382996E-2</v>
      </c>
      <c r="D650" s="3">
        <v>2.622149384739E-2</v>
      </c>
      <c r="E650" s="3">
        <v>2.118880128417E-2</v>
      </c>
      <c r="F650" s="3">
        <v>2.8963644591940001E-2</v>
      </c>
      <c r="G650" s="3">
        <v>2.482319067453E-2</v>
      </c>
      <c r="H650" s="3">
        <v>2.419844938399E-2</v>
      </c>
      <c r="I650" s="3">
        <v>2.507961783439E-2</v>
      </c>
      <c r="J650" s="3">
        <v>2.3930248155599999E-2</v>
      </c>
      <c r="K650" s="3">
        <v>2.2665069385539999E-2</v>
      </c>
      <c r="L650" s="3">
        <v>2.145740024863E-2</v>
      </c>
      <c r="M650" s="3">
        <v>2.1101470333280001E-2</v>
      </c>
      <c r="N650" s="3">
        <v>1.9220862846100001E-2</v>
      </c>
      <c r="O650" s="3">
        <v>1.7253012048189999E-2</v>
      </c>
      <c r="P650" s="3">
        <v>1.8802113269349999E-2</v>
      </c>
      <c r="Q650" s="3">
        <v>1.731801119223E-2</v>
      </c>
      <c r="R650" s="3">
        <v>1.7886513157889999E-2</v>
      </c>
      <c r="S650" s="3">
        <v>1.360669562814E-2</v>
      </c>
      <c r="T650" s="3">
        <v>1.669342782792E-2</v>
      </c>
      <c r="U650" s="3">
        <v>1.683006424159E-2</v>
      </c>
      <c r="V650" s="3">
        <v>1.9024904703149999E-2</v>
      </c>
      <c r="W650" s="3">
        <v>1.6213506897279999E-2</v>
      </c>
      <c r="X650" s="3">
        <v>1.7425742574260002E-2</v>
      </c>
    </row>
    <row r="651" spans="1:25" s="4" customFormat="1" x14ac:dyDescent="0.25">
      <c r="A651" s="24" t="s">
        <v>353</v>
      </c>
      <c r="B651" s="33"/>
      <c r="C651" s="4">
        <v>2611483</v>
      </c>
      <c r="D651" s="4">
        <v>1173398</v>
      </c>
      <c r="E651" s="4">
        <v>1013592</v>
      </c>
      <c r="F651" s="4">
        <v>1219578</v>
      </c>
      <c r="G651" s="4">
        <v>1183307</v>
      </c>
      <c r="H651" s="4">
        <v>1160779</v>
      </c>
      <c r="I651" s="4">
        <v>975206</v>
      </c>
      <c r="J651" s="4">
        <v>1047794</v>
      </c>
      <c r="K651" s="4">
        <v>1044417</v>
      </c>
      <c r="L651" s="4">
        <v>1011325</v>
      </c>
      <c r="M651" s="4">
        <v>1058445</v>
      </c>
      <c r="N651" s="4">
        <v>890700</v>
      </c>
      <c r="O651" s="4">
        <v>887175</v>
      </c>
      <c r="P651" s="4">
        <v>856946</v>
      </c>
      <c r="Q651" s="4">
        <v>806098</v>
      </c>
      <c r="R651" s="4">
        <v>880598</v>
      </c>
      <c r="S651" s="4">
        <v>764988</v>
      </c>
      <c r="T651" s="4">
        <v>890462</v>
      </c>
      <c r="U651" s="4">
        <v>840806</v>
      </c>
      <c r="V651" s="4">
        <v>923847</v>
      </c>
      <c r="W651" s="4">
        <v>855424</v>
      </c>
      <c r="X651" s="4">
        <v>893063</v>
      </c>
      <c r="Y651" s="21"/>
    </row>
    <row r="652" spans="1:25" s="4" customFormat="1" x14ac:dyDescent="0.25">
      <c r="A652" s="24" t="s">
        <v>354</v>
      </c>
      <c r="B652" s="33"/>
      <c r="C652" s="4">
        <v>251003</v>
      </c>
      <c r="D652" s="4">
        <v>117520</v>
      </c>
      <c r="E652" s="4">
        <v>97669</v>
      </c>
      <c r="F652" s="4">
        <v>120358</v>
      </c>
      <c r="G652" s="4">
        <v>117182</v>
      </c>
      <c r="H652" s="4">
        <v>111233</v>
      </c>
      <c r="I652" s="4">
        <v>108156</v>
      </c>
      <c r="J652" s="4">
        <v>106446</v>
      </c>
      <c r="K652" s="4">
        <v>113031</v>
      </c>
      <c r="L652" s="4">
        <v>112266</v>
      </c>
      <c r="M652" s="4">
        <v>100610</v>
      </c>
      <c r="N652" s="4">
        <v>89845</v>
      </c>
      <c r="O652" s="4">
        <v>89054</v>
      </c>
      <c r="P652" s="4">
        <v>93534</v>
      </c>
      <c r="Q652" s="4">
        <v>93773</v>
      </c>
      <c r="R652" s="4">
        <v>98898</v>
      </c>
      <c r="S652" s="4">
        <v>75906</v>
      </c>
      <c r="T652" s="4">
        <v>86997</v>
      </c>
      <c r="U652" s="4">
        <v>96364</v>
      </c>
      <c r="V652" s="4">
        <v>106097</v>
      </c>
      <c r="W652" s="4">
        <v>90253</v>
      </c>
      <c r="X652" s="4">
        <v>105212</v>
      </c>
      <c r="Y652" s="21"/>
    </row>
    <row r="653" spans="1:25" s="4" customFormat="1" x14ac:dyDescent="0.25">
      <c r="A653" s="24" t="s">
        <v>355</v>
      </c>
      <c r="B653" s="33"/>
      <c r="C653" s="4">
        <v>2360480</v>
      </c>
      <c r="D653" s="4">
        <v>1055878</v>
      </c>
      <c r="E653" s="4">
        <v>915922</v>
      </c>
      <c r="F653" s="4">
        <v>1099220</v>
      </c>
      <c r="G653" s="4">
        <v>1066125</v>
      </c>
      <c r="H653" s="4">
        <v>1049546</v>
      </c>
      <c r="I653" s="4">
        <v>867050</v>
      </c>
      <c r="J653" s="4">
        <v>941348</v>
      </c>
      <c r="K653" s="4">
        <v>931387</v>
      </c>
      <c r="L653" s="4">
        <v>899059</v>
      </c>
      <c r="M653" s="4">
        <v>957835</v>
      </c>
      <c r="N653" s="4">
        <v>800856</v>
      </c>
      <c r="O653" s="4">
        <v>798121</v>
      </c>
      <c r="P653" s="4">
        <v>763412</v>
      </c>
      <c r="Q653" s="4">
        <v>712325</v>
      </c>
      <c r="R653" s="4">
        <v>781700</v>
      </c>
      <c r="S653" s="4">
        <v>689082</v>
      </c>
      <c r="T653" s="4">
        <v>803465</v>
      </c>
      <c r="U653" s="4">
        <v>744442</v>
      </c>
      <c r="V653" s="4">
        <v>817749</v>
      </c>
      <c r="W653" s="4">
        <v>765171</v>
      </c>
      <c r="X653" s="4">
        <v>787851</v>
      </c>
      <c r="Y653" s="21"/>
    </row>
    <row r="654" spans="1:25" s="4" customFormat="1" x14ac:dyDescent="0.25">
      <c r="A654" s="24" t="s">
        <v>356</v>
      </c>
      <c r="B654" s="33"/>
      <c r="C654" s="4">
        <v>0</v>
      </c>
      <c r="D654" s="4">
        <v>-11840</v>
      </c>
      <c r="E654" s="4">
        <v>-2984</v>
      </c>
      <c r="F654" s="4">
        <v>-17419</v>
      </c>
      <c r="G654" s="4">
        <v>-12712</v>
      </c>
      <c r="H654" s="4">
        <v>-32681</v>
      </c>
      <c r="I654" s="4">
        <v>-58830</v>
      </c>
      <c r="J654" s="4">
        <v>-51516</v>
      </c>
      <c r="K654" s="4">
        <v>-62440</v>
      </c>
      <c r="L654" s="4">
        <v>-53280</v>
      </c>
      <c r="M654" s="4">
        <v>-63552</v>
      </c>
      <c r="N654" s="4">
        <v>-55841</v>
      </c>
      <c r="O654" s="4">
        <v>-69193</v>
      </c>
      <c r="P654" s="4">
        <v>-92034</v>
      </c>
      <c r="Q654" s="4">
        <v>-61982</v>
      </c>
      <c r="R654" s="4">
        <v>-105239</v>
      </c>
      <c r="S654" s="4">
        <v>-63940</v>
      </c>
      <c r="T654" s="4">
        <v>-77798</v>
      </c>
      <c r="U654" s="4">
        <v>-83647</v>
      </c>
      <c r="V654" s="4">
        <v>-145781</v>
      </c>
      <c r="W654" s="4">
        <v>-121978</v>
      </c>
      <c r="X654" s="4">
        <v>-92317</v>
      </c>
      <c r="Y654" s="21"/>
    </row>
    <row r="655" spans="1:25" s="4" customFormat="1" x14ac:dyDescent="0.25">
      <c r="A655" s="24" t="s">
        <v>357</v>
      </c>
      <c r="B655" s="33"/>
      <c r="C655" s="4">
        <v>2360480</v>
      </c>
      <c r="D655" s="4">
        <v>1044038</v>
      </c>
      <c r="E655" s="4">
        <v>912938</v>
      </c>
      <c r="F655" s="4">
        <v>1081801</v>
      </c>
      <c r="G655" s="4">
        <v>1053413</v>
      </c>
      <c r="H655" s="4">
        <v>1016865</v>
      </c>
      <c r="I655" s="4">
        <v>808220</v>
      </c>
      <c r="J655" s="4">
        <v>889832</v>
      </c>
      <c r="K655" s="4">
        <v>868947</v>
      </c>
      <c r="L655" s="4">
        <v>845779</v>
      </c>
      <c r="M655" s="4">
        <v>894283</v>
      </c>
      <c r="N655" s="4">
        <v>745014</v>
      </c>
      <c r="O655" s="4">
        <v>728928</v>
      </c>
      <c r="P655" s="4">
        <v>671377</v>
      </c>
      <c r="Q655" s="4">
        <v>650343</v>
      </c>
      <c r="R655" s="4">
        <v>676460</v>
      </c>
      <c r="S655" s="4">
        <v>625142</v>
      </c>
      <c r="T655" s="4">
        <v>725667</v>
      </c>
      <c r="U655" s="4">
        <v>660794</v>
      </c>
      <c r="V655" s="4">
        <v>671968</v>
      </c>
      <c r="W655" s="4">
        <v>643193</v>
      </c>
      <c r="X655" s="4">
        <v>695534</v>
      </c>
      <c r="Y655" s="21"/>
    </row>
    <row r="656" spans="1:25" x14ac:dyDescent="0.25">
      <c r="A656" s="11" t="s">
        <v>358</v>
      </c>
      <c r="C656" s="3">
        <v>0.165446845654</v>
      </c>
      <c r="D656" s="3">
        <v>7.4389353222969995E-2</v>
      </c>
      <c r="E656" s="3">
        <v>6.4799272848589995E-2</v>
      </c>
      <c r="F656" s="3">
        <v>7.8060827854750006E-2</v>
      </c>
      <c r="G656" s="3">
        <v>7.5532575026690002E-2</v>
      </c>
      <c r="H656" s="3">
        <v>7.2494414643320002E-2</v>
      </c>
      <c r="I656" s="3">
        <v>6.1916840190229999E-2</v>
      </c>
      <c r="J656" s="3">
        <v>6.7818859530320005E-2</v>
      </c>
      <c r="K656" s="3">
        <v>6.7998831464360004E-2</v>
      </c>
      <c r="L656" s="3">
        <v>6.5655311505390002E-2</v>
      </c>
      <c r="M656" s="3">
        <v>6.7704160790250004E-2</v>
      </c>
      <c r="N656" s="3">
        <v>5.6506010471069998E-2</v>
      </c>
      <c r="O656" s="3">
        <v>5.5874860240560001E-2</v>
      </c>
      <c r="P656" s="3">
        <v>5.3226455045049997E-2</v>
      </c>
      <c r="Q656" s="3">
        <v>4.960105141941E-2</v>
      </c>
      <c r="R656" s="3">
        <v>5.311292200316E-2</v>
      </c>
      <c r="S656" s="3">
        <v>4.4801633626289999E-2</v>
      </c>
      <c r="T656" s="3">
        <v>5.001306848196E-2</v>
      </c>
      <c r="U656" s="3">
        <v>4.8085925543520001E-2</v>
      </c>
      <c r="V656" s="3">
        <v>5.4099495662419998E-2</v>
      </c>
      <c r="W656" s="3">
        <v>5.3321056888430002E-2</v>
      </c>
      <c r="X656" s="3">
        <v>5.6655136627800001E-2</v>
      </c>
    </row>
    <row r="657" spans="1:25" x14ac:dyDescent="0.25">
      <c r="A657" s="11" t="s">
        <v>359</v>
      </c>
      <c r="C657" s="3">
        <v>0.1495449298507</v>
      </c>
      <c r="D657" s="3">
        <v>6.6188386553340001E-2</v>
      </c>
      <c r="E657" s="3">
        <v>5.836446517946E-2</v>
      </c>
      <c r="F657" s="3">
        <v>6.9242167308169997E-2</v>
      </c>
      <c r="G657" s="3">
        <v>6.7241193983389999E-2</v>
      </c>
      <c r="H657" s="3">
        <v>6.3506517171990004E-2</v>
      </c>
      <c r="I657" s="3">
        <v>5.1314716620880003E-2</v>
      </c>
      <c r="J657" s="3">
        <v>5.759471348734E-2</v>
      </c>
      <c r="K657" s="3">
        <v>5.6574492047100002E-2</v>
      </c>
      <c r="L657" s="3">
        <v>5.4908039903069999E-2</v>
      </c>
      <c r="M657" s="3">
        <v>5.7203397402040002E-2</v>
      </c>
      <c r="N657" s="3">
        <v>4.72636952194E-2</v>
      </c>
      <c r="O657" s="3">
        <v>4.5908340165950003E-2</v>
      </c>
      <c r="P657" s="3">
        <v>4.1700463617650001E-2</v>
      </c>
      <c r="Q657" s="3">
        <v>4.0017074101989999E-2</v>
      </c>
      <c r="R657" s="3">
        <v>4.080043519972E-2</v>
      </c>
      <c r="S657" s="3">
        <v>3.6611526766199998E-2</v>
      </c>
      <c r="T657" s="3">
        <v>4.0757294892180003E-2</v>
      </c>
      <c r="U657" s="3">
        <v>3.7791021676739998E-2</v>
      </c>
      <c r="V657" s="3">
        <v>3.934975948135E-2</v>
      </c>
      <c r="W657" s="3">
        <v>4.0092074097220001E-2</v>
      </c>
      <c r="X657" s="3">
        <v>4.4124071471059997E-2</v>
      </c>
    </row>
    <row r="658" spans="1:25" x14ac:dyDescent="0.25">
      <c r="A658" s="11" t="s">
        <v>360</v>
      </c>
      <c r="C658" s="3">
        <v>0.85674502774530004</v>
      </c>
      <c r="D658" s="3">
        <v>0.84351908297610001</v>
      </c>
      <c r="E658" s="3">
        <v>0.82879942915390004</v>
      </c>
      <c r="F658" s="3">
        <v>0.82696197458459997</v>
      </c>
      <c r="G658" s="3">
        <v>0.83733165104539997</v>
      </c>
      <c r="H658" s="3">
        <v>0.72844463037329998</v>
      </c>
      <c r="I658" s="3">
        <v>0.76395478843669995</v>
      </c>
      <c r="J658" s="3">
        <v>0.81966519384710002</v>
      </c>
      <c r="K658" s="3">
        <v>0.82909070339400004</v>
      </c>
      <c r="L658" s="3">
        <v>0.83612773181389999</v>
      </c>
      <c r="M658" s="3">
        <v>0.77593903650139995</v>
      </c>
      <c r="N658" s="1" t="s">
        <v>1</v>
      </c>
      <c r="O658" s="1" t="s">
        <v>1</v>
      </c>
      <c r="P658" s="55" t="e">
        <f>P651/(O627+#REF!)</f>
        <v>#REF!</v>
      </c>
      <c r="Q658" s="55" t="e">
        <f>Q651/(P627+#REF!)</f>
        <v>#REF!</v>
      </c>
      <c r="R658" s="55" t="e">
        <f>R651/(Q627+#REF!)</f>
        <v>#REF!</v>
      </c>
      <c r="S658" s="55" t="e">
        <f>S651/(R627+#REF!)</f>
        <v>#REF!</v>
      </c>
      <c r="T658" s="55" t="e">
        <f>T651/(S627+#REF!)</f>
        <v>#REF!</v>
      </c>
      <c r="U658" s="55" t="e">
        <f>U651/(T627+#REF!)</f>
        <v>#REF!</v>
      </c>
      <c r="V658" s="55" t="e">
        <f>V651/(U627+#REF!)</f>
        <v>#REF!</v>
      </c>
      <c r="W658" s="55" t="e">
        <f>W651/(V627+#REF!)</f>
        <v>#REF!</v>
      </c>
      <c r="X658" s="55" t="e">
        <f>X651/(W627+#REF!)</f>
        <v>#REF!</v>
      </c>
    </row>
    <row r="659" spans="1:25" x14ac:dyDescent="0.25">
      <c r="A659" s="11" t="s">
        <v>361</v>
      </c>
      <c r="C659" s="3">
        <v>0.77074939398359998</v>
      </c>
      <c r="D659" s="3">
        <v>0.76820273270060002</v>
      </c>
      <c r="E659" s="3">
        <v>0.73793911654769995</v>
      </c>
      <c r="F659" s="3">
        <v>0.74277927663730003</v>
      </c>
      <c r="G659" s="3">
        <v>0.75543246575339995</v>
      </c>
      <c r="H659" s="3">
        <v>0.64204370816599998</v>
      </c>
      <c r="I659" s="3">
        <v>0.67011501130490003</v>
      </c>
      <c r="J659" s="3">
        <v>0.72485984931720004</v>
      </c>
      <c r="K659" s="3">
        <v>0.73697229053940005</v>
      </c>
      <c r="L659" s="3">
        <v>0.75316746019360004</v>
      </c>
      <c r="M659" s="3">
        <v>0.69756625141560002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1</v>
      </c>
      <c r="T659" s="1" t="s">
        <v>1</v>
      </c>
      <c r="U659" s="1" t="s">
        <v>1</v>
      </c>
      <c r="V659" s="1" t="s">
        <v>1</v>
      </c>
      <c r="W659" s="1" t="s">
        <v>1</v>
      </c>
      <c r="X659" s="1" t="s">
        <v>1</v>
      </c>
    </row>
    <row r="660" spans="1:25" s="4" customFormat="1" x14ac:dyDescent="0.25">
      <c r="A660" s="24" t="s">
        <v>362</v>
      </c>
      <c r="B660" s="33"/>
      <c r="C660" s="4">
        <v>1878882.1</v>
      </c>
      <c r="D660" s="4">
        <v>859075.46</v>
      </c>
      <c r="E660" s="4">
        <v>754210.66</v>
      </c>
      <c r="F660" s="4">
        <v>944034.33</v>
      </c>
      <c r="G660" s="4">
        <v>840398.17</v>
      </c>
      <c r="H660" s="4">
        <v>829557.06</v>
      </c>
      <c r="I660" s="4">
        <v>759950.76</v>
      </c>
      <c r="J660" s="4">
        <v>847582.93</v>
      </c>
      <c r="K660" s="4">
        <v>735227.83</v>
      </c>
      <c r="L660" s="4">
        <v>802661.92</v>
      </c>
      <c r="M660" s="4">
        <v>776640.38</v>
      </c>
      <c r="N660" s="4">
        <v>704345.26</v>
      </c>
      <c r="O660" s="4">
        <v>690523.52</v>
      </c>
      <c r="P660" s="4">
        <v>621973.28</v>
      </c>
      <c r="Q660" s="4">
        <v>656700.80000000005</v>
      </c>
      <c r="R660" s="4">
        <v>625434.34</v>
      </c>
      <c r="S660" s="4">
        <v>496543.67</v>
      </c>
      <c r="T660" s="4">
        <v>627215.35999999999</v>
      </c>
      <c r="U660" s="4">
        <v>689154.89</v>
      </c>
      <c r="V660" s="4">
        <v>689860.38</v>
      </c>
      <c r="W660" s="4">
        <v>676460.13</v>
      </c>
      <c r="X660" s="4">
        <v>727138.91</v>
      </c>
      <c r="Y660" s="21"/>
    </row>
    <row r="661" spans="1:25" s="4" customFormat="1" x14ac:dyDescent="0.25">
      <c r="A661" s="24" t="s">
        <v>363</v>
      </c>
      <c r="B661" s="33"/>
      <c r="C661" s="4">
        <v>441969.1</v>
      </c>
      <c r="D661" s="4">
        <v>178746.86</v>
      </c>
      <c r="E661" s="4">
        <v>160052.1</v>
      </c>
      <c r="F661" s="4">
        <v>163187.49</v>
      </c>
      <c r="G661" s="4">
        <v>233597.27</v>
      </c>
      <c r="H661" s="4">
        <v>221929.41</v>
      </c>
      <c r="I661" s="4">
        <v>161329.54999999999</v>
      </c>
      <c r="J661" s="4">
        <v>125906.23</v>
      </c>
      <c r="K661" s="4">
        <v>188652.47</v>
      </c>
      <c r="L661" s="4">
        <v>128478.36</v>
      </c>
      <c r="M661" s="4">
        <v>198393.96</v>
      </c>
      <c r="N661" s="4">
        <v>133989.75</v>
      </c>
      <c r="O661" s="4">
        <v>106536.09</v>
      </c>
      <c r="P661" s="4">
        <v>155503.60999999999</v>
      </c>
      <c r="Q661" s="4">
        <v>104284.37</v>
      </c>
      <c r="R661" s="4">
        <v>165428.91</v>
      </c>
      <c r="S661" s="4">
        <v>212502.16</v>
      </c>
      <c r="T661" s="4">
        <v>178729.73</v>
      </c>
      <c r="U661" s="4">
        <v>71742.05</v>
      </c>
      <c r="V661" s="4">
        <v>166898.14000000001</v>
      </c>
      <c r="W661" s="4">
        <v>112756.57</v>
      </c>
      <c r="X661" s="4">
        <v>130529.41</v>
      </c>
      <c r="Y661" s="21"/>
    </row>
    <row r="662" spans="1:25" s="4" customFormat="1" x14ac:dyDescent="0.25">
      <c r="A662" s="24" t="s">
        <v>364</v>
      </c>
      <c r="B662" s="33"/>
      <c r="C662" s="4">
        <v>265185.46000000002</v>
      </c>
      <c r="D662" s="4">
        <v>69844.070000000007</v>
      </c>
      <c r="E662" s="4">
        <v>59256.57</v>
      </c>
      <c r="F662" s="4">
        <v>66791.520000000004</v>
      </c>
      <c r="G662" s="4">
        <v>19131.41</v>
      </c>
      <c r="H662" s="4">
        <v>76309.899999999994</v>
      </c>
      <c r="I662" s="4">
        <v>37842.57</v>
      </c>
      <c r="J662" s="4">
        <v>56413.26</v>
      </c>
      <c r="K662" s="4">
        <v>88939.83</v>
      </c>
      <c r="L662" s="4">
        <v>68957.95</v>
      </c>
      <c r="M662" s="4">
        <v>35454.269999999997</v>
      </c>
      <c r="N662" s="4">
        <v>23387.03</v>
      </c>
      <c r="O662" s="4">
        <v>56741.279999999999</v>
      </c>
      <c r="P662" s="4">
        <v>27458.51</v>
      </c>
      <c r="Q662" s="4">
        <v>45112.800000000003</v>
      </c>
      <c r="R662" s="4">
        <v>76481.919999999998</v>
      </c>
      <c r="S662" s="4">
        <v>44380.25</v>
      </c>
      <c r="T662" s="4">
        <v>81260.02</v>
      </c>
      <c r="U662" s="4">
        <v>67116.14</v>
      </c>
      <c r="V662" s="4">
        <v>61951</v>
      </c>
      <c r="W662" s="4">
        <v>64675.8</v>
      </c>
      <c r="X662" s="4">
        <v>18732.13</v>
      </c>
      <c r="Y662" s="21"/>
    </row>
    <row r="663" spans="1:25" s="4" customFormat="1" x14ac:dyDescent="0.25">
      <c r="A663" s="24" t="s">
        <v>365</v>
      </c>
      <c r="B663" s="33"/>
      <c r="C663" s="4">
        <v>25446.07</v>
      </c>
      <c r="D663" s="4">
        <v>65731.600000000006</v>
      </c>
      <c r="E663" s="4">
        <v>40072.29</v>
      </c>
      <c r="F663" s="4">
        <v>45565.02</v>
      </c>
      <c r="G663" s="4">
        <v>90180.45</v>
      </c>
      <c r="H663" s="4">
        <v>32982.629999999997</v>
      </c>
      <c r="I663" s="4">
        <v>16083.26</v>
      </c>
      <c r="J663" s="4">
        <v>17891.82</v>
      </c>
      <c r="K663" s="4">
        <v>31597.26</v>
      </c>
      <c r="L663" s="4">
        <v>11226.61</v>
      </c>
      <c r="M663" s="4">
        <v>47956.88</v>
      </c>
      <c r="N663" s="4">
        <v>28978.38</v>
      </c>
      <c r="O663" s="4">
        <v>33374.11</v>
      </c>
      <c r="P663" s="4">
        <v>52010.239999999998</v>
      </c>
      <c r="Q663" s="4">
        <v>0</v>
      </c>
      <c r="R663" s="4">
        <v>13252.75</v>
      </c>
      <c r="S663" s="4">
        <v>11561.57</v>
      </c>
      <c r="T663" s="4">
        <v>3257.21</v>
      </c>
      <c r="U663" s="4">
        <v>12792.85</v>
      </c>
      <c r="V663" s="4">
        <v>5137.17</v>
      </c>
      <c r="W663" s="4">
        <v>1531.69</v>
      </c>
      <c r="X663" s="4">
        <v>16662.29</v>
      </c>
      <c r="Y663" s="21"/>
    </row>
    <row r="664" spans="1:25" x14ac:dyDescent="0.25">
      <c r="A664" s="8" t="s">
        <v>366</v>
      </c>
      <c r="B664" s="22"/>
      <c r="S664" s="43"/>
    </row>
    <row r="665" spans="1:25" s="4" customFormat="1" x14ac:dyDescent="0.25">
      <c r="A665" s="24" t="s">
        <v>367</v>
      </c>
      <c r="B665" s="33"/>
      <c r="C665" s="4">
        <v>4341.0950709999997</v>
      </c>
      <c r="D665" s="4">
        <v>4304.2148870000001</v>
      </c>
      <c r="E665" s="4">
        <v>4293.100711</v>
      </c>
      <c r="F665" s="4">
        <v>4233.2888110000004</v>
      </c>
      <c r="G665" s="4">
        <v>4222.6554249999999</v>
      </c>
      <c r="H665" s="4">
        <v>4205.8305520000004</v>
      </c>
      <c r="I665" s="4">
        <v>4134.5479079999996</v>
      </c>
      <c r="J665" s="4">
        <v>4225.5596150000001</v>
      </c>
      <c r="K665" s="4">
        <v>4196.3081179999999</v>
      </c>
      <c r="L665" s="4">
        <v>4102.5767230000001</v>
      </c>
      <c r="M665" s="4">
        <v>3990.582429</v>
      </c>
      <c r="N665" s="4">
        <v>3920.0526380000001</v>
      </c>
      <c r="O665" s="4">
        <v>3839.7005530000001</v>
      </c>
      <c r="P665" s="4">
        <v>3821.1875749999999</v>
      </c>
      <c r="Q665" s="4">
        <v>3717.3955649999998</v>
      </c>
      <c r="R665" s="4">
        <v>3799.107207</v>
      </c>
      <c r="S665" s="4">
        <v>3815.6354959999999</v>
      </c>
      <c r="T665" s="4">
        <v>3742.237083</v>
      </c>
      <c r="U665" s="4">
        <v>3604.7643990000001</v>
      </c>
      <c r="V665" s="4">
        <v>3632.5470810000002</v>
      </c>
      <c r="W665" s="4">
        <v>3734.13112</v>
      </c>
      <c r="X665" s="4">
        <v>3791.9467730000001</v>
      </c>
      <c r="Y665" s="21"/>
    </row>
    <row r="666" spans="1:25" s="4" customFormat="1" x14ac:dyDescent="0.25">
      <c r="A666" s="24" t="s">
        <v>368</v>
      </c>
      <c r="B666" s="33"/>
      <c r="C666" s="4">
        <v>4848.9188199999999</v>
      </c>
      <c r="D666" s="4">
        <v>4826.7958019999996</v>
      </c>
      <c r="E666" s="4">
        <v>4747.1857399999999</v>
      </c>
      <c r="F666" s="4">
        <v>4638.2934859999996</v>
      </c>
      <c r="G666" s="4">
        <v>4609.9402739999996</v>
      </c>
      <c r="H666" s="4">
        <v>4478.359469</v>
      </c>
      <c r="I666" s="4">
        <v>4619.1227529999996</v>
      </c>
      <c r="J666" s="4">
        <v>4807.0456080000004</v>
      </c>
      <c r="K666" s="4">
        <v>4693.1630779999996</v>
      </c>
      <c r="L666" s="4">
        <v>4714.955559</v>
      </c>
      <c r="M666" s="4">
        <v>4563.5674419999996</v>
      </c>
      <c r="N666" s="4">
        <v>4422.8263660000002</v>
      </c>
      <c r="O666" s="4">
        <v>4236.3002180000003</v>
      </c>
      <c r="P666" s="4">
        <v>4460.9109390000003</v>
      </c>
      <c r="Q666" s="4">
        <v>4493.1906550000003</v>
      </c>
      <c r="R666" s="4">
        <v>4421.3925810000001</v>
      </c>
      <c r="S666" s="4">
        <v>4209.3358070000004</v>
      </c>
      <c r="T666" s="4">
        <v>4142.1511049999999</v>
      </c>
      <c r="U666" s="4">
        <v>4215.3568240000004</v>
      </c>
      <c r="V666" s="4">
        <v>4241.5011860000004</v>
      </c>
      <c r="W666" s="4">
        <v>4171.7231659999998</v>
      </c>
      <c r="X666" s="4">
        <v>4150.1037720000004</v>
      </c>
      <c r="Y666" s="21"/>
    </row>
    <row r="667" spans="1:25" s="4" customFormat="1" x14ac:dyDescent="0.25">
      <c r="A667" s="24" t="s">
        <v>369</v>
      </c>
      <c r="B667" s="33"/>
      <c r="C667" s="4">
        <v>10005.680958000001</v>
      </c>
      <c r="D667" s="4">
        <v>4972.0253810000004</v>
      </c>
      <c r="E667" s="4">
        <v>5420.2760429999998</v>
      </c>
      <c r="F667" s="4">
        <v>4763.9779689999996</v>
      </c>
      <c r="G667" s="4">
        <v>5330.2130630000001</v>
      </c>
      <c r="H667" s="4">
        <v>5300.3607309999998</v>
      </c>
      <c r="I667" s="4">
        <v>4221.6716020000003</v>
      </c>
      <c r="J667" s="4">
        <v>4698.6288789999999</v>
      </c>
      <c r="K667" s="4">
        <v>4835.2656939999997</v>
      </c>
      <c r="L667" s="4">
        <v>4815.8325709999999</v>
      </c>
      <c r="M667" s="4">
        <v>4969.2276529999999</v>
      </c>
      <c r="N667" s="4">
        <v>4475.8815080000004</v>
      </c>
      <c r="O667" s="4">
        <v>4956.2849159999996</v>
      </c>
      <c r="P667" s="4">
        <v>4306.259497</v>
      </c>
      <c r="Q667" s="4">
        <v>4287.7551599999997</v>
      </c>
      <c r="R667" s="4">
        <v>4337.9207880000004</v>
      </c>
      <c r="S667" s="4">
        <v>4781.1728130000001</v>
      </c>
      <c r="T667" s="4">
        <v>4430.1607960000001</v>
      </c>
      <c r="U667" s="4">
        <v>4101.4923410000001</v>
      </c>
      <c r="V667" s="4">
        <v>4016.7247390000002</v>
      </c>
      <c r="W667" s="4">
        <v>4599.0547850000003</v>
      </c>
      <c r="X667" s="4">
        <v>4510.4178789999996</v>
      </c>
      <c r="Y667" s="21"/>
    </row>
    <row r="668" spans="1:25" s="4" customFormat="1" x14ac:dyDescent="0.25">
      <c r="A668" s="24" t="s">
        <v>370</v>
      </c>
      <c r="B668" s="33"/>
      <c r="C668" s="4">
        <v>9043.9854020000002</v>
      </c>
      <c r="D668" s="4">
        <v>4472.9591950000004</v>
      </c>
      <c r="E668" s="4">
        <v>4896.7986629999996</v>
      </c>
      <c r="F668" s="4">
        <v>4241.7086330000002</v>
      </c>
      <c r="G668" s="4">
        <v>4787.1209010000002</v>
      </c>
      <c r="H668" s="4">
        <v>4781.6658900000002</v>
      </c>
      <c r="I668" s="4">
        <v>3743.9264499999999</v>
      </c>
      <c r="J668" s="4">
        <v>4199.957265</v>
      </c>
      <c r="K668" s="4">
        <v>4276.0019439999996</v>
      </c>
      <c r="L668" s="4">
        <v>4280.7561900000001</v>
      </c>
      <c r="M668" s="4">
        <v>4481.209014</v>
      </c>
      <c r="N668" s="4">
        <v>4023.8005029999999</v>
      </c>
      <c r="O668" s="4" t="s">
        <v>1</v>
      </c>
      <c r="P668" s="4">
        <v>3835.4055779999999</v>
      </c>
      <c r="Q668" s="4">
        <v>3787.9130850000001</v>
      </c>
      <c r="R668" s="4">
        <v>3847.998916</v>
      </c>
      <c r="S668" s="4">
        <v>4302.1674999999996</v>
      </c>
      <c r="T668" s="4" t="s">
        <v>1</v>
      </c>
      <c r="U668" s="4">
        <v>3630.3345850000001</v>
      </c>
      <c r="V668" s="4">
        <v>3552.9340870000001</v>
      </c>
      <c r="W668" s="4">
        <v>4110.4789250000003</v>
      </c>
      <c r="X668" s="4">
        <v>3978.7908590000002</v>
      </c>
      <c r="Y668" s="21"/>
    </row>
    <row r="669" spans="1:25" s="4" customFormat="1" ht="11.25" x14ac:dyDescent="0.2">
      <c r="A669" s="24" t="s">
        <v>371</v>
      </c>
      <c r="B669" s="33"/>
      <c r="C669" s="4">
        <v>1713.6622278</v>
      </c>
      <c r="D669" s="4">
        <v>1684.0089786000001</v>
      </c>
      <c r="E669" s="4">
        <v>1702.2497880999999</v>
      </c>
      <c r="F669" s="4">
        <v>1702.0181454000001</v>
      </c>
      <c r="G669" s="4">
        <v>1685.1607452000001</v>
      </c>
      <c r="H669" s="4">
        <v>1706.9807593999999</v>
      </c>
      <c r="I669" s="4">
        <v>1647.8891602000001</v>
      </c>
      <c r="J669" s="4">
        <v>1594.3151044000001</v>
      </c>
      <c r="K669" s="4">
        <v>1558.220685</v>
      </c>
      <c r="L669" s="4">
        <v>1518.414485</v>
      </c>
      <c r="M669" s="4">
        <v>1495.8433749000001</v>
      </c>
      <c r="N669" s="4">
        <v>1468.9257436</v>
      </c>
      <c r="O669" s="4">
        <v>1477.4613394999999</v>
      </c>
      <c r="P669" s="4">
        <v>1471.6063478000001</v>
      </c>
      <c r="Q669" s="4">
        <v>1443.5106562000001</v>
      </c>
      <c r="R669" s="4">
        <v>1409.5014437</v>
      </c>
      <c r="S669" s="4">
        <v>1407.975704</v>
      </c>
      <c r="T669" s="4">
        <v>1429.7056566000001</v>
      </c>
      <c r="U669" s="4">
        <v>1386.7438281</v>
      </c>
      <c r="V669" s="4">
        <v>1359.5882446000001</v>
      </c>
      <c r="W669" s="4">
        <v>1348.9167347</v>
      </c>
      <c r="X669" s="4">
        <v>1337.1845430000001</v>
      </c>
    </row>
    <row r="670" spans="1:25" s="4" customFormat="1" x14ac:dyDescent="0.25">
      <c r="A670" s="24" t="s">
        <v>372</v>
      </c>
      <c r="B670" s="33"/>
      <c r="C670" s="4">
        <v>2750.0588988999998</v>
      </c>
      <c r="D670" s="4">
        <v>2744.0139651</v>
      </c>
      <c r="E670" s="4">
        <v>2721.4164698</v>
      </c>
      <c r="F670" s="4">
        <v>2712.6768311000001</v>
      </c>
      <c r="G670" s="4">
        <v>2711.6636997000001</v>
      </c>
      <c r="H670" s="4">
        <v>2748.6408778999999</v>
      </c>
      <c r="I670" s="4">
        <v>2729.7988489999998</v>
      </c>
      <c r="J670" s="4">
        <v>2666.6101411999998</v>
      </c>
      <c r="K670" s="4">
        <v>2611.1710318999999</v>
      </c>
      <c r="L670" s="4">
        <v>2594.2456087999999</v>
      </c>
      <c r="M670" s="4">
        <v>2588.8452262000001</v>
      </c>
      <c r="N670" s="4">
        <v>2583.4872789999999</v>
      </c>
      <c r="O670" s="4">
        <v>2573.4370368</v>
      </c>
      <c r="P670" s="4">
        <v>2570.9258458999998</v>
      </c>
      <c r="Q670" s="4">
        <v>2567.4658153</v>
      </c>
      <c r="R670" s="4">
        <v>2537.0342522000001</v>
      </c>
      <c r="S670" s="4">
        <v>2522.4352107</v>
      </c>
      <c r="T670" s="4">
        <v>2561.5662028000002</v>
      </c>
      <c r="U670" s="4">
        <v>2527.9311585999999</v>
      </c>
      <c r="V670" s="4">
        <v>2504.0225535</v>
      </c>
      <c r="W670" s="4">
        <v>2479.5182561000001</v>
      </c>
      <c r="X670" s="4">
        <v>2505.1339807999998</v>
      </c>
      <c r="Y670" s="21"/>
    </row>
    <row r="671" spans="1:25" s="4" customFormat="1" x14ac:dyDescent="0.25">
      <c r="A671" s="24" t="s">
        <v>373</v>
      </c>
      <c r="B671" s="33"/>
      <c r="C671" s="4">
        <v>1784.1720441</v>
      </c>
      <c r="D671" s="4">
        <v>1752.5886071</v>
      </c>
      <c r="E671" s="4">
        <v>1772.3833451999999</v>
      </c>
      <c r="F671" s="4">
        <v>1767.6236406999999</v>
      </c>
      <c r="G671" s="4">
        <v>1751.7328802</v>
      </c>
      <c r="H671" s="4">
        <v>1769.2467962999999</v>
      </c>
      <c r="I671" s="4">
        <v>1710.0018358</v>
      </c>
      <c r="J671" s="4">
        <v>1657.9363888</v>
      </c>
      <c r="K671" s="4">
        <v>1611.6693493</v>
      </c>
      <c r="L671" s="4">
        <v>1573.9053649</v>
      </c>
      <c r="M671" s="4">
        <v>1548.7675893000001</v>
      </c>
      <c r="N671" s="4">
        <v>1522.4982944999999</v>
      </c>
      <c r="O671" s="4">
        <v>1530.3992350999999</v>
      </c>
      <c r="P671" s="4">
        <v>1521.1754900999999</v>
      </c>
      <c r="Q671" s="4">
        <v>1497.0527784999999</v>
      </c>
      <c r="R671" s="4">
        <v>1460.8549920999999</v>
      </c>
      <c r="S671" s="4">
        <v>1452.0890856000001</v>
      </c>
      <c r="T671" s="4">
        <v>1478.7049016999999</v>
      </c>
      <c r="U671" s="4">
        <v>1435.5214923000001</v>
      </c>
      <c r="V671" s="4">
        <v>1412.5419182999999</v>
      </c>
      <c r="W671" s="4">
        <v>1398.4495211999999</v>
      </c>
      <c r="X671" s="4">
        <v>1387.2948779999999</v>
      </c>
      <c r="Y671" s="21"/>
    </row>
    <row r="672" spans="1:25" x14ac:dyDescent="0.25">
      <c r="A672" s="8" t="s">
        <v>374</v>
      </c>
      <c r="B672" s="22"/>
    </row>
    <row r="673" spans="1:24" x14ac:dyDescent="0.25">
      <c r="A673" s="11" t="s">
        <v>375</v>
      </c>
      <c r="C673" s="13">
        <v>2.5332267937539998</v>
      </c>
      <c r="D673" s="13">
        <v>2.5559334553230002</v>
      </c>
      <c r="E673" s="13">
        <v>2.52201571206</v>
      </c>
      <c r="F673" s="13">
        <v>2.4872172031009998</v>
      </c>
      <c r="G673" s="13">
        <v>2.5057879120700002</v>
      </c>
      <c r="H673" s="13">
        <v>2.4639003859690001</v>
      </c>
      <c r="I673" s="13">
        <v>2.5089963619820002</v>
      </c>
      <c r="J673" s="13">
        <v>2.6503917595740001</v>
      </c>
      <c r="K673" s="13">
        <v>2.693012715174</v>
      </c>
      <c r="L673" s="13">
        <v>2.7018819721959999</v>
      </c>
      <c r="M673" s="13">
        <v>2.6677809296010002</v>
      </c>
      <c r="N673" s="13">
        <v>2.6686526903479999</v>
      </c>
      <c r="O673" s="13">
        <v>2.5988501022760002</v>
      </c>
      <c r="P673" s="13">
        <v>2.5966098747939999</v>
      </c>
      <c r="Q673" s="13">
        <v>2.5752463612269998</v>
      </c>
      <c r="R673" s="13">
        <v>2.6953553147570002</v>
      </c>
      <c r="S673" s="13">
        <v>2.7100151548609999</v>
      </c>
      <c r="T673" s="13">
        <v>2.6174877781550001</v>
      </c>
      <c r="U673" s="13">
        <v>2.5994450637559998</v>
      </c>
      <c r="V673" s="13">
        <v>2.6717994185379998</v>
      </c>
      <c r="W673" s="13">
        <v>2.7682443427550001</v>
      </c>
      <c r="X673" s="13">
        <v>2.8357692233030001</v>
      </c>
    </row>
    <row r="674" spans="1:24" x14ac:dyDescent="0.25">
      <c r="A674" s="11" t="s">
        <v>376</v>
      </c>
      <c r="C674" s="13">
        <v>2.8295650922940001</v>
      </c>
      <c r="D674" s="13">
        <v>2.8662530087069999</v>
      </c>
      <c r="E674" s="13">
        <v>2.7887715266900002</v>
      </c>
      <c r="F674" s="13">
        <v>2.7251727596949999</v>
      </c>
      <c r="G674" s="13">
        <v>2.735608628149</v>
      </c>
      <c r="H674" s="13">
        <v>2.623555915236</v>
      </c>
      <c r="I674" s="13">
        <v>2.8030542734689998</v>
      </c>
      <c r="J674" s="13">
        <v>3.0151163934170002</v>
      </c>
      <c r="K674" s="13">
        <v>3.0118731724800001</v>
      </c>
      <c r="L674" s="13">
        <v>3.1051834694489999</v>
      </c>
      <c r="M674" s="13">
        <v>3.0508324058929999</v>
      </c>
      <c r="N674" s="13">
        <v>3.0109257636660001</v>
      </c>
      <c r="O674" s="13">
        <v>2.8672832953670002</v>
      </c>
      <c r="P674" s="13">
        <v>3.0313208049910001</v>
      </c>
      <c r="Q674" s="13">
        <v>3.1126827058969999</v>
      </c>
      <c r="R674" s="13">
        <v>3.1368485647269999</v>
      </c>
      <c r="S674" s="13">
        <v>2.9896366782719999</v>
      </c>
      <c r="T674" s="13">
        <v>2.8972055093720002</v>
      </c>
      <c r="U674" s="13">
        <v>3.039751638727</v>
      </c>
      <c r="V674" s="13">
        <v>3.119695395251</v>
      </c>
      <c r="W674" s="13">
        <v>3.0926469057910002</v>
      </c>
      <c r="X674" s="13">
        <v>3.1036133294689998</v>
      </c>
    </row>
    <row r="675" spans="1:24" x14ac:dyDescent="0.25">
      <c r="A675" s="11" t="s">
        <v>377</v>
      </c>
      <c r="C675" s="13">
        <v>5.8387707888460003</v>
      </c>
      <c r="D675" s="13">
        <v>2.952493392029</v>
      </c>
      <c r="E675" s="13">
        <v>3.1841837083839999</v>
      </c>
      <c r="F675" s="13">
        <v>2.79901714422</v>
      </c>
      <c r="G675" s="13">
        <v>3.1630294488700001</v>
      </c>
      <c r="H675" s="13">
        <v>3.1051086553310001</v>
      </c>
      <c r="I675" s="13">
        <v>2.5618662369159999</v>
      </c>
      <c r="J675" s="13">
        <v>2.9471143225779999</v>
      </c>
      <c r="K675" s="13">
        <v>3.1030686096159998</v>
      </c>
      <c r="L675" s="13">
        <v>3.1716192244579999</v>
      </c>
      <c r="M675" s="13">
        <v>3.322024040793</v>
      </c>
      <c r="N675" s="13">
        <v>3.0470440912579999</v>
      </c>
      <c r="O675" s="13">
        <v>3.3545953343380002</v>
      </c>
      <c r="P675" s="13">
        <v>2.926230580531</v>
      </c>
      <c r="Q675" s="13">
        <v>2.970366128727</v>
      </c>
      <c r="R675" s="13">
        <v>3.0776277722679999</v>
      </c>
      <c r="S675" s="13">
        <v>3.3957779234409999</v>
      </c>
      <c r="T675" s="13">
        <v>3.0986523523399998</v>
      </c>
      <c r="U675" s="13">
        <v>2.9576423982110001</v>
      </c>
      <c r="V675" s="13">
        <v>2.9543685415119998</v>
      </c>
      <c r="W675" s="13">
        <v>3.409443049034</v>
      </c>
      <c r="X675" s="13">
        <v>3.3730706074140002</v>
      </c>
    </row>
    <row r="676" spans="1:24" x14ac:dyDescent="0.25">
      <c r="A676" s="11" t="s">
        <v>378</v>
      </c>
      <c r="C676" s="13">
        <v>5.2775776085719999</v>
      </c>
      <c r="D676" s="13">
        <v>2.65613737921</v>
      </c>
      <c r="E676" s="13">
        <v>2.8766628125980001</v>
      </c>
      <c r="F676" s="13">
        <v>2.4921641665659999</v>
      </c>
      <c r="G676" s="13">
        <v>2.8407503050449998</v>
      </c>
      <c r="H676" s="13">
        <v>2.8012418206779999</v>
      </c>
      <c r="I676" s="13">
        <v>2.2719528355479999</v>
      </c>
      <c r="J676" s="13">
        <v>2.6343332337150001</v>
      </c>
      <c r="K676" s="13">
        <v>2.7441568358300001</v>
      </c>
      <c r="L676" s="13">
        <v>2.8192277093440001</v>
      </c>
      <c r="M676" s="13">
        <v>2.9957742163160002</v>
      </c>
      <c r="N676" s="13">
        <v>2.7392810834989998</v>
      </c>
      <c r="O676" s="13" t="s">
        <v>1</v>
      </c>
      <c r="P676" s="13">
        <v>2.6062714282099999</v>
      </c>
      <c r="Q676" s="13">
        <v>2.62409776394</v>
      </c>
      <c r="R676" s="13">
        <v>2.7300425504780002</v>
      </c>
      <c r="S676" s="13">
        <v>3.0555694162</v>
      </c>
      <c r="T676" s="13" t="s">
        <v>1</v>
      </c>
      <c r="U676" s="13">
        <v>2.6178840761990001</v>
      </c>
      <c r="V676" s="13">
        <v>2.6132427234339999</v>
      </c>
      <c r="W676" s="13">
        <v>3.0472443694289999</v>
      </c>
      <c r="X676" s="13">
        <v>2.9754986918749999</v>
      </c>
    </row>
    <row r="677" spans="1:24" x14ac:dyDescent="0.25">
      <c r="A677" s="8" t="s">
        <v>379</v>
      </c>
      <c r="B677" s="2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</row>
    <row r="678" spans="1:24" x14ac:dyDescent="0.25">
      <c r="A678" s="11" t="s">
        <v>380</v>
      </c>
      <c r="C678" s="13">
        <v>1.5785462168669999</v>
      </c>
      <c r="D678" s="13">
        <v>1.568583448214</v>
      </c>
      <c r="E678" s="13">
        <v>1.5775243367</v>
      </c>
      <c r="F678" s="13">
        <v>1.560557734946</v>
      </c>
      <c r="G678" s="13">
        <v>1.5572194390030001</v>
      </c>
      <c r="H678" s="13">
        <v>1.5301491678350001</v>
      </c>
      <c r="I678" s="13">
        <v>1.5145980112790001</v>
      </c>
      <c r="J678" s="13">
        <v>1.5846184448009999</v>
      </c>
      <c r="K678" s="13">
        <v>1.6070598464850001</v>
      </c>
      <c r="L678" s="13">
        <v>1.581414153531</v>
      </c>
      <c r="M678" s="13">
        <v>1.5414526865839999</v>
      </c>
      <c r="N678" s="13">
        <v>1.517349308966</v>
      </c>
      <c r="O678" s="13">
        <v>1.492051485368</v>
      </c>
      <c r="P678" s="13">
        <v>1.486307969793</v>
      </c>
      <c r="Q678" s="13">
        <v>1.4478851256909999</v>
      </c>
      <c r="R678" s="13">
        <v>1.4974599590719999</v>
      </c>
      <c r="S678" s="13">
        <v>1.5126792868379999</v>
      </c>
      <c r="T678" s="13">
        <v>1.460917573987</v>
      </c>
      <c r="U678" s="13">
        <v>1.4259741157720001</v>
      </c>
      <c r="V678" s="13">
        <v>1.4506846498629999</v>
      </c>
      <c r="W678" s="13">
        <v>1.5059905732000001</v>
      </c>
      <c r="X678" s="13">
        <v>1.5136702476249999</v>
      </c>
    </row>
    <row r="679" spans="1:24" x14ac:dyDescent="0.25">
      <c r="A679" s="11" t="s">
        <v>381</v>
      </c>
      <c r="C679" s="13">
        <v>1.7632054432840001</v>
      </c>
      <c r="D679" s="13">
        <v>1.7590274185300001</v>
      </c>
      <c r="E679" s="13">
        <v>1.7443804698800001</v>
      </c>
      <c r="F679" s="13">
        <v>1.709858481158</v>
      </c>
      <c r="G679" s="13">
        <v>1.700041297486</v>
      </c>
      <c r="H679" s="13">
        <v>1.6292995947910001</v>
      </c>
      <c r="I679" s="13">
        <v>1.6921110338909999</v>
      </c>
      <c r="J679" s="13">
        <v>1.802680314324</v>
      </c>
      <c r="K679" s="13">
        <v>1.7973403582259999</v>
      </c>
      <c r="L679" s="13">
        <v>1.817466913222</v>
      </c>
      <c r="M679" s="13">
        <v>1.7627811025269999</v>
      </c>
      <c r="N679" s="13">
        <v>1.7119598003030001</v>
      </c>
      <c r="O679" s="13">
        <v>1.646164315547</v>
      </c>
      <c r="P679" s="13">
        <v>1.7351379254899999</v>
      </c>
      <c r="Q679" s="13">
        <v>1.7500488724959999</v>
      </c>
      <c r="R679" s="13">
        <v>1.742740594397</v>
      </c>
      <c r="S679" s="13">
        <v>1.668758741175</v>
      </c>
      <c r="T679" s="13">
        <v>1.617038474608</v>
      </c>
      <c r="U679" s="13">
        <v>1.667512507049</v>
      </c>
      <c r="V679" s="13">
        <v>1.6938749932870001</v>
      </c>
      <c r="W679" s="13">
        <v>1.6824732609119999</v>
      </c>
      <c r="X679" s="13">
        <v>1.6566394466600001</v>
      </c>
    </row>
    <row r="680" spans="1:24" x14ac:dyDescent="0.25">
      <c r="A680" s="11" t="s">
        <v>382</v>
      </c>
      <c r="C680" s="13">
        <v>3.6383515138129998</v>
      </c>
      <c r="D680" s="13">
        <v>1.811953380888</v>
      </c>
      <c r="E680" s="13">
        <v>1.9917113396549999</v>
      </c>
      <c r="F680" s="13">
        <v>1.7561907537520001</v>
      </c>
      <c r="G680" s="13">
        <v>1.9656615470909999</v>
      </c>
      <c r="H680" s="13">
        <v>1.928356946591</v>
      </c>
      <c r="I680" s="13">
        <v>1.5465138038420001</v>
      </c>
      <c r="J680" s="13">
        <v>1.762023179262</v>
      </c>
      <c r="K680" s="13">
        <v>1.8517613880179999</v>
      </c>
      <c r="L680" s="13">
        <v>1.856351825425</v>
      </c>
      <c r="M680" s="13">
        <v>1.919476530386</v>
      </c>
      <c r="N680" s="13">
        <v>1.732496050528</v>
      </c>
      <c r="O680" s="13">
        <v>1.9259398404800001</v>
      </c>
      <c r="P680" s="13">
        <v>1.674983937908</v>
      </c>
      <c r="Q680" s="13">
        <v>1.670033982144</v>
      </c>
      <c r="R680" s="13">
        <v>1.7098392678200001</v>
      </c>
      <c r="S680" s="13">
        <v>1.895459115155</v>
      </c>
      <c r="T680" s="13">
        <v>1.7294734726130001</v>
      </c>
      <c r="U680" s="13">
        <v>1.6224699503610001</v>
      </c>
      <c r="V680" s="13">
        <v>1.60410885019</v>
      </c>
      <c r="W680" s="13">
        <v>1.854817875865</v>
      </c>
      <c r="X680" s="13">
        <v>1.8004697207460001</v>
      </c>
    </row>
    <row r="681" spans="1:24" x14ac:dyDescent="0.25">
      <c r="A681" s="11" t="s">
        <v>383</v>
      </c>
      <c r="C681" s="13">
        <v>3.2886515288620002</v>
      </c>
      <c r="D681" s="13">
        <v>1.630078874132</v>
      </c>
      <c r="E681" s="13">
        <v>1.7993565914959999</v>
      </c>
      <c r="F681" s="13">
        <v>1.5636616142890001</v>
      </c>
      <c r="G681" s="13">
        <v>1.765381489416</v>
      </c>
      <c r="H681" s="13">
        <v>1.739647375853</v>
      </c>
      <c r="I681" s="13">
        <v>1.371502684732</v>
      </c>
      <c r="J681" s="13">
        <v>1.5750173599120001</v>
      </c>
      <c r="K681" s="13">
        <v>1.6375801861129999</v>
      </c>
      <c r="L681" s="13">
        <v>1.6500967279330001</v>
      </c>
      <c r="M681" s="13">
        <v>1.730968297622</v>
      </c>
      <c r="N681" s="13">
        <v>1.557507379714</v>
      </c>
      <c r="O681" s="13" t="s">
        <v>1</v>
      </c>
      <c r="P681" s="13">
        <v>1.4918382745109999</v>
      </c>
      <c r="Q681" s="13">
        <v>1.475350932622</v>
      </c>
      <c r="R681" s="13">
        <v>1.5167311647270001</v>
      </c>
      <c r="S681" s="13">
        <v>1.705561150494</v>
      </c>
      <c r="T681" s="13" t="s">
        <v>1</v>
      </c>
      <c r="U681" s="13">
        <v>1.4360891802639999</v>
      </c>
      <c r="V681" s="13">
        <v>1.418890609433</v>
      </c>
      <c r="W681" s="13">
        <v>1.65777320438</v>
      </c>
      <c r="X681" s="13">
        <v>1.5882547157669999</v>
      </c>
    </row>
    <row r="682" spans="1:24" x14ac:dyDescent="0.25">
      <c r="A682" s="8" t="s">
        <v>384</v>
      </c>
      <c r="B682" s="2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</row>
    <row r="683" spans="1:24" x14ac:dyDescent="0.25">
      <c r="A683" s="11" t="s">
        <v>385</v>
      </c>
      <c r="C683" s="13">
        <v>2.4331146120749998</v>
      </c>
      <c r="D683" s="13">
        <v>2.4559185595659998</v>
      </c>
      <c r="E683" s="13">
        <v>2.4222190549659999</v>
      </c>
      <c r="F683" s="13">
        <v>2.394903934127</v>
      </c>
      <c r="G683" s="13">
        <v>2.4105589801290002</v>
      </c>
      <c r="H683" s="13">
        <v>2.3771870384840001</v>
      </c>
      <c r="I683" s="13">
        <v>2.4178616778689999</v>
      </c>
      <c r="J683" s="13">
        <v>2.548686212207</v>
      </c>
      <c r="K683" s="13">
        <v>2.6037028745619999</v>
      </c>
      <c r="L683" s="13">
        <v>2.606622237147</v>
      </c>
      <c r="M683" s="13">
        <v>2.5766179876250002</v>
      </c>
      <c r="N683" s="13">
        <v>2.5747501010130001</v>
      </c>
      <c r="O683" s="13">
        <v>2.5089535235259999</v>
      </c>
      <c r="P683" s="13">
        <v>2.5119965444119998</v>
      </c>
      <c r="Q683" s="13">
        <v>2.483142624064</v>
      </c>
      <c r="R683" s="13">
        <v>2.6006052810589999</v>
      </c>
      <c r="S683" s="13">
        <v>2.6276869191290002</v>
      </c>
      <c r="T683" s="13">
        <v>2.5307531463430002</v>
      </c>
      <c r="U683" s="13">
        <v>2.5111183762040001</v>
      </c>
      <c r="V683" s="13">
        <v>2.571638430168</v>
      </c>
      <c r="W683" s="13">
        <v>2.6701937131750002</v>
      </c>
      <c r="X683" s="13">
        <v>2.7333386960810002</v>
      </c>
    </row>
    <row r="684" spans="1:24" x14ac:dyDescent="0.25">
      <c r="A684" s="11" t="s">
        <v>386</v>
      </c>
      <c r="C684" s="13">
        <v>2.7177417311599998</v>
      </c>
      <c r="D684" s="13">
        <v>2.7540951607470001</v>
      </c>
      <c r="E684" s="13">
        <v>2.678419289616</v>
      </c>
      <c r="F684" s="13">
        <v>2.6240277508659999</v>
      </c>
      <c r="G684" s="13">
        <v>2.6316456843539999</v>
      </c>
      <c r="H684" s="13">
        <v>2.5312237263939998</v>
      </c>
      <c r="I684" s="13">
        <v>2.7012384758720001</v>
      </c>
      <c r="J684" s="13">
        <v>2.8994149835940002</v>
      </c>
      <c r="K684" s="13">
        <v>2.9119887896610002</v>
      </c>
      <c r="L684" s="13">
        <v>2.9957046107790002</v>
      </c>
      <c r="M684" s="13">
        <v>2.9465798960609999</v>
      </c>
      <c r="N684" s="13">
        <v>2.9049795210070002</v>
      </c>
      <c r="O684" s="13">
        <v>2.7681013693550001</v>
      </c>
      <c r="P684" s="13">
        <v>2.9325419505869998</v>
      </c>
      <c r="Q684" s="13">
        <v>3.0013575472120002</v>
      </c>
      <c r="R684" s="13">
        <v>3.0265786846910001</v>
      </c>
      <c r="S684" s="13">
        <v>2.898813749566</v>
      </c>
      <c r="T684" s="13">
        <v>2.8012019844510001</v>
      </c>
      <c r="U684" s="13">
        <v>2.9364637497179999</v>
      </c>
      <c r="V684" s="13">
        <v>3.0027435866549999</v>
      </c>
      <c r="W684" s="13">
        <v>2.9831060059880001</v>
      </c>
      <c r="X684" s="13">
        <v>2.9915080329510002</v>
      </c>
    </row>
    <row r="685" spans="1:24" x14ac:dyDescent="0.25">
      <c r="A685" s="11" t="s">
        <v>387</v>
      </c>
      <c r="C685" s="13">
        <v>5.6080247366420002</v>
      </c>
      <c r="D685" s="13">
        <v>2.8369609167159999</v>
      </c>
      <c r="E685" s="13">
        <v>3.0581849336140001</v>
      </c>
      <c r="F685" s="13">
        <v>2.695131395048</v>
      </c>
      <c r="G685" s="13">
        <v>3.0428229802139999</v>
      </c>
      <c r="H685" s="13">
        <v>2.9958289265959999</v>
      </c>
      <c r="I685" s="13">
        <v>2.4688111517119999</v>
      </c>
      <c r="J685" s="13">
        <v>2.8340224091850001</v>
      </c>
      <c r="K685" s="13">
        <v>3.0001598630770001</v>
      </c>
      <c r="L685" s="13">
        <v>3.0597980531019999</v>
      </c>
      <c r="M685" s="13">
        <v>3.2085044179820001</v>
      </c>
      <c r="N685" s="13">
        <v>2.939826943436</v>
      </c>
      <c r="O685" s="13">
        <v>3.2385568435519998</v>
      </c>
      <c r="P685" s="13">
        <v>2.8308762043160001</v>
      </c>
      <c r="Q685" s="13">
        <v>2.8641309252460001</v>
      </c>
      <c r="R685" s="13">
        <v>2.9694396853259999</v>
      </c>
      <c r="S685" s="13">
        <v>3.2926167271379998</v>
      </c>
      <c r="T685" s="13">
        <v>2.9959735650170001</v>
      </c>
      <c r="U685" s="13">
        <v>2.8571445036259999</v>
      </c>
      <c r="V685" s="13">
        <v>2.8436145413889999</v>
      </c>
      <c r="W685" s="13">
        <v>3.288681296789</v>
      </c>
      <c r="X685" s="13">
        <v>3.2512322723909999</v>
      </c>
    </row>
    <row r="686" spans="1:24" x14ac:dyDescent="0.25">
      <c r="A686" s="11" t="s">
        <v>388</v>
      </c>
      <c r="C686" s="13">
        <v>5.0690097023440002</v>
      </c>
      <c r="D686" s="13">
        <v>2.5522014560959998</v>
      </c>
      <c r="E686" s="13">
        <v>2.7628327000769999</v>
      </c>
      <c r="F686" s="13">
        <v>2.3996672906400001</v>
      </c>
      <c r="G686" s="13">
        <v>2.7327916002579999</v>
      </c>
      <c r="H686" s="13">
        <v>2.7026562379280001</v>
      </c>
      <c r="I686" s="13">
        <v>2.189428322111</v>
      </c>
      <c r="J686" s="13">
        <v>2.533243912668</v>
      </c>
      <c r="K686" s="13">
        <v>2.653150875018</v>
      </c>
      <c r="L686" s="13">
        <v>2.7198307381219999</v>
      </c>
      <c r="M686" s="13">
        <v>2.8934031452800002</v>
      </c>
      <c r="N686" s="13">
        <v>2.64289327418</v>
      </c>
      <c r="O686" s="13" t="s">
        <v>1</v>
      </c>
      <c r="P686" s="13">
        <v>2.5213432657000001</v>
      </c>
      <c r="Q686" s="13">
        <v>2.5302468553909998</v>
      </c>
      <c r="R686" s="13">
        <v>2.6340731537019999</v>
      </c>
      <c r="S686" s="13">
        <v>2.9627435001750002</v>
      </c>
      <c r="T686" s="13" t="s">
        <v>1</v>
      </c>
      <c r="U686" s="13">
        <v>2.5289308484239998</v>
      </c>
      <c r="V686" s="13">
        <v>2.515276920981</v>
      </c>
      <c r="W686" s="13">
        <v>2.939311617869</v>
      </c>
      <c r="X686" s="13">
        <v>2.8680210109500002</v>
      </c>
    </row>
    <row r="687" spans="1:24" x14ac:dyDescent="0.25">
      <c r="A687" s="8" t="s">
        <v>389</v>
      </c>
      <c r="B687" s="22"/>
      <c r="V687" s="13"/>
      <c r="W687" s="13"/>
      <c r="X687" s="13"/>
    </row>
    <row r="688" spans="1:24" x14ac:dyDescent="0.25">
      <c r="A688" s="16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5" s="7" customFormat="1" x14ac:dyDescent="0.25">
      <c r="A689" s="16" t="s">
        <v>390</v>
      </c>
      <c r="B689" s="31"/>
      <c r="C689" s="7" t="s">
        <v>1</v>
      </c>
      <c r="D689" s="18">
        <v>3.411203367197E-2</v>
      </c>
      <c r="E689" s="18">
        <v>3.3377048569659999E-2</v>
      </c>
      <c r="F689" s="18">
        <v>3.1859983914489999E-2</v>
      </c>
      <c r="G689" s="18">
        <v>3.3011499788009997E-2</v>
      </c>
      <c r="H689" s="18">
        <v>3.058981734489E-2</v>
      </c>
      <c r="I689" s="18">
        <v>2.822808199389E-2</v>
      </c>
      <c r="J689" s="18">
        <v>3.1223270260129998E-2</v>
      </c>
      <c r="K689" s="18">
        <v>2.4068339962170001E-2</v>
      </c>
      <c r="L689" s="18">
        <v>3.041557034767E-2</v>
      </c>
      <c r="M689" s="18">
        <v>3.0125761495520001E-2</v>
      </c>
      <c r="N689" s="18">
        <v>3.1206879468150001E-2</v>
      </c>
      <c r="O689" s="18">
        <v>3.2293181260610003E-2</v>
      </c>
      <c r="P689" s="18">
        <v>2.9397083950150001E-2</v>
      </c>
      <c r="Q689" s="18">
        <v>3.4384738266950002E-2</v>
      </c>
      <c r="R689" s="18">
        <v>3.1704635653699999E-2</v>
      </c>
      <c r="S689" s="18">
        <v>2.3422798844969998E-2</v>
      </c>
      <c r="T689" s="18">
        <v>3.4287082548140002E-2</v>
      </c>
      <c r="U689" s="18">
        <v>2.9553893408599999E-2</v>
      </c>
      <c r="V689" s="18">
        <v>3.3864471043710001E-2</v>
      </c>
      <c r="W689" s="18">
        <v>2.713155068515E-2</v>
      </c>
      <c r="X689" s="18">
        <v>2.9658919993420001E-2</v>
      </c>
      <c r="Y689" s="56"/>
    </row>
    <row r="690" spans="1:25" s="7" customFormat="1" x14ac:dyDescent="0.25">
      <c r="A690" s="16" t="s">
        <v>391</v>
      </c>
      <c r="B690" s="31"/>
      <c r="C690" s="7" t="s">
        <v>1</v>
      </c>
      <c r="D690" s="18">
        <v>0.30127911416390002</v>
      </c>
      <c r="E690" s="18">
        <v>0.34175696378629999</v>
      </c>
      <c r="F690" s="18">
        <v>0.31723550426309999</v>
      </c>
      <c r="G690" s="18">
        <v>0.33536760218669998</v>
      </c>
      <c r="H690" s="18">
        <v>0.37573419673210001</v>
      </c>
      <c r="I690" s="18">
        <v>0.32337397759160003</v>
      </c>
      <c r="J690" s="18">
        <v>0.32105661908159999</v>
      </c>
      <c r="K690" s="18">
        <v>0.30734797670090003</v>
      </c>
      <c r="L690" s="18">
        <v>0.31270584357769998</v>
      </c>
      <c r="M690" s="18">
        <v>0.312506254333</v>
      </c>
      <c r="N690" s="18">
        <v>0.31163584709969999</v>
      </c>
      <c r="O690" s="18">
        <v>0.27364371578509999</v>
      </c>
      <c r="P690" s="18">
        <v>0.26890320805239998</v>
      </c>
      <c r="Q690" s="18">
        <v>0.28967048459349998</v>
      </c>
      <c r="R690" s="18">
        <v>0.30731703290079998</v>
      </c>
      <c r="S690" s="18">
        <v>0.30781094648829999</v>
      </c>
      <c r="T690" s="18">
        <v>0.31909137772419999</v>
      </c>
      <c r="U690" s="18">
        <v>0.31453486514189999</v>
      </c>
      <c r="V690" s="18">
        <v>0.3051192952124</v>
      </c>
      <c r="W690" s="18">
        <v>0.2394664594973</v>
      </c>
      <c r="X690" s="18">
        <v>0.32531659415309999</v>
      </c>
      <c r="Y690" s="56"/>
    </row>
    <row r="691" spans="1:25" s="7" customFormat="1" x14ac:dyDescent="0.25">
      <c r="A691" s="16" t="s">
        <v>392</v>
      </c>
      <c r="B691" s="31"/>
      <c r="C691" s="7" t="s">
        <v>1</v>
      </c>
      <c r="D691" s="18">
        <v>0.72715112184649999</v>
      </c>
      <c r="E691" s="18">
        <v>0.75716537008359996</v>
      </c>
      <c r="F691" s="18">
        <v>0.72266505501470002</v>
      </c>
      <c r="G691" s="18">
        <v>0.79890370390900001</v>
      </c>
      <c r="H691" s="18">
        <v>0.73042233142760005</v>
      </c>
      <c r="I691" s="18">
        <v>0.72388153283089995</v>
      </c>
      <c r="J691" s="18">
        <v>0.79547490343119998</v>
      </c>
      <c r="K691" s="18">
        <v>0.72316094813559995</v>
      </c>
      <c r="L691" s="18">
        <v>0.8170163728798</v>
      </c>
      <c r="M691" s="18">
        <v>0.84861661804989996</v>
      </c>
      <c r="N691" s="18">
        <v>0.73753461167769996</v>
      </c>
      <c r="O691" s="18">
        <v>0.78148814360329999</v>
      </c>
      <c r="P691" s="18">
        <v>0.81550328693959995</v>
      </c>
      <c r="Q691" s="18">
        <v>0.76374945811619999</v>
      </c>
      <c r="R691" s="18">
        <v>0.69378947879920005</v>
      </c>
      <c r="S691" s="18">
        <v>0.64699668535139998</v>
      </c>
      <c r="T691" s="18">
        <v>0.82225667856999995</v>
      </c>
      <c r="U691" s="18">
        <v>0.76720955018199999</v>
      </c>
      <c r="V691" s="18">
        <v>0.7683359247082</v>
      </c>
      <c r="W691" s="18">
        <v>0.72502037611009995</v>
      </c>
      <c r="X691" s="18">
        <v>0.71472474240170003</v>
      </c>
      <c r="Y691" s="56"/>
    </row>
    <row r="692" spans="1:25" s="7" customFormat="1" x14ac:dyDescent="0.25">
      <c r="A692" s="16" t="s">
        <v>393</v>
      </c>
      <c r="B692" s="31"/>
      <c r="C692" s="7" t="s">
        <v>1</v>
      </c>
      <c r="D692" s="18">
        <v>0.87549509749569998</v>
      </c>
      <c r="E692" s="18">
        <v>0.91727095161329997</v>
      </c>
      <c r="F692" s="18">
        <v>0.88029110965129997</v>
      </c>
      <c r="G692" s="18">
        <v>0.89151727556229998</v>
      </c>
      <c r="H692" s="18">
        <v>0.85945056963209998</v>
      </c>
      <c r="I692" s="18">
        <v>0.96838475141059999</v>
      </c>
      <c r="J692" s="18">
        <v>0.83425252786220006</v>
      </c>
      <c r="K692" s="18">
        <v>0.77748063826299996</v>
      </c>
      <c r="L692" s="18">
        <v>0.85136680211280003</v>
      </c>
      <c r="M692" s="18">
        <v>0.79314044518240001</v>
      </c>
      <c r="N692" s="18">
        <v>0.89382088430109996</v>
      </c>
      <c r="O692" s="18">
        <v>0.7715750257856</v>
      </c>
      <c r="P692" s="18">
        <v>0.9096448185853</v>
      </c>
      <c r="Q692" s="18">
        <v>0.8794255965883</v>
      </c>
      <c r="R692" s="18">
        <v>0.95054529221810002</v>
      </c>
      <c r="S692" s="18">
        <v>1.108151095889</v>
      </c>
      <c r="T692" s="18">
        <v>0.88684583938710004</v>
      </c>
      <c r="U692" s="18">
        <v>0.87552342429969998</v>
      </c>
      <c r="V692" s="18">
        <v>0.88833634431789998</v>
      </c>
      <c r="W692" s="18">
        <v>0.83341048117640004</v>
      </c>
      <c r="X692" s="18">
        <v>0.94938516940520001</v>
      </c>
      <c r="Y692" s="56"/>
    </row>
    <row r="693" spans="1:25" s="7" customFormat="1" x14ac:dyDescent="0.25">
      <c r="A693" s="16" t="s">
        <v>394</v>
      </c>
      <c r="B693" s="31"/>
      <c r="C693" s="7" t="s">
        <v>1</v>
      </c>
      <c r="D693" s="18">
        <v>0.89634201994569995</v>
      </c>
      <c r="E693" s="18">
        <v>0.95403742336620001</v>
      </c>
      <c r="F693" s="18">
        <v>0.92691276030199998</v>
      </c>
      <c r="G693" s="18">
        <v>0.91192140326869997</v>
      </c>
      <c r="H693" s="18">
        <v>0.91415848405040001</v>
      </c>
      <c r="I693" s="18">
        <v>0.90970587511190004</v>
      </c>
      <c r="J693" s="18">
        <v>0.93433011762889995</v>
      </c>
      <c r="K693" s="18">
        <v>0.9069152679968</v>
      </c>
      <c r="L693" s="18">
        <v>0.95072765779110002</v>
      </c>
      <c r="M693" s="18">
        <v>0.96642300464520003</v>
      </c>
      <c r="N693" s="18">
        <v>0.91454535960950001</v>
      </c>
      <c r="O693" s="18">
        <v>0.96161428931110005</v>
      </c>
      <c r="P693" s="18">
        <v>0.91468959459510002</v>
      </c>
      <c r="Q693" s="18">
        <v>0.95319085950100002</v>
      </c>
      <c r="R693" s="18">
        <v>0.92221605706059995</v>
      </c>
      <c r="S693" s="18">
        <v>0.85723208486750002</v>
      </c>
      <c r="T693" s="18">
        <v>0.83956875441330003</v>
      </c>
      <c r="U693" s="18">
        <v>0.94219859476830004</v>
      </c>
      <c r="V693" s="18">
        <v>0.88900202100009995</v>
      </c>
      <c r="W693" s="18">
        <v>0.93375465836409999</v>
      </c>
      <c r="X693" s="18">
        <v>0.87258814766409998</v>
      </c>
      <c r="Y693" s="56"/>
    </row>
    <row r="694" spans="1:25" s="7" customFormat="1" x14ac:dyDescent="0.25">
      <c r="A694" s="16" t="s">
        <v>620</v>
      </c>
      <c r="B694" s="31"/>
      <c r="C694" s="7" t="s">
        <v>1</v>
      </c>
      <c r="D694" s="18">
        <v>1.254091811298</v>
      </c>
      <c r="E694" s="18">
        <v>1.0709548483</v>
      </c>
      <c r="F694" s="18">
        <v>1.0531723184970001</v>
      </c>
      <c r="G694" s="18">
        <v>1.030334647414</v>
      </c>
      <c r="H694" s="18">
        <v>1.084721029559</v>
      </c>
      <c r="I694" s="18">
        <v>1.0830622412249999</v>
      </c>
      <c r="J694" s="18">
        <v>1.0777512296330001</v>
      </c>
      <c r="K694" s="18">
        <v>1.0993835256210001</v>
      </c>
      <c r="L694" s="18">
        <v>1.1053080666020001</v>
      </c>
      <c r="M694" s="18">
        <v>1.069928242856</v>
      </c>
      <c r="N694" s="18">
        <v>1.0333663289499999</v>
      </c>
      <c r="O694" s="18">
        <v>1.01510149589</v>
      </c>
      <c r="P694" s="18">
        <v>1.0271485210319999</v>
      </c>
      <c r="Q694" s="18">
        <v>1.128467023897</v>
      </c>
      <c r="R694" s="18">
        <v>0.93128074611879996</v>
      </c>
      <c r="S694" s="18">
        <v>0.92140288980509999</v>
      </c>
      <c r="T694" s="18">
        <v>1.0245596240779999</v>
      </c>
      <c r="U694" s="18">
        <v>0.9946677304646</v>
      </c>
      <c r="V694" s="18">
        <v>1.011067119941</v>
      </c>
      <c r="W694" s="18">
        <v>0.95279627430309999</v>
      </c>
      <c r="X694" s="18">
        <v>1.040333738747</v>
      </c>
      <c r="Y694" s="56"/>
    </row>
    <row r="695" spans="1:25" x14ac:dyDescent="0.25">
      <c r="A695" s="11" t="s">
        <v>514</v>
      </c>
      <c r="C695" s="1" t="s">
        <v>1</v>
      </c>
      <c r="D695" s="3">
        <v>7.4730999999999999E-3</v>
      </c>
      <c r="E695" s="3">
        <v>8.6368999999999994E-3</v>
      </c>
      <c r="F695" s="3">
        <v>7.3041E-3</v>
      </c>
      <c r="G695" s="3">
        <v>8.8447000000000005E-3</v>
      </c>
      <c r="H695" s="3">
        <v>8.3952000000000002E-3</v>
      </c>
      <c r="I695" s="3">
        <v>6.6077999999999996E-3</v>
      </c>
      <c r="J695" s="3">
        <v>7.9742000000000007E-3</v>
      </c>
      <c r="K695" s="3">
        <v>5.3495000000000001E-3</v>
      </c>
      <c r="L695" s="3">
        <v>7.7707000000000002E-3</v>
      </c>
      <c r="M695" s="3">
        <v>7.9892999999999995E-3</v>
      </c>
      <c r="N695" s="3">
        <v>7.1726999999999997E-3</v>
      </c>
      <c r="O695" s="3">
        <v>6.9059000000000004E-3</v>
      </c>
      <c r="P695" s="3">
        <v>6.4465E-3</v>
      </c>
      <c r="Q695" s="3">
        <v>7.6071000000000003E-3</v>
      </c>
      <c r="R695" s="3">
        <v>6.7599000000000001E-3</v>
      </c>
      <c r="S695" s="3">
        <v>4.6646999999999999E-3</v>
      </c>
      <c r="T695" s="3">
        <v>8.9960999999999999E-3</v>
      </c>
      <c r="U695" s="3">
        <v>7.1317999999999998E-3</v>
      </c>
      <c r="V695" s="3">
        <v>7.9389999999999999E-3</v>
      </c>
      <c r="W695" s="3">
        <v>4.7105000000000003E-3</v>
      </c>
      <c r="X695" s="3">
        <v>6.8960000000000002E-3</v>
      </c>
    </row>
    <row r="696" spans="1:25" s="2" customFormat="1" x14ac:dyDescent="0.25">
      <c r="A696" s="23" t="s">
        <v>397</v>
      </c>
      <c r="B696" s="35"/>
      <c r="C696" s="2" t="s">
        <v>1</v>
      </c>
      <c r="D696" s="2" t="s">
        <v>1</v>
      </c>
      <c r="E696" s="2" t="s">
        <v>1</v>
      </c>
      <c r="F696" s="2" t="s">
        <v>1</v>
      </c>
      <c r="G696" s="2" t="s">
        <v>1</v>
      </c>
      <c r="H696" s="2" t="s">
        <v>1</v>
      </c>
      <c r="I696" s="2">
        <v>147</v>
      </c>
      <c r="J696" s="2">
        <v>135</v>
      </c>
      <c r="K696" s="2">
        <v>137</v>
      </c>
      <c r="L696" s="2">
        <v>128</v>
      </c>
      <c r="M696" s="2">
        <v>129</v>
      </c>
      <c r="N696" s="2">
        <v>113</v>
      </c>
      <c r="O696" s="2">
        <v>102</v>
      </c>
      <c r="P696" s="2">
        <v>126</v>
      </c>
      <c r="Q696" s="2">
        <v>107</v>
      </c>
      <c r="R696" s="2">
        <v>121</v>
      </c>
      <c r="S696" s="17">
        <v>90</v>
      </c>
      <c r="T696" s="17">
        <v>84</v>
      </c>
      <c r="U696" s="17"/>
      <c r="V696" s="2">
        <v>109</v>
      </c>
      <c r="W696" s="2">
        <v>84</v>
      </c>
      <c r="X696" s="2">
        <v>93</v>
      </c>
      <c r="Y696" s="20"/>
    </row>
    <row r="697" spans="1:25" s="4" customFormat="1" x14ac:dyDescent="0.25">
      <c r="A697" s="24" t="s">
        <v>398</v>
      </c>
      <c r="B697" s="33"/>
      <c r="C697" s="4" t="s">
        <v>1</v>
      </c>
      <c r="D697" s="4" t="s">
        <v>1</v>
      </c>
      <c r="E697" s="4" t="s">
        <v>1</v>
      </c>
      <c r="F697" s="4" t="s">
        <v>1</v>
      </c>
      <c r="G697" s="4" t="s">
        <v>1</v>
      </c>
      <c r="H697" s="4" t="s">
        <v>1</v>
      </c>
      <c r="I697" s="4">
        <v>630640.06000000006</v>
      </c>
      <c r="J697" s="4">
        <v>688359.4</v>
      </c>
      <c r="K697" s="4">
        <v>604164.76</v>
      </c>
      <c r="L697" s="4">
        <v>651154.32999999996</v>
      </c>
      <c r="M697" s="4">
        <v>684258.88</v>
      </c>
      <c r="N697" s="4">
        <v>531258.54</v>
      </c>
      <c r="O697" s="4">
        <v>528183.80000000005</v>
      </c>
      <c r="P697" s="4">
        <v>532320.97</v>
      </c>
      <c r="Q697" s="4">
        <v>444193.78</v>
      </c>
      <c r="R697" s="4">
        <v>546748.24</v>
      </c>
      <c r="S697" s="19">
        <v>444084.77</v>
      </c>
      <c r="T697" s="19">
        <v>346088.45</v>
      </c>
      <c r="U697" s="19"/>
      <c r="V697" s="4">
        <v>316892.84000000003</v>
      </c>
      <c r="W697" s="4">
        <v>425983.28</v>
      </c>
      <c r="X697" s="4">
        <v>406965.53</v>
      </c>
      <c r="Y697" s="21"/>
    </row>
    <row r="698" spans="1:25" x14ac:dyDescent="0.25">
      <c r="A698" s="11" t="s">
        <v>399</v>
      </c>
    </row>
    <row r="699" spans="1:25" x14ac:dyDescent="0.25">
      <c r="A699" s="8" t="s">
        <v>400</v>
      </c>
      <c r="B699" s="22"/>
    </row>
    <row r="700" spans="1:25" x14ac:dyDescent="0.25">
      <c r="A700" s="11" t="s">
        <v>723</v>
      </c>
      <c r="B700" s="22"/>
      <c r="C700" s="4">
        <v>29840982.649999999</v>
      </c>
      <c r="D700" s="4">
        <v>32221082.350000001</v>
      </c>
      <c r="E700" s="4">
        <v>31008345.879999999</v>
      </c>
      <c r="F700" s="4">
        <v>29693206.41</v>
      </c>
      <c r="G700" s="4">
        <v>29698720.239999998</v>
      </c>
      <c r="H700" s="4">
        <v>31092343.73</v>
      </c>
      <c r="I700" s="4">
        <v>31817215.59</v>
      </c>
      <c r="J700" s="4">
        <v>31382631.030000001</v>
      </c>
      <c r="K700" s="4">
        <v>32218764.629999999</v>
      </c>
      <c r="L700" s="4">
        <v>30778716.030000001</v>
      </c>
      <c r="M700" s="4">
        <v>31992825.82</v>
      </c>
      <c r="N700" s="4">
        <v>32552957.359999999</v>
      </c>
      <c r="O700" s="4">
        <v>32562468.800000001</v>
      </c>
      <c r="P700" s="4">
        <v>33837538.310000002</v>
      </c>
      <c r="Q700" s="4">
        <v>31366003.170000002</v>
      </c>
      <c r="R700" s="4">
        <v>34060796.009999998</v>
      </c>
      <c r="S700" s="4">
        <v>33038518.68</v>
      </c>
      <c r="T700" s="4">
        <v>34803993.420000002</v>
      </c>
      <c r="U700" s="4">
        <v>37753371.140000001</v>
      </c>
      <c r="V700" s="4">
        <v>34307923.140000001</v>
      </c>
      <c r="W700" s="4">
        <v>36345921.909999996</v>
      </c>
      <c r="X700" s="4">
        <v>34380977.990000002</v>
      </c>
    </row>
    <row r="701" spans="1:25" x14ac:dyDescent="0.25">
      <c r="A701" s="11" t="s">
        <v>724</v>
      </c>
      <c r="B701" s="22"/>
      <c r="C701" s="4">
        <v>-184650.71</v>
      </c>
      <c r="D701" s="4">
        <v>-148106.97</v>
      </c>
      <c r="E701" s="4">
        <v>-173548.22</v>
      </c>
      <c r="F701" s="4">
        <v>-111838.25</v>
      </c>
      <c r="G701" s="4">
        <v>-97631.74</v>
      </c>
      <c r="H701" s="4">
        <v>-139622.04999999999</v>
      </c>
      <c r="I701" s="4">
        <v>-158995.21</v>
      </c>
      <c r="J701" s="4">
        <v>-88236.07</v>
      </c>
      <c r="K701" s="4">
        <v>-87952.16</v>
      </c>
      <c r="L701" s="4">
        <v>-84937.16</v>
      </c>
      <c r="M701" s="4">
        <v>-128667.62</v>
      </c>
      <c r="N701" s="4">
        <v>-187347.9</v>
      </c>
      <c r="O701" s="4">
        <v>-111659.15</v>
      </c>
      <c r="P701" s="4">
        <v>-87840.59</v>
      </c>
      <c r="Q701" s="4">
        <v>-131076.79999999999</v>
      </c>
      <c r="R701" s="4">
        <v>-131997.04999999999</v>
      </c>
      <c r="S701" s="4">
        <v>-163104.26999999999</v>
      </c>
      <c r="T701" s="4">
        <v>-120571.55</v>
      </c>
      <c r="U701" s="4">
        <v>-170103.82</v>
      </c>
      <c r="V701" s="4">
        <v>-127241.51</v>
      </c>
      <c r="W701" s="4">
        <v>-157826.63</v>
      </c>
      <c r="X701" s="4">
        <v>-78002.960000000006</v>
      </c>
    </row>
    <row r="702" spans="1:25" s="4" customFormat="1" x14ac:dyDescent="0.25">
      <c r="A702" s="24" t="s">
        <v>401</v>
      </c>
      <c r="B702" s="33"/>
      <c r="C702" s="4">
        <v>29656344.940000001</v>
      </c>
      <c r="D702" s="4">
        <v>32072975.379999999</v>
      </c>
      <c r="E702" s="4">
        <v>30834797.66</v>
      </c>
      <c r="F702" s="4">
        <v>29581368.16</v>
      </c>
      <c r="G702" s="4">
        <v>29601088.5</v>
      </c>
      <c r="H702" s="4">
        <v>30952721.68</v>
      </c>
      <c r="I702" s="4">
        <v>31658220.379999999</v>
      </c>
      <c r="J702" s="4">
        <v>31294394.960000001</v>
      </c>
      <c r="K702" s="4">
        <v>32130812.469999999</v>
      </c>
      <c r="L702" s="4">
        <v>30693778.870000001</v>
      </c>
      <c r="M702" s="4">
        <v>31864158.199999999</v>
      </c>
      <c r="N702" s="4">
        <v>32365609.460000001</v>
      </c>
      <c r="O702" s="4">
        <v>32450809.649999999</v>
      </c>
      <c r="P702" s="4">
        <v>33749697.719999999</v>
      </c>
      <c r="Q702" s="4">
        <v>31234926.370000001</v>
      </c>
      <c r="R702" s="4">
        <v>33928798.960000001</v>
      </c>
      <c r="S702" s="4">
        <v>32875414.41</v>
      </c>
      <c r="T702" s="4">
        <v>34683421.869999997</v>
      </c>
      <c r="U702" s="4">
        <v>37583267.32</v>
      </c>
      <c r="V702" s="4">
        <v>34180681.630000003</v>
      </c>
      <c r="W702" s="4">
        <v>36188095.280000001</v>
      </c>
      <c r="X702" s="4">
        <v>34302977.049999997</v>
      </c>
      <c r="Y702" s="21"/>
    </row>
    <row r="703" spans="1:25" s="4" customFormat="1" x14ac:dyDescent="0.25">
      <c r="A703" s="24" t="s">
        <v>402</v>
      </c>
      <c r="B703" s="33"/>
      <c r="C703" s="4">
        <v>505</v>
      </c>
      <c r="D703" s="4">
        <v>526</v>
      </c>
      <c r="E703" s="4">
        <v>515</v>
      </c>
      <c r="F703" s="4">
        <v>497</v>
      </c>
      <c r="G703" s="4">
        <v>492</v>
      </c>
      <c r="H703" s="4">
        <v>510</v>
      </c>
      <c r="I703" s="4">
        <v>528</v>
      </c>
      <c r="J703" s="4">
        <v>517</v>
      </c>
      <c r="K703" s="4">
        <v>525</v>
      </c>
      <c r="L703" s="4">
        <v>505</v>
      </c>
      <c r="M703" s="4">
        <v>508</v>
      </c>
      <c r="N703" s="4">
        <v>512</v>
      </c>
      <c r="O703" s="4">
        <v>509</v>
      </c>
      <c r="P703" s="4">
        <v>517</v>
      </c>
      <c r="Q703" s="4">
        <v>496</v>
      </c>
      <c r="R703" s="4">
        <v>506</v>
      </c>
      <c r="S703" s="4">
        <v>483</v>
      </c>
      <c r="T703" s="4">
        <v>496</v>
      </c>
      <c r="U703" s="4">
        <v>520</v>
      </c>
      <c r="V703" s="4">
        <v>488</v>
      </c>
      <c r="W703" s="4">
        <v>509</v>
      </c>
      <c r="X703" s="4">
        <v>508</v>
      </c>
      <c r="Y703" s="21"/>
    </row>
    <row r="704" spans="1:25" x14ac:dyDescent="0.25">
      <c r="A704" s="11" t="s">
        <v>403</v>
      </c>
    </row>
    <row r="705" spans="1:25" x14ac:dyDescent="0.25">
      <c r="A705" s="11" t="s">
        <v>404</v>
      </c>
    </row>
    <row r="706" spans="1:25" x14ac:dyDescent="0.25">
      <c r="A706" s="11" t="s">
        <v>405</v>
      </c>
    </row>
    <row r="707" spans="1:25" x14ac:dyDescent="0.25">
      <c r="A707" s="11" t="s">
        <v>406</v>
      </c>
    </row>
    <row r="708" spans="1:25" s="2" customFormat="1" x14ac:dyDescent="0.25">
      <c r="A708" s="23" t="s">
        <v>407</v>
      </c>
      <c r="B708" s="35"/>
      <c r="C708" s="2">
        <v>32</v>
      </c>
      <c r="D708" s="2">
        <v>33</v>
      </c>
      <c r="E708" s="2">
        <v>34</v>
      </c>
      <c r="F708" s="2">
        <v>33</v>
      </c>
      <c r="G708" s="2">
        <v>38</v>
      </c>
      <c r="H708" s="2">
        <v>48</v>
      </c>
      <c r="I708" s="2">
        <v>49</v>
      </c>
      <c r="J708" s="2">
        <v>40</v>
      </c>
      <c r="K708" s="2">
        <v>31</v>
      </c>
      <c r="L708" s="2">
        <v>71</v>
      </c>
      <c r="M708" s="2">
        <v>52</v>
      </c>
      <c r="N708" s="2">
        <v>69</v>
      </c>
      <c r="O708" s="2">
        <v>87</v>
      </c>
      <c r="P708" s="2">
        <v>101</v>
      </c>
      <c r="Q708" s="2">
        <v>78</v>
      </c>
      <c r="R708" s="17">
        <v>71</v>
      </c>
      <c r="S708" s="17">
        <v>58</v>
      </c>
      <c r="T708" s="17">
        <v>147</v>
      </c>
      <c r="U708" s="17">
        <v>141</v>
      </c>
      <c r="V708" s="2">
        <v>124</v>
      </c>
      <c r="W708" s="2">
        <v>88</v>
      </c>
      <c r="X708" s="2">
        <v>52</v>
      </c>
      <c r="Y708" s="20"/>
    </row>
    <row r="709" spans="1:25" s="2" customFormat="1" x14ac:dyDescent="0.25">
      <c r="A709" s="23" t="s">
        <v>408</v>
      </c>
      <c r="B709" s="35"/>
      <c r="C709" s="2">
        <v>20</v>
      </c>
      <c r="D709" s="2">
        <v>22</v>
      </c>
      <c r="E709" s="2">
        <v>25</v>
      </c>
      <c r="F709" s="2">
        <v>24</v>
      </c>
      <c r="G709" s="2">
        <v>17</v>
      </c>
      <c r="H709" s="2">
        <v>23</v>
      </c>
      <c r="I709" s="2">
        <v>27</v>
      </c>
      <c r="J709" s="2">
        <v>22</v>
      </c>
      <c r="K709" s="2">
        <v>15</v>
      </c>
      <c r="L709" s="2">
        <v>19</v>
      </c>
      <c r="M709" s="2">
        <v>19</v>
      </c>
      <c r="N709" s="2">
        <v>16</v>
      </c>
      <c r="O709" s="2">
        <v>20</v>
      </c>
      <c r="P709" s="2">
        <v>22</v>
      </c>
      <c r="Q709" s="2">
        <v>21</v>
      </c>
      <c r="R709" s="2">
        <v>32</v>
      </c>
      <c r="S709" s="2">
        <v>22</v>
      </c>
      <c r="T709" s="2">
        <v>51</v>
      </c>
      <c r="U709" s="2">
        <v>49</v>
      </c>
      <c r="V709" s="2">
        <v>47</v>
      </c>
      <c r="W709" s="2">
        <v>19</v>
      </c>
      <c r="X709" s="2">
        <v>23</v>
      </c>
      <c r="Y709" s="20"/>
    </row>
    <row r="710" spans="1:25" s="2" customFormat="1" x14ac:dyDescent="0.25">
      <c r="A710" s="23" t="s">
        <v>409</v>
      </c>
      <c r="B710" s="35"/>
      <c r="C710" s="2">
        <v>14</v>
      </c>
      <c r="D710" s="2">
        <v>7</v>
      </c>
      <c r="E710" s="2">
        <v>7</v>
      </c>
      <c r="F710" s="2">
        <v>9</v>
      </c>
      <c r="G710" s="2">
        <v>5</v>
      </c>
      <c r="H710" s="2">
        <v>9</v>
      </c>
      <c r="I710" s="2" t="s">
        <v>1</v>
      </c>
      <c r="J710" s="2" t="s">
        <v>1</v>
      </c>
      <c r="K710" s="2" t="s">
        <v>1</v>
      </c>
      <c r="L710" s="2" t="s">
        <v>1</v>
      </c>
      <c r="M710" s="2" t="s">
        <v>1</v>
      </c>
      <c r="N710" s="2" t="s">
        <v>1</v>
      </c>
      <c r="Y710" s="20"/>
    </row>
    <row r="711" spans="1:25" s="2" customFormat="1" x14ac:dyDescent="0.25">
      <c r="A711" s="23"/>
      <c r="B711" s="35"/>
      <c r="Y711" s="20"/>
    </row>
    <row r="712" spans="1:25" x14ac:dyDescent="0.25">
      <c r="A712" s="8" t="s">
        <v>411</v>
      </c>
      <c r="B712" s="22"/>
    </row>
    <row r="713" spans="1:25" s="4" customFormat="1" x14ac:dyDescent="0.25">
      <c r="A713" s="24" t="s">
        <v>412</v>
      </c>
      <c r="B713" s="33"/>
      <c r="C713" s="4">
        <v>10995446.800000001</v>
      </c>
      <c r="D713" s="4">
        <v>10612686.380000001</v>
      </c>
      <c r="E713" s="4">
        <v>10257190.75</v>
      </c>
      <c r="F713" s="4">
        <v>9840066.1799999997</v>
      </c>
      <c r="G713" s="4">
        <v>9470656.8300000001</v>
      </c>
      <c r="H713" s="4">
        <v>9097594.4000000004</v>
      </c>
      <c r="I713" s="4">
        <v>8659651.0399999991</v>
      </c>
      <c r="J713" s="4">
        <v>8233749.1699999999</v>
      </c>
      <c r="K713" s="4">
        <v>7926382.7300000004</v>
      </c>
      <c r="L713" s="4">
        <v>7588715.2699999996</v>
      </c>
      <c r="M713" s="4">
        <v>7256347.5899999999</v>
      </c>
      <c r="N713" s="4">
        <v>6970825.0300000003</v>
      </c>
      <c r="O713" s="4">
        <v>6649060.7800000003</v>
      </c>
      <c r="P713" s="4">
        <v>6360766.5999999996</v>
      </c>
      <c r="Q713" s="4">
        <v>6189860.7000000002</v>
      </c>
      <c r="R713" s="4">
        <v>5926335.8200000003</v>
      </c>
      <c r="S713" s="4">
        <v>5690517.2000000002</v>
      </c>
      <c r="T713" s="4">
        <v>5397723.7599999998</v>
      </c>
      <c r="U713" s="4">
        <v>5181209.6500000004</v>
      </c>
      <c r="V713" s="4">
        <v>4993843.87</v>
      </c>
      <c r="W713" s="4">
        <v>4692113.03</v>
      </c>
      <c r="X713" s="4">
        <v>4440943.9800000004</v>
      </c>
      <c r="Y713" s="21"/>
    </row>
    <row r="714" spans="1:25" s="2" customFormat="1" x14ac:dyDescent="0.25">
      <c r="A714" s="23" t="s">
        <v>413</v>
      </c>
      <c r="B714" s="35"/>
      <c r="C714" s="2">
        <v>2743</v>
      </c>
      <c r="D714" s="2">
        <v>2723</v>
      </c>
      <c r="E714" s="2">
        <v>2721</v>
      </c>
      <c r="F714" s="2">
        <v>2793</v>
      </c>
      <c r="G714" s="2">
        <v>2785</v>
      </c>
      <c r="H714" s="2">
        <v>2761</v>
      </c>
      <c r="I714" s="2">
        <v>2737</v>
      </c>
      <c r="J714" s="2">
        <v>2712</v>
      </c>
      <c r="K714" s="2">
        <v>2704</v>
      </c>
      <c r="L714" s="2">
        <v>2688</v>
      </c>
      <c r="M714" s="2">
        <v>2676</v>
      </c>
      <c r="N714" s="2">
        <v>2672</v>
      </c>
      <c r="O714" s="2">
        <v>2664</v>
      </c>
      <c r="P714" s="2">
        <v>2663</v>
      </c>
      <c r="Q714" s="2">
        <v>2670</v>
      </c>
      <c r="R714" s="2">
        <v>2666</v>
      </c>
      <c r="S714" s="2">
        <v>2663</v>
      </c>
      <c r="T714" s="2">
        <v>2643</v>
      </c>
      <c r="U714" s="2">
        <v>2634</v>
      </c>
      <c r="V714" s="2">
        <v>2618</v>
      </c>
      <c r="W714" s="2">
        <v>2572</v>
      </c>
      <c r="X714" s="2">
        <v>2558</v>
      </c>
      <c r="Y714" s="20"/>
    </row>
    <row r="715" spans="1:25" s="4" customFormat="1" x14ac:dyDescent="0.25">
      <c r="A715" s="28" t="s">
        <v>414</v>
      </c>
      <c r="B715" s="32"/>
      <c r="C715" s="4">
        <v>1264155.01</v>
      </c>
      <c r="D715" s="4">
        <v>1216601.43</v>
      </c>
      <c r="E715" s="4">
        <v>1311889.54</v>
      </c>
      <c r="F715" s="4">
        <v>1034553.86</v>
      </c>
      <c r="G715" s="4">
        <v>1091915.27</v>
      </c>
      <c r="H715" s="4">
        <v>1035891.16</v>
      </c>
      <c r="I715" s="4">
        <v>988486.03</v>
      </c>
      <c r="J715" s="4">
        <v>979867.56</v>
      </c>
      <c r="K715" s="4">
        <v>803138.97</v>
      </c>
      <c r="L715" s="4">
        <v>870491.09</v>
      </c>
      <c r="M715" s="4">
        <v>828479.13</v>
      </c>
      <c r="N715" s="4">
        <v>945695.46</v>
      </c>
      <c r="O715" s="4">
        <v>880108.5</v>
      </c>
      <c r="P715" s="4">
        <v>745934.1</v>
      </c>
      <c r="Q715" s="4">
        <v>851728.2</v>
      </c>
      <c r="R715" s="4">
        <v>755261.74</v>
      </c>
      <c r="S715" s="4">
        <v>575207.57999999996</v>
      </c>
      <c r="T715" s="4">
        <v>631858.80000000005</v>
      </c>
      <c r="U715" s="4">
        <v>608472.21</v>
      </c>
      <c r="V715" s="4">
        <v>611448.81999999995</v>
      </c>
      <c r="W715" s="4">
        <v>508611.28</v>
      </c>
      <c r="X715" s="4">
        <v>402730.12</v>
      </c>
      <c r="Y715" s="21"/>
    </row>
    <row r="716" spans="1:25" s="4" customFormat="1" x14ac:dyDescent="0.25">
      <c r="A716" s="28" t="s">
        <v>415</v>
      </c>
      <c r="B716" s="32"/>
      <c r="C716" s="4">
        <v>452829.22</v>
      </c>
      <c r="D716" s="4">
        <v>426588.69</v>
      </c>
      <c r="E716" s="4">
        <v>421223.39</v>
      </c>
      <c r="F716" s="4">
        <v>456420.44</v>
      </c>
      <c r="G716" s="4">
        <v>348459.14</v>
      </c>
      <c r="H716" s="4">
        <v>415412.33</v>
      </c>
      <c r="I716" s="4">
        <v>399133.78</v>
      </c>
      <c r="J716" s="4">
        <v>328186.95</v>
      </c>
      <c r="K716" s="4">
        <v>369728.16</v>
      </c>
      <c r="L716" s="4">
        <v>257946.68</v>
      </c>
      <c r="M716" s="4">
        <v>235690.51</v>
      </c>
      <c r="N716" s="4">
        <v>264869.90999999997</v>
      </c>
      <c r="O716" s="4">
        <v>230134.79</v>
      </c>
      <c r="P716" s="4">
        <v>183336.28</v>
      </c>
      <c r="Q716" s="4">
        <v>204114.39</v>
      </c>
      <c r="R716" s="4">
        <v>229543.82</v>
      </c>
      <c r="S716" s="4">
        <v>208972.4</v>
      </c>
      <c r="T716" s="4">
        <v>179385.74</v>
      </c>
      <c r="U716" s="4">
        <v>243377.21</v>
      </c>
      <c r="V716" s="4">
        <v>221467.51999999999</v>
      </c>
      <c r="W716" s="4">
        <v>213490.61</v>
      </c>
      <c r="X716" s="4">
        <v>196672.58</v>
      </c>
      <c r="Y716" s="21"/>
    </row>
    <row r="717" spans="1:25" s="4" customFormat="1" x14ac:dyDescent="0.25">
      <c r="A717" s="28" t="s">
        <v>416</v>
      </c>
      <c r="B717" s="32"/>
      <c r="C717" s="4">
        <v>399557.16</v>
      </c>
      <c r="D717" s="4">
        <v>374368.3</v>
      </c>
      <c r="E717" s="4">
        <v>313142.28000000003</v>
      </c>
      <c r="F717" s="4">
        <v>326911.37</v>
      </c>
      <c r="G717" s="4">
        <v>379531.44</v>
      </c>
      <c r="H717" s="4">
        <v>286748.03999999998</v>
      </c>
      <c r="I717" s="4">
        <v>257579.42</v>
      </c>
      <c r="J717" s="4">
        <v>287185.24</v>
      </c>
      <c r="K717" s="4">
        <v>229049.23</v>
      </c>
      <c r="L717" s="4">
        <v>297796.53999999998</v>
      </c>
      <c r="M717" s="4">
        <v>257701.34</v>
      </c>
      <c r="N717" s="4">
        <v>234563.41</v>
      </c>
      <c r="O717" s="4">
        <v>257821.25</v>
      </c>
      <c r="P717" s="4">
        <v>245956.45</v>
      </c>
      <c r="Q717" s="4">
        <v>187376.02</v>
      </c>
      <c r="R717" s="4">
        <v>172276.12</v>
      </c>
      <c r="S717" s="4">
        <v>204496.99</v>
      </c>
      <c r="T717" s="4">
        <v>173756.88</v>
      </c>
      <c r="U717" s="4">
        <v>150890.96</v>
      </c>
      <c r="V717" s="4">
        <v>207944.93</v>
      </c>
      <c r="W717" s="4">
        <v>162078.22</v>
      </c>
      <c r="X717" s="4">
        <v>162014.45000000001</v>
      </c>
      <c r="Y717" s="21"/>
    </row>
    <row r="718" spans="1:25" s="4" customFormat="1" x14ac:dyDescent="0.25">
      <c r="A718" s="28" t="s">
        <v>417</v>
      </c>
      <c r="B718" s="32"/>
      <c r="C718" s="4">
        <v>375712.08</v>
      </c>
      <c r="D718" s="4">
        <v>343557.89</v>
      </c>
      <c r="E718" s="4">
        <v>397338.11</v>
      </c>
      <c r="F718" s="4">
        <v>273389.15000000002</v>
      </c>
      <c r="G718" s="4">
        <v>307371.78000000003</v>
      </c>
      <c r="H718" s="4">
        <v>319839.96999999997</v>
      </c>
      <c r="I718" s="4">
        <v>299310.43</v>
      </c>
      <c r="J718" s="4">
        <v>193891.54</v>
      </c>
      <c r="K718" s="4">
        <v>232985.04</v>
      </c>
      <c r="L718" s="4">
        <v>223696.8</v>
      </c>
      <c r="M718" s="4">
        <v>260224.43</v>
      </c>
      <c r="N718" s="4">
        <v>213018.41</v>
      </c>
      <c r="O718" s="4">
        <v>167293.31</v>
      </c>
      <c r="P718" s="4">
        <v>230006.28</v>
      </c>
      <c r="Q718" s="4">
        <v>222269.82</v>
      </c>
      <c r="R718" s="4">
        <v>167429.32</v>
      </c>
      <c r="S718" s="4">
        <v>149108.87</v>
      </c>
      <c r="T718" s="4">
        <v>205539.41</v>
      </c>
      <c r="U718" s="4">
        <v>184951.49</v>
      </c>
      <c r="V718" s="4">
        <v>130314.29</v>
      </c>
      <c r="W718" s="4">
        <v>146842.78</v>
      </c>
      <c r="X718" s="4">
        <v>138245.98000000001</v>
      </c>
      <c r="Y718" s="21"/>
    </row>
    <row r="719" spans="1:25" s="4" customFormat="1" x14ac:dyDescent="0.25">
      <c r="A719" s="28" t="s">
        <v>418</v>
      </c>
      <c r="B719" s="32"/>
      <c r="C719" s="4">
        <v>210073.93</v>
      </c>
      <c r="D719" s="4">
        <v>289881.57</v>
      </c>
      <c r="E719" s="4">
        <v>304487.01</v>
      </c>
      <c r="F719" s="4">
        <v>412055.57</v>
      </c>
      <c r="G719" s="4">
        <v>286846.27</v>
      </c>
      <c r="H719" s="4">
        <v>304674.3</v>
      </c>
      <c r="I719" s="4">
        <v>283302.71000000002</v>
      </c>
      <c r="J719" s="4">
        <v>282888.34000000003</v>
      </c>
      <c r="K719" s="4">
        <v>262220.46999999997</v>
      </c>
      <c r="L719" s="4">
        <v>224752.85</v>
      </c>
      <c r="M719" s="4">
        <v>199830.84</v>
      </c>
      <c r="N719" s="4">
        <v>247660.72</v>
      </c>
      <c r="O719" s="4">
        <v>208617.32</v>
      </c>
      <c r="P719" s="4">
        <v>199478.47</v>
      </c>
      <c r="Q719" s="4">
        <v>250494.32</v>
      </c>
      <c r="R719" s="4">
        <v>221835.36</v>
      </c>
      <c r="S719" s="4">
        <v>173541.27</v>
      </c>
      <c r="T719" s="4">
        <v>171390.25</v>
      </c>
      <c r="U719" s="4">
        <v>192440.18</v>
      </c>
      <c r="V719" s="4">
        <v>186239.92</v>
      </c>
      <c r="W719" s="4">
        <v>142700.46</v>
      </c>
      <c r="X719" s="4">
        <v>150285.87</v>
      </c>
      <c r="Y719" s="21"/>
    </row>
    <row r="720" spans="1:25" s="4" customFormat="1" x14ac:dyDescent="0.25">
      <c r="A720" s="28" t="s">
        <v>621</v>
      </c>
      <c r="B720" s="32"/>
      <c r="C720" s="4">
        <f>370378.1+3340.05</f>
        <v>373718.14999999997</v>
      </c>
      <c r="D720" s="4">
        <v>343461.99</v>
      </c>
      <c r="E720" s="4">
        <f>331258.68+1619.6</f>
        <v>332878.27999999997</v>
      </c>
      <c r="F720" s="4">
        <v>313346.78999999998</v>
      </c>
      <c r="G720" s="4">
        <v>431529.67</v>
      </c>
      <c r="H720" s="4">
        <v>392383.7</v>
      </c>
      <c r="I720" s="4">
        <v>408071.93</v>
      </c>
      <c r="J720" s="4">
        <v>388596.88</v>
      </c>
      <c r="K720" s="4">
        <v>373026.09</v>
      </c>
      <c r="L720" s="4">
        <v>340381.63</v>
      </c>
      <c r="M720" s="4">
        <v>306004.40999999997</v>
      </c>
      <c r="N720" s="4">
        <v>241067.16</v>
      </c>
      <c r="O720" s="4">
        <v>261021.53</v>
      </c>
      <c r="P720" s="4">
        <v>206445.15</v>
      </c>
      <c r="Q720" s="4">
        <v>217041.83</v>
      </c>
      <c r="R720" s="4">
        <f>227830.87+6782.48</f>
        <v>234613.35</v>
      </c>
      <c r="S720" s="4">
        <v>244519.83</v>
      </c>
      <c r="T720" s="4">
        <v>191936.05</v>
      </c>
      <c r="U720" s="4">
        <v>164460.64000000001</v>
      </c>
      <c r="V720" s="4">
        <v>215687.05</v>
      </c>
      <c r="W720" s="4">
        <v>224064.27</v>
      </c>
      <c r="X720" s="4">
        <v>191259.23</v>
      </c>
      <c r="Y720" s="21"/>
    </row>
    <row r="721" spans="1:25" s="2" customFormat="1" x14ac:dyDescent="0.25">
      <c r="A721" s="36" t="s">
        <v>421</v>
      </c>
      <c r="B721" s="37"/>
      <c r="C721" s="2">
        <v>257</v>
      </c>
      <c r="D721" s="2">
        <v>253</v>
      </c>
      <c r="E721" s="2">
        <v>261</v>
      </c>
      <c r="F721" s="2">
        <v>228</v>
      </c>
      <c r="G721" s="2">
        <v>245</v>
      </c>
      <c r="H721" s="2">
        <v>237</v>
      </c>
      <c r="I721" s="2">
        <v>234</v>
      </c>
      <c r="J721" s="2">
        <v>237</v>
      </c>
      <c r="K721" s="2">
        <v>205</v>
      </c>
      <c r="L721" s="2">
        <v>208</v>
      </c>
      <c r="M721" s="2">
        <v>214</v>
      </c>
      <c r="N721" s="2">
        <v>224</v>
      </c>
      <c r="O721" s="2">
        <v>223</v>
      </c>
      <c r="P721" s="2">
        <v>199</v>
      </c>
      <c r="Q721" s="2">
        <v>228</v>
      </c>
      <c r="R721" s="2">
        <v>205</v>
      </c>
      <c r="S721" s="2">
        <v>163</v>
      </c>
      <c r="T721" s="2">
        <v>195</v>
      </c>
      <c r="U721" s="2">
        <v>185</v>
      </c>
      <c r="V721" s="2">
        <v>195</v>
      </c>
      <c r="W721" s="2">
        <v>157</v>
      </c>
      <c r="X721" s="2">
        <v>140</v>
      </c>
      <c r="Y721" s="20"/>
    </row>
    <row r="722" spans="1:25" s="2" customFormat="1" x14ac:dyDescent="0.25">
      <c r="A722" s="36" t="s">
        <v>422</v>
      </c>
      <c r="B722" s="37"/>
      <c r="C722" s="2">
        <v>107</v>
      </c>
      <c r="D722" s="2">
        <v>89</v>
      </c>
      <c r="E722" s="2">
        <v>94</v>
      </c>
      <c r="F722" s="2">
        <v>91</v>
      </c>
      <c r="G722" s="2">
        <v>84</v>
      </c>
      <c r="H722" s="2">
        <v>95</v>
      </c>
      <c r="I722" s="2">
        <v>90</v>
      </c>
      <c r="J722" s="2">
        <v>79</v>
      </c>
      <c r="K722" s="2">
        <v>87</v>
      </c>
      <c r="L722" s="2">
        <v>72</v>
      </c>
      <c r="M722" s="2">
        <v>56</v>
      </c>
      <c r="N722" s="2">
        <v>77</v>
      </c>
      <c r="O722" s="2">
        <v>70</v>
      </c>
      <c r="P722" s="2">
        <v>65</v>
      </c>
      <c r="Q722" s="2">
        <v>75</v>
      </c>
      <c r="R722" s="2">
        <v>64</v>
      </c>
      <c r="S722" s="2">
        <v>64</v>
      </c>
      <c r="T722" s="2">
        <v>55</v>
      </c>
      <c r="U722" s="2">
        <v>77</v>
      </c>
      <c r="V722" s="2">
        <v>63</v>
      </c>
      <c r="W722" s="2">
        <v>54</v>
      </c>
      <c r="X722" s="2">
        <v>49</v>
      </c>
      <c r="Y722" s="20"/>
    </row>
    <row r="723" spans="1:25" s="2" customFormat="1" x14ac:dyDescent="0.25">
      <c r="A723" s="36" t="s">
        <v>423</v>
      </c>
      <c r="B723" s="37"/>
      <c r="C723" s="2">
        <v>78</v>
      </c>
      <c r="D723" s="2">
        <v>83</v>
      </c>
      <c r="E723" s="2">
        <v>68</v>
      </c>
      <c r="F723" s="2">
        <v>70</v>
      </c>
      <c r="G723" s="2">
        <v>72</v>
      </c>
      <c r="H723" s="2">
        <v>61</v>
      </c>
      <c r="I723" s="2">
        <v>65</v>
      </c>
      <c r="J723" s="2">
        <v>63</v>
      </c>
      <c r="K723" s="2">
        <v>49</v>
      </c>
      <c r="L723" s="2">
        <v>66</v>
      </c>
      <c r="M723" s="2">
        <v>63</v>
      </c>
      <c r="N723" s="2">
        <v>55</v>
      </c>
      <c r="O723" s="2">
        <v>60</v>
      </c>
      <c r="P723" s="2">
        <v>65</v>
      </c>
      <c r="Q723" s="2">
        <v>61</v>
      </c>
      <c r="R723" s="2">
        <v>60</v>
      </c>
      <c r="S723" s="2">
        <v>65</v>
      </c>
      <c r="T723" s="2">
        <v>60</v>
      </c>
      <c r="U723" s="2">
        <v>48</v>
      </c>
      <c r="V723" s="2">
        <v>60</v>
      </c>
      <c r="W723" s="2">
        <v>52</v>
      </c>
      <c r="X723" s="2">
        <v>52</v>
      </c>
      <c r="Y723" s="20"/>
    </row>
    <row r="724" spans="1:25" s="2" customFormat="1" x14ac:dyDescent="0.25">
      <c r="A724" s="36" t="s">
        <v>424</v>
      </c>
      <c r="B724" s="37"/>
      <c r="C724" s="2">
        <v>75</v>
      </c>
      <c r="D724" s="2">
        <v>69</v>
      </c>
      <c r="E724" s="2">
        <v>85</v>
      </c>
      <c r="F724" s="2">
        <v>67</v>
      </c>
      <c r="G724" s="2">
        <v>70</v>
      </c>
      <c r="H724" s="2">
        <v>66</v>
      </c>
      <c r="I724" s="2">
        <v>58</v>
      </c>
      <c r="J724" s="2">
        <v>53</v>
      </c>
      <c r="K724" s="2">
        <v>59</v>
      </c>
      <c r="L724" s="2">
        <v>53</v>
      </c>
      <c r="M724" s="2">
        <v>58</v>
      </c>
      <c r="N724" s="2">
        <v>53</v>
      </c>
      <c r="O724" s="2">
        <v>42</v>
      </c>
      <c r="P724" s="2">
        <v>56</v>
      </c>
      <c r="Q724" s="2">
        <v>57</v>
      </c>
      <c r="R724" s="2">
        <v>55</v>
      </c>
      <c r="S724" s="2">
        <v>52</v>
      </c>
      <c r="T724" s="2">
        <v>56</v>
      </c>
      <c r="U724" s="2">
        <v>55</v>
      </c>
      <c r="V724" s="2">
        <v>37</v>
      </c>
      <c r="W724" s="2">
        <v>44</v>
      </c>
      <c r="X724" s="2">
        <v>39</v>
      </c>
      <c r="Y724" s="20"/>
    </row>
    <row r="725" spans="1:25" s="2" customFormat="1" x14ac:dyDescent="0.25">
      <c r="A725" s="36" t="s">
        <v>425</v>
      </c>
      <c r="B725" s="37"/>
      <c r="C725" s="2">
        <v>47</v>
      </c>
      <c r="D725" s="2">
        <v>66</v>
      </c>
      <c r="E725" s="2">
        <v>66</v>
      </c>
      <c r="F725" s="2">
        <v>87</v>
      </c>
      <c r="G725" s="2">
        <v>61</v>
      </c>
      <c r="H725" s="2">
        <v>70</v>
      </c>
      <c r="I725" s="2">
        <v>62</v>
      </c>
      <c r="J725" s="2">
        <v>55</v>
      </c>
      <c r="K725" s="2">
        <v>63</v>
      </c>
      <c r="L725" s="2">
        <v>50</v>
      </c>
      <c r="M725" s="2">
        <v>43</v>
      </c>
      <c r="N725" s="2">
        <v>50</v>
      </c>
      <c r="O725" s="2">
        <v>48</v>
      </c>
      <c r="P725" s="2">
        <v>43</v>
      </c>
      <c r="Q725" s="2">
        <v>53</v>
      </c>
      <c r="R725" s="2">
        <v>51</v>
      </c>
      <c r="S725" s="2">
        <v>46</v>
      </c>
      <c r="T725" s="2">
        <v>50</v>
      </c>
      <c r="U725" s="2">
        <v>52</v>
      </c>
      <c r="V725" s="2">
        <v>50</v>
      </c>
      <c r="W725" s="2">
        <v>38</v>
      </c>
      <c r="X725" s="2">
        <v>40</v>
      </c>
      <c r="Y725" s="20"/>
    </row>
    <row r="726" spans="1:25" s="2" customFormat="1" x14ac:dyDescent="0.25">
      <c r="A726" s="36" t="s">
        <v>622</v>
      </c>
      <c r="B726" s="37"/>
      <c r="C726" s="2">
        <v>76</v>
      </c>
      <c r="D726" s="2">
        <v>67</v>
      </c>
      <c r="E726" s="2">
        <v>74</v>
      </c>
      <c r="F726" s="2">
        <v>67</v>
      </c>
      <c r="G726" s="2">
        <v>95</v>
      </c>
      <c r="H726" s="2">
        <v>83</v>
      </c>
      <c r="I726" s="2">
        <v>88</v>
      </c>
      <c r="J726" s="2">
        <v>77</v>
      </c>
      <c r="K726" s="2">
        <v>64</v>
      </c>
      <c r="L726" s="2">
        <v>68</v>
      </c>
      <c r="M726" s="2">
        <v>64</v>
      </c>
      <c r="N726" s="2">
        <v>52</v>
      </c>
      <c r="O726" s="2">
        <v>51</v>
      </c>
      <c r="P726" s="2">
        <v>43</v>
      </c>
      <c r="Q726" s="2">
        <v>47</v>
      </c>
      <c r="R726" s="2">
        <v>53</v>
      </c>
      <c r="S726" s="2">
        <v>53</v>
      </c>
      <c r="T726" s="2">
        <v>47</v>
      </c>
      <c r="U726" s="2">
        <v>41</v>
      </c>
      <c r="V726" s="2">
        <v>53</v>
      </c>
      <c r="W726" s="2">
        <v>48</v>
      </c>
      <c r="X726" s="2">
        <v>45</v>
      </c>
      <c r="Y726" s="20"/>
    </row>
    <row r="727" spans="1:25" s="4" customFormat="1" x14ac:dyDescent="0.25">
      <c r="A727" s="24" t="s">
        <v>428</v>
      </c>
      <c r="B727" s="33"/>
      <c r="C727" s="4">
        <v>9183556.2599999998</v>
      </c>
      <c r="D727" s="4">
        <v>8834827.9399999995</v>
      </c>
      <c r="E727" s="4">
        <v>8488121.6799999997</v>
      </c>
      <c r="F727" s="4">
        <v>8057942.8600000003</v>
      </c>
      <c r="G727" s="4">
        <v>7716918.5300000003</v>
      </c>
      <c r="H727" s="4">
        <v>7378536.0599999996</v>
      </c>
      <c r="I727" s="4">
        <v>7012252.7699999996</v>
      </c>
      <c r="J727" s="4">
        <v>6753000.2199999997</v>
      </c>
      <c r="K727" s="4">
        <v>6459373.7400000002</v>
      </c>
      <c r="L727" s="4">
        <v>6244140.7699999996</v>
      </c>
      <c r="M727" s="4">
        <v>5996896.0599999996</v>
      </c>
      <c r="N727" s="4">
        <v>5769645.4199999999</v>
      </c>
      <c r="O727" s="4">
        <v>5524172.5800000001</v>
      </c>
      <c r="P727" s="4">
        <v>5295543.97</v>
      </c>
      <c r="Q727" s="4">
        <v>5108564.32</v>
      </c>
      <c r="R727" s="4">
        <v>4900637.8499999996</v>
      </c>
      <c r="S727" s="4">
        <v>4709877.84</v>
      </c>
      <c r="T727" s="4">
        <v>4475715.43</v>
      </c>
      <c r="U727" s="4">
        <v>4245089.17</v>
      </c>
      <c r="V727" s="4">
        <v>4032190.16</v>
      </c>
      <c r="W727" s="4">
        <v>3802936.69</v>
      </c>
      <c r="X727" s="4">
        <v>3602465.87</v>
      </c>
      <c r="Y727" s="21"/>
    </row>
    <row r="729" spans="1:25" ht="18" hidden="1" outlineLevel="1" x14ac:dyDescent="0.25">
      <c r="A729" s="10" t="s">
        <v>429</v>
      </c>
      <c r="B729" s="25"/>
    </row>
    <row r="730" spans="1:25" s="4" customFormat="1" hidden="1" outlineLevel="1" x14ac:dyDescent="0.25">
      <c r="A730" s="24" t="s">
        <v>430</v>
      </c>
      <c r="B730" s="33"/>
      <c r="C730" s="4">
        <v>1813322.25</v>
      </c>
      <c r="D730" s="4">
        <v>1727116.26</v>
      </c>
      <c r="E730" s="4">
        <v>1785211.38</v>
      </c>
      <c r="F730" s="4">
        <v>1738611.36</v>
      </c>
      <c r="G730" s="4">
        <v>1682720</v>
      </c>
      <c r="H730" s="4">
        <v>1725943.17</v>
      </c>
      <c r="I730" s="4">
        <v>1822007.32</v>
      </c>
      <c r="J730" s="4">
        <v>1707811.26</v>
      </c>
      <c r="K730" s="4">
        <v>1745390.78</v>
      </c>
      <c r="L730" s="4">
        <v>1627455.8</v>
      </c>
      <c r="M730" s="4">
        <v>1657429.23</v>
      </c>
      <c r="N730" s="4">
        <v>1730215.16</v>
      </c>
      <c r="O730" s="4">
        <v>1696308.71</v>
      </c>
      <c r="P730" s="4">
        <v>1720737.53</v>
      </c>
      <c r="Q730" s="4">
        <v>1779769.69</v>
      </c>
      <c r="R730" s="4">
        <v>1707012.95</v>
      </c>
      <c r="S730" s="4">
        <v>1730616.1</v>
      </c>
      <c r="T730" s="4">
        <v>1804747.29</v>
      </c>
      <c r="U730" s="4">
        <v>1882931.37</v>
      </c>
      <c r="V730" s="4">
        <v>1888502.98</v>
      </c>
      <c r="W730" s="4">
        <v>1740605.08</v>
      </c>
      <c r="X730" s="4">
        <v>1741964.82</v>
      </c>
      <c r="Y730" s="21"/>
    </row>
    <row r="731" spans="1:25" s="4" customFormat="1" hidden="1" outlineLevel="1" x14ac:dyDescent="0.25">
      <c r="A731" s="24" t="s">
        <v>431</v>
      </c>
      <c r="B731" s="33"/>
      <c r="C731" s="4">
        <v>-5479.01</v>
      </c>
      <c r="D731" s="4">
        <v>-9083.48</v>
      </c>
      <c r="E731" s="4">
        <v>-9859.18</v>
      </c>
      <c r="F731" s="4">
        <v>-6849.94</v>
      </c>
      <c r="G731" s="4">
        <v>-8417.5400000000009</v>
      </c>
      <c r="H731" s="4">
        <v>-7323.86</v>
      </c>
      <c r="I731" s="4">
        <v>-6334.27</v>
      </c>
      <c r="J731" s="4">
        <v>-6333.97</v>
      </c>
      <c r="K731" s="4">
        <v>-5159.62</v>
      </c>
      <c r="L731" s="4">
        <v>-5621.53</v>
      </c>
      <c r="M731" s="4">
        <v>-8443.25</v>
      </c>
      <c r="N731" s="4">
        <v>-5810.2</v>
      </c>
      <c r="O731" s="4">
        <v>-6153.11</v>
      </c>
      <c r="P731" s="4">
        <v>-7457.98</v>
      </c>
      <c r="Q731" s="4">
        <v>-6656.23</v>
      </c>
      <c r="R731" s="4">
        <v>-9854</v>
      </c>
      <c r="S731" s="4">
        <v>-18924.14</v>
      </c>
      <c r="T731" s="4">
        <v>-8360.7000000000007</v>
      </c>
      <c r="U731" s="4">
        <v>-7903.28</v>
      </c>
      <c r="V731" s="4">
        <v>-10509.46</v>
      </c>
      <c r="W731" s="4">
        <v>-7814.33</v>
      </c>
      <c r="X731" s="4">
        <v>-11574.34</v>
      </c>
      <c r="Y731" s="21"/>
    </row>
    <row r="732" spans="1:25" s="4" customFormat="1" hidden="1" outlineLevel="1" x14ac:dyDescent="0.25">
      <c r="A732" s="24" t="s">
        <v>432</v>
      </c>
      <c r="B732" s="33"/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21"/>
    </row>
    <row r="733" spans="1:25" s="4" customFormat="1" hidden="1" outlineLevel="1" x14ac:dyDescent="0.25">
      <c r="A733" s="24" t="s">
        <v>433</v>
      </c>
      <c r="B733" s="33"/>
      <c r="C733" s="4">
        <v>0</v>
      </c>
      <c r="D733" s="4">
        <v>-20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21"/>
    </row>
    <row r="734" spans="1:25" s="4" customFormat="1" hidden="1" outlineLevel="1" x14ac:dyDescent="0.25">
      <c r="A734" s="24" t="s">
        <v>434</v>
      </c>
      <c r="B734" s="33"/>
      <c r="C734" s="4">
        <v>48275.34</v>
      </c>
      <c r="D734" s="4">
        <v>73153.94</v>
      </c>
      <c r="E734" s="4">
        <v>61812.12</v>
      </c>
      <c r="F734" s="4">
        <v>58515.03</v>
      </c>
      <c r="G734" s="4">
        <v>69344.31</v>
      </c>
      <c r="H734" s="4">
        <v>66442.350000000006</v>
      </c>
      <c r="I734" s="4">
        <v>65687.45</v>
      </c>
      <c r="J734" s="4">
        <v>85479.06</v>
      </c>
      <c r="K734" s="4">
        <v>89294.6</v>
      </c>
      <c r="L734" s="4">
        <v>91266.07</v>
      </c>
      <c r="M734" s="4">
        <v>109863.46</v>
      </c>
      <c r="N734" s="4">
        <v>100718.59</v>
      </c>
      <c r="O734" s="4">
        <v>102711.82</v>
      </c>
      <c r="P734" s="4">
        <v>107019.5</v>
      </c>
      <c r="Q734" s="4">
        <v>103289.52</v>
      </c>
      <c r="R734" s="4">
        <v>170163.61</v>
      </c>
      <c r="S734" s="4">
        <v>146423.42000000001</v>
      </c>
      <c r="T734" s="4">
        <v>101333.16</v>
      </c>
      <c r="U734" s="4">
        <v>68795.78</v>
      </c>
      <c r="V734" s="4">
        <v>28562.46</v>
      </c>
      <c r="W734" s="4">
        <v>9512.0400000000009</v>
      </c>
      <c r="X734" s="4">
        <v>4500.2299999999996</v>
      </c>
      <c r="Y734" s="21"/>
    </row>
    <row r="735" spans="1:25" s="4" customFormat="1" hidden="1" outlineLevel="1" x14ac:dyDescent="0.25">
      <c r="A735" s="24" t="s">
        <v>435</v>
      </c>
      <c r="B735" s="33"/>
      <c r="C735" s="4">
        <v>179541.72</v>
      </c>
      <c r="D735" s="4">
        <v>164417.41</v>
      </c>
      <c r="E735" s="4">
        <v>182883.09</v>
      </c>
      <c r="F735" s="4">
        <v>189198.67</v>
      </c>
      <c r="G735" s="4">
        <v>179637.8</v>
      </c>
      <c r="H735" s="4">
        <v>174693.06</v>
      </c>
      <c r="I735" s="4">
        <v>181363.24</v>
      </c>
      <c r="J735" s="4">
        <v>175858.38</v>
      </c>
      <c r="K735" s="4">
        <v>171167.74</v>
      </c>
      <c r="L735" s="4">
        <v>174403.77</v>
      </c>
      <c r="M735" s="4">
        <v>172839.02</v>
      </c>
      <c r="N735" s="4">
        <v>185528.33</v>
      </c>
      <c r="O735" s="4">
        <v>196490.99</v>
      </c>
      <c r="P735" s="4">
        <v>189060.11</v>
      </c>
      <c r="Q735" s="4">
        <v>218589.92</v>
      </c>
      <c r="R735" s="4">
        <v>200708.35</v>
      </c>
      <c r="S735" s="4">
        <v>215374.83</v>
      </c>
      <c r="T735" s="4">
        <v>234617.33</v>
      </c>
      <c r="U735" s="4">
        <v>234698.05</v>
      </c>
      <c r="V735" s="4">
        <v>256683.32</v>
      </c>
      <c r="W735" s="4">
        <v>220087.18</v>
      </c>
      <c r="X735" s="4">
        <v>206842.81</v>
      </c>
      <c r="Y735" s="21"/>
    </row>
    <row r="736" spans="1:25" s="4" customFormat="1" hidden="1" outlineLevel="1" x14ac:dyDescent="0.25">
      <c r="A736" s="24" t="s">
        <v>436</v>
      </c>
      <c r="B736" s="33"/>
      <c r="C736" s="4">
        <v>-30670.240000000002</v>
      </c>
      <c r="D736" s="4">
        <v>-19675.150000000001</v>
      </c>
      <c r="E736" s="4">
        <v>-34082.57</v>
      </c>
      <c r="F736" s="4">
        <v>-37354.9</v>
      </c>
      <c r="G736" s="4">
        <v>-34084.949999999997</v>
      </c>
      <c r="H736" s="4">
        <v>-33661.61</v>
      </c>
      <c r="I736" s="4">
        <v>-31717.54</v>
      </c>
      <c r="J736" s="4">
        <v>-33249.96</v>
      </c>
      <c r="K736" s="4">
        <v>-34125.339999999997</v>
      </c>
      <c r="L736" s="4">
        <v>-30569.67</v>
      </c>
      <c r="M736" s="4">
        <v>-33773.1</v>
      </c>
      <c r="N736" s="4">
        <v>-38274.019999999997</v>
      </c>
      <c r="O736" s="4">
        <v>-34813.67</v>
      </c>
      <c r="P736" s="4">
        <v>-36029.75</v>
      </c>
      <c r="Q736" s="4">
        <v>-43090.37</v>
      </c>
      <c r="R736" s="4">
        <v>-29170.22</v>
      </c>
      <c r="S736" s="4">
        <v>-113112</v>
      </c>
      <c r="T736" s="4">
        <v>-45802.86</v>
      </c>
      <c r="U736" s="4">
        <v>-43260.91</v>
      </c>
      <c r="V736" s="4">
        <v>-61631.83</v>
      </c>
      <c r="W736" s="4">
        <v>-33326.61</v>
      </c>
      <c r="X736" s="4">
        <v>-34029.050000000003</v>
      </c>
      <c r="Y736" s="21"/>
    </row>
    <row r="737" spans="1:25" s="4" customFormat="1" hidden="1" outlineLevel="1" x14ac:dyDescent="0.25">
      <c r="A737" s="24" t="s">
        <v>437</v>
      </c>
      <c r="B737" s="33"/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21"/>
    </row>
    <row r="738" spans="1:25" s="4" customFormat="1" hidden="1" outlineLevel="1" x14ac:dyDescent="0.25">
      <c r="A738" s="24" t="s">
        <v>438</v>
      </c>
      <c r="B738" s="33"/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-35</v>
      </c>
      <c r="J738" s="4">
        <v>0</v>
      </c>
      <c r="K738" s="4">
        <v>0</v>
      </c>
      <c r="L738" s="4">
        <v>-117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-273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21"/>
    </row>
    <row r="739" spans="1:25" s="4" customFormat="1" hidden="1" outlineLevel="1" x14ac:dyDescent="0.25">
      <c r="A739" s="24" t="s">
        <v>439</v>
      </c>
      <c r="B739" s="33"/>
      <c r="C739" s="4">
        <v>2506.9499999999998</v>
      </c>
      <c r="D739" s="4">
        <v>2033.9</v>
      </c>
      <c r="E739" s="4">
        <v>2321.9</v>
      </c>
      <c r="F739" s="4">
        <v>2493.38</v>
      </c>
      <c r="G739" s="4">
        <v>1979</v>
      </c>
      <c r="H739" s="4">
        <v>2418.4499999999998</v>
      </c>
      <c r="I739" s="4">
        <v>2359.92</v>
      </c>
      <c r="J739" s="4">
        <v>2029.91</v>
      </c>
      <c r="K739" s="4">
        <v>1727.63</v>
      </c>
      <c r="L739" s="4">
        <v>1890.37</v>
      </c>
      <c r="M739" s="4">
        <v>2562.35</v>
      </c>
      <c r="N739" s="4">
        <v>3110.77</v>
      </c>
      <c r="O739" s="4">
        <v>2866.91</v>
      </c>
      <c r="P739" s="4">
        <v>2277.81</v>
      </c>
      <c r="Q739" s="4">
        <v>2269.85</v>
      </c>
      <c r="R739" s="4">
        <v>2709.23</v>
      </c>
      <c r="S739" s="4">
        <v>2428.75</v>
      </c>
      <c r="T739" s="4">
        <v>2373.66</v>
      </c>
      <c r="U739" s="4">
        <v>3270.66</v>
      </c>
      <c r="V739" s="4">
        <v>2480.31</v>
      </c>
      <c r="W739" s="4">
        <v>2317.12</v>
      </c>
      <c r="X739" s="4">
        <v>1961.34</v>
      </c>
      <c r="Y739" s="21"/>
    </row>
    <row r="740" spans="1:25" s="4" customFormat="1" hidden="1" outlineLevel="1" x14ac:dyDescent="0.25">
      <c r="A740" s="24" t="s">
        <v>440</v>
      </c>
      <c r="B740" s="33"/>
      <c r="C740" s="4">
        <v>-407.5</v>
      </c>
      <c r="D740" s="4">
        <v>-323</v>
      </c>
      <c r="E740" s="4">
        <v>-485</v>
      </c>
      <c r="F740" s="4">
        <v>-194</v>
      </c>
      <c r="G740" s="4">
        <v>-307</v>
      </c>
      <c r="H740" s="4">
        <v>-480</v>
      </c>
      <c r="I740" s="4">
        <v>-294</v>
      </c>
      <c r="J740" s="4">
        <v>-473.06</v>
      </c>
      <c r="K740" s="4">
        <v>-338</v>
      </c>
      <c r="L740" s="4">
        <v>-122</v>
      </c>
      <c r="M740" s="4">
        <v>-289.62</v>
      </c>
      <c r="N740" s="4">
        <v>-426.5</v>
      </c>
      <c r="O740" s="4">
        <v>-324</v>
      </c>
      <c r="P740" s="4">
        <v>-601</v>
      </c>
      <c r="Q740" s="4">
        <v>-354</v>
      </c>
      <c r="R740" s="4">
        <v>-440</v>
      </c>
      <c r="S740" s="4">
        <v>-1345.03</v>
      </c>
      <c r="T740" s="4">
        <v>-495</v>
      </c>
      <c r="U740" s="4">
        <v>-503.01</v>
      </c>
      <c r="V740" s="4">
        <v>-754.95</v>
      </c>
      <c r="W740" s="4">
        <v>-576.30999999999995</v>
      </c>
      <c r="X740" s="4">
        <v>-374.73</v>
      </c>
      <c r="Y740" s="21"/>
    </row>
    <row r="741" spans="1:25" s="4" customFormat="1" hidden="1" outlineLevel="1" x14ac:dyDescent="0.25">
      <c r="A741" s="24" t="s">
        <v>441</v>
      </c>
      <c r="B741" s="33"/>
      <c r="C741" s="4">
        <v>0</v>
      </c>
      <c r="D741" s="4">
        <v>18885.169999999998</v>
      </c>
      <c r="E741" s="4">
        <v>15800.97</v>
      </c>
      <c r="F741" s="4">
        <v>13205.77</v>
      </c>
      <c r="G741" s="4">
        <v>11298.59</v>
      </c>
      <c r="H741" s="4">
        <v>13405.37</v>
      </c>
      <c r="I741" s="4">
        <v>13535.88</v>
      </c>
      <c r="J741" s="4">
        <v>13827.51</v>
      </c>
      <c r="K741" s="4">
        <v>17143.849999999999</v>
      </c>
      <c r="L741" s="4">
        <v>13800.16</v>
      </c>
      <c r="M741" s="4">
        <v>18092.27</v>
      </c>
      <c r="N741" s="4">
        <v>15953.69</v>
      </c>
      <c r="O741" s="4">
        <v>17477.32</v>
      </c>
      <c r="P741" s="4">
        <v>20519.32</v>
      </c>
      <c r="Q741" s="4">
        <v>15909.08</v>
      </c>
      <c r="R741" s="4">
        <v>17589.63</v>
      </c>
      <c r="S741" s="4">
        <v>16758.32</v>
      </c>
      <c r="T741" s="4">
        <v>15091.28</v>
      </c>
      <c r="U741" s="4">
        <v>15989.85</v>
      </c>
      <c r="V741" s="4">
        <v>14746.58</v>
      </c>
      <c r="W741" s="4">
        <v>17433.68</v>
      </c>
      <c r="X741" s="4">
        <v>15897.11</v>
      </c>
      <c r="Y741" s="21"/>
    </row>
    <row r="742" spans="1:25" s="4" customFormat="1" hidden="1" outlineLevel="1" x14ac:dyDescent="0.25">
      <c r="A742" s="24" t="s">
        <v>442</v>
      </c>
      <c r="B742" s="33"/>
      <c r="C742" s="4">
        <v>0</v>
      </c>
      <c r="D742" s="4">
        <v>-529.04999999999995</v>
      </c>
      <c r="E742" s="4">
        <v>-884.06</v>
      </c>
      <c r="F742" s="4">
        <v>-315.04000000000002</v>
      </c>
      <c r="G742" s="4">
        <v>-263.38</v>
      </c>
      <c r="H742" s="4">
        <v>-497.61</v>
      </c>
      <c r="I742" s="4">
        <v>-715.63</v>
      </c>
      <c r="J742" s="4">
        <v>-674.99</v>
      </c>
      <c r="K742" s="4">
        <v>-624.25</v>
      </c>
      <c r="L742" s="4">
        <v>-322.38</v>
      </c>
      <c r="M742" s="4">
        <v>-487.46</v>
      </c>
      <c r="N742" s="4">
        <v>-503.37</v>
      </c>
      <c r="O742" s="4">
        <v>-310.86</v>
      </c>
      <c r="P742" s="4">
        <v>-551.33000000000004</v>
      </c>
      <c r="Q742" s="4">
        <v>-308.70999999999998</v>
      </c>
      <c r="R742" s="4">
        <v>-568.08000000000004</v>
      </c>
      <c r="S742" s="4">
        <v>-664.64</v>
      </c>
      <c r="T742" s="4">
        <v>-653.01</v>
      </c>
      <c r="U742" s="4">
        <v>-490.67</v>
      </c>
      <c r="V742" s="4">
        <v>-366.98</v>
      </c>
      <c r="W742" s="4">
        <v>-432.82</v>
      </c>
      <c r="X742" s="4">
        <v>-609.49</v>
      </c>
      <c r="Y742" s="21"/>
    </row>
    <row r="743" spans="1:25" s="4" customFormat="1" hidden="1" outlineLevel="1" x14ac:dyDescent="0.25">
      <c r="A743" s="24" t="s">
        <v>443</v>
      </c>
      <c r="B743" s="33"/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21"/>
    </row>
    <row r="744" spans="1:25" s="4" customFormat="1" hidden="1" outlineLevel="1" x14ac:dyDescent="0.25">
      <c r="A744" s="24" t="s">
        <v>444</v>
      </c>
      <c r="B744" s="33"/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-0.61</v>
      </c>
      <c r="Q744" s="4">
        <v>0</v>
      </c>
      <c r="R744" s="4">
        <v>-24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21"/>
    </row>
    <row r="745" spans="1:25" s="4" customFormat="1" hidden="1" outlineLevel="1" x14ac:dyDescent="0.25">
      <c r="A745" s="24" t="s">
        <v>445</v>
      </c>
      <c r="B745" s="33"/>
      <c r="C745" s="4">
        <v>601.12</v>
      </c>
      <c r="D745" s="4">
        <v>587.09</v>
      </c>
      <c r="E745" s="4">
        <v>536.05999999999995</v>
      </c>
      <c r="F745" s="4">
        <v>268.27999999999997</v>
      </c>
      <c r="G745" s="4">
        <v>551.87</v>
      </c>
      <c r="H745" s="4">
        <v>680.21</v>
      </c>
      <c r="I745" s="4">
        <v>304.31</v>
      </c>
      <c r="J745" s="4">
        <v>447.53</v>
      </c>
      <c r="K745" s="4">
        <v>435.43</v>
      </c>
      <c r="L745" s="4">
        <v>288.2</v>
      </c>
      <c r="M745" s="4">
        <v>414.65</v>
      </c>
      <c r="N745" s="4">
        <v>439.19</v>
      </c>
      <c r="O745" s="4">
        <v>415.28</v>
      </c>
      <c r="P745" s="4">
        <v>453.62</v>
      </c>
      <c r="Q745" s="4">
        <v>440.62</v>
      </c>
      <c r="R745" s="4">
        <v>613.57000000000005</v>
      </c>
      <c r="S745" s="4">
        <v>854.83</v>
      </c>
      <c r="T745" s="4">
        <v>1056.52</v>
      </c>
      <c r="U745" s="4">
        <v>944.31</v>
      </c>
      <c r="V745" s="4">
        <v>722.26</v>
      </c>
      <c r="W745" s="4">
        <v>429.83</v>
      </c>
      <c r="X745" s="4">
        <v>662.6</v>
      </c>
      <c r="Y745" s="21"/>
    </row>
    <row r="746" spans="1:25" s="4" customFormat="1" hidden="1" outlineLevel="1" x14ac:dyDescent="0.25">
      <c r="A746" s="24" t="s">
        <v>446</v>
      </c>
      <c r="B746" s="33"/>
      <c r="C746" s="4">
        <v>0</v>
      </c>
      <c r="D746" s="4">
        <v>0</v>
      </c>
      <c r="E746" s="4">
        <v>0</v>
      </c>
      <c r="F746" s="4">
        <v>0</v>
      </c>
      <c r="G746" s="4">
        <v>-21.17</v>
      </c>
      <c r="H746" s="4">
        <v>0</v>
      </c>
      <c r="I746" s="4">
        <v>-10</v>
      </c>
      <c r="J746" s="4">
        <v>0</v>
      </c>
      <c r="K746" s="4">
        <v>-0.36</v>
      </c>
      <c r="L746" s="4">
        <v>-10</v>
      </c>
      <c r="M746" s="4">
        <v>-25</v>
      </c>
      <c r="N746" s="4">
        <v>-61.68</v>
      </c>
      <c r="O746" s="4">
        <v>-42.63</v>
      </c>
      <c r="P746" s="4">
        <v>-105.26</v>
      </c>
      <c r="Q746" s="4">
        <v>-46.45</v>
      </c>
      <c r="R746" s="4">
        <v>-30</v>
      </c>
      <c r="S746" s="4">
        <v>-121</v>
      </c>
      <c r="T746" s="4">
        <v>-20</v>
      </c>
      <c r="U746" s="4">
        <v>-33.04</v>
      </c>
      <c r="V746" s="4">
        <v>0</v>
      </c>
      <c r="W746" s="4">
        <v>0</v>
      </c>
      <c r="X746" s="4">
        <v>-57.65</v>
      </c>
      <c r="Y746" s="21"/>
    </row>
    <row r="747" spans="1:25" s="4" customFormat="1" hidden="1" outlineLevel="1" x14ac:dyDescent="0.25">
      <c r="A747" s="24" t="s">
        <v>447</v>
      </c>
      <c r="B747" s="33"/>
      <c r="C747" s="4">
        <v>36485.160000000003</v>
      </c>
      <c r="D747" s="4">
        <v>43150.91</v>
      </c>
      <c r="E747" s="4">
        <v>41962.080000000002</v>
      </c>
      <c r="F747" s="4">
        <v>41291.4</v>
      </c>
      <c r="G747" s="4">
        <v>43885.06</v>
      </c>
      <c r="H747" s="4">
        <v>39816.49</v>
      </c>
      <c r="I747" s="4">
        <v>44285.9</v>
      </c>
      <c r="J747" s="4">
        <v>32750.11</v>
      </c>
      <c r="K747" s="4">
        <v>37154.75</v>
      </c>
      <c r="L747" s="4">
        <v>38241.379999999997</v>
      </c>
      <c r="M747" s="4">
        <v>40559.07</v>
      </c>
      <c r="N747" s="4">
        <v>43995.59</v>
      </c>
      <c r="O747" s="4">
        <v>43401.47</v>
      </c>
      <c r="P747" s="4">
        <v>52381.9</v>
      </c>
      <c r="Q747" s="4">
        <v>45887.95</v>
      </c>
      <c r="R747" s="4">
        <v>56965.43</v>
      </c>
      <c r="S747" s="4">
        <v>51959.199999999997</v>
      </c>
      <c r="T747" s="4">
        <v>37942.629999999997</v>
      </c>
      <c r="U747" s="4">
        <v>22359.41</v>
      </c>
      <c r="V747" s="4">
        <v>17341.46</v>
      </c>
      <c r="W747" s="4">
        <v>16348.13</v>
      </c>
      <c r="X747" s="4">
        <v>15849.04</v>
      </c>
      <c r="Y747" s="21"/>
    </row>
    <row r="748" spans="1:25" s="4" customFormat="1" hidden="1" outlineLevel="1" x14ac:dyDescent="0.25">
      <c r="A748" s="24" t="s">
        <v>448</v>
      </c>
      <c r="B748" s="33"/>
      <c r="C748" s="4">
        <v>-382.62</v>
      </c>
      <c r="D748" s="4">
        <v>-1360.47</v>
      </c>
      <c r="E748" s="4">
        <v>-1552.32</v>
      </c>
      <c r="F748" s="4">
        <v>-575.26</v>
      </c>
      <c r="G748" s="4">
        <v>-289.8</v>
      </c>
      <c r="H748" s="4">
        <v>-130</v>
      </c>
      <c r="I748" s="4">
        <v>-120</v>
      </c>
      <c r="J748" s="4">
        <v>-695.67</v>
      </c>
      <c r="K748" s="4">
        <v>-846.26</v>
      </c>
      <c r="L748" s="4">
        <v>-271.64</v>
      </c>
      <c r="M748" s="4">
        <v>-1052.17</v>
      </c>
      <c r="N748" s="4">
        <v>-1079.3900000000001</v>
      </c>
      <c r="O748" s="4">
        <v>-1101.3499999999999</v>
      </c>
      <c r="P748" s="4">
        <v>-347</v>
      </c>
      <c r="Q748" s="4">
        <v>-1183.1400000000001</v>
      </c>
      <c r="R748" s="4">
        <v>-730.32</v>
      </c>
      <c r="S748" s="4">
        <v>-2493</v>
      </c>
      <c r="T748" s="4">
        <v>-571.53</v>
      </c>
      <c r="U748" s="4">
        <v>-286.18</v>
      </c>
      <c r="V748" s="4">
        <v>-862.24</v>
      </c>
      <c r="W748" s="4">
        <v>-759.68</v>
      </c>
      <c r="X748" s="4">
        <v>-505</v>
      </c>
      <c r="Y748" s="21"/>
    </row>
    <row r="749" spans="1:25" s="4" customFormat="1" hidden="1" outlineLevel="1" x14ac:dyDescent="0.25">
      <c r="A749" s="24" t="s">
        <v>449</v>
      </c>
      <c r="B749" s="33"/>
      <c r="C749" s="4">
        <v>1361.71</v>
      </c>
      <c r="D749" s="4">
        <v>1331.2</v>
      </c>
      <c r="E749" s="4">
        <v>1362.16</v>
      </c>
      <c r="F749" s="4">
        <v>1302.47</v>
      </c>
      <c r="G749" s="4">
        <v>1329.03</v>
      </c>
      <c r="H749" s="4">
        <v>1381.01</v>
      </c>
      <c r="I749" s="4">
        <v>1386.14</v>
      </c>
      <c r="J749" s="4">
        <v>1369.48</v>
      </c>
      <c r="K749" s="4">
        <v>1365.32</v>
      </c>
      <c r="L749" s="4">
        <v>1296.8</v>
      </c>
      <c r="M749" s="4">
        <v>1354.93</v>
      </c>
      <c r="N749" s="4">
        <v>1363.6</v>
      </c>
      <c r="O749" s="4">
        <v>1341.4</v>
      </c>
      <c r="P749" s="4">
        <v>1317.32</v>
      </c>
      <c r="Q749" s="4">
        <v>1269.78</v>
      </c>
      <c r="R749" s="4">
        <v>1233.5</v>
      </c>
      <c r="S749" s="4">
        <v>1270.8699999999999</v>
      </c>
      <c r="T749" s="4">
        <v>1295.97</v>
      </c>
      <c r="U749" s="4">
        <v>1307.58</v>
      </c>
      <c r="V749" s="4">
        <v>1284.0999999999999</v>
      </c>
      <c r="W749" s="4">
        <v>139.53</v>
      </c>
      <c r="X749" s="4">
        <v>0</v>
      </c>
      <c r="Y749" s="21"/>
    </row>
    <row r="750" spans="1:25" s="4" customFormat="1" hidden="1" outlineLevel="1" x14ac:dyDescent="0.25">
      <c r="A750" s="24" t="s">
        <v>450</v>
      </c>
      <c r="B750" s="33"/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-2.77</v>
      </c>
      <c r="I750" s="4">
        <v>0</v>
      </c>
      <c r="J750" s="4">
        <v>0</v>
      </c>
      <c r="K750" s="4">
        <v>0</v>
      </c>
      <c r="L750" s="4">
        <v>-0.02</v>
      </c>
      <c r="M750" s="4">
        <v>0</v>
      </c>
      <c r="N750" s="4">
        <v>0</v>
      </c>
      <c r="O750" s="4">
        <v>0</v>
      </c>
      <c r="P750" s="4">
        <v>-0.12</v>
      </c>
      <c r="Q750" s="4">
        <v>-1.28</v>
      </c>
      <c r="R750" s="4">
        <v>0</v>
      </c>
      <c r="S750" s="4">
        <v>0</v>
      </c>
      <c r="T750" s="4">
        <v>0</v>
      </c>
      <c r="U750" s="4">
        <v>-2.4</v>
      </c>
      <c r="V750" s="4">
        <v>0</v>
      </c>
      <c r="W750" s="4">
        <v>0</v>
      </c>
      <c r="X750" s="4">
        <v>0</v>
      </c>
      <c r="Y750" s="21"/>
    </row>
    <row r="751" spans="1:25" s="4" customFormat="1" hidden="1" outlineLevel="1" x14ac:dyDescent="0.25">
      <c r="A751" s="24" t="s">
        <v>451</v>
      </c>
      <c r="B751" s="33"/>
      <c r="C751" s="4">
        <v>71393.039999999994</v>
      </c>
      <c r="D751" s="4">
        <v>70489.3</v>
      </c>
      <c r="E751" s="4">
        <v>69336.479999999996</v>
      </c>
      <c r="F751" s="4">
        <v>68204.28</v>
      </c>
      <c r="G751" s="4">
        <v>65660.070000000007</v>
      </c>
      <c r="H751" s="4">
        <v>64996.44</v>
      </c>
      <c r="I751" s="4">
        <v>64420.480000000003</v>
      </c>
      <c r="J751" s="4">
        <v>61549.89</v>
      </c>
      <c r="K751" s="4">
        <v>60164.43</v>
      </c>
      <c r="L751" s="4">
        <v>58197.81</v>
      </c>
      <c r="M751" s="4">
        <v>57186.78</v>
      </c>
      <c r="N751" s="4">
        <v>56095.28</v>
      </c>
      <c r="O751" s="4">
        <v>54660.28</v>
      </c>
      <c r="P751" s="4">
        <v>54089.3</v>
      </c>
      <c r="Q751" s="4">
        <v>54569.45</v>
      </c>
      <c r="R751" s="4">
        <v>52908.74</v>
      </c>
      <c r="S751" s="4">
        <v>52876.73</v>
      </c>
      <c r="T751" s="4">
        <v>52893.98</v>
      </c>
      <c r="U751" s="4">
        <v>77.510000000000005</v>
      </c>
      <c r="V751" s="4">
        <v>70.63</v>
      </c>
      <c r="W751" s="4">
        <v>0</v>
      </c>
      <c r="X751" s="4">
        <v>0</v>
      </c>
      <c r="Y751" s="21"/>
    </row>
    <row r="752" spans="1:25" s="4" customFormat="1" hidden="1" outlineLevel="1" x14ac:dyDescent="0.25">
      <c r="A752" s="24" t="s">
        <v>452</v>
      </c>
      <c r="B752" s="33"/>
      <c r="C752" s="4">
        <v>-882.59</v>
      </c>
      <c r="D752" s="4">
        <v>-402.17</v>
      </c>
      <c r="E752" s="4">
        <v>-166.41</v>
      </c>
      <c r="F752" s="4">
        <v>-529.26</v>
      </c>
      <c r="G752" s="4">
        <v>-637.64</v>
      </c>
      <c r="H752" s="4">
        <v>-653.41</v>
      </c>
      <c r="I752" s="4">
        <v>-370.87</v>
      </c>
      <c r="J752" s="4">
        <v>-188.05</v>
      </c>
      <c r="K752" s="4">
        <v>-38.92</v>
      </c>
      <c r="L752" s="4">
        <v>-440.14</v>
      </c>
      <c r="M752" s="4">
        <v>-152.80000000000001</v>
      </c>
      <c r="N752" s="4">
        <v>-111.82</v>
      </c>
      <c r="O752" s="4">
        <v>-77.48</v>
      </c>
      <c r="P752" s="4">
        <v>-390.34</v>
      </c>
      <c r="Q752" s="4">
        <v>-4.7</v>
      </c>
      <c r="R752" s="4">
        <v>-379.22</v>
      </c>
      <c r="S752" s="4">
        <v>-707.19</v>
      </c>
      <c r="T752" s="4">
        <v>-124.25</v>
      </c>
      <c r="U752" s="4">
        <v>-134.88999999999999</v>
      </c>
      <c r="V752" s="4">
        <v>-156.24</v>
      </c>
      <c r="W752" s="4">
        <v>0</v>
      </c>
      <c r="X752" s="4">
        <v>-1.42</v>
      </c>
      <c r="Y752" s="21"/>
    </row>
    <row r="753" spans="1:25" s="4" customFormat="1" hidden="1" outlineLevel="1" x14ac:dyDescent="0.25">
      <c r="A753" s="24" t="s">
        <v>515</v>
      </c>
      <c r="B753" s="33"/>
      <c r="C753" s="14" t="s">
        <v>1</v>
      </c>
      <c r="D753" s="14">
        <v>-522974.09</v>
      </c>
      <c r="E753" s="14">
        <v>-479142.15</v>
      </c>
      <c r="F753" s="14">
        <v>-485327.2</v>
      </c>
      <c r="G753" s="14">
        <v>-494580.05</v>
      </c>
      <c r="H753" s="14">
        <v>-591531.80000000005</v>
      </c>
      <c r="I753" s="14">
        <v>-462874.43</v>
      </c>
      <c r="J753" s="14">
        <v>-451455.27</v>
      </c>
      <c r="K753" s="14">
        <v>-513579.07</v>
      </c>
      <c r="L753" s="14">
        <v>-513545.21</v>
      </c>
      <c r="M753" s="14">
        <v>-569637.82999999996</v>
      </c>
      <c r="N753" s="14">
        <v>-559443.99</v>
      </c>
      <c r="O753" s="14">
        <v>-556443.64</v>
      </c>
      <c r="P753" s="14">
        <v>-596201.97</v>
      </c>
      <c r="Q753" s="14">
        <v>-537605.18000000005</v>
      </c>
      <c r="R753" s="14">
        <v>-570585.99</v>
      </c>
      <c r="S753" s="14">
        <v>-608109.46</v>
      </c>
      <c r="T753" s="4">
        <v>-729641.86</v>
      </c>
      <c r="U753" s="14">
        <v>-562127.85</v>
      </c>
      <c r="V753" s="14">
        <v>-513641.75</v>
      </c>
      <c r="W753" s="14">
        <v>-559495.97</v>
      </c>
      <c r="X753" s="14">
        <v>-555015.86</v>
      </c>
      <c r="Y753" s="21"/>
    </row>
    <row r="754" spans="1:25" hidden="1" outlineLevel="1" x14ac:dyDescent="0.25"/>
    <row r="755" spans="1:25" ht="18" hidden="1" outlineLevel="1" x14ac:dyDescent="0.25">
      <c r="A755" s="10" t="s">
        <v>453</v>
      </c>
      <c r="B755" s="25"/>
    </row>
    <row r="756" spans="1:25" s="4" customFormat="1" hidden="1" outlineLevel="1" x14ac:dyDescent="0.25">
      <c r="A756" s="24" t="s">
        <v>454</v>
      </c>
      <c r="B756" s="33"/>
      <c r="C756" s="14">
        <v>15431479.890000001</v>
      </c>
      <c r="D756" s="14">
        <v>15305944.77</v>
      </c>
      <c r="E756" s="14">
        <v>15136810</v>
      </c>
      <c r="F756" s="14">
        <v>15095787.48</v>
      </c>
      <c r="G756" s="14">
        <v>14933043.210000001</v>
      </c>
      <c r="H756" s="14">
        <v>15013950.869999999</v>
      </c>
      <c r="I756" s="14">
        <v>14793769.9</v>
      </c>
      <c r="J756" s="14">
        <v>14225183.970000001</v>
      </c>
      <c r="K756" s="14">
        <v>13779624.92</v>
      </c>
      <c r="L756" s="14">
        <v>13558420.359999999</v>
      </c>
      <c r="M756" s="14">
        <v>13449340.15</v>
      </c>
      <c r="N756" s="14">
        <v>13519887.310000001</v>
      </c>
      <c r="O756" s="27">
        <v>13315819.369999999</v>
      </c>
      <c r="P756" s="27">
        <v>13255153.550000001</v>
      </c>
      <c r="Q756" s="27">
        <v>13177109.050000001</v>
      </c>
      <c r="R756" s="27">
        <v>10344847.939999999</v>
      </c>
      <c r="S756" s="27">
        <v>10444341.23</v>
      </c>
      <c r="T756" s="27">
        <v>10663975.17</v>
      </c>
      <c r="U756" s="27">
        <v>13233674.16</v>
      </c>
      <c r="V756" s="27">
        <v>12766591.67</v>
      </c>
      <c r="W756" s="27">
        <v>12051734.92</v>
      </c>
      <c r="X756" s="27">
        <v>11800741.07</v>
      </c>
      <c r="Y756" s="21"/>
    </row>
    <row r="757" spans="1:25" s="4" customFormat="1" hidden="1" outlineLevel="1" x14ac:dyDescent="0.25">
      <c r="A757" s="24" t="s">
        <v>455</v>
      </c>
      <c r="B757" s="33"/>
      <c r="C757" s="14">
        <v>61421800</v>
      </c>
      <c r="D757" s="14">
        <v>61664200</v>
      </c>
      <c r="E757" s="14">
        <v>61677000</v>
      </c>
      <c r="F757" s="14">
        <v>61667100</v>
      </c>
      <c r="G757" s="14">
        <v>61655500</v>
      </c>
      <c r="H757" s="14">
        <v>61659400</v>
      </c>
      <c r="I757" s="14">
        <v>61641800</v>
      </c>
      <c r="J757" s="14">
        <v>61608800</v>
      </c>
      <c r="K757" s="14">
        <v>61576400</v>
      </c>
      <c r="L757" s="14">
        <v>61598700</v>
      </c>
      <c r="M757" s="14">
        <v>61680400</v>
      </c>
      <c r="N757" s="14">
        <v>61734900</v>
      </c>
      <c r="O757" s="27">
        <v>61941900</v>
      </c>
      <c r="P757" s="27">
        <v>62052200</v>
      </c>
      <c r="Q757" s="27">
        <v>62219800</v>
      </c>
      <c r="R757" s="27">
        <v>42904800</v>
      </c>
      <c r="S757" s="27">
        <v>43232100</v>
      </c>
      <c r="T757" s="27">
        <v>43449000</v>
      </c>
      <c r="U757" s="27">
        <v>63279900</v>
      </c>
      <c r="V757" s="27">
        <v>63275400</v>
      </c>
      <c r="W757" s="27">
        <v>61600700</v>
      </c>
      <c r="X757" s="27">
        <v>61450600</v>
      </c>
      <c r="Y757" s="21"/>
    </row>
    <row r="758" spans="1:25" s="2" customFormat="1" hidden="1" outlineLevel="1" x14ac:dyDescent="0.25">
      <c r="A758" s="23" t="s">
        <v>456</v>
      </c>
      <c r="B758" s="35"/>
      <c r="C758" s="2">
        <v>7080</v>
      </c>
      <c r="D758" s="2">
        <v>7103</v>
      </c>
      <c r="E758" s="2">
        <v>7025</v>
      </c>
      <c r="F758" s="2">
        <v>6966</v>
      </c>
      <c r="G758" s="2">
        <v>6936</v>
      </c>
      <c r="H758" s="2">
        <v>6909</v>
      </c>
      <c r="I758" s="2">
        <v>6926</v>
      </c>
      <c r="J758" s="2">
        <v>6874</v>
      </c>
      <c r="K758" s="2">
        <v>6851</v>
      </c>
      <c r="L758" s="2">
        <v>6824</v>
      </c>
      <c r="M758" s="2">
        <v>6826</v>
      </c>
      <c r="N758" s="2">
        <v>6867</v>
      </c>
      <c r="O758" s="2">
        <v>6833</v>
      </c>
      <c r="P758" s="2">
        <v>6904</v>
      </c>
      <c r="Q758" s="2">
        <v>6971</v>
      </c>
      <c r="R758" s="2">
        <v>6296</v>
      </c>
      <c r="S758" s="2">
        <v>6474</v>
      </c>
      <c r="T758" s="2">
        <v>6564</v>
      </c>
      <c r="U758" s="2">
        <v>7426</v>
      </c>
      <c r="V758" s="2">
        <v>7331</v>
      </c>
      <c r="W758" s="2">
        <v>6811</v>
      </c>
      <c r="X758" s="2">
        <v>6697</v>
      </c>
      <c r="Y758" s="20"/>
    </row>
    <row r="759" spans="1:25" hidden="1" outlineLevel="1" x14ac:dyDescent="0.25">
      <c r="A759" s="8" t="s">
        <v>457</v>
      </c>
      <c r="B759" s="22"/>
    </row>
    <row r="760" spans="1:25" s="4" customFormat="1" hidden="1" outlineLevel="1" x14ac:dyDescent="0.25">
      <c r="A760" s="24" t="s">
        <v>458</v>
      </c>
      <c r="B760" s="33"/>
      <c r="C760" s="4">
        <v>845612</v>
      </c>
      <c r="D760" s="4">
        <v>783435</v>
      </c>
      <c r="E760" s="4">
        <v>826421</v>
      </c>
      <c r="F760" s="4">
        <v>814410</v>
      </c>
      <c r="G760" s="4">
        <v>851272</v>
      </c>
      <c r="H760" s="4">
        <v>762598</v>
      </c>
      <c r="I760" s="4">
        <v>644012</v>
      </c>
      <c r="J760" s="4">
        <v>688596</v>
      </c>
      <c r="K760" s="4">
        <v>417116</v>
      </c>
      <c r="L760" s="4">
        <v>648901</v>
      </c>
      <c r="M760" s="4">
        <v>569169</v>
      </c>
      <c r="N760" s="4">
        <v>587773</v>
      </c>
      <c r="O760" s="4">
        <v>617846</v>
      </c>
      <c r="P760" s="4">
        <v>530220</v>
      </c>
      <c r="Q760" s="4">
        <v>700052</v>
      </c>
      <c r="R760" s="4">
        <v>574077</v>
      </c>
      <c r="S760" s="4">
        <v>465271</v>
      </c>
      <c r="T760" s="4">
        <v>619467</v>
      </c>
      <c r="U760" s="4">
        <v>575215</v>
      </c>
      <c r="V760" s="4">
        <v>601763</v>
      </c>
      <c r="W760" s="4">
        <v>455184</v>
      </c>
      <c r="X760" s="4">
        <v>535225</v>
      </c>
      <c r="Y760" s="21"/>
    </row>
    <row r="761" spans="1:25" s="4" customFormat="1" hidden="1" outlineLevel="1" x14ac:dyDescent="0.25">
      <c r="A761" s="24" t="s">
        <v>459</v>
      </c>
      <c r="B761" s="33"/>
      <c r="C761" s="4">
        <v>298039</v>
      </c>
      <c r="D761" s="4">
        <v>223099</v>
      </c>
      <c r="E761" s="4">
        <v>272846</v>
      </c>
      <c r="F761" s="4">
        <v>314455</v>
      </c>
      <c r="G761" s="4">
        <v>259540</v>
      </c>
      <c r="H761" s="4">
        <v>261931</v>
      </c>
      <c r="I761" s="4">
        <v>239093</v>
      </c>
      <c r="J761" s="4">
        <v>222559</v>
      </c>
      <c r="K761" s="4">
        <v>235716</v>
      </c>
      <c r="L761" s="4">
        <v>159483</v>
      </c>
      <c r="M761" s="4">
        <v>215355</v>
      </c>
      <c r="N761" s="4">
        <v>239613</v>
      </c>
      <c r="O761" s="4">
        <v>215563</v>
      </c>
      <c r="P761" s="4">
        <v>222391</v>
      </c>
      <c r="Q761" s="4">
        <v>203240</v>
      </c>
      <c r="R761" s="4">
        <v>125027</v>
      </c>
      <c r="S761" s="4">
        <v>189752</v>
      </c>
      <c r="T761" s="4">
        <v>160274</v>
      </c>
      <c r="U761" s="4">
        <v>290120</v>
      </c>
      <c r="V761" s="4">
        <v>170541</v>
      </c>
      <c r="W761" s="4">
        <v>211073</v>
      </c>
      <c r="X761" s="4">
        <v>168268</v>
      </c>
      <c r="Y761" s="21"/>
    </row>
    <row r="762" spans="1:25" s="4" customFormat="1" hidden="1" outlineLevel="1" x14ac:dyDescent="0.25">
      <c r="A762" s="24" t="s">
        <v>460</v>
      </c>
      <c r="B762" s="33"/>
      <c r="C762" s="4">
        <v>168959</v>
      </c>
      <c r="D762" s="4">
        <v>170851</v>
      </c>
      <c r="E762" s="4">
        <v>165683</v>
      </c>
      <c r="F762" s="4">
        <v>182870</v>
      </c>
      <c r="G762" s="4">
        <v>216310</v>
      </c>
      <c r="H762" s="4">
        <v>180241</v>
      </c>
      <c r="I762" s="4">
        <v>172083</v>
      </c>
      <c r="J762" s="4">
        <v>159037</v>
      </c>
      <c r="K762" s="4">
        <v>169975</v>
      </c>
      <c r="L762" s="4">
        <v>183474</v>
      </c>
      <c r="M762" s="4">
        <v>124502</v>
      </c>
      <c r="N762" s="4">
        <v>141460</v>
      </c>
      <c r="O762" s="4">
        <v>138587</v>
      </c>
      <c r="P762" s="4">
        <v>183392</v>
      </c>
      <c r="Q762" s="4">
        <v>211374</v>
      </c>
      <c r="R762" s="4">
        <v>114115</v>
      </c>
      <c r="S762" s="4">
        <v>68842</v>
      </c>
      <c r="T762" s="4">
        <v>145674</v>
      </c>
      <c r="U762" s="4">
        <v>106632</v>
      </c>
      <c r="V762" s="4">
        <v>205129</v>
      </c>
      <c r="W762" s="4">
        <v>119907</v>
      </c>
      <c r="X762" s="4">
        <v>123513</v>
      </c>
      <c r="Y762" s="21"/>
    </row>
    <row r="763" spans="1:25" s="4" customFormat="1" hidden="1" outlineLevel="1" x14ac:dyDescent="0.25">
      <c r="A763" s="24" t="s">
        <v>461</v>
      </c>
      <c r="B763" s="33"/>
      <c r="C763" s="4">
        <v>168817</v>
      </c>
      <c r="D763" s="4">
        <v>142950</v>
      </c>
      <c r="E763" s="4">
        <v>143961</v>
      </c>
      <c r="F763" s="4">
        <v>143106</v>
      </c>
      <c r="G763" s="4">
        <v>167012</v>
      </c>
      <c r="H763" s="4">
        <v>184608</v>
      </c>
      <c r="I763" s="4">
        <v>180739</v>
      </c>
      <c r="J763" s="4">
        <v>169499</v>
      </c>
      <c r="K763" s="4">
        <v>124223</v>
      </c>
      <c r="L763" s="4">
        <v>135958</v>
      </c>
      <c r="M763" s="4">
        <v>143165</v>
      </c>
      <c r="N763" s="4">
        <v>118865</v>
      </c>
      <c r="O763" s="4">
        <v>115130</v>
      </c>
      <c r="P763" s="4">
        <v>132063</v>
      </c>
      <c r="Q763" s="4">
        <v>196917</v>
      </c>
      <c r="R763" s="4">
        <v>224871</v>
      </c>
      <c r="S763" s="4">
        <v>202761</v>
      </c>
      <c r="T763" s="4">
        <v>96575</v>
      </c>
      <c r="U763" s="4">
        <v>171608</v>
      </c>
      <c r="V763" s="4">
        <v>106603</v>
      </c>
      <c r="W763" s="4">
        <v>197031</v>
      </c>
      <c r="X763" s="4">
        <v>122888</v>
      </c>
      <c r="Y763" s="21"/>
    </row>
    <row r="764" spans="1:25" s="4" customFormat="1" hidden="1" outlineLevel="1" x14ac:dyDescent="0.25">
      <c r="A764" s="24" t="s">
        <v>462</v>
      </c>
      <c r="B764" s="33"/>
      <c r="C764" s="4">
        <v>136529</v>
      </c>
      <c r="D764" s="4">
        <v>174624</v>
      </c>
      <c r="E764" s="4">
        <v>171873</v>
      </c>
      <c r="F764" s="4">
        <v>146638</v>
      </c>
      <c r="G764" s="4">
        <v>140318</v>
      </c>
      <c r="H764" s="4">
        <v>164182</v>
      </c>
      <c r="I764" s="4">
        <v>199693</v>
      </c>
      <c r="J764" s="4">
        <v>170414</v>
      </c>
      <c r="K764" s="4">
        <v>128743</v>
      </c>
      <c r="L764" s="4">
        <v>151248</v>
      </c>
      <c r="M764" s="4">
        <v>159660</v>
      </c>
      <c r="N764" s="4">
        <v>157619</v>
      </c>
      <c r="O764" s="4">
        <v>130216</v>
      </c>
      <c r="P764" s="4">
        <v>97332</v>
      </c>
      <c r="Q764" s="4">
        <v>113682</v>
      </c>
      <c r="R764" s="4">
        <v>72902</v>
      </c>
      <c r="S764" s="4">
        <v>134420</v>
      </c>
      <c r="T764" s="4">
        <v>145334</v>
      </c>
      <c r="U764" s="4">
        <v>111828</v>
      </c>
      <c r="V764" s="4">
        <v>162261</v>
      </c>
      <c r="W764" s="4">
        <v>75067</v>
      </c>
      <c r="X764" s="4">
        <v>152617</v>
      </c>
      <c r="Y764" s="21"/>
    </row>
    <row r="765" spans="1:25" s="4" customFormat="1" hidden="1" outlineLevel="1" x14ac:dyDescent="0.25">
      <c r="A765" s="24" t="s">
        <v>692</v>
      </c>
      <c r="B765" s="33"/>
      <c r="C765" s="4">
        <v>179421</v>
      </c>
      <c r="D765" s="4">
        <v>162282</v>
      </c>
      <c r="E765" s="4">
        <v>199731</v>
      </c>
      <c r="F765" s="4">
        <v>187203</v>
      </c>
      <c r="G765" s="4">
        <v>168152</v>
      </c>
      <c r="H765" s="4">
        <v>167109</v>
      </c>
      <c r="I765" s="4">
        <v>205602</v>
      </c>
      <c r="J765" s="4">
        <v>213782</v>
      </c>
      <c r="K765" s="4">
        <v>181754</v>
      </c>
      <c r="L765" s="4">
        <v>129545</v>
      </c>
      <c r="M765" s="4">
        <v>151382</v>
      </c>
      <c r="N765" s="4">
        <v>150523</v>
      </c>
      <c r="O765" s="4">
        <v>168465</v>
      </c>
      <c r="P765" s="4">
        <v>165957</v>
      </c>
      <c r="Q765" s="4">
        <v>124640</v>
      </c>
      <c r="R765" s="4">
        <v>126983</v>
      </c>
      <c r="S765" s="4">
        <v>90309</v>
      </c>
      <c r="T765" s="4">
        <v>164055</v>
      </c>
      <c r="U765" s="4">
        <v>205947</v>
      </c>
      <c r="V765" s="4">
        <v>135194</v>
      </c>
      <c r="W765" s="4">
        <v>158593</v>
      </c>
      <c r="X765" s="4">
        <v>97508</v>
      </c>
      <c r="Y765" s="21"/>
    </row>
    <row r="766" spans="1:25" s="4" customFormat="1" hidden="1" outlineLevel="1" x14ac:dyDescent="0.25">
      <c r="A766" s="24" t="s">
        <v>465</v>
      </c>
      <c r="B766" s="33"/>
      <c r="C766" s="4">
        <v>951765</v>
      </c>
      <c r="D766" s="4">
        <v>873806</v>
      </c>
      <c r="E766" s="4">
        <v>954094</v>
      </c>
      <c r="F766" s="4">
        <v>974271</v>
      </c>
      <c r="G766" s="4">
        <v>951331</v>
      </c>
      <c r="H766" s="4">
        <v>958071</v>
      </c>
      <c r="I766" s="4">
        <v>997210</v>
      </c>
      <c r="J766" s="4">
        <v>935291</v>
      </c>
      <c r="K766" s="4">
        <v>840411</v>
      </c>
      <c r="L766" s="4">
        <v>759707</v>
      </c>
      <c r="M766" s="4">
        <v>794064</v>
      </c>
      <c r="N766" s="4">
        <v>808080</v>
      </c>
      <c r="O766" s="4">
        <v>767961</v>
      </c>
      <c r="P766" s="4">
        <v>801135</v>
      </c>
      <c r="Q766" s="4">
        <v>849853</v>
      </c>
      <c r="R766" s="4">
        <v>663898</v>
      </c>
      <c r="S766" s="4">
        <v>686084</v>
      </c>
      <c r="T766" s="4">
        <v>711912</v>
      </c>
      <c r="U766" s="4">
        <v>886134</v>
      </c>
      <c r="V766" s="4">
        <v>779729</v>
      </c>
      <c r="W766" s="4">
        <v>761671</v>
      </c>
      <c r="X766" s="4">
        <v>664794</v>
      </c>
      <c r="Y766" s="21"/>
    </row>
    <row r="767" spans="1:25" s="4" customFormat="1" hidden="1" outlineLevel="1" x14ac:dyDescent="0.25">
      <c r="A767" s="24" t="s">
        <v>466</v>
      </c>
      <c r="B767" s="33"/>
      <c r="C767" s="4">
        <v>484768</v>
      </c>
      <c r="D767" s="4">
        <v>479855</v>
      </c>
      <c r="E767" s="4">
        <v>515565</v>
      </c>
      <c r="F767" s="4">
        <v>476947</v>
      </c>
      <c r="G767" s="4">
        <v>475482</v>
      </c>
      <c r="H767" s="4">
        <v>515900</v>
      </c>
      <c r="I767" s="4">
        <v>586034</v>
      </c>
      <c r="J767" s="4">
        <v>553695</v>
      </c>
      <c r="K767" s="4">
        <v>434721</v>
      </c>
      <c r="L767" s="4">
        <v>416751</v>
      </c>
      <c r="M767" s="4">
        <v>454207</v>
      </c>
      <c r="N767" s="4">
        <v>427007</v>
      </c>
      <c r="O767" s="4">
        <v>413811</v>
      </c>
      <c r="P767" s="4">
        <v>395351</v>
      </c>
      <c r="Q767" s="4">
        <v>435239</v>
      </c>
      <c r="R767" s="4">
        <v>424756</v>
      </c>
      <c r="S767" s="4">
        <v>427490</v>
      </c>
      <c r="T767" s="4">
        <v>405963</v>
      </c>
      <c r="U767" s="4">
        <v>489382</v>
      </c>
      <c r="V767" s="4">
        <v>404058</v>
      </c>
      <c r="W767" s="4">
        <v>430691</v>
      </c>
      <c r="X767" s="4">
        <v>373013</v>
      </c>
      <c r="Y767" s="21"/>
    </row>
    <row r="768" spans="1:25" hidden="1" outlineLevel="1" x14ac:dyDescent="0.25">
      <c r="A768" s="8" t="s">
        <v>467</v>
      </c>
      <c r="B768" s="22"/>
    </row>
    <row r="769" spans="1:25" s="2" customFormat="1" hidden="1" outlineLevel="1" x14ac:dyDescent="0.25">
      <c r="A769" s="23" t="s">
        <v>468</v>
      </c>
      <c r="B769" s="35"/>
      <c r="C769" s="2">
        <v>6510</v>
      </c>
      <c r="D769" s="2">
        <v>6539</v>
      </c>
      <c r="E769" s="2">
        <v>6435</v>
      </c>
      <c r="F769" s="2">
        <v>6364</v>
      </c>
      <c r="G769" s="2">
        <v>6366</v>
      </c>
      <c r="H769" s="2">
        <v>6339</v>
      </c>
      <c r="I769" s="2">
        <v>6386</v>
      </c>
      <c r="J769" s="2">
        <v>6334</v>
      </c>
      <c r="K769" s="2">
        <v>6368</v>
      </c>
      <c r="L769" s="2">
        <v>6331</v>
      </c>
      <c r="M769" s="2">
        <v>6333</v>
      </c>
      <c r="N769" s="2">
        <v>6391</v>
      </c>
      <c r="O769" s="2">
        <v>6360</v>
      </c>
      <c r="P769" s="2">
        <v>6446</v>
      </c>
      <c r="Q769" s="2">
        <v>6462</v>
      </c>
      <c r="R769" s="2">
        <v>5880</v>
      </c>
      <c r="S769" s="2">
        <v>6091</v>
      </c>
      <c r="T769" s="2">
        <v>6097</v>
      </c>
      <c r="U769" s="2">
        <v>6884</v>
      </c>
      <c r="V769" s="2">
        <v>6771</v>
      </c>
      <c r="W769" s="2">
        <v>6351</v>
      </c>
      <c r="X769" s="2">
        <v>6237</v>
      </c>
      <c r="Y769" s="20"/>
    </row>
    <row r="770" spans="1:25" s="2" customFormat="1" hidden="1" outlineLevel="1" x14ac:dyDescent="0.25">
      <c r="A770" s="23" t="s">
        <v>469</v>
      </c>
      <c r="B770" s="35"/>
      <c r="C770" s="2">
        <v>252</v>
      </c>
      <c r="D770" s="2">
        <v>276</v>
      </c>
      <c r="E770" s="2">
        <v>288</v>
      </c>
      <c r="F770" s="2">
        <v>279</v>
      </c>
      <c r="G770" s="2">
        <v>263</v>
      </c>
      <c r="H770" s="2">
        <v>271</v>
      </c>
      <c r="I770" s="2">
        <v>220</v>
      </c>
      <c r="J770" s="2">
        <v>239</v>
      </c>
      <c r="K770" s="2">
        <v>194</v>
      </c>
      <c r="L770" s="2">
        <v>228</v>
      </c>
      <c r="M770" s="2">
        <v>233</v>
      </c>
      <c r="N770" s="2">
        <v>207</v>
      </c>
      <c r="O770" s="2">
        <v>226</v>
      </c>
      <c r="P770" s="2">
        <v>209</v>
      </c>
      <c r="Q770" s="2">
        <v>238</v>
      </c>
      <c r="R770" s="2">
        <v>206</v>
      </c>
      <c r="S770" s="2">
        <v>173</v>
      </c>
      <c r="T770" s="2">
        <v>254</v>
      </c>
      <c r="U770" s="2">
        <v>254</v>
      </c>
      <c r="V770" s="2">
        <v>274</v>
      </c>
      <c r="W770" s="2">
        <v>198</v>
      </c>
      <c r="X770" s="2">
        <v>214</v>
      </c>
      <c r="Y770" s="20"/>
    </row>
    <row r="771" spans="1:25" s="2" customFormat="1" hidden="1" outlineLevel="1" x14ac:dyDescent="0.25">
      <c r="A771" s="23" t="s">
        <v>470</v>
      </c>
      <c r="B771" s="35"/>
      <c r="C771" s="2">
        <v>107</v>
      </c>
      <c r="D771" s="2">
        <v>72</v>
      </c>
      <c r="E771" s="2">
        <v>86</v>
      </c>
      <c r="F771" s="2">
        <v>111</v>
      </c>
      <c r="G771" s="2">
        <v>98</v>
      </c>
      <c r="H771" s="2">
        <v>98</v>
      </c>
      <c r="I771" s="2">
        <v>108</v>
      </c>
      <c r="J771" s="2">
        <v>85</v>
      </c>
      <c r="K771" s="2">
        <v>93</v>
      </c>
      <c r="L771" s="2">
        <v>71</v>
      </c>
      <c r="M771" s="2">
        <v>80</v>
      </c>
      <c r="N771" s="2">
        <v>99</v>
      </c>
      <c r="O771" s="2">
        <v>71</v>
      </c>
      <c r="P771" s="2">
        <v>86</v>
      </c>
      <c r="Q771" s="2">
        <v>86</v>
      </c>
      <c r="R771" s="2">
        <v>63</v>
      </c>
      <c r="S771" s="2">
        <v>69</v>
      </c>
      <c r="T771" s="2">
        <v>60</v>
      </c>
      <c r="U771" s="2">
        <v>113</v>
      </c>
      <c r="V771" s="2">
        <v>87</v>
      </c>
      <c r="W771" s="2">
        <v>77</v>
      </c>
      <c r="X771" s="2">
        <v>72</v>
      </c>
      <c r="Y771" s="20"/>
    </row>
    <row r="772" spans="1:25" s="2" customFormat="1" hidden="1" outlineLevel="1" x14ac:dyDescent="0.25">
      <c r="A772" s="23" t="s">
        <v>471</v>
      </c>
      <c r="B772" s="35"/>
      <c r="C772" s="2">
        <v>67</v>
      </c>
      <c r="D772" s="2">
        <v>63</v>
      </c>
      <c r="E772" s="2">
        <v>53</v>
      </c>
      <c r="F772" s="2">
        <v>61</v>
      </c>
      <c r="G772" s="2">
        <v>65</v>
      </c>
      <c r="H772" s="2">
        <v>54</v>
      </c>
      <c r="I772" s="2">
        <v>63</v>
      </c>
      <c r="J772" s="2">
        <v>66</v>
      </c>
      <c r="K772" s="2">
        <v>56</v>
      </c>
      <c r="L772" s="2">
        <v>60</v>
      </c>
      <c r="M772" s="2">
        <v>47</v>
      </c>
      <c r="N772" s="2">
        <v>48</v>
      </c>
      <c r="O772" s="2">
        <v>55</v>
      </c>
      <c r="P772" s="2">
        <v>49</v>
      </c>
      <c r="Q772" s="2">
        <v>70</v>
      </c>
      <c r="R772" s="2">
        <v>44</v>
      </c>
      <c r="S772" s="2">
        <v>33</v>
      </c>
      <c r="T772" s="2">
        <v>46</v>
      </c>
      <c r="U772" s="2">
        <v>46</v>
      </c>
      <c r="V772" s="2">
        <v>79</v>
      </c>
      <c r="W772" s="2">
        <v>58</v>
      </c>
      <c r="X772" s="2">
        <v>50</v>
      </c>
      <c r="Y772" s="20"/>
    </row>
    <row r="773" spans="1:25" s="2" customFormat="1" hidden="1" outlineLevel="1" x14ac:dyDescent="0.25">
      <c r="A773" s="23" t="s">
        <v>472</v>
      </c>
      <c r="B773" s="35"/>
      <c r="C773" s="2">
        <v>61</v>
      </c>
      <c r="D773" s="2">
        <v>54</v>
      </c>
      <c r="E773" s="2">
        <v>53</v>
      </c>
      <c r="F773" s="2">
        <v>45</v>
      </c>
      <c r="G773" s="2">
        <v>50</v>
      </c>
      <c r="H773" s="2">
        <v>53</v>
      </c>
      <c r="I773" s="2">
        <v>47</v>
      </c>
      <c r="J773" s="2">
        <v>50</v>
      </c>
      <c r="K773" s="2">
        <v>49</v>
      </c>
      <c r="L773" s="2">
        <v>46</v>
      </c>
      <c r="M773" s="2">
        <v>46</v>
      </c>
      <c r="N773" s="2">
        <v>40</v>
      </c>
      <c r="O773" s="2">
        <v>42</v>
      </c>
      <c r="P773" s="2">
        <v>39</v>
      </c>
      <c r="Q773" s="2">
        <v>42</v>
      </c>
      <c r="R773" s="2">
        <v>53</v>
      </c>
      <c r="S773" s="2">
        <v>49</v>
      </c>
      <c r="T773" s="2">
        <v>32</v>
      </c>
      <c r="U773" s="2">
        <v>45</v>
      </c>
      <c r="V773" s="2">
        <v>35</v>
      </c>
      <c r="W773" s="2">
        <v>56</v>
      </c>
      <c r="X773" s="2">
        <v>44</v>
      </c>
      <c r="Y773" s="20"/>
    </row>
    <row r="774" spans="1:25" s="2" customFormat="1" hidden="1" outlineLevel="1" x14ac:dyDescent="0.25">
      <c r="A774" s="23" t="s">
        <v>473</v>
      </c>
      <c r="B774" s="35"/>
      <c r="C774" s="2">
        <v>35</v>
      </c>
      <c r="D774" s="2">
        <v>55</v>
      </c>
      <c r="E774" s="2">
        <v>56</v>
      </c>
      <c r="F774" s="2">
        <v>47</v>
      </c>
      <c r="G774" s="2">
        <v>42</v>
      </c>
      <c r="H774" s="2">
        <v>45</v>
      </c>
      <c r="I774" s="2">
        <v>51</v>
      </c>
      <c r="J774" s="2">
        <v>44</v>
      </c>
      <c r="K774" s="2">
        <v>45</v>
      </c>
      <c r="L774" s="2">
        <v>48</v>
      </c>
      <c r="M774" s="2">
        <v>43</v>
      </c>
      <c r="N774" s="2">
        <v>44</v>
      </c>
      <c r="O774" s="2">
        <v>36</v>
      </c>
      <c r="P774" s="2">
        <v>37</v>
      </c>
      <c r="Q774" s="2">
        <v>33</v>
      </c>
      <c r="R774" s="2">
        <v>20</v>
      </c>
      <c r="S774" s="2">
        <v>34</v>
      </c>
      <c r="T774" s="2">
        <v>36</v>
      </c>
      <c r="U774" s="2">
        <v>38</v>
      </c>
      <c r="V774" s="2">
        <v>44</v>
      </c>
      <c r="W774" s="2">
        <v>30</v>
      </c>
      <c r="X774" s="2">
        <v>46</v>
      </c>
      <c r="Y774" s="20"/>
    </row>
    <row r="775" spans="1:25" s="2" customFormat="1" hidden="1" outlineLevel="1" x14ac:dyDescent="0.25">
      <c r="A775" s="23" t="s">
        <v>760</v>
      </c>
      <c r="B775" s="35"/>
      <c r="C775" s="2">
        <v>48</v>
      </c>
      <c r="D775" s="2">
        <v>44</v>
      </c>
      <c r="E775" s="2">
        <v>54</v>
      </c>
      <c r="F775" s="2">
        <v>59</v>
      </c>
      <c r="G775" s="2">
        <v>52</v>
      </c>
      <c r="H775" s="2">
        <v>49</v>
      </c>
      <c r="I775" s="2">
        <v>51</v>
      </c>
      <c r="J775" s="2">
        <v>56</v>
      </c>
      <c r="K775" s="2">
        <v>46</v>
      </c>
      <c r="L775" s="2">
        <v>40</v>
      </c>
      <c r="M775" s="2">
        <v>44</v>
      </c>
      <c r="N775" s="2">
        <v>38</v>
      </c>
      <c r="O775" s="2">
        <v>43</v>
      </c>
      <c r="P775" s="2">
        <v>38</v>
      </c>
      <c r="Q775" s="2">
        <v>40</v>
      </c>
      <c r="R775" s="2">
        <v>30</v>
      </c>
      <c r="S775" s="2">
        <v>25</v>
      </c>
      <c r="T775" s="2">
        <v>39</v>
      </c>
      <c r="U775" s="2">
        <v>46</v>
      </c>
      <c r="V775" s="2">
        <v>41</v>
      </c>
      <c r="W775" s="2">
        <v>41</v>
      </c>
      <c r="X775" s="2">
        <v>34</v>
      </c>
      <c r="Y775" s="20"/>
    </row>
    <row r="776" spans="1:25" s="2" customFormat="1" hidden="1" outlineLevel="1" x14ac:dyDescent="0.25">
      <c r="A776" s="23" t="s">
        <v>476</v>
      </c>
      <c r="B776" s="35"/>
      <c r="C776" s="2">
        <v>318</v>
      </c>
      <c r="D776" s="2">
        <v>288</v>
      </c>
      <c r="E776" s="2">
        <v>302</v>
      </c>
      <c r="F776" s="2">
        <v>323</v>
      </c>
      <c r="G776" s="2">
        <v>307</v>
      </c>
      <c r="H776" s="2">
        <v>299</v>
      </c>
      <c r="I776" s="2">
        <v>320</v>
      </c>
      <c r="J776" s="2">
        <v>301</v>
      </c>
      <c r="K776" s="2">
        <v>289</v>
      </c>
      <c r="L776" s="2">
        <v>265</v>
      </c>
      <c r="M776" s="2">
        <v>260</v>
      </c>
      <c r="N776" s="2">
        <v>269</v>
      </c>
      <c r="O776" s="2">
        <v>247</v>
      </c>
      <c r="P776" s="2">
        <v>249</v>
      </c>
      <c r="Q776" s="2">
        <v>271</v>
      </c>
      <c r="R776" s="2">
        <v>210</v>
      </c>
      <c r="S776" s="2">
        <v>210</v>
      </c>
      <c r="T776" s="2">
        <v>213</v>
      </c>
      <c r="U776" s="2">
        <v>288</v>
      </c>
      <c r="V776" s="2">
        <v>286</v>
      </c>
      <c r="W776" s="2">
        <v>262</v>
      </c>
      <c r="X776" s="2">
        <v>246</v>
      </c>
      <c r="Y776" s="20"/>
    </row>
    <row r="777" spans="1:25" s="2" customFormat="1" hidden="1" outlineLevel="1" x14ac:dyDescent="0.25">
      <c r="A777" s="23" t="s">
        <v>477</v>
      </c>
      <c r="B777" s="35"/>
      <c r="C777" s="2">
        <v>144</v>
      </c>
      <c r="D777" s="2">
        <v>153</v>
      </c>
      <c r="E777" s="2">
        <v>163</v>
      </c>
      <c r="F777" s="2">
        <v>151</v>
      </c>
      <c r="G777" s="2">
        <v>144</v>
      </c>
      <c r="H777" s="2">
        <v>147</v>
      </c>
      <c r="I777" s="2">
        <v>149</v>
      </c>
      <c r="J777" s="2">
        <v>150</v>
      </c>
      <c r="K777" s="2">
        <v>140</v>
      </c>
      <c r="L777" s="2">
        <v>134</v>
      </c>
      <c r="M777" s="2">
        <v>133</v>
      </c>
      <c r="N777" s="2">
        <v>122</v>
      </c>
      <c r="O777" s="2">
        <v>121</v>
      </c>
      <c r="P777" s="2">
        <v>114</v>
      </c>
      <c r="Q777" s="2">
        <v>115</v>
      </c>
      <c r="R777" s="2">
        <v>103</v>
      </c>
      <c r="S777" s="2">
        <v>108</v>
      </c>
      <c r="T777" s="2">
        <v>107</v>
      </c>
      <c r="U777" s="2">
        <v>129</v>
      </c>
      <c r="V777" s="2">
        <v>120</v>
      </c>
      <c r="W777" s="2">
        <v>127</v>
      </c>
      <c r="X777" s="2">
        <v>124</v>
      </c>
      <c r="Y777" s="20"/>
    </row>
    <row r="778" spans="1:25" hidden="1" outlineLevel="1" x14ac:dyDescent="0.25"/>
    <row r="779" spans="1:25" ht="18" hidden="1" outlineLevel="1" x14ac:dyDescent="0.25">
      <c r="A779" s="10" t="s">
        <v>478</v>
      </c>
      <c r="B779" s="25"/>
    </row>
    <row r="780" spans="1:25" hidden="1" outlineLevel="1" x14ac:dyDescent="0.25">
      <c r="A780" s="11" t="s">
        <v>479</v>
      </c>
    </row>
    <row r="781" spans="1:25" hidden="1" outlineLevel="1" x14ac:dyDescent="0.25">
      <c r="A781" s="11" t="s">
        <v>480</v>
      </c>
      <c r="C781" s="3">
        <v>0.33812313803380001</v>
      </c>
      <c r="D781" s="3">
        <v>0.33445109469130002</v>
      </c>
      <c r="E781" s="3">
        <v>0.33366483347089998</v>
      </c>
      <c r="F781" s="3">
        <v>0.3292118231485</v>
      </c>
      <c r="G781" s="3">
        <v>0.3274428986813</v>
      </c>
      <c r="H781" s="3">
        <v>0.33275566614059998</v>
      </c>
      <c r="I781" s="3">
        <v>0.3492140426907</v>
      </c>
      <c r="J781" s="3">
        <v>0.37298697398550001</v>
      </c>
      <c r="K781" s="3">
        <v>0.39548545557859999</v>
      </c>
      <c r="L781" s="3">
        <v>0.41581759886000003</v>
      </c>
      <c r="M781" s="3">
        <v>0.43789745799219998</v>
      </c>
      <c r="N781" s="3">
        <v>0.45595168190590002</v>
      </c>
      <c r="O781" s="3">
        <v>0.47424138450469999</v>
      </c>
      <c r="P781" s="3">
        <v>0.49111839410079999</v>
      </c>
      <c r="Q781" s="18">
        <v>0.50721017644379995</v>
      </c>
      <c r="R781" s="18">
        <v>0.95359421814610001</v>
      </c>
      <c r="S781" s="3">
        <v>0.95557728933959996</v>
      </c>
      <c r="T781" s="3">
        <v>0.95686316695350004</v>
      </c>
      <c r="U781" s="3">
        <v>0.95784959954640003</v>
      </c>
      <c r="V781" s="3">
        <v>0.95771658101820001</v>
      </c>
      <c r="W781" s="3">
        <v>0.99998491863600003</v>
      </c>
      <c r="X781" s="3">
        <v>0.99998481016499996</v>
      </c>
    </row>
    <row r="782" spans="1:25" hidden="1" outlineLevel="1" x14ac:dyDescent="0.25">
      <c r="A782" s="11" t="s">
        <v>481</v>
      </c>
      <c r="C782" s="3">
        <v>0.63679245283020003</v>
      </c>
      <c r="D782" s="3">
        <v>0.64109137699100005</v>
      </c>
      <c r="E782" s="3">
        <v>0.64223842152889998</v>
      </c>
      <c r="F782" s="3">
        <v>0.64710023499549996</v>
      </c>
      <c r="G782" s="3">
        <v>0.64932496597910005</v>
      </c>
      <c r="H782" s="3">
        <v>0.64437645828690004</v>
      </c>
      <c r="I782" s="3">
        <v>0.62848073596779996</v>
      </c>
      <c r="J782" s="3">
        <v>0.60560644168319999</v>
      </c>
      <c r="K782" s="3">
        <v>0.58374727349379996</v>
      </c>
      <c r="L782" s="3">
        <v>0.56406305664409995</v>
      </c>
      <c r="M782" s="3">
        <v>0.54278328306760004</v>
      </c>
      <c r="N782" s="3">
        <v>0.52534183373879995</v>
      </c>
      <c r="O782" s="3">
        <v>0.50752339029570004</v>
      </c>
      <c r="P782" s="3">
        <v>0.49133142154850001</v>
      </c>
      <c r="Q782" s="18">
        <v>0.47579982283790001</v>
      </c>
      <c r="R782" s="18">
        <v>4.6405781853940002E-2</v>
      </c>
      <c r="S782" s="3">
        <v>4.4422710660420001E-2</v>
      </c>
      <c r="T782" s="3">
        <v>4.3136833046470001E-2</v>
      </c>
      <c r="U782" s="3">
        <v>4.2150400453610001E-2</v>
      </c>
      <c r="V782" s="3">
        <v>4.2283418981799999E-2</v>
      </c>
      <c r="W782" s="3">
        <v>1.5081363959E-5</v>
      </c>
      <c r="X782" s="3">
        <v>1.5189834962E-5</v>
      </c>
    </row>
    <row r="783" spans="1:25" hidden="1" outlineLevel="1" x14ac:dyDescent="0.25">
      <c r="A783" s="11" t="s">
        <v>482</v>
      </c>
      <c r="C783" s="3">
        <v>2.508440913605E-2</v>
      </c>
      <c r="D783" s="3">
        <v>2.4457528317700001E-2</v>
      </c>
      <c r="E783" s="3">
        <v>2.4096745000150001E-2</v>
      </c>
      <c r="F783" s="3">
        <v>2.368794185597E-2</v>
      </c>
      <c r="G783" s="3">
        <v>2.3232135339670001E-2</v>
      </c>
      <c r="H783" s="3">
        <v>2.286787557242E-2</v>
      </c>
      <c r="I783" s="3">
        <v>2.2305221341540001E-2</v>
      </c>
      <c r="J783" s="3">
        <v>2.140658433124E-2</v>
      </c>
      <c r="K783" s="3">
        <v>2.0767270927649999E-2</v>
      </c>
      <c r="L783" s="3">
        <v>2.0119344495899999E-2</v>
      </c>
      <c r="M783" s="3">
        <v>1.9319258940109999E-2</v>
      </c>
      <c r="N783" s="3">
        <v>1.8706484355339999E-2</v>
      </c>
      <c r="O783" s="3">
        <v>1.8235225199590002E-2</v>
      </c>
      <c r="P783" s="3">
        <v>1.7550184350679999E-2</v>
      </c>
      <c r="Q783" s="18">
        <v>1.6990000718219999E-2</v>
      </c>
      <c r="R783" s="18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</row>
    <row r="784" spans="1:25" hidden="1" outlineLevel="1" x14ac:dyDescent="0.25">
      <c r="A784" s="11" t="s">
        <v>483</v>
      </c>
      <c r="C784" s="3">
        <v>0.85496524329690005</v>
      </c>
      <c r="D784" s="3">
        <v>0.85792408320820002</v>
      </c>
      <c r="E784" s="3">
        <v>0.85701073065949995</v>
      </c>
      <c r="F784" s="3">
        <v>0.85854659752310003</v>
      </c>
      <c r="G784" s="3">
        <v>0.86107711737470005</v>
      </c>
      <c r="H784" s="3">
        <v>0.86355759083740002</v>
      </c>
      <c r="I784" s="3">
        <v>0.8670905323982</v>
      </c>
      <c r="J784" s="3">
        <v>0.87038740192950004</v>
      </c>
      <c r="K784" s="3">
        <v>0.87441574866649996</v>
      </c>
      <c r="L784" s="3">
        <v>0.87873174207339999</v>
      </c>
      <c r="M784" s="3">
        <v>0.88333476949589995</v>
      </c>
      <c r="N784" s="3">
        <v>0.88701451220539995</v>
      </c>
      <c r="O784" s="3">
        <v>0.88910740288220003</v>
      </c>
      <c r="P784" s="3">
        <v>0.89200327734539997</v>
      </c>
      <c r="Q784" s="18">
        <v>0.89537862404140001</v>
      </c>
      <c r="R784" s="18">
        <v>0.90070824661310001</v>
      </c>
      <c r="S784" s="3">
        <v>0.90479377008429995</v>
      </c>
      <c r="T784" s="3">
        <v>0.90760900745840001</v>
      </c>
      <c r="U784" s="3">
        <v>0.90946913317739997</v>
      </c>
      <c r="V784" s="3">
        <v>0.90955093522399999</v>
      </c>
      <c r="W784" s="3">
        <v>0.90529657502219996</v>
      </c>
      <c r="X784" s="3">
        <v>0.90526859425670003</v>
      </c>
    </row>
    <row r="785" spans="1:25" ht="18" hidden="1" outlineLevel="1" x14ac:dyDescent="0.25">
      <c r="A785" s="10" t="s">
        <v>489</v>
      </c>
      <c r="B785" s="25"/>
    </row>
    <row r="786" spans="1:25" s="2" customFormat="1" hidden="1" outlineLevel="1" x14ac:dyDescent="0.25">
      <c r="A786" s="23" t="s">
        <v>490</v>
      </c>
      <c r="B786" s="35"/>
      <c r="C786" s="2">
        <v>44</v>
      </c>
      <c r="D786" s="2">
        <v>51</v>
      </c>
      <c r="E786" s="2">
        <v>50</v>
      </c>
      <c r="F786" s="2">
        <v>52</v>
      </c>
      <c r="G786" s="2">
        <v>51</v>
      </c>
      <c r="H786" s="2">
        <v>51</v>
      </c>
      <c r="I786" s="2">
        <v>51</v>
      </c>
      <c r="J786" s="2">
        <v>49</v>
      </c>
      <c r="K786" s="2">
        <v>47</v>
      </c>
      <c r="L786" s="2">
        <v>44</v>
      </c>
      <c r="M786" s="2">
        <v>44</v>
      </c>
      <c r="N786" s="2">
        <v>39</v>
      </c>
      <c r="O786" s="2">
        <v>38</v>
      </c>
      <c r="P786" s="2">
        <v>33</v>
      </c>
      <c r="Q786" s="2">
        <v>31</v>
      </c>
      <c r="R786" s="2">
        <v>32</v>
      </c>
      <c r="S786" s="2">
        <v>32</v>
      </c>
      <c r="T786" s="2">
        <v>35</v>
      </c>
      <c r="U786" s="2">
        <v>41</v>
      </c>
      <c r="V786" s="2">
        <v>41</v>
      </c>
      <c r="W786" s="2">
        <v>52</v>
      </c>
      <c r="X786" s="2">
        <v>44</v>
      </c>
      <c r="Y786" s="20"/>
    </row>
    <row r="787" spans="1:25" s="4" customFormat="1" hidden="1" outlineLevel="1" x14ac:dyDescent="0.25">
      <c r="A787" s="24" t="s">
        <v>491</v>
      </c>
      <c r="B787" s="33"/>
      <c r="C787" s="4">
        <v>220.97198</v>
      </c>
      <c r="D787" s="4">
        <v>278.01630999999998</v>
      </c>
      <c r="E787" s="4">
        <v>277.85172</v>
      </c>
      <c r="F787" s="4">
        <v>290.31015000000002</v>
      </c>
      <c r="G787" s="4">
        <v>282.75468000000001</v>
      </c>
      <c r="H787" s="4">
        <v>288.57013000000001</v>
      </c>
      <c r="I787" s="4">
        <v>313.72881000000001</v>
      </c>
      <c r="J787" s="4">
        <v>274.89591999999999</v>
      </c>
      <c r="K787" s="4">
        <v>257.48309999999998</v>
      </c>
      <c r="L787" s="4">
        <v>254.10882000000001</v>
      </c>
      <c r="M787" s="4">
        <v>246.87304</v>
      </c>
      <c r="N787" s="4">
        <v>230.61089999999999</v>
      </c>
      <c r="O787" s="4">
        <v>212.55484000000001</v>
      </c>
      <c r="P787" s="4">
        <v>218.43591000000001</v>
      </c>
      <c r="Q787" s="4">
        <v>204.33865</v>
      </c>
      <c r="R787" s="4">
        <v>205.18024</v>
      </c>
      <c r="S787" s="4">
        <v>206.87470999999999</v>
      </c>
      <c r="T787" s="4">
        <v>209.19537</v>
      </c>
      <c r="U787" s="4">
        <v>244.05761999999999</v>
      </c>
      <c r="V787" s="4">
        <v>245.92364000000001</v>
      </c>
      <c r="W787" s="4">
        <v>284.97868999999997</v>
      </c>
      <c r="X787" s="4">
        <v>265.70659000000001</v>
      </c>
      <c r="Y787" s="21"/>
    </row>
    <row r="788" spans="1:25" hidden="1" outlineLevel="1" x14ac:dyDescent="0.25">
      <c r="A788" s="11" t="s">
        <v>492</v>
      </c>
    </row>
    <row r="789" spans="1:25" s="2" customFormat="1" hidden="1" outlineLevel="1" x14ac:dyDescent="0.25">
      <c r="A789" s="23" t="s">
        <v>493</v>
      </c>
      <c r="B789" s="35"/>
      <c r="C789" s="2">
        <v>106145</v>
      </c>
      <c r="D789" s="2">
        <v>107983</v>
      </c>
      <c r="E789" s="2">
        <v>105881</v>
      </c>
      <c r="F789" s="2">
        <v>106040</v>
      </c>
      <c r="G789" s="2">
        <v>107293</v>
      </c>
      <c r="H789" s="2">
        <v>108575</v>
      </c>
      <c r="I789" s="2">
        <v>110500</v>
      </c>
      <c r="J789" s="2">
        <v>111803</v>
      </c>
      <c r="K789" s="2">
        <v>114342</v>
      </c>
      <c r="L789" s="2">
        <v>117417</v>
      </c>
      <c r="M789" s="2">
        <v>121111</v>
      </c>
      <c r="N789" s="2">
        <v>124222</v>
      </c>
      <c r="O789" s="2">
        <v>124484</v>
      </c>
      <c r="P789" s="2">
        <v>126990</v>
      </c>
      <c r="Q789" s="2">
        <v>130256</v>
      </c>
      <c r="R789" s="2">
        <v>136181</v>
      </c>
      <c r="S789" s="2">
        <v>141096</v>
      </c>
      <c r="T789" s="2">
        <v>144477</v>
      </c>
      <c r="U789" s="2">
        <v>146152</v>
      </c>
      <c r="V789" s="2">
        <v>145055</v>
      </c>
      <c r="W789" s="2">
        <v>137643</v>
      </c>
      <c r="X789" s="2">
        <v>136328</v>
      </c>
      <c r="Y789" s="20"/>
    </row>
    <row r="790" spans="1:25" s="2" customFormat="1" hidden="1" outlineLevel="1" x14ac:dyDescent="0.25">
      <c r="A790" s="23" t="s">
        <v>494</v>
      </c>
      <c r="B790" s="35"/>
      <c r="C790" s="2">
        <v>4</v>
      </c>
      <c r="D790" s="2">
        <v>5</v>
      </c>
      <c r="E790" s="2">
        <v>7</v>
      </c>
      <c r="F790" s="2">
        <v>5</v>
      </c>
      <c r="G790" s="2">
        <v>6</v>
      </c>
      <c r="H790" s="2">
        <v>5</v>
      </c>
      <c r="I790" s="2">
        <v>8</v>
      </c>
      <c r="J790" s="2">
        <v>0</v>
      </c>
      <c r="K790" s="2">
        <v>3</v>
      </c>
      <c r="L790" s="2">
        <v>8</v>
      </c>
      <c r="M790" s="2">
        <v>3</v>
      </c>
      <c r="N790" s="2">
        <v>5</v>
      </c>
      <c r="O790" s="2">
        <v>3</v>
      </c>
      <c r="P790" s="2">
        <v>2</v>
      </c>
      <c r="Q790" s="2">
        <v>2</v>
      </c>
      <c r="R790" s="2">
        <v>1</v>
      </c>
      <c r="S790" s="2">
        <v>1</v>
      </c>
      <c r="T790" s="2">
        <v>4</v>
      </c>
      <c r="U790" s="2">
        <v>9</v>
      </c>
      <c r="V790" s="2">
        <v>6</v>
      </c>
      <c r="W790" s="2">
        <v>5</v>
      </c>
      <c r="X790" s="2">
        <v>7</v>
      </c>
      <c r="Y790" s="20"/>
    </row>
    <row r="791" spans="1:25" s="2" customFormat="1" hidden="1" outlineLevel="1" x14ac:dyDescent="0.25">
      <c r="A791" s="23" t="s">
        <v>495</v>
      </c>
      <c r="B791" s="35"/>
      <c r="C791" s="2">
        <v>3</v>
      </c>
      <c r="D791" s="2">
        <v>4</v>
      </c>
      <c r="E791" s="2">
        <v>4</v>
      </c>
      <c r="F791" s="2">
        <v>6</v>
      </c>
      <c r="G791" s="2">
        <v>4</v>
      </c>
      <c r="H791" s="2">
        <v>6</v>
      </c>
      <c r="I791" s="2">
        <v>3</v>
      </c>
      <c r="J791" s="2">
        <v>6</v>
      </c>
      <c r="K791" s="2">
        <v>0</v>
      </c>
      <c r="L791" s="2">
        <v>4</v>
      </c>
      <c r="M791" s="2">
        <v>2</v>
      </c>
      <c r="N791" s="2">
        <v>2</v>
      </c>
      <c r="O791" s="2">
        <v>4</v>
      </c>
      <c r="P791" s="2">
        <v>3</v>
      </c>
      <c r="Q791" s="2">
        <v>1</v>
      </c>
      <c r="R791" s="2">
        <v>1</v>
      </c>
      <c r="S791" s="2">
        <v>1</v>
      </c>
      <c r="T791" s="2">
        <v>1</v>
      </c>
      <c r="U791" s="2">
        <v>2</v>
      </c>
      <c r="V791" s="2">
        <v>7</v>
      </c>
      <c r="W791" s="2">
        <v>4</v>
      </c>
      <c r="X791" s="2">
        <v>3</v>
      </c>
      <c r="Y791" s="20"/>
    </row>
    <row r="792" spans="1:25" s="2" customFormat="1" hidden="1" outlineLevel="1" x14ac:dyDescent="0.25">
      <c r="A792" s="23" t="s">
        <v>496</v>
      </c>
      <c r="B792" s="35"/>
      <c r="C792" s="2">
        <v>3</v>
      </c>
      <c r="D792" s="2">
        <v>2</v>
      </c>
      <c r="E792" s="2">
        <v>4</v>
      </c>
      <c r="F792" s="2">
        <v>4</v>
      </c>
      <c r="G792" s="2">
        <v>6</v>
      </c>
      <c r="H792" s="2">
        <v>3</v>
      </c>
      <c r="I792" s="2">
        <v>4</v>
      </c>
      <c r="J792" s="2">
        <v>3</v>
      </c>
      <c r="K792" s="2">
        <v>6</v>
      </c>
      <c r="L792" s="2">
        <v>1</v>
      </c>
      <c r="M792" s="2">
        <v>4</v>
      </c>
      <c r="N792" s="2">
        <v>2</v>
      </c>
      <c r="O792" s="2">
        <v>2</v>
      </c>
      <c r="P792" s="2">
        <v>4</v>
      </c>
      <c r="Q792" s="2">
        <v>2</v>
      </c>
      <c r="R792" s="2">
        <v>1</v>
      </c>
      <c r="S792" s="2">
        <v>1</v>
      </c>
      <c r="T792" s="2">
        <v>1</v>
      </c>
      <c r="U792" s="2">
        <v>1</v>
      </c>
      <c r="V792" s="2">
        <v>2</v>
      </c>
      <c r="W792" s="2">
        <v>7</v>
      </c>
      <c r="X792" s="2">
        <v>4</v>
      </c>
      <c r="Y792" s="20"/>
    </row>
    <row r="793" spans="1:25" s="2" customFormat="1" hidden="1" outlineLevel="1" x14ac:dyDescent="0.25">
      <c r="A793" s="23" t="s">
        <v>497</v>
      </c>
      <c r="B793" s="35"/>
      <c r="C793" s="2">
        <v>4</v>
      </c>
      <c r="D793" s="2">
        <v>3</v>
      </c>
      <c r="E793" s="2">
        <v>2</v>
      </c>
      <c r="F793" s="2">
        <v>4</v>
      </c>
      <c r="G793" s="2">
        <v>5</v>
      </c>
      <c r="H793" s="2">
        <v>6</v>
      </c>
      <c r="I793" s="2">
        <v>3</v>
      </c>
      <c r="J793" s="2">
        <v>4</v>
      </c>
      <c r="K793" s="2">
        <v>3</v>
      </c>
      <c r="L793" s="2">
        <v>5</v>
      </c>
      <c r="M793" s="2">
        <v>0</v>
      </c>
      <c r="N793" s="2">
        <v>4</v>
      </c>
      <c r="O793" s="2">
        <v>2</v>
      </c>
      <c r="P793" s="2">
        <v>2</v>
      </c>
      <c r="Q793" s="2">
        <v>4</v>
      </c>
      <c r="R793" s="2">
        <v>2</v>
      </c>
      <c r="S793" s="2">
        <v>1</v>
      </c>
      <c r="T793" s="2">
        <v>1</v>
      </c>
      <c r="U793" s="2">
        <v>1</v>
      </c>
      <c r="V793" s="2">
        <v>1</v>
      </c>
      <c r="W793" s="2">
        <v>2</v>
      </c>
      <c r="X793" s="2">
        <v>5</v>
      </c>
      <c r="Y793" s="20"/>
    </row>
    <row r="794" spans="1:25" s="2" customFormat="1" hidden="1" outlineLevel="1" x14ac:dyDescent="0.25">
      <c r="A794" s="23" t="s">
        <v>498</v>
      </c>
      <c r="B794" s="35"/>
      <c r="C794" s="2">
        <v>2</v>
      </c>
      <c r="D794" s="2">
        <v>4</v>
      </c>
      <c r="E794" s="2">
        <v>3</v>
      </c>
      <c r="F794" s="2">
        <v>2</v>
      </c>
      <c r="G794" s="2">
        <v>3</v>
      </c>
      <c r="H794" s="2">
        <v>4</v>
      </c>
      <c r="I794" s="2">
        <v>6</v>
      </c>
      <c r="J794" s="2">
        <v>4</v>
      </c>
      <c r="K794" s="2">
        <v>4</v>
      </c>
      <c r="L794" s="2">
        <v>3</v>
      </c>
      <c r="M794" s="2">
        <v>5</v>
      </c>
      <c r="N794" s="2">
        <v>0</v>
      </c>
      <c r="O794" s="2">
        <v>4</v>
      </c>
      <c r="P794" s="2">
        <v>2</v>
      </c>
      <c r="Q794" s="2">
        <v>2</v>
      </c>
      <c r="R794" s="2">
        <v>4</v>
      </c>
      <c r="S794" s="2">
        <v>4</v>
      </c>
      <c r="T794" s="2">
        <v>1</v>
      </c>
      <c r="U794" s="2">
        <v>1</v>
      </c>
      <c r="V794" s="2">
        <v>1</v>
      </c>
      <c r="W794" s="2">
        <v>1</v>
      </c>
      <c r="X794" s="2">
        <v>2</v>
      </c>
      <c r="Y794" s="20"/>
    </row>
    <row r="795" spans="1:25" s="2" customFormat="1" hidden="1" outlineLevel="1" x14ac:dyDescent="0.25">
      <c r="A795" s="23" t="s">
        <v>761</v>
      </c>
      <c r="B795" s="35"/>
      <c r="C795" s="2">
        <v>2</v>
      </c>
      <c r="D795" s="2">
        <v>2</v>
      </c>
      <c r="E795" s="2">
        <v>4</v>
      </c>
      <c r="F795" s="2">
        <v>3</v>
      </c>
      <c r="G795" s="2">
        <v>2</v>
      </c>
      <c r="H795" s="2">
        <v>3</v>
      </c>
      <c r="I795" s="2">
        <v>4</v>
      </c>
      <c r="J795" s="2">
        <v>5</v>
      </c>
      <c r="K795" s="2">
        <v>3</v>
      </c>
      <c r="L795" s="2">
        <v>4</v>
      </c>
      <c r="M795" s="2">
        <v>4</v>
      </c>
      <c r="N795" s="2">
        <v>5</v>
      </c>
      <c r="O795" s="2">
        <v>1</v>
      </c>
      <c r="P795" s="2">
        <v>4</v>
      </c>
      <c r="Q795" s="2">
        <v>2</v>
      </c>
      <c r="R795" s="2">
        <v>2</v>
      </c>
      <c r="S795" s="2">
        <v>3</v>
      </c>
      <c r="T795" s="2">
        <v>3</v>
      </c>
      <c r="U795" s="2">
        <v>1</v>
      </c>
      <c r="V795" s="2">
        <v>1</v>
      </c>
      <c r="W795" s="2">
        <v>1</v>
      </c>
      <c r="X795" s="2">
        <v>1</v>
      </c>
      <c r="Y795" s="20"/>
    </row>
    <row r="796" spans="1:25" s="2" customFormat="1" hidden="1" outlineLevel="1" x14ac:dyDescent="0.25">
      <c r="A796" s="23" t="s">
        <v>501</v>
      </c>
      <c r="B796" s="35"/>
      <c r="C796" s="2">
        <v>14</v>
      </c>
      <c r="D796" s="2">
        <v>15</v>
      </c>
      <c r="E796" s="2">
        <v>17</v>
      </c>
      <c r="F796" s="2">
        <v>19</v>
      </c>
      <c r="G796" s="2">
        <v>20</v>
      </c>
      <c r="H796" s="2">
        <v>22</v>
      </c>
      <c r="I796" s="2">
        <v>20</v>
      </c>
      <c r="J796" s="2">
        <v>22</v>
      </c>
      <c r="K796" s="2">
        <v>16</v>
      </c>
      <c r="L796" s="2">
        <v>17</v>
      </c>
      <c r="M796" s="2">
        <v>15</v>
      </c>
      <c r="N796" s="2">
        <v>13</v>
      </c>
      <c r="O796" s="2">
        <v>13</v>
      </c>
      <c r="P796" s="2">
        <v>15</v>
      </c>
      <c r="Q796" s="2">
        <v>11</v>
      </c>
      <c r="R796" s="2">
        <v>10</v>
      </c>
      <c r="S796" s="2">
        <v>10</v>
      </c>
      <c r="T796" s="2">
        <v>7</v>
      </c>
      <c r="U796" s="2">
        <v>6</v>
      </c>
      <c r="V796" s="2">
        <v>12</v>
      </c>
      <c r="W796" s="2">
        <v>15</v>
      </c>
      <c r="X796" s="2">
        <v>15</v>
      </c>
      <c r="Y796" s="20"/>
    </row>
    <row r="797" spans="1:25" s="2" customFormat="1" hidden="1" outlineLevel="1" x14ac:dyDescent="0.25">
      <c r="A797" s="23" t="s">
        <v>502</v>
      </c>
      <c r="B797" s="35"/>
      <c r="C797" s="2">
        <v>8</v>
      </c>
      <c r="D797" s="2">
        <v>9</v>
      </c>
      <c r="E797" s="2">
        <v>9</v>
      </c>
      <c r="F797" s="2">
        <v>9</v>
      </c>
      <c r="G797" s="2">
        <v>10</v>
      </c>
      <c r="H797" s="2">
        <v>13</v>
      </c>
      <c r="I797" s="2">
        <v>13</v>
      </c>
      <c r="J797" s="2">
        <v>13</v>
      </c>
      <c r="K797" s="2">
        <v>10</v>
      </c>
      <c r="L797" s="2">
        <v>12</v>
      </c>
      <c r="M797" s="2">
        <v>9</v>
      </c>
      <c r="N797" s="2">
        <v>9</v>
      </c>
      <c r="O797" s="2">
        <v>7</v>
      </c>
      <c r="P797" s="2">
        <v>8</v>
      </c>
      <c r="Q797" s="2">
        <v>8</v>
      </c>
      <c r="R797" s="2">
        <v>8</v>
      </c>
      <c r="S797" s="2">
        <v>8</v>
      </c>
      <c r="T797" s="2">
        <v>5</v>
      </c>
      <c r="U797" s="2">
        <v>3</v>
      </c>
      <c r="V797" s="2">
        <v>3</v>
      </c>
      <c r="W797" s="2">
        <v>4</v>
      </c>
      <c r="X797" s="2">
        <v>8</v>
      </c>
      <c r="Y797" s="20"/>
    </row>
    <row r="798" spans="1:25" hidden="1" outlineLevel="1" x14ac:dyDescent="0.25">
      <c r="A798" s="11" t="s">
        <v>503</v>
      </c>
    </row>
    <row r="799" spans="1:25" s="4" customFormat="1" hidden="1" outlineLevel="1" x14ac:dyDescent="0.25">
      <c r="A799" s="24" t="s">
        <v>504</v>
      </c>
      <c r="B799" s="33"/>
      <c r="C799" s="4">
        <v>127211</v>
      </c>
      <c r="D799" s="4">
        <v>151620</v>
      </c>
      <c r="E799" s="4">
        <v>123575</v>
      </c>
      <c r="F799" s="4">
        <v>121088</v>
      </c>
      <c r="G799" s="4">
        <v>105553</v>
      </c>
      <c r="H799" s="4">
        <v>104609</v>
      </c>
      <c r="I799" s="4">
        <v>96452</v>
      </c>
      <c r="J799" s="4">
        <v>104897</v>
      </c>
      <c r="K799" s="4">
        <v>122522</v>
      </c>
      <c r="L799" s="4">
        <v>93852</v>
      </c>
      <c r="M799" s="4">
        <v>112120</v>
      </c>
      <c r="N799" s="4">
        <v>93307</v>
      </c>
      <c r="O799" s="4">
        <v>116939</v>
      </c>
      <c r="P799" s="4">
        <v>99202</v>
      </c>
      <c r="Q799" s="4">
        <v>117408</v>
      </c>
      <c r="R799" s="4">
        <v>131761</v>
      </c>
      <c r="S799" s="4">
        <v>124669</v>
      </c>
      <c r="T799" s="4">
        <v>141269</v>
      </c>
      <c r="U799" s="4">
        <v>140811</v>
      </c>
      <c r="V799" s="4">
        <v>129340</v>
      </c>
      <c r="W799" s="4">
        <v>125850</v>
      </c>
      <c r="X799" s="4">
        <v>131548</v>
      </c>
      <c r="Y799" s="21"/>
    </row>
    <row r="800" spans="1:25" s="4" customFormat="1" hidden="1" outlineLevel="1" x14ac:dyDescent="0.25">
      <c r="A800" s="24" t="s">
        <v>505</v>
      </c>
      <c r="B800" s="33"/>
      <c r="C800" s="4">
        <v>28123</v>
      </c>
      <c r="D800" s="4">
        <v>48953</v>
      </c>
      <c r="E800" s="4">
        <v>39076</v>
      </c>
      <c r="F800" s="4">
        <v>30064</v>
      </c>
      <c r="G800" s="4">
        <v>25617</v>
      </c>
      <c r="H800" s="4">
        <v>31853</v>
      </c>
      <c r="I800" s="4">
        <v>62769</v>
      </c>
      <c r="J800" s="4">
        <v>0</v>
      </c>
      <c r="K800" s="4">
        <v>17637</v>
      </c>
      <c r="L800" s="4">
        <v>42046</v>
      </c>
      <c r="M800" s="4">
        <v>28896</v>
      </c>
      <c r="N800" s="4">
        <v>32614</v>
      </c>
      <c r="O800" s="4">
        <v>8811</v>
      </c>
      <c r="P800" s="4">
        <v>23152</v>
      </c>
      <c r="Q800" s="4">
        <v>12632</v>
      </c>
      <c r="R800" s="4">
        <v>4755</v>
      </c>
      <c r="S800" s="4">
        <v>12581</v>
      </c>
      <c r="T800" s="4">
        <v>23052</v>
      </c>
      <c r="U800" s="4">
        <v>67361</v>
      </c>
      <c r="V800" s="4">
        <v>40982</v>
      </c>
      <c r="W800" s="4">
        <v>55907</v>
      </c>
      <c r="X800" s="4">
        <v>36318</v>
      </c>
      <c r="Y800" s="21"/>
    </row>
    <row r="801" spans="1:25" s="4" customFormat="1" hidden="1" outlineLevel="1" x14ac:dyDescent="0.25">
      <c r="A801" s="24" t="s">
        <v>506</v>
      </c>
      <c r="B801" s="33"/>
      <c r="C801" s="4">
        <v>28473</v>
      </c>
      <c r="D801" s="4">
        <v>21821</v>
      </c>
      <c r="E801" s="4">
        <v>44499</v>
      </c>
      <c r="F801" s="4">
        <v>38334</v>
      </c>
      <c r="G801" s="4">
        <v>19110</v>
      </c>
      <c r="H801" s="4">
        <v>31935</v>
      </c>
      <c r="I801" s="4">
        <v>17739</v>
      </c>
      <c r="J801" s="4">
        <v>60339</v>
      </c>
      <c r="K801" s="4">
        <v>0</v>
      </c>
      <c r="L801" s="4">
        <v>12829</v>
      </c>
      <c r="M801" s="4">
        <v>11928</v>
      </c>
      <c r="N801" s="4">
        <v>17085</v>
      </c>
      <c r="O801" s="4">
        <v>34866</v>
      </c>
      <c r="P801" s="4">
        <v>8970</v>
      </c>
      <c r="Q801" s="4">
        <v>1538</v>
      </c>
      <c r="R801" s="4">
        <v>5058</v>
      </c>
      <c r="S801" s="4">
        <v>5093</v>
      </c>
      <c r="T801" s="4">
        <v>12618</v>
      </c>
      <c r="U801" s="4">
        <v>10084</v>
      </c>
      <c r="V801" s="4">
        <v>45776</v>
      </c>
      <c r="W801" s="4">
        <v>28693</v>
      </c>
      <c r="X801" s="4">
        <v>14624</v>
      </c>
      <c r="Y801" s="21"/>
    </row>
    <row r="802" spans="1:25" s="4" customFormat="1" hidden="1" outlineLevel="1" x14ac:dyDescent="0.25">
      <c r="A802" s="24" t="s">
        <v>507</v>
      </c>
      <c r="B802" s="33"/>
      <c r="C802" s="4">
        <v>7856</v>
      </c>
      <c r="D802" s="4">
        <v>23926</v>
      </c>
      <c r="E802" s="4">
        <v>22310</v>
      </c>
      <c r="F802" s="4">
        <v>45031</v>
      </c>
      <c r="G802" s="4">
        <v>38941</v>
      </c>
      <c r="H802" s="4">
        <v>12325</v>
      </c>
      <c r="I802" s="4">
        <v>23891</v>
      </c>
      <c r="J802" s="4">
        <v>18006</v>
      </c>
      <c r="K802" s="4">
        <v>61252</v>
      </c>
      <c r="L802" s="4">
        <v>11281</v>
      </c>
      <c r="M802" s="4">
        <v>21781</v>
      </c>
      <c r="N802" s="4">
        <v>13316</v>
      </c>
      <c r="O802" s="4">
        <v>17229</v>
      </c>
      <c r="P802" s="4">
        <v>35449</v>
      </c>
      <c r="Q802" s="4">
        <v>7621</v>
      </c>
      <c r="R802" s="4">
        <v>1573</v>
      </c>
      <c r="S802" s="4">
        <v>1607</v>
      </c>
      <c r="T802" s="4">
        <v>5128</v>
      </c>
      <c r="U802" s="4">
        <v>12654</v>
      </c>
      <c r="V802" s="4">
        <v>10182</v>
      </c>
      <c r="W802" s="4">
        <v>46287</v>
      </c>
      <c r="X802" s="4">
        <v>28503</v>
      </c>
      <c r="Y802" s="21"/>
    </row>
    <row r="803" spans="1:25" s="4" customFormat="1" hidden="1" outlineLevel="1" x14ac:dyDescent="0.25">
      <c r="A803" s="24" t="s">
        <v>508</v>
      </c>
      <c r="B803" s="33"/>
      <c r="C803" s="4">
        <v>14884</v>
      </c>
      <c r="D803" s="4">
        <v>8029</v>
      </c>
      <c r="E803" s="4">
        <v>24476</v>
      </c>
      <c r="F803" s="4">
        <v>22390</v>
      </c>
      <c r="G803" s="4">
        <v>59430</v>
      </c>
      <c r="H803" s="4">
        <v>53363</v>
      </c>
      <c r="I803" s="4">
        <v>12632</v>
      </c>
      <c r="J803" s="4">
        <v>24260</v>
      </c>
      <c r="K803" s="4">
        <v>18275</v>
      </c>
      <c r="L803" s="4">
        <v>50523</v>
      </c>
      <c r="M803" s="4">
        <v>0</v>
      </c>
      <c r="N803" s="4">
        <v>22168</v>
      </c>
      <c r="O803" s="4">
        <v>11122</v>
      </c>
      <c r="P803" s="4">
        <v>17373</v>
      </c>
      <c r="Q803" s="4">
        <v>36043</v>
      </c>
      <c r="R803" s="4">
        <v>7778</v>
      </c>
      <c r="S803" s="4">
        <v>6004</v>
      </c>
      <c r="T803" s="4">
        <v>1629</v>
      </c>
      <c r="U803" s="4">
        <v>5163</v>
      </c>
      <c r="V803" s="4">
        <v>12691</v>
      </c>
      <c r="W803" s="4">
        <v>10281</v>
      </c>
      <c r="X803" s="4">
        <v>31571</v>
      </c>
      <c r="Y803" s="21"/>
    </row>
    <row r="804" spans="1:25" s="4" customFormat="1" hidden="1" outlineLevel="1" x14ac:dyDescent="0.25">
      <c r="A804" s="24" t="s">
        <v>509</v>
      </c>
      <c r="B804" s="33"/>
      <c r="C804" s="4">
        <v>8196</v>
      </c>
      <c r="D804" s="4">
        <v>15291</v>
      </c>
      <c r="E804" s="4">
        <v>8203</v>
      </c>
      <c r="F804" s="4">
        <v>25022</v>
      </c>
      <c r="G804" s="4">
        <v>8518</v>
      </c>
      <c r="H804" s="4">
        <v>45852</v>
      </c>
      <c r="I804" s="4">
        <v>53957</v>
      </c>
      <c r="J804" s="4">
        <v>27206</v>
      </c>
      <c r="K804" s="4">
        <v>24638</v>
      </c>
      <c r="L804" s="4">
        <v>18563</v>
      </c>
      <c r="M804" s="4">
        <v>51301</v>
      </c>
      <c r="N804" s="4">
        <v>0</v>
      </c>
      <c r="O804" s="4">
        <v>22561</v>
      </c>
      <c r="P804" s="4">
        <v>11334</v>
      </c>
      <c r="Q804" s="4">
        <v>17522</v>
      </c>
      <c r="R804" s="4">
        <v>36587</v>
      </c>
      <c r="S804" s="4">
        <v>20993</v>
      </c>
      <c r="T804" s="4">
        <v>6145</v>
      </c>
      <c r="U804" s="4">
        <v>1692</v>
      </c>
      <c r="V804" s="4">
        <v>5198</v>
      </c>
      <c r="W804" s="4">
        <v>12727</v>
      </c>
      <c r="X804" s="4">
        <v>10379</v>
      </c>
      <c r="Y804" s="21"/>
    </row>
    <row r="805" spans="1:25" s="4" customFormat="1" hidden="1" outlineLevel="1" x14ac:dyDescent="0.25">
      <c r="A805" s="24" t="s">
        <v>762</v>
      </c>
      <c r="B805" s="33"/>
      <c r="C805" s="4">
        <v>6228</v>
      </c>
      <c r="D805" s="4">
        <v>8376</v>
      </c>
      <c r="E805" s="4">
        <v>15712</v>
      </c>
      <c r="F805" s="4">
        <v>8380</v>
      </c>
      <c r="G805" s="4">
        <v>25585</v>
      </c>
      <c r="H805" s="4">
        <v>8633</v>
      </c>
      <c r="I805" s="4">
        <v>46290</v>
      </c>
      <c r="J805" s="4">
        <v>40188</v>
      </c>
      <c r="K805" s="4">
        <v>13159</v>
      </c>
      <c r="L805" s="4">
        <v>25015</v>
      </c>
      <c r="M805" s="4">
        <v>20848</v>
      </c>
      <c r="N805" s="4">
        <v>52121</v>
      </c>
      <c r="O805" s="4">
        <v>1027</v>
      </c>
      <c r="P805" s="4">
        <v>22955</v>
      </c>
      <c r="Q805" s="4">
        <v>11576</v>
      </c>
      <c r="R805" s="4">
        <v>17668</v>
      </c>
      <c r="S805" s="4">
        <v>35927</v>
      </c>
      <c r="T805" s="4">
        <v>19355</v>
      </c>
      <c r="U805" s="4">
        <v>6292</v>
      </c>
      <c r="V805" s="4">
        <v>1755</v>
      </c>
      <c r="W805" s="4">
        <v>5233</v>
      </c>
      <c r="X805" s="4">
        <v>12764</v>
      </c>
      <c r="Y805" s="21"/>
    </row>
    <row r="806" spans="1:25" s="4" customFormat="1" hidden="1" outlineLevel="1" x14ac:dyDescent="0.25">
      <c r="A806" s="24" t="s">
        <v>512</v>
      </c>
      <c r="B806" s="33"/>
      <c r="C806" s="4">
        <v>65638</v>
      </c>
      <c r="D806" s="4">
        <v>77443</v>
      </c>
      <c r="E806" s="4">
        <v>115200</v>
      </c>
      <c r="F806" s="4">
        <v>139158</v>
      </c>
      <c r="G806" s="4">
        <v>151584</v>
      </c>
      <c r="H806" s="4">
        <v>152108</v>
      </c>
      <c r="I806" s="4">
        <v>154508</v>
      </c>
      <c r="J806" s="4">
        <v>169999</v>
      </c>
      <c r="K806" s="4">
        <v>117324</v>
      </c>
      <c r="L806" s="4">
        <v>118211</v>
      </c>
      <c r="M806" s="4">
        <v>105857</v>
      </c>
      <c r="N806" s="4">
        <v>104690</v>
      </c>
      <c r="O806" s="4">
        <v>86805</v>
      </c>
      <c r="P806" s="4">
        <v>96082</v>
      </c>
      <c r="Q806" s="4">
        <v>74300</v>
      </c>
      <c r="R806" s="4">
        <v>68664</v>
      </c>
      <c r="S806" s="4">
        <v>69624</v>
      </c>
      <c r="T806" s="4">
        <v>44875</v>
      </c>
      <c r="U806" s="4">
        <v>35886</v>
      </c>
      <c r="V806" s="4">
        <v>75601</v>
      </c>
      <c r="W806" s="4">
        <v>103221</v>
      </c>
      <c r="X806" s="4">
        <v>97841</v>
      </c>
      <c r="Y806" s="21"/>
    </row>
    <row r="807" spans="1:25" s="4" customFormat="1" hidden="1" outlineLevel="1" x14ac:dyDescent="0.25">
      <c r="A807" s="24" t="s">
        <v>513</v>
      </c>
      <c r="B807" s="33"/>
      <c r="C807" s="4">
        <v>29309</v>
      </c>
      <c r="D807" s="4">
        <v>31696</v>
      </c>
      <c r="E807" s="4">
        <v>48391</v>
      </c>
      <c r="F807" s="4">
        <v>55792</v>
      </c>
      <c r="G807" s="4">
        <v>93533</v>
      </c>
      <c r="H807" s="4">
        <v>107848</v>
      </c>
      <c r="I807" s="4">
        <v>112879</v>
      </c>
      <c r="J807" s="4">
        <v>91654</v>
      </c>
      <c r="K807" s="4">
        <v>56072</v>
      </c>
      <c r="L807" s="4">
        <v>94101</v>
      </c>
      <c r="M807" s="4">
        <v>72148</v>
      </c>
      <c r="N807" s="4">
        <v>74289</v>
      </c>
      <c r="O807" s="4">
        <v>34710</v>
      </c>
      <c r="P807" s="4">
        <v>51662</v>
      </c>
      <c r="Q807" s="4">
        <v>65140</v>
      </c>
      <c r="R807" s="4">
        <v>62034</v>
      </c>
      <c r="S807" s="4">
        <v>62924</v>
      </c>
      <c r="T807" s="4">
        <v>27129</v>
      </c>
      <c r="U807" s="4">
        <v>13147</v>
      </c>
      <c r="V807" s="4">
        <v>19644</v>
      </c>
      <c r="W807" s="4">
        <v>28241</v>
      </c>
      <c r="X807" s="4">
        <v>54714</v>
      </c>
      <c r="Y807" s="21"/>
    </row>
    <row r="808" spans="1:25" collapsed="1" x14ac:dyDescent="0.25"/>
  </sheetData>
  <pageMargins left="0.7" right="0.7" top="0.75" bottom="0.75" header="0.3" footer="0.3"/>
  <pageSetup scale="42" orientation="portrait" r:id="rId1"/>
  <rowBreaks count="4" manualBreakCount="4">
    <brk id="133" max="16383" man="1"/>
    <brk id="304" max="16383" man="1"/>
    <brk id="419" max="16383" man="1"/>
    <brk id="590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A1032"/>
  <sheetViews>
    <sheetView zoomScaleNormal="100" zoomScaleSheetLayoutView="80" workbookViewId="0">
      <pane xSplit="1" ySplit="2" topLeftCell="B3" activePane="bottomRight" state="frozen"/>
      <selection activeCell="AY896" sqref="AY896"/>
      <selection pane="topRight" activeCell="AY896" sqref="AY896"/>
      <selection pane="bottomLeft" activeCell="AY896" sqref="AY896"/>
      <selection pane="bottomRight" activeCell="F790" sqref="F790"/>
    </sheetView>
  </sheetViews>
  <sheetFormatPr defaultColWidth="9.140625" defaultRowHeight="11.25" outlineLevelRow="1" x14ac:dyDescent="0.2"/>
  <cols>
    <col min="1" max="1" width="38.42578125" style="16" customWidth="1"/>
    <col min="2" max="2" width="32.28515625" style="31" customWidth="1"/>
    <col min="3" max="3" width="10.7109375" style="31" customWidth="1"/>
    <col min="4" max="4" width="12.5703125" style="7" customWidth="1"/>
    <col min="5" max="5" width="12.28515625" style="7" bestFit="1" customWidth="1"/>
    <col min="6" max="25" width="12.28515625" style="7" customWidth="1"/>
    <col min="26" max="39" width="17.85546875" style="7" bestFit="1" customWidth="1"/>
    <col min="40" max="48" width="12.28515625" style="7" customWidth="1"/>
    <col min="49" max="16384" width="9.140625" style="7"/>
  </cols>
  <sheetData>
    <row r="1" spans="1:48" s="6" customFormat="1" x14ac:dyDescent="0.2">
      <c r="A1" s="114" t="s">
        <v>0</v>
      </c>
      <c r="B1" s="62"/>
      <c r="C1" s="98">
        <v>41364</v>
      </c>
      <c r="D1" s="98">
        <v>41394</v>
      </c>
      <c r="E1" s="98">
        <v>41425</v>
      </c>
      <c r="F1" s="98">
        <v>41455</v>
      </c>
      <c r="G1" s="98">
        <v>41486</v>
      </c>
      <c r="H1" s="87">
        <v>41517</v>
      </c>
      <c r="I1" s="87">
        <v>41547</v>
      </c>
      <c r="J1" s="87">
        <v>41578</v>
      </c>
      <c r="K1" s="87">
        <v>41608</v>
      </c>
      <c r="L1" s="87">
        <v>41639</v>
      </c>
      <c r="M1" s="87">
        <v>41670</v>
      </c>
      <c r="N1" s="87">
        <v>41698</v>
      </c>
      <c r="O1" s="87">
        <v>41729</v>
      </c>
      <c r="P1" s="87">
        <v>41759</v>
      </c>
      <c r="Q1" s="87">
        <v>41790</v>
      </c>
      <c r="R1" s="87">
        <v>41820</v>
      </c>
      <c r="S1" s="87">
        <v>41851</v>
      </c>
      <c r="T1" s="87">
        <v>41882</v>
      </c>
      <c r="U1" s="87">
        <v>41912</v>
      </c>
      <c r="V1" s="87">
        <v>41943</v>
      </c>
      <c r="W1" s="87">
        <v>41973</v>
      </c>
      <c r="X1" s="87">
        <v>42004</v>
      </c>
      <c r="Y1" s="87">
        <v>42035</v>
      </c>
      <c r="Z1" s="87">
        <v>42063</v>
      </c>
      <c r="AA1" s="87">
        <v>42094</v>
      </c>
      <c r="AB1" s="87">
        <v>42124</v>
      </c>
      <c r="AC1" s="87">
        <v>42155</v>
      </c>
      <c r="AD1" s="87">
        <v>42185</v>
      </c>
      <c r="AE1" s="87">
        <v>42216</v>
      </c>
      <c r="AF1" s="87">
        <v>42247</v>
      </c>
      <c r="AG1" s="87">
        <v>42277</v>
      </c>
      <c r="AH1" s="87">
        <v>42308</v>
      </c>
      <c r="AI1" s="87">
        <v>42338</v>
      </c>
      <c r="AJ1" s="87">
        <v>42369</v>
      </c>
      <c r="AK1" s="87">
        <v>42400</v>
      </c>
      <c r="AL1" s="87">
        <v>42429</v>
      </c>
      <c r="AM1" s="87">
        <v>42460</v>
      </c>
      <c r="AN1" s="42"/>
      <c r="AO1" s="42"/>
      <c r="AP1" s="42"/>
      <c r="AQ1" s="42"/>
      <c r="AR1" s="42"/>
      <c r="AS1" s="42"/>
      <c r="AT1" s="42"/>
      <c r="AU1" s="42"/>
      <c r="AV1" s="42"/>
    </row>
    <row r="2" spans="1:48" s="1" customFormat="1" x14ac:dyDescent="0.2">
      <c r="A2" s="16"/>
      <c r="B2" s="31"/>
      <c r="C2" s="26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</row>
    <row r="3" spans="1:48" s="1" customFormat="1" ht="18" hidden="1" outlineLevel="1" x14ac:dyDescent="0.25">
      <c r="A3" s="97" t="s">
        <v>2</v>
      </c>
      <c r="B3" s="51"/>
      <c r="C3" s="25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spans="1:48" s="17" customFormat="1" hidden="1" outlineLevel="1" x14ac:dyDescent="0.2">
      <c r="A4" s="36" t="s">
        <v>3</v>
      </c>
      <c r="B4" s="37"/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218">
        <v>0</v>
      </c>
      <c r="AM4" s="218">
        <v>0</v>
      </c>
    </row>
    <row r="5" spans="1:48" s="19" customFormat="1" hidden="1" outlineLevel="1" x14ac:dyDescent="0.2">
      <c r="A5" s="28" t="s">
        <v>623</v>
      </c>
      <c r="B5" s="32"/>
      <c r="C5" s="32">
        <v>0</v>
      </c>
      <c r="D5" s="32">
        <v>0</v>
      </c>
      <c r="E5" s="32">
        <v>0</v>
      </c>
      <c r="F5" s="32">
        <v>0</v>
      </c>
      <c r="G5" s="32">
        <v>0</v>
      </c>
      <c r="H5" s="32">
        <v>0</v>
      </c>
      <c r="I5" s="32">
        <v>0</v>
      </c>
      <c r="J5" s="32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  <c r="AL5" s="224">
        <v>0</v>
      </c>
      <c r="AM5" s="224">
        <v>0</v>
      </c>
    </row>
    <row r="6" spans="1:48" s="19" customFormat="1" hidden="1" outlineLevel="1" x14ac:dyDescent="0.2">
      <c r="A6" s="28" t="s">
        <v>625</v>
      </c>
      <c r="B6" s="32"/>
      <c r="C6" s="32">
        <v>0</v>
      </c>
      <c r="D6" s="32">
        <v>0</v>
      </c>
      <c r="E6" s="32">
        <v>0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224">
        <v>0</v>
      </c>
      <c r="AM6" s="224">
        <v>0</v>
      </c>
    </row>
    <row r="7" spans="1:48" s="19" customFormat="1" hidden="1" outlineLevel="1" x14ac:dyDescent="0.2">
      <c r="A7" s="28" t="s">
        <v>626</v>
      </c>
      <c r="B7" s="32"/>
      <c r="C7" s="32">
        <v>0</v>
      </c>
      <c r="D7" s="32">
        <v>0</v>
      </c>
      <c r="E7" s="19">
        <v>1912324.98</v>
      </c>
      <c r="F7" s="19">
        <v>1920306.65</v>
      </c>
      <c r="G7" s="19">
        <v>1977539.15</v>
      </c>
      <c r="H7" s="19">
        <v>2072039.54</v>
      </c>
      <c r="I7" s="19">
        <v>2038738.66</v>
      </c>
      <c r="J7" s="19">
        <v>2022483.8</v>
      </c>
      <c r="K7" s="19">
        <v>2039282.4</v>
      </c>
      <c r="L7" s="19">
        <v>2073476.72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  <c r="AL7" s="224">
        <v>0</v>
      </c>
      <c r="AM7" s="224">
        <v>0</v>
      </c>
    </row>
    <row r="8" spans="1:48" s="19" customFormat="1" hidden="1" outlineLevel="1" x14ac:dyDescent="0.2">
      <c r="A8" s="28" t="s">
        <v>627</v>
      </c>
      <c r="B8" s="32"/>
      <c r="C8" s="32">
        <v>0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  <c r="AL8" s="224">
        <v>0</v>
      </c>
      <c r="AM8" s="224">
        <v>0</v>
      </c>
    </row>
    <row r="9" spans="1:48" s="19" customFormat="1" hidden="1" outlineLevel="1" x14ac:dyDescent="0.2">
      <c r="A9" s="28" t="s">
        <v>624</v>
      </c>
      <c r="B9" s="32"/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  <c r="AL9" s="224">
        <v>0</v>
      </c>
      <c r="AM9" s="224">
        <v>0</v>
      </c>
    </row>
    <row r="10" spans="1:48" ht="12.75" hidden="1" outlineLevel="1" x14ac:dyDescent="0.2">
      <c r="A10" s="49" t="s">
        <v>4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</row>
    <row r="11" spans="1:48" s="17" customFormat="1" hidden="1" outlineLevel="1" x14ac:dyDescent="0.2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0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218">
        <v>0</v>
      </c>
      <c r="AM11" s="218">
        <v>0</v>
      </c>
    </row>
    <row r="12" spans="1:48" hidden="1" outlineLevel="1" x14ac:dyDescent="0.2">
      <c r="A12" s="16" t="s">
        <v>6</v>
      </c>
      <c r="C12" s="18">
        <v>0</v>
      </c>
      <c r="D12" s="18">
        <v>0</v>
      </c>
      <c r="E12" s="18">
        <v>1</v>
      </c>
      <c r="F12" s="18">
        <v>2</v>
      </c>
      <c r="G12" s="18">
        <v>3</v>
      </c>
      <c r="H12" s="18">
        <v>4</v>
      </c>
      <c r="I12" s="18">
        <v>5</v>
      </c>
      <c r="J12" s="18">
        <v>6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220">
        <v>0</v>
      </c>
      <c r="AM12" s="220">
        <v>0</v>
      </c>
      <c r="AN12" s="18"/>
      <c r="AO12" s="18"/>
      <c r="AP12" s="18"/>
      <c r="AQ12" s="18"/>
      <c r="AR12" s="18"/>
      <c r="AS12" s="18"/>
      <c r="AT12" s="18"/>
      <c r="AU12" s="18"/>
      <c r="AV12" s="18"/>
    </row>
    <row r="13" spans="1:48" s="17" customFormat="1" hidden="1" outlineLevel="1" x14ac:dyDescent="0.2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7">
        <v>0</v>
      </c>
      <c r="X13" s="37">
        <v>0</v>
      </c>
      <c r="Y13" s="3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218">
        <v>0</v>
      </c>
      <c r="AM13" s="218">
        <v>0</v>
      </c>
    </row>
    <row r="14" spans="1:48" s="19" customFormat="1" hidden="1" outlineLevel="1" x14ac:dyDescent="0.2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224">
        <v>0</v>
      </c>
      <c r="AM14" s="224">
        <v>0</v>
      </c>
    </row>
    <row r="15" spans="1:48" ht="12.75" hidden="1" outlineLevel="1" x14ac:dyDescent="0.2">
      <c r="A15" s="49" t="s">
        <v>9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127"/>
      <c r="X15" s="127"/>
      <c r="Y15" s="127"/>
    </row>
    <row r="16" spans="1:48" hidden="1" outlineLevel="1" x14ac:dyDescent="0.2">
      <c r="A16" s="16" t="s">
        <v>628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</row>
    <row r="17" spans="1:39" s="17" customFormat="1" hidden="1" outlineLevel="1" x14ac:dyDescent="0.2">
      <c r="A17" s="36" t="s">
        <v>10</v>
      </c>
      <c r="B17" s="37"/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218">
        <v>0</v>
      </c>
      <c r="AM17" s="218">
        <v>0</v>
      </c>
    </row>
    <row r="18" spans="1:39" s="17" customFormat="1" hidden="1" outlineLevel="1" x14ac:dyDescent="0.2">
      <c r="A18" s="36" t="s">
        <v>11</v>
      </c>
      <c r="B18" s="37"/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218">
        <v>0</v>
      </c>
      <c r="AM18" s="218">
        <v>0</v>
      </c>
    </row>
    <row r="19" spans="1:39" s="17" customFormat="1" hidden="1" outlineLevel="1" x14ac:dyDescent="0.2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0</v>
      </c>
      <c r="M19" s="37">
        <v>0</v>
      </c>
      <c r="N19" s="37">
        <v>0</v>
      </c>
      <c r="O19" s="37">
        <v>0</v>
      </c>
      <c r="P19" s="37">
        <v>0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218">
        <v>0</v>
      </c>
      <c r="AM19" s="218">
        <v>0</v>
      </c>
    </row>
    <row r="20" spans="1:39" s="17" customFormat="1" hidden="1" outlineLevel="1" x14ac:dyDescent="0.2">
      <c r="A20" s="36" t="s">
        <v>13</v>
      </c>
      <c r="B20" s="37"/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218">
        <v>0</v>
      </c>
      <c r="AM20" s="218">
        <v>0</v>
      </c>
    </row>
    <row r="21" spans="1:39" s="17" customFormat="1" hidden="1" outlineLevel="1" x14ac:dyDescent="0.2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  <c r="X21" s="37">
        <v>0</v>
      </c>
      <c r="Y21" s="3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218">
        <v>0</v>
      </c>
      <c r="AM21" s="218">
        <v>0</v>
      </c>
    </row>
    <row r="22" spans="1:39" s="17" customFormat="1" hidden="1" outlineLevel="1" x14ac:dyDescent="0.2">
      <c r="A22" s="36" t="s">
        <v>15</v>
      </c>
      <c r="B22" s="37"/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218">
        <v>0</v>
      </c>
      <c r="AM22" s="218">
        <v>0</v>
      </c>
    </row>
    <row r="23" spans="1:39" s="17" customFormat="1" hidden="1" outlineLevel="1" x14ac:dyDescent="0.2">
      <c r="A23" s="36" t="s">
        <v>16</v>
      </c>
      <c r="B23" s="37"/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218">
        <v>0</v>
      </c>
      <c r="AM23" s="218">
        <v>0</v>
      </c>
    </row>
    <row r="24" spans="1:39" s="17" customFormat="1" hidden="1" outlineLevel="1" x14ac:dyDescent="0.2">
      <c r="A24" s="36" t="s">
        <v>17</v>
      </c>
      <c r="B24" s="37"/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218">
        <v>0</v>
      </c>
      <c r="AM24" s="218">
        <v>0</v>
      </c>
    </row>
    <row r="25" spans="1:39" s="17" customFormat="1" hidden="1" outlineLevel="1" x14ac:dyDescent="0.2">
      <c r="A25" s="36" t="s">
        <v>18</v>
      </c>
      <c r="B25" s="37"/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218">
        <v>0</v>
      </c>
      <c r="AM25" s="218">
        <v>0</v>
      </c>
    </row>
    <row r="26" spans="1:39" s="17" customFormat="1" hidden="1" outlineLevel="1" x14ac:dyDescent="0.2">
      <c r="A26" s="36" t="s">
        <v>19</v>
      </c>
      <c r="B26" s="37"/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X26" s="37">
        <v>0</v>
      </c>
      <c r="Y26" s="3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218">
        <v>0</v>
      </c>
      <c r="AM26" s="218">
        <v>0</v>
      </c>
    </row>
    <row r="27" spans="1:39" s="17" customFormat="1" hidden="1" outlineLevel="1" x14ac:dyDescent="0.2">
      <c r="A27" s="36" t="s">
        <v>20</v>
      </c>
      <c r="B27" s="37"/>
      <c r="C27" s="37">
        <v>0</v>
      </c>
      <c r="D27" s="37">
        <v>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0</v>
      </c>
      <c r="Y27" s="3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218">
        <v>0</v>
      </c>
      <c r="AM27" s="218">
        <v>0</v>
      </c>
    </row>
    <row r="28" spans="1:39" s="17" customFormat="1" hidden="1" outlineLevel="1" x14ac:dyDescent="0.2">
      <c r="A28" s="36" t="s">
        <v>21</v>
      </c>
      <c r="B28" s="37"/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218">
        <v>0</v>
      </c>
      <c r="AM28" s="218">
        <v>0</v>
      </c>
    </row>
    <row r="29" spans="1:39" s="17" customFormat="1" hidden="1" outlineLevel="1" x14ac:dyDescent="0.2">
      <c r="A29" s="36" t="s">
        <v>22</v>
      </c>
      <c r="B29" s="37"/>
      <c r="C29" s="37">
        <v>0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218">
        <v>0</v>
      </c>
      <c r="AM29" s="218">
        <v>0</v>
      </c>
    </row>
    <row r="30" spans="1:39" s="17" customFormat="1" hidden="1" outlineLevel="1" x14ac:dyDescent="0.2">
      <c r="A30" s="36" t="s">
        <v>23</v>
      </c>
      <c r="B30" s="37"/>
      <c r="C30" s="37">
        <v>0</v>
      </c>
      <c r="D30" s="37">
        <v>0</v>
      </c>
      <c r="E30" s="37">
        <v>0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218">
        <v>0</v>
      </c>
      <c r="AM30" s="218">
        <v>0</v>
      </c>
    </row>
    <row r="31" spans="1:39" s="17" customFormat="1" hidden="1" outlineLevel="1" x14ac:dyDescent="0.2">
      <c r="A31" s="36" t="s">
        <v>24</v>
      </c>
      <c r="B31" s="37"/>
      <c r="C31" s="37">
        <v>0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218">
        <v>0</v>
      </c>
      <c r="AM31" s="218">
        <v>0</v>
      </c>
    </row>
    <row r="32" spans="1:39" s="17" customFormat="1" hidden="1" outlineLevel="1" x14ac:dyDescent="0.2">
      <c r="A32" s="36" t="s">
        <v>795</v>
      </c>
      <c r="B32" s="37"/>
      <c r="C32" s="37">
        <v>0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218">
        <v>0</v>
      </c>
      <c r="AM32" s="218">
        <v>0</v>
      </c>
    </row>
    <row r="33" spans="1:39" s="17" customFormat="1" hidden="1" outlineLevel="1" x14ac:dyDescent="0.2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AL33" s="218"/>
      <c r="AM33" s="218"/>
    </row>
    <row r="34" spans="1:39" ht="12.75" hidden="1" outlineLevel="1" x14ac:dyDescent="0.2">
      <c r="A34" s="49" t="s">
        <v>27</v>
      </c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127"/>
      <c r="Y34" s="127"/>
    </row>
    <row r="35" spans="1:39" hidden="1" outlineLevel="1" x14ac:dyDescent="0.2">
      <c r="A35" s="16" t="s">
        <v>628</v>
      </c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Y35" s="31"/>
    </row>
    <row r="36" spans="1:39" s="19" customFormat="1" hidden="1" outlineLevel="1" x14ac:dyDescent="0.2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224">
        <v>0</v>
      </c>
      <c r="AM36" s="224">
        <v>0</v>
      </c>
    </row>
    <row r="37" spans="1:39" s="19" customFormat="1" hidden="1" outlineLevel="1" x14ac:dyDescent="0.2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224">
        <v>0</v>
      </c>
      <c r="AM37" s="224">
        <v>0</v>
      </c>
    </row>
    <row r="38" spans="1:39" s="19" customFormat="1" hidden="1" outlineLevel="1" x14ac:dyDescent="0.2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  <c r="AL38" s="224">
        <v>0</v>
      </c>
      <c r="AM38" s="224">
        <v>0</v>
      </c>
    </row>
    <row r="39" spans="1:39" s="19" customFormat="1" hidden="1" outlineLevel="1" x14ac:dyDescent="0.2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  <c r="AL39" s="224">
        <v>0</v>
      </c>
      <c r="AM39" s="224">
        <v>0</v>
      </c>
    </row>
    <row r="40" spans="1:39" s="19" customFormat="1" hidden="1" outlineLevel="1" x14ac:dyDescent="0.2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32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224">
        <v>0</v>
      </c>
      <c r="AM40" s="224">
        <v>0</v>
      </c>
    </row>
    <row r="41" spans="1:39" s="19" customFormat="1" hidden="1" outlineLevel="1" x14ac:dyDescent="0.2">
      <c r="A41" s="28" t="s">
        <v>15</v>
      </c>
      <c r="B41" s="32"/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0</v>
      </c>
      <c r="T41" s="32">
        <v>0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  <c r="AL41" s="224">
        <v>0</v>
      </c>
      <c r="AM41" s="224">
        <v>0</v>
      </c>
    </row>
    <row r="42" spans="1:39" s="19" customFormat="1" hidden="1" outlineLevel="1" x14ac:dyDescent="0.2">
      <c r="A42" s="28" t="s">
        <v>16</v>
      </c>
      <c r="B42" s="32"/>
      <c r="C42" s="32">
        <v>0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224">
        <v>0</v>
      </c>
      <c r="AM42" s="224">
        <v>0</v>
      </c>
    </row>
    <row r="43" spans="1:39" s="19" customFormat="1" hidden="1" outlineLevel="1" x14ac:dyDescent="0.2">
      <c r="A43" s="28" t="s">
        <v>17</v>
      </c>
      <c r="B43" s="32"/>
      <c r="C43" s="32">
        <v>0</v>
      </c>
      <c r="D43" s="32">
        <v>0</v>
      </c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224">
        <v>0</v>
      </c>
      <c r="AM43" s="224">
        <v>0</v>
      </c>
    </row>
    <row r="44" spans="1:39" s="19" customFormat="1" hidden="1" outlineLevel="1" x14ac:dyDescent="0.2">
      <c r="A44" s="28" t="s">
        <v>18</v>
      </c>
      <c r="B44" s="32"/>
      <c r="C44" s="32">
        <v>0</v>
      </c>
      <c r="D44" s="32">
        <v>0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</v>
      </c>
      <c r="R44" s="32">
        <v>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224">
        <v>0</v>
      </c>
      <c r="AM44" s="224">
        <v>0</v>
      </c>
    </row>
    <row r="45" spans="1:39" s="19" customFormat="1" hidden="1" outlineLevel="1" x14ac:dyDescent="0.2">
      <c r="A45" s="28" t="s">
        <v>19</v>
      </c>
      <c r="B45" s="32"/>
      <c r="C45" s="32">
        <v>0</v>
      </c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224">
        <v>0</v>
      </c>
      <c r="AM45" s="224">
        <v>0</v>
      </c>
    </row>
    <row r="46" spans="1:39" s="19" customFormat="1" hidden="1" outlineLevel="1" x14ac:dyDescent="0.2">
      <c r="A46" s="28" t="s">
        <v>20</v>
      </c>
      <c r="B46" s="32"/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0</v>
      </c>
      <c r="U46" s="32">
        <v>0</v>
      </c>
      <c r="V46" s="32">
        <v>0</v>
      </c>
      <c r="W46" s="32">
        <v>0</v>
      </c>
      <c r="X46" s="32">
        <v>0</v>
      </c>
      <c r="Y46" s="32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224">
        <v>0</v>
      </c>
      <c r="AM46" s="224">
        <v>0</v>
      </c>
    </row>
    <row r="47" spans="1:39" s="19" customFormat="1" hidden="1" outlineLevel="1" x14ac:dyDescent="0.2">
      <c r="A47" s="28" t="s">
        <v>21</v>
      </c>
      <c r="B47" s="32"/>
      <c r="C47" s="32">
        <v>0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224">
        <v>0</v>
      </c>
      <c r="AM47" s="224">
        <v>0</v>
      </c>
    </row>
    <row r="48" spans="1:39" s="19" customFormat="1" hidden="1" outlineLevel="1" x14ac:dyDescent="0.2">
      <c r="A48" s="28" t="s">
        <v>22</v>
      </c>
      <c r="B48" s="32"/>
      <c r="C48" s="32">
        <v>0</v>
      </c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224">
        <v>0</v>
      </c>
      <c r="AM48" s="224">
        <v>0</v>
      </c>
    </row>
    <row r="49" spans="1:39" s="19" customFormat="1" hidden="1" outlineLevel="1" x14ac:dyDescent="0.2">
      <c r="A49" s="28" t="s">
        <v>23</v>
      </c>
      <c r="B49" s="32"/>
      <c r="C49" s="32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2">
        <v>0</v>
      </c>
      <c r="R49" s="32">
        <v>0</v>
      </c>
      <c r="S49" s="32">
        <v>0</v>
      </c>
      <c r="T49" s="32">
        <v>0</v>
      </c>
      <c r="U49" s="32">
        <v>0</v>
      </c>
      <c r="V49" s="32">
        <v>0</v>
      </c>
      <c r="W49" s="32">
        <v>0</v>
      </c>
      <c r="X49" s="32">
        <v>0</v>
      </c>
      <c r="Y49" s="32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224">
        <v>0</v>
      </c>
      <c r="AM49" s="224">
        <v>0</v>
      </c>
    </row>
    <row r="50" spans="1:39" s="19" customFormat="1" hidden="1" outlineLevel="1" x14ac:dyDescent="0.2">
      <c r="A50" s="28" t="s">
        <v>24</v>
      </c>
      <c r="B50" s="32"/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224">
        <v>0</v>
      </c>
      <c r="AM50" s="224">
        <v>0</v>
      </c>
    </row>
    <row r="51" spans="1:39" s="19" customFormat="1" hidden="1" outlineLevel="1" x14ac:dyDescent="0.2">
      <c r="A51" s="36" t="s">
        <v>795</v>
      </c>
      <c r="B51" s="32"/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224">
        <v>0</v>
      </c>
      <c r="AM51" s="224">
        <v>0</v>
      </c>
    </row>
    <row r="52" spans="1:39" s="19" customFormat="1" hidden="1" outlineLevel="1" x14ac:dyDescent="0.2">
      <c r="A52" s="28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Y52" s="32"/>
      <c r="AL52" s="224"/>
      <c r="AM52" s="224"/>
    </row>
    <row r="53" spans="1:39" ht="12.75" hidden="1" outlineLevel="1" x14ac:dyDescent="0.2">
      <c r="A53" s="49" t="s">
        <v>28</v>
      </c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127"/>
      <c r="Y53" s="127"/>
    </row>
    <row r="54" spans="1:39" hidden="1" outlineLevel="1" x14ac:dyDescent="0.2">
      <c r="A54" s="16" t="s">
        <v>29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Y54" s="31"/>
    </row>
    <row r="55" spans="1:39" s="19" customFormat="1" hidden="1" outlineLevel="1" x14ac:dyDescent="0.2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224">
        <v>0</v>
      </c>
      <c r="AM55" s="224">
        <v>0</v>
      </c>
    </row>
    <row r="56" spans="1:39" s="19" customFormat="1" hidden="1" outlineLevel="1" x14ac:dyDescent="0.2">
      <c r="A56" s="115">
        <v>0</v>
      </c>
      <c r="B56" s="32"/>
      <c r="C56" s="32">
        <v>0</v>
      </c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224">
        <v>0</v>
      </c>
      <c r="AM56" s="224">
        <v>0</v>
      </c>
    </row>
    <row r="57" spans="1:39" s="19" customFormat="1" hidden="1" outlineLevel="1" x14ac:dyDescent="0.2">
      <c r="A57" s="28" t="s">
        <v>631</v>
      </c>
      <c r="B57" s="32"/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0</v>
      </c>
      <c r="AL57" s="224">
        <v>0</v>
      </c>
      <c r="AM57" s="224">
        <v>0</v>
      </c>
    </row>
    <row r="58" spans="1:39" s="19" customFormat="1" hidden="1" outlineLevel="1" x14ac:dyDescent="0.2">
      <c r="A58" s="28" t="s">
        <v>632</v>
      </c>
      <c r="B58" s="32"/>
      <c r="C58" s="32">
        <v>0</v>
      </c>
      <c r="D58" s="32">
        <v>0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  <c r="AL58" s="224">
        <v>0</v>
      </c>
      <c r="AM58" s="224">
        <v>0</v>
      </c>
    </row>
    <row r="59" spans="1:39" s="19" customFormat="1" hidden="1" outlineLevel="1" x14ac:dyDescent="0.2">
      <c r="A59" s="28" t="s">
        <v>633</v>
      </c>
      <c r="B59" s="32"/>
      <c r="C59" s="32">
        <v>0</v>
      </c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224">
        <v>0</v>
      </c>
      <c r="AM59" s="224">
        <v>0</v>
      </c>
    </row>
    <row r="60" spans="1:39" s="19" customFormat="1" hidden="1" outlineLevel="1" x14ac:dyDescent="0.2">
      <c r="A60" s="28" t="s">
        <v>634</v>
      </c>
      <c r="B60" s="32"/>
      <c r="C60" s="32">
        <v>0</v>
      </c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  <c r="AL60" s="224">
        <v>0</v>
      </c>
      <c r="AM60" s="224">
        <v>0</v>
      </c>
    </row>
    <row r="61" spans="1:39" s="19" customFormat="1" hidden="1" outlineLevel="1" x14ac:dyDescent="0.2">
      <c r="A61" s="28" t="s">
        <v>635</v>
      </c>
      <c r="B61" s="32"/>
      <c r="C61" s="32">
        <v>0</v>
      </c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  <c r="AL61" s="224">
        <v>0</v>
      </c>
      <c r="AM61" s="224">
        <v>0</v>
      </c>
    </row>
    <row r="62" spans="1:39" s="19" customFormat="1" hidden="1" outlineLevel="1" x14ac:dyDescent="0.2">
      <c r="A62" s="28" t="s">
        <v>636</v>
      </c>
      <c r="B62" s="32"/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224">
        <v>0</v>
      </c>
      <c r="AM62" s="224">
        <v>0</v>
      </c>
    </row>
    <row r="63" spans="1:39" s="19" customFormat="1" hidden="1" outlineLevel="1" x14ac:dyDescent="0.2">
      <c r="A63" s="28" t="s">
        <v>637</v>
      </c>
      <c r="B63" s="32"/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224">
        <v>0</v>
      </c>
      <c r="AM63" s="224">
        <v>0</v>
      </c>
    </row>
    <row r="64" spans="1:39" s="19" customFormat="1" hidden="1" outlineLevel="1" x14ac:dyDescent="0.2">
      <c r="A64" s="28" t="s">
        <v>638</v>
      </c>
      <c r="B64" s="32"/>
      <c r="C64" s="32">
        <v>0</v>
      </c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  <c r="AL64" s="224">
        <v>0</v>
      </c>
      <c r="AM64" s="224">
        <v>0</v>
      </c>
    </row>
    <row r="65" spans="1:48" s="19" customFormat="1" hidden="1" outlineLevel="1" x14ac:dyDescent="0.2">
      <c r="A65" s="28" t="s">
        <v>639</v>
      </c>
      <c r="B65" s="32"/>
      <c r="C65" s="32">
        <v>0</v>
      </c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  <c r="AL65" s="224">
        <v>0</v>
      </c>
      <c r="AM65" s="224">
        <v>0</v>
      </c>
    </row>
    <row r="66" spans="1:48" s="19" customFormat="1" hidden="1" outlineLevel="1" x14ac:dyDescent="0.2">
      <c r="A66" s="28" t="s">
        <v>640</v>
      </c>
      <c r="B66" s="32"/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224">
        <v>0</v>
      </c>
      <c r="AM66" s="224">
        <v>0</v>
      </c>
    </row>
    <row r="67" spans="1:48" s="19" customFormat="1" hidden="1" outlineLevel="1" x14ac:dyDescent="0.2">
      <c r="A67" s="28" t="s">
        <v>641</v>
      </c>
      <c r="B67" s="32"/>
      <c r="C67" s="32">
        <v>0</v>
      </c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224">
        <v>0</v>
      </c>
      <c r="AM67" s="224">
        <v>0</v>
      </c>
    </row>
    <row r="68" spans="1:48" s="19" customFormat="1" hidden="1" outlineLevel="1" x14ac:dyDescent="0.2">
      <c r="A68" s="28" t="s">
        <v>642</v>
      </c>
      <c r="B68" s="32"/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224">
        <v>0</v>
      </c>
      <c r="AM68" s="224">
        <v>0</v>
      </c>
    </row>
    <row r="69" spans="1:48" s="19" customFormat="1" hidden="1" outlineLevel="1" x14ac:dyDescent="0.2">
      <c r="A69" s="28" t="s">
        <v>643</v>
      </c>
      <c r="B69" s="32"/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224">
        <v>0</v>
      </c>
      <c r="AM69" s="224">
        <v>0</v>
      </c>
    </row>
    <row r="70" spans="1:48" s="19" customFormat="1" hidden="1" outlineLevel="1" x14ac:dyDescent="0.2">
      <c r="A70" s="28" t="s">
        <v>644</v>
      </c>
      <c r="B70" s="32"/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224">
        <v>0</v>
      </c>
      <c r="AM70" s="224">
        <v>0</v>
      </c>
    </row>
    <row r="71" spans="1:48" s="19" customFormat="1" hidden="1" outlineLevel="1" x14ac:dyDescent="0.2">
      <c r="A71" s="28" t="s">
        <v>645</v>
      </c>
      <c r="B71" s="32"/>
      <c r="C71" s="32">
        <v>0</v>
      </c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224">
        <v>0</v>
      </c>
      <c r="AM71" s="224">
        <v>0</v>
      </c>
    </row>
    <row r="72" spans="1:48" s="19" customFormat="1" hidden="1" outlineLevel="1" x14ac:dyDescent="0.2">
      <c r="A72" s="28" t="s">
        <v>646</v>
      </c>
      <c r="B72" s="32"/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224">
        <v>0</v>
      </c>
      <c r="AM72" s="224">
        <v>0</v>
      </c>
    </row>
    <row r="73" spans="1:48" s="19" customFormat="1" hidden="1" outlineLevel="1" x14ac:dyDescent="0.2">
      <c r="A73" s="28" t="s">
        <v>647</v>
      </c>
      <c r="B73" s="32"/>
      <c r="C73" s="32">
        <v>0</v>
      </c>
      <c r="D73" s="32">
        <v>0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  <c r="AL73" s="224">
        <v>0</v>
      </c>
      <c r="AM73" s="224">
        <v>0</v>
      </c>
    </row>
    <row r="74" spans="1:48" s="19" customFormat="1" hidden="1" outlineLevel="1" x14ac:dyDescent="0.2">
      <c r="A74" s="28" t="s">
        <v>648</v>
      </c>
      <c r="B74" s="32"/>
      <c r="C74" s="32">
        <v>0</v>
      </c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224">
        <v>0</v>
      </c>
      <c r="AM74" s="224">
        <v>0</v>
      </c>
    </row>
    <row r="75" spans="1:48" s="19" customFormat="1" hidden="1" outlineLevel="1" x14ac:dyDescent="0.2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224">
        <v>0</v>
      </c>
      <c r="AM75" s="224">
        <v>0</v>
      </c>
    </row>
    <row r="76" spans="1:48" s="19" customFormat="1" hidden="1" outlineLevel="1" x14ac:dyDescent="0.2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224">
        <v>0</v>
      </c>
      <c r="AM76" s="224">
        <v>0</v>
      </c>
    </row>
    <row r="77" spans="1:48" ht="12.75" hidden="1" outlineLevel="1" x14ac:dyDescent="0.2">
      <c r="A77" s="49" t="s">
        <v>30</v>
      </c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127"/>
      <c r="Y77" s="127"/>
    </row>
    <row r="78" spans="1:48" hidden="1" outlineLevel="1" x14ac:dyDescent="0.2">
      <c r="A78" s="16" t="s">
        <v>628</v>
      </c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Y78" s="31"/>
    </row>
    <row r="79" spans="1:48" s="54" customFormat="1" hidden="1" outlineLevel="1" x14ac:dyDescent="0.2">
      <c r="A79" s="16" t="s">
        <v>10</v>
      </c>
      <c r="B79" s="53"/>
      <c r="C79" s="53">
        <v>0</v>
      </c>
      <c r="D79" s="53">
        <v>0</v>
      </c>
      <c r="E79" s="53">
        <v>0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53">
        <v>0</v>
      </c>
      <c r="X79" s="53">
        <v>0</v>
      </c>
      <c r="Y79" s="53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220">
        <v>0</v>
      </c>
      <c r="AM79" s="220">
        <v>0</v>
      </c>
      <c r="AN79" s="18"/>
      <c r="AO79" s="18"/>
      <c r="AP79" s="18"/>
      <c r="AQ79" s="18"/>
      <c r="AR79" s="18"/>
      <c r="AS79" s="18"/>
      <c r="AT79" s="18"/>
      <c r="AU79" s="18"/>
      <c r="AV79" s="18"/>
    </row>
    <row r="80" spans="1:48" s="54" customFormat="1" hidden="1" outlineLevel="1" x14ac:dyDescent="0.2">
      <c r="A80" s="16" t="s">
        <v>11</v>
      </c>
      <c r="B80" s="53"/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0</v>
      </c>
      <c r="O80" s="53">
        <v>0</v>
      </c>
      <c r="P80" s="53">
        <v>0</v>
      </c>
      <c r="Q80" s="53">
        <v>0</v>
      </c>
      <c r="R80" s="53">
        <v>0</v>
      </c>
      <c r="S80" s="53">
        <v>0</v>
      </c>
      <c r="T80" s="53">
        <v>0</v>
      </c>
      <c r="U80" s="53">
        <v>0</v>
      </c>
      <c r="V80" s="53">
        <v>0</v>
      </c>
      <c r="W80" s="53">
        <v>0</v>
      </c>
      <c r="X80" s="53">
        <v>0</v>
      </c>
      <c r="Y80" s="53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220">
        <v>0</v>
      </c>
      <c r="AM80" s="220">
        <v>0</v>
      </c>
      <c r="AN80" s="18"/>
      <c r="AO80" s="18"/>
      <c r="AP80" s="18"/>
      <c r="AQ80" s="18"/>
      <c r="AR80" s="18"/>
      <c r="AS80" s="18"/>
      <c r="AT80" s="18"/>
      <c r="AU80" s="18"/>
      <c r="AV80" s="18"/>
    </row>
    <row r="81" spans="1:48" s="54" customFormat="1" hidden="1" outlineLevel="1" x14ac:dyDescent="0.2">
      <c r="A81" s="16" t="s">
        <v>629</v>
      </c>
      <c r="B81" s="53"/>
      <c r="C81" s="53">
        <v>0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53">
        <v>0</v>
      </c>
      <c r="X81" s="53">
        <v>0</v>
      </c>
      <c r="Y81" s="53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220">
        <v>0</v>
      </c>
      <c r="AM81" s="220">
        <v>0</v>
      </c>
      <c r="AN81" s="18"/>
      <c r="AO81" s="18"/>
      <c r="AP81" s="18"/>
      <c r="AQ81" s="18"/>
      <c r="AR81" s="18"/>
      <c r="AS81" s="18"/>
      <c r="AT81" s="18"/>
      <c r="AU81" s="18"/>
      <c r="AV81" s="18"/>
    </row>
    <row r="82" spans="1:48" s="54" customFormat="1" hidden="1" outlineLevel="1" x14ac:dyDescent="0.2">
      <c r="A82" s="16" t="s">
        <v>13</v>
      </c>
      <c r="B82" s="53"/>
      <c r="C82" s="53">
        <v>0</v>
      </c>
      <c r="D82" s="53">
        <v>0</v>
      </c>
      <c r="E82" s="53">
        <v>0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0</v>
      </c>
      <c r="T82" s="53">
        <v>0</v>
      </c>
      <c r="U82" s="53">
        <v>0</v>
      </c>
      <c r="V82" s="53">
        <v>0</v>
      </c>
      <c r="W82" s="53">
        <v>0</v>
      </c>
      <c r="X82" s="53">
        <v>0</v>
      </c>
      <c r="Y82" s="53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220">
        <v>0</v>
      </c>
      <c r="AM82" s="220">
        <v>0</v>
      </c>
      <c r="AN82" s="18"/>
      <c r="AO82" s="18"/>
      <c r="AP82" s="18"/>
      <c r="AQ82" s="18"/>
      <c r="AR82" s="18"/>
      <c r="AS82" s="18"/>
      <c r="AT82" s="18"/>
      <c r="AU82" s="18"/>
      <c r="AV82" s="18"/>
    </row>
    <row r="83" spans="1:48" s="54" customFormat="1" hidden="1" outlineLevel="1" x14ac:dyDescent="0.2">
      <c r="A83" s="16" t="s">
        <v>14</v>
      </c>
      <c r="B83" s="53"/>
      <c r="C83" s="53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0</v>
      </c>
      <c r="AL83" s="220">
        <v>0</v>
      </c>
      <c r="AM83" s="220">
        <v>0</v>
      </c>
      <c r="AN83" s="18"/>
      <c r="AO83" s="18"/>
      <c r="AP83" s="18"/>
      <c r="AQ83" s="18"/>
      <c r="AR83" s="18"/>
      <c r="AS83" s="18"/>
      <c r="AT83" s="18"/>
      <c r="AU83" s="18"/>
      <c r="AV83" s="18"/>
    </row>
    <row r="84" spans="1:48" s="54" customFormat="1" hidden="1" outlineLevel="1" x14ac:dyDescent="0.2">
      <c r="A84" s="16" t="s">
        <v>15</v>
      </c>
      <c r="B84" s="53"/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220">
        <v>0</v>
      </c>
      <c r="AM84" s="220">
        <v>0</v>
      </c>
      <c r="AN84" s="18"/>
      <c r="AO84" s="18"/>
      <c r="AP84" s="18"/>
      <c r="AQ84" s="18"/>
      <c r="AR84" s="18"/>
      <c r="AS84" s="18"/>
      <c r="AT84" s="18"/>
      <c r="AU84" s="18"/>
      <c r="AV84" s="18"/>
    </row>
    <row r="85" spans="1:48" s="54" customFormat="1" hidden="1" outlineLevel="1" x14ac:dyDescent="0.2">
      <c r="A85" s="16" t="s">
        <v>16</v>
      </c>
      <c r="B85" s="53"/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220">
        <v>0</v>
      </c>
      <c r="AM85" s="220">
        <v>0</v>
      </c>
      <c r="AN85" s="18"/>
      <c r="AO85" s="18"/>
      <c r="AP85" s="18"/>
      <c r="AQ85" s="18"/>
      <c r="AR85" s="18"/>
      <c r="AS85" s="18"/>
      <c r="AT85" s="18"/>
      <c r="AU85" s="18"/>
      <c r="AV85" s="18"/>
    </row>
    <row r="86" spans="1:48" s="54" customFormat="1" hidden="1" outlineLevel="1" x14ac:dyDescent="0.2">
      <c r="A86" s="16" t="s">
        <v>17</v>
      </c>
      <c r="B86" s="53"/>
      <c r="C86" s="53">
        <v>0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220">
        <v>0</v>
      </c>
      <c r="AM86" s="220">
        <v>0</v>
      </c>
      <c r="AN86" s="18"/>
      <c r="AO86" s="18"/>
      <c r="AP86" s="18"/>
      <c r="AQ86" s="18"/>
      <c r="AR86" s="18"/>
      <c r="AS86" s="18"/>
      <c r="AT86" s="18"/>
      <c r="AU86" s="18"/>
      <c r="AV86" s="18"/>
    </row>
    <row r="87" spans="1:48" s="54" customFormat="1" hidden="1" outlineLevel="1" x14ac:dyDescent="0.2">
      <c r="A87" s="16" t="s">
        <v>18</v>
      </c>
      <c r="B87" s="53"/>
      <c r="C87" s="53">
        <v>0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0</v>
      </c>
      <c r="S87" s="53">
        <v>0</v>
      </c>
      <c r="T87" s="53">
        <v>0</v>
      </c>
      <c r="U87" s="53">
        <v>0</v>
      </c>
      <c r="V87" s="53">
        <v>0</v>
      </c>
      <c r="W87" s="53">
        <v>0</v>
      </c>
      <c r="X87" s="53">
        <v>0</v>
      </c>
      <c r="Y87" s="53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220">
        <v>0</v>
      </c>
      <c r="AM87" s="220">
        <v>0</v>
      </c>
      <c r="AN87" s="18"/>
      <c r="AO87" s="18"/>
      <c r="AP87" s="18"/>
      <c r="AQ87" s="18"/>
      <c r="AR87" s="18"/>
      <c r="AS87" s="18"/>
      <c r="AT87" s="18"/>
      <c r="AU87" s="18"/>
      <c r="AV87" s="18"/>
    </row>
    <row r="88" spans="1:48" s="54" customFormat="1" hidden="1" outlineLevel="1" x14ac:dyDescent="0.2">
      <c r="A88" s="16" t="s">
        <v>19</v>
      </c>
      <c r="B88" s="53"/>
      <c r="C88" s="53">
        <v>0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53">
        <v>0</v>
      </c>
      <c r="X88" s="53">
        <v>0</v>
      </c>
      <c r="Y88" s="53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220">
        <v>0</v>
      </c>
      <c r="AM88" s="220">
        <v>0</v>
      </c>
      <c r="AN88" s="18"/>
      <c r="AO88" s="18"/>
      <c r="AP88" s="18"/>
      <c r="AQ88" s="18"/>
      <c r="AR88" s="18"/>
      <c r="AS88" s="18"/>
      <c r="AT88" s="18"/>
      <c r="AU88" s="18"/>
      <c r="AV88" s="18"/>
    </row>
    <row r="89" spans="1:48" s="54" customFormat="1" hidden="1" outlineLevel="1" x14ac:dyDescent="0.2">
      <c r="A89" s="16" t="s">
        <v>20</v>
      </c>
      <c r="B89" s="53"/>
      <c r="C89" s="53">
        <v>0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220">
        <v>0</v>
      </c>
      <c r="AM89" s="220">
        <v>0</v>
      </c>
      <c r="AN89" s="18"/>
      <c r="AO89" s="18"/>
      <c r="AP89" s="18"/>
      <c r="AQ89" s="18"/>
      <c r="AR89" s="18"/>
      <c r="AS89" s="18"/>
      <c r="AT89" s="18"/>
      <c r="AU89" s="18"/>
      <c r="AV89" s="18"/>
    </row>
    <row r="90" spans="1:48" s="54" customFormat="1" hidden="1" outlineLevel="1" x14ac:dyDescent="0.2">
      <c r="A90" s="16" t="s">
        <v>21</v>
      </c>
      <c r="B90" s="53"/>
      <c r="C90" s="53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220">
        <v>0</v>
      </c>
      <c r="AM90" s="220">
        <v>0</v>
      </c>
      <c r="AN90" s="18"/>
      <c r="AO90" s="18"/>
      <c r="AP90" s="18"/>
      <c r="AQ90" s="18"/>
      <c r="AR90" s="18"/>
      <c r="AS90" s="18"/>
      <c r="AT90" s="18"/>
      <c r="AU90" s="18"/>
      <c r="AV90" s="18"/>
    </row>
    <row r="91" spans="1:48" s="54" customFormat="1" hidden="1" outlineLevel="1" x14ac:dyDescent="0.2">
      <c r="A91" s="16" t="s">
        <v>22</v>
      </c>
      <c r="B91" s="53"/>
      <c r="C91" s="53">
        <v>0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220">
        <v>0</v>
      </c>
      <c r="AM91" s="220">
        <v>0</v>
      </c>
      <c r="AN91" s="18"/>
      <c r="AO91" s="18"/>
      <c r="AP91" s="18"/>
      <c r="AQ91" s="18"/>
      <c r="AR91" s="18"/>
      <c r="AS91" s="18"/>
      <c r="AT91" s="18"/>
      <c r="AU91" s="18"/>
      <c r="AV91" s="18"/>
    </row>
    <row r="92" spans="1:48" s="54" customFormat="1" hidden="1" outlineLevel="1" x14ac:dyDescent="0.2">
      <c r="A92" s="16" t="s">
        <v>23</v>
      </c>
      <c r="B92" s="53"/>
      <c r="C92" s="53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53">
        <v>0</v>
      </c>
      <c r="X92" s="53">
        <v>0</v>
      </c>
      <c r="Y92" s="53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220">
        <v>0</v>
      </c>
      <c r="AM92" s="220">
        <v>0</v>
      </c>
      <c r="AN92" s="18"/>
      <c r="AO92" s="18"/>
      <c r="AP92" s="18"/>
      <c r="AQ92" s="18"/>
      <c r="AR92" s="18"/>
      <c r="AS92" s="18"/>
      <c r="AT92" s="18"/>
      <c r="AU92" s="18"/>
      <c r="AV92" s="18"/>
    </row>
    <row r="93" spans="1:48" s="54" customFormat="1" hidden="1" outlineLevel="1" x14ac:dyDescent="0.2">
      <c r="A93" s="16" t="s">
        <v>24</v>
      </c>
      <c r="B93" s="53"/>
      <c r="C93" s="53">
        <v>0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53">
        <v>0</v>
      </c>
      <c r="X93" s="53">
        <v>0</v>
      </c>
      <c r="Y93" s="53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220">
        <v>0</v>
      </c>
      <c r="AM93" s="220">
        <v>0</v>
      </c>
      <c r="AN93" s="18"/>
      <c r="AO93" s="18"/>
      <c r="AP93" s="18"/>
      <c r="AQ93" s="18"/>
      <c r="AR93" s="18"/>
      <c r="AS93" s="18"/>
      <c r="AT93" s="18"/>
      <c r="AU93" s="18"/>
      <c r="AV93" s="18"/>
    </row>
    <row r="94" spans="1:48" s="54" customFormat="1" hidden="1" outlineLevel="1" x14ac:dyDescent="0.2">
      <c r="A94" s="36" t="s">
        <v>795</v>
      </c>
      <c r="B94" s="53"/>
      <c r="C94" s="53">
        <v>0</v>
      </c>
      <c r="D94" s="53">
        <v>0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53">
        <v>0</v>
      </c>
      <c r="X94" s="53">
        <v>0</v>
      </c>
      <c r="Y94" s="53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220">
        <v>0</v>
      </c>
      <c r="AM94" s="220">
        <v>0</v>
      </c>
      <c r="AN94" s="18"/>
      <c r="AO94" s="18"/>
      <c r="AP94" s="18"/>
      <c r="AQ94" s="18"/>
      <c r="AR94" s="18"/>
      <c r="AS94" s="18"/>
      <c r="AT94" s="18"/>
      <c r="AU94" s="18"/>
      <c r="AV94" s="18"/>
    </row>
    <row r="95" spans="1:48" s="54" customFormat="1" hidden="1" outlineLevel="1" x14ac:dyDescent="0.2">
      <c r="A95" s="16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18"/>
      <c r="Y95" s="53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220"/>
      <c r="AM95" s="220"/>
      <c r="AN95" s="18"/>
      <c r="AO95" s="18"/>
      <c r="AP95" s="18"/>
      <c r="AQ95" s="18"/>
      <c r="AR95" s="18"/>
      <c r="AS95" s="18"/>
      <c r="AT95" s="18"/>
      <c r="AU95" s="18"/>
      <c r="AV95" s="18"/>
    </row>
    <row r="96" spans="1:48" ht="12.75" hidden="1" outlineLevel="1" x14ac:dyDescent="0.2">
      <c r="A96" s="49" t="s">
        <v>31</v>
      </c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127"/>
      <c r="X96" s="18"/>
      <c r="Y96" s="127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220"/>
      <c r="AM96" s="220"/>
      <c r="AN96" s="18"/>
      <c r="AO96" s="18"/>
      <c r="AP96" s="18"/>
      <c r="AQ96" s="18"/>
      <c r="AR96" s="18"/>
      <c r="AS96" s="18"/>
      <c r="AT96" s="18"/>
      <c r="AU96" s="18"/>
      <c r="AV96" s="18"/>
    </row>
    <row r="97" spans="1:48" hidden="1" outlineLevel="1" x14ac:dyDescent="0.2">
      <c r="A97" s="16" t="s">
        <v>628</v>
      </c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18"/>
      <c r="Y97" s="31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220"/>
      <c r="AM97" s="220"/>
      <c r="AN97" s="18"/>
      <c r="AO97" s="18"/>
      <c r="AP97" s="18"/>
      <c r="AQ97" s="18"/>
      <c r="AR97" s="18"/>
      <c r="AS97" s="18"/>
      <c r="AT97" s="18"/>
      <c r="AU97" s="18"/>
      <c r="AV97" s="18"/>
    </row>
    <row r="98" spans="1:48" s="54" customFormat="1" hidden="1" outlineLevel="1" x14ac:dyDescent="0.2">
      <c r="A98" s="16" t="s">
        <v>10</v>
      </c>
      <c r="B98" s="53"/>
      <c r="C98" s="53">
        <v>0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53">
        <v>0</v>
      </c>
      <c r="X98" s="53">
        <v>0</v>
      </c>
      <c r="Y98" s="53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220">
        <v>0</v>
      </c>
      <c r="AM98" s="220">
        <v>0</v>
      </c>
      <c r="AN98" s="18"/>
      <c r="AO98" s="18"/>
      <c r="AP98" s="18"/>
      <c r="AQ98" s="18"/>
      <c r="AR98" s="18"/>
      <c r="AS98" s="18"/>
      <c r="AT98" s="18"/>
      <c r="AU98" s="18"/>
      <c r="AV98" s="18"/>
    </row>
    <row r="99" spans="1:48" s="54" customFormat="1" hidden="1" outlineLevel="1" x14ac:dyDescent="0.2">
      <c r="A99" s="16" t="s">
        <v>11</v>
      </c>
      <c r="B99" s="53"/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53">
        <v>0</v>
      </c>
      <c r="X99" s="53">
        <v>0</v>
      </c>
      <c r="Y99" s="53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220">
        <v>0</v>
      </c>
      <c r="AM99" s="220">
        <v>0</v>
      </c>
      <c r="AN99" s="18"/>
      <c r="AO99" s="18"/>
      <c r="AP99" s="18"/>
      <c r="AQ99" s="18"/>
      <c r="AR99" s="18"/>
      <c r="AS99" s="18"/>
      <c r="AT99" s="18"/>
      <c r="AU99" s="18"/>
      <c r="AV99" s="18"/>
    </row>
    <row r="100" spans="1:48" s="54" customFormat="1" hidden="1" outlineLevel="1" x14ac:dyDescent="0.2">
      <c r="A100" s="16" t="s">
        <v>629</v>
      </c>
      <c r="B100" s="53"/>
      <c r="C100" s="53">
        <v>0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53">
        <v>0</v>
      </c>
      <c r="X100" s="53">
        <v>0</v>
      </c>
      <c r="Y100" s="53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220">
        <v>0</v>
      </c>
      <c r="AM100" s="220">
        <v>0</v>
      </c>
      <c r="AN100" s="18"/>
      <c r="AO100" s="18"/>
      <c r="AP100" s="18"/>
      <c r="AQ100" s="18"/>
      <c r="AR100" s="18"/>
      <c r="AS100" s="18"/>
      <c r="AT100" s="18"/>
      <c r="AU100" s="18"/>
      <c r="AV100" s="18"/>
    </row>
    <row r="101" spans="1:48" s="54" customFormat="1" hidden="1" outlineLevel="1" x14ac:dyDescent="0.2">
      <c r="A101" s="16" t="s">
        <v>13</v>
      </c>
      <c r="B101" s="53"/>
      <c r="C101" s="53">
        <v>0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53">
        <v>0</v>
      </c>
      <c r="X101" s="53">
        <v>0</v>
      </c>
      <c r="Y101" s="53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220">
        <v>0</v>
      </c>
      <c r="AM101" s="220">
        <v>0</v>
      </c>
      <c r="AN101" s="18"/>
      <c r="AO101" s="18"/>
      <c r="AP101" s="18"/>
      <c r="AQ101" s="18"/>
      <c r="AR101" s="18"/>
      <c r="AS101" s="18"/>
      <c r="AT101" s="18"/>
      <c r="AU101" s="18"/>
      <c r="AV101" s="18"/>
    </row>
    <row r="102" spans="1:48" s="54" customFormat="1" hidden="1" outlineLevel="1" x14ac:dyDescent="0.2">
      <c r="A102" s="16" t="s">
        <v>14</v>
      </c>
      <c r="B102" s="53"/>
      <c r="C102" s="53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53">
        <v>0</v>
      </c>
      <c r="X102" s="53">
        <v>0</v>
      </c>
      <c r="Y102" s="53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220">
        <v>0</v>
      </c>
      <c r="AM102" s="220">
        <v>0</v>
      </c>
      <c r="AN102" s="18"/>
      <c r="AO102" s="18"/>
      <c r="AP102" s="18"/>
      <c r="AQ102" s="18"/>
      <c r="AR102" s="18"/>
      <c r="AS102" s="18"/>
      <c r="AT102" s="18"/>
      <c r="AU102" s="18"/>
      <c r="AV102" s="18"/>
    </row>
    <row r="103" spans="1:48" s="54" customFormat="1" hidden="1" outlineLevel="1" x14ac:dyDescent="0.2">
      <c r="A103" s="16" t="s">
        <v>15</v>
      </c>
      <c r="B103" s="53"/>
      <c r="C103" s="53">
        <v>0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53">
        <v>0</v>
      </c>
      <c r="X103" s="53">
        <v>0</v>
      </c>
      <c r="Y103" s="53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220">
        <v>0</v>
      </c>
      <c r="AM103" s="220">
        <v>0</v>
      </c>
      <c r="AN103" s="18"/>
      <c r="AO103" s="18"/>
      <c r="AP103" s="18"/>
      <c r="AQ103" s="18"/>
      <c r="AR103" s="18"/>
      <c r="AS103" s="18"/>
      <c r="AT103" s="18"/>
      <c r="AU103" s="18"/>
      <c r="AV103" s="18"/>
    </row>
    <row r="104" spans="1:48" s="54" customFormat="1" hidden="1" outlineLevel="1" x14ac:dyDescent="0.2">
      <c r="A104" s="16" t="s">
        <v>16</v>
      </c>
      <c r="B104" s="53"/>
      <c r="C104" s="53">
        <v>0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53">
        <v>0</v>
      </c>
      <c r="X104" s="53">
        <v>0</v>
      </c>
      <c r="Y104" s="53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220">
        <v>0</v>
      </c>
      <c r="AM104" s="220">
        <v>0</v>
      </c>
      <c r="AN104" s="18"/>
      <c r="AO104" s="18"/>
      <c r="AP104" s="18"/>
      <c r="AQ104" s="18"/>
      <c r="AR104" s="18"/>
      <c r="AS104" s="18"/>
      <c r="AT104" s="18"/>
      <c r="AU104" s="18"/>
      <c r="AV104" s="18"/>
    </row>
    <row r="105" spans="1:48" s="54" customFormat="1" hidden="1" outlineLevel="1" x14ac:dyDescent="0.2">
      <c r="A105" s="16" t="s">
        <v>17</v>
      </c>
      <c r="B105" s="53"/>
      <c r="C105" s="53">
        <v>0</v>
      </c>
      <c r="D105" s="53">
        <v>0</v>
      </c>
      <c r="E105" s="53">
        <v>0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53">
        <v>0</v>
      </c>
      <c r="X105" s="53">
        <v>0</v>
      </c>
      <c r="Y105" s="53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220">
        <v>0</v>
      </c>
      <c r="AM105" s="220">
        <v>0</v>
      </c>
      <c r="AN105" s="18"/>
      <c r="AO105" s="18"/>
      <c r="AP105" s="18"/>
      <c r="AQ105" s="18"/>
      <c r="AR105" s="18"/>
      <c r="AS105" s="18"/>
      <c r="AT105" s="18"/>
      <c r="AU105" s="18"/>
      <c r="AV105" s="18"/>
    </row>
    <row r="106" spans="1:48" s="54" customFormat="1" hidden="1" outlineLevel="1" x14ac:dyDescent="0.2">
      <c r="A106" s="16" t="s">
        <v>18</v>
      </c>
      <c r="B106" s="53"/>
      <c r="C106" s="53">
        <v>0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53">
        <v>0</v>
      </c>
      <c r="X106" s="53">
        <v>0</v>
      </c>
      <c r="Y106" s="53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220">
        <v>0</v>
      </c>
      <c r="AM106" s="220">
        <v>0</v>
      </c>
      <c r="AN106" s="18"/>
      <c r="AO106" s="18"/>
      <c r="AP106" s="18"/>
      <c r="AQ106" s="18"/>
      <c r="AR106" s="18"/>
      <c r="AS106" s="18"/>
      <c r="AT106" s="18"/>
      <c r="AU106" s="18"/>
      <c r="AV106" s="18"/>
    </row>
    <row r="107" spans="1:48" s="54" customFormat="1" hidden="1" outlineLevel="1" x14ac:dyDescent="0.2">
      <c r="A107" s="16" t="s">
        <v>19</v>
      </c>
      <c r="B107" s="53"/>
      <c r="C107" s="53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53">
        <v>0</v>
      </c>
      <c r="X107" s="53">
        <v>0</v>
      </c>
      <c r="Y107" s="53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220">
        <v>0</v>
      </c>
      <c r="AM107" s="220">
        <v>0</v>
      </c>
      <c r="AN107" s="18"/>
      <c r="AO107" s="18"/>
      <c r="AP107" s="18"/>
      <c r="AQ107" s="18"/>
      <c r="AR107" s="18"/>
      <c r="AS107" s="18"/>
      <c r="AT107" s="18"/>
      <c r="AU107" s="18"/>
      <c r="AV107" s="18"/>
    </row>
    <row r="108" spans="1:48" s="54" customFormat="1" hidden="1" outlineLevel="1" x14ac:dyDescent="0.2">
      <c r="A108" s="16" t="s">
        <v>20</v>
      </c>
      <c r="B108" s="53"/>
      <c r="C108" s="53">
        <v>0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53">
        <v>0</v>
      </c>
      <c r="X108" s="53">
        <v>0</v>
      </c>
      <c r="Y108" s="53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220">
        <v>0</v>
      </c>
      <c r="AM108" s="220">
        <v>0</v>
      </c>
      <c r="AN108" s="18"/>
      <c r="AO108" s="18"/>
      <c r="AP108" s="18"/>
      <c r="AQ108" s="18"/>
      <c r="AR108" s="18"/>
      <c r="AS108" s="18"/>
      <c r="AT108" s="18"/>
      <c r="AU108" s="18"/>
      <c r="AV108" s="18"/>
    </row>
    <row r="109" spans="1:48" s="54" customFormat="1" hidden="1" outlineLevel="1" x14ac:dyDescent="0.2">
      <c r="A109" s="16" t="s">
        <v>21</v>
      </c>
      <c r="B109" s="53"/>
      <c r="C109" s="53">
        <v>0</v>
      </c>
      <c r="D109" s="53">
        <v>0</v>
      </c>
      <c r="E109" s="53">
        <v>0</v>
      </c>
      <c r="F109" s="53">
        <v>0</v>
      </c>
      <c r="G109" s="53">
        <v>0</v>
      </c>
      <c r="H109" s="53">
        <v>0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53">
        <v>0</v>
      </c>
      <c r="X109" s="53">
        <v>0</v>
      </c>
      <c r="Y109" s="53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220">
        <v>0</v>
      </c>
      <c r="AM109" s="220">
        <v>0</v>
      </c>
      <c r="AN109" s="18"/>
      <c r="AO109" s="18"/>
      <c r="AP109" s="18"/>
      <c r="AQ109" s="18"/>
      <c r="AR109" s="18"/>
      <c r="AS109" s="18"/>
      <c r="AT109" s="18"/>
      <c r="AU109" s="18"/>
      <c r="AV109" s="18"/>
    </row>
    <row r="110" spans="1:48" s="54" customFormat="1" hidden="1" outlineLevel="1" x14ac:dyDescent="0.2">
      <c r="A110" s="16" t="s">
        <v>22</v>
      </c>
      <c r="B110" s="53"/>
      <c r="C110" s="53">
        <v>0</v>
      </c>
      <c r="D110" s="53">
        <v>0</v>
      </c>
      <c r="E110" s="53">
        <v>0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53">
        <v>0</v>
      </c>
      <c r="X110" s="53">
        <v>0</v>
      </c>
      <c r="Y110" s="53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220">
        <v>0</v>
      </c>
      <c r="AM110" s="220">
        <v>0</v>
      </c>
      <c r="AN110" s="18"/>
      <c r="AO110" s="18"/>
      <c r="AP110" s="18"/>
      <c r="AQ110" s="18"/>
      <c r="AR110" s="18"/>
      <c r="AS110" s="18"/>
      <c r="AT110" s="18"/>
      <c r="AU110" s="18"/>
      <c r="AV110" s="18"/>
    </row>
    <row r="111" spans="1:48" s="54" customFormat="1" hidden="1" outlineLevel="1" x14ac:dyDescent="0.2">
      <c r="A111" s="16" t="s">
        <v>23</v>
      </c>
      <c r="B111" s="53"/>
      <c r="C111" s="53">
        <v>0</v>
      </c>
      <c r="D111" s="53">
        <v>0</v>
      </c>
      <c r="E111" s="53">
        <v>0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53">
        <v>0</v>
      </c>
      <c r="X111" s="53">
        <v>0</v>
      </c>
      <c r="Y111" s="53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220">
        <v>0</v>
      </c>
      <c r="AM111" s="220">
        <v>0</v>
      </c>
      <c r="AN111" s="18"/>
      <c r="AO111" s="18"/>
      <c r="AP111" s="18"/>
      <c r="AQ111" s="18"/>
      <c r="AR111" s="18"/>
      <c r="AS111" s="18"/>
      <c r="AT111" s="18"/>
      <c r="AU111" s="18"/>
      <c r="AV111" s="18"/>
    </row>
    <row r="112" spans="1:48" s="54" customFormat="1" hidden="1" outlineLevel="1" x14ac:dyDescent="0.2">
      <c r="A112" s="16" t="s">
        <v>24</v>
      </c>
      <c r="B112" s="53"/>
      <c r="C112" s="53">
        <v>0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  <c r="U112" s="53">
        <v>0</v>
      </c>
      <c r="V112" s="53">
        <v>0</v>
      </c>
      <c r="W112" s="53">
        <v>0</v>
      </c>
      <c r="X112" s="53">
        <v>0</v>
      </c>
      <c r="Y112" s="53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220">
        <v>0</v>
      </c>
      <c r="AM112" s="220">
        <v>0</v>
      </c>
      <c r="AN112" s="18"/>
      <c r="AO112" s="18"/>
      <c r="AP112" s="18"/>
      <c r="AQ112" s="18"/>
      <c r="AR112" s="18"/>
      <c r="AS112" s="18"/>
      <c r="AT112" s="18"/>
      <c r="AU112" s="18"/>
      <c r="AV112" s="18"/>
    </row>
    <row r="113" spans="1:48" s="54" customFormat="1" hidden="1" outlineLevel="1" x14ac:dyDescent="0.2">
      <c r="A113" s="36" t="s">
        <v>795</v>
      </c>
      <c r="B113" s="53"/>
      <c r="C113" s="53">
        <v>0</v>
      </c>
      <c r="D113" s="53">
        <v>0</v>
      </c>
      <c r="E113" s="53">
        <v>0</v>
      </c>
      <c r="F113" s="53">
        <v>0</v>
      </c>
      <c r="G113" s="53">
        <v>0</v>
      </c>
      <c r="H113" s="53">
        <v>0</v>
      </c>
      <c r="I113" s="53">
        <v>0</v>
      </c>
      <c r="J113" s="53">
        <v>0</v>
      </c>
      <c r="K113" s="53">
        <v>0</v>
      </c>
      <c r="L113" s="53">
        <v>0</v>
      </c>
      <c r="M113" s="53">
        <v>0</v>
      </c>
      <c r="N113" s="53">
        <v>0</v>
      </c>
      <c r="O113" s="53">
        <v>0</v>
      </c>
      <c r="P113" s="53">
        <v>0</v>
      </c>
      <c r="Q113" s="53">
        <v>0</v>
      </c>
      <c r="R113" s="53">
        <v>0</v>
      </c>
      <c r="S113" s="53">
        <v>0</v>
      </c>
      <c r="T113" s="53">
        <v>0</v>
      </c>
      <c r="U113" s="53">
        <v>0</v>
      </c>
      <c r="V113" s="53">
        <v>0</v>
      </c>
      <c r="W113" s="53">
        <v>0</v>
      </c>
      <c r="X113" s="53">
        <v>0</v>
      </c>
      <c r="Y113" s="53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220">
        <v>0</v>
      </c>
      <c r="AM113" s="220">
        <v>0</v>
      </c>
      <c r="AN113" s="18"/>
      <c r="AO113" s="18"/>
      <c r="AP113" s="18"/>
      <c r="AQ113" s="18"/>
      <c r="AR113" s="18"/>
      <c r="AS113" s="18"/>
      <c r="AT113" s="18"/>
      <c r="AU113" s="18"/>
      <c r="AV113" s="18"/>
    </row>
    <row r="114" spans="1:48" s="54" customFormat="1" hidden="1" outlineLevel="1" x14ac:dyDescent="0.2">
      <c r="A114" s="16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18"/>
      <c r="Y114" s="53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220"/>
      <c r="AM114" s="220"/>
      <c r="AN114" s="18"/>
      <c r="AO114" s="18"/>
      <c r="AP114" s="18"/>
      <c r="AQ114" s="18"/>
      <c r="AR114" s="18"/>
      <c r="AS114" s="18"/>
      <c r="AT114" s="18"/>
      <c r="AU114" s="18"/>
      <c r="AV114" s="18"/>
    </row>
    <row r="115" spans="1:48" ht="12.75" hidden="1" outlineLevel="1" x14ac:dyDescent="0.2">
      <c r="A115" s="49" t="s">
        <v>32</v>
      </c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127"/>
      <c r="X115" s="18"/>
      <c r="Y115" s="127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220"/>
      <c r="AM115" s="220"/>
      <c r="AN115" s="18"/>
      <c r="AO115" s="18"/>
      <c r="AP115" s="18"/>
      <c r="AQ115" s="18"/>
      <c r="AR115" s="18"/>
      <c r="AS115" s="18"/>
      <c r="AT115" s="18"/>
      <c r="AU115" s="18"/>
      <c r="AV115" s="18"/>
    </row>
    <row r="116" spans="1:48" hidden="1" outlineLevel="1" x14ac:dyDescent="0.2">
      <c r="A116" s="16" t="s">
        <v>628</v>
      </c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18"/>
      <c r="Y116" s="31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220"/>
      <c r="AM116" s="220"/>
      <c r="AN116" s="18"/>
      <c r="AO116" s="18"/>
      <c r="AP116" s="18"/>
      <c r="AQ116" s="18"/>
      <c r="AR116" s="18"/>
      <c r="AS116" s="18"/>
      <c r="AT116" s="18"/>
      <c r="AU116" s="18"/>
      <c r="AV116" s="18"/>
    </row>
    <row r="117" spans="1:48" s="54" customFormat="1" hidden="1" outlineLevel="1" x14ac:dyDescent="0.2">
      <c r="A117" s="16" t="s">
        <v>10</v>
      </c>
      <c r="B117" s="53"/>
      <c r="C117" s="53">
        <v>0</v>
      </c>
      <c r="D117" s="53">
        <v>0</v>
      </c>
      <c r="E117" s="53">
        <v>0</v>
      </c>
      <c r="F117" s="53">
        <v>0</v>
      </c>
      <c r="G117" s="53">
        <v>0</v>
      </c>
      <c r="H117" s="53">
        <v>0</v>
      </c>
      <c r="I117" s="53">
        <v>0</v>
      </c>
      <c r="J117" s="53">
        <v>0</v>
      </c>
      <c r="K117" s="53">
        <v>0</v>
      </c>
      <c r="L117" s="53">
        <v>0</v>
      </c>
      <c r="M117" s="53">
        <v>0</v>
      </c>
      <c r="N117" s="53">
        <v>0</v>
      </c>
      <c r="O117" s="53">
        <v>0</v>
      </c>
      <c r="P117" s="53">
        <v>0</v>
      </c>
      <c r="Q117" s="53">
        <v>0</v>
      </c>
      <c r="R117" s="53">
        <v>0</v>
      </c>
      <c r="S117" s="53">
        <v>0</v>
      </c>
      <c r="T117" s="53">
        <v>0</v>
      </c>
      <c r="U117" s="53">
        <v>0</v>
      </c>
      <c r="V117" s="53">
        <v>0</v>
      </c>
      <c r="W117" s="53">
        <v>0</v>
      </c>
      <c r="X117" s="53">
        <v>0</v>
      </c>
      <c r="Y117" s="53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220">
        <v>0</v>
      </c>
      <c r="AM117" s="220">
        <v>0</v>
      </c>
      <c r="AN117" s="18"/>
      <c r="AO117" s="18"/>
      <c r="AP117" s="18"/>
      <c r="AQ117" s="18"/>
      <c r="AR117" s="18"/>
      <c r="AS117" s="18"/>
      <c r="AT117" s="18"/>
      <c r="AU117" s="18"/>
      <c r="AV117" s="18"/>
    </row>
    <row r="118" spans="1:48" s="54" customFormat="1" hidden="1" outlineLevel="1" x14ac:dyDescent="0.2">
      <c r="A118" s="16" t="s">
        <v>11</v>
      </c>
      <c r="B118" s="53"/>
      <c r="C118" s="53">
        <v>0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3">
        <v>0</v>
      </c>
      <c r="L118" s="53">
        <v>0</v>
      </c>
      <c r="M118" s="53">
        <v>0</v>
      </c>
      <c r="N118" s="53">
        <v>0</v>
      </c>
      <c r="O118" s="53">
        <v>0</v>
      </c>
      <c r="P118" s="53">
        <v>0</v>
      </c>
      <c r="Q118" s="53">
        <v>0</v>
      </c>
      <c r="R118" s="53">
        <v>0</v>
      </c>
      <c r="S118" s="53">
        <v>0</v>
      </c>
      <c r="T118" s="53">
        <v>0</v>
      </c>
      <c r="U118" s="53">
        <v>0</v>
      </c>
      <c r="V118" s="53">
        <v>0</v>
      </c>
      <c r="W118" s="53">
        <v>0</v>
      </c>
      <c r="X118" s="53">
        <v>0</v>
      </c>
      <c r="Y118" s="53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220">
        <v>0</v>
      </c>
      <c r="AM118" s="220">
        <v>0</v>
      </c>
      <c r="AN118" s="18"/>
      <c r="AO118" s="18"/>
      <c r="AP118" s="18"/>
      <c r="AQ118" s="18"/>
      <c r="AR118" s="18"/>
      <c r="AS118" s="18"/>
      <c r="AT118" s="18"/>
      <c r="AU118" s="18"/>
      <c r="AV118" s="18"/>
    </row>
    <row r="119" spans="1:48" s="54" customFormat="1" hidden="1" outlineLevel="1" x14ac:dyDescent="0.2">
      <c r="A119" s="16" t="s">
        <v>629</v>
      </c>
      <c r="B119" s="53"/>
      <c r="C119" s="53">
        <v>0</v>
      </c>
      <c r="D119" s="53">
        <v>0</v>
      </c>
      <c r="E119" s="53">
        <v>0</v>
      </c>
      <c r="F119" s="53">
        <v>0</v>
      </c>
      <c r="G119" s="53">
        <v>0</v>
      </c>
      <c r="H119" s="53">
        <v>0</v>
      </c>
      <c r="I119" s="53">
        <v>0</v>
      </c>
      <c r="J119" s="53">
        <v>0</v>
      </c>
      <c r="K119" s="53">
        <v>0</v>
      </c>
      <c r="L119" s="53">
        <v>0</v>
      </c>
      <c r="M119" s="53">
        <v>0</v>
      </c>
      <c r="N119" s="53">
        <v>0</v>
      </c>
      <c r="O119" s="53">
        <v>0</v>
      </c>
      <c r="P119" s="53">
        <v>0</v>
      </c>
      <c r="Q119" s="53">
        <v>0</v>
      </c>
      <c r="R119" s="53">
        <v>0</v>
      </c>
      <c r="S119" s="53">
        <v>0</v>
      </c>
      <c r="T119" s="53">
        <v>0</v>
      </c>
      <c r="U119" s="53">
        <v>0</v>
      </c>
      <c r="V119" s="53">
        <v>0</v>
      </c>
      <c r="W119" s="53">
        <v>0</v>
      </c>
      <c r="X119" s="53">
        <v>0</v>
      </c>
      <c r="Y119" s="53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220">
        <v>0</v>
      </c>
      <c r="AM119" s="220">
        <v>0</v>
      </c>
      <c r="AN119" s="18"/>
      <c r="AO119" s="18"/>
      <c r="AP119" s="18"/>
      <c r="AQ119" s="18"/>
      <c r="AR119" s="18"/>
      <c r="AS119" s="18"/>
      <c r="AT119" s="18"/>
      <c r="AU119" s="18"/>
      <c r="AV119" s="18"/>
    </row>
    <row r="120" spans="1:48" s="54" customFormat="1" hidden="1" outlineLevel="1" x14ac:dyDescent="0.2">
      <c r="A120" s="16" t="s">
        <v>13</v>
      </c>
      <c r="B120" s="53"/>
      <c r="C120" s="53">
        <v>0</v>
      </c>
      <c r="D120" s="53">
        <v>0</v>
      </c>
      <c r="E120" s="53">
        <v>0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3">
        <v>0</v>
      </c>
      <c r="L120" s="53">
        <v>0</v>
      </c>
      <c r="M120" s="53">
        <v>0</v>
      </c>
      <c r="N120" s="53">
        <v>0</v>
      </c>
      <c r="O120" s="53">
        <v>0</v>
      </c>
      <c r="P120" s="53">
        <v>0</v>
      </c>
      <c r="Q120" s="53">
        <v>0</v>
      </c>
      <c r="R120" s="53">
        <v>0</v>
      </c>
      <c r="S120" s="53">
        <v>0</v>
      </c>
      <c r="T120" s="53">
        <v>0</v>
      </c>
      <c r="U120" s="53">
        <v>0</v>
      </c>
      <c r="V120" s="53">
        <v>0</v>
      </c>
      <c r="W120" s="53">
        <v>0</v>
      </c>
      <c r="X120" s="53">
        <v>0</v>
      </c>
      <c r="Y120" s="53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220">
        <v>0</v>
      </c>
      <c r="AM120" s="220">
        <v>0</v>
      </c>
      <c r="AN120" s="18"/>
      <c r="AO120" s="18"/>
      <c r="AP120" s="18"/>
      <c r="AQ120" s="18"/>
      <c r="AR120" s="18"/>
      <c r="AS120" s="18"/>
      <c r="AT120" s="18"/>
      <c r="AU120" s="18"/>
      <c r="AV120" s="18"/>
    </row>
    <row r="121" spans="1:48" s="54" customFormat="1" hidden="1" outlineLevel="1" x14ac:dyDescent="0.2">
      <c r="A121" s="16" t="s">
        <v>14</v>
      </c>
      <c r="B121" s="53"/>
      <c r="C121" s="53">
        <v>0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  <c r="L121" s="53">
        <v>0</v>
      </c>
      <c r="M121" s="53">
        <v>0</v>
      </c>
      <c r="N121" s="53">
        <v>0</v>
      </c>
      <c r="O121" s="53">
        <v>0</v>
      </c>
      <c r="P121" s="53">
        <v>0</v>
      </c>
      <c r="Q121" s="53">
        <v>0</v>
      </c>
      <c r="R121" s="53">
        <v>0</v>
      </c>
      <c r="S121" s="53">
        <v>0</v>
      </c>
      <c r="T121" s="53">
        <v>0</v>
      </c>
      <c r="U121" s="53">
        <v>0</v>
      </c>
      <c r="V121" s="53">
        <v>0</v>
      </c>
      <c r="W121" s="53">
        <v>0</v>
      </c>
      <c r="X121" s="53">
        <v>0</v>
      </c>
      <c r="Y121" s="53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220">
        <v>0</v>
      </c>
      <c r="AM121" s="220">
        <v>0</v>
      </c>
      <c r="AN121" s="18"/>
      <c r="AO121" s="18"/>
      <c r="AP121" s="18"/>
      <c r="AQ121" s="18"/>
      <c r="AR121" s="18"/>
      <c r="AS121" s="18"/>
      <c r="AT121" s="18"/>
      <c r="AU121" s="18"/>
      <c r="AV121" s="18"/>
    </row>
    <row r="122" spans="1:48" s="54" customFormat="1" hidden="1" outlineLevel="1" x14ac:dyDescent="0.2">
      <c r="A122" s="16" t="s">
        <v>15</v>
      </c>
      <c r="B122" s="53"/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220">
        <v>0</v>
      </c>
      <c r="AM122" s="220">
        <v>0</v>
      </c>
      <c r="AN122" s="18"/>
      <c r="AO122" s="18"/>
      <c r="AP122" s="18"/>
      <c r="AQ122" s="18"/>
      <c r="AR122" s="18"/>
      <c r="AS122" s="18"/>
      <c r="AT122" s="18"/>
      <c r="AU122" s="18"/>
      <c r="AV122" s="18"/>
    </row>
    <row r="123" spans="1:48" s="54" customFormat="1" hidden="1" outlineLevel="1" x14ac:dyDescent="0.2">
      <c r="A123" s="16" t="s">
        <v>16</v>
      </c>
      <c r="B123" s="53"/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3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220">
        <v>0</v>
      </c>
      <c r="AM123" s="220">
        <v>0</v>
      </c>
      <c r="AN123" s="18"/>
      <c r="AO123" s="18"/>
      <c r="AP123" s="18"/>
      <c r="AQ123" s="18"/>
      <c r="AR123" s="18"/>
      <c r="AS123" s="18"/>
      <c r="AT123" s="18"/>
      <c r="AU123" s="18"/>
      <c r="AV123" s="18"/>
    </row>
    <row r="124" spans="1:48" s="54" customFormat="1" hidden="1" outlineLevel="1" x14ac:dyDescent="0.2">
      <c r="A124" s="16" t="s">
        <v>17</v>
      </c>
      <c r="B124" s="53"/>
      <c r="C124" s="53">
        <v>0</v>
      </c>
      <c r="D124" s="53">
        <v>0</v>
      </c>
      <c r="E124" s="53">
        <v>0</v>
      </c>
      <c r="F124" s="53">
        <v>0</v>
      </c>
      <c r="G124" s="53">
        <v>0</v>
      </c>
      <c r="H124" s="53">
        <v>0</v>
      </c>
      <c r="I124" s="53">
        <v>0</v>
      </c>
      <c r="J124" s="53">
        <v>0</v>
      </c>
      <c r="K124" s="53">
        <v>0</v>
      </c>
      <c r="L124" s="53">
        <v>0</v>
      </c>
      <c r="M124" s="53">
        <v>0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  <c r="T124" s="53">
        <v>0</v>
      </c>
      <c r="U124" s="53">
        <v>0</v>
      </c>
      <c r="V124" s="53">
        <v>0</v>
      </c>
      <c r="W124" s="53">
        <v>0</v>
      </c>
      <c r="X124" s="53">
        <v>0</v>
      </c>
      <c r="Y124" s="53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220">
        <v>0</v>
      </c>
      <c r="AM124" s="220">
        <v>0</v>
      </c>
      <c r="AN124" s="18"/>
      <c r="AO124" s="18"/>
      <c r="AP124" s="18"/>
      <c r="AQ124" s="18"/>
      <c r="AR124" s="18"/>
      <c r="AS124" s="18"/>
      <c r="AT124" s="18"/>
      <c r="AU124" s="18"/>
      <c r="AV124" s="18"/>
    </row>
    <row r="125" spans="1:48" s="54" customFormat="1" hidden="1" outlineLevel="1" x14ac:dyDescent="0.2">
      <c r="A125" s="16" t="s">
        <v>18</v>
      </c>
      <c r="B125" s="53"/>
      <c r="C125" s="53">
        <v>0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3">
        <v>0</v>
      </c>
      <c r="L125" s="53">
        <v>0</v>
      </c>
      <c r="M125" s="53">
        <v>0</v>
      </c>
      <c r="N125" s="53">
        <v>0</v>
      </c>
      <c r="O125" s="53">
        <v>0</v>
      </c>
      <c r="P125" s="53">
        <v>0</v>
      </c>
      <c r="Q125" s="53">
        <v>0</v>
      </c>
      <c r="R125" s="53">
        <v>0</v>
      </c>
      <c r="S125" s="53">
        <v>0</v>
      </c>
      <c r="T125" s="53">
        <v>0</v>
      </c>
      <c r="U125" s="53">
        <v>0</v>
      </c>
      <c r="V125" s="53">
        <v>0</v>
      </c>
      <c r="W125" s="53">
        <v>0</v>
      </c>
      <c r="X125" s="53">
        <v>0</v>
      </c>
      <c r="Y125" s="53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220">
        <v>0</v>
      </c>
      <c r="AM125" s="220">
        <v>0</v>
      </c>
      <c r="AN125" s="18"/>
      <c r="AO125" s="18"/>
      <c r="AP125" s="18"/>
      <c r="AQ125" s="18"/>
      <c r="AR125" s="18"/>
      <c r="AS125" s="18"/>
      <c r="AT125" s="18"/>
      <c r="AU125" s="18"/>
      <c r="AV125" s="18"/>
    </row>
    <row r="126" spans="1:48" s="54" customFormat="1" hidden="1" outlineLevel="1" x14ac:dyDescent="0.2">
      <c r="A126" s="16" t="s">
        <v>19</v>
      </c>
      <c r="B126" s="53"/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220">
        <v>0</v>
      </c>
      <c r="AM126" s="220">
        <v>0</v>
      </c>
      <c r="AN126" s="18"/>
      <c r="AO126" s="18"/>
      <c r="AP126" s="18"/>
      <c r="AQ126" s="18"/>
      <c r="AR126" s="18"/>
      <c r="AS126" s="18"/>
      <c r="AT126" s="18"/>
      <c r="AU126" s="18"/>
      <c r="AV126" s="18"/>
    </row>
    <row r="127" spans="1:48" s="54" customFormat="1" hidden="1" outlineLevel="1" x14ac:dyDescent="0.2">
      <c r="A127" s="16" t="s">
        <v>20</v>
      </c>
      <c r="B127" s="53"/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3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220">
        <v>0</v>
      </c>
      <c r="AM127" s="220">
        <v>0</v>
      </c>
      <c r="AN127" s="18"/>
      <c r="AO127" s="18"/>
      <c r="AP127" s="18"/>
      <c r="AQ127" s="18"/>
      <c r="AR127" s="18"/>
      <c r="AS127" s="18"/>
      <c r="AT127" s="18"/>
      <c r="AU127" s="18"/>
      <c r="AV127" s="18"/>
    </row>
    <row r="128" spans="1:48" s="54" customFormat="1" hidden="1" outlineLevel="1" x14ac:dyDescent="0.2">
      <c r="A128" s="16" t="s">
        <v>21</v>
      </c>
      <c r="B128" s="53"/>
      <c r="C128" s="53">
        <v>0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3">
        <v>0</v>
      </c>
      <c r="L128" s="53">
        <v>0</v>
      </c>
      <c r="M128" s="53">
        <v>0</v>
      </c>
      <c r="N128" s="53">
        <v>0</v>
      </c>
      <c r="O128" s="53">
        <v>0</v>
      </c>
      <c r="P128" s="53">
        <v>0</v>
      </c>
      <c r="Q128" s="53">
        <v>0</v>
      </c>
      <c r="R128" s="53">
        <v>0</v>
      </c>
      <c r="S128" s="53">
        <v>0</v>
      </c>
      <c r="T128" s="53">
        <v>0</v>
      </c>
      <c r="U128" s="53">
        <v>0</v>
      </c>
      <c r="V128" s="53">
        <v>0</v>
      </c>
      <c r="W128" s="53">
        <v>0</v>
      </c>
      <c r="X128" s="53">
        <v>0</v>
      </c>
      <c r="Y128" s="53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220">
        <v>0</v>
      </c>
      <c r="AM128" s="220">
        <v>0</v>
      </c>
      <c r="AN128" s="18"/>
      <c r="AO128" s="18"/>
      <c r="AP128" s="18"/>
      <c r="AQ128" s="18"/>
      <c r="AR128" s="18"/>
      <c r="AS128" s="18"/>
      <c r="AT128" s="18"/>
      <c r="AU128" s="18"/>
      <c r="AV128" s="18"/>
    </row>
    <row r="129" spans="1:48" s="54" customFormat="1" hidden="1" outlineLevel="1" x14ac:dyDescent="0.2">
      <c r="A129" s="16" t="s">
        <v>22</v>
      </c>
      <c r="B129" s="53"/>
      <c r="C129" s="53">
        <v>0</v>
      </c>
      <c r="D129" s="53">
        <v>0</v>
      </c>
      <c r="E129" s="53">
        <v>0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3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220">
        <v>0</v>
      </c>
      <c r="AM129" s="220">
        <v>0</v>
      </c>
      <c r="AN129" s="18"/>
      <c r="AO129" s="18"/>
      <c r="AP129" s="18"/>
      <c r="AQ129" s="18"/>
      <c r="AR129" s="18"/>
      <c r="AS129" s="18"/>
      <c r="AT129" s="18"/>
      <c r="AU129" s="18"/>
      <c r="AV129" s="18"/>
    </row>
    <row r="130" spans="1:48" s="54" customFormat="1" hidden="1" outlineLevel="1" x14ac:dyDescent="0.2">
      <c r="A130" s="16" t="s">
        <v>23</v>
      </c>
      <c r="B130" s="53"/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0</v>
      </c>
      <c r="K130" s="53">
        <v>0</v>
      </c>
      <c r="L130" s="53">
        <v>0</v>
      </c>
      <c r="M130" s="53">
        <v>0</v>
      </c>
      <c r="N130" s="53">
        <v>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  <c r="T130" s="53">
        <v>0</v>
      </c>
      <c r="U130" s="53">
        <v>0</v>
      </c>
      <c r="V130" s="53">
        <v>0</v>
      </c>
      <c r="W130" s="53">
        <v>0</v>
      </c>
      <c r="X130" s="53">
        <v>0</v>
      </c>
      <c r="Y130" s="53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220">
        <v>0</v>
      </c>
      <c r="AM130" s="220">
        <v>0</v>
      </c>
      <c r="AN130" s="18"/>
      <c r="AO130" s="18"/>
      <c r="AP130" s="18"/>
      <c r="AQ130" s="18"/>
      <c r="AR130" s="18"/>
      <c r="AS130" s="18"/>
      <c r="AT130" s="18"/>
      <c r="AU130" s="18"/>
      <c r="AV130" s="18"/>
    </row>
    <row r="131" spans="1:48" s="54" customFormat="1" hidden="1" outlineLevel="1" x14ac:dyDescent="0.2">
      <c r="A131" s="16" t="s">
        <v>24</v>
      </c>
      <c r="B131" s="53"/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0</v>
      </c>
      <c r="S131" s="53">
        <v>0</v>
      </c>
      <c r="T131" s="53">
        <v>0</v>
      </c>
      <c r="U131" s="53">
        <v>0</v>
      </c>
      <c r="V131" s="53">
        <v>0</v>
      </c>
      <c r="W131" s="53">
        <v>0</v>
      </c>
      <c r="X131" s="53">
        <v>0</v>
      </c>
      <c r="Y131" s="53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220">
        <v>0</v>
      </c>
      <c r="AM131" s="220">
        <v>0</v>
      </c>
      <c r="AN131" s="18"/>
      <c r="AO131" s="18"/>
      <c r="AP131" s="18"/>
      <c r="AQ131" s="18"/>
      <c r="AR131" s="18"/>
      <c r="AS131" s="18"/>
      <c r="AT131" s="18"/>
      <c r="AU131" s="18"/>
      <c r="AV131" s="18"/>
    </row>
    <row r="132" spans="1:48" s="54" customFormat="1" hidden="1" outlineLevel="1" x14ac:dyDescent="0.2">
      <c r="A132" s="36" t="s">
        <v>795</v>
      </c>
      <c r="B132" s="53"/>
      <c r="C132" s="53">
        <v>0</v>
      </c>
      <c r="D132" s="53">
        <v>0</v>
      </c>
      <c r="E132" s="53">
        <v>0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3">
        <v>0</v>
      </c>
      <c r="L132" s="53">
        <v>0</v>
      </c>
      <c r="M132" s="53">
        <v>0</v>
      </c>
      <c r="N132" s="53">
        <v>0</v>
      </c>
      <c r="O132" s="53">
        <v>0</v>
      </c>
      <c r="P132" s="53">
        <v>0</v>
      </c>
      <c r="Q132" s="53">
        <v>0</v>
      </c>
      <c r="R132" s="53">
        <v>0</v>
      </c>
      <c r="S132" s="53">
        <v>0</v>
      </c>
      <c r="T132" s="53">
        <v>0</v>
      </c>
      <c r="U132" s="53">
        <v>0</v>
      </c>
      <c r="V132" s="53">
        <v>0</v>
      </c>
      <c r="W132" s="53">
        <v>0</v>
      </c>
      <c r="X132" s="53">
        <v>0</v>
      </c>
      <c r="Y132" s="53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220">
        <v>0</v>
      </c>
      <c r="AM132" s="220">
        <v>0</v>
      </c>
      <c r="AN132" s="18"/>
      <c r="AO132" s="18"/>
      <c r="AP132" s="18"/>
      <c r="AQ132" s="18"/>
      <c r="AR132" s="18"/>
      <c r="AS132" s="18"/>
      <c r="AT132" s="18"/>
      <c r="AU132" s="18"/>
      <c r="AV132" s="18"/>
    </row>
    <row r="133" spans="1:48" s="54" customFormat="1" hidden="1" outlineLevel="1" x14ac:dyDescent="0.2">
      <c r="A133" s="16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18"/>
      <c r="Y133" s="53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220"/>
      <c r="AM133" s="220"/>
      <c r="AN133" s="18"/>
      <c r="AO133" s="18"/>
      <c r="AP133" s="18"/>
      <c r="AQ133" s="18"/>
      <c r="AR133" s="18"/>
      <c r="AS133" s="18"/>
      <c r="AT133" s="18"/>
      <c r="AU133" s="18"/>
      <c r="AV133" s="18"/>
    </row>
    <row r="134" spans="1:48" ht="12.75" hidden="1" outlineLevel="1" x14ac:dyDescent="0.2">
      <c r="A134" s="49" t="s">
        <v>33</v>
      </c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127"/>
      <c r="X134" s="18"/>
      <c r="Y134" s="127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220"/>
      <c r="AM134" s="220"/>
      <c r="AN134" s="18"/>
      <c r="AO134" s="18"/>
      <c r="AP134" s="18"/>
      <c r="AQ134" s="18"/>
      <c r="AR134" s="18"/>
      <c r="AS134" s="18"/>
      <c r="AT134" s="18"/>
      <c r="AU134" s="18"/>
      <c r="AV134" s="18"/>
    </row>
    <row r="135" spans="1:48" hidden="1" outlineLevel="1" x14ac:dyDescent="0.2">
      <c r="A135" s="16" t="s">
        <v>628</v>
      </c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18"/>
      <c r="Y135" s="31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220"/>
      <c r="AM135" s="220"/>
      <c r="AN135" s="18"/>
      <c r="AO135" s="18"/>
      <c r="AP135" s="18"/>
      <c r="AQ135" s="18"/>
      <c r="AR135" s="18"/>
      <c r="AS135" s="18"/>
      <c r="AT135" s="18"/>
      <c r="AU135" s="18"/>
      <c r="AV135" s="18"/>
    </row>
    <row r="136" spans="1:48" s="54" customFormat="1" hidden="1" outlineLevel="1" x14ac:dyDescent="0.2">
      <c r="A136" s="16" t="s">
        <v>10</v>
      </c>
      <c r="B136" s="53"/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220">
        <v>0</v>
      </c>
      <c r="AM136" s="220">
        <v>0</v>
      </c>
      <c r="AN136" s="18"/>
      <c r="AO136" s="18"/>
      <c r="AP136" s="18"/>
      <c r="AQ136" s="18"/>
      <c r="AR136" s="18"/>
      <c r="AS136" s="18"/>
      <c r="AT136" s="18"/>
      <c r="AU136" s="18"/>
      <c r="AV136" s="18"/>
    </row>
    <row r="137" spans="1:48" s="54" customFormat="1" hidden="1" outlineLevel="1" x14ac:dyDescent="0.2">
      <c r="A137" s="16" t="s">
        <v>11</v>
      </c>
      <c r="B137" s="53"/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220">
        <v>0</v>
      </c>
      <c r="AM137" s="220">
        <v>0</v>
      </c>
      <c r="AN137" s="18"/>
      <c r="AO137" s="18"/>
      <c r="AP137" s="18"/>
      <c r="AQ137" s="18"/>
      <c r="AR137" s="18"/>
      <c r="AS137" s="18"/>
      <c r="AT137" s="18"/>
      <c r="AU137" s="18"/>
      <c r="AV137" s="18"/>
    </row>
    <row r="138" spans="1:48" s="54" customFormat="1" hidden="1" outlineLevel="1" x14ac:dyDescent="0.2">
      <c r="A138" s="16" t="s">
        <v>629</v>
      </c>
      <c r="B138" s="53"/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220">
        <v>0</v>
      </c>
      <c r="AM138" s="220">
        <v>0</v>
      </c>
      <c r="AN138" s="18"/>
      <c r="AO138" s="18"/>
      <c r="AP138" s="18"/>
      <c r="AQ138" s="18"/>
      <c r="AR138" s="18"/>
      <c r="AS138" s="18"/>
      <c r="AT138" s="18"/>
      <c r="AU138" s="18"/>
      <c r="AV138" s="18"/>
    </row>
    <row r="139" spans="1:48" s="54" customFormat="1" hidden="1" outlineLevel="1" x14ac:dyDescent="0.2">
      <c r="A139" s="16" t="s">
        <v>13</v>
      </c>
      <c r="B139" s="53"/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220">
        <v>0</v>
      </c>
      <c r="AM139" s="220">
        <v>0</v>
      </c>
      <c r="AN139" s="18"/>
      <c r="AO139" s="18"/>
      <c r="AP139" s="18"/>
      <c r="AQ139" s="18"/>
      <c r="AR139" s="18"/>
      <c r="AS139" s="18"/>
      <c r="AT139" s="18"/>
      <c r="AU139" s="18"/>
      <c r="AV139" s="18"/>
    </row>
    <row r="140" spans="1:48" s="54" customFormat="1" hidden="1" outlineLevel="1" x14ac:dyDescent="0.2">
      <c r="A140" s="16" t="s">
        <v>14</v>
      </c>
      <c r="B140" s="53"/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220">
        <v>0</v>
      </c>
      <c r="AM140" s="220">
        <v>0</v>
      </c>
      <c r="AN140" s="18"/>
      <c r="AO140" s="18"/>
      <c r="AP140" s="18"/>
      <c r="AQ140" s="18"/>
      <c r="AR140" s="18"/>
      <c r="AS140" s="18"/>
      <c r="AT140" s="18"/>
      <c r="AU140" s="18"/>
      <c r="AV140" s="18"/>
    </row>
    <row r="141" spans="1:48" s="54" customFormat="1" hidden="1" outlineLevel="1" x14ac:dyDescent="0.2">
      <c r="A141" s="16" t="s">
        <v>15</v>
      </c>
      <c r="B141" s="53"/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220">
        <v>0</v>
      </c>
      <c r="AM141" s="220">
        <v>0</v>
      </c>
      <c r="AN141" s="18"/>
      <c r="AO141" s="18"/>
      <c r="AP141" s="18"/>
      <c r="AQ141" s="18"/>
      <c r="AR141" s="18"/>
      <c r="AS141" s="18"/>
      <c r="AT141" s="18"/>
      <c r="AU141" s="18"/>
      <c r="AV141" s="18"/>
    </row>
    <row r="142" spans="1:48" s="54" customFormat="1" hidden="1" outlineLevel="1" x14ac:dyDescent="0.2">
      <c r="A142" s="16" t="s">
        <v>16</v>
      </c>
      <c r="B142" s="53"/>
      <c r="C142" s="53">
        <v>0</v>
      </c>
      <c r="D142" s="53">
        <v>0</v>
      </c>
      <c r="E142" s="53">
        <v>0</v>
      </c>
      <c r="F142" s="53">
        <v>0</v>
      </c>
      <c r="G142" s="53">
        <v>0</v>
      </c>
      <c r="H142" s="53">
        <v>0</v>
      </c>
      <c r="I142" s="53">
        <v>0</v>
      </c>
      <c r="J142" s="53">
        <v>0</v>
      </c>
      <c r="K142" s="53">
        <v>0</v>
      </c>
      <c r="L142" s="53">
        <v>0</v>
      </c>
      <c r="M142" s="53">
        <v>0</v>
      </c>
      <c r="N142" s="53">
        <v>0</v>
      </c>
      <c r="O142" s="53">
        <v>0</v>
      </c>
      <c r="P142" s="53">
        <v>0</v>
      </c>
      <c r="Q142" s="53">
        <v>0</v>
      </c>
      <c r="R142" s="53">
        <v>0</v>
      </c>
      <c r="S142" s="53">
        <v>0</v>
      </c>
      <c r="T142" s="53">
        <v>0</v>
      </c>
      <c r="U142" s="53">
        <v>0</v>
      </c>
      <c r="V142" s="53">
        <v>0</v>
      </c>
      <c r="W142" s="53">
        <v>0</v>
      </c>
      <c r="X142" s="53">
        <v>0</v>
      </c>
      <c r="Y142" s="53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220">
        <v>0</v>
      </c>
      <c r="AM142" s="220">
        <v>0</v>
      </c>
      <c r="AN142" s="18"/>
      <c r="AO142" s="18"/>
      <c r="AP142" s="18"/>
      <c r="AQ142" s="18"/>
      <c r="AR142" s="18"/>
      <c r="AS142" s="18"/>
      <c r="AT142" s="18"/>
      <c r="AU142" s="18"/>
      <c r="AV142" s="18"/>
    </row>
    <row r="143" spans="1:48" s="54" customFormat="1" hidden="1" outlineLevel="1" x14ac:dyDescent="0.2">
      <c r="A143" s="16" t="s">
        <v>17</v>
      </c>
      <c r="B143" s="53"/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0</v>
      </c>
      <c r="K143" s="53">
        <v>0</v>
      </c>
      <c r="L143" s="53">
        <v>0</v>
      </c>
      <c r="M143" s="53">
        <v>0</v>
      </c>
      <c r="N143" s="53">
        <v>0</v>
      </c>
      <c r="O143" s="53">
        <v>0</v>
      </c>
      <c r="P143" s="53">
        <v>0</v>
      </c>
      <c r="Q143" s="53">
        <v>0</v>
      </c>
      <c r="R143" s="53">
        <v>0</v>
      </c>
      <c r="S143" s="53">
        <v>0</v>
      </c>
      <c r="T143" s="53">
        <v>0</v>
      </c>
      <c r="U143" s="53">
        <v>0</v>
      </c>
      <c r="V143" s="53">
        <v>0</v>
      </c>
      <c r="W143" s="53">
        <v>0</v>
      </c>
      <c r="X143" s="53">
        <v>0</v>
      </c>
      <c r="Y143" s="53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220">
        <v>0</v>
      </c>
      <c r="AM143" s="220">
        <v>0</v>
      </c>
      <c r="AN143" s="18"/>
      <c r="AO143" s="18"/>
      <c r="AP143" s="18"/>
      <c r="AQ143" s="18"/>
      <c r="AR143" s="18"/>
      <c r="AS143" s="18"/>
      <c r="AT143" s="18"/>
      <c r="AU143" s="18"/>
      <c r="AV143" s="18"/>
    </row>
    <row r="144" spans="1:48" s="54" customFormat="1" hidden="1" outlineLevel="1" x14ac:dyDescent="0.2">
      <c r="A144" s="16" t="s">
        <v>18</v>
      </c>
      <c r="B144" s="53"/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0</v>
      </c>
      <c r="R144" s="53">
        <v>0</v>
      </c>
      <c r="S144" s="53">
        <v>0</v>
      </c>
      <c r="T144" s="53">
        <v>0</v>
      </c>
      <c r="U144" s="53">
        <v>0</v>
      </c>
      <c r="V144" s="53">
        <v>0</v>
      </c>
      <c r="W144" s="53">
        <v>0</v>
      </c>
      <c r="X144" s="53">
        <v>0</v>
      </c>
      <c r="Y144" s="53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220">
        <v>0</v>
      </c>
      <c r="AM144" s="220">
        <v>0</v>
      </c>
      <c r="AN144" s="18"/>
      <c r="AO144" s="18"/>
      <c r="AP144" s="18"/>
      <c r="AQ144" s="18"/>
      <c r="AR144" s="18"/>
      <c r="AS144" s="18"/>
      <c r="AT144" s="18"/>
      <c r="AU144" s="18"/>
      <c r="AV144" s="18"/>
    </row>
    <row r="145" spans="1:48" s="54" customFormat="1" hidden="1" outlineLevel="1" x14ac:dyDescent="0.2">
      <c r="A145" s="16" t="s">
        <v>19</v>
      </c>
      <c r="B145" s="53"/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0</v>
      </c>
      <c r="P145" s="53">
        <v>0</v>
      </c>
      <c r="Q145" s="53">
        <v>0</v>
      </c>
      <c r="R145" s="53">
        <v>0</v>
      </c>
      <c r="S145" s="53">
        <v>0</v>
      </c>
      <c r="T145" s="53">
        <v>0</v>
      </c>
      <c r="U145" s="53">
        <v>0</v>
      </c>
      <c r="V145" s="53">
        <v>0</v>
      </c>
      <c r="W145" s="53">
        <v>0</v>
      </c>
      <c r="X145" s="53">
        <v>0</v>
      </c>
      <c r="Y145" s="53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220">
        <v>0</v>
      </c>
      <c r="AM145" s="220">
        <v>0</v>
      </c>
      <c r="AN145" s="18"/>
      <c r="AO145" s="18"/>
      <c r="AP145" s="18"/>
      <c r="AQ145" s="18"/>
      <c r="AR145" s="18"/>
      <c r="AS145" s="18"/>
      <c r="AT145" s="18"/>
      <c r="AU145" s="18"/>
      <c r="AV145" s="18"/>
    </row>
    <row r="146" spans="1:48" s="54" customFormat="1" hidden="1" outlineLevel="1" x14ac:dyDescent="0.2">
      <c r="A146" s="16" t="s">
        <v>20</v>
      </c>
      <c r="B146" s="53"/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0</v>
      </c>
      <c r="S146" s="53">
        <v>0</v>
      </c>
      <c r="T146" s="53">
        <v>0</v>
      </c>
      <c r="U146" s="53">
        <v>0</v>
      </c>
      <c r="V146" s="53">
        <v>0</v>
      </c>
      <c r="W146" s="53">
        <v>0</v>
      </c>
      <c r="X146" s="53">
        <v>0</v>
      </c>
      <c r="Y146" s="53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220">
        <v>0</v>
      </c>
      <c r="AM146" s="220">
        <v>0</v>
      </c>
      <c r="AN146" s="18"/>
      <c r="AO146" s="18"/>
      <c r="AP146" s="18"/>
      <c r="AQ146" s="18"/>
      <c r="AR146" s="18"/>
      <c r="AS146" s="18"/>
      <c r="AT146" s="18"/>
      <c r="AU146" s="18"/>
      <c r="AV146" s="18"/>
    </row>
    <row r="147" spans="1:48" s="54" customFormat="1" hidden="1" outlineLevel="1" x14ac:dyDescent="0.2">
      <c r="A147" s="16" t="s">
        <v>21</v>
      </c>
      <c r="B147" s="53"/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0</v>
      </c>
      <c r="P147" s="53">
        <v>0</v>
      </c>
      <c r="Q147" s="53">
        <v>0</v>
      </c>
      <c r="R147" s="53">
        <v>0</v>
      </c>
      <c r="S147" s="53">
        <v>0</v>
      </c>
      <c r="T147" s="53">
        <v>0</v>
      </c>
      <c r="U147" s="53">
        <v>0</v>
      </c>
      <c r="V147" s="53">
        <v>0</v>
      </c>
      <c r="W147" s="53">
        <v>0</v>
      </c>
      <c r="X147" s="53">
        <v>0</v>
      </c>
      <c r="Y147" s="53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220">
        <v>0</v>
      </c>
      <c r="AM147" s="220">
        <v>0</v>
      </c>
      <c r="AN147" s="18"/>
      <c r="AO147" s="18"/>
      <c r="AP147" s="18"/>
      <c r="AQ147" s="18"/>
      <c r="AR147" s="18"/>
      <c r="AS147" s="18"/>
      <c r="AT147" s="18"/>
      <c r="AU147" s="18"/>
      <c r="AV147" s="18"/>
    </row>
    <row r="148" spans="1:48" s="54" customFormat="1" hidden="1" outlineLevel="1" x14ac:dyDescent="0.2">
      <c r="A148" s="16" t="s">
        <v>22</v>
      </c>
      <c r="B148" s="53"/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0</v>
      </c>
      <c r="K148" s="53">
        <v>0</v>
      </c>
      <c r="L148" s="53">
        <v>0</v>
      </c>
      <c r="M148" s="53">
        <v>0</v>
      </c>
      <c r="N148" s="53">
        <v>0</v>
      </c>
      <c r="O148" s="53">
        <v>0</v>
      </c>
      <c r="P148" s="53">
        <v>0</v>
      </c>
      <c r="Q148" s="53">
        <v>0</v>
      </c>
      <c r="R148" s="53">
        <v>0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220">
        <v>0</v>
      </c>
      <c r="AM148" s="220">
        <v>0</v>
      </c>
      <c r="AN148" s="18"/>
      <c r="AO148" s="18"/>
      <c r="AP148" s="18"/>
      <c r="AQ148" s="18"/>
      <c r="AR148" s="18"/>
      <c r="AS148" s="18"/>
      <c r="AT148" s="18"/>
      <c r="AU148" s="18"/>
      <c r="AV148" s="18"/>
    </row>
    <row r="149" spans="1:48" s="54" customFormat="1" hidden="1" outlineLevel="1" x14ac:dyDescent="0.2">
      <c r="A149" s="16" t="s">
        <v>23</v>
      </c>
      <c r="B149" s="53"/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0</v>
      </c>
      <c r="L149" s="53">
        <v>0</v>
      </c>
      <c r="M149" s="53">
        <v>0</v>
      </c>
      <c r="N149" s="53">
        <v>0</v>
      </c>
      <c r="O149" s="53">
        <v>0</v>
      </c>
      <c r="P149" s="53">
        <v>0</v>
      </c>
      <c r="Q149" s="53">
        <v>0</v>
      </c>
      <c r="R149" s="53">
        <v>0</v>
      </c>
      <c r="S149" s="53">
        <v>0</v>
      </c>
      <c r="T149" s="53">
        <v>0</v>
      </c>
      <c r="U149" s="53">
        <v>0</v>
      </c>
      <c r="V149" s="53">
        <v>0</v>
      </c>
      <c r="W149" s="53">
        <v>0</v>
      </c>
      <c r="X149" s="53">
        <v>0</v>
      </c>
      <c r="Y149" s="53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220">
        <v>0</v>
      </c>
      <c r="AM149" s="220">
        <v>0</v>
      </c>
      <c r="AN149" s="18"/>
      <c r="AO149" s="18"/>
      <c r="AP149" s="18"/>
      <c r="AQ149" s="18"/>
      <c r="AR149" s="18"/>
      <c r="AS149" s="18"/>
      <c r="AT149" s="18"/>
      <c r="AU149" s="18"/>
      <c r="AV149" s="18"/>
    </row>
    <row r="150" spans="1:48" s="54" customFormat="1" hidden="1" outlineLevel="1" x14ac:dyDescent="0.2">
      <c r="A150" s="16" t="s">
        <v>24</v>
      </c>
      <c r="B150" s="53"/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0</v>
      </c>
      <c r="K150" s="53">
        <v>0</v>
      </c>
      <c r="L150" s="53">
        <v>0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220">
        <v>0</v>
      </c>
      <c r="AM150" s="220">
        <v>0</v>
      </c>
      <c r="AN150" s="18"/>
      <c r="AO150" s="18"/>
      <c r="AP150" s="18"/>
      <c r="AQ150" s="18"/>
      <c r="AR150" s="18"/>
      <c r="AS150" s="18"/>
      <c r="AT150" s="18"/>
      <c r="AU150" s="18"/>
      <c r="AV150" s="18"/>
    </row>
    <row r="151" spans="1:48" s="54" customFormat="1" hidden="1" outlineLevel="1" x14ac:dyDescent="0.2">
      <c r="A151" s="36" t="s">
        <v>795</v>
      </c>
      <c r="B151" s="53"/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0</v>
      </c>
      <c r="M151" s="53">
        <v>0</v>
      </c>
      <c r="N151" s="53">
        <v>0</v>
      </c>
      <c r="O151" s="53">
        <v>0</v>
      </c>
      <c r="P151" s="53">
        <v>0</v>
      </c>
      <c r="Q151" s="53">
        <v>0</v>
      </c>
      <c r="R151" s="53">
        <v>0</v>
      </c>
      <c r="S151" s="53">
        <v>0</v>
      </c>
      <c r="T151" s="53">
        <v>0</v>
      </c>
      <c r="U151" s="53">
        <v>0</v>
      </c>
      <c r="V151" s="53">
        <v>0</v>
      </c>
      <c r="W151" s="53">
        <v>0</v>
      </c>
      <c r="X151" s="53">
        <v>0</v>
      </c>
      <c r="Y151" s="53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220">
        <v>0</v>
      </c>
      <c r="AM151" s="220">
        <v>0</v>
      </c>
      <c r="AN151" s="18"/>
      <c r="AO151" s="18"/>
      <c r="AP151" s="18"/>
      <c r="AQ151" s="18"/>
      <c r="AR151" s="18"/>
      <c r="AS151" s="18"/>
      <c r="AT151" s="18"/>
      <c r="AU151" s="18"/>
      <c r="AV151" s="18"/>
    </row>
    <row r="152" spans="1:48" s="54" customFormat="1" hidden="1" outlineLevel="1" x14ac:dyDescent="0.2">
      <c r="A152" s="16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18"/>
      <c r="Y152" s="53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220"/>
      <c r="AM152" s="220"/>
      <c r="AN152" s="18"/>
      <c r="AO152" s="18"/>
      <c r="AP152" s="18"/>
      <c r="AQ152" s="18"/>
      <c r="AR152" s="18"/>
      <c r="AS152" s="18"/>
      <c r="AT152" s="18"/>
      <c r="AU152" s="18"/>
      <c r="AV152" s="18"/>
    </row>
    <row r="153" spans="1:48" ht="12.75" hidden="1" outlineLevel="1" x14ac:dyDescent="0.2">
      <c r="A153" s="49" t="s">
        <v>34</v>
      </c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127"/>
      <c r="Y153" s="127"/>
    </row>
    <row r="154" spans="1:48" hidden="1" outlineLevel="1" x14ac:dyDescent="0.2">
      <c r="A154" s="16" t="s">
        <v>651</v>
      </c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Y154" s="31"/>
    </row>
    <row r="155" spans="1:48" s="19" customFormat="1" hidden="1" outlineLevel="1" x14ac:dyDescent="0.2">
      <c r="A155" s="28" t="s">
        <v>10</v>
      </c>
      <c r="B155" s="32"/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224">
        <v>0</v>
      </c>
      <c r="AM155" s="224">
        <v>0</v>
      </c>
    </row>
    <row r="156" spans="1:48" s="19" customFormat="1" hidden="1" outlineLevel="1" x14ac:dyDescent="0.2">
      <c r="A156" s="28" t="s">
        <v>11</v>
      </c>
      <c r="B156" s="32"/>
      <c r="C156" s="32">
        <v>0</v>
      </c>
      <c r="D156" s="32">
        <v>0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0</v>
      </c>
      <c r="AL156" s="224">
        <v>0</v>
      </c>
      <c r="AM156" s="224">
        <v>0</v>
      </c>
    </row>
    <row r="157" spans="1:48" s="19" customFormat="1" hidden="1" outlineLevel="1" x14ac:dyDescent="0.2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0</v>
      </c>
      <c r="AL157" s="224">
        <v>0</v>
      </c>
      <c r="AM157" s="224">
        <v>0</v>
      </c>
    </row>
    <row r="158" spans="1:48" s="19" customFormat="1" hidden="1" outlineLevel="1" x14ac:dyDescent="0.2">
      <c r="A158" s="28" t="s">
        <v>13</v>
      </c>
      <c r="B158" s="32"/>
      <c r="C158" s="32">
        <v>0</v>
      </c>
      <c r="D158" s="32">
        <v>0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224">
        <v>0</v>
      </c>
      <c r="AM158" s="224">
        <v>0</v>
      </c>
    </row>
    <row r="159" spans="1:48" s="19" customFormat="1" hidden="1" outlineLevel="1" x14ac:dyDescent="0.2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0</v>
      </c>
      <c r="AL159" s="224">
        <v>0</v>
      </c>
      <c r="AM159" s="224">
        <v>0</v>
      </c>
    </row>
    <row r="160" spans="1:48" s="19" customFormat="1" hidden="1" outlineLevel="1" x14ac:dyDescent="0.2">
      <c r="A160" s="28" t="s">
        <v>15</v>
      </c>
      <c r="B160" s="32"/>
      <c r="C160" s="32">
        <v>0</v>
      </c>
      <c r="D160" s="32">
        <v>0</v>
      </c>
      <c r="E160" s="32">
        <v>0</v>
      </c>
      <c r="F160" s="32">
        <v>0</v>
      </c>
      <c r="G160" s="32">
        <v>0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0</v>
      </c>
      <c r="AL160" s="224">
        <v>0</v>
      </c>
      <c r="AM160" s="224">
        <v>0</v>
      </c>
    </row>
    <row r="161" spans="1:48" s="19" customFormat="1" hidden="1" outlineLevel="1" x14ac:dyDescent="0.2">
      <c r="A161" s="28" t="s">
        <v>16</v>
      </c>
      <c r="B161" s="32"/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9">
        <v>0</v>
      </c>
      <c r="AK161" s="19">
        <v>0</v>
      </c>
      <c r="AL161" s="224">
        <v>0</v>
      </c>
      <c r="AM161" s="224">
        <v>0</v>
      </c>
    </row>
    <row r="162" spans="1:48" s="19" customFormat="1" hidden="1" outlineLevel="1" x14ac:dyDescent="0.2">
      <c r="A162" s="28" t="s">
        <v>17</v>
      </c>
      <c r="B162" s="32"/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0</v>
      </c>
      <c r="AL162" s="224">
        <v>0</v>
      </c>
      <c r="AM162" s="224">
        <v>0</v>
      </c>
    </row>
    <row r="163" spans="1:48" s="19" customFormat="1" hidden="1" outlineLevel="1" x14ac:dyDescent="0.2">
      <c r="A163" s="28" t="s">
        <v>18</v>
      </c>
      <c r="B163" s="32"/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0</v>
      </c>
      <c r="AL163" s="224">
        <v>0</v>
      </c>
      <c r="AM163" s="224">
        <v>0</v>
      </c>
    </row>
    <row r="164" spans="1:48" s="19" customFormat="1" hidden="1" outlineLevel="1" x14ac:dyDescent="0.2">
      <c r="A164" s="28" t="s">
        <v>19</v>
      </c>
      <c r="B164" s="32"/>
      <c r="C164" s="32">
        <v>0</v>
      </c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224">
        <v>0</v>
      </c>
      <c r="AM164" s="224">
        <v>0</v>
      </c>
    </row>
    <row r="165" spans="1:48" s="19" customFormat="1" hidden="1" outlineLevel="1" x14ac:dyDescent="0.2">
      <c r="A165" s="28" t="s">
        <v>20</v>
      </c>
      <c r="B165" s="32"/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224">
        <v>0</v>
      </c>
      <c r="AM165" s="224">
        <v>0</v>
      </c>
    </row>
    <row r="166" spans="1:48" s="19" customFormat="1" hidden="1" outlineLevel="1" x14ac:dyDescent="0.2">
      <c r="A166" s="28" t="s">
        <v>21</v>
      </c>
      <c r="B166" s="32"/>
      <c r="C166" s="32">
        <v>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v>0</v>
      </c>
      <c r="K166" s="32">
        <v>0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</v>
      </c>
      <c r="V166" s="32">
        <v>0</v>
      </c>
      <c r="W166" s="32">
        <v>0</v>
      </c>
      <c r="X166" s="32">
        <v>0</v>
      </c>
      <c r="Y166" s="32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224">
        <v>0</v>
      </c>
      <c r="AM166" s="224">
        <v>0</v>
      </c>
    </row>
    <row r="167" spans="1:48" s="19" customFormat="1" hidden="1" outlineLevel="1" x14ac:dyDescent="0.2">
      <c r="A167" s="28" t="s">
        <v>22</v>
      </c>
      <c r="B167" s="32"/>
      <c r="C167" s="32">
        <v>0</v>
      </c>
      <c r="D167" s="32">
        <v>0</v>
      </c>
      <c r="E167" s="32">
        <v>0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224">
        <v>0</v>
      </c>
      <c r="AM167" s="224">
        <v>0</v>
      </c>
    </row>
    <row r="168" spans="1:48" s="19" customFormat="1" hidden="1" outlineLevel="1" x14ac:dyDescent="0.2">
      <c r="A168" s="28" t="s">
        <v>23</v>
      </c>
      <c r="B168" s="32"/>
      <c r="C168" s="32">
        <v>0</v>
      </c>
      <c r="D168" s="32">
        <v>0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224">
        <v>0</v>
      </c>
      <c r="AM168" s="224">
        <v>0</v>
      </c>
    </row>
    <row r="169" spans="1:48" s="19" customFormat="1" hidden="1" outlineLevel="1" x14ac:dyDescent="0.2">
      <c r="A169" s="28" t="s">
        <v>24</v>
      </c>
      <c r="B169" s="32"/>
      <c r="C169" s="32">
        <v>0</v>
      </c>
      <c r="D169" s="32">
        <v>0</v>
      </c>
      <c r="E169" s="32">
        <v>0</v>
      </c>
      <c r="F169" s="32">
        <v>0</v>
      </c>
      <c r="G169" s="32">
        <v>0</v>
      </c>
      <c r="H169" s="32">
        <v>0</v>
      </c>
      <c r="I169" s="32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9">
        <v>0</v>
      </c>
      <c r="AK169" s="19">
        <v>0</v>
      </c>
      <c r="AL169" s="224">
        <v>0</v>
      </c>
      <c r="AM169" s="224">
        <v>0</v>
      </c>
    </row>
    <row r="170" spans="1:48" s="19" customFormat="1" hidden="1" outlineLevel="1" x14ac:dyDescent="0.2">
      <c r="A170" s="36" t="s">
        <v>795</v>
      </c>
      <c r="B170" s="32"/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224">
        <v>0</v>
      </c>
      <c r="AM170" s="224">
        <v>0</v>
      </c>
    </row>
    <row r="171" spans="1:48" s="19" customFormat="1" hidden="1" outlineLevel="1" x14ac:dyDescent="0.2">
      <c r="A171" s="28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AL171" s="224"/>
      <c r="AM171" s="224"/>
    </row>
    <row r="172" spans="1:48" s="54" customFormat="1" hidden="1" outlineLevel="1" x14ac:dyDescent="0.2">
      <c r="A172" s="16" t="s">
        <v>652</v>
      </c>
      <c r="B172" s="53"/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3">
        <v>0</v>
      </c>
      <c r="L172" s="53">
        <v>0</v>
      </c>
      <c r="M172" s="53">
        <v>0</v>
      </c>
      <c r="N172" s="53">
        <v>0</v>
      </c>
      <c r="O172" s="53">
        <v>0</v>
      </c>
      <c r="P172" s="53">
        <v>0</v>
      </c>
      <c r="Q172" s="53">
        <v>0</v>
      </c>
      <c r="R172" s="53">
        <v>0</v>
      </c>
      <c r="S172" s="53">
        <v>0</v>
      </c>
      <c r="T172" s="53">
        <v>0</v>
      </c>
      <c r="U172" s="53">
        <v>0</v>
      </c>
      <c r="V172" s="53">
        <v>0</v>
      </c>
      <c r="W172" s="53">
        <v>0</v>
      </c>
      <c r="X172" s="53">
        <v>0</v>
      </c>
      <c r="Y172" s="53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220">
        <v>0</v>
      </c>
      <c r="AM172" s="220">
        <v>0</v>
      </c>
      <c r="AN172" s="18"/>
      <c r="AO172" s="18"/>
      <c r="AP172" s="18"/>
      <c r="AQ172" s="18"/>
      <c r="AR172" s="18"/>
      <c r="AS172" s="18"/>
      <c r="AT172" s="18"/>
      <c r="AU172" s="18"/>
      <c r="AV172" s="18"/>
    </row>
    <row r="173" spans="1:48" s="54" customFormat="1" hidden="1" outlineLevel="1" x14ac:dyDescent="0.2">
      <c r="A173" s="16" t="s">
        <v>35</v>
      </c>
      <c r="B173" s="53"/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0</v>
      </c>
      <c r="L173" s="53">
        <v>0</v>
      </c>
      <c r="M173" s="53">
        <v>0</v>
      </c>
      <c r="N173" s="53">
        <v>0</v>
      </c>
      <c r="O173" s="53">
        <v>0</v>
      </c>
      <c r="P173" s="53">
        <v>0</v>
      </c>
      <c r="Q173" s="53">
        <v>0</v>
      </c>
      <c r="R173" s="53">
        <v>0</v>
      </c>
      <c r="S173" s="53">
        <v>0</v>
      </c>
      <c r="T173" s="53">
        <v>0</v>
      </c>
      <c r="U173" s="53">
        <v>0</v>
      </c>
      <c r="V173" s="53">
        <v>0</v>
      </c>
      <c r="W173" s="53">
        <v>0</v>
      </c>
      <c r="X173" s="53">
        <v>0</v>
      </c>
      <c r="Y173" s="53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220">
        <v>0</v>
      </c>
      <c r="AM173" s="220">
        <v>0</v>
      </c>
      <c r="AN173" s="18"/>
      <c r="AO173" s="18"/>
      <c r="AP173" s="18"/>
      <c r="AQ173" s="18"/>
      <c r="AR173" s="18"/>
      <c r="AS173" s="18"/>
      <c r="AT173" s="18"/>
      <c r="AU173" s="18"/>
      <c r="AV173" s="18"/>
    </row>
    <row r="174" spans="1:48" s="54" customFormat="1" hidden="1" outlineLevel="1" x14ac:dyDescent="0.2">
      <c r="A174" s="16" t="s">
        <v>36</v>
      </c>
      <c r="B174" s="53"/>
      <c r="C174" s="53">
        <v>0</v>
      </c>
      <c r="D174" s="53">
        <v>0</v>
      </c>
      <c r="E174" s="53">
        <v>0</v>
      </c>
      <c r="F174" s="53">
        <v>0</v>
      </c>
      <c r="G174" s="53">
        <v>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0</v>
      </c>
      <c r="P174" s="53">
        <v>0</v>
      </c>
      <c r="Q174" s="53">
        <v>0</v>
      </c>
      <c r="R174" s="53">
        <v>0</v>
      </c>
      <c r="S174" s="53">
        <v>0</v>
      </c>
      <c r="T174" s="53">
        <v>0</v>
      </c>
      <c r="U174" s="53">
        <v>0</v>
      </c>
      <c r="V174" s="53">
        <v>0</v>
      </c>
      <c r="W174" s="53">
        <v>0</v>
      </c>
      <c r="X174" s="53">
        <v>0</v>
      </c>
      <c r="Y174" s="53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220">
        <v>0</v>
      </c>
      <c r="AM174" s="220">
        <v>0</v>
      </c>
      <c r="AN174" s="18"/>
      <c r="AO174" s="18"/>
      <c r="AP174" s="18"/>
      <c r="AQ174" s="18"/>
      <c r="AR174" s="18"/>
      <c r="AS174" s="18"/>
      <c r="AT174" s="18"/>
      <c r="AU174" s="18"/>
      <c r="AV174" s="18"/>
    </row>
    <row r="175" spans="1:48" s="54" customFormat="1" hidden="1" outlineLevel="1" x14ac:dyDescent="0.2">
      <c r="A175" s="16" t="s">
        <v>37</v>
      </c>
      <c r="B175" s="53"/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0</v>
      </c>
      <c r="R175" s="53">
        <v>0</v>
      </c>
      <c r="S175" s="53">
        <v>0</v>
      </c>
      <c r="T175" s="53">
        <v>0</v>
      </c>
      <c r="U175" s="53">
        <v>0</v>
      </c>
      <c r="V175" s="53">
        <v>0</v>
      </c>
      <c r="W175" s="53">
        <v>0</v>
      </c>
      <c r="X175" s="53">
        <v>0</v>
      </c>
      <c r="Y175" s="53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220">
        <v>0</v>
      </c>
      <c r="AM175" s="220">
        <v>0</v>
      </c>
      <c r="AN175" s="18"/>
      <c r="AO175" s="18"/>
      <c r="AP175" s="18"/>
      <c r="AQ175" s="18"/>
      <c r="AR175" s="18"/>
      <c r="AS175" s="18"/>
      <c r="AT175" s="18"/>
      <c r="AU175" s="18"/>
      <c r="AV175" s="18"/>
    </row>
    <row r="176" spans="1:48" s="54" customFormat="1" hidden="1" outlineLevel="1" x14ac:dyDescent="0.2">
      <c r="A176" s="16" t="s">
        <v>38</v>
      </c>
      <c r="B176" s="53"/>
      <c r="C176" s="53">
        <v>0</v>
      </c>
      <c r="D176" s="53">
        <v>0</v>
      </c>
      <c r="E176" s="53">
        <v>0</v>
      </c>
      <c r="F176" s="53">
        <v>0</v>
      </c>
      <c r="G176" s="53">
        <v>0</v>
      </c>
      <c r="H176" s="53">
        <v>0</v>
      </c>
      <c r="I176" s="53">
        <v>0</v>
      </c>
      <c r="J176" s="53">
        <v>0</v>
      </c>
      <c r="K176" s="53">
        <v>0</v>
      </c>
      <c r="L176" s="53">
        <v>0</v>
      </c>
      <c r="M176" s="53">
        <v>0</v>
      </c>
      <c r="N176" s="53">
        <v>0</v>
      </c>
      <c r="O176" s="53">
        <v>0</v>
      </c>
      <c r="P176" s="53">
        <v>0</v>
      </c>
      <c r="Q176" s="53">
        <v>0</v>
      </c>
      <c r="R176" s="53">
        <v>0</v>
      </c>
      <c r="S176" s="53">
        <v>0</v>
      </c>
      <c r="T176" s="53">
        <v>0</v>
      </c>
      <c r="U176" s="53">
        <v>0</v>
      </c>
      <c r="V176" s="53">
        <v>0</v>
      </c>
      <c r="W176" s="53">
        <v>0</v>
      </c>
      <c r="X176" s="53">
        <v>0</v>
      </c>
      <c r="Y176" s="53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220">
        <v>0</v>
      </c>
      <c r="AM176" s="220">
        <v>0</v>
      </c>
      <c r="AN176" s="18"/>
      <c r="AO176" s="18"/>
      <c r="AP176" s="18"/>
      <c r="AQ176" s="18"/>
      <c r="AR176" s="18"/>
      <c r="AS176" s="18"/>
      <c r="AT176" s="18"/>
      <c r="AU176" s="18"/>
      <c r="AV176" s="18"/>
    </row>
    <row r="177" spans="1:48" s="54" customFormat="1" hidden="1" outlineLevel="1" x14ac:dyDescent="0.2">
      <c r="A177" s="16" t="s">
        <v>39</v>
      </c>
      <c r="B177" s="53"/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0</v>
      </c>
      <c r="L177" s="53">
        <v>0</v>
      </c>
      <c r="M177" s="53">
        <v>0</v>
      </c>
      <c r="N177" s="53">
        <v>0</v>
      </c>
      <c r="O177" s="53">
        <v>0</v>
      </c>
      <c r="P177" s="53">
        <v>0</v>
      </c>
      <c r="Q177" s="53">
        <v>0</v>
      </c>
      <c r="R177" s="53">
        <v>0</v>
      </c>
      <c r="S177" s="53">
        <v>0</v>
      </c>
      <c r="T177" s="53">
        <v>0</v>
      </c>
      <c r="U177" s="53">
        <v>0</v>
      </c>
      <c r="V177" s="53">
        <v>0</v>
      </c>
      <c r="W177" s="53">
        <v>0</v>
      </c>
      <c r="X177" s="53">
        <v>0</v>
      </c>
      <c r="Y177" s="53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220">
        <v>0</v>
      </c>
      <c r="AM177" s="220">
        <v>0</v>
      </c>
      <c r="AN177" s="18"/>
      <c r="AO177" s="18"/>
      <c r="AP177" s="18"/>
      <c r="AQ177" s="18"/>
      <c r="AR177" s="18"/>
      <c r="AS177" s="18"/>
      <c r="AT177" s="18"/>
      <c r="AU177" s="18"/>
      <c r="AV177" s="18"/>
    </row>
    <row r="178" spans="1:48" hidden="1" outlineLevel="1" x14ac:dyDescent="0.2"/>
    <row r="179" spans="1:48" ht="18" hidden="1" outlineLevel="1" x14ac:dyDescent="0.25">
      <c r="A179" s="97" t="s">
        <v>516</v>
      </c>
      <c r="B179" s="51"/>
      <c r="C179" s="51"/>
    </row>
    <row r="180" spans="1:48" s="17" customFormat="1" hidden="1" outlineLevel="1" x14ac:dyDescent="0.2">
      <c r="A180" s="17" t="s">
        <v>746</v>
      </c>
      <c r="B180" s="37"/>
      <c r="C180" s="17">
        <v>10594</v>
      </c>
      <c r="D180" s="17">
        <v>10573</v>
      </c>
      <c r="E180" s="17">
        <v>159763</v>
      </c>
      <c r="F180" s="17">
        <v>159194</v>
      </c>
      <c r="G180" s="17">
        <v>158660</v>
      </c>
      <c r="H180" s="17">
        <v>158139</v>
      </c>
      <c r="I180" s="17">
        <v>157697</v>
      </c>
      <c r="J180" s="17">
        <v>157230</v>
      </c>
      <c r="K180" s="17">
        <v>156689</v>
      </c>
      <c r="L180" s="17">
        <v>156216</v>
      </c>
      <c r="M180" s="17">
        <v>155769</v>
      </c>
      <c r="N180" s="17">
        <v>155354</v>
      </c>
      <c r="O180" s="17">
        <v>154838</v>
      </c>
      <c r="P180" s="17">
        <v>154399</v>
      </c>
      <c r="Q180" s="17">
        <v>153993</v>
      </c>
      <c r="R180" s="17">
        <v>153603</v>
      </c>
      <c r="S180" s="17">
        <v>153212</v>
      </c>
      <c r="T180" s="17">
        <v>113531</v>
      </c>
      <c r="U180" s="17">
        <v>113249</v>
      </c>
      <c r="V180" s="17">
        <v>112610</v>
      </c>
      <c r="W180" s="17">
        <v>112122</v>
      </c>
      <c r="X180" s="17">
        <v>111652</v>
      </c>
      <c r="Y180" s="17">
        <v>111171</v>
      </c>
      <c r="Z180" s="17">
        <v>110365</v>
      </c>
      <c r="AA180" s="17">
        <v>109639</v>
      </c>
      <c r="AB180" s="17">
        <v>109113</v>
      </c>
      <c r="AC180" s="17">
        <v>108798</v>
      </c>
      <c r="AD180" s="17">
        <v>85778</v>
      </c>
      <c r="AE180" s="17">
        <v>85490</v>
      </c>
      <c r="AF180" s="17">
        <v>85195</v>
      </c>
      <c r="AG180" s="17">
        <v>82751</v>
      </c>
      <c r="AH180" s="17">
        <v>82487</v>
      </c>
      <c r="AI180" s="17">
        <v>82265</v>
      </c>
      <c r="AJ180" s="17">
        <v>82003</v>
      </c>
      <c r="AK180" s="17">
        <v>81758</v>
      </c>
      <c r="AL180" s="218">
        <v>79203</v>
      </c>
      <c r="AM180" s="218">
        <v>78861</v>
      </c>
    </row>
    <row r="181" spans="1:48" s="17" customFormat="1" hidden="1" outlineLevel="1" x14ac:dyDescent="0.2">
      <c r="A181" s="36" t="s">
        <v>656</v>
      </c>
      <c r="B181" s="37"/>
      <c r="C181" s="17">
        <v>9642</v>
      </c>
      <c r="D181" s="17">
        <v>8862</v>
      </c>
      <c r="E181" s="17">
        <v>130542</v>
      </c>
      <c r="F181" s="17">
        <v>135664</v>
      </c>
      <c r="G181" s="17">
        <v>135919</v>
      </c>
      <c r="H181" s="17">
        <v>135762</v>
      </c>
      <c r="I181" s="17">
        <v>135192</v>
      </c>
      <c r="J181" s="17">
        <v>134956</v>
      </c>
      <c r="K181" s="17">
        <v>134241</v>
      </c>
      <c r="L181" s="17">
        <v>133663</v>
      </c>
      <c r="M181" s="17">
        <v>133928</v>
      </c>
      <c r="N181" s="17">
        <v>132951</v>
      </c>
      <c r="O181" s="17">
        <v>132989</v>
      </c>
      <c r="P181" s="17">
        <v>132407</v>
      </c>
      <c r="Q181" s="17">
        <v>131819</v>
      </c>
      <c r="R181" s="17">
        <v>131280</v>
      </c>
      <c r="S181" s="17">
        <v>131269</v>
      </c>
      <c r="T181" s="17">
        <v>106484</v>
      </c>
      <c r="U181" s="17">
        <v>106079</v>
      </c>
      <c r="V181" s="17">
        <v>105998</v>
      </c>
      <c r="W181" s="17">
        <v>105254</v>
      </c>
      <c r="X181" s="17">
        <v>105128</v>
      </c>
      <c r="Y181" s="17">
        <v>104678</v>
      </c>
      <c r="Z181" s="17">
        <v>105437</v>
      </c>
      <c r="AA181" s="17">
        <v>105009</v>
      </c>
      <c r="AB181" s="17">
        <v>104713</v>
      </c>
      <c r="AC181" s="17">
        <v>104405</v>
      </c>
      <c r="AD181" s="17">
        <v>82715</v>
      </c>
      <c r="AE181" s="17">
        <v>82464</v>
      </c>
      <c r="AF181" s="17">
        <v>82148</v>
      </c>
      <c r="AG181" s="17">
        <v>79845</v>
      </c>
      <c r="AH181" s="17">
        <v>79553</v>
      </c>
      <c r="AI181" s="17">
        <v>79342</v>
      </c>
      <c r="AJ181" s="17">
        <v>78951</v>
      </c>
      <c r="AK181" s="17">
        <v>78629</v>
      </c>
      <c r="AL181" s="218">
        <v>76242</v>
      </c>
      <c r="AM181" s="218">
        <v>75991</v>
      </c>
    </row>
    <row r="182" spans="1:48" hidden="1" outlineLevel="1" x14ac:dyDescent="0.2">
      <c r="A182" s="16" t="s">
        <v>41</v>
      </c>
      <c r="C182" s="7"/>
    </row>
    <row r="183" spans="1:48" s="17" customFormat="1" hidden="1" outlineLevel="1" x14ac:dyDescent="0.2">
      <c r="A183" s="36" t="s">
        <v>42</v>
      </c>
      <c r="B183" s="37"/>
      <c r="C183" s="17">
        <v>19</v>
      </c>
      <c r="D183" s="17">
        <v>9</v>
      </c>
      <c r="E183" s="17">
        <v>271</v>
      </c>
      <c r="F183" s="17">
        <v>115</v>
      </c>
      <c r="G183" s="17">
        <v>83</v>
      </c>
      <c r="H183" s="17">
        <v>85</v>
      </c>
      <c r="I183" s="17">
        <v>29</v>
      </c>
      <c r="J183" s="17">
        <v>36</v>
      </c>
      <c r="K183" s="17">
        <v>79189</v>
      </c>
      <c r="L183" s="17">
        <v>5</v>
      </c>
      <c r="M183" s="17">
        <v>45</v>
      </c>
      <c r="N183" s="17" t="s">
        <v>1</v>
      </c>
      <c r="O183" s="17">
        <v>3</v>
      </c>
      <c r="P183" s="17">
        <v>6</v>
      </c>
      <c r="Q183" s="17">
        <v>772</v>
      </c>
      <c r="R183" s="17">
        <v>130</v>
      </c>
      <c r="S183" s="17">
        <v>82</v>
      </c>
      <c r="T183" s="17">
        <v>39338</v>
      </c>
      <c r="U183" s="17">
        <v>123</v>
      </c>
      <c r="V183" s="17">
        <v>403</v>
      </c>
      <c r="W183" s="17">
        <v>381</v>
      </c>
      <c r="X183" s="17">
        <v>27</v>
      </c>
      <c r="Y183" s="17">
        <v>234</v>
      </c>
      <c r="Z183" s="17">
        <v>487</v>
      </c>
      <c r="AA183" s="17">
        <v>388</v>
      </c>
      <c r="AB183" s="17">
        <v>217</v>
      </c>
      <c r="AC183" s="17">
        <v>27</v>
      </c>
      <c r="AD183" s="17">
        <v>22744</v>
      </c>
      <c r="AE183" s="17">
        <v>22</v>
      </c>
      <c r="AF183" s="17">
        <v>59</v>
      </c>
      <c r="AG183" s="17">
        <v>2372</v>
      </c>
      <c r="AH183" s="17">
        <v>33</v>
      </c>
      <c r="AI183" s="17">
        <v>29</v>
      </c>
      <c r="AJ183" s="17">
        <v>26</v>
      </c>
      <c r="AK183" s="17">
        <v>35</v>
      </c>
      <c r="AL183" s="218">
        <v>2333</v>
      </c>
      <c r="AM183" s="218">
        <v>176</v>
      </c>
    </row>
    <row r="184" spans="1:48" s="17" customFormat="1" hidden="1" outlineLevel="1" x14ac:dyDescent="0.2">
      <c r="A184" s="36" t="s">
        <v>43</v>
      </c>
      <c r="B184" s="37"/>
      <c r="C184" s="17">
        <v>4</v>
      </c>
      <c r="D184" s="17">
        <v>3</v>
      </c>
      <c r="E184" s="17">
        <v>124</v>
      </c>
      <c r="F184" s="17">
        <v>194</v>
      </c>
      <c r="G184" s="17">
        <v>248</v>
      </c>
      <c r="H184" s="17">
        <v>234</v>
      </c>
      <c r="I184" s="17">
        <v>200</v>
      </c>
      <c r="J184" s="17">
        <v>246</v>
      </c>
      <c r="K184" s="17">
        <v>278</v>
      </c>
      <c r="L184" s="17">
        <v>239</v>
      </c>
      <c r="M184" s="17">
        <v>260</v>
      </c>
      <c r="N184" s="17">
        <v>236</v>
      </c>
      <c r="O184" s="17">
        <v>338</v>
      </c>
      <c r="P184" s="17">
        <v>294</v>
      </c>
      <c r="Q184" s="17">
        <v>236</v>
      </c>
      <c r="R184" s="17">
        <v>244</v>
      </c>
      <c r="S184" s="17">
        <v>231</v>
      </c>
      <c r="T184" s="17">
        <v>189</v>
      </c>
      <c r="U184" s="17">
        <v>146</v>
      </c>
      <c r="V184" s="17">
        <v>248</v>
      </c>
      <c r="W184" s="17">
        <v>116</v>
      </c>
      <c r="X184" s="17">
        <v>266</v>
      </c>
      <c r="Y184" s="17">
        <v>183</v>
      </c>
      <c r="Z184" s="17">
        <v>251</v>
      </c>
      <c r="AA184" s="17">
        <v>297</v>
      </c>
      <c r="AB184" s="17">
        <v>201</v>
      </c>
      <c r="AC184" s="17">
        <v>164</v>
      </c>
      <c r="AD184" s="17">
        <v>177</v>
      </c>
      <c r="AE184" s="17">
        <v>160</v>
      </c>
      <c r="AF184" s="17">
        <v>138</v>
      </c>
      <c r="AG184" s="17">
        <v>103</v>
      </c>
      <c r="AH184" s="17">
        <v>126</v>
      </c>
      <c r="AI184" s="17">
        <v>95</v>
      </c>
      <c r="AJ184" s="17">
        <v>116</v>
      </c>
      <c r="AK184" s="17">
        <v>120</v>
      </c>
      <c r="AL184" s="218">
        <v>140</v>
      </c>
      <c r="AM184" s="218">
        <v>130</v>
      </c>
    </row>
    <row r="185" spans="1:48" s="17" customFormat="1" hidden="1" outlineLevel="1" x14ac:dyDescent="0.2">
      <c r="A185" s="36" t="s">
        <v>44</v>
      </c>
      <c r="B185" s="37"/>
      <c r="C185" s="17">
        <v>1492</v>
      </c>
      <c r="D185" s="17">
        <v>403</v>
      </c>
      <c r="E185" s="17">
        <v>45904</v>
      </c>
      <c r="F185" s="17">
        <v>8278</v>
      </c>
      <c r="G185" s="17">
        <v>4876</v>
      </c>
      <c r="H185" s="17">
        <v>3357</v>
      </c>
      <c r="I185" s="17">
        <v>2140</v>
      </c>
      <c r="J185" s="17">
        <v>1739</v>
      </c>
      <c r="K185" s="17">
        <v>1784</v>
      </c>
      <c r="L185" s="17">
        <v>1637</v>
      </c>
      <c r="M185" s="17">
        <v>1007</v>
      </c>
      <c r="N185" s="17">
        <v>746</v>
      </c>
      <c r="O185" s="17">
        <v>760</v>
      </c>
      <c r="P185" s="17">
        <v>622</v>
      </c>
      <c r="Q185" s="17">
        <v>582</v>
      </c>
      <c r="R185" s="17">
        <v>519</v>
      </c>
      <c r="S185" s="17">
        <v>492</v>
      </c>
      <c r="T185" s="17">
        <v>412</v>
      </c>
      <c r="U185" s="17">
        <v>359</v>
      </c>
      <c r="V185" s="17">
        <v>361</v>
      </c>
      <c r="W185" s="17">
        <v>313</v>
      </c>
      <c r="X185" s="17">
        <v>595</v>
      </c>
      <c r="Y185" s="17">
        <v>435</v>
      </c>
      <c r="Z185" s="17">
        <v>323</v>
      </c>
      <c r="AA185" s="17">
        <v>375</v>
      </c>
      <c r="AB185" s="17">
        <v>294</v>
      </c>
      <c r="AC185" s="17">
        <v>272</v>
      </c>
      <c r="AD185" s="17">
        <v>194</v>
      </c>
      <c r="AE185" s="17">
        <v>144</v>
      </c>
      <c r="AF185" s="17">
        <v>124</v>
      </c>
      <c r="AG185" s="17">
        <v>107</v>
      </c>
      <c r="AH185" s="17">
        <v>102</v>
      </c>
      <c r="AI185" s="17">
        <v>80</v>
      </c>
      <c r="AJ185" s="17">
        <v>79</v>
      </c>
      <c r="AK185" s="17">
        <v>60</v>
      </c>
      <c r="AL185" s="218">
        <v>54</v>
      </c>
      <c r="AM185" s="218">
        <v>46</v>
      </c>
    </row>
    <row r="186" spans="1:48" s="17" customFormat="1" hidden="1" outlineLevel="1" x14ac:dyDescent="0.2">
      <c r="A186" s="36" t="s">
        <v>45</v>
      </c>
      <c r="B186" s="37"/>
      <c r="C186" s="17">
        <v>2951</v>
      </c>
      <c r="D186" s="17">
        <v>2927</v>
      </c>
      <c r="E186" s="17">
        <v>77650</v>
      </c>
      <c r="F186" s="17">
        <v>76000</v>
      </c>
      <c r="G186" s="17">
        <v>75228</v>
      </c>
      <c r="H186" s="17">
        <v>74644</v>
      </c>
      <c r="I186" s="17">
        <v>73409</v>
      </c>
      <c r="J186" s="17">
        <v>72308</v>
      </c>
      <c r="K186" s="17">
        <v>71774</v>
      </c>
      <c r="L186" s="17">
        <v>71934</v>
      </c>
      <c r="M186" s="17">
        <v>70544</v>
      </c>
      <c r="N186" s="17">
        <v>69893</v>
      </c>
      <c r="O186" s="17">
        <v>68548</v>
      </c>
      <c r="P186" s="17">
        <v>67624</v>
      </c>
      <c r="Q186" s="17">
        <v>67167</v>
      </c>
      <c r="R186" s="17">
        <v>66172</v>
      </c>
      <c r="S186" s="17">
        <v>65572</v>
      </c>
      <c r="T186" s="17">
        <v>64997</v>
      </c>
      <c r="U186" s="17">
        <v>64498</v>
      </c>
      <c r="V186" s="17">
        <v>65401</v>
      </c>
      <c r="W186" s="17">
        <v>64960</v>
      </c>
      <c r="X186" s="17">
        <v>64345</v>
      </c>
      <c r="Y186" s="17">
        <v>63103</v>
      </c>
      <c r="Z186" s="17">
        <v>61960</v>
      </c>
      <c r="AA186" s="17">
        <v>61333</v>
      </c>
      <c r="AB186" s="17">
        <v>60659</v>
      </c>
      <c r="AC186" s="17">
        <v>60300</v>
      </c>
      <c r="AD186" s="17">
        <v>59633</v>
      </c>
      <c r="AE186" s="17">
        <v>58967</v>
      </c>
      <c r="AF186" s="17">
        <v>58266</v>
      </c>
      <c r="AG186" s="17">
        <v>57717</v>
      </c>
      <c r="AH186" s="17">
        <v>57219</v>
      </c>
      <c r="AI186" s="17">
        <v>56812</v>
      </c>
      <c r="AJ186" s="17">
        <v>56333</v>
      </c>
      <c r="AK186" s="17">
        <v>53677</v>
      </c>
      <c r="AL186" s="218">
        <v>52649</v>
      </c>
      <c r="AM186" s="218">
        <v>52118</v>
      </c>
    </row>
    <row r="187" spans="1:48" s="54" customFormat="1" hidden="1" outlineLevel="1" x14ac:dyDescent="0.2">
      <c r="A187" s="16" t="s">
        <v>734</v>
      </c>
      <c r="B187" s="53"/>
      <c r="C187" s="54">
        <v>0.27855389843310002</v>
      </c>
      <c r="D187" s="54">
        <v>0.2768372268987</v>
      </c>
      <c r="E187" s="54">
        <v>0.48603243554519998</v>
      </c>
      <c r="F187" s="54">
        <v>0.4774049273214</v>
      </c>
      <c r="G187" s="54">
        <v>0.47414597251989998</v>
      </c>
      <c r="H187" s="18">
        <v>0.47201512593349998</v>
      </c>
      <c r="I187" s="18">
        <v>0.46550663614400001</v>
      </c>
      <c r="J187" s="18">
        <v>0.45988679005279998</v>
      </c>
      <c r="K187" s="18">
        <v>0.4580666160356</v>
      </c>
      <c r="L187" s="18">
        <v>0.46047779996929999</v>
      </c>
      <c r="M187" s="18">
        <v>0.45287573265539999</v>
      </c>
      <c r="N187" s="18">
        <v>0.44989507833719999</v>
      </c>
      <c r="O187" s="18">
        <v>0.44270786241100002</v>
      </c>
      <c r="P187" s="18">
        <v>0.4379821112831</v>
      </c>
      <c r="Q187" s="18">
        <v>0.43616917652100001</v>
      </c>
      <c r="R187" s="18">
        <v>0.43079887762609997</v>
      </c>
      <c r="S187" s="18">
        <v>0.42798214239089999</v>
      </c>
      <c r="T187" s="18">
        <v>0.57250442610389995</v>
      </c>
      <c r="U187" s="18">
        <v>0.56952379270459996</v>
      </c>
      <c r="V187" s="18">
        <v>0.58077435396499999</v>
      </c>
      <c r="W187" s="18">
        <v>0.57936890173199995</v>
      </c>
      <c r="X187" s="18">
        <v>0.57629957367530005</v>
      </c>
      <c r="Y187" s="18">
        <v>0.56762105225280002</v>
      </c>
      <c r="Z187" s="18">
        <v>0.56140986725859998</v>
      </c>
      <c r="AA187" s="18">
        <v>0.55940860460240005</v>
      </c>
      <c r="AB187" s="18">
        <v>0.55592825786110001</v>
      </c>
      <c r="AC187" s="18">
        <v>0.55423812937740002</v>
      </c>
      <c r="AD187" s="18">
        <v>0.69520156683529999</v>
      </c>
      <c r="AE187" s="18">
        <v>0.68975318750729997</v>
      </c>
      <c r="AF187" s="18">
        <v>0.68391337519810003</v>
      </c>
      <c r="AG187" s="18">
        <v>0.69747797609700002</v>
      </c>
      <c r="AH187" s="18">
        <v>0.69367294240300004</v>
      </c>
      <c r="AI187" s="18">
        <v>0.69059745942990003</v>
      </c>
      <c r="AJ187" s="18">
        <v>0.68696267209740003</v>
      </c>
      <c r="AK187" s="18">
        <v>0.65653514029210003</v>
      </c>
      <c r="AL187" s="220">
        <v>0.66473492165699999</v>
      </c>
      <c r="AM187" s="220">
        <v>0.66088434080220004</v>
      </c>
      <c r="AN187" s="18"/>
      <c r="AO187" s="18"/>
      <c r="AP187" s="18"/>
      <c r="AQ187" s="18"/>
      <c r="AR187" s="18"/>
      <c r="AS187" s="18"/>
      <c r="AT187" s="18"/>
      <c r="AU187" s="18"/>
      <c r="AV187" s="18"/>
    </row>
    <row r="188" spans="1:48" s="54" customFormat="1" hidden="1" outlineLevel="1" x14ac:dyDescent="0.2">
      <c r="A188" s="16" t="s">
        <v>726</v>
      </c>
      <c r="B188" s="53"/>
      <c r="C188" s="54">
        <v>0.3060568346816</v>
      </c>
      <c r="D188" s="54">
        <v>0.33028661701649997</v>
      </c>
      <c r="E188" s="54">
        <v>0.59482771828220005</v>
      </c>
      <c r="F188" s="54">
        <v>0.56020757164760004</v>
      </c>
      <c r="G188" s="54">
        <v>0.55347670303639995</v>
      </c>
      <c r="H188" s="18">
        <v>0.54981511763229995</v>
      </c>
      <c r="I188" s="18">
        <v>0.54299810639680002</v>
      </c>
      <c r="J188" s="18">
        <v>0.53578944248500004</v>
      </c>
      <c r="K188" s="18">
        <v>0.53466526620029997</v>
      </c>
      <c r="L188" s="18">
        <v>0.53817436388530004</v>
      </c>
      <c r="M188" s="18">
        <v>0.52673078071799995</v>
      </c>
      <c r="N188" s="18">
        <v>0.52570495896979996</v>
      </c>
      <c r="O188" s="18">
        <v>0.51544112670969999</v>
      </c>
      <c r="P188" s="18">
        <v>0.51072828475840004</v>
      </c>
      <c r="Q188" s="18">
        <v>0.50953959596109999</v>
      </c>
      <c r="R188" s="18">
        <v>0.50405240706889998</v>
      </c>
      <c r="S188" s="18">
        <v>0.49952387844809998</v>
      </c>
      <c r="T188" s="18">
        <v>0.61039217159390002</v>
      </c>
      <c r="U188" s="18">
        <v>0.60801855221110002</v>
      </c>
      <c r="V188" s="18">
        <v>0.61700220758879998</v>
      </c>
      <c r="W188" s="18">
        <v>0.6171736941114</v>
      </c>
      <c r="X188" s="18">
        <v>0.612063389392</v>
      </c>
      <c r="Y188" s="18">
        <v>0.60282962991269995</v>
      </c>
      <c r="Z188" s="18">
        <v>0.58764949685589996</v>
      </c>
      <c r="AA188" s="18">
        <v>0.58407374605990003</v>
      </c>
      <c r="AB188" s="18">
        <v>0.57928814951340002</v>
      </c>
      <c r="AC188" s="18">
        <v>0.57755854604659995</v>
      </c>
      <c r="AD188" s="18">
        <v>0.72094541497910003</v>
      </c>
      <c r="AE188" s="18">
        <v>0.71506354287929996</v>
      </c>
      <c r="AF188" s="18">
        <v>0.70928081024489997</v>
      </c>
      <c r="AG188" s="18">
        <v>0.72286304715390004</v>
      </c>
      <c r="AH188" s="18">
        <v>0.71925634482669998</v>
      </c>
      <c r="AI188" s="18">
        <v>0.71603942426459999</v>
      </c>
      <c r="AJ188" s="18">
        <v>0.71351851148180001</v>
      </c>
      <c r="AK188" s="18">
        <v>0.68266161339959996</v>
      </c>
      <c r="AL188" s="220">
        <v>0.69055113979170002</v>
      </c>
      <c r="AM188" s="220">
        <v>0.68584437630770001</v>
      </c>
      <c r="AN188" s="18"/>
      <c r="AO188" s="18"/>
      <c r="AP188" s="18"/>
      <c r="AQ188" s="18"/>
      <c r="AR188" s="18"/>
      <c r="AS188" s="18"/>
      <c r="AT188" s="18"/>
      <c r="AU188" s="18"/>
      <c r="AV188" s="18"/>
    </row>
    <row r="189" spans="1:48" s="19" customFormat="1" hidden="1" outlineLevel="1" x14ac:dyDescent="0.2">
      <c r="A189" s="28" t="s">
        <v>46</v>
      </c>
      <c r="B189" s="32"/>
      <c r="C189" s="19">
        <v>7177254.3600000003</v>
      </c>
      <c r="D189" s="19">
        <v>7131700.7599999998</v>
      </c>
      <c r="E189" s="19">
        <v>195747638.31999999</v>
      </c>
      <c r="F189" s="19">
        <v>189070386.63999999</v>
      </c>
      <c r="G189" s="19">
        <v>187467050.30000001</v>
      </c>
      <c r="H189" s="19">
        <v>184423899.83000001</v>
      </c>
      <c r="I189" s="19">
        <v>179977864.83000001</v>
      </c>
      <c r="J189" s="19">
        <v>176683585.24000001</v>
      </c>
      <c r="K189" s="19">
        <v>173303540.78999999</v>
      </c>
      <c r="L189" s="19">
        <v>177165913.49000001</v>
      </c>
      <c r="M189" s="19">
        <v>170335113.5</v>
      </c>
      <c r="N189" s="19">
        <v>167293332.81999999</v>
      </c>
      <c r="O189" s="19">
        <v>164771726.13999999</v>
      </c>
      <c r="P189" s="19">
        <v>164174266.16999999</v>
      </c>
      <c r="Q189" s="19">
        <v>165199719.75999999</v>
      </c>
      <c r="R189" s="19">
        <v>163772097.44999999</v>
      </c>
      <c r="S189" s="19">
        <v>164094327.90000001</v>
      </c>
      <c r="T189" s="19">
        <v>164081906.75</v>
      </c>
      <c r="U189" s="19">
        <v>163436410.86000001</v>
      </c>
      <c r="V189" s="19">
        <v>161302413.94999999</v>
      </c>
      <c r="W189" s="19">
        <v>160392159.13</v>
      </c>
      <c r="X189" s="19">
        <v>162989474.15000001</v>
      </c>
      <c r="Y189" s="19">
        <v>159004147.74000001</v>
      </c>
      <c r="Z189" s="19">
        <v>155131807.11000001</v>
      </c>
      <c r="AA189" s="19">
        <v>153597763.77000001</v>
      </c>
      <c r="AB189" s="19">
        <v>152123946.44999999</v>
      </c>
      <c r="AC189" s="19">
        <v>151955946.49000001</v>
      </c>
      <c r="AD189" s="19">
        <v>151420791.56</v>
      </c>
      <c r="AE189" s="19">
        <v>150352099.72999999</v>
      </c>
      <c r="AF189" s="19">
        <v>149875395.19</v>
      </c>
      <c r="AG189" s="19">
        <v>148486508.69</v>
      </c>
      <c r="AH189" s="19">
        <v>147261495.49000001</v>
      </c>
      <c r="AI189" s="19">
        <v>145930781.63</v>
      </c>
      <c r="AJ189" s="19">
        <v>146947993.02000001</v>
      </c>
      <c r="AK189" s="19">
        <v>143856279.53999999</v>
      </c>
      <c r="AL189" s="224">
        <v>139879877.81</v>
      </c>
      <c r="AM189" s="224">
        <v>137360948.72999999</v>
      </c>
    </row>
    <row r="190" spans="1:48" s="19" customFormat="1" hidden="1" outlineLevel="1" x14ac:dyDescent="0.2">
      <c r="A190" s="28" t="s">
        <v>763</v>
      </c>
      <c r="B190" s="32"/>
      <c r="C190" s="19">
        <v>5884933.8200000003</v>
      </c>
      <c r="D190" s="19">
        <v>4275151.04</v>
      </c>
      <c r="E190" s="19">
        <v>163090571.75999999</v>
      </c>
      <c r="F190" s="19">
        <v>170654408.91</v>
      </c>
      <c r="G190" s="19">
        <v>171823982.84999999</v>
      </c>
      <c r="H190" s="19">
        <v>170746593.36000001</v>
      </c>
      <c r="I190" s="19">
        <v>165799878.71000001</v>
      </c>
      <c r="J190" s="19">
        <v>163511875.78999999</v>
      </c>
      <c r="K190" s="19">
        <v>160240146.31</v>
      </c>
      <c r="L190" s="19">
        <v>163929165.80000001</v>
      </c>
      <c r="M190" s="19">
        <v>158934746.63</v>
      </c>
      <c r="N190" s="19">
        <v>154546328.27000001</v>
      </c>
      <c r="O190" s="19">
        <v>154200662.41</v>
      </c>
      <c r="P190" s="19">
        <v>152566878.84999999</v>
      </c>
      <c r="Q190" s="19">
        <v>153753510.72</v>
      </c>
      <c r="R190" s="19">
        <v>151702151.47</v>
      </c>
      <c r="S190" s="19">
        <v>153407498.47999999</v>
      </c>
      <c r="T190" s="19">
        <v>152823928.33000001</v>
      </c>
      <c r="U190" s="19">
        <v>151952457.25</v>
      </c>
      <c r="V190" s="19">
        <v>150869720.16</v>
      </c>
      <c r="W190" s="19">
        <v>149325067.78</v>
      </c>
      <c r="X190" s="19">
        <v>152994382.05000001</v>
      </c>
      <c r="Y190" s="19">
        <v>148485760.94</v>
      </c>
      <c r="Z190" s="19">
        <v>148561192.18000001</v>
      </c>
      <c r="AA190" s="19">
        <v>147296131.12</v>
      </c>
      <c r="AB190" s="19">
        <v>146104583.38999999</v>
      </c>
      <c r="AC190" s="19">
        <v>146176319.31</v>
      </c>
      <c r="AD190" s="19">
        <v>145573147.52000001</v>
      </c>
      <c r="AE190" s="19">
        <v>144889897.86000001</v>
      </c>
      <c r="AF190" s="19">
        <v>144406332.31</v>
      </c>
      <c r="AG190" s="19">
        <v>143134362.94999999</v>
      </c>
      <c r="AH190" s="19">
        <v>142045371.88</v>
      </c>
      <c r="AI190" s="19">
        <v>140860003.41</v>
      </c>
      <c r="AJ190" s="19">
        <v>141890796.59999999</v>
      </c>
      <c r="AK190" s="19">
        <v>138575285.91999999</v>
      </c>
      <c r="AL190" s="224">
        <v>134688819.88</v>
      </c>
      <c r="AM190" s="224">
        <v>132184310.56999999</v>
      </c>
    </row>
    <row r="191" spans="1:48" s="19" customFormat="1" hidden="1" outlineLevel="1" x14ac:dyDescent="0.2">
      <c r="A191" s="28" t="s">
        <v>653</v>
      </c>
      <c r="B191" s="32"/>
      <c r="C191" s="19">
        <v>7177254.3600000003</v>
      </c>
      <c r="D191" s="19">
        <v>7131700.7599999998</v>
      </c>
      <c r="E191" s="19">
        <v>193836172.75999999</v>
      </c>
      <c r="F191" s="19">
        <v>187150939.41</v>
      </c>
      <c r="G191" s="19">
        <v>185490370.56999999</v>
      </c>
      <c r="H191" s="19">
        <v>182352719.71000001</v>
      </c>
      <c r="I191" s="19">
        <v>177948901.84999999</v>
      </c>
      <c r="J191" s="19">
        <v>174707368.90000001</v>
      </c>
      <c r="K191" s="19">
        <v>171311142.36000001</v>
      </c>
      <c r="L191" s="19">
        <v>175161570.62</v>
      </c>
      <c r="M191" s="19">
        <v>170335113.5</v>
      </c>
      <c r="N191" s="19">
        <v>167293332.81999999</v>
      </c>
      <c r="O191" s="19">
        <v>164771726.13999999</v>
      </c>
      <c r="P191" s="19">
        <v>164174266.16999999</v>
      </c>
      <c r="Q191" s="19">
        <v>165199719.75999999</v>
      </c>
      <c r="R191" s="19">
        <v>163772097.44999999</v>
      </c>
      <c r="S191" s="19">
        <v>164094327.90000001</v>
      </c>
      <c r="T191" s="19">
        <v>164081906.75</v>
      </c>
      <c r="U191" s="19">
        <v>163436410.86000001</v>
      </c>
      <c r="V191" s="19">
        <v>161302413.94999999</v>
      </c>
      <c r="W191" s="19">
        <v>160392159.13</v>
      </c>
      <c r="X191" s="19">
        <v>162989474.15000001</v>
      </c>
      <c r="Y191" s="19">
        <v>159004147.74000001</v>
      </c>
      <c r="Z191" s="19">
        <v>155131807.11000001</v>
      </c>
      <c r="AA191" s="19">
        <v>153597763.77000001</v>
      </c>
      <c r="AB191" s="19">
        <v>152123946.44999999</v>
      </c>
      <c r="AC191" s="19">
        <v>151955946.49000001</v>
      </c>
      <c r="AD191" s="19">
        <v>151420791.56</v>
      </c>
      <c r="AE191" s="19">
        <v>150352099.72999999</v>
      </c>
      <c r="AF191" s="19">
        <v>149875395.19</v>
      </c>
      <c r="AG191" s="19">
        <v>148486508.69</v>
      </c>
      <c r="AH191" s="19">
        <v>147261495.49000001</v>
      </c>
      <c r="AI191" s="19">
        <v>145930781.63</v>
      </c>
      <c r="AJ191" s="19">
        <v>146947993.02000001</v>
      </c>
      <c r="AK191" s="19">
        <v>143856279.53999999</v>
      </c>
      <c r="AL191" s="224">
        <v>139879877.81</v>
      </c>
      <c r="AM191" s="224">
        <v>137360948.72999999</v>
      </c>
    </row>
    <row r="192" spans="1:48" s="19" customFormat="1" hidden="1" outlineLevel="1" x14ac:dyDescent="0.2">
      <c r="A192" s="28" t="s">
        <v>654</v>
      </c>
      <c r="B192" s="32"/>
      <c r="C192" s="19">
        <v>0</v>
      </c>
      <c r="D192" s="19">
        <v>0</v>
      </c>
      <c r="E192" s="19">
        <v>1911465.56</v>
      </c>
      <c r="F192" s="19">
        <v>1919447.23</v>
      </c>
      <c r="G192" s="19">
        <v>1976679.73</v>
      </c>
      <c r="H192" s="19">
        <v>2071180.12</v>
      </c>
      <c r="I192" s="19">
        <v>2028962.98</v>
      </c>
      <c r="J192" s="19">
        <v>1976216.34</v>
      </c>
      <c r="K192" s="19">
        <v>1992398.43</v>
      </c>
      <c r="L192" s="19">
        <v>2004342.87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0</v>
      </c>
      <c r="AL192" s="224">
        <v>0</v>
      </c>
      <c r="AM192" s="224">
        <v>0</v>
      </c>
    </row>
    <row r="193" spans="1:48" s="19" customFormat="1" hidden="1" outlineLevel="1" x14ac:dyDescent="0.2">
      <c r="A193" s="28" t="s">
        <v>655</v>
      </c>
      <c r="B193" s="32"/>
      <c r="C193" s="19">
        <v>67464200</v>
      </c>
      <c r="D193" s="19">
        <v>67380000</v>
      </c>
      <c r="E193" s="19">
        <v>1131659800</v>
      </c>
      <c r="F193" s="19">
        <v>1128295200</v>
      </c>
      <c r="G193" s="19">
        <v>1124812300</v>
      </c>
      <c r="H193" s="19">
        <v>1121668400</v>
      </c>
      <c r="I193" s="19">
        <v>1118787700</v>
      </c>
      <c r="J193" s="19">
        <v>1115467600</v>
      </c>
      <c r="K193" s="19">
        <v>1111975500</v>
      </c>
      <c r="L193" s="19">
        <v>1109100900</v>
      </c>
      <c r="M193" s="19">
        <v>1106324300</v>
      </c>
      <c r="N193" s="19">
        <v>1103571500</v>
      </c>
      <c r="O193" s="19">
        <v>1100062100</v>
      </c>
      <c r="P193" s="19">
        <v>1096983610</v>
      </c>
      <c r="Q193" s="19">
        <v>1094074910</v>
      </c>
      <c r="R193" s="19">
        <v>1091412954</v>
      </c>
      <c r="S193" s="19">
        <v>1088724254</v>
      </c>
      <c r="T193" s="19">
        <v>826872345</v>
      </c>
      <c r="U193" s="19">
        <v>825089045</v>
      </c>
      <c r="V193" s="19">
        <v>820592300</v>
      </c>
      <c r="W193" s="19">
        <v>817065600</v>
      </c>
      <c r="X193" s="19">
        <v>813929500</v>
      </c>
      <c r="Y193" s="19">
        <v>810669300</v>
      </c>
      <c r="Z193" s="19">
        <v>804944100</v>
      </c>
      <c r="AA193" s="19">
        <v>799114800</v>
      </c>
      <c r="AB193" s="19">
        <v>795152200</v>
      </c>
      <c r="AC193" s="19">
        <v>793014500</v>
      </c>
      <c r="AD193" s="19">
        <v>636937500</v>
      </c>
      <c r="AE193" s="19">
        <v>634645700</v>
      </c>
      <c r="AF193" s="19">
        <v>632837500</v>
      </c>
      <c r="AG193" s="19">
        <v>615524600</v>
      </c>
      <c r="AH193" s="19">
        <v>613924600</v>
      </c>
      <c r="AI193" s="19">
        <v>612484900</v>
      </c>
      <c r="AJ193" s="19">
        <v>610875800</v>
      </c>
      <c r="AK193" s="19">
        <v>609313600</v>
      </c>
      <c r="AL193" s="224">
        <v>591448500</v>
      </c>
      <c r="AM193" s="224">
        <v>588937600</v>
      </c>
    </row>
    <row r="194" spans="1:48" s="19" customFormat="1" hidden="1" outlineLevel="1" x14ac:dyDescent="0.2">
      <c r="A194" s="19" t="s">
        <v>747</v>
      </c>
      <c r="B194" s="32"/>
      <c r="C194" s="19">
        <v>3959300</v>
      </c>
      <c r="D194" s="19">
        <v>8693600</v>
      </c>
      <c r="E194" s="19">
        <v>170788000</v>
      </c>
      <c r="F194" s="19">
        <v>137016100</v>
      </c>
      <c r="G194" s="19">
        <v>130348900</v>
      </c>
      <c r="H194" s="19">
        <v>127860600</v>
      </c>
      <c r="I194" s="19">
        <v>128955600</v>
      </c>
      <c r="J194" s="19">
        <v>127719700</v>
      </c>
      <c r="K194" s="19">
        <v>128723700</v>
      </c>
      <c r="L194" s="19">
        <v>129384000</v>
      </c>
      <c r="M194" s="19">
        <v>125151100</v>
      </c>
      <c r="N194" s="19">
        <v>128412400</v>
      </c>
      <c r="O194" s="19">
        <v>124747000</v>
      </c>
      <c r="P194" s="19">
        <v>125644400</v>
      </c>
      <c r="Q194" s="19">
        <v>126638700</v>
      </c>
      <c r="R194" s="19">
        <v>127631400</v>
      </c>
      <c r="S194" s="19">
        <v>124631700</v>
      </c>
      <c r="T194" s="19">
        <v>40295300</v>
      </c>
      <c r="U194" s="19">
        <v>40985800</v>
      </c>
      <c r="V194" s="19">
        <v>37340700</v>
      </c>
      <c r="W194" s="19">
        <v>38960800</v>
      </c>
      <c r="X194" s="19">
        <v>36555600</v>
      </c>
      <c r="Y194" s="19">
        <v>36769400</v>
      </c>
      <c r="Z194" s="19">
        <v>27077800</v>
      </c>
      <c r="AA194" s="19">
        <v>24919800</v>
      </c>
      <c r="AB194" s="19">
        <v>23142500</v>
      </c>
      <c r="AC194" s="19">
        <v>23068000</v>
      </c>
      <c r="AD194" s="19">
        <v>17242500</v>
      </c>
      <c r="AE194" s="19">
        <v>16816300</v>
      </c>
      <c r="AF194" s="19">
        <v>17016700</v>
      </c>
      <c r="AG194" s="19">
        <v>16496600</v>
      </c>
      <c r="AH194" s="19">
        <v>16655200</v>
      </c>
      <c r="AI194" s="19">
        <v>16610100</v>
      </c>
      <c r="AJ194" s="19">
        <v>17397500</v>
      </c>
      <c r="AK194" s="19">
        <v>17749200</v>
      </c>
      <c r="AL194" s="224">
        <v>17045300</v>
      </c>
      <c r="AM194" s="224">
        <v>16185700</v>
      </c>
    </row>
    <row r="195" spans="1:48" s="19" customFormat="1" hidden="1" outlineLevel="1" x14ac:dyDescent="0.2">
      <c r="A195" s="28" t="s">
        <v>748</v>
      </c>
      <c r="B195" s="32"/>
      <c r="C195" s="19">
        <v>63504900</v>
      </c>
      <c r="D195" s="19">
        <v>58686400</v>
      </c>
      <c r="E195" s="19">
        <v>960871800</v>
      </c>
      <c r="F195" s="19">
        <v>991279100</v>
      </c>
      <c r="G195" s="19">
        <v>994463400</v>
      </c>
      <c r="H195" s="19">
        <v>993807800</v>
      </c>
      <c r="I195" s="19">
        <v>989832100</v>
      </c>
      <c r="J195" s="19">
        <v>987747900</v>
      </c>
      <c r="K195" s="19">
        <v>983251800</v>
      </c>
      <c r="L195" s="19">
        <v>979716900</v>
      </c>
      <c r="M195" s="19">
        <v>981173200</v>
      </c>
      <c r="N195" s="19">
        <v>975159100</v>
      </c>
      <c r="O195" s="19">
        <v>975315100</v>
      </c>
      <c r="P195" s="19">
        <v>971339210</v>
      </c>
      <c r="Q195" s="19">
        <v>967436210</v>
      </c>
      <c r="R195" s="19">
        <v>963781554</v>
      </c>
      <c r="S195" s="19">
        <v>964092554</v>
      </c>
      <c r="T195" s="19">
        <v>786577045</v>
      </c>
      <c r="U195" s="19">
        <v>784103245</v>
      </c>
      <c r="V195" s="19">
        <v>783251600</v>
      </c>
      <c r="W195" s="19">
        <v>778104800</v>
      </c>
      <c r="X195" s="19">
        <v>777373900</v>
      </c>
      <c r="Y195" s="19">
        <v>773899900</v>
      </c>
      <c r="Z195" s="19">
        <v>777866300</v>
      </c>
      <c r="AA195" s="19">
        <v>774195000</v>
      </c>
      <c r="AB195" s="19">
        <v>772009700</v>
      </c>
      <c r="AC195" s="19">
        <v>769946500</v>
      </c>
      <c r="AD195" s="19">
        <v>619695000</v>
      </c>
      <c r="AE195" s="19">
        <v>617829400</v>
      </c>
      <c r="AF195" s="19">
        <v>615820800</v>
      </c>
      <c r="AG195" s="19">
        <v>599028000</v>
      </c>
      <c r="AH195" s="19">
        <v>597269400</v>
      </c>
      <c r="AI195" s="19">
        <v>595874800</v>
      </c>
      <c r="AJ195" s="19">
        <v>593478300</v>
      </c>
      <c r="AK195" s="19">
        <v>591564400</v>
      </c>
      <c r="AL195" s="224">
        <v>574403200</v>
      </c>
      <c r="AM195" s="224">
        <v>572751900</v>
      </c>
    </row>
    <row r="196" spans="1:48" s="19" customFormat="1" hidden="1" outlineLevel="1" x14ac:dyDescent="0.2">
      <c r="A196" s="28" t="s">
        <v>862</v>
      </c>
      <c r="B196" s="32"/>
      <c r="C196" s="19">
        <v>6368.1517839999997</v>
      </c>
      <c r="D196" s="19">
        <v>6372.8364700000002</v>
      </c>
      <c r="E196" s="19">
        <v>7083.0719920000001</v>
      </c>
      <c r="F196" s="19">
        <v>7087.4272069999997</v>
      </c>
      <c r="G196" s="19">
        <v>7089.2151860000004</v>
      </c>
      <c r="H196" s="19">
        <v>7092.763457</v>
      </c>
      <c r="I196" s="19">
        <v>7094.5297739999996</v>
      </c>
      <c r="J196" s="19">
        <v>7094.5204519999998</v>
      </c>
      <c r="K196" s="19">
        <v>7096.7335949999997</v>
      </c>
      <c r="L196" s="19">
        <v>7099.8201170000002</v>
      </c>
      <c r="M196" s="19">
        <v>7102.3689379999996</v>
      </c>
      <c r="N196" s="19">
        <v>7103.5886710000004</v>
      </c>
      <c r="O196" s="19">
        <v>7104.6928280000002</v>
      </c>
      <c r="P196" s="19">
        <v>7104.8817939999999</v>
      </c>
      <c r="Q196" s="19">
        <v>7104.7602070000003</v>
      </c>
      <c r="R196" s="19">
        <v>7105.4555010000004</v>
      </c>
      <c r="S196" s="19">
        <v>7106.0398939999995</v>
      </c>
      <c r="T196" s="19">
        <v>7283.3274170000004</v>
      </c>
      <c r="U196" s="19">
        <v>7285.7169540000004</v>
      </c>
      <c r="V196" s="19">
        <v>7287.1274560000002</v>
      </c>
      <c r="W196" s="19">
        <v>7287.389846</v>
      </c>
      <c r="X196" s="19">
        <v>7289.8783720000001</v>
      </c>
      <c r="Y196" s="19">
        <v>7292.0932620000003</v>
      </c>
      <c r="Z196" s="19">
        <v>7293.4725680000001</v>
      </c>
      <c r="AA196" s="19">
        <v>7288.5998600000003</v>
      </c>
      <c r="AB196" s="19">
        <v>7287.4194639999996</v>
      </c>
      <c r="AC196" s="19">
        <v>7288.8702000000003</v>
      </c>
      <c r="AD196" s="19">
        <v>7425.4179389999999</v>
      </c>
      <c r="AE196" s="19">
        <v>7423.6249850000004</v>
      </c>
      <c r="AF196" s="19">
        <v>7428.1061099999997</v>
      </c>
      <c r="AG196" s="19">
        <v>7438.2738579999996</v>
      </c>
      <c r="AH196" s="19">
        <v>7442.6830890000001</v>
      </c>
      <c r="AI196" s="19">
        <v>7445.2671250000003</v>
      </c>
      <c r="AJ196" s="19">
        <v>7449.4323379999996</v>
      </c>
      <c r="AK196" s="19">
        <v>7452.6480590000001</v>
      </c>
      <c r="AL196" s="224">
        <v>7467.5012310000002</v>
      </c>
      <c r="AM196" s="224">
        <v>7468.0463090000003</v>
      </c>
    </row>
    <row r="197" spans="1:48" s="19" customFormat="1" hidden="1" outlineLevel="1" x14ac:dyDescent="0.2">
      <c r="A197" s="28" t="s">
        <v>50</v>
      </c>
      <c r="B197" s="32"/>
      <c r="C197" s="19">
        <v>-25702.1</v>
      </c>
      <c r="D197" s="19">
        <v>-12534.84</v>
      </c>
      <c r="E197" s="19">
        <v>-349478.23</v>
      </c>
      <c r="F197" s="19">
        <v>-435804.54</v>
      </c>
      <c r="G197" s="19">
        <v>-424698.3</v>
      </c>
      <c r="H197" s="19">
        <v>-415002.86</v>
      </c>
      <c r="I197" s="19">
        <v>-402069.84</v>
      </c>
      <c r="J197" s="19">
        <v>-397937.55</v>
      </c>
      <c r="K197" s="19">
        <v>-379179.12</v>
      </c>
      <c r="L197" s="19">
        <v>-381489.11</v>
      </c>
      <c r="M197" s="19">
        <v>-428034.46</v>
      </c>
      <c r="N197" s="19">
        <v>-479193.53</v>
      </c>
      <c r="O197" s="19">
        <v>-424215.31</v>
      </c>
      <c r="P197" s="19">
        <v>-425739.06</v>
      </c>
      <c r="Q197" s="19">
        <v>-353439.33</v>
      </c>
      <c r="R197" s="19">
        <v>-353543.69</v>
      </c>
      <c r="S197" s="19">
        <v>-362552.61</v>
      </c>
      <c r="T197" s="19">
        <v>-312585.3</v>
      </c>
      <c r="U197" s="19">
        <v>-342210.52</v>
      </c>
      <c r="V197" s="19">
        <v>-312957.95</v>
      </c>
      <c r="W197" s="19">
        <v>-320942.61</v>
      </c>
      <c r="X197" s="19">
        <v>-317381</v>
      </c>
      <c r="Y197" s="19">
        <v>-407300.13</v>
      </c>
      <c r="Z197" s="19">
        <v>-386436.94</v>
      </c>
      <c r="AA197" s="19">
        <v>-350178.1</v>
      </c>
      <c r="AB197" s="19">
        <v>-341327.91</v>
      </c>
      <c r="AC197" s="19">
        <v>-316690.36</v>
      </c>
      <c r="AD197" s="19">
        <v>-309802.61</v>
      </c>
      <c r="AE197" s="19">
        <v>-298914.15999999997</v>
      </c>
      <c r="AF197" s="19">
        <v>-257725.67</v>
      </c>
      <c r="AG197" s="19">
        <v>-244018.64</v>
      </c>
      <c r="AH197" s="19">
        <v>-227039.29</v>
      </c>
      <c r="AI197" s="19">
        <v>-224778.7</v>
      </c>
      <c r="AJ197" s="19">
        <v>-243276.86</v>
      </c>
      <c r="AK197" s="19">
        <v>-108575.96</v>
      </c>
      <c r="AL197" s="224">
        <v>-147432.79999999999</v>
      </c>
      <c r="AM197" s="224">
        <v>-121886.92</v>
      </c>
    </row>
    <row r="198" spans="1:48" hidden="1" outlineLevel="1" x14ac:dyDescent="0.2">
      <c r="A198" s="16" t="s">
        <v>51</v>
      </c>
      <c r="C198" s="18">
        <v>0.50515754810000002</v>
      </c>
      <c r="D198" s="18">
        <v>0.91288986589999999</v>
      </c>
      <c r="E198" s="18">
        <v>0.76510974759999995</v>
      </c>
      <c r="F198" s="18">
        <v>0.73750327199999999</v>
      </c>
      <c r="G198" s="18">
        <v>0.85990040919999999</v>
      </c>
      <c r="H198" s="18">
        <v>0.77047367290000002</v>
      </c>
      <c r="I198" s="18">
        <v>0.86317379540000005</v>
      </c>
      <c r="J198" s="18">
        <v>0.87829449150000005</v>
      </c>
      <c r="K198" s="18">
        <v>0.76446147939999998</v>
      </c>
      <c r="L198" s="18">
        <v>0.87997722430000003</v>
      </c>
      <c r="M198" s="18">
        <v>0.90252487940000004</v>
      </c>
      <c r="N198" s="18">
        <v>0.91023407209999996</v>
      </c>
      <c r="O198" s="18">
        <v>0.89364030309999998</v>
      </c>
      <c r="P198" s="18">
        <v>0.88766352749999999</v>
      </c>
      <c r="Q198" s="18">
        <v>0.87930992929999996</v>
      </c>
      <c r="R198" s="18">
        <v>0.8820589137</v>
      </c>
      <c r="S198" s="18">
        <v>0.87832064409999999</v>
      </c>
      <c r="T198" s="18">
        <v>0.8781180945</v>
      </c>
      <c r="U198" s="18">
        <v>0.88034266029999997</v>
      </c>
      <c r="V198" s="18">
        <v>0.87770188689999995</v>
      </c>
      <c r="W198" s="18">
        <v>0.87756507279999996</v>
      </c>
      <c r="X198" s="18">
        <v>0.8655586045</v>
      </c>
      <c r="Y198" s="18">
        <v>0.87675646340000002</v>
      </c>
      <c r="Z198" s="18">
        <v>0.88286356509999997</v>
      </c>
      <c r="AA198" s="18">
        <v>0.87635579529999996</v>
      </c>
      <c r="AB198" s="18">
        <v>0.86582556399999999</v>
      </c>
      <c r="AC198" s="18">
        <v>0.85950079960000003</v>
      </c>
      <c r="AD198" s="18">
        <v>0.85941060020000004</v>
      </c>
      <c r="AE198" s="18">
        <v>0.85658687609999995</v>
      </c>
      <c r="AF198" s="18">
        <v>0.85541819549999998</v>
      </c>
      <c r="AG198" s="18">
        <v>0.85625298790000004</v>
      </c>
      <c r="AH198" s="18">
        <v>0.86128549679999999</v>
      </c>
      <c r="AI198" s="18">
        <v>0.85647710190000004</v>
      </c>
      <c r="AJ198" s="18">
        <v>0.85035292159999998</v>
      </c>
      <c r="AK198" s="18">
        <v>0.85863478879999999</v>
      </c>
      <c r="AL198" s="220">
        <v>0.86373075789999998</v>
      </c>
      <c r="AM198" s="220">
        <v>0.8625428691</v>
      </c>
      <c r="AN198" s="18"/>
      <c r="AO198" s="18"/>
      <c r="AP198" s="18"/>
      <c r="AQ198" s="18"/>
      <c r="AR198" s="18"/>
      <c r="AS198" s="18"/>
      <c r="AT198" s="18"/>
      <c r="AU198" s="18"/>
      <c r="AV198" s="18"/>
    </row>
    <row r="199" spans="1:48" hidden="1" outlineLevel="1" x14ac:dyDescent="0.2">
      <c r="A199" s="16" t="s">
        <v>800</v>
      </c>
      <c r="C199" s="18">
        <v>7.2510000885630005E-2</v>
      </c>
      <c r="D199" s="18">
        <v>0.14336590308649999</v>
      </c>
      <c r="E199" s="18">
        <v>0.1095802511034</v>
      </c>
      <c r="F199" s="18">
        <v>0.1049753594559</v>
      </c>
      <c r="G199" s="18">
        <v>0.13295812976259999</v>
      </c>
      <c r="H199" s="18">
        <v>0.1070704999634</v>
      </c>
      <c r="I199" s="18">
        <v>0.1238549835062</v>
      </c>
      <c r="J199" s="18">
        <v>0.13589205815239999</v>
      </c>
      <c r="K199" s="18">
        <v>0.111163827999</v>
      </c>
      <c r="L199" s="18">
        <v>0.1431800843644</v>
      </c>
      <c r="M199" s="18">
        <v>0.127586945718</v>
      </c>
      <c r="N199" s="18">
        <v>0.1252815684087</v>
      </c>
      <c r="O199" s="18">
        <v>0.1262768299357</v>
      </c>
      <c r="P199" s="18">
        <v>0.12816723893990001</v>
      </c>
      <c r="Q199" s="18">
        <v>0.12990068161839999</v>
      </c>
      <c r="R199" s="18">
        <v>0.1299212179077</v>
      </c>
      <c r="S199" s="18">
        <v>0.13033819872819999</v>
      </c>
      <c r="T199" s="18">
        <v>0.1179792135735</v>
      </c>
      <c r="U199" s="18">
        <v>0.1349876735784</v>
      </c>
      <c r="V199" s="18">
        <v>0.13048768015660001</v>
      </c>
      <c r="W199" s="18">
        <v>0.1125037646346</v>
      </c>
      <c r="X199" s="18">
        <v>0.1322635426888</v>
      </c>
      <c r="Y199" s="18">
        <v>0.1247978280283</v>
      </c>
      <c r="Z199" s="18">
        <v>0.12522610599860001</v>
      </c>
      <c r="AA199" s="18">
        <v>0.12069021546600001</v>
      </c>
      <c r="AB199" s="18">
        <v>0.1236054993742</v>
      </c>
      <c r="AC199" s="18">
        <v>0.1201385723453</v>
      </c>
      <c r="AD199" s="18">
        <v>0.1209349415168</v>
      </c>
      <c r="AE199" s="18">
        <v>0.121744738127</v>
      </c>
      <c r="AF199" s="18">
        <v>0.12202231909150001</v>
      </c>
      <c r="AG199" s="18">
        <v>0.1231402353263</v>
      </c>
      <c r="AH199" s="18">
        <v>0.12175988019349999</v>
      </c>
      <c r="AI199" s="18">
        <v>0.1209969523144</v>
      </c>
      <c r="AJ199" s="18">
        <v>0.118284242053</v>
      </c>
      <c r="AK199" s="18">
        <v>0.12285596356800001</v>
      </c>
      <c r="AL199" s="220">
        <v>0.12471589729429999</v>
      </c>
      <c r="AM199" s="220">
        <v>0.1190200209206</v>
      </c>
      <c r="AN199" s="18"/>
      <c r="AO199" s="18"/>
      <c r="AP199" s="18"/>
      <c r="AQ199" s="18"/>
      <c r="AR199" s="18"/>
      <c r="AS199" s="18"/>
      <c r="AT199" s="18"/>
      <c r="AU199" s="18"/>
      <c r="AV199" s="18"/>
    </row>
    <row r="200" spans="1:48" hidden="1" outlineLevel="1" x14ac:dyDescent="0.2">
      <c r="C200" s="7"/>
    </row>
    <row r="201" spans="1:48" ht="12.75" hidden="1" outlineLevel="1" x14ac:dyDescent="0.2">
      <c r="A201" s="49" t="s">
        <v>53</v>
      </c>
      <c r="B201" s="50"/>
      <c r="C201" s="7"/>
    </row>
    <row r="202" spans="1:48" s="19" customFormat="1" hidden="1" outlineLevel="1" x14ac:dyDescent="0.2">
      <c r="A202" s="28" t="s">
        <v>517</v>
      </c>
      <c r="B202" s="32"/>
      <c r="C202" s="19">
        <v>5184242.21</v>
      </c>
      <c r="D202" s="19">
        <v>3737385.89</v>
      </c>
      <c r="E202" s="19">
        <v>142266369.37</v>
      </c>
      <c r="F202" s="19">
        <v>147911362.27000001</v>
      </c>
      <c r="G202" s="19">
        <v>149128349.38</v>
      </c>
      <c r="H202" s="19">
        <v>148403391.97999999</v>
      </c>
      <c r="I202" s="19">
        <v>144233931.03999999</v>
      </c>
      <c r="J202" s="19">
        <v>142587495.62</v>
      </c>
      <c r="K202" s="19">
        <v>139823244.00999999</v>
      </c>
      <c r="L202" s="19">
        <v>143782177.91999999</v>
      </c>
      <c r="M202" s="19">
        <v>139206522.75999999</v>
      </c>
      <c r="N202" s="19">
        <v>135412631.53999999</v>
      </c>
      <c r="O202" s="19">
        <v>135260687.47999999</v>
      </c>
      <c r="P202" s="19">
        <v>134259245.83000001</v>
      </c>
      <c r="Q202" s="19">
        <v>135582506.62</v>
      </c>
      <c r="R202" s="19">
        <v>133940412.98999999</v>
      </c>
      <c r="S202" s="19">
        <v>135487745.84999999</v>
      </c>
      <c r="T202" s="19">
        <v>135358702.59999999</v>
      </c>
      <c r="U202" s="19">
        <v>134670902.90000001</v>
      </c>
      <c r="V202" s="19">
        <v>133575920.52</v>
      </c>
      <c r="W202" s="19">
        <v>132363495.44</v>
      </c>
      <c r="X202" s="19">
        <v>135980972.38999999</v>
      </c>
      <c r="Y202" s="19">
        <v>131812459.56</v>
      </c>
      <c r="Z202" s="19">
        <v>131675271.67</v>
      </c>
      <c r="AA202" s="19">
        <v>130802986.23</v>
      </c>
      <c r="AB202" s="19">
        <v>129724739.34</v>
      </c>
      <c r="AC202" s="19">
        <v>129982361.39</v>
      </c>
      <c r="AD202" s="19">
        <v>129583742.09999999</v>
      </c>
      <c r="AE202" s="19">
        <v>126560973.70999999</v>
      </c>
      <c r="AF202" s="19">
        <v>125921684.95</v>
      </c>
      <c r="AG202" s="19">
        <v>124840646.03</v>
      </c>
      <c r="AH202" s="19">
        <v>124178854.22</v>
      </c>
      <c r="AI202" s="19">
        <v>123162829.59999999</v>
      </c>
      <c r="AJ202" s="19">
        <v>124295396.36</v>
      </c>
      <c r="AK202" s="19">
        <v>120972766.25</v>
      </c>
      <c r="AL202" s="224">
        <v>117070787.56</v>
      </c>
      <c r="AM202" s="224">
        <v>115907566.87</v>
      </c>
    </row>
    <row r="203" spans="1:48" s="19" customFormat="1" hidden="1" outlineLevel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224">
        <v>0</v>
      </c>
      <c r="AM203" s="224">
        <v>0</v>
      </c>
    </row>
    <row r="204" spans="1:48" s="19" customFormat="1" hidden="1" outlineLevel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224">
        <v>0</v>
      </c>
      <c r="AM204" s="224">
        <v>0</v>
      </c>
    </row>
    <row r="205" spans="1:48" s="19" customFormat="1" hidden="1" outlineLevel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224">
        <v>0</v>
      </c>
      <c r="AM205" s="224">
        <v>0</v>
      </c>
    </row>
    <row r="206" spans="1:48" s="19" customFormat="1" hidden="1" outlineLevel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224">
        <v>0</v>
      </c>
      <c r="AM206" s="224">
        <v>0</v>
      </c>
    </row>
    <row r="207" spans="1:48" s="19" customFormat="1" hidden="1" outlineLevel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224">
        <v>0</v>
      </c>
      <c r="AM207" s="224">
        <v>0</v>
      </c>
    </row>
    <row r="208" spans="1:48" s="19" customFormat="1" hidden="1" outlineLevel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224">
        <v>0</v>
      </c>
      <c r="AM208" s="224">
        <v>0</v>
      </c>
    </row>
    <row r="209" spans="1:39" s="19" customFormat="1" hidden="1" outlineLevel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224">
        <v>0</v>
      </c>
      <c r="AM209" s="224">
        <v>0</v>
      </c>
    </row>
    <row r="210" spans="1:39" s="19" customFormat="1" hidden="1" outlineLevel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224">
        <v>0</v>
      </c>
      <c r="AM210" s="224">
        <v>0</v>
      </c>
    </row>
    <row r="211" spans="1:39" s="19" customFormat="1" hidden="1" outlineLevel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19750.810000000001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224">
        <v>0</v>
      </c>
      <c r="AM211" s="224">
        <v>0</v>
      </c>
    </row>
    <row r="212" spans="1:39" s="19" customFormat="1" hidden="1" outlineLevel="1" x14ac:dyDescent="0.2">
      <c r="A212" s="28" t="s">
        <v>526</v>
      </c>
      <c r="B212" s="32"/>
      <c r="C212" s="19">
        <v>0</v>
      </c>
      <c r="D212" s="19">
        <v>0</v>
      </c>
      <c r="E212" s="19">
        <v>1080.68</v>
      </c>
      <c r="F212" s="19">
        <v>0</v>
      </c>
      <c r="G212" s="19">
        <v>0</v>
      </c>
      <c r="H212" s="19">
        <v>670.88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224">
        <v>0</v>
      </c>
      <c r="AM212" s="224">
        <v>0</v>
      </c>
    </row>
    <row r="213" spans="1:39" s="19" customFormat="1" hidden="1" outlineLevel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224">
        <v>0</v>
      </c>
      <c r="AM213" s="224">
        <v>5367.9</v>
      </c>
    </row>
    <row r="214" spans="1:39" s="19" customFormat="1" hidden="1" outlineLevel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364251.64</v>
      </c>
      <c r="AK214" s="19">
        <v>479591.13</v>
      </c>
      <c r="AL214" s="224">
        <v>461767.62</v>
      </c>
      <c r="AM214" s="224">
        <v>425331.63</v>
      </c>
    </row>
    <row r="215" spans="1:39" s="19" customFormat="1" hidden="1" outlineLevel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224">
        <v>0</v>
      </c>
      <c r="AM215" s="224">
        <v>0</v>
      </c>
    </row>
    <row r="216" spans="1:39" s="19" customFormat="1" hidden="1" outlineLevel="1" x14ac:dyDescent="0.2">
      <c r="A216" s="28" t="s">
        <v>530</v>
      </c>
      <c r="B216" s="32"/>
      <c r="C216" s="19">
        <v>690644.77</v>
      </c>
      <c r="D216" s="19">
        <v>530232.06000000006</v>
      </c>
      <c r="E216" s="19">
        <v>20615803.100000001</v>
      </c>
      <c r="F216" s="19">
        <v>22546767.030000001</v>
      </c>
      <c r="G216" s="19">
        <v>22484515.949999999</v>
      </c>
      <c r="H216" s="19">
        <v>22110075.829999998</v>
      </c>
      <c r="I216" s="19">
        <v>21349298.309999999</v>
      </c>
      <c r="J216" s="19">
        <v>20731082.890000001</v>
      </c>
      <c r="K216" s="19">
        <v>20245726.91</v>
      </c>
      <c r="L216" s="19">
        <v>19940215.890000001</v>
      </c>
      <c r="M216" s="19">
        <v>19541600.370000001</v>
      </c>
      <c r="N216" s="19">
        <v>18959776.460000001</v>
      </c>
      <c r="O216" s="19">
        <v>18788777.190000001</v>
      </c>
      <c r="P216" s="19">
        <v>18148841.219999999</v>
      </c>
      <c r="Q216" s="19">
        <v>18009820.129999999</v>
      </c>
      <c r="R216" s="19">
        <v>17597475.129999999</v>
      </c>
      <c r="S216" s="19">
        <v>17749240.550000001</v>
      </c>
      <c r="T216" s="19">
        <v>17297844.030000001</v>
      </c>
      <c r="U216" s="19">
        <v>17113627.949999999</v>
      </c>
      <c r="V216" s="19">
        <v>17120496.539999999</v>
      </c>
      <c r="W216" s="19">
        <v>16810520.600000001</v>
      </c>
      <c r="X216" s="19">
        <v>16842245.449999999</v>
      </c>
      <c r="Y216" s="19">
        <v>16505338.689999999</v>
      </c>
      <c r="Z216" s="19">
        <v>16717473.16</v>
      </c>
      <c r="AA216" s="19">
        <v>16325319.42</v>
      </c>
      <c r="AB216" s="19">
        <v>16202720.08</v>
      </c>
      <c r="AC216" s="19">
        <v>16026130.449999999</v>
      </c>
      <c r="AD216" s="19">
        <v>15838352.02</v>
      </c>
      <c r="AE216" s="19">
        <v>16155441.949999999</v>
      </c>
      <c r="AF216" s="19">
        <v>15920593.800000001</v>
      </c>
      <c r="AG216" s="19">
        <v>15733110.1</v>
      </c>
      <c r="AH216" s="19">
        <v>15497878.279999999</v>
      </c>
      <c r="AI216" s="19">
        <v>15266482.810000001</v>
      </c>
      <c r="AJ216" s="19">
        <v>15106402.300000001</v>
      </c>
      <c r="AK216" s="19">
        <v>14877960.42</v>
      </c>
      <c r="AL216" s="224">
        <v>14581028.17</v>
      </c>
      <c r="AM216" s="224">
        <v>14225652.220000001</v>
      </c>
    </row>
    <row r="217" spans="1:39" s="19" customFormat="1" hidden="1" outlineLevel="1" x14ac:dyDescent="0.2">
      <c r="A217" s="28" t="s">
        <v>531</v>
      </c>
      <c r="B217" s="32"/>
      <c r="C217" s="19">
        <v>0</v>
      </c>
      <c r="D217" s="19">
        <v>0</v>
      </c>
      <c r="E217" s="19">
        <v>262851.92</v>
      </c>
      <c r="F217" s="19">
        <v>251982.22</v>
      </c>
      <c r="G217" s="19">
        <v>236823.79</v>
      </c>
      <c r="H217" s="19">
        <v>238738.5</v>
      </c>
      <c r="I217" s="19">
        <v>228441.41</v>
      </c>
      <c r="J217" s="19">
        <v>208225.6</v>
      </c>
      <c r="K217" s="19">
        <v>192221.37</v>
      </c>
      <c r="L217" s="19">
        <v>164506.29</v>
      </c>
      <c r="M217" s="19">
        <v>163162.72</v>
      </c>
      <c r="N217" s="19">
        <v>173764.07</v>
      </c>
      <c r="O217" s="19">
        <v>164974.26999999999</v>
      </c>
      <c r="P217" s="19">
        <v>150021.67000000001</v>
      </c>
      <c r="Q217" s="19">
        <v>151620.42000000001</v>
      </c>
      <c r="R217" s="19">
        <v>148327.59</v>
      </c>
      <c r="S217" s="19">
        <v>137249.68</v>
      </c>
      <c r="T217" s="19">
        <v>128535.62</v>
      </c>
      <c r="U217" s="19">
        <v>125602.76</v>
      </c>
      <c r="V217" s="19">
        <v>127188.14</v>
      </c>
      <c r="W217" s="19">
        <v>119692.7</v>
      </c>
      <c r="X217" s="19">
        <v>117439.86</v>
      </c>
      <c r="Y217" s="19">
        <v>114462.54</v>
      </c>
      <c r="Z217" s="19">
        <v>112697</v>
      </c>
      <c r="AA217" s="19">
        <v>108268.08</v>
      </c>
      <c r="AB217" s="19">
        <v>103281.52</v>
      </c>
      <c r="AC217" s="19">
        <v>99561.69</v>
      </c>
      <c r="AD217" s="19">
        <v>94529.57</v>
      </c>
      <c r="AE217" s="19">
        <v>92424.15</v>
      </c>
      <c r="AF217" s="19">
        <v>90811.81</v>
      </c>
      <c r="AG217" s="19">
        <v>86412.87</v>
      </c>
      <c r="AH217" s="19">
        <v>81550.259999999995</v>
      </c>
      <c r="AI217" s="19">
        <v>79126.14</v>
      </c>
      <c r="AJ217" s="19">
        <v>72106.28</v>
      </c>
      <c r="AK217" s="19">
        <v>70797.240000000005</v>
      </c>
      <c r="AL217" s="224">
        <v>68957.440000000002</v>
      </c>
      <c r="AM217" s="224">
        <v>67019.3</v>
      </c>
    </row>
    <row r="218" spans="1:39" s="19" customFormat="1" hidden="1" outlineLevel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510</v>
      </c>
      <c r="AA218" s="19">
        <v>4.99</v>
      </c>
      <c r="AB218" s="19">
        <v>0</v>
      </c>
      <c r="AC218" s="19">
        <v>100</v>
      </c>
      <c r="AD218" s="19">
        <v>8.5</v>
      </c>
      <c r="AE218" s="19">
        <v>0</v>
      </c>
      <c r="AF218" s="19">
        <v>0</v>
      </c>
      <c r="AG218" s="19">
        <v>0</v>
      </c>
      <c r="AH218" s="19">
        <v>0</v>
      </c>
      <c r="AI218" s="19">
        <v>25</v>
      </c>
      <c r="AJ218" s="19">
        <v>0</v>
      </c>
      <c r="AK218" s="19">
        <v>0</v>
      </c>
      <c r="AL218" s="224">
        <v>1242.77</v>
      </c>
      <c r="AM218" s="224">
        <v>3155.99</v>
      </c>
    </row>
    <row r="219" spans="1:39" s="19" customFormat="1" hidden="1" outlineLevel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224">
        <v>0</v>
      </c>
      <c r="AM219" s="224">
        <v>0</v>
      </c>
    </row>
    <row r="220" spans="1:39" s="19" customFormat="1" hidden="1" outlineLevel="1" x14ac:dyDescent="0.2">
      <c r="A220" s="28" t="s">
        <v>534</v>
      </c>
      <c r="B220" s="32"/>
      <c r="C220" s="19">
        <v>45125.49</v>
      </c>
      <c r="D220" s="19">
        <v>34606.370000000003</v>
      </c>
      <c r="E220" s="19">
        <v>1730893.98</v>
      </c>
      <c r="F220" s="19">
        <v>2548058.9900000002</v>
      </c>
      <c r="G220" s="19">
        <v>2416871.81</v>
      </c>
      <c r="H220" s="19">
        <v>2368376.9700000002</v>
      </c>
      <c r="I220" s="19">
        <v>2252486.14</v>
      </c>
      <c r="J220" s="19">
        <v>2122390.92</v>
      </c>
      <c r="K220" s="19">
        <v>1986977.53</v>
      </c>
      <c r="L220" s="19">
        <v>1728523.95</v>
      </c>
      <c r="M220" s="19">
        <v>1638629.19</v>
      </c>
      <c r="N220" s="19">
        <v>1528379.38</v>
      </c>
      <c r="O220" s="19">
        <v>1491330.83</v>
      </c>
      <c r="P220" s="19">
        <v>1333398.3700000001</v>
      </c>
      <c r="Q220" s="19">
        <v>1279908.82</v>
      </c>
      <c r="R220" s="19">
        <v>1182535.28</v>
      </c>
      <c r="S220" s="19">
        <v>1204636.52</v>
      </c>
      <c r="T220" s="19">
        <v>1169820.95</v>
      </c>
      <c r="U220" s="19">
        <v>1088456.92</v>
      </c>
      <c r="V220" s="19">
        <v>1083317.33</v>
      </c>
      <c r="W220" s="19">
        <v>973005.05</v>
      </c>
      <c r="X220" s="19">
        <v>924002.63</v>
      </c>
      <c r="Y220" s="19">
        <v>909291.32</v>
      </c>
      <c r="Z220" s="19">
        <v>975010.73</v>
      </c>
      <c r="AA220" s="19">
        <v>945115.2</v>
      </c>
      <c r="AB220" s="19">
        <v>865847.01</v>
      </c>
      <c r="AC220" s="19">
        <v>843054.09</v>
      </c>
      <c r="AD220" s="19">
        <v>805015.95</v>
      </c>
      <c r="AE220" s="19">
        <v>820280.43</v>
      </c>
      <c r="AF220" s="19">
        <v>769080.73</v>
      </c>
      <c r="AG220" s="19">
        <v>730284.33</v>
      </c>
      <c r="AH220" s="19">
        <v>684353.13</v>
      </c>
      <c r="AI220" s="19">
        <v>664088.68000000005</v>
      </c>
      <c r="AJ220" s="19">
        <v>632665.29</v>
      </c>
      <c r="AK220" s="19">
        <v>615743.42000000004</v>
      </c>
      <c r="AL220" s="224">
        <v>590938.56999999995</v>
      </c>
      <c r="AM220" s="224">
        <v>569414.52</v>
      </c>
    </row>
    <row r="221" spans="1:39" s="19" customFormat="1" hidden="1" outlineLevel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224">
        <v>0</v>
      </c>
      <c r="AM221" s="224">
        <v>0</v>
      </c>
    </row>
    <row r="222" spans="1:39" s="19" customFormat="1" hidden="1" outlineLevel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224">
        <v>0</v>
      </c>
      <c r="AM222" s="224">
        <v>0</v>
      </c>
    </row>
    <row r="223" spans="1:39" s="19" customFormat="1" hidden="1" outlineLevel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22733.22</v>
      </c>
      <c r="G223" s="19">
        <v>31484.26</v>
      </c>
      <c r="H223" s="19">
        <v>62557.77</v>
      </c>
      <c r="I223" s="19">
        <v>91767.91</v>
      </c>
      <c r="J223" s="19">
        <v>77381.710000000006</v>
      </c>
      <c r="K223" s="19">
        <v>44593.17</v>
      </c>
      <c r="L223" s="19">
        <v>66430.899999999994</v>
      </c>
      <c r="M223" s="19">
        <v>80357.259999999995</v>
      </c>
      <c r="N223" s="19">
        <v>53481</v>
      </c>
      <c r="O223" s="19">
        <v>71036.14</v>
      </c>
      <c r="P223" s="19">
        <v>32452.52</v>
      </c>
      <c r="Q223" s="19">
        <v>26153.83</v>
      </c>
      <c r="R223" s="19">
        <v>14215.15</v>
      </c>
      <c r="S223" s="19">
        <v>26980.34</v>
      </c>
      <c r="T223" s="19">
        <v>30301.9</v>
      </c>
      <c r="U223" s="19">
        <v>19440.09</v>
      </c>
      <c r="V223" s="19">
        <v>30482.27</v>
      </c>
      <c r="W223" s="19">
        <v>16532.78</v>
      </c>
      <c r="X223" s="19">
        <v>18892.349999999999</v>
      </c>
      <c r="Y223" s="19">
        <v>21697.05</v>
      </c>
      <c r="Z223" s="19">
        <v>38218.94</v>
      </c>
      <c r="AA223" s="19">
        <v>10864.66</v>
      </c>
      <c r="AB223" s="19">
        <v>7176.82</v>
      </c>
      <c r="AC223" s="19">
        <v>10180.120000000001</v>
      </c>
      <c r="AD223" s="19">
        <v>12412.93</v>
      </c>
      <c r="AE223" s="19">
        <v>49232.05</v>
      </c>
      <c r="AF223" s="19">
        <v>52016.27</v>
      </c>
      <c r="AG223" s="19">
        <v>73749.69</v>
      </c>
      <c r="AH223" s="19">
        <v>63098.38</v>
      </c>
      <c r="AI223" s="19">
        <v>74630.41</v>
      </c>
      <c r="AJ223" s="19">
        <v>94262.51</v>
      </c>
      <c r="AK223" s="19">
        <v>65412.57</v>
      </c>
      <c r="AL223" s="224">
        <v>38999.379999999997</v>
      </c>
      <c r="AM223" s="224">
        <v>42664.94</v>
      </c>
    </row>
    <row r="224" spans="1:39" s="19" customFormat="1" hidden="1" outlineLevel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-21.2</v>
      </c>
      <c r="L224" s="19">
        <v>-2551.85</v>
      </c>
      <c r="M224" s="19">
        <v>-62.33</v>
      </c>
      <c r="N224" s="19">
        <v>-50</v>
      </c>
      <c r="O224" s="19">
        <v>-177.61</v>
      </c>
      <c r="P224" s="19">
        <v>-130.81</v>
      </c>
      <c r="Q224" s="19">
        <v>-311.57</v>
      </c>
      <c r="R224" s="19">
        <v>-355.35</v>
      </c>
      <c r="S224" s="19">
        <v>-349.71</v>
      </c>
      <c r="T224" s="19">
        <v>-349.71</v>
      </c>
      <c r="U224" s="19">
        <v>2377.6799999999998</v>
      </c>
      <c r="V224" s="19">
        <v>-5049.93</v>
      </c>
      <c r="W224" s="19">
        <v>-3563.41</v>
      </c>
      <c r="X224" s="19">
        <v>-5913.73</v>
      </c>
      <c r="Y224" s="19">
        <v>-933.21</v>
      </c>
      <c r="Z224" s="19">
        <v>-980.08</v>
      </c>
      <c r="AA224" s="19">
        <v>17896.25</v>
      </c>
      <c r="AB224" s="19">
        <v>-786.25</v>
      </c>
      <c r="AC224" s="19">
        <v>-1141.03</v>
      </c>
      <c r="AD224" s="19">
        <v>-1151.97</v>
      </c>
      <c r="AE224" s="19">
        <v>632.32000000000005</v>
      </c>
      <c r="AF224" s="19">
        <v>-1271.25</v>
      </c>
      <c r="AG224" s="19">
        <v>6316.6</v>
      </c>
      <c r="AH224" s="19">
        <v>1217.42</v>
      </c>
      <c r="AI224" s="19">
        <v>-3517.63</v>
      </c>
      <c r="AJ224" s="19">
        <v>-1754.4</v>
      </c>
      <c r="AK224" s="19">
        <v>-1754.4</v>
      </c>
      <c r="AL224" s="224">
        <v>21149.79</v>
      </c>
      <c r="AM224" s="224">
        <v>-1308.49</v>
      </c>
    </row>
    <row r="225" spans="1:48" s="19" customFormat="1" hidden="1" outlineLevel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-6.86</v>
      </c>
      <c r="AF225" s="19">
        <v>-6.86</v>
      </c>
      <c r="AG225" s="19">
        <v>-6.86</v>
      </c>
      <c r="AH225" s="19">
        <v>-6.86</v>
      </c>
      <c r="AI225" s="19">
        <v>-6.86</v>
      </c>
      <c r="AJ225" s="19">
        <v>-6.86</v>
      </c>
      <c r="AK225" s="19">
        <v>-6.86</v>
      </c>
      <c r="AL225" s="224">
        <v>-6.86</v>
      </c>
      <c r="AM225" s="224">
        <v>-6.86</v>
      </c>
    </row>
    <row r="226" spans="1:48" s="19" customFormat="1" hidden="1" outlineLevel="1" x14ac:dyDescent="0.2">
      <c r="A226" s="28" t="s">
        <v>540</v>
      </c>
      <c r="B226" s="32"/>
      <c r="C226" s="19">
        <v>-48.54</v>
      </c>
      <c r="D226" s="19">
        <v>-48.54</v>
      </c>
      <c r="E226" s="19">
        <v>-216.21</v>
      </c>
      <c r="F226" s="19">
        <v>-216.21</v>
      </c>
      <c r="G226" s="19">
        <v>-166.22</v>
      </c>
      <c r="H226" s="19">
        <v>-166.22</v>
      </c>
      <c r="I226" s="19">
        <v>-166.22</v>
      </c>
      <c r="J226" s="19">
        <v>-166.22</v>
      </c>
      <c r="K226" s="19">
        <v>-153.63999999999999</v>
      </c>
      <c r="L226" s="19">
        <v>-128.63999999999999</v>
      </c>
      <c r="M226" s="19">
        <v>-128.63999999999999</v>
      </c>
      <c r="N226" s="19">
        <v>-128.63999999999999</v>
      </c>
      <c r="O226" s="19">
        <v>11588.51</v>
      </c>
      <c r="P226" s="19">
        <v>-128.63999999999999</v>
      </c>
      <c r="Q226" s="19">
        <v>-128.63999999999999</v>
      </c>
      <c r="R226" s="19">
        <v>-103.44</v>
      </c>
      <c r="S226" s="19">
        <v>-103.44</v>
      </c>
      <c r="T226" s="19">
        <v>-103.44</v>
      </c>
      <c r="U226" s="19">
        <v>-103.44</v>
      </c>
      <c r="V226" s="19">
        <v>-103.44</v>
      </c>
      <c r="W226" s="19">
        <v>-103.44</v>
      </c>
      <c r="X226" s="19">
        <v>-103.44</v>
      </c>
      <c r="Y226" s="19">
        <v>-103.44</v>
      </c>
      <c r="Z226" s="19">
        <v>-103.44</v>
      </c>
      <c r="AA226" s="19">
        <v>-103.44</v>
      </c>
      <c r="AB226" s="19">
        <v>-103.44</v>
      </c>
      <c r="AC226" s="19">
        <v>-103.44</v>
      </c>
      <c r="AD226" s="19">
        <v>-103.44</v>
      </c>
      <c r="AE226" s="19">
        <v>-103.44</v>
      </c>
      <c r="AF226" s="19">
        <v>-103.44</v>
      </c>
      <c r="AG226" s="19">
        <v>-103.44</v>
      </c>
      <c r="AH226" s="19">
        <v>-103.44</v>
      </c>
      <c r="AI226" s="19">
        <v>-103.44</v>
      </c>
      <c r="AJ226" s="19">
        <v>-103.44</v>
      </c>
      <c r="AK226" s="19">
        <v>-103.44</v>
      </c>
      <c r="AL226" s="224">
        <v>-103.44</v>
      </c>
      <c r="AM226" s="224">
        <v>-103.44</v>
      </c>
    </row>
    <row r="227" spans="1:48" s="19" customFormat="1" hidden="1" outlineLevel="1" x14ac:dyDescent="0.2">
      <c r="A227" s="28" t="s">
        <v>541</v>
      </c>
      <c r="B227" s="32"/>
      <c r="C227" s="19">
        <v>0</v>
      </c>
      <c r="D227" s="19">
        <v>0</v>
      </c>
      <c r="E227" s="19">
        <v>455.44</v>
      </c>
      <c r="F227" s="19">
        <v>402.54</v>
      </c>
      <c r="G227" s="19">
        <v>356.71</v>
      </c>
      <c r="H227" s="19">
        <v>5583.78</v>
      </c>
      <c r="I227" s="19">
        <v>19010.77</v>
      </c>
      <c r="J227" s="19">
        <v>41777.85</v>
      </c>
      <c r="K227" s="19">
        <v>35804.720000000001</v>
      </c>
      <c r="L227" s="19">
        <v>44661.57</v>
      </c>
      <c r="M227" s="19">
        <v>9650.11</v>
      </c>
      <c r="N227" s="19">
        <v>8405.16</v>
      </c>
      <c r="O227" s="19">
        <v>8170.5</v>
      </c>
      <c r="P227" s="19">
        <v>5881.97</v>
      </c>
      <c r="Q227" s="19">
        <v>3572.11</v>
      </c>
      <c r="R227" s="19">
        <v>3531.24</v>
      </c>
      <c r="S227" s="19">
        <v>3440.06</v>
      </c>
      <c r="T227" s="19">
        <v>3348.31</v>
      </c>
      <c r="U227" s="19">
        <v>5381</v>
      </c>
      <c r="V227" s="19">
        <v>17010.59</v>
      </c>
      <c r="W227" s="19">
        <v>7402.94</v>
      </c>
      <c r="X227" s="19">
        <v>7577.46</v>
      </c>
      <c r="Y227" s="19">
        <v>5472.01</v>
      </c>
      <c r="Z227" s="19">
        <v>8573.51</v>
      </c>
      <c r="AA227" s="19">
        <v>8380.02</v>
      </c>
      <c r="AB227" s="19">
        <v>8015.05</v>
      </c>
      <c r="AC227" s="19">
        <v>6651.37</v>
      </c>
      <c r="AD227" s="19">
        <v>6559.69</v>
      </c>
      <c r="AE227" s="19">
        <v>6467.14</v>
      </c>
      <c r="AF227" s="19">
        <v>6314.91</v>
      </c>
      <c r="AG227" s="19">
        <v>6163.07</v>
      </c>
      <c r="AH227" s="19">
        <v>6078.45</v>
      </c>
      <c r="AI227" s="19">
        <v>5924.52</v>
      </c>
      <c r="AJ227" s="19">
        <v>5833.77</v>
      </c>
      <c r="AK227" s="19">
        <v>5746.92</v>
      </c>
      <c r="AL227" s="224">
        <v>13286.49</v>
      </c>
      <c r="AM227" s="224">
        <v>12992.47</v>
      </c>
    </row>
    <row r="228" spans="1:48" s="19" customFormat="1" hidden="1" outlineLevel="1" x14ac:dyDescent="0.2">
      <c r="A228" s="28" t="s">
        <v>542</v>
      </c>
      <c r="B228" s="32"/>
      <c r="C228" s="19">
        <v>42911.28</v>
      </c>
      <c r="D228" s="19">
        <v>40644.9</v>
      </c>
      <c r="E228" s="19">
        <v>3003373.15</v>
      </c>
      <c r="F228" s="19">
        <v>2726083.08</v>
      </c>
      <c r="G228" s="19">
        <v>2486232.66</v>
      </c>
      <c r="H228" s="19">
        <v>2243793.16</v>
      </c>
      <c r="I228" s="19">
        <v>2061984.52</v>
      </c>
      <c r="J228" s="19">
        <v>1892408.44</v>
      </c>
      <c r="K228" s="19">
        <v>1672346.63</v>
      </c>
      <c r="L228" s="19">
        <v>1497339.52</v>
      </c>
      <c r="M228" s="19">
        <v>1172392.08</v>
      </c>
      <c r="N228" s="19">
        <v>1036506.12</v>
      </c>
      <c r="O228" s="19">
        <v>931482.83</v>
      </c>
      <c r="P228" s="19">
        <v>868220.64</v>
      </c>
      <c r="Q228" s="19">
        <v>770633.66</v>
      </c>
      <c r="R228" s="19">
        <v>696465.41</v>
      </c>
      <c r="S228" s="19">
        <v>675405.03</v>
      </c>
      <c r="T228" s="19">
        <v>699827.51</v>
      </c>
      <c r="U228" s="19">
        <v>709715.15</v>
      </c>
      <c r="V228" s="19">
        <v>700074.99</v>
      </c>
      <c r="W228" s="19">
        <v>644037.44999999995</v>
      </c>
      <c r="X228" s="19">
        <v>591311.69999999995</v>
      </c>
      <c r="Y228" s="19">
        <v>562340.72</v>
      </c>
      <c r="Z228" s="19">
        <v>528045.38</v>
      </c>
      <c r="AA228" s="19">
        <v>551808.17000000004</v>
      </c>
      <c r="AB228" s="19">
        <v>532545.57999999996</v>
      </c>
      <c r="AC228" s="19">
        <v>493004.81</v>
      </c>
      <c r="AD228" s="19">
        <v>476286.79</v>
      </c>
      <c r="AE228" s="19">
        <v>169767.62</v>
      </c>
      <c r="AF228" s="19">
        <v>1586691.04</v>
      </c>
      <c r="AG228" s="19">
        <v>1558974.11</v>
      </c>
      <c r="AH228" s="19">
        <v>1621700.55</v>
      </c>
      <c r="AI228" s="19">
        <v>1637826.01</v>
      </c>
      <c r="AJ228" s="19">
        <v>1440598.2</v>
      </c>
      <c r="AK228" s="19">
        <v>1339017.58</v>
      </c>
      <c r="AL228" s="224">
        <v>755091.89</v>
      </c>
      <c r="AM228" s="224">
        <v>734000.96</v>
      </c>
    </row>
    <row r="229" spans="1:48" s="19" customFormat="1" hidden="1" outlineLevel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224">
        <v>0</v>
      </c>
      <c r="AM229" s="224">
        <v>0</v>
      </c>
    </row>
    <row r="230" spans="1:48" s="19" customFormat="1" hidden="1" outlineLevel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224">
        <v>0</v>
      </c>
      <c r="AM230" s="224">
        <v>0</v>
      </c>
    </row>
    <row r="231" spans="1:48" s="19" customFormat="1" hidden="1" outlineLevel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32.07</v>
      </c>
      <c r="R231" s="19">
        <v>491.44</v>
      </c>
      <c r="S231" s="19">
        <v>3991.63</v>
      </c>
      <c r="T231" s="19">
        <v>5754.07</v>
      </c>
      <c r="U231" s="19">
        <v>507.79</v>
      </c>
      <c r="V231" s="19">
        <v>4058.36</v>
      </c>
      <c r="W231" s="19">
        <v>10.62</v>
      </c>
      <c r="X231" s="19">
        <v>787.5</v>
      </c>
      <c r="Y231" s="19">
        <v>425.11</v>
      </c>
      <c r="Z231" s="19">
        <v>661.13</v>
      </c>
      <c r="AA231" s="19">
        <v>2172.35</v>
      </c>
      <c r="AB231" s="19">
        <v>626.76</v>
      </c>
      <c r="AC231" s="19">
        <v>154.19999999999999</v>
      </c>
      <c r="AD231" s="19">
        <v>799.07</v>
      </c>
      <c r="AE231" s="19">
        <v>4709.37</v>
      </c>
      <c r="AF231" s="19">
        <v>2222.6999999999998</v>
      </c>
      <c r="AG231" s="19">
        <v>2703.94</v>
      </c>
      <c r="AH231" s="19">
        <v>4173.72</v>
      </c>
      <c r="AI231" s="19">
        <v>6895.4</v>
      </c>
      <c r="AJ231" s="19">
        <v>7451.58</v>
      </c>
      <c r="AK231" s="19">
        <v>7035.76</v>
      </c>
      <c r="AL231" s="224">
        <v>7406.78</v>
      </c>
      <c r="AM231" s="224">
        <v>497.52</v>
      </c>
    </row>
    <row r="232" spans="1:48" s="19" customFormat="1" hidden="1" outlineLevel="1" x14ac:dyDescent="0.2">
      <c r="A232" s="28" t="s">
        <v>61</v>
      </c>
      <c r="B232" s="32"/>
      <c r="C232" s="19">
        <v>0</v>
      </c>
      <c r="D232" s="19">
        <v>0</v>
      </c>
      <c r="E232" s="19">
        <v>20790.009999999998</v>
      </c>
      <c r="F232" s="19">
        <v>31001.03</v>
      </c>
      <c r="G232" s="19">
        <v>30893.8</v>
      </c>
      <c r="H232" s="19">
        <v>44415.38</v>
      </c>
      <c r="I232" s="19">
        <v>74693.58</v>
      </c>
      <c r="J232" s="19">
        <v>56870.32</v>
      </c>
      <c r="K232" s="19">
        <v>52553.26</v>
      </c>
      <c r="L232" s="19">
        <v>78514</v>
      </c>
      <c r="M232" s="19">
        <v>47483.01</v>
      </c>
      <c r="N232" s="19">
        <v>34379.019999999997</v>
      </c>
      <c r="O232" s="19">
        <v>76354.11</v>
      </c>
      <c r="P232" s="19">
        <v>77024.28</v>
      </c>
      <c r="Q232" s="19">
        <v>12114.66</v>
      </c>
      <c r="R232" s="19">
        <v>9604.7000000000007</v>
      </c>
      <c r="S232" s="19">
        <v>10288.969999999999</v>
      </c>
      <c r="T232" s="19">
        <v>25600.880000000001</v>
      </c>
      <c r="U232" s="19">
        <v>12233.67</v>
      </c>
      <c r="V232" s="19">
        <v>8653.77</v>
      </c>
      <c r="W232" s="19">
        <v>9336.68</v>
      </c>
      <c r="X232" s="19">
        <v>7996.34</v>
      </c>
      <c r="Y232" s="19">
        <v>2317.4699999999998</v>
      </c>
      <c r="Z232" s="19">
        <v>6664.09</v>
      </c>
      <c r="AA232" s="19">
        <v>33130.629999999997</v>
      </c>
      <c r="AB232" s="19">
        <v>19798.919999999998</v>
      </c>
      <c r="AC232" s="19">
        <v>3288.24</v>
      </c>
      <c r="AD232" s="19">
        <v>702.12</v>
      </c>
      <c r="AE232" s="19">
        <v>219226.99</v>
      </c>
      <c r="AF232" s="19">
        <v>198144.41</v>
      </c>
      <c r="AG232" s="19">
        <v>227551.61</v>
      </c>
      <c r="AH232" s="19">
        <v>314806.33</v>
      </c>
      <c r="AI232" s="19">
        <v>291930.86</v>
      </c>
      <c r="AJ232" s="19">
        <v>164265.74</v>
      </c>
      <c r="AK232" s="19">
        <v>218660.15</v>
      </c>
      <c r="AL232" s="224">
        <v>251689.15</v>
      </c>
      <c r="AM232" s="224">
        <v>223855.31</v>
      </c>
    </row>
    <row r="233" spans="1:48" s="19" customFormat="1" hidden="1" outlineLevel="1" x14ac:dyDescent="0.2">
      <c r="A233" s="28" t="s">
        <v>546</v>
      </c>
      <c r="B233" s="32"/>
      <c r="C233" s="19">
        <v>0</v>
      </c>
      <c r="D233" s="19">
        <v>0</v>
      </c>
      <c r="E233" s="19">
        <v>18308.099999999999</v>
      </c>
      <c r="F233" s="19">
        <v>29582.240000000002</v>
      </c>
      <c r="G233" s="19">
        <v>30914.94</v>
      </c>
      <c r="H233" s="19">
        <v>36182.81</v>
      </c>
      <c r="I233" s="19">
        <v>51639.56</v>
      </c>
      <c r="J233" s="19">
        <v>45395.14</v>
      </c>
      <c r="K233" s="19">
        <v>46010.37</v>
      </c>
      <c r="L233" s="19">
        <v>69136.75</v>
      </c>
      <c r="M233" s="19">
        <v>38105.760000000002</v>
      </c>
      <c r="N233" s="19">
        <v>34445.19</v>
      </c>
      <c r="O233" s="19">
        <v>76420.36</v>
      </c>
      <c r="P233" s="19">
        <v>30842.53</v>
      </c>
      <c r="Q233" s="19">
        <v>6702.1</v>
      </c>
      <c r="R233" s="19">
        <v>9687.07</v>
      </c>
      <c r="S233" s="19">
        <v>9368.39</v>
      </c>
      <c r="T233" s="19">
        <v>9187.16</v>
      </c>
      <c r="U233" s="19">
        <v>2119.4299999999998</v>
      </c>
      <c r="V233" s="19">
        <v>1976.92</v>
      </c>
      <c r="W233" s="19">
        <v>1878.58</v>
      </c>
      <c r="X233" s="19">
        <v>1739.78</v>
      </c>
      <c r="Y233" s="19">
        <v>1599.36</v>
      </c>
      <c r="Z233" s="19">
        <v>5945.98</v>
      </c>
      <c r="AA233" s="19">
        <v>33254.050000000003</v>
      </c>
      <c r="AB233" s="19">
        <v>15690.18</v>
      </c>
      <c r="AC233" s="19">
        <v>1023.34</v>
      </c>
      <c r="AD233" s="19">
        <v>830.49</v>
      </c>
      <c r="AE233" s="19">
        <v>129431.18</v>
      </c>
      <c r="AF233" s="19">
        <v>105500.34</v>
      </c>
      <c r="AG233" s="19">
        <v>116423.83</v>
      </c>
      <c r="AH233" s="19">
        <v>132616.51</v>
      </c>
      <c r="AI233" s="19">
        <v>87974.55</v>
      </c>
      <c r="AJ233" s="19">
        <v>107803.93</v>
      </c>
      <c r="AK233" s="19">
        <v>112615.39</v>
      </c>
      <c r="AL233" s="224">
        <v>107806.99</v>
      </c>
      <c r="AM233" s="224">
        <v>109890.89</v>
      </c>
    </row>
    <row r="234" spans="1:48" s="19" customFormat="1" hidden="1" outlineLevel="1" x14ac:dyDescent="0.2">
      <c r="A234" s="28" t="s">
        <v>547</v>
      </c>
      <c r="B234" s="32"/>
      <c r="C234" s="19">
        <v>0</v>
      </c>
      <c r="D234" s="19">
        <v>0</v>
      </c>
      <c r="E234" s="19">
        <v>-21.14</v>
      </c>
      <c r="F234" s="19">
        <v>-21.14</v>
      </c>
      <c r="G234" s="19">
        <v>-21.14</v>
      </c>
      <c r="H234" s="19">
        <v>-21.14</v>
      </c>
      <c r="I234" s="19">
        <v>-38.450000000000003</v>
      </c>
      <c r="J234" s="19">
        <v>7071.4</v>
      </c>
      <c r="K234" s="19">
        <v>2266.4699999999998</v>
      </c>
      <c r="L234" s="19">
        <v>-38.450000000000003</v>
      </c>
      <c r="M234" s="19">
        <v>-38.450000000000003</v>
      </c>
      <c r="N234" s="19">
        <v>-37.58</v>
      </c>
      <c r="O234" s="19">
        <v>-37.659999999999997</v>
      </c>
      <c r="P234" s="19">
        <v>-37.659999999999997</v>
      </c>
      <c r="Q234" s="19">
        <v>-53.26</v>
      </c>
      <c r="R234" s="19">
        <v>-53.18</v>
      </c>
      <c r="S234" s="19">
        <v>949.77</v>
      </c>
      <c r="T234" s="19">
        <v>-69.17</v>
      </c>
      <c r="U234" s="19">
        <v>-69.17</v>
      </c>
      <c r="V234" s="19">
        <v>-98.4</v>
      </c>
      <c r="W234" s="19">
        <v>7503.34</v>
      </c>
      <c r="X234" s="19">
        <v>-82.41</v>
      </c>
      <c r="Y234" s="19">
        <v>-53.18</v>
      </c>
      <c r="Z234" s="19">
        <v>-53.18</v>
      </c>
      <c r="AA234" s="19">
        <v>-78.180000000000007</v>
      </c>
      <c r="AB234" s="19">
        <v>4153.9799999999996</v>
      </c>
      <c r="AC234" s="19">
        <v>2310.14</v>
      </c>
      <c r="AD234" s="19">
        <v>-83.13</v>
      </c>
      <c r="AE234" s="19">
        <v>89841.05</v>
      </c>
      <c r="AF234" s="19">
        <v>92693.91</v>
      </c>
      <c r="AG234" s="19">
        <v>111177.97</v>
      </c>
      <c r="AH234" s="19">
        <v>176797.7</v>
      </c>
      <c r="AI234" s="19">
        <v>198659.19</v>
      </c>
      <c r="AJ234" s="19">
        <v>56512</v>
      </c>
      <c r="AK234" s="19">
        <v>106094.95</v>
      </c>
      <c r="AL234" s="224">
        <v>136241.65</v>
      </c>
      <c r="AM234" s="224">
        <v>105309.4</v>
      </c>
    </row>
    <row r="235" spans="1:48" s="19" customFormat="1" hidden="1" outlineLevel="1" x14ac:dyDescent="0.2">
      <c r="A235" s="28" t="s">
        <v>548</v>
      </c>
      <c r="B235" s="32"/>
      <c r="C235" s="19">
        <v>0</v>
      </c>
      <c r="D235" s="19">
        <v>0</v>
      </c>
      <c r="E235" s="19">
        <v>1439.93</v>
      </c>
      <c r="F235" s="19">
        <v>1439.93</v>
      </c>
      <c r="G235" s="19">
        <v>0</v>
      </c>
      <c r="H235" s="19">
        <v>8253.7099999999991</v>
      </c>
      <c r="I235" s="19">
        <v>3117.09</v>
      </c>
      <c r="J235" s="19">
        <v>4403.78</v>
      </c>
      <c r="K235" s="19">
        <v>4276.42</v>
      </c>
      <c r="L235" s="19">
        <v>9415.7000000000007</v>
      </c>
      <c r="M235" s="19">
        <v>9415.7000000000007</v>
      </c>
      <c r="N235" s="19">
        <v>-28.59</v>
      </c>
      <c r="O235" s="19">
        <v>-28.59</v>
      </c>
      <c r="P235" s="19">
        <v>46219.41</v>
      </c>
      <c r="Q235" s="19">
        <v>5465.82</v>
      </c>
      <c r="R235" s="19">
        <v>-29.19</v>
      </c>
      <c r="S235" s="19">
        <v>-29.19</v>
      </c>
      <c r="T235" s="19">
        <v>16482.89</v>
      </c>
      <c r="U235" s="19">
        <v>10183.41</v>
      </c>
      <c r="V235" s="19">
        <v>6775.25</v>
      </c>
      <c r="W235" s="19">
        <v>-45.24</v>
      </c>
      <c r="X235" s="19">
        <v>-45.24</v>
      </c>
      <c r="Y235" s="19">
        <v>771.29</v>
      </c>
      <c r="Z235" s="19">
        <v>771.29</v>
      </c>
      <c r="AA235" s="19">
        <v>-45.24</v>
      </c>
      <c r="AB235" s="19">
        <v>-45.24</v>
      </c>
      <c r="AC235" s="19">
        <v>-45.24</v>
      </c>
      <c r="AD235" s="19">
        <v>-45.24</v>
      </c>
      <c r="AE235" s="19">
        <v>-45.24</v>
      </c>
      <c r="AF235" s="19">
        <v>-49.84</v>
      </c>
      <c r="AG235" s="19">
        <v>-50.19</v>
      </c>
      <c r="AH235" s="19">
        <v>5392.12</v>
      </c>
      <c r="AI235" s="19">
        <v>5297.12</v>
      </c>
      <c r="AJ235" s="19">
        <v>-50.19</v>
      </c>
      <c r="AK235" s="19">
        <v>-50.19</v>
      </c>
      <c r="AL235" s="224">
        <v>-50.19</v>
      </c>
      <c r="AM235" s="224">
        <v>1478.45</v>
      </c>
    </row>
    <row r="236" spans="1:48" s="19" customFormat="1" hidden="1" outlineLevel="1" x14ac:dyDescent="0.2">
      <c r="A236" s="28" t="s">
        <v>549</v>
      </c>
      <c r="B236" s="32"/>
      <c r="C236" s="19">
        <v>0</v>
      </c>
      <c r="D236" s="19">
        <v>0</v>
      </c>
      <c r="E236" s="19">
        <v>1063.1199999999999</v>
      </c>
      <c r="F236" s="19">
        <v>0</v>
      </c>
      <c r="G236" s="19">
        <v>0</v>
      </c>
      <c r="H236" s="19">
        <v>0</v>
      </c>
      <c r="I236" s="19">
        <v>19975.38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6384.21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224">
        <v>7690.7</v>
      </c>
      <c r="AM236" s="224">
        <v>7176.57</v>
      </c>
    </row>
    <row r="237" spans="1:48" s="19" customFormat="1" hidden="1" outlineLevel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5830.25</v>
      </c>
      <c r="G237" s="19">
        <v>5830.25</v>
      </c>
      <c r="H237" s="19">
        <v>5830.25</v>
      </c>
      <c r="I237" s="19">
        <v>5830.25</v>
      </c>
      <c r="J237" s="19">
        <v>5830.25</v>
      </c>
      <c r="K237" s="19">
        <v>5830.25</v>
      </c>
      <c r="L237" s="19">
        <v>5830.25</v>
      </c>
      <c r="M237" s="19">
        <v>11977.65</v>
      </c>
      <c r="N237" s="19">
        <v>9656.93</v>
      </c>
      <c r="O237" s="19">
        <v>8918.73</v>
      </c>
      <c r="P237" s="19">
        <v>9301.39</v>
      </c>
      <c r="Q237" s="19">
        <v>19532.71</v>
      </c>
      <c r="R237" s="19">
        <v>10826.57</v>
      </c>
      <c r="S237" s="19">
        <v>10708.33</v>
      </c>
      <c r="T237" s="19">
        <v>0</v>
      </c>
      <c r="U237" s="19">
        <v>0</v>
      </c>
      <c r="V237" s="19">
        <v>901.51</v>
      </c>
      <c r="W237" s="19">
        <v>1627.33</v>
      </c>
      <c r="X237" s="19">
        <v>0</v>
      </c>
      <c r="Y237" s="19">
        <v>0</v>
      </c>
      <c r="Z237" s="19">
        <v>0</v>
      </c>
      <c r="AA237" s="19">
        <v>1824.43</v>
      </c>
      <c r="AB237" s="19">
        <v>1834.49</v>
      </c>
      <c r="AC237" s="19">
        <v>0</v>
      </c>
      <c r="AD237" s="19">
        <v>0</v>
      </c>
      <c r="AE237" s="19">
        <v>35750.76</v>
      </c>
      <c r="AF237" s="19">
        <v>4530.2700000000004</v>
      </c>
      <c r="AG237" s="19">
        <v>448.19</v>
      </c>
      <c r="AH237" s="19">
        <v>2878.98</v>
      </c>
      <c r="AI237" s="19">
        <v>0</v>
      </c>
      <c r="AJ237" s="19">
        <v>7012.86</v>
      </c>
      <c r="AK237" s="19">
        <v>7091.81</v>
      </c>
      <c r="AL237" s="224">
        <v>7180.5</v>
      </c>
      <c r="AM237" s="224">
        <v>0</v>
      </c>
    </row>
    <row r="238" spans="1:48" s="19" customFormat="1" hidden="1" outlineLevel="1" x14ac:dyDescent="0.2">
      <c r="A238" s="28" t="s">
        <v>551</v>
      </c>
      <c r="B238" s="32"/>
      <c r="C238" s="19">
        <v>0</v>
      </c>
      <c r="D238" s="19">
        <v>0</v>
      </c>
      <c r="E238" s="19">
        <v>-150</v>
      </c>
      <c r="F238" s="19">
        <v>-240</v>
      </c>
      <c r="G238" s="19">
        <v>-567.6</v>
      </c>
      <c r="H238" s="19">
        <v>-417.6</v>
      </c>
      <c r="I238" s="19">
        <v>-417.6</v>
      </c>
      <c r="J238" s="19">
        <v>-452.6</v>
      </c>
      <c r="K238" s="19">
        <v>-487.6</v>
      </c>
      <c r="L238" s="19">
        <v>-522.6</v>
      </c>
      <c r="M238" s="19">
        <v>-572.6</v>
      </c>
      <c r="N238" s="19">
        <v>-622.6</v>
      </c>
      <c r="O238" s="19">
        <v>-672.6</v>
      </c>
      <c r="P238" s="19">
        <v>-722.6</v>
      </c>
      <c r="Q238" s="19">
        <v>-772.6</v>
      </c>
      <c r="R238" s="19">
        <v>-807.6</v>
      </c>
      <c r="S238" s="19">
        <v>-877.6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6313.25</v>
      </c>
      <c r="AF238" s="19">
        <v>6313.25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224">
        <v>0</v>
      </c>
      <c r="AM238" s="224">
        <v>0</v>
      </c>
    </row>
    <row r="239" spans="1:48" s="61" customFormat="1" hidden="1" outlineLevel="1" x14ac:dyDescent="0.2">
      <c r="A239" s="28" t="s">
        <v>552</v>
      </c>
      <c r="B239" s="63"/>
      <c r="C239" s="61">
        <v>0</v>
      </c>
      <c r="D239" s="61">
        <v>0</v>
      </c>
      <c r="E239" s="61">
        <v>0</v>
      </c>
      <c r="F239" s="61">
        <v>0</v>
      </c>
      <c r="G239" s="61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224">
        <v>0</v>
      </c>
      <c r="AM239" s="224">
        <v>0</v>
      </c>
      <c r="AN239" s="19"/>
      <c r="AO239" s="19"/>
      <c r="AP239" s="19"/>
      <c r="AQ239" s="19"/>
      <c r="AR239" s="19"/>
      <c r="AS239" s="19"/>
      <c r="AT239" s="19"/>
      <c r="AU239" s="19"/>
      <c r="AV239" s="19"/>
    </row>
    <row r="240" spans="1:48" s="61" customFormat="1" hidden="1" outlineLevel="1" x14ac:dyDescent="0.2">
      <c r="A240" s="28" t="s">
        <v>553</v>
      </c>
      <c r="B240" s="63"/>
      <c r="C240" s="61">
        <v>10046.84</v>
      </c>
      <c r="D240" s="61">
        <v>7533.09</v>
      </c>
      <c r="E240" s="61">
        <v>203614.84</v>
      </c>
      <c r="F240" s="61">
        <v>191527.09</v>
      </c>
      <c r="G240" s="61">
        <v>203263.48</v>
      </c>
      <c r="H240" s="19">
        <v>227573.06</v>
      </c>
      <c r="I240" s="19">
        <v>210401.03</v>
      </c>
      <c r="J240" s="19">
        <v>186029.96</v>
      </c>
      <c r="K240" s="19">
        <v>166077.66</v>
      </c>
      <c r="L240" s="19">
        <v>202672.81</v>
      </c>
      <c r="M240" s="19">
        <v>184097.38</v>
      </c>
      <c r="N240" s="19">
        <v>170937</v>
      </c>
      <c r="O240" s="19">
        <v>143051.79999999999</v>
      </c>
      <c r="P240" s="19">
        <v>142564.48000000001</v>
      </c>
      <c r="Q240" s="19">
        <v>145368.5</v>
      </c>
      <c r="R240" s="19">
        <v>150576.69</v>
      </c>
      <c r="S240" s="19">
        <v>151961.43</v>
      </c>
      <c r="T240" s="19">
        <v>148852.44</v>
      </c>
      <c r="U240" s="19">
        <v>153319.9</v>
      </c>
      <c r="V240" s="19">
        <v>158054.04</v>
      </c>
      <c r="W240" s="19">
        <v>139500.09</v>
      </c>
      <c r="X240" s="19">
        <v>159697.35</v>
      </c>
      <c r="Y240" s="19">
        <v>157397.51999999999</v>
      </c>
      <c r="Z240" s="19">
        <v>156455.07999999999</v>
      </c>
      <c r="AA240" s="19">
        <v>155006.47</v>
      </c>
      <c r="AB240" s="19">
        <v>160416.78</v>
      </c>
      <c r="AC240" s="19">
        <v>150625.76999999999</v>
      </c>
      <c r="AD240" s="19">
        <v>132368.29</v>
      </c>
      <c r="AE240" s="19">
        <v>86640.65</v>
      </c>
      <c r="AF240" s="19">
        <v>90413.440000000002</v>
      </c>
      <c r="AG240" s="19">
        <v>91983</v>
      </c>
      <c r="AH240" s="19">
        <v>103331.35</v>
      </c>
      <c r="AI240" s="19">
        <v>92702.99</v>
      </c>
      <c r="AJ240" s="19">
        <v>105619.48</v>
      </c>
      <c r="AK240" s="19">
        <v>116296.82</v>
      </c>
      <c r="AL240" s="224">
        <v>134927.42000000001</v>
      </c>
      <c r="AM240" s="224">
        <v>140920.03</v>
      </c>
      <c r="AN240" s="19"/>
      <c r="AO240" s="19"/>
      <c r="AP240" s="19"/>
      <c r="AQ240" s="19"/>
      <c r="AR240" s="19"/>
      <c r="AS240" s="19"/>
      <c r="AT240" s="19"/>
      <c r="AU240" s="19"/>
      <c r="AV240" s="19"/>
    </row>
    <row r="241" spans="1:48" s="61" customFormat="1" hidden="1" outlineLevel="1" x14ac:dyDescent="0.2">
      <c r="A241" s="28" t="s">
        <v>554</v>
      </c>
      <c r="B241" s="63"/>
      <c r="C241" s="61">
        <v>0</v>
      </c>
      <c r="D241" s="61">
        <v>0</v>
      </c>
      <c r="E241" s="61">
        <v>0</v>
      </c>
      <c r="F241" s="61">
        <v>0</v>
      </c>
      <c r="G241" s="61">
        <v>0</v>
      </c>
      <c r="H241" s="19">
        <v>0</v>
      </c>
      <c r="I241" s="19">
        <v>0</v>
      </c>
      <c r="J241" s="19">
        <v>0</v>
      </c>
      <c r="K241" s="19">
        <v>1539.91</v>
      </c>
      <c r="L241" s="19">
        <v>1558.06</v>
      </c>
      <c r="M241" s="19">
        <v>-0.99</v>
      </c>
      <c r="N241" s="19">
        <v>392.41</v>
      </c>
      <c r="O241" s="19">
        <v>1447.63</v>
      </c>
      <c r="P241" s="19">
        <v>2707.65</v>
      </c>
      <c r="Q241" s="19">
        <v>24595.82</v>
      </c>
      <c r="R241" s="19">
        <v>42148.65</v>
      </c>
      <c r="S241" s="19">
        <v>50775.15</v>
      </c>
      <c r="T241" s="19">
        <v>36381.32</v>
      </c>
      <c r="U241" s="19">
        <v>43797.52</v>
      </c>
      <c r="V241" s="19">
        <v>57913.71</v>
      </c>
      <c r="W241" s="19">
        <v>33331.69</v>
      </c>
      <c r="X241" s="19">
        <v>37754.75</v>
      </c>
      <c r="Y241" s="19">
        <v>33561.43</v>
      </c>
      <c r="Z241" s="19">
        <v>85502.6</v>
      </c>
      <c r="AA241" s="19">
        <v>41469.47</v>
      </c>
      <c r="AB241" s="19">
        <v>58021.78</v>
      </c>
      <c r="AC241" s="19">
        <v>36816.75</v>
      </c>
      <c r="AD241" s="19">
        <v>42182.35</v>
      </c>
      <c r="AE241" s="19">
        <v>109363.74</v>
      </c>
      <c r="AF241" s="19">
        <v>47450.78</v>
      </c>
      <c r="AG241" s="19">
        <v>45673.87</v>
      </c>
      <c r="AH241" s="19">
        <v>58388.42</v>
      </c>
      <c r="AI241" s="19">
        <v>64023.23</v>
      </c>
      <c r="AJ241" s="19">
        <v>62419.47</v>
      </c>
      <c r="AK241" s="19">
        <v>55108.31</v>
      </c>
      <c r="AL241" s="224">
        <v>49588.61</v>
      </c>
      <c r="AM241" s="224">
        <v>45788.93</v>
      </c>
      <c r="AN241" s="19"/>
      <c r="AO241" s="19"/>
      <c r="AP241" s="19"/>
      <c r="AQ241" s="19"/>
      <c r="AR241" s="19"/>
      <c r="AS241" s="19"/>
      <c r="AT241" s="19"/>
      <c r="AU241" s="19"/>
      <c r="AV241" s="19"/>
    </row>
    <row r="242" spans="1:48" s="61" customFormat="1" hidden="1" outlineLevel="1" x14ac:dyDescent="0.2">
      <c r="A242" s="28" t="s">
        <v>555</v>
      </c>
      <c r="B242" s="63"/>
      <c r="C242" s="61">
        <v>0</v>
      </c>
      <c r="D242" s="61">
        <v>0</v>
      </c>
      <c r="E242" s="61">
        <v>0</v>
      </c>
      <c r="F242" s="61">
        <v>0</v>
      </c>
      <c r="G242" s="61">
        <v>0</v>
      </c>
      <c r="H242" s="19">
        <v>0</v>
      </c>
      <c r="I242" s="19">
        <v>236.09</v>
      </c>
      <c r="J242" s="19">
        <v>212.6</v>
      </c>
      <c r="K242" s="19">
        <v>188.96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224">
        <v>0</v>
      </c>
      <c r="AM242" s="224">
        <v>0</v>
      </c>
      <c r="AN242" s="19"/>
      <c r="AO242" s="19"/>
      <c r="AP242" s="19"/>
      <c r="AQ242" s="19"/>
      <c r="AR242" s="19"/>
      <c r="AS242" s="19"/>
      <c r="AT242" s="19"/>
      <c r="AU242" s="19"/>
      <c r="AV242" s="19"/>
    </row>
    <row r="243" spans="1:48" s="61" customFormat="1" hidden="1" outlineLevel="1" x14ac:dyDescent="0.2">
      <c r="A243" s="28" t="s">
        <v>556</v>
      </c>
      <c r="B243" s="63"/>
      <c r="C243" s="61">
        <v>28636.26</v>
      </c>
      <c r="D243" s="61">
        <v>27347.360000000001</v>
      </c>
      <c r="E243" s="61">
        <v>1181570.51</v>
      </c>
      <c r="F243" s="61">
        <v>1131349.6599999999</v>
      </c>
      <c r="G243" s="61">
        <v>1074363.82</v>
      </c>
      <c r="H243" s="19">
        <v>1007593.19</v>
      </c>
      <c r="I243" s="19">
        <v>976297.24</v>
      </c>
      <c r="J243" s="19">
        <v>996010.53</v>
      </c>
      <c r="K243" s="19">
        <v>1035189.84</v>
      </c>
      <c r="L243" s="19">
        <v>1029932.18</v>
      </c>
      <c r="M243" s="19">
        <v>1173961.21</v>
      </c>
      <c r="N243" s="19">
        <v>1115448.42</v>
      </c>
      <c r="O243" s="19">
        <v>1072105.33</v>
      </c>
      <c r="P243" s="19">
        <v>1047120.96</v>
      </c>
      <c r="Q243" s="19">
        <v>1037821.08</v>
      </c>
      <c r="R243" s="19">
        <v>1019863.63</v>
      </c>
      <c r="S243" s="19">
        <v>966758.38</v>
      </c>
      <c r="T243" s="19">
        <v>970282.52</v>
      </c>
      <c r="U243" s="19">
        <v>963797.11</v>
      </c>
      <c r="V243" s="19">
        <v>956335.58</v>
      </c>
      <c r="W243" s="19">
        <v>992639.48</v>
      </c>
      <c r="X243" s="19">
        <v>964069.14</v>
      </c>
      <c r="Y243" s="19">
        <v>944225.18</v>
      </c>
      <c r="Z243" s="19">
        <v>899355.19</v>
      </c>
      <c r="AA243" s="19">
        <v>901830.4</v>
      </c>
      <c r="AB243" s="19">
        <v>882789.42</v>
      </c>
      <c r="AC243" s="19">
        <v>856627.99</v>
      </c>
      <c r="AD243" s="19">
        <v>815269.39</v>
      </c>
      <c r="AE243" s="19">
        <v>482207.3</v>
      </c>
      <c r="AF243" s="19">
        <v>882689.28</v>
      </c>
      <c r="AG243" s="19">
        <v>838539.03</v>
      </c>
      <c r="AH243" s="19">
        <v>863354.9</v>
      </c>
      <c r="AI243" s="19">
        <v>818852.19</v>
      </c>
      <c r="AJ243" s="19">
        <v>776535.79</v>
      </c>
      <c r="AK243" s="19">
        <v>750182.86</v>
      </c>
      <c r="AL243" s="224">
        <v>760058.89</v>
      </c>
      <c r="AM243" s="224">
        <v>695815.87</v>
      </c>
      <c r="AN243" s="19"/>
      <c r="AO243" s="19"/>
      <c r="AP243" s="19"/>
      <c r="AQ243" s="19"/>
      <c r="AR243" s="19"/>
      <c r="AS243" s="19"/>
      <c r="AT243" s="19"/>
      <c r="AU243" s="19"/>
      <c r="AV243" s="19"/>
    </row>
    <row r="244" spans="1:48" s="61" customFormat="1" hidden="1" outlineLevel="1" x14ac:dyDescent="0.2">
      <c r="A244" s="28" t="s">
        <v>557</v>
      </c>
      <c r="B244" s="63"/>
      <c r="C244" s="61">
        <v>0</v>
      </c>
      <c r="D244" s="61">
        <v>0</v>
      </c>
      <c r="E244" s="61">
        <v>0</v>
      </c>
      <c r="F244" s="61">
        <v>0</v>
      </c>
      <c r="G244" s="61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224">
        <v>0</v>
      </c>
      <c r="AM244" s="224">
        <v>0</v>
      </c>
      <c r="AN244" s="19"/>
      <c r="AO244" s="19"/>
      <c r="AP244" s="19"/>
      <c r="AQ244" s="19"/>
      <c r="AR244" s="19"/>
      <c r="AS244" s="19"/>
      <c r="AT244" s="19"/>
      <c r="AU244" s="19"/>
      <c r="AV244" s="19"/>
    </row>
    <row r="245" spans="1:48" s="61" customFormat="1" hidden="1" outlineLevel="1" x14ac:dyDescent="0.2">
      <c r="A245" s="28" t="s">
        <v>558</v>
      </c>
      <c r="B245" s="63"/>
      <c r="C245" s="61">
        <v>0</v>
      </c>
      <c r="D245" s="61">
        <v>0</v>
      </c>
      <c r="E245" s="61">
        <v>0</v>
      </c>
      <c r="F245" s="61">
        <v>0</v>
      </c>
      <c r="G245" s="61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224">
        <v>0</v>
      </c>
      <c r="AM245" s="224">
        <v>0</v>
      </c>
      <c r="AN245" s="19"/>
      <c r="AO245" s="19"/>
      <c r="AP245" s="19"/>
      <c r="AQ245" s="19"/>
      <c r="AR245" s="19"/>
      <c r="AS245" s="19"/>
      <c r="AT245" s="19"/>
      <c r="AU245" s="19"/>
      <c r="AV245" s="19"/>
    </row>
    <row r="246" spans="1:48" s="61" customFormat="1" hidden="1" outlineLevel="1" x14ac:dyDescent="0.2">
      <c r="A246" s="28" t="s">
        <v>559</v>
      </c>
      <c r="B246" s="63"/>
      <c r="C246" s="61">
        <v>0</v>
      </c>
      <c r="D246" s="61">
        <v>0</v>
      </c>
      <c r="E246" s="61">
        <v>0</v>
      </c>
      <c r="F246" s="61">
        <v>0</v>
      </c>
      <c r="G246" s="61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224">
        <v>0</v>
      </c>
      <c r="AM246" s="224">
        <v>0</v>
      </c>
      <c r="AN246" s="19"/>
      <c r="AO246" s="19"/>
      <c r="AP246" s="19"/>
      <c r="AQ246" s="19"/>
      <c r="AR246" s="19"/>
      <c r="AS246" s="19"/>
      <c r="AT246" s="19"/>
      <c r="AU246" s="19"/>
      <c r="AV246" s="19"/>
    </row>
    <row r="247" spans="1:48" s="61" customFormat="1" hidden="1" outlineLevel="1" x14ac:dyDescent="0.2">
      <c r="A247" s="28" t="s">
        <v>560</v>
      </c>
      <c r="B247" s="63"/>
      <c r="C247" s="61">
        <v>0</v>
      </c>
      <c r="D247" s="61">
        <v>0</v>
      </c>
      <c r="E247" s="61">
        <v>0</v>
      </c>
      <c r="F247" s="61">
        <v>0</v>
      </c>
      <c r="G247" s="61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224">
        <v>0</v>
      </c>
      <c r="AM247" s="224">
        <v>0</v>
      </c>
      <c r="AN247" s="19"/>
      <c r="AO247" s="19"/>
      <c r="AP247" s="19"/>
      <c r="AQ247" s="19"/>
      <c r="AR247" s="19"/>
      <c r="AS247" s="19"/>
      <c r="AT247" s="19"/>
      <c r="AU247" s="19"/>
      <c r="AV247" s="19"/>
    </row>
    <row r="248" spans="1:48" s="61" customFormat="1" hidden="1" outlineLevel="1" x14ac:dyDescent="0.2">
      <c r="A248" s="28" t="s">
        <v>561</v>
      </c>
      <c r="B248" s="63"/>
      <c r="C248" s="61">
        <v>1112591.93</v>
      </c>
      <c r="D248" s="61">
        <v>2684766.22</v>
      </c>
      <c r="E248" s="61">
        <v>23209736.079999998</v>
      </c>
      <c r="F248" s="61">
        <v>8980293.9399999995</v>
      </c>
      <c r="G248" s="61">
        <v>6597427.8300000001</v>
      </c>
      <c r="H248" s="19">
        <v>5430584.8899999997</v>
      </c>
      <c r="I248" s="19">
        <v>6128611.1699999999</v>
      </c>
      <c r="J248" s="19">
        <v>5342145.33</v>
      </c>
      <c r="K248" s="19">
        <v>5580109.9699999997</v>
      </c>
      <c r="L248" s="19">
        <v>6115369.7999999998</v>
      </c>
      <c r="M248" s="19">
        <v>4516615.96</v>
      </c>
      <c r="N248" s="19">
        <v>5839930.5099999998</v>
      </c>
      <c r="O248" s="19">
        <v>3865849.68</v>
      </c>
      <c r="P248" s="19">
        <v>5223335.78</v>
      </c>
      <c r="Q248" s="19">
        <v>5462930.29</v>
      </c>
      <c r="R248" s="19">
        <v>6359969.4900000002</v>
      </c>
      <c r="S248" s="19">
        <v>5037266.24</v>
      </c>
      <c r="T248" s="19">
        <v>5704666.1399999997</v>
      </c>
      <c r="U248" s="19">
        <v>6164645.75</v>
      </c>
      <c r="V248" s="19">
        <v>5078568.1399999997</v>
      </c>
      <c r="W248" s="19">
        <v>5958392.2599999998</v>
      </c>
      <c r="X248" s="19">
        <v>4913250.57</v>
      </c>
      <c r="Y248" s="19">
        <v>5456267.1900000004</v>
      </c>
      <c r="Z248" s="19">
        <v>1536406.58</v>
      </c>
      <c r="AA248" s="19">
        <v>1412146.28</v>
      </c>
      <c r="AB248" s="19">
        <v>1156964.3600000001</v>
      </c>
      <c r="AC248" s="19">
        <v>1100094.1299999999</v>
      </c>
      <c r="AD248" s="19">
        <v>1286565.7</v>
      </c>
      <c r="AE248" s="19">
        <v>1133058.1499999999</v>
      </c>
      <c r="AF248" s="19">
        <v>1048726.8</v>
      </c>
      <c r="AG248" s="19">
        <v>943005.37</v>
      </c>
      <c r="AH248" s="19">
        <v>808406.16</v>
      </c>
      <c r="AI248" s="19">
        <v>718997.9</v>
      </c>
      <c r="AJ248" s="19">
        <v>784346.43</v>
      </c>
      <c r="AK248" s="19">
        <v>1014663.84</v>
      </c>
      <c r="AL248" s="224">
        <v>957421.47</v>
      </c>
      <c r="AM248" s="224">
        <v>908137.58</v>
      </c>
      <c r="AN248" s="19"/>
      <c r="AO248" s="19"/>
      <c r="AP248" s="19"/>
      <c r="AQ248" s="19"/>
      <c r="AR248" s="19"/>
      <c r="AS248" s="19"/>
      <c r="AT248" s="19"/>
      <c r="AU248" s="19"/>
      <c r="AV248" s="19"/>
    </row>
    <row r="249" spans="1:48" s="61" customFormat="1" hidden="1" outlineLevel="1" x14ac:dyDescent="0.2">
      <c r="A249" s="28" t="s">
        <v>562</v>
      </c>
      <c r="B249" s="63"/>
      <c r="C249" s="61">
        <v>0</v>
      </c>
      <c r="D249" s="61">
        <v>0</v>
      </c>
      <c r="E249" s="61">
        <v>0</v>
      </c>
      <c r="F249" s="61">
        <v>0</v>
      </c>
      <c r="G249" s="61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2916.82</v>
      </c>
      <c r="AF249" s="19">
        <v>2916.82</v>
      </c>
      <c r="AG249" s="19">
        <v>2916.82</v>
      </c>
      <c r="AH249" s="19">
        <v>2916.82</v>
      </c>
      <c r="AI249" s="19">
        <v>2916.82</v>
      </c>
      <c r="AJ249" s="19">
        <v>2916.82</v>
      </c>
      <c r="AK249" s="19">
        <v>2916.82</v>
      </c>
      <c r="AL249" s="224">
        <v>2916.82</v>
      </c>
      <c r="AM249" s="224">
        <v>2916.82</v>
      </c>
      <c r="AN249" s="19"/>
      <c r="AO249" s="19"/>
      <c r="AP249" s="19"/>
      <c r="AQ249" s="19"/>
      <c r="AR249" s="19"/>
      <c r="AS249" s="19"/>
      <c r="AT249" s="19"/>
      <c r="AU249" s="19"/>
      <c r="AV249" s="19"/>
    </row>
    <row r="250" spans="1:48" s="61" customFormat="1" hidden="1" outlineLevel="1" x14ac:dyDescent="0.2">
      <c r="A250" s="28" t="s">
        <v>563</v>
      </c>
      <c r="B250" s="63"/>
      <c r="C250" s="61">
        <v>63104.12</v>
      </c>
      <c r="D250" s="61">
        <v>69233.41</v>
      </c>
      <c r="E250" s="61">
        <v>3247280.7</v>
      </c>
      <c r="F250" s="61">
        <v>2719190.95</v>
      </c>
      <c r="G250" s="61">
        <v>2766145.51</v>
      </c>
      <c r="H250" s="19">
        <v>2269426.25</v>
      </c>
      <c r="I250" s="19">
        <v>2338578.62</v>
      </c>
      <c r="J250" s="19">
        <v>2430206.9</v>
      </c>
      <c r="K250" s="19">
        <v>2456892.2799999998</v>
      </c>
      <c r="L250" s="19">
        <v>2507475.23</v>
      </c>
      <c r="M250" s="19">
        <v>2587093.21</v>
      </c>
      <c r="N250" s="19">
        <v>2947628.74</v>
      </c>
      <c r="O250" s="19">
        <v>2868844.38</v>
      </c>
      <c r="P250" s="19">
        <v>2859237.24</v>
      </c>
      <c r="Q250" s="19">
        <v>2658894.52</v>
      </c>
      <c r="R250" s="19">
        <v>2583800.73</v>
      </c>
      <c r="S250" s="19">
        <v>2564727.54</v>
      </c>
      <c r="T250" s="19">
        <v>2489707.4900000002</v>
      </c>
      <c r="U250" s="19">
        <v>2348650.4700000002</v>
      </c>
      <c r="V250" s="19">
        <v>2377442.2000000002</v>
      </c>
      <c r="W250" s="19">
        <v>2314800.91</v>
      </c>
      <c r="X250" s="19">
        <v>2418814.4700000002</v>
      </c>
      <c r="Y250" s="19">
        <v>2469788.54</v>
      </c>
      <c r="Z250" s="19">
        <v>2381224.4300000002</v>
      </c>
      <c r="AA250" s="19">
        <v>2269002.5</v>
      </c>
      <c r="AB250" s="19">
        <v>2383977.39</v>
      </c>
      <c r="AC250" s="19">
        <v>2331592.46</v>
      </c>
      <c r="AD250" s="19">
        <v>2309374.96</v>
      </c>
      <c r="AE250" s="19">
        <v>2308675.02</v>
      </c>
      <c r="AF250" s="19">
        <v>2014691.81</v>
      </c>
      <c r="AG250" s="19">
        <v>2149674.12</v>
      </c>
      <c r="AH250" s="19">
        <v>2028098.95</v>
      </c>
      <c r="AI250" s="19">
        <v>2039926.58</v>
      </c>
      <c r="AJ250" s="19">
        <v>1759816.82</v>
      </c>
      <c r="AK250" s="19">
        <v>1663262.74</v>
      </c>
      <c r="AL250" s="224">
        <v>1625571.68</v>
      </c>
      <c r="AM250" s="224">
        <v>1772941.57</v>
      </c>
      <c r="AN250" s="19"/>
      <c r="AO250" s="19"/>
      <c r="AP250" s="19"/>
      <c r="AQ250" s="19"/>
      <c r="AR250" s="19"/>
      <c r="AS250" s="19"/>
      <c r="AT250" s="19"/>
      <c r="AU250" s="19"/>
      <c r="AV250" s="19"/>
    </row>
    <row r="251" spans="1:48" s="61" customFormat="1" hidden="1" outlineLevel="1" x14ac:dyDescent="0.2">
      <c r="A251" s="28" t="s">
        <v>564</v>
      </c>
      <c r="B251" s="63"/>
      <c r="C251" s="61">
        <v>178889.11</v>
      </c>
      <c r="D251" s="61">
        <v>200746.55</v>
      </c>
      <c r="E251" s="61">
        <v>21207010.780000001</v>
      </c>
      <c r="F251" s="61">
        <v>22352067.140000001</v>
      </c>
      <c r="G251" s="61">
        <v>23258635.059999999</v>
      </c>
      <c r="H251" s="19">
        <v>24190434.399999999</v>
      </c>
      <c r="I251" s="19">
        <v>25071381.699999999</v>
      </c>
      <c r="J251" s="19">
        <v>25805311.199999999</v>
      </c>
      <c r="K251" s="19">
        <v>26764723.030000001</v>
      </c>
      <c r="L251" s="19">
        <v>27577817.079999998</v>
      </c>
      <c r="M251" s="19">
        <v>28163813.59</v>
      </c>
      <c r="N251" s="19">
        <v>28839171.050000001</v>
      </c>
      <c r="O251" s="19">
        <v>29474221.559999999</v>
      </c>
      <c r="P251" s="19">
        <v>29949909.620000001</v>
      </c>
      <c r="Q251" s="19">
        <v>30645932.390000001</v>
      </c>
      <c r="R251" s="19">
        <v>27390797.629999999</v>
      </c>
      <c r="S251" s="19">
        <v>27832925.23</v>
      </c>
      <c r="T251" s="19">
        <v>28492594.32</v>
      </c>
      <c r="U251" s="19">
        <v>28820902.23</v>
      </c>
      <c r="V251" s="19">
        <v>28433573.48</v>
      </c>
      <c r="W251" s="19">
        <v>28611880.98</v>
      </c>
      <c r="X251" s="19">
        <v>29174384.379999999</v>
      </c>
      <c r="Y251" s="19">
        <v>29513094.620000001</v>
      </c>
      <c r="Z251" s="19">
        <v>29772866.239999998</v>
      </c>
      <c r="AA251" s="19">
        <v>30016714.960000001</v>
      </c>
      <c r="AB251" s="19">
        <v>30519020.420000002</v>
      </c>
      <c r="AC251" s="19">
        <v>31077760.399999999</v>
      </c>
      <c r="AD251" s="19">
        <v>31470760.609999999</v>
      </c>
      <c r="AE251" s="19">
        <v>32127192.329999998</v>
      </c>
      <c r="AF251" s="19">
        <v>31369647.079999998</v>
      </c>
      <c r="AG251" s="19">
        <v>31329898.239999998</v>
      </c>
      <c r="AH251" s="19">
        <v>31830587.120000001</v>
      </c>
      <c r="AI251" s="19">
        <v>32273807.879999999</v>
      </c>
      <c r="AJ251" s="19">
        <v>33156553.530000001</v>
      </c>
      <c r="AK251" s="19">
        <v>33631688.93</v>
      </c>
      <c r="AL251" s="224">
        <v>34618095.909999996</v>
      </c>
      <c r="AM251" s="224">
        <v>34802002.060000002</v>
      </c>
      <c r="AN251" s="19"/>
      <c r="AO251" s="19"/>
      <c r="AP251" s="19"/>
      <c r="AQ251" s="19"/>
      <c r="AR251" s="19"/>
      <c r="AS251" s="19"/>
      <c r="AT251" s="19"/>
      <c r="AU251" s="19"/>
      <c r="AV251" s="19"/>
    </row>
    <row r="252" spans="1:48" s="61" customFormat="1" hidden="1" outlineLevel="1" x14ac:dyDescent="0.2">
      <c r="A252" s="28" t="s">
        <v>565</v>
      </c>
      <c r="B252" s="63"/>
      <c r="C252" s="61">
        <v>0</v>
      </c>
      <c r="D252" s="61">
        <v>0</v>
      </c>
      <c r="E252" s="61">
        <v>0</v>
      </c>
      <c r="F252" s="61">
        <v>0</v>
      </c>
      <c r="G252" s="61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224">
        <v>0</v>
      </c>
      <c r="AM252" s="224">
        <v>0</v>
      </c>
      <c r="AN252" s="19"/>
      <c r="AO252" s="19"/>
      <c r="AP252" s="19"/>
      <c r="AQ252" s="19"/>
      <c r="AR252" s="19"/>
      <c r="AS252" s="19"/>
      <c r="AT252" s="19"/>
      <c r="AU252" s="19"/>
      <c r="AV252" s="19"/>
    </row>
    <row r="253" spans="1:48" s="17" customFormat="1" ht="12.75" hidden="1" outlineLevel="1" x14ac:dyDescent="0.2">
      <c r="A253" s="68" t="s">
        <v>92</v>
      </c>
      <c r="B253" s="37"/>
      <c r="AL253" s="218"/>
      <c r="AM253" s="218"/>
    </row>
    <row r="254" spans="1:48" s="17" customFormat="1" hidden="1" outlineLevel="1" x14ac:dyDescent="0.2">
      <c r="A254" s="36" t="s">
        <v>566</v>
      </c>
      <c r="B254" s="37"/>
      <c r="C254" s="17">
        <v>9315</v>
      </c>
      <c r="D254" s="17">
        <v>8598</v>
      </c>
      <c r="E254" s="17">
        <v>200571</v>
      </c>
      <c r="F254" s="17">
        <v>205093</v>
      </c>
      <c r="G254" s="17">
        <v>205562</v>
      </c>
      <c r="H254" s="17">
        <v>205624</v>
      </c>
      <c r="I254" s="17">
        <v>205311</v>
      </c>
      <c r="J254" s="17">
        <v>205300</v>
      </c>
      <c r="K254" s="17">
        <v>204883</v>
      </c>
      <c r="L254" s="17">
        <v>204591</v>
      </c>
      <c r="M254" s="17">
        <v>205068</v>
      </c>
      <c r="N254" s="17">
        <v>204399</v>
      </c>
      <c r="O254" s="17">
        <v>204676</v>
      </c>
      <c r="P254" s="17">
        <v>204429</v>
      </c>
      <c r="Q254" s="17">
        <v>204101</v>
      </c>
      <c r="R254" s="17">
        <v>203827</v>
      </c>
      <c r="S254" s="17">
        <v>203990</v>
      </c>
      <c r="T254" s="17">
        <v>203723</v>
      </c>
      <c r="U254" s="17">
        <v>203487</v>
      </c>
      <c r="V254" s="17">
        <v>203673</v>
      </c>
      <c r="W254" s="17">
        <v>203126</v>
      </c>
      <c r="X254" s="17">
        <v>203217</v>
      </c>
      <c r="Y254" s="17">
        <v>203001</v>
      </c>
      <c r="Z254" s="17">
        <v>203847</v>
      </c>
      <c r="AA254" s="17">
        <v>203741</v>
      </c>
      <c r="AB254" s="17">
        <v>203731</v>
      </c>
      <c r="AC254" s="17">
        <v>203604</v>
      </c>
      <c r="AD254" s="17">
        <v>203486</v>
      </c>
      <c r="AE254" s="17">
        <v>202670</v>
      </c>
      <c r="AF254" s="17">
        <v>202453</v>
      </c>
      <c r="AG254" s="17">
        <v>202293</v>
      </c>
      <c r="AH254" s="17">
        <v>202241</v>
      </c>
      <c r="AI254" s="17">
        <v>202075</v>
      </c>
      <c r="AJ254" s="17">
        <v>201813</v>
      </c>
      <c r="AK254" s="17">
        <v>201581</v>
      </c>
      <c r="AL254" s="218">
        <v>201388</v>
      </c>
      <c r="AM254" s="218">
        <v>201616</v>
      </c>
    </row>
    <row r="255" spans="1:48" s="17" customFormat="1" hidden="1" outlineLevel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218">
        <v>0</v>
      </c>
      <c r="AM255" s="218">
        <v>0</v>
      </c>
    </row>
    <row r="256" spans="1:48" s="17" customFormat="1" hidden="1" outlineLevel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218">
        <v>0</v>
      </c>
      <c r="AM256" s="218">
        <v>0</v>
      </c>
    </row>
    <row r="257" spans="1:39" s="17" customFormat="1" hidden="1" outlineLevel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218">
        <v>0</v>
      </c>
      <c r="AM257" s="218">
        <v>0</v>
      </c>
    </row>
    <row r="258" spans="1:39" s="17" customFormat="1" hidden="1" outlineLevel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218">
        <v>0</v>
      </c>
      <c r="AM258" s="218">
        <v>0</v>
      </c>
    </row>
    <row r="259" spans="1:39" s="17" customFormat="1" hidden="1" outlineLevel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218">
        <v>0</v>
      </c>
      <c r="AM259" s="218">
        <v>0</v>
      </c>
    </row>
    <row r="260" spans="1:39" s="17" customFormat="1" hidden="1" outlineLevel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218">
        <v>0</v>
      </c>
      <c r="AM260" s="218">
        <v>0</v>
      </c>
    </row>
    <row r="261" spans="1:39" s="17" customFormat="1" hidden="1" outlineLevel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218">
        <v>0</v>
      </c>
      <c r="AM261" s="218">
        <v>0</v>
      </c>
    </row>
    <row r="262" spans="1:39" s="17" customFormat="1" hidden="1" outlineLevel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218">
        <v>0</v>
      </c>
      <c r="AM262" s="218">
        <v>0</v>
      </c>
    </row>
    <row r="263" spans="1:39" s="17" customFormat="1" hidden="1" outlineLevel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7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218">
        <v>0</v>
      </c>
      <c r="AM263" s="218">
        <v>0</v>
      </c>
    </row>
    <row r="264" spans="1:39" s="17" customFormat="1" hidden="1" outlineLevel="1" x14ac:dyDescent="0.2">
      <c r="A264" s="36" t="s">
        <v>575</v>
      </c>
      <c r="B264" s="37"/>
      <c r="C264" s="17">
        <v>0</v>
      </c>
      <c r="D264" s="17">
        <v>0</v>
      </c>
      <c r="E264" s="17">
        <v>1</v>
      </c>
      <c r="F264" s="17">
        <v>0</v>
      </c>
      <c r="G264" s="17">
        <v>0</v>
      </c>
      <c r="H264" s="17">
        <v>1</v>
      </c>
      <c r="I264" s="17">
        <v>1</v>
      </c>
      <c r="J264" s="17">
        <v>1</v>
      </c>
      <c r="K264" s="17">
        <v>1</v>
      </c>
      <c r="L264" s="17">
        <v>1</v>
      </c>
      <c r="M264" s="17">
        <v>1</v>
      </c>
      <c r="N264" s="17">
        <v>1</v>
      </c>
      <c r="O264" s="17">
        <v>1</v>
      </c>
      <c r="P264" s="17">
        <v>1</v>
      </c>
      <c r="Q264" s="17">
        <v>1</v>
      </c>
      <c r="R264" s="17">
        <v>1</v>
      </c>
      <c r="S264" s="17">
        <v>1</v>
      </c>
      <c r="T264" s="17">
        <v>1</v>
      </c>
      <c r="U264" s="17">
        <v>1</v>
      </c>
      <c r="V264" s="17">
        <v>1</v>
      </c>
      <c r="W264" s="17">
        <v>1</v>
      </c>
      <c r="X264" s="17">
        <v>1</v>
      </c>
      <c r="Y264" s="17">
        <v>1</v>
      </c>
      <c r="Z264" s="17">
        <v>1</v>
      </c>
      <c r="AA264" s="17">
        <v>1</v>
      </c>
      <c r="AB264" s="17">
        <v>1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1</v>
      </c>
      <c r="AI264" s="17">
        <v>1</v>
      </c>
      <c r="AJ264" s="17">
        <v>1</v>
      </c>
      <c r="AK264" s="17">
        <v>1</v>
      </c>
      <c r="AL264" s="218">
        <v>1</v>
      </c>
      <c r="AM264" s="218">
        <v>1</v>
      </c>
    </row>
    <row r="265" spans="1:39" s="17" customFormat="1" hidden="1" outlineLevel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218">
        <v>0</v>
      </c>
      <c r="AM265" s="218">
        <v>1</v>
      </c>
    </row>
    <row r="266" spans="1:39" s="17" customFormat="1" hidden="1" outlineLevel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1</v>
      </c>
      <c r="O266" s="17">
        <v>1</v>
      </c>
      <c r="P266" s="17">
        <v>1</v>
      </c>
      <c r="Q266" s="17">
        <v>1</v>
      </c>
      <c r="R266" s="17">
        <v>1</v>
      </c>
      <c r="S266" s="17">
        <v>1</v>
      </c>
      <c r="T266" s="17">
        <v>1</v>
      </c>
      <c r="U266" s="17">
        <v>1</v>
      </c>
      <c r="V266" s="17">
        <v>1</v>
      </c>
      <c r="W266" s="17">
        <v>1</v>
      </c>
      <c r="X266" s="17">
        <v>1</v>
      </c>
      <c r="Y266" s="17">
        <v>1</v>
      </c>
      <c r="Z266" s="17">
        <v>1</v>
      </c>
      <c r="AA266" s="17">
        <v>1</v>
      </c>
      <c r="AB266" s="17">
        <v>1</v>
      </c>
      <c r="AC266" s="17">
        <v>1</v>
      </c>
      <c r="AD266" s="17">
        <v>1</v>
      </c>
      <c r="AE266" s="17">
        <v>1</v>
      </c>
      <c r="AF266" s="17">
        <v>1</v>
      </c>
      <c r="AG266" s="17">
        <v>1</v>
      </c>
      <c r="AH266" s="17">
        <v>1</v>
      </c>
      <c r="AI266" s="17">
        <v>1</v>
      </c>
      <c r="AJ266" s="17">
        <v>129</v>
      </c>
      <c r="AK266" s="17">
        <v>166</v>
      </c>
      <c r="AL266" s="218">
        <v>156</v>
      </c>
      <c r="AM266" s="218">
        <v>149</v>
      </c>
    </row>
    <row r="267" spans="1:39" s="17" customFormat="1" hidden="1" outlineLevel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2</v>
      </c>
      <c r="AB267" s="17">
        <v>2</v>
      </c>
      <c r="AC267" s="17">
        <v>2</v>
      </c>
      <c r="AD267" s="17">
        <v>2</v>
      </c>
      <c r="AE267" s="17">
        <v>2</v>
      </c>
      <c r="AF267" s="17">
        <v>2</v>
      </c>
      <c r="AG267" s="17">
        <v>2</v>
      </c>
      <c r="AH267" s="17">
        <v>2</v>
      </c>
      <c r="AI267" s="17">
        <v>2</v>
      </c>
      <c r="AJ267" s="17">
        <v>2</v>
      </c>
      <c r="AK267" s="17">
        <v>2</v>
      </c>
      <c r="AL267" s="218">
        <v>2</v>
      </c>
      <c r="AM267" s="218">
        <v>2</v>
      </c>
    </row>
    <row r="268" spans="1:39" s="17" customFormat="1" hidden="1" outlineLevel="1" x14ac:dyDescent="0.2">
      <c r="A268" s="36" t="s">
        <v>579</v>
      </c>
      <c r="B268" s="37"/>
      <c r="C268" s="17">
        <v>331</v>
      </c>
      <c r="D268" s="17">
        <v>278</v>
      </c>
      <c r="E268" s="17">
        <v>8748</v>
      </c>
      <c r="F268" s="17">
        <v>9586</v>
      </c>
      <c r="G268" s="17">
        <v>9630</v>
      </c>
      <c r="H268" s="17">
        <v>9640</v>
      </c>
      <c r="I268" s="17">
        <v>9566</v>
      </c>
      <c r="J268" s="17">
        <v>9552</v>
      </c>
      <c r="K268" s="17">
        <v>9445</v>
      </c>
      <c r="L268" s="17">
        <v>9372</v>
      </c>
      <c r="M268" s="17">
        <v>9394</v>
      </c>
      <c r="N268" s="17">
        <v>9296</v>
      </c>
      <c r="O268" s="17">
        <v>9338</v>
      </c>
      <c r="P268" s="17">
        <v>9240</v>
      </c>
      <c r="Q268" s="17">
        <v>9185</v>
      </c>
      <c r="R268" s="17">
        <v>9128</v>
      </c>
      <c r="S268" s="17">
        <v>9156</v>
      </c>
      <c r="T268" s="17">
        <v>9099</v>
      </c>
      <c r="U268" s="17">
        <v>9068</v>
      </c>
      <c r="V268" s="17">
        <v>9096</v>
      </c>
      <c r="W268" s="17">
        <v>9008</v>
      </c>
      <c r="X268" s="17">
        <v>9049</v>
      </c>
      <c r="Y268" s="17">
        <v>8991</v>
      </c>
      <c r="Z268" s="17">
        <v>9147</v>
      </c>
      <c r="AA268" s="17">
        <v>9114</v>
      </c>
      <c r="AB268" s="17">
        <v>9100</v>
      </c>
      <c r="AC268" s="17">
        <v>9080</v>
      </c>
      <c r="AD268" s="17">
        <v>9043</v>
      </c>
      <c r="AE268" s="17">
        <v>9117</v>
      </c>
      <c r="AF268" s="17">
        <v>9075</v>
      </c>
      <c r="AG268" s="17">
        <v>9053</v>
      </c>
      <c r="AH268" s="17">
        <v>9023</v>
      </c>
      <c r="AI268" s="17">
        <v>9005</v>
      </c>
      <c r="AJ268" s="17">
        <v>8955</v>
      </c>
      <c r="AK268" s="17">
        <v>8923</v>
      </c>
      <c r="AL268" s="218">
        <v>8895</v>
      </c>
      <c r="AM268" s="218">
        <v>8865</v>
      </c>
    </row>
    <row r="269" spans="1:39" s="17" customFormat="1" hidden="1" outlineLevel="1" x14ac:dyDescent="0.2">
      <c r="A269" s="36" t="s">
        <v>580</v>
      </c>
      <c r="B269" s="37"/>
      <c r="C269" s="17">
        <v>0</v>
      </c>
      <c r="D269" s="17">
        <v>0</v>
      </c>
      <c r="E269" s="17">
        <v>77</v>
      </c>
      <c r="F269" s="17">
        <v>78</v>
      </c>
      <c r="G269" s="17">
        <v>77</v>
      </c>
      <c r="H269" s="17">
        <v>78</v>
      </c>
      <c r="I269" s="17">
        <v>76</v>
      </c>
      <c r="J269" s="17">
        <v>78</v>
      </c>
      <c r="K269" s="17">
        <v>78</v>
      </c>
      <c r="L269" s="17">
        <v>76</v>
      </c>
      <c r="M269" s="17">
        <v>76</v>
      </c>
      <c r="N269" s="17">
        <v>78</v>
      </c>
      <c r="O269" s="17">
        <v>77</v>
      </c>
      <c r="P269" s="17">
        <v>76</v>
      </c>
      <c r="Q269" s="17">
        <v>78</v>
      </c>
      <c r="R269" s="17">
        <v>78</v>
      </c>
      <c r="S269" s="17">
        <v>78</v>
      </c>
      <c r="T269" s="17">
        <v>77</v>
      </c>
      <c r="U269" s="17">
        <v>77</v>
      </c>
      <c r="V269" s="17">
        <v>78</v>
      </c>
      <c r="W269" s="17">
        <v>78</v>
      </c>
      <c r="X269" s="17">
        <v>78</v>
      </c>
      <c r="Y269" s="17">
        <v>78</v>
      </c>
      <c r="Z269" s="17">
        <v>78</v>
      </c>
      <c r="AA269" s="17">
        <v>78</v>
      </c>
      <c r="AB269" s="17">
        <v>78</v>
      </c>
      <c r="AC269" s="17">
        <v>78</v>
      </c>
      <c r="AD269" s="17">
        <v>78</v>
      </c>
      <c r="AE269" s="17">
        <v>78</v>
      </c>
      <c r="AF269" s="17">
        <v>78</v>
      </c>
      <c r="AG269" s="17">
        <v>78</v>
      </c>
      <c r="AH269" s="17">
        <v>77</v>
      </c>
      <c r="AI269" s="17">
        <v>77</v>
      </c>
      <c r="AJ269" s="17">
        <v>77</v>
      </c>
      <c r="AK269" s="17">
        <v>77</v>
      </c>
      <c r="AL269" s="218">
        <v>77</v>
      </c>
      <c r="AM269" s="218">
        <v>77</v>
      </c>
    </row>
    <row r="270" spans="1:39" s="17" customFormat="1" hidden="1" outlineLevel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1</v>
      </c>
      <c r="Z270" s="17">
        <v>1</v>
      </c>
      <c r="AA270" s="17">
        <v>1</v>
      </c>
      <c r="AB270" s="17">
        <v>1</v>
      </c>
      <c r="AC270" s="17">
        <v>1</v>
      </c>
      <c r="AD270" s="17">
        <v>1</v>
      </c>
      <c r="AE270" s="17">
        <v>1</v>
      </c>
      <c r="AF270" s="17">
        <v>1</v>
      </c>
      <c r="AG270" s="17">
        <v>1</v>
      </c>
      <c r="AH270" s="17">
        <v>1</v>
      </c>
      <c r="AI270" s="17">
        <v>1</v>
      </c>
      <c r="AJ270" s="17">
        <v>1</v>
      </c>
      <c r="AK270" s="17">
        <v>1</v>
      </c>
      <c r="AL270" s="218">
        <v>2</v>
      </c>
      <c r="AM270" s="218">
        <v>2</v>
      </c>
    </row>
    <row r="271" spans="1:39" s="17" customFormat="1" hidden="1" outlineLevel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218">
        <v>0</v>
      </c>
      <c r="AM271" s="218">
        <v>0</v>
      </c>
    </row>
    <row r="272" spans="1:39" s="17" customFormat="1" hidden="1" outlineLevel="1" x14ac:dyDescent="0.2">
      <c r="A272" s="36" t="s">
        <v>583</v>
      </c>
      <c r="B272" s="37"/>
      <c r="C272" s="17">
        <v>392</v>
      </c>
      <c r="D272" s="17">
        <v>383</v>
      </c>
      <c r="E272" s="17">
        <v>12616</v>
      </c>
      <c r="F272" s="17">
        <v>13029</v>
      </c>
      <c r="G272" s="17">
        <v>13033</v>
      </c>
      <c r="H272" s="17">
        <v>13012</v>
      </c>
      <c r="I272" s="17">
        <v>12986</v>
      </c>
      <c r="J272" s="17">
        <v>12958</v>
      </c>
      <c r="K272" s="17">
        <v>12905</v>
      </c>
      <c r="L272" s="17">
        <v>12848</v>
      </c>
      <c r="M272" s="17">
        <v>12843</v>
      </c>
      <c r="N272" s="17">
        <v>12807</v>
      </c>
      <c r="O272" s="17">
        <v>12808</v>
      </c>
      <c r="P272" s="17">
        <v>12759</v>
      </c>
      <c r="Q272" s="17">
        <v>12733</v>
      </c>
      <c r="R272" s="17">
        <v>12714</v>
      </c>
      <c r="S272" s="17">
        <v>12708</v>
      </c>
      <c r="T272" s="17">
        <v>12702</v>
      </c>
      <c r="U272" s="17">
        <v>12692</v>
      </c>
      <c r="V272" s="17">
        <v>12702</v>
      </c>
      <c r="W272" s="17">
        <v>12681</v>
      </c>
      <c r="X272" s="17">
        <v>12681</v>
      </c>
      <c r="Y272" s="17">
        <v>12690</v>
      </c>
      <c r="Z272" s="17">
        <v>12722</v>
      </c>
      <c r="AA272" s="17">
        <v>12717</v>
      </c>
      <c r="AB272" s="17">
        <v>12712</v>
      </c>
      <c r="AC272" s="17">
        <v>12715</v>
      </c>
      <c r="AD272" s="17">
        <v>12713</v>
      </c>
      <c r="AE272" s="17">
        <v>12865</v>
      </c>
      <c r="AF272" s="17">
        <v>12853</v>
      </c>
      <c r="AG272" s="17">
        <v>12848</v>
      </c>
      <c r="AH272" s="17">
        <v>12843</v>
      </c>
      <c r="AI272" s="17">
        <v>12837</v>
      </c>
      <c r="AJ272" s="17">
        <v>12831</v>
      </c>
      <c r="AK272" s="17">
        <v>12828</v>
      </c>
      <c r="AL272" s="218">
        <v>12828</v>
      </c>
      <c r="AM272" s="218">
        <v>12824</v>
      </c>
    </row>
    <row r="273" spans="1:39" s="17" customFormat="1" hidden="1" outlineLevel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2</v>
      </c>
      <c r="AB273" s="17">
        <v>2</v>
      </c>
      <c r="AC273" s="17">
        <v>2</v>
      </c>
      <c r="AD273" s="17">
        <v>2</v>
      </c>
      <c r="AE273" s="17">
        <v>2</v>
      </c>
      <c r="AF273" s="17">
        <v>2</v>
      </c>
      <c r="AG273" s="17">
        <v>2</v>
      </c>
      <c r="AH273" s="17">
        <v>2</v>
      </c>
      <c r="AI273" s="17">
        <v>2</v>
      </c>
      <c r="AJ273" s="17">
        <v>2</v>
      </c>
      <c r="AK273" s="17">
        <v>2</v>
      </c>
      <c r="AL273" s="218">
        <v>2</v>
      </c>
      <c r="AM273" s="218">
        <v>2</v>
      </c>
    </row>
    <row r="274" spans="1:39" s="17" customFormat="1" hidden="1" outlineLevel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218">
        <v>0</v>
      </c>
      <c r="AM274" s="218">
        <v>0</v>
      </c>
    </row>
    <row r="275" spans="1:39" s="17" customFormat="1" hidden="1" outlineLevel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6</v>
      </c>
      <c r="G275" s="17">
        <v>11</v>
      </c>
      <c r="H275" s="17">
        <v>105</v>
      </c>
      <c r="I275" s="17">
        <v>122</v>
      </c>
      <c r="J275" s="17">
        <v>125</v>
      </c>
      <c r="K275" s="17">
        <v>152</v>
      </c>
      <c r="L275" s="17">
        <v>158</v>
      </c>
      <c r="M275" s="17">
        <v>191</v>
      </c>
      <c r="N275" s="17">
        <v>187</v>
      </c>
      <c r="O275" s="17">
        <v>209</v>
      </c>
      <c r="P275" s="17">
        <v>203</v>
      </c>
      <c r="Q275" s="17">
        <v>205</v>
      </c>
      <c r="R275" s="17">
        <v>204</v>
      </c>
      <c r="S275" s="17">
        <v>207</v>
      </c>
      <c r="T275" s="17">
        <v>210</v>
      </c>
      <c r="U275" s="17">
        <v>209</v>
      </c>
      <c r="V275" s="17">
        <v>218</v>
      </c>
      <c r="W275" s="17">
        <v>208</v>
      </c>
      <c r="X275" s="17">
        <v>211</v>
      </c>
      <c r="Y275" s="17">
        <v>223</v>
      </c>
      <c r="Z275" s="17">
        <v>229</v>
      </c>
      <c r="AA275" s="17">
        <v>224</v>
      </c>
      <c r="AB275" s="17">
        <v>229</v>
      </c>
      <c r="AC275" s="17">
        <v>229</v>
      </c>
      <c r="AD275" s="17">
        <v>228</v>
      </c>
      <c r="AE275" s="17">
        <v>248</v>
      </c>
      <c r="AF275" s="17">
        <v>252</v>
      </c>
      <c r="AG275" s="17">
        <v>260</v>
      </c>
      <c r="AH275" s="17">
        <v>267</v>
      </c>
      <c r="AI275" s="17">
        <v>265</v>
      </c>
      <c r="AJ275" s="17">
        <v>269</v>
      </c>
      <c r="AK275" s="17">
        <v>264</v>
      </c>
      <c r="AL275" s="218">
        <v>254</v>
      </c>
      <c r="AM275" s="218">
        <v>257</v>
      </c>
    </row>
    <row r="276" spans="1:39" s="17" customFormat="1" hidden="1" outlineLevel="1" x14ac:dyDescent="0.2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2</v>
      </c>
      <c r="G276" s="17">
        <v>2</v>
      </c>
      <c r="H276" s="17">
        <v>2</v>
      </c>
      <c r="I276" s="17">
        <v>7</v>
      </c>
      <c r="J276" s="17">
        <v>22</v>
      </c>
      <c r="K276" s="17">
        <v>45</v>
      </c>
      <c r="L276" s="17">
        <v>49</v>
      </c>
      <c r="M276" s="17">
        <v>59</v>
      </c>
      <c r="N276" s="17">
        <v>64</v>
      </c>
      <c r="O276" s="17">
        <v>80</v>
      </c>
      <c r="P276" s="17">
        <v>99</v>
      </c>
      <c r="Q276" s="17">
        <v>117</v>
      </c>
      <c r="R276" s="17">
        <v>138</v>
      </c>
      <c r="S276" s="17">
        <v>150</v>
      </c>
      <c r="T276" s="17">
        <v>159</v>
      </c>
      <c r="U276" s="17">
        <v>169</v>
      </c>
      <c r="V276" s="17">
        <v>281</v>
      </c>
      <c r="W276" s="17">
        <v>415</v>
      </c>
      <c r="X276" s="17">
        <v>432</v>
      </c>
      <c r="Y276" s="17">
        <v>446</v>
      </c>
      <c r="Z276" s="17">
        <v>459</v>
      </c>
      <c r="AA276" s="17">
        <v>488</v>
      </c>
      <c r="AB276" s="17">
        <v>500</v>
      </c>
      <c r="AC276" s="17">
        <v>522</v>
      </c>
      <c r="AD276" s="17">
        <v>537</v>
      </c>
      <c r="AE276" s="17">
        <v>560</v>
      </c>
      <c r="AF276" s="17">
        <v>570</v>
      </c>
      <c r="AG276" s="17">
        <v>581</v>
      </c>
      <c r="AH276" s="17">
        <v>595</v>
      </c>
      <c r="AI276" s="17">
        <v>597</v>
      </c>
      <c r="AJ276" s="17">
        <v>612</v>
      </c>
      <c r="AK276" s="17">
        <v>618</v>
      </c>
      <c r="AL276" s="218">
        <v>627</v>
      </c>
      <c r="AM276" s="218">
        <v>646</v>
      </c>
    </row>
    <row r="277" spans="1:39" s="17" customFormat="1" hidden="1" outlineLevel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1</v>
      </c>
      <c r="L277" s="17">
        <v>1</v>
      </c>
      <c r="M277" s="17">
        <v>1</v>
      </c>
      <c r="N277" s="17">
        <v>5</v>
      </c>
      <c r="O277" s="17">
        <v>6</v>
      </c>
      <c r="P277" s="17">
        <v>6</v>
      </c>
      <c r="Q277" s="17">
        <v>6</v>
      </c>
      <c r="R277" s="17">
        <v>6</v>
      </c>
      <c r="S277" s="17">
        <v>6</v>
      </c>
      <c r="T277" s="17">
        <v>6</v>
      </c>
      <c r="U277" s="17">
        <v>6</v>
      </c>
      <c r="V277" s="17">
        <v>6</v>
      </c>
      <c r="W277" s="17">
        <v>6</v>
      </c>
      <c r="X277" s="17">
        <v>6</v>
      </c>
      <c r="Y277" s="17">
        <v>6</v>
      </c>
      <c r="Z277" s="17">
        <v>6</v>
      </c>
      <c r="AA277" s="17">
        <v>6</v>
      </c>
      <c r="AB277" s="17">
        <v>6</v>
      </c>
      <c r="AC277" s="17">
        <v>6</v>
      </c>
      <c r="AD277" s="17">
        <v>6</v>
      </c>
      <c r="AE277" s="17">
        <v>6</v>
      </c>
      <c r="AF277" s="17">
        <v>6</v>
      </c>
      <c r="AG277" s="17">
        <v>6</v>
      </c>
      <c r="AH277" s="17">
        <v>6</v>
      </c>
      <c r="AI277" s="17">
        <v>6</v>
      </c>
      <c r="AJ277" s="17">
        <v>6</v>
      </c>
      <c r="AK277" s="17">
        <v>6</v>
      </c>
      <c r="AL277" s="218">
        <v>6</v>
      </c>
      <c r="AM277" s="218">
        <v>6</v>
      </c>
    </row>
    <row r="278" spans="1:39" s="17" customFormat="1" hidden="1" outlineLevel="1" x14ac:dyDescent="0.2">
      <c r="A278" s="36" t="s">
        <v>589</v>
      </c>
      <c r="B278" s="37"/>
      <c r="C278" s="17">
        <v>65</v>
      </c>
      <c r="D278" s="17">
        <v>65</v>
      </c>
      <c r="E278" s="17">
        <v>2751</v>
      </c>
      <c r="F278" s="17">
        <v>2753</v>
      </c>
      <c r="G278" s="17">
        <v>2753</v>
      </c>
      <c r="H278" s="17">
        <v>2754</v>
      </c>
      <c r="I278" s="17">
        <v>2754</v>
      </c>
      <c r="J278" s="17">
        <v>2754</v>
      </c>
      <c r="K278" s="17">
        <v>2754</v>
      </c>
      <c r="L278" s="17">
        <v>2754</v>
      </c>
      <c r="M278" s="17">
        <v>2754</v>
      </c>
      <c r="N278" s="17">
        <v>2754</v>
      </c>
      <c r="O278" s="17">
        <v>2755</v>
      </c>
      <c r="P278" s="17">
        <v>2754</v>
      </c>
      <c r="Q278" s="17">
        <v>2754</v>
      </c>
      <c r="R278" s="17">
        <v>2754</v>
      </c>
      <c r="S278" s="17">
        <v>2754</v>
      </c>
      <c r="T278" s="17">
        <v>2754</v>
      </c>
      <c r="U278" s="17">
        <v>2754</v>
      </c>
      <c r="V278" s="17">
        <v>2754</v>
      </c>
      <c r="W278" s="17">
        <v>2754</v>
      </c>
      <c r="X278" s="17">
        <v>2754</v>
      </c>
      <c r="Y278" s="17">
        <v>2754</v>
      </c>
      <c r="Z278" s="17">
        <v>2754</v>
      </c>
      <c r="AA278" s="17">
        <v>2754</v>
      </c>
      <c r="AB278" s="17">
        <v>2754</v>
      </c>
      <c r="AC278" s="17">
        <v>2754</v>
      </c>
      <c r="AD278" s="17">
        <v>2754</v>
      </c>
      <c r="AE278" s="17">
        <v>2756</v>
      </c>
      <c r="AF278" s="17">
        <v>2756</v>
      </c>
      <c r="AG278" s="17">
        <v>2756</v>
      </c>
      <c r="AH278" s="17">
        <v>2756</v>
      </c>
      <c r="AI278" s="17">
        <v>2756</v>
      </c>
      <c r="AJ278" s="17">
        <v>2756</v>
      </c>
      <c r="AK278" s="17">
        <v>2756</v>
      </c>
      <c r="AL278" s="218">
        <v>2756</v>
      </c>
      <c r="AM278" s="218">
        <v>2756</v>
      </c>
    </row>
    <row r="279" spans="1:39" s="17" customFormat="1" hidden="1" outlineLevel="1" x14ac:dyDescent="0.2">
      <c r="A279" s="36" t="s">
        <v>590</v>
      </c>
      <c r="B279" s="37"/>
      <c r="C279" s="17">
        <v>0</v>
      </c>
      <c r="D279" s="17">
        <v>0</v>
      </c>
      <c r="E279" s="17">
        <v>1</v>
      </c>
      <c r="F279" s="17">
        <v>1</v>
      </c>
      <c r="G279" s="17">
        <v>1</v>
      </c>
      <c r="H279" s="17">
        <v>2</v>
      </c>
      <c r="I279" s="17">
        <v>3</v>
      </c>
      <c r="J279" s="17">
        <v>5</v>
      </c>
      <c r="K279" s="17">
        <v>4</v>
      </c>
      <c r="L279" s="17">
        <v>6</v>
      </c>
      <c r="M279" s="17">
        <v>5</v>
      </c>
      <c r="N279" s="17">
        <v>5</v>
      </c>
      <c r="O279" s="17">
        <v>5</v>
      </c>
      <c r="P279" s="17">
        <v>3</v>
      </c>
      <c r="Q279" s="17">
        <v>2</v>
      </c>
      <c r="R279" s="17">
        <v>2</v>
      </c>
      <c r="S279" s="17">
        <v>2</v>
      </c>
      <c r="T279" s="17">
        <v>2</v>
      </c>
      <c r="U279" s="17">
        <v>3</v>
      </c>
      <c r="V279" s="17">
        <v>4</v>
      </c>
      <c r="W279" s="17">
        <v>5</v>
      </c>
      <c r="X279" s="17">
        <v>6</v>
      </c>
      <c r="Y279" s="17">
        <v>5</v>
      </c>
      <c r="Z279" s="17">
        <v>7</v>
      </c>
      <c r="AA279" s="17">
        <v>7</v>
      </c>
      <c r="AB279" s="17">
        <v>6</v>
      </c>
      <c r="AC279" s="17">
        <v>5</v>
      </c>
      <c r="AD279" s="17">
        <v>5</v>
      </c>
      <c r="AE279" s="17">
        <v>5</v>
      </c>
      <c r="AF279" s="17">
        <v>5</v>
      </c>
      <c r="AG279" s="17">
        <v>5</v>
      </c>
      <c r="AH279" s="17">
        <v>5</v>
      </c>
      <c r="AI279" s="17">
        <v>5</v>
      </c>
      <c r="AJ279" s="17">
        <v>5</v>
      </c>
      <c r="AK279" s="17">
        <v>5</v>
      </c>
      <c r="AL279" s="218">
        <v>6</v>
      </c>
      <c r="AM279" s="218">
        <v>6</v>
      </c>
    </row>
    <row r="280" spans="1:39" s="17" customFormat="1" hidden="1" outlineLevel="1" x14ac:dyDescent="0.2">
      <c r="A280" s="36" t="s">
        <v>591</v>
      </c>
      <c r="B280" s="37"/>
      <c r="C280" s="17">
        <v>23</v>
      </c>
      <c r="D280" s="17">
        <v>23</v>
      </c>
      <c r="E280" s="17">
        <v>2123</v>
      </c>
      <c r="F280" s="17">
        <v>2090</v>
      </c>
      <c r="G280" s="17">
        <v>2075</v>
      </c>
      <c r="H280" s="17">
        <v>2051</v>
      </c>
      <c r="I280" s="17">
        <v>2038</v>
      </c>
      <c r="J280" s="17">
        <v>2027</v>
      </c>
      <c r="K280" s="17">
        <v>1980</v>
      </c>
      <c r="L280" s="17">
        <v>1956</v>
      </c>
      <c r="M280" s="17">
        <v>1884</v>
      </c>
      <c r="N280" s="17">
        <v>1874</v>
      </c>
      <c r="O280" s="17">
        <v>1866</v>
      </c>
      <c r="P280" s="17">
        <v>1860</v>
      </c>
      <c r="Q280" s="17">
        <v>1839</v>
      </c>
      <c r="R280" s="17">
        <v>1834</v>
      </c>
      <c r="S280" s="17">
        <v>1837</v>
      </c>
      <c r="T280" s="17">
        <v>1835</v>
      </c>
      <c r="U280" s="17">
        <v>1848</v>
      </c>
      <c r="V280" s="17">
        <v>1851</v>
      </c>
      <c r="W280" s="17">
        <v>1843</v>
      </c>
      <c r="X280" s="17">
        <v>1839</v>
      </c>
      <c r="Y280" s="17">
        <v>1835</v>
      </c>
      <c r="Z280" s="17">
        <v>1826</v>
      </c>
      <c r="AA280" s="17">
        <v>1832</v>
      </c>
      <c r="AB280" s="17">
        <v>1746</v>
      </c>
      <c r="AC280" s="17">
        <v>1742</v>
      </c>
      <c r="AD280" s="17">
        <v>1746</v>
      </c>
      <c r="AE280" s="17">
        <v>1601</v>
      </c>
      <c r="AF280" s="17">
        <v>2117</v>
      </c>
      <c r="AG280" s="17">
        <v>2117</v>
      </c>
      <c r="AH280" s="17">
        <v>2128</v>
      </c>
      <c r="AI280" s="17">
        <v>2134</v>
      </c>
      <c r="AJ280" s="17">
        <v>2094</v>
      </c>
      <c r="AK280" s="17">
        <v>2081</v>
      </c>
      <c r="AL280" s="218">
        <v>1892</v>
      </c>
      <c r="AM280" s="218">
        <v>1790</v>
      </c>
    </row>
    <row r="281" spans="1:39" s="17" customFormat="1" hidden="1" outlineLevel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218">
        <v>0</v>
      </c>
      <c r="AM281" s="218">
        <v>0</v>
      </c>
    </row>
    <row r="282" spans="1:39" s="17" customFormat="1" hidden="1" outlineLevel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218">
        <v>0</v>
      </c>
      <c r="AM282" s="218">
        <v>0</v>
      </c>
    </row>
    <row r="283" spans="1:39" s="17" customFormat="1" hidden="1" outlineLevel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1</v>
      </c>
      <c r="Q283" s="17">
        <v>1</v>
      </c>
      <c r="R283" s="17">
        <v>1</v>
      </c>
      <c r="S283" s="17">
        <v>1</v>
      </c>
      <c r="T283" s="17">
        <v>1</v>
      </c>
      <c r="U283" s="17">
        <v>1</v>
      </c>
      <c r="V283" s="17">
        <v>1</v>
      </c>
      <c r="W283" s="17">
        <v>1</v>
      </c>
      <c r="X283" s="17">
        <v>1</v>
      </c>
      <c r="Y283" s="17">
        <v>1</v>
      </c>
      <c r="Z283" s="17">
        <v>1</v>
      </c>
      <c r="AA283" s="17">
        <v>1</v>
      </c>
      <c r="AB283" s="17">
        <v>1</v>
      </c>
      <c r="AC283" s="17">
        <v>1</v>
      </c>
      <c r="AD283" s="17">
        <v>1</v>
      </c>
      <c r="AE283" s="17">
        <v>1</v>
      </c>
      <c r="AF283" s="17">
        <v>1</v>
      </c>
      <c r="AG283" s="17">
        <v>1</v>
      </c>
      <c r="AH283" s="17">
        <v>1</v>
      </c>
      <c r="AI283" s="17">
        <v>1</v>
      </c>
      <c r="AJ283" s="17">
        <v>1</v>
      </c>
      <c r="AK283" s="17">
        <v>1</v>
      </c>
      <c r="AL283" s="218">
        <v>1</v>
      </c>
      <c r="AM283" s="218">
        <v>1</v>
      </c>
    </row>
    <row r="284" spans="1:39" s="17" customFormat="1" hidden="1" outlineLevel="1" x14ac:dyDescent="0.2">
      <c r="A284" s="36" t="s">
        <v>595</v>
      </c>
      <c r="B284" s="37"/>
      <c r="C284" s="17">
        <v>4</v>
      </c>
      <c r="D284" s="17">
        <v>5</v>
      </c>
      <c r="E284" s="17">
        <v>238</v>
      </c>
      <c r="F284" s="17">
        <v>392</v>
      </c>
      <c r="G284" s="17">
        <v>458</v>
      </c>
      <c r="H284" s="17">
        <v>514</v>
      </c>
      <c r="I284" s="17">
        <v>548</v>
      </c>
      <c r="J284" s="17">
        <v>589</v>
      </c>
      <c r="K284" s="17">
        <v>619</v>
      </c>
      <c r="L284" s="17">
        <v>637</v>
      </c>
      <c r="M284" s="17">
        <v>651</v>
      </c>
      <c r="N284" s="17">
        <v>661</v>
      </c>
      <c r="O284" s="17">
        <v>680</v>
      </c>
      <c r="P284" s="17">
        <v>694</v>
      </c>
      <c r="Q284" s="17">
        <v>707</v>
      </c>
      <c r="R284" s="17">
        <v>725</v>
      </c>
      <c r="S284" s="17">
        <v>746</v>
      </c>
      <c r="T284" s="17">
        <v>757</v>
      </c>
      <c r="U284" s="17">
        <v>763</v>
      </c>
      <c r="V284" s="17">
        <v>763</v>
      </c>
      <c r="W284" s="17">
        <v>767</v>
      </c>
      <c r="X284" s="17">
        <v>770</v>
      </c>
      <c r="Y284" s="17">
        <v>773</v>
      </c>
      <c r="Z284" s="17">
        <v>775</v>
      </c>
      <c r="AA284" s="17">
        <v>782</v>
      </c>
      <c r="AB284" s="17">
        <v>792</v>
      </c>
      <c r="AC284" s="17">
        <v>796</v>
      </c>
      <c r="AD284" s="17">
        <v>795</v>
      </c>
      <c r="AE284" s="17">
        <v>862</v>
      </c>
      <c r="AF284" s="17">
        <v>844</v>
      </c>
      <c r="AG284" s="17">
        <v>851</v>
      </c>
      <c r="AH284" s="17">
        <v>863</v>
      </c>
      <c r="AI284" s="17">
        <v>868</v>
      </c>
      <c r="AJ284" s="17">
        <v>841</v>
      </c>
      <c r="AK284" s="17">
        <v>851</v>
      </c>
      <c r="AL284" s="218">
        <v>864</v>
      </c>
      <c r="AM284" s="218">
        <v>863</v>
      </c>
    </row>
    <row r="285" spans="1:39" s="17" customFormat="1" hidden="1" outlineLevel="1" x14ac:dyDescent="0.2">
      <c r="A285" s="36" t="s">
        <v>596</v>
      </c>
      <c r="B285" s="37"/>
      <c r="C285" s="17">
        <v>2</v>
      </c>
      <c r="D285" s="17">
        <v>2</v>
      </c>
      <c r="E285" s="17">
        <v>149</v>
      </c>
      <c r="F285" s="17">
        <v>145</v>
      </c>
      <c r="G285" s="17">
        <v>143</v>
      </c>
      <c r="H285" s="17">
        <v>144</v>
      </c>
      <c r="I285" s="17">
        <v>141</v>
      </c>
      <c r="J285" s="17">
        <v>143</v>
      </c>
      <c r="K285" s="17">
        <v>140</v>
      </c>
      <c r="L285" s="17">
        <v>140</v>
      </c>
      <c r="M285" s="17">
        <v>139</v>
      </c>
      <c r="N285" s="17">
        <v>140</v>
      </c>
      <c r="O285" s="17">
        <v>144</v>
      </c>
      <c r="P285" s="17">
        <v>136</v>
      </c>
      <c r="Q285" s="17">
        <v>132</v>
      </c>
      <c r="R285" s="17">
        <v>132</v>
      </c>
      <c r="S285" s="17">
        <v>132</v>
      </c>
      <c r="T285" s="17">
        <v>132</v>
      </c>
      <c r="U285" s="17">
        <v>131</v>
      </c>
      <c r="V285" s="17">
        <v>131</v>
      </c>
      <c r="W285" s="17">
        <v>131</v>
      </c>
      <c r="X285" s="17">
        <v>131</v>
      </c>
      <c r="Y285" s="17">
        <v>131</v>
      </c>
      <c r="Z285" s="17">
        <v>132</v>
      </c>
      <c r="AA285" s="17">
        <v>134</v>
      </c>
      <c r="AB285" s="17">
        <v>135</v>
      </c>
      <c r="AC285" s="17">
        <v>132</v>
      </c>
      <c r="AD285" s="17">
        <v>132</v>
      </c>
      <c r="AE285" s="17">
        <v>156</v>
      </c>
      <c r="AF285" s="17">
        <v>150</v>
      </c>
      <c r="AG285" s="17">
        <v>152</v>
      </c>
      <c r="AH285" s="17">
        <v>147</v>
      </c>
      <c r="AI285" s="17">
        <v>144</v>
      </c>
      <c r="AJ285" s="17">
        <v>149</v>
      </c>
      <c r="AK285" s="17">
        <v>148</v>
      </c>
      <c r="AL285" s="218">
        <v>147</v>
      </c>
      <c r="AM285" s="218">
        <v>149</v>
      </c>
    </row>
    <row r="286" spans="1:39" s="17" customFormat="1" hidden="1" outlineLevel="1" x14ac:dyDescent="0.2">
      <c r="A286" s="36" t="s">
        <v>597</v>
      </c>
      <c r="B286" s="37"/>
      <c r="C286" s="17">
        <v>2</v>
      </c>
      <c r="D286" s="17">
        <v>3</v>
      </c>
      <c r="E286" s="17">
        <v>47</v>
      </c>
      <c r="F286" s="17">
        <v>102</v>
      </c>
      <c r="G286" s="17">
        <v>155</v>
      </c>
      <c r="H286" s="17">
        <v>161</v>
      </c>
      <c r="I286" s="17">
        <v>168</v>
      </c>
      <c r="J286" s="17">
        <v>178</v>
      </c>
      <c r="K286" s="17">
        <v>192</v>
      </c>
      <c r="L286" s="17">
        <v>202</v>
      </c>
      <c r="M286" s="17">
        <v>210</v>
      </c>
      <c r="N286" s="17">
        <v>213</v>
      </c>
      <c r="O286" s="17">
        <v>213</v>
      </c>
      <c r="P286" s="17">
        <v>215</v>
      </c>
      <c r="Q286" s="17">
        <v>220</v>
      </c>
      <c r="R286" s="17">
        <v>219</v>
      </c>
      <c r="S286" s="17">
        <v>224</v>
      </c>
      <c r="T286" s="17">
        <v>226</v>
      </c>
      <c r="U286" s="17">
        <v>229</v>
      </c>
      <c r="V286" s="17">
        <v>226</v>
      </c>
      <c r="W286" s="17">
        <v>228</v>
      </c>
      <c r="X286" s="17">
        <v>223</v>
      </c>
      <c r="Y286" s="17">
        <v>224</v>
      </c>
      <c r="Z286" s="17">
        <v>224</v>
      </c>
      <c r="AA286" s="17">
        <v>227</v>
      </c>
      <c r="AB286" s="17">
        <v>233</v>
      </c>
      <c r="AC286" s="17">
        <v>234</v>
      </c>
      <c r="AD286" s="17">
        <v>231</v>
      </c>
      <c r="AE286" s="17">
        <v>270</v>
      </c>
      <c r="AF286" s="17">
        <v>262</v>
      </c>
      <c r="AG286" s="17">
        <v>266</v>
      </c>
      <c r="AH286" s="17">
        <v>281</v>
      </c>
      <c r="AI286" s="17">
        <v>288</v>
      </c>
      <c r="AJ286" s="17">
        <v>256</v>
      </c>
      <c r="AK286" s="17">
        <v>267</v>
      </c>
      <c r="AL286" s="218">
        <v>277</v>
      </c>
      <c r="AM286" s="218">
        <v>272</v>
      </c>
    </row>
    <row r="287" spans="1:39" s="17" customFormat="1" hidden="1" outlineLevel="1" x14ac:dyDescent="0.2">
      <c r="A287" s="36" t="s">
        <v>598</v>
      </c>
      <c r="B287" s="37"/>
      <c r="C287" s="17">
        <v>0</v>
      </c>
      <c r="D287" s="17">
        <v>0</v>
      </c>
      <c r="E287" s="17">
        <v>39</v>
      </c>
      <c r="F287" s="17">
        <v>138</v>
      </c>
      <c r="G287" s="17">
        <v>150</v>
      </c>
      <c r="H287" s="17">
        <v>198</v>
      </c>
      <c r="I287" s="17">
        <v>226</v>
      </c>
      <c r="J287" s="17">
        <v>253</v>
      </c>
      <c r="K287" s="17">
        <v>272</v>
      </c>
      <c r="L287" s="17">
        <v>280</v>
      </c>
      <c r="M287" s="17">
        <v>287</v>
      </c>
      <c r="N287" s="17">
        <v>293</v>
      </c>
      <c r="O287" s="17">
        <v>308</v>
      </c>
      <c r="P287" s="17">
        <v>327</v>
      </c>
      <c r="Q287" s="17">
        <v>340</v>
      </c>
      <c r="R287" s="17">
        <v>359</v>
      </c>
      <c r="S287" s="17">
        <v>375</v>
      </c>
      <c r="T287" s="17">
        <v>384</v>
      </c>
      <c r="U287" s="17">
        <v>387</v>
      </c>
      <c r="V287" s="17">
        <v>390</v>
      </c>
      <c r="W287" s="17">
        <v>392</v>
      </c>
      <c r="X287" s="17">
        <v>399</v>
      </c>
      <c r="Y287" s="17">
        <v>402</v>
      </c>
      <c r="Z287" s="17">
        <v>403</v>
      </c>
      <c r="AA287" s="17">
        <v>405</v>
      </c>
      <c r="AB287" s="17">
        <v>408</v>
      </c>
      <c r="AC287" s="17">
        <v>414</v>
      </c>
      <c r="AD287" s="17">
        <v>416</v>
      </c>
      <c r="AE287" s="17">
        <v>426</v>
      </c>
      <c r="AF287" s="17">
        <v>422</v>
      </c>
      <c r="AG287" s="17">
        <v>423</v>
      </c>
      <c r="AH287" s="17">
        <v>425</v>
      </c>
      <c r="AI287" s="17">
        <v>426</v>
      </c>
      <c r="AJ287" s="17">
        <v>426</v>
      </c>
      <c r="AK287" s="17">
        <v>426</v>
      </c>
      <c r="AL287" s="218">
        <v>427</v>
      </c>
      <c r="AM287" s="218">
        <v>430</v>
      </c>
    </row>
    <row r="288" spans="1:39" s="17" customFormat="1" hidden="1" outlineLevel="1" x14ac:dyDescent="0.2">
      <c r="A288" s="36" t="s">
        <v>599</v>
      </c>
      <c r="B288" s="37"/>
      <c r="C288" s="17">
        <v>0</v>
      </c>
      <c r="D288" s="17">
        <v>0</v>
      </c>
      <c r="E288" s="17">
        <v>3</v>
      </c>
      <c r="F288" s="17">
        <v>7</v>
      </c>
      <c r="G288" s="17">
        <v>10</v>
      </c>
      <c r="H288" s="17">
        <v>11</v>
      </c>
      <c r="I288" s="17">
        <v>13</v>
      </c>
      <c r="J288" s="17">
        <v>15</v>
      </c>
      <c r="K288" s="17">
        <v>15</v>
      </c>
      <c r="L288" s="17">
        <v>15</v>
      </c>
      <c r="M288" s="17">
        <v>15</v>
      </c>
      <c r="N288" s="17">
        <v>15</v>
      </c>
      <c r="O288" s="17">
        <v>15</v>
      </c>
      <c r="P288" s="17">
        <v>16</v>
      </c>
      <c r="Q288" s="17">
        <v>15</v>
      </c>
      <c r="R288" s="17">
        <v>15</v>
      </c>
      <c r="S288" s="17">
        <v>15</v>
      </c>
      <c r="T288" s="17">
        <v>15</v>
      </c>
      <c r="U288" s="17">
        <v>16</v>
      </c>
      <c r="V288" s="17">
        <v>16</v>
      </c>
      <c r="W288" s="17">
        <v>16</v>
      </c>
      <c r="X288" s="17">
        <v>17</v>
      </c>
      <c r="Y288" s="17">
        <v>16</v>
      </c>
      <c r="Z288" s="17">
        <v>16</v>
      </c>
      <c r="AA288" s="17">
        <v>16</v>
      </c>
      <c r="AB288" s="17">
        <v>16</v>
      </c>
      <c r="AC288" s="17">
        <v>16</v>
      </c>
      <c r="AD288" s="17">
        <v>16</v>
      </c>
      <c r="AE288" s="17">
        <v>10</v>
      </c>
      <c r="AF288" s="17">
        <v>10</v>
      </c>
      <c r="AG288" s="17">
        <v>10</v>
      </c>
      <c r="AH288" s="17">
        <v>10</v>
      </c>
      <c r="AI288" s="17">
        <v>10</v>
      </c>
      <c r="AJ288" s="17">
        <v>10</v>
      </c>
      <c r="AK288" s="17">
        <v>10</v>
      </c>
      <c r="AL288" s="218">
        <v>13</v>
      </c>
      <c r="AM288" s="218">
        <v>12</v>
      </c>
    </row>
    <row r="289" spans="1:39" s="17" customFormat="1" hidden="1" outlineLevel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2</v>
      </c>
      <c r="G289" s="17">
        <v>2</v>
      </c>
      <c r="H289" s="17">
        <v>2</v>
      </c>
      <c r="I289" s="17">
        <v>2</v>
      </c>
      <c r="J289" s="17">
        <v>2</v>
      </c>
      <c r="K289" s="17">
        <v>2</v>
      </c>
      <c r="L289" s="17">
        <v>2</v>
      </c>
      <c r="M289" s="17">
        <v>3</v>
      </c>
      <c r="N289" s="17">
        <v>2</v>
      </c>
      <c r="O289" s="17">
        <v>2</v>
      </c>
      <c r="P289" s="17">
        <v>2</v>
      </c>
      <c r="Q289" s="17">
        <v>2</v>
      </c>
      <c r="R289" s="17">
        <v>1</v>
      </c>
      <c r="S289" s="17">
        <v>1</v>
      </c>
      <c r="T289" s="17">
        <v>0</v>
      </c>
      <c r="U289" s="17">
        <v>0</v>
      </c>
      <c r="V289" s="17">
        <v>1</v>
      </c>
      <c r="W289" s="17">
        <v>2</v>
      </c>
      <c r="X289" s="17">
        <v>0</v>
      </c>
      <c r="Y289" s="17">
        <v>0</v>
      </c>
      <c r="Z289" s="17">
        <v>0</v>
      </c>
      <c r="AA289" s="17">
        <v>1</v>
      </c>
      <c r="AB289" s="17">
        <v>1</v>
      </c>
      <c r="AC289" s="17">
        <v>0</v>
      </c>
      <c r="AD289" s="17">
        <v>0</v>
      </c>
      <c r="AE289" s="17">
        <v>14</v>
      </c>
      <c r="AF289" s="17">
        <v>2</v>
      </c>
      <c r="AG289" s="17">
        <v>1</v>
      </c>
      <c r="AH289" s="17">
        <v>1</v>
      </c>
      <c r="AI289" s="17">
        <v>0</v>
      </c>
      <c r="AJ289" s="17">
        <v>1</v>
      </c>
      <c r="AK289" s="17">
        <v>1</v>
      </c>
      <c r="AL289" s="218">
        <v>1</v>
      </c>
      <c r="AM289" s="218">
        <v>0</v>
      </c>
    </row>
    <row r="290" spans="1:39" s="17" customFormat="1" hidden="1" outlineLevel="1" x14ac:dyDescent="0.2">
      <c r="A290" s="36" t="s">
        <v>601</v>
      </c>
      <c r="B290" s="37"/>
      <c r="C290" s="17">
        <v>11</v>
      </c>
      <c r="D290" s="17">
        <v>11</v>
      </c>
      <c r="E290" s="17">
        <v>1311</v>
      </c>
      <c r="F290" s="17">
        <v>1308</v>
      </c>
      <c r="G290" s="17">
        <v>1308</v>
      </c>
      <c r="H290" s="17">
        <v>1307</v>
      </c>
      <c r="I290" s="17">
        <v>1306</v>
      </c>
      <c r="J290" s="17">
        <v>1305</v>
      </c>
      <c r="K290" s="17">
        <v>1304</v>
      </c>
      <c r="L290" s="17">
        <v>1302</v>
      </c>
      <c r="M290" s="17">
        <v>1301</v>
      </c>
      <c r="N290" s="17">
        <v>1301</v>
      </c>
      <c r="O290" s="17">
        <v>1301</v>
      </c>
      <c r="P290" s="17">
        <v>1300</v>
      </c>
      <c r="Q290" s="17">
        <v>1299</v>
      </c>
      <c r="R290" s="17">
        <v>1296</v>
      </c>
      <c r="S290" s="17">
        <v>1294</v>
      </c>
      <c r="T290" s="17">
        <v>1293</v>
      </c>
      <c r="U290" s="17">
        <v>1293</v>
      </c>
      <c r="V290" s="17">
        <v>1293</v>
      </c>
      <c r="W290" s="17">
        <v>1293</v>
      </c>
      <c r="X290" s="17">
        <v>1293</v>
      </c>
      <c r="Y290" s="17">
        <v>1293</v>
      </c>
      <c r="Z290" s="17">
        <v>1293</v>
      </c>
      <c r="AA290" s="17">
        <v>1293</v>
      </c>
      <c r="AB290" s="17">
        <v>1293</v>
      </c>
      <c r="AC290" s="17">
        <v>1293</v>
      </c>
      <c r="AD290" s="17">
        <v>1293</v>
      </c>
      <c r="AE290" s="17">
        <v>1412</v>
      </c>
      <c r="AF290" s="17">
        <v>1412</v>
      </c>
      <c r="AG290" s="17">
        <v>1411</v>
      </c>
      <c r="AH290" s="17">
        <v>1411</v>
      </c>
      <c r="AI290" s="17">
        <v>1411</v>
      </c>
      <c r="AJ290" s="17">
        <v>1411</v>
      </c>
      <c r="AK290" s="17">
        <v>1411</v>
      </c>
      <c r="AL290" s="218">
        <v>1411</v>
      </c>
      <c r="AM290" s="218">
        <v>1411</v>
      </c>
    </row>
    <row r="291" spans="1:39" s="17" customFormat="1" hidden="1" outlineLevel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218">
        <v>0</v>
      </c>
      <c r="AM291" s="218">
        <v>0</v>
      </c>
    </row>
    <row r="292" spans="1:39" s="17" customFormat="1" hidden="1" outlineLevel="1" x14ac:dyDescent="0.2">
      <c r="A292" s="36" t="s">
        <v>603</v>
      </c>
      <c r="B292" s="37"/>
      <c r="C292" s="17">
        <v>15</v>
      </c>
      <c r="D292" s="17">
        <v>14</v>
      </c>
      <c r="E292" s="17">
        <v>510</v>
      </c>
      <c r="F292" s="17">
        <v>518</v>
      </c>
      <c r="G292" s="17">
        <v>521</v>
      </c>
      <c r="H292" s="17">
        <v>522</v>
      </c>
      <c r="I292" s="17">
        <v>518</v>
      </c>
      <c r="J292" s="17">
        <v>514</v>
      </c>
      <c r="K292" s="17">
        <v>512</v>
      </c>
      <c r="L292" s="17">
        <v>517</v>
      </c>
      <c r="M292" s="17">
        <v>515</v>
      </c>
      <c r="N292" s="17">
        <v>514</v>
      </c>
      <c r="O292" s="17">
        <v>511</v>
      </c>
      <c r="P292" s="17">
        <v>513</v>
      </c>
      <c r="Q292" s="17">
        <v>512</v>
      </c>
      <c r="R292" s="17">
        <v>509</v>
      </c>
      <c r="S292" s="17">
        <v>510</v>
      </c>
      <c r="T292" s="17">
        <v>511</v>
      </c>
      <c r="U292" s="17">
        <v>509</v>
      </c>
      <c r="V292" s="17">
        <v>511</v>
      </c>
      <c r="W292" s="17">
        <v>509</v>
      </c>
      <c r="X292" s="17">
        <v>511</v>
      </c>
      <c r="Y292" s="17">
        <v>513</v>
      </c>
      <c r="Z292" s="17">
        <v>513</v>
      </c>
      <c r="AA292" s="17">
        <v>513</v>
      </c>
      <c r="AB292" s="17">
        <v>514</v>
      </c>
      <c r="AC292" s="17">
        <v>516</v>
      </c>
      <c r="AD292" s="17">
        <v>513</v>
      </c>
      <c r="AE292" s="17">
        <v>240</v>
      </c>
      <c r="AF292" s="17">
        <v>235</v>
      </c>
      <c r="AG292" s="17">
        <v>235</v>
      </c>
      <c r="AH292" s="17">
        <v>236</v>
      </c>
      <c r="AI292" s="17">
        <v>236</v>
      </c>
      <c r="AJ292" s="17">
        <v>235</v>
      </c>
      <c r="AK292" s="17">
        <v>237</v>
      </c>
      <c r="AL292" s="218">
        <v>236</v>
      </c>
      <c r="AM292" s="218">
        <v>238</v>
      </c>
    </row>
    <row r="293" spans="1:39" s="17" customFormat="1" hidden="1" outlineLevel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4</v>
      </c>
      <c r="L293" s="17">
        <v>5</v>
      </c>
      <c r="M293" s="17">
        <v>4</v>
      </c>
      <c r="N293" s="17">
        <v>15</v>
      </c>
      <c r="O293" s="17">
        <v>24</v>
      </c>
      <c r="P293" s="17">
        <v>29</v>
      </c>
      <c r="Q293" s="17">
        <v>49</v>
      </c>
      <c r="R293" s="17">
        <v>62</v>
      </c>
      <c r="S293" s="17">
        <v>69</v>
      </c>
      <c r="T293" s="17">
        <v>72</v>
      </c>
      <c r="U293" s="17">
        <v>79</v>
      </c>
      <c r="V293" s="17">
        <v>85</v>
      </c>
      <c r="W293" s="17">
        <v>86</v>
      </c>
      <c r="X293" s="17">
        <v>90</v>
      </c>
      <c r="Y293" s="17">
        <v>91</v>
      </c>
      <c r="Z293" s="17">
        <v>101</v>
      </c>
      <c r="AA293" s="17">
        <v>98</v>
      </c>
      <c r="AB293" s="17">
        <v>108</v>
      </c>
      <c r="AC293" s="17">
        <v>105</v>
      </c>
      <c r="AD293" s="17">
        <v>108</v>
      </c>
      <c r="AE293" s="17">
        <v>119</v>
      </c>
      <c r="AF293" s="17">
        <v>109</v>
      </c>
      <c r="AG293" s="17">
        <v>108</v>
      </c>
      <c r="AH293" s="17">
        <v>109</v>
      </c>
      <c r="AI293" s="17">
        <v>109</v>
      </c>
      <c r="AJ293" s="17">
        <v>111</v>
      </c>
      <c r="AK293" s="17">
        <v>112</v>
      </c>
      <c r="AL293" s="218">
        <v>110</v>
      </c>
      <c r="AM293" s="218">
        <v>110</v>
      </c>
    </row>
    <row r="294" spans="1:39" s="17" customFormat="1" hidden="1" outlineLevel="1" x14ac:dyDescent="0.2">
      <c r="A294" s="36" t="s">
        <v>605</v>
      </c>
      <c r="B294" s="37"/>
      <c r="C294" s="17">
        <v>5</v>
      </c>
      <c r="D294" s="17">
        <v>5</v>
      </c>
      <c r="E294" s="17">
        <v>107</v>
      </c>
      <c r="F294" s="17">
        <v>106</v>
      </c>
      <c r="G294" s="17">
        <v>106</v>
      </c>
      <c r="H294" s="17">
        <v>106</v>
      </c>
      <c r="I294" s="17">
        <v>107</v>
      </c>
      <c r="J294" s="17">
        <v>107</v>
      </c>
      <c r="K294" s="17">
        <v>107</v>
      </c>
      <c r="L294" s="17">
        <v>106</v>
      </c>
      <c r="M294" s="17">
        <v>106</v>
      </c>
      <c r="N294" s="17">
        <v>106</v>
      </c>
      <c r="O294" s="17">
        <v>106</v>
      </c>
      <c r="P294" s="17">
        <v>106</v>
      </c>
      <c r="Q294" s="17">
        <v>106</v>
      </c>
      <c r="R294" s="17">
        <v>106</v>
      </c>
      <c r="S294" s="17">
        <v>106</v>
      </c>
      <c r="T294" s="17">
        <v>106</v>
      </c>
      <c r="U294" s="17">
        <v>106</v>
      </c>
      <c r="V294" s="17">
        <v>106</v>
      </c>
      <c r="W294" s="17">
        <v>106</v>
      </c>
      <c r="X294" s="17">
        <v>106</v>
      </c>
      <c r="Y294" s="17">
        <v>106</v>
      </c>
      <c r="Z294" s="17">
        <v>106</v>
      </c>
      <c r="AA294" s="17">
        <v>106</v>
      </c>
      <c r="AB294" s="17">
        <v>106</v>
      </c>
      <c r="AC294" s="17">
        <v>106</v>
      </c>
      <c r="AD294" s="17">
        <v>106</v>
      </c>
      <c r="AE294" s="17">
        <v>106</v>
      </c>
      <c r="AF294" s="17">
        <v>106</v>
      </c>
      <c r="AG294" s="17">
        <v>106</v>
      </c>
      <c r="AH294" s="17">
        <v>106</v>
      </c>
      <c r="AI294" s="17">
        <v>106</v>
      </c>
      <c r="AJ294" s="17">
        <v>106</v>
      </c>
      <c r="AK294" s="17">
        <v>106</v>
      </c>
      <c r="AL294" s="218">
        <v>106</v>
      </c>
      <c r="AM294" s="218">
        <v>106</v>
      </c>
    </row>
    <row r="295" spans="1:39" s="17" customFormat="1" hidden="1" outlineLevel="1" x14ac:dyDescent="0.2">
      <c r="A295" s="36" t="s">
        <v>606</v>
      </c>
      <c r="B295" s="37"/>
      <c r="C295" s="17">
        <v>9</v>
      </c>
      <c r="D295" s="17">
        <v>9</v>
      </c>
      <c r="E295" s="17">
        <v>435</v>
      </c>
      <c r="F295" s="17">
        <v>435</v>
      </c>
      <c r="G295" s="17">
        <v>436</v>
      </c>
      <c r="H295" s="17">
        <v>434</v>
      </c>
      <c r="I295" s="17">
        <v>434</v>
      </c>
      <c r="J295" s="17">
        <v>440</v>
      </c>
      <c r="K295" s="17">
        <v>463</v>
      </c>
      <c r="L295" s="17">
        <v>473</v>
      </c>
      <c r="M295" s="17">
        <v>536</v>
      </c>
      <c r="N295" s="17">
        <v>525</v>
      </c>
      <c r="O295" s="17">
        <v>527</v>
      </c>
      <c r="P295" s="17">
        <v>532</v>
      </c>
      <c r="Q295" s="17">
        <v>532</v>
      </c>
      <c r="R295" s="17">
        <v>526</v>
      </c>
      <c r="S295" s="17">
        <v>519</v>
      </c>
      <c r="T295" s="17">
        <v>523</v>
      </c>
      <c r="U295" s="17">
        <v>521</v>
      </c>
      <c r="V295" s="17">
        <v>427</v>
      </c>
      <c r="W295" s="17">
        <v>437</v>
      </c>
      <c r="X295" s="17">
        <v>434</v>
      </c>
      <c r="Y295" s="17">
        <v>437</v>
      </c>
      <c r="Z295" s="17">
        <v>433</v>
      </c>
      <c r="AA295" s="17">
        <v>443</v>
      </c>
      <c r="AB295" s="17">
        <v>439</v>
      </c>
      <c r="AC295" s="17">
        <v>440</v>
      </c>
      <c r="AD295" s="17">
        <v>433</v>
      </c>
      <c r="AE295" s="17">
        <v>348</v>
      </c>
      <c r="AF295" s="17">
        <v>479</v>
      </c>
      <c r="AG295" s="17">
        <v>481</v>
      </c>
      <c r="AH295" s="17">
        <v>492</v>
      </c>
      <c r="AI295" s="17">
        <v>487</v>
      </c>
      <c r="AJ295" s="17">
        <v>491</v>
      </c>
      <c r="AK295" s="17">
        <v>491</v>
      </c>
      <c r="AL295" s="218">
        <v>498</v>
      </c>
      <c r="AM295" s="218">
        <v>493</v>
      </c>
    </row>
    <row r="296" spans="1:39" s="17" customFormat="1" hidden="1" outlineLevel="1" x14ac:dyDescent="0.2">
      <c r="A296" s="36" t="s">
        <v>607</v>
      </c>
      <c r="B296" s="37"/>
      <c r="C296" s="17">
        <v>0</v>
      </c>
      <c r="D296" s="17">
        <v>0</v>
      </c>
      <c r="E296" s="17">
        <v>4</v>
      </c>
      <c r="F296" s="17">
        <v>4</v>
      </c>
      <c r="G296" s="17">
        <v>4</v>
      </c>
      <c r="H296" s="17">
        <v>4</v>
      </c>
      <c r="I296" s="17">
        <v>4</v>
      </c>
      <c r="J296" s="17">
        <v>4</v>
      </c>
      <c r="K296" s="17">
        <v>4</v>
      </c>
      <c r="L296" s="17">
        <v>4</v>
      </c>
      <c r="M296" s="17">
        <v>4</v>
      </c>
      <c r="N296" s="17">
        <v>4</v>
      </c>
      <c r="O296" s="17">
        <v>4</v>
      </c>
      <c r="P296" s="17">
        <v>4</v>
      </c>
      <c r="Q296" s="17">
        <v>4</v>
      </c>
      <c r="R296" s="17">
        <v>4</v>
      </c>
      <c r="S296" s="17">
        <v>4</v>
      </c>
      <c r="T296" s="17">
        <v>4</v>
      </c>
      <c r="U296" s="17">
        <v>4</v>
      </c>
      <c r="V296" s="17">
        <v>4</v>
      </c>
      <c r="W296" s="17">
        <v>4</v>
      </c>
      <c r="X296" s="17">
        <v>4</v>
      </c>
      <c r="Y296" s="17">
        <v>4</v>
      </c>
      <c r="Z296" s="17">
        <v>4</v>
      </c>
      <c r="AA296" s="17">
        <v>4</v>
      </c>
      <c r="AB296" s="17">
        <v>4</v>
      </c>
      <c r="AC296" s="17">
        <v>4</v>
      </c>
      <c r="AD296" s="17">
        <v>4</v>
      </c>
      <c r="AE296" s="17">
        <v>3</v>
      </c>
      <c r="AF296" s="17">
        <v>3</v>
      </c>
      <c r="AG296" s="17">
        <v>3</v>
      </c>
      <c r="AH296" s="17">
        <v>3</v>
      </c>
      <c r="AI296" s="17">
        <v>3</v>
      </c>
      <c r="AJ296" s="17">
        <v>3</v>
      </c>
      <c r="AK296" s="17">
        <v>3</v>
      </c>
      <c r="AL296" s="218">
        <v>3</v>
      </c>
      <c r="AM296" s="218">
        <v>3</v>
      </c>
    </row>
    <row r="297" spans="1:39" s="17" customFormat="1" hidden="1" outlineLevel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218">
        <v>0</v>
      </c>
      <c r="AM297" s="218">
        <v>0</v>
      </c>
    </row>
    <row r="298" spans="1:39" s="17" customFormat="1" hidden="1" outlineLevel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218">
        <v>0</v>
      </c>
      <c r="AM298" s="218">
        <v>0</v>
      </c>
    </row>
    <row r="299" spans="1:39" s="17" customFormat="1" hidden="1" outlineLevel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1</v>
      </c>
      <c r="I299" s="17">
        <v>1</v>
      </c>
      <c r="J299" s="17">
        <v>1</v>
      </c>
      <c r="K299" s="17">
        <v>1</v>
      </c>
      <c r="L299" s="17">
        <v>1</v>
      </c>
      <c r="M299" s="17">
        <v>1</v>
      </c>
      <c r="N299" s="17">
        <v>1</v>
      </c>
      <c r="O299" s="17">
        <v>1</v>
      </c>
      <c r="P299" s="17">
        <v>1</v>
      </c>
      <c r="Q299" s="17">
        <v>1</v>
      </c>
      <c r="R299" s="17">
        <v>1</v>
      </c>
      <c r="S299" s="17">
        <v>1</v>
      </c>
      <c r="T299" s="17">
        <v>1</v>
      </c>
      <c r="U299" s="17">
        <v>1</v>
      </c>
      <c r="V299" s="17">
        <v>1</v>
      </c>
      <c r="W299" s="17">
        <v>1</v>
      </c>
      <c r="X299" s="17">
        <v>1</v>
      </c>
      <c r="Y299" s="17">
        <v>1</v>
      </c>
      <c r="Z299" s="17">
        <v>1</v>
      </c>
      <c r="AA299" s="17">
        <v>1</v>
      </c>
      <c r="AB299" s="17">
        <v>1</v>
      </c>
      <c r="AC299" s="17">
        <v>1</v>
      </c>
      <c r="AD299" s="17">
        <v>1</v>
      </c>
      <c r="AE299" s="17">
        <v>1</v>
      </c>
      <c r="AF299" s="17">
        <v>1</v>
      </c>
      <c r="AG299" s="17">
        <v>1</v>
      </c>
      <c r="AH299" s="17">
        <v>1</v>
      </c>
      <c r="AI299" s="17">
        <v>1</v>
      </c>
      <c r="AJ299" s="17">
        <v>1</v>
      </c>
      <c r="AK299" s="17">
        <v>1</v>
      </c>
      <c r="AL299" s="218">
        <v>1</v>
      </c>
      <c r="AM299" s="218">
        <v>1</v>
      </c>
    </row>
    <row r="300" spans="1:39" s="17" customFormat="1" hidden="1" outlineLevel="1" x14ac:dyDescent="0.2">
      <c r="A300" s="36" t="s">
        <v>611</v>
      </c>
      <c r="B300" s="37"/>
      <c r="C300" s="17">
        <v>412</v>
      </c>
      <c r="D300" s="17">
        <v>1184</v>
      </c>
      <c r="E300" s="17">
        <v>9013</v>
      </c>
      <c r="F300" s="17">
        <v>3067</v>
      </c>
      <c r="G300" s="17">
        <v>2272</v>
      </c>
      <c r="H300" s="17">
        <v>1944</v>
      </c>
      <c r="I300" s="17">
        <v>2047</v>
      </c>
      <c r="J300" s="17">
        <v>1817</v>
      </c>
      <c r="K300" s="17">
        <v>2056</v>
      </c>
      <c r="L300" s="17">
        <v>2183</v>
      </c>
      <c r="M300" s="17">
        <v>1411</v>
      </c>
      <c r="N300" s="17">
        <v>1949</v>
      </c>
      <c r="O300" s="17">
        <v>1378</v>
      </c>
      <c r="P300" s="17">
        <v>1590</v>
      </c>
      <c r="Q300" s="17">
        <v>1828</v>
      </c>
      <c r="R300" s="17">
        <v>1996</v>
      </c>
      <c r="S300" s="17">
        <v>1615</v>
      </c>
      <c r="T300" s="17">
        <v>1766</v>
      </c>
      <c r="U300" s="17">
        <v>1864</v>
      </c>
      <c r="V300" s="17">
        <v>1450</v>
      </c>
      <c r="W300" s="17">
        <v>1814</v>
      </c>
      <c r="X300" s="17">
        <v>1505</v>
      </c>
      <c r="Y300" s="17">
        <v>1620</v>
      </c>
      <c r="Z300" s="17">
        <v>381</v>
      </c>
      <c r="AA300" s="17">
        <v>349</v>
      </c>
      <c r="AB300" s="17">
        <v>310</v>
      </c>
      <c r="AC300" s="17">
        <v>305</v>
      </c>
      <c r="AD300" s="17">
        <v>347</v>
      </c>
      <c r="AE300" s="17">
        <v>262</v>
      </c>
      <c r="AF300" s="17">
        <v>255</v>
      </c>
      <c r="AG300" s="17">
        <v>252</v>
      </c>
      <c r="AH300" s="17">
        <v>229</v>
      </c>
      <c r="AI300" s="17">
        <v>212</v>
      </c>
      <c r="AJ300" s="17">
        <v>222</v>
      </c>
      <c r="AK300" s="17">
        <v>264</v>
      </c>
      <c r="AL300" s="218">
        <v>265</v>
      </c>
      <c r="AM300" s="218">
        <v>234</v>
      </c>
    </row>
    <row r="301" spans="1:39" s="17" customFormat="1" hidden="1" outlineLevel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1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1</v>
      </c>
      <c r="AF301" s="17">
        <v>1</v>
      </c>
      <c r="AG301" s="17">
        <v>1</v>
      </c>
      <c r="AH301" s="17">
        <v>1</v>
      </c>
      <c r="AI301" s="17">
        <v>1</v>
      </c>
      <c r="AJ301" s="17">
        <v>1</v>
      </c>
      <c r="AK301" s="17">
        <v>1</v>
      </c>
      <c r="AL301" s="218">
        <v>1</v>
      </c>
      <c r="AM301" s="218">
        <v>1</v>
      </c>
    </row>
    <row r="302" spans="1:39" s="17" customFormat="1" hidden="1" outlineLevel="1" x14ac:dyDescent="0.2">
      <c r="A302" s="36" t="s">
        <v>613</v>
      </c>
      <c r="B302" s="37"/>
      <c r="C302" s="17">
        <v>35</v>
      </c>
      <c r="D302" s="17">
        <v>33</v>
      </c>
      <c r="E302" s="17">
        <v>838</v>
      </c>
      <c r="F302" s="17">
        <v>614</v>
      </c>
      <c r="G302" s="17">
        <v>624</v>
      </c>
      <c r="H302" s="17">
        <v>569</v>
      </c>
      <c r="I302" s="17">
        <v>631</v>
      </c>
      <c r="J302" s="17">
        <v>674</v>
      </c>
      <c r="K302" s="17">
        <v>692</v>
      </c>
      <c r="L302" s="17">
        <v>740</v>
      </c>
      <c r="M302" s="17">
        <v>789</v>
      </c>
      <c r="N302" s="17">
        <v>868</v>
      </c>
      <c r="O302" s="17">
        <v>877</v>
      </c>
      <c r="P302" s="17">
        <v>885</v>
      </c>
      <c r="Q302" s="17">
        <v>857</v>
      </c>
      <c r="R302" s="17">
        <v>863</v>
      </c>
      <c r="S302" s="17">
        <v>870</v>
      </c>
      <c r="T302" s="17">
        <v>866</v>
      </c>
      <c r="U302" s="17">
        <v>886</v>
      </c>
      <c r="V302" s="17">
        <v>902</v>
      </c>
      <c r="W302" s="17">
        <v>906</v>
      </c>
      <c r="X302" s="17">
        <v>888</v>
      </c>
      <c r="Y302" s="17">
        <v>899</v>
      </c>
      <c r="Z302" s="17">
        <v>922</v>
      </c>
      <c r="AA302" s="17">
        <v>927</v>
      </c>
      <c r="AB302" s="17">
        <v>924</v>
      </c>
      <c r="AC302" s="17">
        <v>924</v>
      </c>
      <c r="AD302" s="17">
        <v>925</v>
      </c>
      <c r="AE302" s="17">
        <v>1053</v>
      </c>
      <c r="AF302" s="17">
        <v>881</v>
      </c>
      <c r="AG302" s="17">
        <v>914</v>
      </c>
      <c r="AH302" s="17">
        <v>914</v>
      </c>
      <c r="AI302" s="17">
        <v>919</v>
      </c>
      <c r="AJ302" s="17">
        <v>906</v>
      </c>
      <c r="AK302" s="17">
        <v>899</v>
      </c>
      <c r="AL302" s="218">
        <v>910</v>
      </c>
      <c r="AM302" s="218">
        <v>967</v>
      </c>
    </row>
    <row r="303" spans="1:39" s="17" customFormat="1" hidden="1" outlineLevel="1" x14ac:dyDescent="0.2">
      <c r="A303" s="36" t="s">
        <v>614</v>
      </c>
      <c r="B303" s="37"/>
      <c r="C303" s="17">
        <v>51</v>
      </c>
      <c r="D303" s="17">
        <v>60</v>
      </c>
      <c r="E303" s="17">
        <v>4901</v>
      </c>
      <c r="F303" s="17">
        <v>5160</v>
      </c>
      <c r="G303" s="17">
        <v>5368</v>
      </c>
      <c r="H303" s="17">
        <v>5571</v>
      </c>
      <c r="I303" s="17">
        <v>5781</v>
      </c>
      <c r="J303" s="17">
        <v>5968</v>
      </c>
      <c r="K303" s="17">
        <v>6231</v>
      </c>
      <c r="L303" s="17">
        <v>6460</v>
      </c>
      <c r="M303" s="17">
        <v>6645</v>
      </c>
      <c r="N303" s="17">
        <v>6825</v>
      </c>
      <c r="O303" s="17">
        <v>7005</v>
      </c>
      <c r="P303" s="17">
        <v>7148</v>
      </c>
      <c r="Q303" s="17">
        <v>7315</v>
      </c>
      <c r="R303" s="17">
        <v>7459</v>
      </c>
      <c r="S303" s="17">
        <v>7609</v>
      </c>
      <c r="T303" s="17">
        <v>7766</v>
      </c>
      <c r="U303" s="17">
        <v>7893</v>
      </c>
      <c r="V303" s="17">
        <v>8024</v>
      </c>
      <c r="W303" s="17">
        <v>8181</v>
      </c>
      <c r="X303" s="17">
        <v>8354</v>
      </c>
      <c r="Y303" s="17">
        <v>8462</v>
      </c>
      <c r="Z303" s="17">
        <v>8622</v>
      </c>
      <c r="AA303" s="17">
        <v>8743</v>
      </c>
      <c r="AB303" s="17">
        <v>8867</v>
      </c>
      <c r="AC303" s="17">
        <v>8996</v>
      </c>
      <c r="AD303" s="17">
        <v>9100</v>
      </c>
      <c r="AE303" s="17">
        <v>9215</v>
      </c>
      <c r="AF303" s="17">
        <v>8943</v>
      </c>
      <c r="AG303" s="17">
        <v>9041</v>
      </c>
      <c r="AH303" s="17">
        <v>9163</v>
      </c>
      <c r="AI303" s="17">
        <v>9276</v>
      </c>
      <c r="AJ303" s="17">
        <v>9461</v>
      </c>
      <c r="AK303" s="17">
        <v>9584</v>
      </c>
      <c r="AL303" s="218">
        <v>9882</v>
      </c>
      <c r="AM303" s="218">
        <v>9991</v>
      </c>
    </row>
    <row r="304" spans="1:39" s="17" customFormat="1" hidden="1" outlineLevel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218">
        <v>0</v>
      </c>
      <c r="AM304" s="218">
        <v>0</v>
      </c>
    </row>
    <row r="305" spans="1:48" ht="12.75" hidden="1" outlineLevel="1" x14ac:dyDescent="0.2">
      <c r="A305" s="49" t="s">
        <v>131</v>
      </c>
      <c r="B305" s="50"/>
      <c r="C305" s="7"/>
    </row>
    <row r="306" spans="1:48" hidden="1" outlineLevel="1" x14ac:dyDescent="0.2">
      <c r="A306" s="16" t="s">
        <v>132</v>
      </c>
      <c r="C306" s="7"/>
    </row>
    <row r="307" spans="1:48" hidden="1" outlineLevel="1" x14ac:dyDescent="0.2">
      <c r="A307" s="16" t="s">
        <v>133</v>
      </c>
      <c r="C307" s="18">
        <v>1.2620424950359999E-3</v>
      </c>
      <c r="D307" s="18">
        <v>1.659427449112E-3</v>
      </c>
      <c r="E307" s="18">
        <v>1.3087776802759999E-3</v>
      </c>
      <c r="F307" s="18">
        <v>1.3198720563E-3</v>
      </c>
      <c r="G307" s="18">
        <v>1.28358444652E-3</v>
      </c>
      <c r="H307" s="18">
        <v>1.377653711011E-3</v>
      </c>
      <c r="I307" s="18">
        <v>1.5295681513950001E-3</v>
      </c>
      <c r="J307" s="18">
        <v>2.041607201427E-3</v>
      </c>
      <c r="K307" s="18">
        <v>1.6235963715300001E-3</v>
      </c>
      <c r="L307" s="18">
        <v>1.507277414372E-3</v>
      </c>
      <c r="M307" s="18">
        <v>1.91933197614E-3</v>
      </c>
      <c r="N307" s="18">
        <v>1.86424996587E-3</v>
      </c>
      <c r="O307" s="18">
        <v>1.5081940076830001E-3</v>
      </c>
      <c r="P307" s="18">
        <v>1.376245469348E-3</v>
      </c>
      <c r="Q307" s="18">
        <v>1.5435738654429999E-3</v>
      </c>
      <c r="R307" s="18">
        <v>1.511463575629E-3</v>
      </c>
      <c r="S307" s="18">
        <v>1.346445320978E-3</v>
      </c>
      <c r="T307" s="18">
        <v>1.250704383346E-3</v>
      </c>
      <c r="U307" s="18">
        <v>1.792243408055E-3</v>
      </c>
      <c r="V307" s="18">
        <v>1.363131242835E-3</v>
      </c>
      <c r="W307" s="18">
        <v>1.288042701842E-3</v>
      </c>
      <c r="X307" s="18">
        <v>1.2878937188719999E-3</v>
      </c>
      <c r="Y307" s="18">
        <v>1.569342394816E-3</v>
      </c>
      <c r="Z307" s="18">
        <v>1.622968523931E-3</v>
      </c>
      <c r="AA307" s="18">
        <v>1.259350430971E-3</v>
      </c>
      <c r="AB307" s="18">
        <v>1.5647724474349999E-3</v>
      </c>
      <c r="AC307" s="18">
        <v>1.5518059374889999E-3</v>
      </c>
      <c r="AD307" s="18">
        <v>1.358952610669E-3</v>
      </c>
      <c r="AE307" s="18">
        <v>1.360372155542E-3</v>
      </c>
      <c r="AF307" s="18">
        <v>1.063847870412E-3</v>
      </c>
      <c r="AG307" s="18">
        <v>1.056836754965E-3</v>
      </c>
      <c r="AH307" s="18">
        <v>1.0588752985369999E-3</v>
      </c>
      <c r="AI307" s="18">
        <v>1.018367875098E-3</v>
      </c>
      <c r="AJ307" s="18">
        <v>1.6106817462129999E-3</v>
      </c>
      <c r="AK307" s="18">
        <v>1.284096117255E-3</v>
      </c>
      <c r="AL307" s="220">
        <v>1.076939530964E-3</v>
      </c>
      <c r="AM307" s="220">
        <v>1.434234560998E-3</v>
      </c>
      <c r="AN307" s="18"/>
      <c r="AO307" s="18"/>
      <c r="AP307" s="18"/>
      <c r="AQ307" s="18"/>
      <c r="AR307" s="18"/>
      <c r="AS307" s="18"/>
      <c r="AT307" s="18"/>
      <c r="AU307" s="18"/>
      <c r="AV307" s="18"/>
    </row>
    <row r="308" spans="1:48" hidden="1" outlineLevel="1" x14ac:dyDescent="0.2">
      <c r="A308" s="16" t="s">
        <v>134</v>
      </c>
      <c r="C308" s="18">
        <v>1.24784904516E-3</v>
      </c>
      <c r="D308" s="18">
        <v>7.0854066513000006E-5</v>
      </c>
      <c r="E308" s="18">
        <v>3.2089123801999999E-3</v>
      </c>
      <c r="F308" s="18">
        <v>1.978967096061E-2</v>
      </c>
      <c r="G308" s="18">
        <v>1.660377631706E-2</v>
      </c>
      <c r="H308" s="18">
        <v>1.635809134706E-2</v>
      </c>
      <c r="I308" s="18">
        <v>1.677771081934E-2</v>
      </c>
      <c r="J308" s="18">
        <v>1.5818447119490001E-2</v>
      </c>
      <c r="K308" s="18">
        <v>1.5245000234600001E-2</v>
      </c>
      <c r="L308" s="18">
        <v>6.9338266362919997E-3</v>
      </c>
      <c r="M308" s="18">
        <v>5.719928263646E-3</v>
      </c>
      <c r="N308" s="18">
        <v>2.1854919968229999E-3</v>
      </c>
      <c r="O308" s="18">
        <v>2.2724569243259998E-3</v>
      </c>
      <c r="P308" s="18">
        <v>2.3537893545379999E-3</v>
      </c>
      <c r="Q308" s="18">
        <v>2.2028411460299998E-3</v>
      </c>
      <c r="R308" s="18">
        <v>2.3730018486130002E-3</v>
      </c>
      <c r="S308" s="18">
        <v>2.0822548492240001E-3</v>
      </c>
      <c r="T308" s="18">
        <v>2.1049931515379999E-3</v>
      </c>
      <c r="U308" s="18">
        <v>2.2454595525500001E-3</v>
      </c>
      <c r="V308" s="18">
        <v>2.0609727521069998E-3</v>
      </c>
      <c r="W308" s="18">
        <v>2.1168857121300001E-3</v>
      </c>
      <c r="X308" s="18">
        <v>2.1530568880600001E-3</v>
      </c>
      <c r="Y308" s="18">
        <v>2.1575856660099998E-3</v>
      </c>
      <c r="Z308" s="18">
        <v>2.146621355116E-3</v>
      </c>
      <c r="AA308" s="18">
        <v>2.176321788777E-3</v>
      </c>
      <c r="AB308" s="18">
        <v>1.88714601941E-3</v>
      </c>
      <c r="AC308" s="18">
        <v>1.9676762700410002E-3</v>
      </c>
      <c r="AD308" s="18">
        <v>2.0144647697150002E-3</v>
      </c>
      <c r="AE308" s="18">
        <v>1.9636588416800001E-3</v>
      </c>
      <c r="AF308" s="18">
        <v>1.740779796906E-3</v>
      </c>
      <c r="AG308" s="18">
        <v>1.9322584424080001E-3</v>
      </c>
      <c r="AH308" s="18">
        <v>1.840474518462E-3</v>
      </c>
      <c r="AI308" s="18">
        <v>1.674616604327E-3</v>
      </c>
      <c r="AJ308" s="18">
        <v>1.637263327355E-3</v>
      </c>
      <c r="AK308" s="18">
        <v>1.637050608795E-3</v>
      </c>
      <c r="AL308" s="220">
        <v>1.730156429853E-3</v>
      </c>
      <c r="AM308" s="220">
        <v>1.7256783837880001E-3</v>
      </c>
      <c r="AN308" s="18"/>
      <c r="AO308" s="18"/>
      <c r="AP308" s="18"/>
      <c r="AQ308" s="18"/>
      <c r="AR308" s="18"/>
      <c r="AS308" s="18"/>
      <c r="AT308" s="18"/>
      <c r="AU308" s="18"/>
      <c r="AV308" s="18"/>
    </row>
    <row r="309" spans="1:48" hidden="1" outlineLevel="1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220">
        <v>0</v>
      </c>
      <c r="AM309" s="220">
        <v>0</v>
      </c>
      <c r="AN309" s="18"/>
      <c r="AO309" s="18"/>
      <c r="AP309" s="18"/>
      <c r="AQ309" s="18"/>
      <c r="AR309" s="18"/>
      <c r="AS309" s="18"/>
      <c r="AT309" s="18"/>
      <c r="AU309" s="18"/>
      <c r="AV309" s="18"/>
    </row>
    <row r="310" spans="1:48" hidden="1" outlineLevel="1" x14ac:dyDescent="0.2">
      <c r="A310" s="16" t="s">
        <v>13</v>
      </c>
      <c r="C310" s="18">
        <v>3.7810517279760002E-2</v>
      </c>
      <c r="D310" s="18">
        <v>4.3181471063289997E-2</v>
      </c>
      <c r="E310" s="18">
        <v>6.3367977547309995E-2</v>
      </c>
      <c r="F310" s="18">
        <v>5.8644661689470003E-2</v>
      </c>
      <c r="G310" s="18">
        <v>5.706981036336E-2</v>
      </c>
      <c r="H310" s="18">
        <v>6.0986049207110003E-2</v>
      </c>
      <c r="I310" s="18">
        <v>6.2870983388360002E-2</v>
      </c>
      <c r="J310" s="18">
        <v>6.047348363169E-2</v>
      </c>
      <c r="K310" s="18">
        <v>5.9420183702289998E-2</v>
      </c>
      <c r="L310" s="18">
        <v>5.9596000223800003E-2</v>
      </c>
      <c r="M310" s="18">
        <v>6.1461514686460002E-2</v>
      </c>
      <c r="N310" s="18">
        <v>6.6162882186760003E-2</v>
      </c>
      <c r="O310" s="18">
        <v>6.6333501360020003E-2</v>
      </c>
      <c r="P310" s="18">
        <v>6.3719819518900003E-2</v>
      </c>
      <c r="Q310" s="18">
        <v>6.0280843965519998E-2</v>
      </c>
      <c r="R310" s="18">
        <v>6.1146242283780003E-2</v>
      </c>
      <c r="S310" s="18">
        <v>6.201007231768E-2</v>
      </c>
      <c r="T310" s="18">
        <v>6.2428741796659998E-2</v>
      </c>
      <c r="U310" s="18">
        <v>6.0076193048630003E-2</v>
      </c>
      <c r="V310" s="18">
        <v>6.3001557516370002E-2</v>
      </c>
      <c r="W310" s="18">
        <v>6.1191179875850002E-2</v>
      </c>
      <c r="X310" s="18">
        <v>6.2711471849979994E-2</v>
      </c>
      <c r="Y310" s="18">
        <v>6.5772117826139995E-2</v>
      </c>
      <c r="Z310" s="18">
        <v>6.4001854326109997E-2</v>
      </c>
      <c r="AA310" s="18">
        <v>6.3416652371229995E-2</v>
      </c>
      <c r="AB310" s="18">
        <v>6.3768922029570005E-2</v>
      </c>
      <c r="AC310" s="18">
        <v>6.1785080984760002E-2</v>
      </c>
      <c r="AD310" s="18">
        <v>6.0516332107329998E-2</v>
      </c>
      <c r="AE310" s="18">
        <v>5.9442989064000001E-2</v>
      </c>
      <c r="AF310" s="18">
        <v>6.1104466202680001E-2</v>
      </c>
      <c r="AG310" s="18">
        <v>6.0304882908209997E-2</v>
      </c>
      <c r="AH310" s="18">
        <v>5.9742528966760002E-2</v>
      </c>
      <c r="AI310" s="18">
        <v>6.251244348934E-2</v>
      </c>
      <c r="AJ310" s="18">
        <v>5.994466367976E-2</v>
      </c>
      <c r="AK310" s="18">
        <v>6.2455920789340001E-2</v>
      </c>
      <c r="AL310" s="220">
        <v>6.5101364703570003E-2</v>
      </c>
      <c r="AM310" s="220">
        <v>6.4107492277949998E-2</v>
      </c>
      <c r="AN310" s="18"/>
      <c r="AO310" s="18"/>
      <c r="AP310" s="18"/>
      <c r="AQ310" s="18"/>
      <c r="AR310" s="18"/>
      <c r="AS310" s="18"/>
      <c r="AT310" s="18"/>
      <c r="AU310" s="18"/>
      <c r="AV310" s="18"/>
    </row>
    <row r="311" spans="1:48" hidden="1" outlineLevel="1" x14ac:dyDescent="0.2">
      <c r="A311" s="16" t="s">
        <v>14</v>
      </c>
      <c r="C311" s="18">
        <v>2.492432078163E-2</v>
      </c>
      <c r="D311" s="18">
        <v>2.851627358521E-2</v>
      </c>
      <c r="E311" s="18">
        <v>3.2998664583840001E-2</v>
      </c>
      <c r="F311" s="18">
        <v>2.7800102350289999E-2</v>
      </c>
      <c r="G311" s="18">
        <v>2.8765057333380001E-2</v>
      </c>
      <c r="H311" s="18">
        <v>3.025906232947E-2</v>
      </c>
      <c r="I311" s="18">
        <v>2.9676886682950002E-2</v>
      </c>
      <c r="J311" s="18">
        <v>3.4039845421009997E-2</v>
      </c>
      <c r="K311" s="18">
        <v>3.329268140569E-2</v>
      </c>
      <c r="L311" s="18">
        <v>3.3885977509659999E-2</v>
      </c>
      <c r="M311" s="18">
        <v>3.5814342472609999E-2</v>
      </c>
      <c r="N311" s="18">
        <v>3.4958682999589999E-2</v>
      </c>
      <c r="O311" s="18">
        <v>3.3075468271600003E-2</v>
      </c>
      <c r="P311" s="18">
        <v>3.4235201539930003E-2</v>
      </c>
      <c r="Q311" s="18">
        <v>3.2692007636849998E-2</v>
      </c>
      <c r="R311" s="18">
        <v>3.208855019766E-2</v>
      </c>
      <c r="S311" s="18">
        <v>3.1177866325260001E-2</v>
      </c>
      <c r="T311" s="18">
        <v>3.0945742468340001E-2</v>
      </c>
      <c r="U311" s="18">
        <v>3.167232707058E-2</v>
      </c>
      <c r="V311" s="18">
        <v>3.4313775314709999E-2</v>
      </c>
      <c r="W311" s="18">
        <v>3.3579042948320002E-2</v>
      </c>
      <c r="X311" s="18">
        <v>3.1192499678359999E-2</v>
      </c>
      <c r="Y311" s="18">
        <v>3.1711311885049998E-2</v>
      </c>
      <c r="Z311" s="18">
        <v>3.3622930507739998E-2</v>
      </c>
      <c r="AA311" s="18">
        <v>3.1976123020610002E-2</v>
      </c>
      <c r="AB311" s="18">
        <v>3.0237551400309998E-2</v>
      </c>
      <c r="AC311" s="18">
        <v>3.0904394125230002E-2</v>
      </c>
      <c r="AD311" s="18">
        <v>3.1605562094180001E-2</v>
      </c>
      <c r="AE311" s="18">
        <v>3.303532294474E-2</v>
      </c>
      <c r="AF311" s="18">
        <v>3.085176405465E-2</v>
      </c>
      <c r="AG311" s="18">
        <v>3.281371299646E-2</v>
      </c>
      <c r="AH311" s="18">
        <v>3.3091608799609998E-2</v>
      </c>
      <c r="AI311" s="18">
        <v>3.020598149865E-2</v>
      </c>
      <c r="AJ311" s="18">
        <v>3.1422145312130001E-2</v>
      </c>
      <c r="AK311" s="18">
        <v>3.338514658767E-2</v>
      </c>
      <c r="AL311" s="220">
        <v>3.2359279124819999E-2</v>
      </c>
      <c r="AM311" s="220">
        <v>3.3848524365819997E-2</v>
      </c>
      <c r="AN311" s="18"/>
      <c r="AO311" s="18"/>
      <c r="AP311" s="18"/>
      <c r="AQ311" s="18"/>
      <c r="AR311" s="18"/>
      <c r="AS311" s="18"/>
      <c r="AT311" s="18"/>
      <c r="AU311" s="18"/>
      <c r="AV311" s="18"/>
    </row>
    <row r="312" spans="1:48" hidden="1" outlineLevel="1" x14ac:dyDescent="0.2">
      <c r="A312" s="16" t="s">
        <v>15</v>
      </c>
      <c r="C312" s="18">
        <v>4.2334614987780003E-2</v>
      </c>
      <c r="D312" s="18">
        <v>4.522012362168E-2</v>
      </c>
      <c r="E312" s="18">
        <v>5.1966409083159998E-2</v>
      </c>
      <c r="F312" s="18">
        <v>4.3438163669899998E-2</v>
      </c>
      <c r="G312" s="18">
        <v>4.4435323736460003E-2</v>
      </c>
      <c r="H312" s="18">
        <v>4.5310298110510003E-2</v>
      </c>
      <c r="I312" s="18">
        <v>4.4633940721479998E-2</v>
      </c>
      <c r="J312" s="18">
        <v>5.0152179377409997E-2</v>
      </c>
      <c r="K312" s="18">
        <v>5.0369965034799999E-2</v>
      </c>
      <c r="L312" s="18">
        <v>4.9364993286329997E-2</v>
      </c>
      <c r="M312" s="18">
        <v>5.2218524397199997E-2</v>
      </c>
      <c r="N312" s="18">
        <v>5.1242274007559999E-2</v>
      </c>
      <c r="O312" s="18">
        <v>5.1910574346549998E-2</v>
      </c>
      <c r="P312" s="18">
        <v>5.1095239684600002E-2</v>
      </c>
      <c r="Q312" s="18">
        <v>5.072103470982E-2</v>
      </c>
      <c r="R312" s="18">
        <v>5.0910591668679998E-2</v>
      </c>
      <c r="S312" s="18">
        <v>4.9493990949820002E-2</v>
      </c>
      <c r="T312" s="18">
        <v>4.8346170928439999E-2</v>
      </c>
      <c r="U312" s="18">
        <v>5.1210964900410001E-2</v>
      </c>
      <c r="V312" s="18">
        <v>4.9289633771160003E-2</v>
      </c>
      <c r="W312" s="18">
        <v>4.8735870895440001E-2</v>
      </c>
      <c r="X312" s="18">
        <v>4.8179875240119997E-2</v>
      </c>
      <c r="Y312" s="18">
        <v>4.9732121660940001E-2</v>
      </c>
      <c r="Z312" s="18">
        <v>4.9570642753790001E-2</v>
      </c>
      <c r="AA312" s="18">
        <v>4.851836300924E-2</v>
      </c>
      <c r="AB312" s="18">
        <v>4.7431048091899998E-2</v>
      </c>
      <c r="AC312" s="18">
        <v>4.9106076875320002E-2</v>
      </c>
      <c r="AD312" s="18">
        <v>4.8215991375969998E-2</v>
      </c>
      <c r="AE312" s="18">
        <v>4.7754949700700003E-2</v>
      </c>
      <c r="AF312" s="18">
        <v>4.9517051752169999E-2</v>
      </c>
      <c r="AG312" s="18">
        <v>4.7183254235079998E-2</v>
      </c>
      <c r="AH312" s="18">
        <v>5.0442049262660001E-2</v>
      </c>
      <c r="AI312" s="18">
        <v>4.9565259153749999E-2</v>
      </c>
      <c r="AJ312" s="18">
        <v>4.8126847700720003E-2</v>
      </c>
      <c r="AK312" s="18">
        <v>4.9678960020740001E-2</v>
      </c>
      <c r="AL312" s="220">
        <v>5.0031784267829997E-2</v>
      </c>
      <c r="AM312" s="220">
        <v>4.8445715114269997E-2</v>
      </c>
      <c r="AN312" s="18"/>
      <c r="AO312" s="18"/>
      <c r="AP312" s="18"/>
      <c r="AQ312" s="18"/>
      <c r="AR312" s="18"/>
      <c r="AS312" s="18"/>
      <c r="AT312" s="18"/>
      <c r="AU312" s="18"/>
      <c r="AV312" s="18"/>
    </row>
    <row r="313" spans="1:48" hidden="1" outlineLevel="1" x14ac:dyDescent="0.2">
      <c r="A313" s="16" t="s">
        <v>16</v>
      </c>
      <c r="C313" s="18">
        <v>6.9525061391300005E-2</v>
      </c>
      <c r="D313" s="18">
        <v>6.3340285186050005E-2</v>
      </c>
      <c r="E313" s="18">
        <v>8.033121106827E-2</v>
      </c>
      <c r="F313" s="18">
        <v>6.6956787971800005E-2</v>
      </c>
      <c r="G313" s="18">
        <v>6.4795374230090005E-2</v>
      </c>
      <c r="H313" s="18">
        <v>6.5407402951129998E-2</v>
      </c>
      <c r="I313" s="18">
        <v>6.6209365642019999E-2</v>
      </c>
      <c r="J313" s="18">
        <v>8.0049362315060005E-2</v>
      </c>
      <c r="K313" s="18">
        <v>7.992449021445E-2</v>
      </c>
      <c r="L313" s="18">
        <v>7.8139641352519995E-2</v>
      </c>
      <c r="M313" s="18">
        <v>8.3649847393330007E-2</v>
      </c>
      <c r="N313" s="18">
        <v>8.4231499979510002E-2</v>
      </c>
      <c r="O313" s="18">
        <v>8.1606804971960004E-2</v>
      </c>
      <c r="P313" s="18">
        <v>7.9053622731349998E-2</v>
      </c>
      <c r="Q313" s="18">
        <v>7.7730640092219999E-2</v>
      </c>
      <c r="R313" s="18">
        <v>7.8596242463890006E-2</v>
      </c>
      <c r="S313" s="18">
        <v>7.6857122494119995E-2</v>
      </c>
      <c r="T313" s="18">
        <v>7.754348862721E-2</v>
      </c>
      <c r="U313" s="18">
        <v>7.5101084669029997E-2</v>
      </c>
      <c r="V313" s="18">
        <v>7.8456303102340003E-2</v>
      </c>
      <c r="W313" s="18">
        <v>7.7564014459809996E-2</v>
      </c>
      <c r="X313" s="18">
        <v>7.5904700070469996E-2</v>
      </c>
      <c r="Y313" s="18">
        <v>8.0916394149910004E-2</v>
      </c>
      <c r="Z313" s="18">
        <v>7.7990769174890007E-2</v>
      </c>
      <c r="AA313" s="18">
        <v>7.6178104308349995E-2</v>
      </c>
      <c r="AB313" s="18">
        <v>7.3855223665869996E-2</v>
      </c>
      <c r="AC313" s="18">
        <v>7.1673708608150005E-2</v>
      </c>
      <c r="AD313" s="18">
        <v>7.2986854289560005E-2</v>
      </c>
      <c r="AE313" s="18">
        <v>7.3175655276899995E-2</v>
      </c>
      <c r="AF313" s="18">
        <v>7.2676730467940001E-2</v>
      </c>
      <c r="AG313" s="18">
        <v>7.5375861677550005E-2</v>
      </c>
      <c r="AH313" s="18">
        <v>7.3365101950449998E-2</v>
      </c>
      <c r="AI313" s="18">
        <v>7.7034015472499995E-2</v>
      </c>
      <c r="AJ313" s="18">
        <v>7.5237589590590001E-2</v>
      </c>
      <c r="AK313" s="18">
        <v>7.6197931540080005E-2</v>
      </c>
      <c r="AL313" s="220">
        <v>7.7565048381990007E-2</v>
      </c>
      <c r="AM313" s="220">
        <v>7.7305888523470007E-2</v>
      </c>
      <c r="AN313" s="18"/>
      <c r="AO313" s="18"/>
      <c r="AP313" s="18"/>
      <c r="AQ313" s="18"/>
      <c r="AR313" s="18"/>
      <c r="AS313" s="18"/>
      <c r="AT313" s="18"/>
      <c r="AU313" s="18"/>
      <c r="AV313" s="18"/>
    </row>
    <row r="314" spans="1:48" hidden="1" outlineLevel="1" x14ac:dyDescent="0.2">
      <c r="A314" s="16" t="s">
        <v>17</v>
      </c>
      <c r="C314" s="18">
        <v>0.1157777972355</v>
      </c>
      <c r="D314" s="18">
        <v>0.107122520379</v>
      </c>
      <c r="E314" s="18">
        <v>0.123219656988</v>
      </c>
      <c r="F314" s="18">
        <v>0.1014888738581</v>
      </c>
      <c r="G314" s="18">
        <v>0.1015364870229</v>
      </c>
      <c r="H314" s="18">
        <v>9.9050561271279994E-2</v>
      </c>
      <c r="I314" s="18">
        <v>9.9826247560889994E-2</v>
      </c>
      <c r="J314" s="18">
        <v>0.1223393203768</v>
      </c>
      <c r="K314" s="18">
        <v>0.11915305114870001</v>
      </c>
      <c r="L314" s="18">
        <v>0.1213109380164</v>
      </c>
      <c r="M314" s="18">
        <v>0.1244812988603</v>
      </c>
      <c r="N314" s="18">
        <v>0.122163427469</v>
      </c>
      <c r="O314" s="18">
        <v>0.1231720346412</v>
      </c>
      <c r="P314" s="18">
        <v>0.12164263075990001</v>
      </c>
      <c r="Q314" s="18">
        <v>0.1193655578753</v>
      </c>
      <c r="R314" s="18">
        <v>0.1190154949072</v>
      </c>
      <c r="S314" s="18">
        <v>0.11770161057469999</v>
      </c>
      <c r="T314" s="18">
        <v>0.1182133559037</v>
      </c>
      <c r="U314" s="18">
        <v>0.12172346985180001</v>
      </c>
      <c r="V314" s="18">
        <v>0.1180294413691</v>
      </c>
      <c r="W314" s="18">
        <v>0.11678778970000001</v>
      </c>
      <c r="X314" s="18">
        <v>0.1157899439729</v>
      </c>
      <c r="Y314" s="18">
        <v>0.1145545786</v>
      </c>
      <c r="Z314" s="18">
        <v>0.1164468566861</v>
      </c>
      <c r="AA314" s="18">
        <v>0.1173767522879</v>
      </c>
      <c r="AB314" s="18">
        <v>0.1167242625134</v>
      </c>
      <c r="AC314" s="18">
        <v>0.1177764172669</v>
      </c>
      <c r="AD314" s="18">
        <v>0.1175507810164</v>
      </c>
      <c r="AE314" s="18">
        <v>0.1166604038221</v>
      </c>
      <c r="AF314" s="18">
        <v>0.1143525595264</v>
      </c>
      <c r="AG314" s="18">
        <v>0.1136830642657</v>
      </c>
      <c r="AH314" s="18">
        <v>0.114257091129</v>
      </c>
      <c r="AI314" s="18">
        <v>0.1129592862854</v>
      </c>
      <c r="AJ314" s="18">
        <v>0.1130586930013</v>
      </c>
      <c r="AK314" s="18">
        <v>0.11472237119420001</v>
      </c>
      <c r="AL314" s="220">
        <v>0.11752630304929999</v>
      </c>
      <c r="AM314" s="220">
        <v>0.1157443992415</v>
      </c>
      <c r="AN314" s="18"/>
      <c r="AO314" s="18"/>
      <c r="AP314" s="18"/>
      <c r="AQ314" s="18"/>
      <c r="AR314" s="18"/>
      <c r="AS314" s="18"/>
      <c r="AT314" s="18"/>
      <c r="AU314" s="18"/>
      <c r="AV314" s="18"/>
    </row>
    <row r="315" spans="1:48" hidden="1" outlineLevel="1" x14ac:dyDescent="0.2">
      <c r="A315" s="16" t="s">
        <v>18</v>
      </c>
      <c r="C315" s="18">
        <v>0.1428386411541</v>
      </c>
      <c r="D315" s="18">
        <v>0.15788890727380001</v>
      </c>
      <c r="E315" s="18">
        <v>0.1489870231912</v>
      </c>
      <c r="F315" s="18">
        <v>0.1248690177217</v>
      </c>
      <c r="G315" s="18">
        <v>0.12708823775629999</v>
      </c>
      <c r="H315" s="18">
        <v>0.1271716314513</v>
      </c>
      <c r="I315" s="18">
        <v>0.1250752349533</v>
      </c>
      <c r="J315" s="18">
        <v>0.1429494504297</v>
      </c>
      <c r="K315" s="18">
        <v>0.14410172882880001</v>
      </c>
      <c r="L315" s="18">
        <v>0.14192561884329999</v>
      </c>
      <c r="M315" s="18">
        <v>0.14565088013989999</v>
      </c>
      <c r="N315" s="18">
        <v>0.1485359968095</v>
      </c>
      <c r="O315" s="18">
        <v>0.14597210694730001</v>
      </c>
      <c r="P315" s="18">
        <v>0.14496229509780001</v>
      </c>
      <c r="Q315" s="18">
        <v>0.14503836922249999</v>
      </c>
      <c r="R315" s="18">
        <v>0.14523249839470001</v>
      </c>
      <c r="S315" s="18">
        <v>0.14912532208250001</v>
      </c>
      <c r="T315" s="18">
        <v>0.14611316259589999</v>
      </c>
      <c r="U315" s="18">
        <v>0.14643622154979999</v>
      </c>
      <c r="V315" s="18">
        <v>0.1448269973644</v>
      </c>
      <c r="W315" s="18">
        <v>0.14450860644140001</v>
      </c>
      <c r="X315" s="18">
        <v>0.14319940267139999</v>
      </c>
      <c r="Y315" s="18">
        <v>0.14857678158580001</v>
      </c>
      <c r="Z315" s="18">
        <v>0.1497399133856</v>
      </c>
      <c r="AA315" s="18">
        <v>0.14564094320730001</v>
      </c>
      <c r="AB315" s="18">
        <v>0.14783539077720001</v>
      </c>
      <c r="AC315" s="18">
        <v>0.14472998107679999</v>
      </c>
      <c r="AD315" s="18">
        <v>0.14334472965289999</v>
      </c>
      <c r="AE315" s="18">
        <v>0.14547306708239999</v>
      </c>
      <c r="AF315" s="18">
        <v>0.14386730625569999</v>
      </c>
      <c r="AG315" s="18">
        <v>0.14904042774820001</v>
      </c>
      <c r="AH315" s="18">
        <v>0.14462780823410001</v>
      </c>
      <c r="AI315" s="18">
        <v>0.1419114458148</v>
      </c>
      <c r="AJ315" s="18">
        <v>0.14119582536370001</v>
      </c>
      <c r="AK315" s="18">
        <v>0.1432179491634</v>
      </c>
      <c r="AL315" s="220">
        <v>0.1437760568201</v>
      </c>
      <c r="AM315" s="220">
        <v>0.14350934084440001</v>
      </c>
      <c r="AN315" s="18"/>
      <c r="AO315" s="18"/>
      <c r="AP315" s="18"/>
      <c r="AQ315" s="18"/>
      <c r="AR315" s="18"/>
      <c r="AS315" s="18"/>
      <c r="AT315" s="18"/>
      <c r="AU315" s="18"/>
      <c r="AV315" s="18"/>
    </row>
    <row r="316" spans="1:48" hidden="1" outlineLevel="1" x14ac:dyDescent="0.2">
      <c r="A316" s="16" t="s">
        <v>19</v>
      </c>
      <c r="C316" s="18">
        <v>0.15876242680630001</v>
      </c>
      <c r="D316" s="18">
        <v>0.15400079265239999</v>
      </c>
      <c r="E316" s="18">
        <v>0.14268545704919999</v>
      </c>
      <c r="F316" s="18">
        <v>0.1274687277489</v>
      </c>
      <c r="G316" s="18">
        <v>0.13050585156620001</v>
      </c>
      <c r="H316" s="18">
        <v>0.13053686860649999</v>
      </c>
      <c r="I316" s="18">
        <v>0.1312525870463</v>
      </c>
      <c r="J316" s="18">
        <v>0.1373654271676</v>
      </c>
      <c r="K316" s="18">
        <v>0.1368855647834</v>
      </c>
      <c r="L316" s="18">
        <v>0.13765773770799999</v>
      </c>
      <c r="M316" s="18">
        <v>0.13955439810119999</v>
      </c>
      <c r="N316" s="18">
        <v>0.13875337928129999</v>
      </c>
      <c r="O316" s="18">
        <v>0.1391878306871</v>
      </c>
      <c r="P316" s="18">
        <v>0.13950542155180001</v>
      </c>
      <c r="Q316" s="18">
        <v>0.13877275871479999</v>
      </c>
      <c r="R316" s="18">
        <v>0.14414524896219999</v>
      </c>
      <c r="S316" s="18">
        <v>0.1419220697512</v>
      </c>
      <c r="T316" s="18">
        <v>0.1438325945709</v>
      </c>
      <c r="U316" s="18">
        <v>0.14326977260929999</v>
      </c>
      <c r="V316" s="18">
        <v>0.14390050186850001</v>
      </c>
      <c r="W316" s="18">
        <v>0.14713499467810001</v>
      </c>
      <c r="X316" s="18">
        <v>0.1490050635886</v>
      </c>
      <c r="Y316" s="18">
        <v>0.14654481723400001</v>
      </c>
      <c r="Z316" s="18">
        <v>0.14750563921279999</v>
      </c>
      <c r="AA316" s="18">
        <v>0.1488286087565</v>
      </c>
      <c r="AB316" s="18">
        <v>0.14457871310369999</v>
      </c>
      <c r="AC316" s="18">
        <v>0.1429141804689</v>
      </c>
      <c r="AD316" s="18">
        <v>0.14254832455720001</v>
      </c>
      <c r="AE316" s="18">
        <v>0.14266300017440001</v>
      </c>
      <c r="AF316" s="18">
        <v>0.1439554134463</v>
      </c>
      <c r="AG316" s="18">
        <v>0.14035110660130001</v>
      </c>
      <c r="AH316" s="18">
        <v>0.14211516473040001</v>
      </c>
      <c r="AI316" s="18">
        <v>0.1426274565758</v>
      </c>
      <c r="AJ316" s="18">
        <v>0.13977770058559999</v>
      </c>
      <c r="AK316" s="18">
        <v>0.14390343846090001</v>
      </c>
      <c r="AL316" s="220">
        <v>0.14344733298420001</v>
      </c>
      <c r="AM316" s="220">
        <v>0.13864765893129999</v>
      </c>
      <c r="AN316" s="18"/>
      <c r="AO316" s="18"/>
      <c r="AP316" s="18"/>
      <c r="AQ316" s="18"/>
      <c r="AR316" s="18"/>
      <c r="AS316" s="18"/>
      <c r="AT316" s="18"/>
      <c r="AU316" s="18"/>
      <c r="AV316" s="18"/>
    </row>
    <row r="317" spans="1:48" hidden="1" outlineLevel="1" x14ac:dyDescent="0.2">
      <c r="A317" s="16" t="s">
        <v>20</v>
      </c>
      <c r="C317" s="18">
        <v>0.1279318641843</v>
      </c>
      <c r="D317" s="18">
        <v>0.11615999715609999</v>
      </c>
      <c r="E317" s="18">
        <v>0.1167945556136</v>
      </c>
      <c r="F317" s="18">
        <v>0.1183105672841</v>
      </c>
      <c r="G317" s="18">
        <v>0.1178858472176</v>
      </c>
      <c r="H317" s="18">
        <v>0.115013157186</v>
      </c>
      <c r="I317" s="18">
        <v>0.11437702908319999</v>
      </c>
      <c r="J317" s="18">
        <v>0.1134293607002</v>
      </c>
      <c r="K317" s="18">
        <v>0.11468160107640001</v>
      </c>
      <c r="L317" s="18">
        <v>0.11399231727009999</v>
      </c>
      <c r="M317" s="18">
        <v>0.1109972401551</v>
      </c>
      <c r="N317" s="18">
        <v>0.1137367722865</v>
      </c>
      <c r="O317" s="18">
        <v>0.1135645115115</v>
      </c>
      <c r="P317" s="18">
        <v>0.1150009287719</v>
      </c>
      <c r="Q317" s="18">
        <v>0.1181916398428</v>
      </c>
      <c r="R317" s="18">
        <v>0.1159066569065</v>
      </c>
      <c r="S317" s="18">
        <v>0.11535918091900001</v>
      </c>
      <c r="T317" s="18">
        <v>0.1150242093344</v>
      </c>
      <c r="U317" s="18">
        <v>0.1166567592232</v>
      </c>
      <c r="V317" s="18">
        <v>0.11677426033960001</v>
      </c>
      <c r="W317" s="18">
        <v>0.11641499840940001</v>
      </c>
      <c r="X317" s="18">
        <v>0.1132992150954</v>
      </c>
      <c r="Y317" s="18">
        <v>0.11642152857720001</v>
      </c>
      <c r="Z317" s="18">
        <v>0.11702608561199999</v>
      </c>
      <c r="AA317" s="18">
        <v>0.1173194327685</v>
      </c>
      <c r="AB317" s="18">
        <v>0.1187553421508</v>
      </c>
      <c r="AC317" s="18">
        <v>0.1193453138156</v>
      </c>
      <c r="AD317" s="18">
        <v>0.1199617663655</v>
      </c>
      <c r="AE317" s="18">
        <v>0.1200239836518</v>
      </c>
      <c r="AF317" s="18">
        <v>0.11935854532570001</v>
      </c>
      <c r="AG317" s="18">
        <v>0.1183207558384</v>
      </c>
      <c r="AH317" s="18">
        <v>0.1197098147845</v>
      </c>
      <c r="AI317" s="18">
        <v>0.11903033963079999</v>
      </c>
      <c r="AJ317" s="18">
        <v>0.118825181965</v>
      </c>
      <c r="AK317" s="18">
        <v>0.1196202581842</v>
      </c>
      <c r="AL317" s="220">
        <v>0.1184368554604</v>
      </c>
      <c r="AM317" s="220">
        <v>0.1206484749357</v>
      </c>
      <c r="AN317" s="18"/>
      <c r="AO317" s="18"/>
      <c r="AP317" s="18"/>
      <c r="AQ317" s="18"/>
      <c r="AR317" s="18"/>
      <c r="AS317" s="18"/>
      <c r="AT317" s="18"/>
      <c r="AU317" s="18"/>
      <c r="AV317" s="18"/>
    </row>
    <row r="318" spans="1:48" hidden="1" outlineLevel="1" x14ac:dyDescent="0.2">
      <c r="A318" s="16" t="s">
        <v>21</v>
      </c>
      <c r="C318" s="18">
        <v>8.8905064247989996E-2</v>
      </c>
      <c r="D318" s="18">
        <v>9.2131937683819998E-2</v>
      </c>
      <c r="E318" s="18">
        <v>8.8146092632769998E-2</v>
      </c>
      <c r="F318" s="18">
        <v>9.8068489145820004E-2</v>
      </c>
      <c r="G318" s="18">
        <v>9.8802481344639995E-2</v>
      </c>
      <c r="H318" s="18">
        <v>9.7517021582229996E-2</v>
      </c>
      <c r="I318" s="18">
        <v>9.6668110639239996E-2</v>
      </c>
      <c r="J318" s="18">
        <v>8.7166212011600006E-2</v>
      </c>
      <c r="K318" s="18">
        <v>8.6063076276509998E-2</v>
      </c>
      <c r="L318" s="18">
        <v>8.9463659390070005E-2</v>
      </c>
      <c r="M318" s="18">
        <v>8.6586460048939995E-2</v>
      </c>
      <c r="N318" s="18">
        <v>8.6783050258320005E-2</v>
      </c>
      <c r="O318" s="18">
        <v>8.7582874732639995E-2</v>
      </c>
      <c r="P318" s="18">
        <v>8.9453052494799998E-2</v>
      </c>
      <c r="Q318" s="18">
        <v>9.1317997766080003E-2</v>
      </c>
      <c r="R318" s="18">
        <v>8.7845139275889994E-2</v>
      </c>
      <c r="S318" s="18">
        <v>9.0908503973950006E-2</v>
      </c>
      <c r="T318" s="18">
        <v>9.0344456458479994E-2</v>
      </c>
      <c r="U318" s="18">
        <v>8.8886645843219994E-2</v>
      </c>
      <c r="V318" s="18">
        <v>8.9223650022129994E-2</v>
      </c>
      <c r="W318" s="18">
        <v>8.9307217994299998E-2</v>
      </c>
      <c r="X318" s="18">
        <v>8.8395356296080002E-2</v>
      </c>
      <c r="Y318" s="18">
        <v>8.7595575763059999E-2</v>
      </c>
      <c r="Z318" s="18">
        <v>8.7127780638929994E-2</v>
      </c>
      <c r="AA318" s="18">
        <v>8.7226546735809998E-2</v>
      </c>
      <c r="AB318" s="18">
        <v>8.7583965910190006E-2</v>
      </c>
      <c r="AC318" s="18">
        <v>8.6638663929260007E-2</v>
      </c>
      <c r="AD318" s="18">
        <v>8.8330029398240001E-2</v>
      </c>
      <c r="AE318" s="18">
        <v>8.7628673917160005E-2</v>
      </c>
      <c r="AF318" s="18">
        <v>8.7858650336210001E-2</v>
      </c>
      <c r="AG318" s="18">
        <v>8.9288501137030005E-2</v>
      </c>
      <c r="AH318" s="18">
        <v>8.9201553918019996E-2</v>
      </c>
      <c r="AI318" s="18">
        <v>8.9391640778540005E-2</v>
      </c>
      <c r="AJ318" s="18">
        <v>9.3556554243849996E-2</v>
      </c>
      <c r="AK318" s="18">
        <v>8.9022373100080002E-2</v>
      </c>
      <c r="AL318" s="220">
        <v>8.7073268583660005E-2</v>
      </c>
      <c r="AM318" s="220">
        <v>8.6137088301979997E-2</v>
      </c>
      <c r="AN318" s="18"/>
      <c r="AO318" s="18"/>
      <c r="AP318" s="18"/>
      <c r="AQ318" s="18"/>
      <c r="AR318" s="18"/>
      <c r="AS318" s="18"/>
      <c r="AT318" s="18"/>
      <c r="AU318" s="18"/>
      <c r="AV318" s="18"/>
    </row>
    <row r="319" spans="1:48" hidden="1" outlineLevel="1" x14ac:dyDescent="0.2">
      <c r="A319" s="16" t="s">
        <v>22</v>
      </c>
      <c r="C319" s="18">
        <v>8.1585733294259999E-2</v>
      </c>
      <c r="D319" s="18">
        <v>8.5115692655619996E-2</v>
      </c>
      <c r="E319" s="18">
        <v>7.1980482425879996E-2</v>
      </c>
      <c r="F319" s="18">
        <v>8.9623482932119997E-2</v>
      </c>
      <c r="G319" s="18">
        <v>9.0224186345989998E-2</v>
      </c>
      <c r="H319" s="18">
        <v>9.0122043701070007E-2</v>
      </c>
      <c r="I319" s="18">
        <v>9.0993719174679993E-2</v>
      </c>
      <c r="J319" s="18">
        <v>7.2090153664799997E-2</v>
      </c>
      <c r="K319" s="18">
        <v>7.3093215650740007E-2</v>
      </c>
      <c r="L319" s="18">
        <v>7.4759561752540005E-2</v>
      </c>
      <c r="M319" s="18">
        <v>7.1789387923239995E-2</v>
      </c>
      <c r="N319" s="18">
        <v>6.9014676588589993E-2</v>
      </c>
      <c r="O319" s="18">
        <v>6.8962922864239995E-2</v>
      </c>
      <c r="P319" s="18">
        <v>6.9270690378620006E-2</v>
      </c>
      <c r="Q319" s="18">
        <v>7.0202493120740006E-2</v>
      </c>
      <c r="R319" s="18">
        <v>7.2437587871899994E-2</v>
      </c>
      <c r="S319" s="18">
        <v>7.1969517600859997E-2</v>
      </c>
      <c r="T319" s="18">
        <v>7.2852072460450001E-2</v>
      </c>
      <c r="U319" s="18">
        <v>7.2037646678900003E-2</v>
      </c>
      <c r="V319" s="18">
        <v>7.1708301548329995E-2</v>
      </c>
      <c r="W319" s="18">
        <v>7.3344078873989998E-2</v>
      </c>
      <c r="X319" s="18">
        <v>7.6214906544010003E-2</v>
      </c>
      <c r="Y319" s="18">
        <v>7.2073779350330006E-2</v>
      </c>
      <c r="Z319" s="18">
        <v>7.0111449564230002E-2</v>
      </c>
      <c r="AA319" s="18">
        <v>7.0233614964300001E-2</v>
      </c>
      <c r="AB319" s="18">
        <v>7.557059429679E-2</v>
      </c>
      <c r="AC319" s="18">
        <v>7.7975201061179999E-2</v>
      </c>
      <c r="AD319" s="18">
        <v>7.7524110520510003E-2</v>
      </c>
      <c r="AE319" s="18">
        <v>7.8925726021189996E-2</v>
      </c>
      <c r="AF319" s="18">
        <v>7.8803063271510002E-2</v>
      </c>
      <c r="AG319" s="18">
        <v>7.8408971244029999E-2</v>
      </c>
      <c r="AH319" s="18">
        <v>7.7883125808530004E-2</v>
      </c>
      <c r="AI319" s="18">
        <v>7.7669339144209995E-2</v>
      </c>
      <c r="AJ319" s="18">
        <v>7.8047829604850003E-2</v>
      </c>
      <c r="AK319" s="18">
        <v>7.6734578812259993E-2</v>
      </c>
      <c r="AL319" s="220">
        <v>7.4508215285670004E-2</v>
      </c>
      <c r="AM319" s="220">
        <v>7.5471444656199996E-2</v>
      </c>
      <c r="AN319" s="18"/>
      <c r="AO319" s="18"/>
      <c r="AP319" s="18"/>
      <c r="AQ319" s="18"/>
      <c r="AR319" s="18"/>
      <c r="AS319" s="18"/>
      <c r="AT319" s="18"/>
      <c r="AU319" s="18"/>
      <c r="AV319" s="18"/>
    </row>
    <row r="320" spans="1:48" hidden="1" outlineLevel="1" x14ac:dyDescent="0.2">
      <c r="A320" s="16" t="s">
        <v>23</v>
      </c>
      <c r="C320" s="18">
        <v>7.1153007039310004E-2</v>
      </c>
      <c r="D320" s="18">
        <v>6.8858879042480003E-2</v>
      </c>
      <c r="E320" s="18">
        <v>5.1417741314179997E-2</v>
      </c>
      <c r="F320" s="18">
        <v>7.9739889614270004E-2</v>
      </c>
      <c r="G320" s="18">
        <v>7.7625616057390004E-2</v>
      </c>
      <c r="H320" s="18">
        <v>7.8722549969840003E-2</v>
      </c>
      <c r="I320" s="18">
        <v>7.6590235321550001E-2</v>
      </c>
      <c r="J320" s="18">
        <v>5.597574113388E-2</v>
      </c>
      <c r="K320" s="18">
        <v>5.6805533661480001E-2</v>
      </c>
      <c r="L320" s="18">
        <v>5.8806084956000003E-2</v>
      </c>
      <c r="M320" s="18">
        <v>5.3929874359110001E-2</v>
      </c>
      <c r="N320" s="18">
        <v>5.2412251894310001E-2</v>
      </c>
      <c r="O320" s="18">
        <v>5.4342591352060002E-2</v>
      </c>
      <c r="P320" s="18">
        <v>5.6277855266510003E-2</v>
      </c>
      <c r="Q320" s="18">
        <v>5.905494612323E-2</v>
      </c>
      <c r="R320" s="18">
        <v>5.692828329836E-2</v>
      </c>
      <c r="S320" s="18">
        <v>5.811294029499E-2</v>
      </c>
      <c r="T320" s="18">
        <v>5.9648806220369999E-2</v>
      </c>
      <c r="U320" s="18">
        <v>5.7308942546610002E-2</v>
      </c>
      <c r="V320" s="18">
        <v>5.610987317775E-2</v>
      </c>
      <c r="W320" s="18">
        <v>5.6666563872569999E-2</v>
      </c>
      <c r="X320" s="18">
        <v>5.905670890834E-2</v>
      </c>
      <c r="Y320" s="18">
        <v>5.4305095513099998E-2</v>
      </c>
      <c r="Z320" s="18">
        <v>5.3802464726540003E-2</v>
      </c>
      <c r="AA320" s="18">
        <v>5.6952239767630003E-2</v>
      </c>
      <c r="AB320" s="18">
        <v>5.70456368804E-2</v>
      </c>
      <c r="AC320" s="18">
        <v>5.8822885293189998E-2</v>
      </c>
      <c r="AD320" s="18">
        <v>6.0820816646909998E-2</v>
      </c>
      <c r="AE320" s="18">
        <v>5.9066638483589999E-2</v>
      </c>
      <c r="AF320" s="18">
        <v>6.0344973960100003E-2</v>
      </c>
      <c r="AG320" s="18">
        <v>5.7659982415469997E-2</v>
      </c>
      <c r="AH320" s="18">
        <v>5.8583514864450001E-2</v>
      </c>
      <c r="AI320" s="18">
        <v>5.935598400317E-2</v>
      </c>
      <c r="AJ320" s="18">
        <v>6.0751999510359998E-2</v>
      </c>
      <c r="AK320" s="18">
        <v>5.6670113783479997E-2</v>
      </c>
      <c r="AL320" s="220">
        <v>5.5512049206590003E-2</v>
      </c>
      <c r="AM320" s="220">
        <v>5.7423848720680001E-2</v>
      </c>
      <c r="AN320" s="18"/>
      <c r="AO320" s="18"/>
      <c r="AP320" s="18"/>
      <c r="AQ320" s="18"/>
      <c r="AR320" s="18"/>
      <c r="AS320" s="18"/>
      <c r="AT320" s="18"/>
      <c r="AU320" s="18"/>
      <c r="AV320" s="18"/>
    </row>
    <row r="321" spans="1:48" hidden="1" outlineLevel="1" x14ac:dyDescent="0.2">
      <c r="A321" s="16" t="s">
        <v>24</v>
      </c>
      <c r="C321" s="18">
        <v>3.0208921005829999E-2</v>
      </c>
      <c r="D321" s="18">
        <v>2.964307072245E-2</v>
      </c>
      <c r="E321" s="18">
        <v>1.976378225149E-2</v>
      </c>
      <c r="F321" s="18">
        <v>3.5501455618120001E-2</v>
      </c>
      <c r="G321" s="18">
        <v>3.670655061243E-2</v>
      </c>
      <c r="H321" s="18">
        <v>3.5601180573950002E-2</v>
      </c>
      <c r="I321" s="18">
        <v>3.6926804450519997E-2</v>
      </c>
      <c r="J321" s="18">
        <v>2.1397416035359999E-2</v>
      </c>
      <c r="K321" s="18">
        <v>2.4323166224910001E-2</v>
      </c>
      <c r="L321" s="18">
        <v>2.7271069839699999E-2</v>
      </c>
      <c r="M321" s="18">
        <v>2.195773609532E-2</v>
      </c>
      <c r="N321" s="18">
        <v>2.266806157828E-2</v>
      </c>
      <c r="O321" s="18">
        <v>2.5212324816400001E-2</v>
      </c>
      <c r="P321" s="18">
        <v>2.631174989098E-2</v>
      </c>
      <c r="Q321" s="18">
        <v>2.7180002705349999E-2</v>
      </c>
      <c r="R321" s="18">
        <v>2.6427723143260001E-2</v>
      </c>
      <c r="S321" s="18">
        <v>2.6649504745009999E-2</v>
      </c>
      <c r="T321" s="18">
        <v>2.618378640947E-2</v>
      </c>
      <c r="U321" s="18">
        <v>2.6354154116180001E-2</v>
      </c>
      <c r="V321" s="18">
        <v>2.5565369351990001E-2</v>
      </c>
      <c r="W321" s="18">
        <v>2.5850502496440001E-2</v>
      </c>
      <c r="X321" s="18">
        <v>2.7593993559740002E-2</v>
      </c>
      <c r="Y321" s="18">
        <v>2.3400296991519999E-2</v>
      </c>
      <c r="Z321" s="18">
        <v>2.434426614603E-2</v>
      </c>
      <c r="AA321" s="18">
        <v>2.6659654278120001E-2</v>
      </c>
      <c r="AB321" s="18">
        <v>2.689584082901E-2</v>
      </c>
      <c r="AC321" s="18">
        <v>2.8460902649080001E-2</v>
      </c>
      <c r="AD321" s="18">
        <v>2.7089394446699999E-2</v>
      </c>
      <c r="AE321" s="18">
        <v>2.7460201669379999E-2</v>
      </c>
      <c r="AF321" s="18">
        <v>2.8271590107419999E-2</v>
      </c>
      <c r="AG321" s="18">
        <v>2.868673300746E-2</v>
      </c>
      <c r="AH321" s="18">
        <v>2.837966914633E-2</v>
      </c>
      <c r="AI321" s="18">
        <v>2.903853986573E-2</v>
      </c>
      <c r="AJ321" s="18">
        <v>3.0592472463289999E-2</v>
      </c>
      <c r="AK321" s="18">
        <v>2.622063188386E-2</v>
      </c>
      <c r="AL321" s="220">
        <v>2.6740701154180001E-2</v>
      </c>
      <c r="AM321" s="220">
        <v>2.9407524098719998E-2</v>
      </c>
      <c r="AN321" s="18"/>
      <c r="AO321" s="18"/>
      <c r="AP321" s="18"/>
      <c r="AQ321" s="18"/>
      <c r="AR321" s="18"/>
      <c r="AS321" s="18"/>
      <c r="AT321" s="18"/>
      <c r="AU321" s="18"/>
      <c r="AV321" s="18"/>
    </row>
    <row r="322" spans="1:48" hidden="1" outlineLevel="1" x14ac:dyDescent="0.2">
      <c r="A322" s="36" t="s">
        <v>795</v>
      </c>
      <c r="C322" s="18">
        <v>5.7321390515689997E-3</v>
      </c>
      <c r="D322" s="18">
        <v>7.0897674624249996E-3</v>
      </c>
      <c r="E322" s="18">
        <v>3.8232561905879999E-3</v>
      </c>
      <c r="F322" s="18">
        <v>6.9802373785420001E-3</v>
      </c>
      <c r="G322" s="18">
        <v>6.671815649729E-3</v>
      </c>
      <c r="H322" s="18">
        <v>6.5664280015570002E-3</v>
      </c>
      <c r="I322" s="18">
        <v>6.5915763647969999E-3</v>
      </c>
      <c r="J322" s="18">
        <v>4.7119934139279998E-3</v>
      </c>
      <c r="K322" s="18">
        <v>5.0171453857000003E-3</v>
      </c>
      <c r="L322" s="18">
        <v>5.3852958010109997E-3</v>
      </c>
      <c r="M322" s="18">
        <v>4.2692351274950004E-3</v>
      </c>
      <c r="N322" s="18">
        <v>5.2873026981399996E-3</v>
      </c>
      <c r="O322" s="18">
        <v>5.295802565415E-3</v>
      </c>
      <c r="P322" s="18">
        <v>5.7414574889830001E-3</v>
      </c>
      <c r="Q322" s="18">
        <v>5.705293213386E-3</v>
      </c>
      <c r="R322" s="18">
        <v>5.4352752016980001E-3</v>
      </c>
      <c r="S322" s="18">
        <v>5.2835978007010004E-3</v>
      </c>
      <c r="T322" s="18">
        <v>5.167714690761E-3</v>
      </c>
      <c r="U322" s="18">
        <v>5.2281149316959997E-3</v>
      </c>
      <c r="V322" s="18">
        <v>5.3762312588130001E-3</v>
      </c>
      <c r="W322" s="18">
        <v>5.5102109404470004E-3</v>
      </c>
      <c r="X322" s="18">
        <v>6.0156599382459996E-3</v>
      </c>
      <c r="Y322" s="18">
        <v>4.6684145071099999E-3</v>
      </c>
      <c r="Z322" s="18">
        <v>4.945932393194E-3</v>
      </c>
      <c r="AA322" s="18">
        <v>6.2390420047719998E-3</v>
      </c>
      <c r="AB322" s="18">
        <v>6.2647896155730003E-3</v>
      </c>
      <c r="AC322" s="18">
        <v>6.3472607836610002E-3</v>
      </c>
      <c r="AD322" s="18">
        <v>6.1314766646959999E-3</v>
      </c>
      <c r="AE322" s="18">
        <v>5.3645853396690002E-3</v>
      </c>
      <c r="AF322" s="18">
        <v>6.2318394478019998E-3</v>
      </c>
      <c r="AG322" s="18">
        <v>5.8941635689420003E-3</v>
      </c>
      <c r="AH322" s="18">
        <v>5.7021356954579999E-3</v>
      </c>
      <c r="AI322" s="18">
        <v>6.0058056306600003E-3</v>
      </c>
      <c r="AJ322" s="18">
        <v>6.2148754891520001E-3</v>
      </c>
      <c r="AK322" s="18">
        <v>5.2495102919019997E-3</v>
      </c>
      <c r="AL322" s="220">
        <v>5.1146636757269997E-3</v>
      </c>
      <c r="AM322" s="220">
        <v>6.1415156039600002E-3</v>
      </c>
      <c r="AN322" s="18"/>
      <c r="AO322" s="18"/>
      <c r="AP322" s="18"/>
      <c r="AQ322" s="18"/>
      <c r="AR322" s="18"/>
      <c r="AS322" s="18"/>
      <c r="AT322" s="18"/>
      <c r="AU322" s="18"/>
      <c r="AV322" s="18"/>
    </row>
    <row r="323" spans="1:48" hidden="1" outlineLevel="1" x14ac:dyDescent="0.2">
      <c r="C323" s="18"/>
      <c r="D323" s="18"/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220"/>
      <c r="AM323" s="220"/>
      <c r="AN323" s="18"/>
      <c r="AO323" s="18"/>
      <c r="AP323" s="18"/>
      <c r="AQ323" s="18"/>
      <c r="AR323" s="18"/>
      <c r="AS323" s="18"/>
      <c r="AT323" s="18"/>
      <c r="AU323" s="18"/>
      <c r="AV323" s="18"/>
    </row>
    <row r="324" spans="1:48" ht="12.75" hidden="1" outlineLevel="1" x14ac:dyDescent="0.2">
      <c r="A324" s="49" t="s">
        <v>828</v>
      </c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127"/>
      <c r="X324" s="18"/>
      <c r="Y324" s="127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220"/>
      <c r="AM324" s="220"/>
      <c r="AN324" s="18"/>
      <c r="AO324" s="18"/>
      <c r="AP324" s="18"/>
      <c r="AQ324" s="18"/>
      <c r="AR324" s="18"/>
      <c r="AS324" s="18"/>
      <c r="AT324" s="18"/>
      <c r="AU324" s="18"/>
      <c r="AV324" s="18"/>
    </row>
    <row r="325" spans="1:48" hidden="1" outlineLevel="1" x14ac:dyDescent="0.2">
      <c r="A325" s="16" t="s">
        <v>628</v>
      </c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18"/>
      <c r="Y325" s="31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220"/>
      <c r="AM325" s="220"/>
      <c r="AN325" s="18"/>
      <c r="AO325" s="18"/>
      <c r="AP325" s="18"/>
      <c r="AQ325" s="18"/>
      <c r="AR325" s="18"/>
      <c r="AS325" s="18"/>
      <c r="AT325" s="18"/>
      <c r="AU325" s="18"/>
      <c r="AV325" s="18"/>
    </row>
    <row r="326" spans="1:48" s="54" customFormat="1" hidden="1" outlineLevel="1" x14ac:dyDescent="0.2">
      <c r="A326" s="16" t="s">
        <v>10</v>
      </c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18">
        <v>5.5350553505540004E-3</v>
      </c>
      <c r="Y326" s="53">
        <v>5.819863093792E-3</v>
      </c>
      <c r="Z326" s="18">
        <v>6.0617043446739996E-3</v>
      </c>
      <c r="AA326" s="18">
        <v>6.2112934266090004E-3</v>
      </c>
      <c r="AB326" s="18">
        <v>6.4703564194920002E-3</v>
      </c>
      <c r="AC326" s="18">
        <v>6.7464475449920003E-3</v>
      </c>
      <c r="AD326" s="18">
        <v>3.8005082888390002E-3</v>
      </c>
      <c r="AE326" s="18">
        <v>3.813311498421E-3</v>
      </c>
      <c r="AF326" s="18">
        <v>3.697400082164E-3</v>
      </c>
      <c r="AG326" s="18">
        <v>3.5286582639479998E-3</v>
      </c>
      <c r="AH326" s="18">
        <v>3.5157055051099999E-3</v>
      </c>
      <c r="AI326" s="18">
        <v>3.6224396766550001E-3</v>
      </c>
      <c r="AJ326" s="18">
        <v>3.7681548236039998E-3</v>
      </c>
      <c r="AK326" s="18">
        <v>3.8650651923969998E-3</v>
      </c>
      <c r="AL326" s="220">
        <v>3.560471194273E-3</v>
      </c>
      <c r="AM326" s="220">
        <v>3.8548839096639999E-3</v>
      </c>
      <c r="AN326" s="18"/>
      <c r="AO326" s="18"/>
      <c r="AP326" s="18"/>
      <c r="AQ326" s="18"/>
      <c r="AR326" s="18"/>
      <c r="AS326" s="18"/>
      <c r="AT326" s="18"/>
      <c r="AU326" s="18"/>
      <c r="AV326" s="18"/>
    </row>
    <row r="327" spans="1:48" s="54" customFormat="1" hidden="1" outlineLevel="1" x14ac:dyDescent="0.2">
      <c r="A327" s="16" t="s">
        <v>11</v>
      </c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18">
        <v>3.9676853079209998E-3</v>
      </c>
      <c r="Y327" s="53">
        <v>3.6970073130580001E-3</v>
      </c>
      <c r="Z327" s="18">
        <v>3.6877633307659998E-3</v>
      </c>
      <c r="AA327" s="18">
        <v>3.9128412335030002E-3</v>
      </c>
      <c r="AB327" s="18">
        <v>4.0050223163139997E-3</v>
      </c>
      <c r="AC327" s="18">
        <v>4.2923583154099998E-3</v>
      </c>
      <c r="AD327" s="18">
        <v>3.917088297699E-3</v>
      </c>
      <c r="AE327" s="18">
        <v>3.8367060474909999E-3</v>
      </c>
      <c r="AF327" s="18">
        <v>3.7091378602029999E-3</v>
      </c>
      <c r="AG327" s="18">
        <v>3.673671617261E-3</v>
      </c>
      <c r="AH327" s="18">
        <v>3.8309066883269998E-3</v>
      </c>
      <c r="AI327" s="18">
        <v>4.0965173524590004E-3</v>
      </c>
      <c r="AJ327" s="18">
        <v>4.6461714815310001E-3</v>
      </c>
      <c r="AK327" s="18">
        <v>4.6845568629369999E-3</v>
      </c>
      <c r="AL327" s="220">
        <v>4.5957855131749997E-3</v>
      </c>
      <c r="AM327" s="220">
        <v>4.6664384169609998E-3</v>
      </c>
      <c r="AN327" s="18"/>
      <c r="AO327" s="18"/>
      <c r="AP327" s="18"/>
      <c r="AQ327" s="18"/>
      <c r="AR327" s="18"/>
      <c r="AS327" s="18"/>
      <c r="AT327" s="18"/>
      <c r="AU327" s="18"/>
      <c r="AV327" s="18"/>
    </row>
    <row r="328" spans="1:48" s="54" customFormat="1" hidden="1" outlineLevel="1" x14ac:dyDescent="0.2">
      <c r="A328" s="16" t="s">
        <v>629</v>
      </c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18">
        <v>0</v>
      </c>
      <c r="Y328" s="53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0</v>
      </c>
      <c r="AL328" s="220">
        <v>0</v>
      </c>
      <c r="AM328" s="220">
        <v>0</v>
      </c>
      <c r="AN328" s="18"/>
      <c r="AO328" s="18"/>
      <c r="AP328" s="18"/>
      <c r="AQ328" s="18"/>
      <c r="AR328" s="18"/>
      <c r="AS328" s="18"/>
      <c r="AT328" s="18"/>
      <c r="AU328" s="18"/>
      <c r="AV328" s="18"/>
    </row>
    <row r="329" spans="1:48" s="54" customFormat="1" hidden="1" outlineLevel="1" x14ac:dyDescent="0.2">
      <c r="A329" s="16" t="s">
        <v>13</v>
      </c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18">
        <v>3.9784329882130001E-2</v>
      </c>
      <c r="Y329" s="53">
        <v>4.0739041656549999E-2</v>
      </c>
      <c r="Z329" s="18">
        <v>3.9324061070089997E-2</v>
      </c>
      <c r="AA329" s="18">
        <v>3.8252811499560002E-2</v>
      </c>
      <c r="AB329" s="18">
        <v>3.7273285493020003E-2</v>
      </c>
      <c r="AC329" s="18">
        <v>3.6443684626560002E-2</v>
      </c>
      <c r="AD329" s="18">
        <v>3.922917298142E-2</v>
      </c>
      <c r="AE329" s="18">
        <v>3.9209264241430002E-2</v>
      </c>
      <c r="AF329" s="18">
        <v>3.9063325312519999E-2</v>
      </c>
      <c r="AG329" s="18">
        <v>3.970948991553E-2</v>
      </c>
      <c r="AH329" s="18">
        <v>4.0139658370410003E-2</v>
      </c>
      <c r="AI329" s="18">
        <v>4.0636965902869998E-2</v>
      </c>
      <c r="AJ329" s="18">
        <v>3.9632696364770001E-2</v>
      </c>
      <c r="AK329" s="18">
        <v>4.0350791359869999E-2</v>
      </c>
      <c r="AL329" s="220">
        <v>4.1147431284169998E-2</v>
      </c>
      <c r="AM329" s="220">
        <v>4.0171948111230003E-2</v>
      </c>
      <c r="AN329" s="18"/>
      <c r="AO329" s="18"/>
      <c r="AP329" s="18"/>
      <c r="AQ329" s="18"/>
      <c r="AR329" s="18"/>
      <c r="AS329" s="18"/>
      <c r="AT329" s="18"/>
      <c r="AU329" s="18"/>
      <c r="AV329" s="18"/>
    </row>
    <row r="330" spans="1:48" s="54" customFormat="1" hidden="1" outlineLevel="1" x14ac:dyDescent="0.2">
      <c r="A330" s="16" t="s">
        <v>14</v>
      </c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18">
        <v>2.179987819296E-2</v>
      </c>
      <c r="Y330" s="53">
        <v>2.1345494778309999E-2</v>
      </c>
      <c r="Z330" s="18">
        <v>2.1555746840030001E-2</v>
      </c>
      <c r="AA330" s="18">
        <v>2.10509034194E-2</v>
      </c>
      <c r="AB330" s="18">
        <v>2.0199242986629999E-2</v>
      </c>
      <c r="AC330" s="18">
        <v>1.9733818636369999E-2</v>
      </c>
      <c r="AD330" s="18">
        <v>2.1007717596589998E-2</v>
      </c>
      <c r="AE330" s="18">
        <v>2.2154637969350001E-2</v>
      </c>
      <c r="AF330" s="18">
        <v>2.229004049533E-2</v>
      </c>
      <c r="AG330" s="18">
        <v>2.2489154209619999E-2</v>
      </c>
      <c r="AH330" s="18">
        <v>2.200346721302E-2</v>
      </c>
      <c r="AI330" s="18">
        <v>2.123624870844E-2</v>
      </c>
      <c r="AJ330" s="18">
        <v>2.1743106959499998E-2</v>
      </c>
      <c r="AK330" s="18">
        <v>2.2065119009759999E-2</v>
      </c>
      <c r="AL330" s="220">
        <v>2.1867858540710002E-2</v>
      </c>
      <c r="AM330" s="220">
        <v>2.2051457627980001E-2</v>
      </c>
      <c r="AN330" s="18"/>
      <c r="AO330" s="18"/>
      <c r="AP330" s="18"/>
      <c r="AQ330" s="18"/>
      <c r="AR330" s="18"/>
      <c r="AS330" s="18"/>
      <c r="AT330" s="18"/>
      <c r="AU330" s="18"/>
      <c r="AV330" s="18"/>
    </row>
    <row r="331" spans="1:48" s="54" customFormat="1" hidden="1" outlineLevel="1" x14ac:dyDescent="0.2">
      <c r="A331" s="16" t="s">
        <v>15</v>
      </c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18">
        <v>3.327302690503E-2</v>
      </c>
      <c r="Y331" s="53">
        <v>3.3650862185280003E-2</v>
      </c>
      <c r="Z331" s="18">
        <v>3.269152358085E-2</v>
      </c>
      <c r="AA331" s="18">
        <v>3.12206422897E-2</v>
      </c>
      <c r="AB331" s="18">
        <v>3.0812093884320001E-2</v>
      </c>
      <c r="AC331" s="18">
        <v>3.132410522252E-2</v>
      </c>
      <c r="AD331" s="18">
        <v>3.419291659866E-2</v>
      </c>
      <c r="AE331" s="18">
        <v>3.3290443326700003E-2</v>
      </c>
      <c r="AF331" s="18">
        <v>3.3581782968480002E-2</v>
      </c>
      <c r="AG331" s="18">
        <v>3.3244311246990003E-2</v>
      </c>
      <c r="AH331" s="18">
        <v>3.4599391419250003E-2</v>
      </c>
      <c r="AI331" s="18">
        <v>3.3161125630579998E-2</v>
      </c>
      <c r="AJ331" s="18">
        <v>3.27427045352E-2</v>
      </c>
      <c r="AK331" s="18">
        <v>3.3293378018049997E-2</v>
      </c>
      <c r="AL331" s="220">
        <v>3.3243690264260002E-2</v>
      </c>
      <c r="AM331" s="220">
        <v>3.3045485094029999E-2</v>
      </c>
      <c r="AN331" s="18"/>
      <c r="AO331" s="18"/>
      <c r="AP331" s="18"/>
      <c r="AQ331" s="18"/>
      <c r="AR331" s="18"/>
      <c r="AS331" s="18"/>
      <c r="AT331" s="18"/>
      <c r="AU331" s="18"/>
      <c r="AV331" s="18"/>
    </row>
    <row r="332" spans="1:48" s="54" customFormat="1" hidden="1" outlineLevel="1" x14ac:dyDescent="0.2">
      <c r="A332" s="16" t="s">
        <v>16</v>
      </c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18">
        <v>4.8436212517459998E-2</v>
      </c>
      <c r="Y332" s="53">
        <v>4.9446348418199997E-2</v>
      </c>
      <c r="Z332" s="18">
        <v>4.80315317356E-2</v>
      </c>
      <c r="AA332" s="18">
        <v>4.6972336486099997E-2</v>
      </c>
      <c r="AB332" s="18">
        <v>4.5173352396140003E-2</v>
      </c>
      <c r="AC332" s="18">
        <v>4.4697512821929998E-2</v>
      </c>
      <c r="AD332" s="18">
        <v>4.8916971717690001E-2</v>
      </c>
      <c r="AE332" s="18">
        <v>4.8812726634690003E-2</v>
      </c>
      <c r="AF332" s="18">
        <v>4.9110863313570001E-2</v>
      </c>
      <c r="AG332" s="18">
        <v>4.964290461747E-2</v>
      </c>
      <c r="AH332" s="18">
        <v>4.8892552765890003E-2</v>
      </c>
      <c r="AI332" s="18">
        <v>5.0701999635320003E-2</v>
      </c>
      <c r="AJ332" s="18">
        <v>5.0327427045350002E-2</v>
      </c>
      <c r="AK332" s="18">
        <v>5.0258078720130002E-2</v>
      </c>
      <c r="AL332" s="220">
        <v>5.079353054809E-2</v>
      </c>
      <c r="AM332" s="220">
        <v>4.8896159064679999E-2</v>
      </c>
      <c r="AN332" s="18"/>
      <c r="AO332" s="18"/>
      <c r="AP332" s="18"/>
      <c r="AQ332" s="18"/>
      <c r="AR332" s="18"/>
      <c r="AS332" s="18"/>
      <c r="AT332" s="18"/>
      <c r="AU332" s="18"/>
      <c r="AV332" s="18"/>
    </row>
    <row r="333" spans="1:48" s="54" customFormat="1" hidden="1" outlineLevel="1" x14ac:dyDescent="0.2">
      <c r="A333" s="16" t="s">
        <v>17</v>
      </c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18">
        <v>6.8838892272420002E-2</v>
      </c>
      <c r="Y333" s="53">
        <v>6.8327171654480004E-2</v>
      </c>
      <c r="Z333" s="18">
        <v>6.712272912608E-2</v>
      </c>
      <c r="AA333" s="18">
        <v>6.7038188965609993E-2</v>
      </c>
      <c r="AB333" s="18">
        <v>6.6353230137560004E-2</v>
      </c>
      <c r="AC333" s="18">
        <v>6.6343131307560005E-2</v>
      </c>
      <c r="AD333" s="18">
        <v>7.1102147403760002E-2</v>
      </c>
      <c r="AE333" s="18">
        <v>7.0207041759270006E-2</v>
      </c>
      <c r="AF333" s="18">
        <v>7.0180174892889996E-2</v>
      </c>
      <c r="AG333" s="18">
        <v>7.0536911940640004E-2</v>
      </c>
      <c r="AH333" s="18">
        <v>7.0023155163840001E-2</v>
      </c>
      <c r="AI333" s="18">
        <v>6.8899288883490006E-2</v>
      </c>
      <c r="AJ333" s="18">
        <v>6.9034059729519995E-2</v>
      </c>
      <c r="AK333" s="18">
        <v>6.9546711025220004E-2</v>
      </c>
      <c r="AL333" s="220">
        <v>6.9694329760239995E-2</v>
      </c>
      <c r="AM333" s="220">
        <v>6.8157898073830006E-2</v>
      </c>
      <c r="AN333" s="18"/>
      <c r="AO333" s="18"/>
      <c r="AP333" s="18"/>
      <c r="AQ333" s="18"/>
      <c r="AR333" s="18"/>
      <c r="AS333" s="18"/>
      <c r="AT333" s="18"/>
      <c r="AU333" s="18"/>
      <c r="AV333" s="18"/>
    </row>
    <row r="334" spans="1:48" s="54" customFormat="1" hidden="1" outlineLevel="1" x14ac:dyDescent="0.2">
      <c r="A334" s="16" t="s">
        <v>18</v>
      </c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18">
        <v>8.4485723498010007E-2</v>
      </c>
      <c r="Y334" s="53">
        <v>8.5849726997150003E-2</v>
      </c>
      <c r="Z334" s="18">
        <v>8.5588728310609999E-2</v>
      </c>
      <c r="AA334" s="18">
        <v>8.4668776621459996E-2</v>
      </c>
      <c r="AB334" s="18">
        <v>8.4307094480030001E-2</v>
      </c>
      <c r="AC334" s="18">
        <v>8.3484990532910003E-2</v>
      </c>
      <c r="AD334" s="18">
        <v>8.7050292615819994E-2</v>
      </c>
      <c r="AE334" s="18">
        <v>8.7951807228920001E-2</v>
      </c>
      <c r="AF334" s="18">
        <v>8.597922413287E-2</v>
      </c>
      <c r="AG334" s="18">
        <v>8.7950598784300005E-2</v>
      </c>
      <c r="AH334" s="18">
        <v>8.8110853831510003E-2</v>
      </c>
      <c r="AI334" s="18">
        <v>8.7035798942439999E-2</v>
      </c>
      <c r="AJ334" s="18">
        <v>8.5874907015599994E-2</v>
      </c>
      <c r="AK334" s="18">
        <v>8.5936544436020001E-2</v>
      </c>
      <c r="AL334" s="220">
        <v>8.6764390237740005E-2</v>
      </c>
      <c r="AM334" s="220">
        <v>8.6417874488020005E-2</v>
      </c>
      <c r="AN334" s="18"/>
      <c r="AO334" s="18"/>
      <c r="AP334" s="18"/>
      <c r="AQ334" s="18"/>
      <c r="AR334" s="18"/>
      <c r="AS334" s="18"/>
      <c r="AT334" s="18"/>
      <c r="AU334" s="18"/>
      <c r="AV334" s="18"/>
    </row>
    <row r="335" spans="1:48" s="54" customFormat="1" hidden="1" outlineLevel="1" x14ac:dyDescent="0.2">
      <c r="A335" s="16" t="s">
        <v>19</v>
      </c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18">
        <v>9.5134883387669997E-2</v>
      </c>
      <c r="Y335" s="53">
        <v>9.5033776794309993E-2</v>
      </c>
      <c r="Z335" s="18">
        <v>9.454084175237E-2</v>
      </c>
      <c r="AA335" s="18">
        <v>9.4464560968269995E-2</v>
      </c>
      <c r="AB335" s="18">
        <v>9.3270279435079997E-2</v>
      </c>
      <c r="AC335" s="18">
        <v>9.2584422507770006E-2</v>
      </c>
      <c r="AD335" s="18">
        <v>9.6528247336149994E-2</v>
      </c>
      <c r="AE335" s="18">
        <v>9.6537606737629997E-2</v>
      </c>
      <c r="AF335" s="18">
        <v>9.6249779916660005E-2</v>
      </c>
      <c r="AG335" s="18">
        <v>9.468163526725E-2</v>
      </c>
      <c r="AH335" s="18">
        <v>9.4657339944480001E-2</v>
      </c>
      <c r="AI335" s="18">
        <v>9.3478392998239998E-2</v>
      </c>
      <c r="AJ335" s="18">
        <v>9.317951782252E-2</v>
      </c>
      <c r="AK335" s="18">
        <v>9.5012108906770004E-2</v>
      </c>
      <c r="AL335" s="220">
        <v>9.3822203704409995E-2</v>
      </c>
      <c r="AM335" s="220">
        <v>9.2212880891700003E-2</v>
      </c>
      <c r="AN335" s="18"/>
      <c r="AO335" s="18"/>
      <c r="AP335" s="18"/>
      <c r="AQ335" s="18"/>
      <c r="AR335" s="18"/>
      <c r="AS335" s="18"/>
      <c r="AT335" s="18"/>
      <c r="AU335" s="18"/>
      <c r="AV335" s="18"/>
    </row>
    <row r="336" spans="1:48" s="54" customFormat="1" hidden="1" outlineLevel="1" x14ac:dyDescent="0.2">
      <c r="A336" s="16" t="s">
        <v>20</v>
      </c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18">
        <v>9.9917601117760005E-2</v>
      </c>
      <c r="Y336" s="53">
        <v>0.10061976594619999</v>
      </c>
      <c r="Z336" s="18">
        <v>0.101164318398</v>
      </c>
      <c r="AA336" s="18">
        <v>9.9864099453659996E-2</v>
      </c>
      <c r="AB336" s="18">
        <v>9.8879143640080006E-2</v>
      </c>
      <c r="AC336" s="18">
        <v>9.9937498851079998E-2</v>
      </c>
      <c r="AD336" s="18">
        <v>0.1015411877171</v>
      </c>
      <c r="AE336" s="18">
        <v>9.9204585331619993E-2</v>
      </c>
      <c r="AF336" s="18">
        <v>9.9278126650630003E-2</v>
      </c>
      <c r="AG336" s="18">
        <v>0.10057884496860001</v>
      </c>
      <c r="AH336" s="18">
        <v>9.9215633978690002E-2</v>
      </c>
      <c r="AI336" s="18">
        <v>9.979942867562E-2</v>
      </c>
      <c r="AJ336" s="18">
        <v>9.9057351560309995E-2</v>
      </c>
      <c r="AK336" s="18">
        <v>9.8852711661240003E-2</v>
      </c>
      <c r="AL336" s="220">
        <v>9.7117533426759994E-2</v>
      </c>
      <c r="AM336" s="220">
        <v>9.7487985189130003E-2</v>
      </c>
      <c r="AN336" s="18"/>
      <c r="AO336" s="18"/>
      <c r="AP336" s="18"/>
      <c r="AQ336" s="18"/>
      <c r="AR336" s="18"/>
      <c r="AS336" s="18"/>
      <c r="AT336" s="18"/>
      <c r="AU336" s="18"/>
      <c r="AV336" s="18"/>
    </row>
    <row r="337" spans="1:48" s="54" customFormat="1" hidden="1" outlineLevel="1" x14ac:dyDescent="0.2">
      <c r="A337" s="16" t="s">
        <v>21</v>
      </c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18">
        <v>0.1064736860961</v>
      </c>
      <c r="Y337" s="53">
        <v>0.1075100520819</v>
      </c>
      <c r="Z337" s="18">
        <v>0.1050786028179</v>
      </c>
      <c r="AA337" s="18">
        <v>0.1051450669926</v>
      </c>
      <c r="AB337" s="18">
        <v>0.1063209700036</v>
      </c>
      <c r="AC337" s="18">
        <v>0.1063254839243</v>
      </c>
      <c r="AD337" s="18">
        <v>0.1047704539626</v>
      </c>
      <c r="AE337" s="18">
        <v>0.1049128553047</v>
      </c>
      <c r="AF337" s="18">
        <v>0.1048887845531</v>
      </c>
      <c r="AG337" s="18">
        <v>0.1046150499692</v>
      </c>
      <c r="AH337" s="18">
        <v>0.10387091299240001</v>
      </c>
      <c r="AI337" s="18">
        <v>0.1030207257035</v>
      </c>
      <c r="AJ337" s="18">
        <v>0.1052888308964</v>
      </c>
      <c r="AK337" s="18">
        <v>0.10506617089460001</v>
      </c>
      <c r="AL337" s="220">
        <v>0.10302640051509999</v>
      </c>
      <c r="AM337" s="220">
        <v>0.1017993685091</v>
      </c>
      <c r="AN337" s="18"/>
      <c r="AO337" s="18"/>
      <c r="AP337" s="18"/>
      <c r="AQ337" s="18"/>
      <c r="AR337" s="18"/>
      <c r="AS337" s="18"/>
      <c r="AT337" s="18"/>
      <c r="AU337" s="18"/>
      <c r="AV337" s="18"/>
    </row>
    <row r="338" spans="1:48" s="54" customFormat="1" hidden="1" outlineLevel="1" x14ac:dyDescent="0.2">
      <c r="A338" s="16" t="s">
        <v>22</v>
      </c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18">
        <v>0.1334861892308</v>
      </c>
      <c r="Y338" s="53">
        <v>0.1335330256991</v>
      </c>
      <c r="Z338" s="18">
        <v>0.1329135142482</v>
      </c>
      <c r="AA338" s="18">
        <v>0.13207891352529999</v>
      </c>
      <c r="AB338" s="18">
        <v>0.13461274092</v>
      </c>
      <c r="AC338" s="18">
        <v>0.1345521057372</v>
      </c>
      <c r="AD338" s="18">
        <v>0.13067453193129999</v>
      </c>
      <c r="AE338" s="18">
        <v>0.1326704877763</v>
      </c>
      <c r="AF338" s="18">
        <v>0.13341158518689999</v>
      </c>
      <c r="AG338" s="18">
        <v>0.13053618687390001</v>
      </c>
      <c r="AH338" s="18">
        <v>0.1311236922182</v>
      </c>
      <c r="AI338" s="18">
        <v>0.13095484106239999</v>
      </c>
      <c r="AJ338" s="18">
        <v>0.13116593295369999</v>
      </c>
      <c r="AK338" s="18">
        <v>0.133234668167</v>
      </c>
      <c r="AL338" s="220">
        <v>0.13148491850060001</v>
      </c>
      <c r="AM338" s="220">
        <v>0.131028011311</v>
      </c>
      <c r="AN338" s="18"/>
      <c r="AO338" s="18"/>
      <c r="AP338" s="18"/>
      <c r="AQ338" s="18"/>
      <c r="AR338" s="18"/>
      <c r="AS338" s="18"/>
      <c r="AT338" s="18"/>
      <c r="AU338" s="18"/>
      <c r="AV338" s="18"/>
    </row>
    <row r="339" spans="1:48" s="54" customFormat="1" hidden="1" outlineLevel="1" x14ac:dyDescent="0.2">
      <c r="A339" s="16" t="s">
        <v>23</v>
      </c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18">
        <v>0.15711317307350001</v>
      </c>
      <c r="Y339" s="53">
        <v>0.15691142474209999</v>
      </c>
      <c r="Z339" s="18">
        <v>0.15834730213379999</v>
      </c>
      <c r="AA339" s="18">
        <v>0.15856583879819999</v>
      </c>
      <c r="AB339" s="18">
        <v>0.1599442779504</v>
      </c>
      <c r="AC339" s="18">
        <v>0.16241107373300001</v>
      </c>
      <c r="AD339" s="18">
        <v>0.1521369115624</v>
      </c>
      <c r="AE339" s="18">
        <v>0.15255585448590001</v>
      </c>
      <c r="AF339" s="18">
        <v>0.15287282117500001</v>
      </c>
      <c r="AG339" s="18">
        <v>0.15304950997569999</v>
      </c>
      <c r="AH339" s="18">
        <v>0.15290894322740001</v>
      </c>
      <c r="AI339" s="18">
        <v>0.15433051723089999</v>
      </c>
      <c r="AJ339" s="18">
        <v>0.15505530285479999</v>
      </c>
      <c r="AK339" s="18">
        <v>0.15346510433230001</v>
      </c>
      <c r="AL339" s="220">
        <v>0.15394618890699999</v>
      </c>
      <c r="AM339" s="220">
        <v>0.15552681300009999</v>
      </c>
      <c r="AN339" s="18"/>
      <c r="AO339" s="18"/>
      <c r="AP339" s="18"/>
      <c r="AQ339" s="18"/>
      <c r="AR339" s="18"/>
      <c r="AS339" s="18"/>
      <c r="AT339" s="18"/>
      <c r="AU339" s="18"/>
      <c r="AV339" s="18"/>
    </row>
    <row r="340" spans="1:48" s="54" customFormat="1" hidden="1" outlineLevel="1" x14ac:dyDescent="0.2">
      <c r="A340" s="16" t="s">
        <v>24</v>
      </c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18">
        <v>8.0267258983270001E-2</v>
      </c>
      <c r="Y340" s="53">
        <v>7.8149877216179997E-2</v>
      </c>
      <c r="Z340" s="18">
        <v>8.2426493906579995E-2</v>
      </c>
      <c r="AA340" s="18">
        <v>8.6976349656600005E-2</v>
      </c>
      <c r="AB340" s="18">
        <v>8.6992384042230003E-2</v>
      </c>
      <c r="AC340" s="18">
        <v>8.7005275832280002E-2</v>
      </c>
      <c r="AD340" s="18">
        <v>8.2690200284460003E-2</v>
      </c>
      <c r="AE340" s="18">
        <v>8.2816703708039993E-2</v>
      </c>
      <c r="AF340" s="18">
        <v>8.3068255179289993E-2</v>
      </c>
      <c r="AG340" s="18">
        <v>8.3104735894430001E-2</v>
      </c>
      <c r="AH340" s="18">
        <v>8.3613175409460005E-2</v>
      </c>
      <c r="AI340" s="18">
        <v>8.5224579104109993E-2</v>
      </c>
      <c r="AJ340" s="18">
        <v>8.4472519298069995E-2</v>
      </c>
      <c r="AK340" s="18">
        <v>8.2377259717700005E-2</v>
      </c>
      <c r="AL340" s="220">
        <v>8.5514437584430003E-2</v>
      </c>
      <c r="AM340" s="220">
        <v>8.929635688109E-2</v>
      </c>
      <c r="AN340" s="18"/>
      <c r="AO340" s="18"/>
      <c r="AP340" s="18"/>
      <c r="AQ340" s="18"/>
      <c r="AR340" s="18"/>
      <c r="AS340" s="18"/>
      <c r="AT340" s="18"/>
      <c r="AU340" s="18"/>
      <c r="AV340" s="18"/>
    </row>
    <row r="341" spans="1:48" s="54" customFormat="1" hidden="1" outlineLevel="1" x14ac:dyDescent="0.2">
      <c r="A341" s="36" t="s">
        <v>795</v>
      </c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18">
        <v>2.148640418443E-2</v>
      </c>
      <c r="Y341" s="53">
        <v>1.9366561423390001E-2</v>
      </c>
      <c r="Z341" s="18">
        <v>2.1465138404389999E-2</v>
      </c>
      <c r="AA341" s="18">
        <v>2.3577376663410001E-2</v>
      </c>
      <c r="AB341" s="18">
        <v>2.5386525895170001E-2</v>
      </c>
      <c r="AC341" s="18">
        <v>2.4118090406069999E-2</v>
      </c>
      <c r="AD341" s="18">
        <v>2.2441651705570002E-2</v>
      </c>
      <c r="AE341" s="18">
        <v>2.202596794947E-2</v>
      </c>
      <c r="AF341" s="18">
        <v>2.2618698280419999E-2</v>
      </c>
      <c r="AG341" s="18">
        <v>2.2658336455149999E-2</v>
      </c>
      <c r="AH341" s="18">
        <v>2.3494611272079999E-2</v>
      </c>
      <c r="AI341" s="18">
        <v>2.380113049292E-2</v>
      </c>
      <c r="AJ341" s="18">
        <v>2.401131665915E-2</v>
      </c>
      <c r="AK341" s="18">
        <v>2.199173169598E-2</v>
      </c>
      <c r="AL341" s="220">
        <v>2.342083001906E-2</v>
      </c>
      <c r="AM341" s="220">
        <v>2.5386439431399999E-2</v>
      </c>
      <c r="AN341" s="18"/>
      <c r="AO341" s="18"/>
      <c r="AP341" s="18"/>
      <c r="AQ341" s="18"/>
      <c r="AR341" s="18"/>
      <c r="AS341" s="18"/>
      <c r="AT341" s="18"/>
      <c r="AU341" s="18"/>
      <c r="AV341" s="18"/>
    </row>
    <row r="342" spans="1:48" s="54" customFormat="1" hidden="1" outlineLevel="1" x14ac:dyDescent="0.2">
      <c r="A342" s="16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18"/>
      <c r="Y342" s="53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220"/>
      <c r="AM342" s="220"/>
      <c r="AN342" s="18"/>
      <c r="AO342" s="18"/>
      <c r="AP342" s="18"/>
      <c r="AQ342" s="18"/>
      <c r="AR342" s="18"/>
      <c r="AS342" s="18"/>
      <c r="AT342" s="18"/>
      <c r="AU342" s="18"/>
      <c r="AV342" s="18"/>
    </row>
    <row r="343" spans="1:48" ht="12.75" hidden="1" outlineLevel="1" x14ac:dyDescent="0.2">
      <c r="A343" s="49" t="s">
        <v>829</v>
      </c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127"/>
      <c r="X343" s="18"/>
      <c r="Y343" s="127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220"/>
      <c r="AM343" s="220"/>
      <c r="AN343" s="18"/>
      <c r="AO343" s="18"/>
      <c r="AP343" s="18"/>
      <c r="AQ343" s="18"/>
      <c r="AR343" s="18"/>
      <c r="AS343" s="18"/>
      <c r="AT343" s="18"/>
      <c r="AU343" s="18"/>
      <c r="AV343" s="18"/>
    </row>
    <row r="344" spans="1:48" hidden="1" outlineLevel="1" x14ac:dyDescent="0.2">
      <c r="A344" s="16" t="s">
        <v>628</v>
      </c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18"/>
      <c r="Y344" s="31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220"/>
      <c r="AM344" s="220"/>
      <c r="AN344" s="18"/>
      <c r="AO344" s="18"/>
      <c r="AP344" s="18"/>
      <c r="AQ344" s="18"/>
      <c r="AR344" s="18"/>
      <c r="AS344" s="18"/>
      <c r="AT344" s="18"/>
      <c r="AU344" s="18"/>
      <c r="AV344" s="18"/>
    </row>
    <row r="345" spans="1:48" s="54" customFormat="1" hidden="1" outlineLevel="1" x14ac:dyDescent="0.2">
      <c r="A345" s="16" t="s">
        <v>10</v>
      </c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18">
        <v>5.2126930979379997E-3</v>
      </c>
      <c r="Y345" s="53">
        <v>5.4166109402170003E-3</v>
      </c>
      <c r="Z345" s="18">
        <v>5.6242116145190004E-3</v>
      </c>
      <c r="AA345" s="18">
        <v>5.7804569132170001E-3</v>
      </c>
      <c r="AB345" s="18">
        <v>6.0641945126199996E-3</v>
      </c>
      <c r="AC345" s="18">
        <v>6.3119582395479998E-3</v>
      </c>
      <c r="AD345" s="18">
        <v>3.3609381611559999E-3</v>
      </c>
      <c r="AE345" s="18">
        <v>3.443927046954E-3</v>
      </c>
      <c r="AF345" s="18">
        <v>3.3232701952569999E-3</v>
      </c>
      <c r="AG345" s="18">
        <v>3.1811635042899998E-3</v>
      </c>
      <c r="AH345" s="18">
        <v>3.1676995210739999E-3</v>
      </c>
      <c r="AI345" s="18">
        <v>3.276952937914E-3</v>
      </c>
      <c r="AJ345" s="18">
        <v>3.3565122671020001E-3</v>
      </c>
      <c r="AK345" s="18">
        <v>3.44656551654E-3</v>
      </c>
      <c r="AL345" s="220">
        <v>3.1741035125000001E-3</v>
      </c>
      <c r="AM345" s="220">
        <v>3.3951388980269998E-3</v>
      </c>
      <c r="AN345" s="18"/>
      <c r="AO345" s="18"/>
      <c r="AP345" s="18"/>
      <c r="AQ345" s="18"/>
      <c r="AR345" s="18"/>
      <c r="AS345" s="18"/>
      <c r="AT345" s="18"/>
      <c r="AU345" s="18"/>
      <c r="AV345" s="18"/>
    </row>
    <row r="346" spans="1:48" s="54" customFormat="1" hidden="1" outlineLevel="1" x14ac:dyDescent="0.2">
      <c r="A346" s="16" t="s">
        <v>11</v>
      </c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18">
        <v>2.463663343733E-3</v>
      </c>
      <c r="Y346" s="53">
        <v>2.369170217238E-3</v>
      </c>
      <c r="Z346" s="18">
        <v>2.456443184081E-3</v>
      </c>
      <c r="AA346" s="18">
        <v>2.6378691350270001E-3</v>
      </c>
      <c r="AB346" s="18">
        <v>2.7694746593070001E-3</v>
      </c>
      <c r="AC346" s="18">
        <v>2.9787845409700001E-3</v>
      </c>
      <c r="AD346" s="18">
        <v>3.022426403917E-3</v>
      </c>
      <c r="AE346" s="18">
        <v>2.8618548700039999E-3</v>
      </c>
      <c r="AF346" s="18">
        <v>2.7876515557290001E-3</v>
      </c>
      <c r="AG346" s="18">
        <v>2.792911265577E-3</v>
      </c>
      <c r="AH346" s="18">
        <v>2.9162947971790002E-3</v>
      </c>
      <c r="AI346" s="18">
        <v>3.188727281894E-3</v>
      </c>
      <c r="AJ346" s="18">
        <v>3.4578409393169998E-3</v>
      </c>
      <c r="AK346" s="18">
        <v>3.4084116547330001E-3</v>
      </c>
      <c r="AL346" s="220">
        <v>3.3577293355369999E-3</v>
      </c>
      <c r="AM346" s="220">
        <v>3.434617257307E-3</v>
      </c>
      <c r="AN346" s="18"/>
      <c r="AO346" s="18"/>
      <c r="AP346" s="18"/>
      <c r="AQ346" s="18"/>
      <c r="AR346" s="18"/>
      <c r="AS346" s="18"/>
      <c r="AT346" s="18"/>
      <c r="AU346" s="18"/>
      <c r="AV346" s="18"/>
    </row>
    <row r="347" spans="1:48" s="54" customFormat="1" hidden="1" outlineLevel="1" x14ac:dyDescent="0.2">
      <c r="A347" s="16" t="s">
        <v>629</v>
      </c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18">
        <v>0</v>
      </c>
      <c r="Y347" s="53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220">
        <v>0</v>
      </c>
      <c r="AM347" s="220">
        <v>0</v>
      </c>
      <c r="AN347" s="18"/>
      <c r="AO347" s="18"/>
      <c r="AP347" s="18"/>
      <c r="AQ347" s="18"/>
      <c r="AR347" s="18"/>
      <c r="AS347" s="18"/>
      <c r="AT347" s="18"/>
      <c r="AU347" s="18"/>
      <c r="AV347" s="18"/>
    </row>
    <row r="348" spans="1:48" s="54" customFormat="1" hidden="1" outlineLevel="1" x14ac:dyDescent="0.2">
      <c r="A348" s="16" t="s">
        <v>13</v>
      </c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18">
        <v>2.4141998325850001E-2</v>
      </c>
      <c r="Y348" s="53">
        <v>2.4943159021E-2</v>
      </c>
      <c r="Z348" s="18">
        <v>2.7058812371369999E-2</v>
      </c>
      <c r="AA348" s="18">
        <v>2.6778657067490001E-2</v>
      </c>
      <c r="AB348" s="18">
        <v>2.6520107341020002E-2</v>
      </c>
      <c r="AC348" s="18">
        <v>2.6157751065559998E-2</v>
      </c>
      <c r="AD348" s="18">
        <v>2.804811702835E-2</v>
      </c>
      <c r="AE348" s="18">
        <v>2.8072856034149999E-2</v>
      </c>
      <c r="AF348" s="18">
        <v>2.7961727613580002E-2</v>
      </c>
      <c r="AG348" s="18">
        <v>2.8592898741310002E-2</v>
      </c>
      <c r="AH348" s="18">
        <v>2.9012105137460002E-2</v>
      </c>
      <c r="AI348" s="18">
        <v>2.9542991101809999E-2</v>
      </c>
      <c r="AJ348" s="18">
        <v>2.8853339413049999E-2</v>
      </c>
      <c r="AK348" s="18">
        <v>2.9187704282140001E-2</v>
      </c>
      <c r="AL348" s="220">
        <v>2.9865428503970001E-2</v>
      </c>
      <c r="AM348" s="220">
        <v>2.905607242963E-2</v>
      </c>
      <c r="AN348" s="18"/>
      <c r="AO348" s="18"/>
      <c r="AP348" s="18"/>
      <c r="AQ348" s="18"/>
      <c r="AR348" s="18"/>
      <c r="AS348" s="18"/>
      <c r="AT348" s="18"/>
      <c r="AU348" s="18"/>
      <c r="AV348" s="18"/>
    </row>
    <row r="349" spans="1:48" s="54" customFormat="1" hidden="1" outlineLevel="1" x14ac:dyDescent="0.2">
      <c r="A349" s="16" t="s">
        <v>14</v>
      </c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18">
        <v>1.7350277756640001E-2</v>
      </c>
      <c r="Y349" s="53">
        <v>1.7205143392119999E-2</v>
      </c>
      <c r="Z349" s="18">
        <v>1.840909737568E-2</v>
      </c>
      <c r="AA349" s="18">
        <v>1.7931796322220001E-2</v>
      </c>
      <c r="AB349" s="18">
        <v>1.7571839217669999E-2</v>
      </c>
      <c r="AC349" s="18">
        <v>1.710646041856E-2</v>
      </c>
      <c r="AD349" s="18">
        <v>1.8340083418970001E-2</v>
      </c>
      <c r="AE349" s="18">
        <v>1.971769499418E-2</v>
      </c>
      <c r="AF349" s="18">
        <v>1.9927448020649999E-2</v>
      </c>
      <c r="AG349" s="18">
        <v>2.0001252426580001E-2</v>
      </c>
      <c r="AH349" s="18">
        <v>1.9509006574229999E-2</v>
      </c>
      <c r="AI349" s="18">
        <v>1.898111970961E-2</v>
      </c>
      <c r="AJ349" s="18">
        <v>1.9429772897109999E-2</v>
      </c>
      <c r="AK349" s="18">
        <v>1.9547495198969998E-2</v>
      </c>
      <c r="AL349" s="220">
        <v>1.9136433986519999E-2</v>
      </c>
      <c r="AM349" s="220">
        <v>1.9686541827319999E-2</v>
      </c>
      <c r="AN349" s="18"/>
      <c r="AO349" s="18"/>
      <c r="AP349" s="18"/>
      <c r="AQ349" s="18"/>
      <c r="AR349" s="18"/>
      <c r="AS349" s="18"/>
      <c r="AT349" s="18"/>
      <c r="AU349" s="18"/>
      <c r="AV349" s="18"/>
    </row>
    <row r="350" spans="1:48" s="54" customFormat="1" hidden="1" outlineLevel="1" x14ac:dyDescent="0.2">
      <c r="A350" s="16" t="s">
        <v>15</v>
      </c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18">
        <v>2.8355908987140001E-2</v>
      </c>
      <c r="Y350" s="53">
        <v>2.8965016526869999E-2</v>
      </c>
      <c r="Z350" s="18">
        <v>2.9192788110440002E-2</v>
      </c>
      <c r="AA350" s="18">
        <v>2.8511841842130001E-2</v>
      </c>
      <c r="AB350" s="18">
        <v>2.8258191437550002E-2</v>
      </c>
      <c r="AC350" s="18">
        <v>2.8446913462000002E-2</v>
      </c>
      <c r="AD350" s="18">
        <v>3.1517862540049998E-2</v>
      </c>
      <c r="AE350" s="18">
        <v>3.0849825378350001E-2</v>
      </c>
      <c r="AF350" s="18">
        <v>3.1102400545359999E-2</v>
      </c>
      <c r="AG350" s="18">
        <v>3.0759596718639998E-2</v>
      </c>
      <c r="AH350" s="18">
        <v>3.2468920091010003E-2</v>
      </c>
      <c r="AI350" s="18">
        <v>3.1093241914749999E-2</v>
      </c>
      <c r="AJ350" s="18">
        <v>3.0398601664319999E-2</v>
      </c>
      <c r="AK350" s="18">
        <v>3.0942781925239998E-2</v>
      </c>
      <c r="AL350" s="220">
        <v>3.0901602791110001E-2</v>
      </c>
      <c r="AM350" s="220">
        <v>3.0556250082249999E-2</v>
      </c>
      <c r="AN350" s="18"/>
      <c r="AO350" s="18"/>
      <c r="AP350" s="18"/>
      <c r="AQ350" s="18"/>
      <c r="AR350" s="18"/>
      <c r="AS350" s="18"/>
      <c r="AT350" s="18"/>
      <c r="AU350" s="18"/>
      <c r="AV350" s="18"/>
    </row>
    <row r="351" spans="1:48" s="54" customFormat="1" hidden="1" outlineLevel="1" x14ac:dyDescent="0.2">
      <c r="A351" s="16" t="s">
        <v>16</v>
      </c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18">
        <v>4.4345940187199999E-2</v>
      </c>
      <c r="Y351" s="53">
        <v>4.5520548730389999E-2</v>
      </c>
      <c r="Z351" s="18">
        <v>4.5088536282329998E-2</v>
      </c>
      <c r="AA351" s="18">
        <v>4.4253349712880002E-2</v>
      </c>
      <c r="AB351" s="18">
        <v>4.2497111151429998E-2</v>
      </c>
      <c r="AC351" s="18">
        <v>4.2181887840619998E-2</v>
      </c>
      <c r="AD351" s="18">
        <v>4.7403735719039997E-2</v>
      </c>
      <c r="AE351" s="18">
        <v>4.7087213814509997E-2</v>
      </c>
      <c r="AF351" s="18">
        <v>4.707357452403E-2</v>
      </c>
      <c r="AG351" s="18">
        <v>4.7830170956230003E-2</v>
      </c>
      <c r="AH351" s="18">
        <v>4.668585722726E-2</v>
      </c>
      <c r="AI351" s="18">
        <v>4.8524110811420003E-2</v>
      </c>
      <c r="AJ351" s="18">
        <v>4.8245114058089997E-2</v>
      </c>
      <c r="AK351" s="18">
        <v>4.8099301784330001E-2</v>
      </c>
      <c r="AL351" s="220">
        <v>4.8883817318540003E-2</v>
      </c>
      <c r="AM351" s="220">
        <v>4.7479306760009998E-2</v>
      </c>
      <c r="AN351" s="18"/>
      <c r="AO351" s="18"/>
      <c r="AP351" s="18"/>
      <c r="AQ351" s="18"/>
      <c r="AR351" s="18"/>
      <c r="AS351" s="18"/>
      <c r="AT351" s="18"/>
      <c r="AU351" s="18"/>
      <c r="AV351" s="18"/>
    </row>
    <row r="352" spans="1:48" s="54" customFormat="1" hidden="1" outlineLevel="1" x14ac:dyDescent="0.2">
      <c r="A352" s="16" t="s">
        <v>17</v>
      </c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18">
        <v>6.6623544631309997E-2</v>
      </c>
      <c r="Y352" s="53">
        <v>6.6002407382640002E-2</v>
      </c>
      <c r="Z352" s="18">
        <v>6.535656363516E-2</v>
      </c>
      <c r="AA352" s="18">
        <v>6.5565808644969997E-2</v>
      </c>
      <c r="AB352" s="18">
        <v>6.4815256940399996E-2</v>
      </c>
      <c r="AC352" s="18">
        <v>6.4776591159430005E-2</v>
      </c>
      <c r="AD352" s="18">
        <v>7.0071933748410004E-2</v>
      </c>
      <c r="AE352" s="18">
        <v>6.8927046953820001E-2</v>
      </c>
      <c r="AF352" s="18">
        <v>6.9082631348300005E-2</v>
      </c>
      <c r="AG352" s="18">
        <v>6.9509674995300003E-2</v>
      </c>
      <c r="AH352" s="18">
        <v>6.892260505575E-2</v>
      </c>
      <c r="AI352" s="18">
        <v>6.7706889163370004E-2</v>
      </c>
      <c r="AJ352" s="18">
        <v>6.7839546047550006E-2</v>
      </c>
      <c r="AK352" s="18">
        <v>6.834628444976E-2</v>
      </c>
      <c r="AL352" s="220">
        <v>6.8597361034599999E-2</v>
      </c>
      <c r="AM352" s="220">
        <v>6.7257964758979993E-2</v>
      </c>
      <c r="AN352" s="18"/>
      <c r="AO352" s="18"/>
      <c r="AP352" s="18"/>
      <c r="AQ352" s="18"/>
      <c r="AR352" s="18"/>
      <c r="AS352" s="18"/>
      <c r="AT352" s="18"/>
      <c r="AU352" s="18"/>
      <c r="AV352" s="18"/>
    </row>
    <row r="353" spans="1:48" s="54" customFormat="1" hidden="1" outlineLevel="1" x14ac:dyDescent="0.2">
      <c r="A353" s="16" t="s">
        <v>18</v>
      </c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18">
        <v>8.4525530781520003E-2</v>
      </c>
      <c r="Y353" s="53">
        <v>8.5844207952010004E-2</v>
      </c>
      <c r="Z353" s="18">
        <v>8.5463357265480003E-2</v>
      </c>
      <c r="AA353" s="18">
        <v>8.4288013408369999E-2</v>
      </c>
      <c r="AB353" s="18">
        <v>8.3924632089620005E-2</v>
      </c>
      <c r="AC353" s="18">
        <v>8.3022843733540005E-2</v>
      </c>
      <c r="AD353" s="18">
        <v>8.7396481895669995E-2</v>
      </c>
      <c r="AE353" s="18">
        <v>8.8402211874269998E-2</v>
      </c>
      <c r="AF353" s="18">
        <v>8.6429371378489994E-2</v>
      </c>
      <c r="AG353" s="18">
        <v>8.8421316300329997E-2</v>
      </c>
      <c r="AH353" s="18">
        <v>8.8657875881490003E-2</v>
      </c>
      <c r="AI353" s="18">
        <v>8.7292984799980003E-2</v>
      </c>
      <c r="AJ353" s="18">
        <v>8.6028042710039998E-2</v>
      </c>
      <c r="AK353" s="18">
        <v>8.6380343130399995E-2</v>
      </c>
      <c r="AL353" s="220">
        <v>8.7314078854170002E-2</v>
      </c>
      <c r="AM353" s="220">
        <v>8.6826071508470007E-2</v>
      </c>
      <c r="AN353" s="18"/>
      <c r="AO353" s="18"/>
      <c r="AP353" s="18"/>
      <c r="AQ353" s="18"/>
      <c r="AR353" s="18"/>
      <c r="AS353" s="18"/>
      <c r="AT353" s="18"/>
      <c r="AU353" s="18"/>
      <c r="AV353" s="18"/>
    </row>
    <row r="354" spans="1:48" s="54" customFormat="1" hidden="1" outlineLevel="1" x14ac:dyDescent="0.2">
      <c r="A354" s="16" t="s">
        <v>19</v>
      </c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18">
        <v>9.7433604748500005E-2</v>
      </c>
      <c r="Y354" s="53">
        <v>9.7298381703890005E-2</v>
      </c>
      <c r="Z354" s="18">
        <v>9.6057361267869998E-2</v>
      </c>
      <c r="AA354" s="18">
        <v>9.5696559342530005E-2</v>
      </c>
      <c r="AB354" s="18">
        <v>9.4181238241670004E-2</v>
      </c>
      <c r="AC354" s="18">
        <v>9.3558737608349998E-2</v>
      </c>
      <c r="AD354" s="18">
        <v>9.7805718430759997E-2</v>
      </c>
      <c r="AE354" s="18">
        <v>9.7800252231279999E-2</v>
      </c>
      <c r="AF354" s="18">
        <v>9.7458246092420001E-2</v>
      </c>
      <c r="AG354" s="18">
        <v>9.6098691214229995E-2</v>
      </c>
      <c r="AH354" s="18">
        <v>9.6124596181159996E-2</v>
      </c>
      <c r="AI354" s="18">
        <v>9.4880391217770005E-2</v>
      </c>
      <c r="AJ354" s="18">
        <v>9.4501652923970003E-2</v>
      </c>
      <c r="AK354" s="18">
        <v>9.6351219015879994E-2</v>
      </c>
      <c r="AL354" s="220">
        <v>9.5354266677160002E-2</v>
      </c>
      <c r="AM354" s="220">
        <v>9.3484754773590001E-2</v>
      </c>
      <c r="AN354" s="18"/>
      <c r="AO354" s="18"/>
      <c r="AP354" s="18"/>
      <c r="AQ354" s="18"/>
      <c r="AR354" s="18"/>
      <c r="AS354" s="18"/>
      <c r="AT354" s="18"/>
      <c r="AU354" s="18"/>
      <c r="AV354" s="18"/>
    </row>
    <row r="355" spans="1:48" s="54" customFormat="1" hidden="1" outlineLevel="1" x14ac:dyDescent="0.2">
      <c r="A355" s="16" t="s">
        <v>20</v>
      </c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18">
        <v>0.1035119092915</v>
      </c>
      <c r="Y355" s="53">
        <v>0.10442499856699999</v>
      </c>
      <c r="Z355" s="18">
        <v>0.10395781367070001</v>
      </c>
      <c r="AA355" s="18">
        <v>0.10231503966329999</v>
      </c>
      <c r="AB355" s="18">
        <v>0.1011240247152</v>
      </c>
      <c r="AC355" s="18">
        <v>0.10204492122019999</v>
      </c>
      <c r="AD355" s="18">
        <v>0.10380221241610001</v>
      </c>
      <c r="AE355" s="18">
        <v>0.1013411913077</v>
      </c>
      <c r="AF355" s="18">
        <v>0.1014510395871</v>
      </c>
      <c r="AG355" s="18">
        <v>0.1027991733985</v>
      </c>
      <c r="AH355" s="18">
        <v>0.10126582278479999</v>
      </c>
      <c r="AI355" s="18">
        <v>0.1019384436994</v>
      </c>
      <c r="AJ355" s="18">
        <v>0.1012020113741</v>
      </c>
      <c r="AK355" s="18">
        <v>0.1012221953732</v>
      </c>
      <c r="AL355" s="220">
        <v>9.9341570263109996E-2</v>
      </c>
      <c r="AM355" s="220">
        <v>9.9485465384060001E-2</v>
      </c>
      <c r="AN355" s="18"/>
      <c r="AO355" s="18"/>
      <c r="AP355" s="18"/>
      <c r="AQ355" s="18"/>
      <c r="AR355" s="18"/>
      <c r="AS355" s="18"/>
      <c r="AT355" s="18"/>
      <c r="AU355" s="18"/>
      <c r="AV355" s="18"/>
    </row>
    <row r="356" spans="1:48" s="54" customFormat="1" hidden="1" outlineLevel="1" x14ac:dyDescent="0.2">
      <c r="A356" s="16" t="s">
        <v>21</v>
      </c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18">
        <v>0.1116353397763</v>
      </c>
      <c r="Y356" s="53">
        <v>0.11245916047310001</v>
      </c>
      <c r="Z356" s="18">
        <v>0.1090509024346</v>
      </c>
      <c r="AA356" s="18">
        <v>0.1087525831119</v>
      </c>
      <c r="AB356" s="18">
        <v>0.10969029633379999</v>
      </c>
      <c r="AC356" s="18">
        <v>0.10960203055410001</v>
      </c>
      <c r="AD356" s="18">
        <v>0.1078885329142</v>
      </c>
      <c r="AE356" s="18">
        <v>0.1080956538611</v>
      </c>
      <c r="AF356" s="18">
        <v>0.1079880216195</v>
      </c>
      <c r="AG356" s="18">
        <v>0.1077963554387</v>
      </c>
      <c r="AH356" s="18">
        <v>0.1069852802534</v>
      </c>
      <c r="AI356" s="18">
        <v>0.10602203120669999</v>
      </c>
      <c r="AJ356" s="18">
        <v>0.1083583488493</v>
      </c>
      <c r="AK356" s="18">
        <v>0.1081280443602</v>
      </c>
      <c r="AL356" s="220">
        <v>0.1060045644133</v>
      </c>
      <c r="AM356" s="220">
        <v>0.10453869537179999</v>
      </c>
      <c r="AN356" s="18"/>
      <c r="AO356" s="18"/>
      <c r="AP356" s="18"/>
      <c r="AQ356" s="18"/>
      <c r="AR356" s="18"/>
      <c r="AS356" s="18"/>
      <c r="AT356" s="18"/>
      <c r="AU356" s="18"/>
      <c r="AV356" s="18"/>
    </row>
    <row r="357" spans="1:48" s="54" customFormat="1" hidden="1" outlineLevel="1" x14ac:dyDescent="0.2">
      <c r="A357" s="16" t="s">
        <v>22</v>
      </c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18">
        <v>0.1407141770033</v>
      </c>
      <c r="Y357" s="53">
        <v>0.14071724717709999</v>
      </c>
      <c r="Z357" s="18">
        <v>0.1384713146239</v>
      </c>
      <c r="AA357" s="18">
        <v>0.1372739479473</v>
      </c>
      <c r="AB357" s="18">
        <v>0.13954332317859999</v>
      </c>
      <c r="AC357" s="18">
        <v>0.13958143767059999</v>
      </c>
      <c r="AD357" s="18">
        <v>0.13509037054949999</v>
      </c>
      <c r="AE357" s="18">
        <v>0.13711437718280001</v>
      </c>
      <c r="AF357" s="18">
        <v>0.1378365876223</v>
      </c>
      <c r="AG357" s="18">
        <v>0.1346734297702</v>
      </c>
      <c r="AH357" s="18">
        <v>0.1353688735811</v>
      </c>
      <c r="AI357" s="18">
        <v>0.1351995160193</v>
      </c>
      <c r="AJ357" s="18">
        <v>0.13546376866660001</v>
      </c>
      <c r="AK357" s="18">
        <v>0.13777359498399999</v>
      </c>
      <c r="AL357" s="220">
        <v>0.13580441226619999</v>
      </c>
      <c r="AM357" s="220">
        <v>0.13523969943809999</v>
      </c>
      <c r="AN357" s="18"/>
      <c r="AO357" s="18"/>
      <c r="AP357" s="18"/>
      <c r="AQ357" s="18"/>
      <c r="AR357" s="18"/>
      <c r="AS357" s="18"/>
      <c r="AT357" s="18"/>
      <c r="AU357" s="18"/>
      <c r="AV357" s="18"/>
    </row>
    <row r="358" spans="1:48" s="54" customFormat="1" hidden="1" outlineLevel="1" x14ac:dyDescent="0.2">
      <c r="A358" s="16" t="s">
        <v>23</v>
      </c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18">
        <v>0.1661212997489</v>
      </c>
      <c r="Y358" s="53">
        <v>0.16571772483229999</v>
      </c>
      <c r="Z358" s="18">
        <v>0.16534992459949999</v>
      </c>
      <c r="AA358" s="18">
        <v>0.16510013427420001</v>
      </c>
      <c r="AB358" s="18">
        <v>0.1662066792089</v>
      </c>
      <c r="AC358" s="18">
        <v>0.1686605047651</v>
      </c>
      <c r="AD358" s="18">
        <v>0.1574321465272</v>
      </c>
      <c r="AE358" s="18">
        <v>0.1577779394645</v>
      </c>
      <c r="AF358" s="18">
        <v>0.15816574962259999</v>
      </c>
      <c r="AG358" s="18">
        <v>0.15813137954789999</v>
      </c>
      <c r="AH358" s="18">
        <v>0.1581210010936</v>
      </c>
      <c r="AI358" s="18">
        <v>0.1595245897507</v>
      </c>
      <c r="AJ358" s="18">
        <v>0.16047928461960001</v>
      </c>
      <c r="AK358" s="18">
        <v>0.1589617062407</v>
      </c>
      <c r="AL358" s="220">
        <v>0.15941344665669999</v>
      </c>
      <c r="AM358" s="220">
        <v>0.16086115461039999</v>
      </c>
      <c r="AN358" s="18"/>
      <c r="AO358" s="18"/>
      <c r="AP358" s="18"/>
      <c r="AQ358" s="18"/>
      <c r="AR358" s="18"/>
      <c r="AS358" s="18"/>
      <c r="AT358" s="18"/>
      <c r="AU358" s="18"/>
      <c r="AV358" s="18"/>
    </row>
    <row r="359" spans="1:48" s="54" customFormat="1" hidden="1" outlineLevel="1" x14ac:dyDescent="0.2">
      <c r="A359" s="16" t="s">
        <v>24</v>
      </c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18">
        <v>8.4829921619359996E-2</v>
      </c>
      <c r="Y359" s="53">
        <v>8.2615258220450002E-2</v>
      </c>
      <c r="Z359" s="18">
        <v>8.6041901799180004E-2</v>
      </c>
      <c r="AA359" s="18">
        <v>9.0544619984950003E-2</v>
      </c>
      <c r="AB359" s="18">
        <v>9.0428122582680001E-2</v>
      </c>
      <c r="AC359" s="18">
        <v>9.0503328384660006E-2</v>
      </c>
      <c r="AD359" s="18">
        <v>8.554675693647E-2</v>
      </c>
      <c r="AE359" s="18">
        <v>8.5685875048509996E-2</v>
      </c>
      <c r="AF359" s="18">
        <v>8.600331109704E-2</v>
      </c>
      <c r="AG359" s="18">
        <v>8.5966560210410006E-2</v>
      </c>
      <c r="AH359" s="18">
        <v>8.6458084547409997E-2</v>
      </c>
      <c r="AI359" s="18">
        <v>8.816263769504E-2</v>
      </c>
      <c r="AJ359" s="18">
        <v>8.7509974541170002E-2</v>
      </c>
      <c r="AK359" s="18">
        <v>8.5439214539159994E-2</v>
      </c>
      <c r="AL359" s="220">
        <v>8.8625691875869994E-2</v>
      </c>
      <c r="AM359" s="220">
        <v>9.2418839073049999E-2</v>
      </c>
      <c r="AN359" s="18"/>
      <c r="AO359" s="18"/>
      <c r="AP359" s="18"/>
      <c r="AQ359" s="18"/>
      <c r="AR359" s="18"/>
      <c r="AS359" s="18"/>
      <c r="AT359" s="18"/>
      <c r="AU359" s="18"/>
      <c r="AV359" s="18"/>
    </row>
    <row r="360" spans="1:48" s="54" customFormat="1" hidden="1" outlineLevel="1" x14ac:dyDescent="0.2">
      <c r="A360" s="36" t="s">
        <v>795</v>
      </c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18">
        <v>2.273419070086E-2</v>
      </c>
      <c r="Y360" s="53">
        <v>2.0500964863679999E-2</v>
      </c>
      <c r="Z360" s="18">
        <v>2.2420971765129999E-2</v>
      </c>
      <c r="AA360" s="18">
        <v>2.4569322629489999E-2</v>
      </c>
      <c r="AB360" s="18">
        <v>2.6405508389599999E-2</v>
      </c>
      <c r="AC360" s="18">
        <v>2.506584933672E-2</v>
      </c>
      <c r="AD360" s="18">
        <v>2.3272683310160001E-2</v>
      </c>
      <c r="AE360" s="18">
        <v>2.2822079937910002E-2</v>
      </c>
      <c r="AF360" s="18">
        <v>2.3408969177580001E-2</v>
      </c>
      <c r="AG360" s="18">
        <v>2.3445425511930001E-2</v>
      </c>
      <c r="AH360" s="18">
        <v>2.4335977273010002E-2</v>
      </c>
      <c r="AI360" s="18">
        <v>2.4665372690380001E-2</v>
      </c>
      <c r="AJ360" s="18">
        <v>2.487618902864E-2</v>
      </c>
      <c r="AK360" s="18">
        <v>2.2765137544670001E-2</v>
      </c>
      <c r="AL360" s="220">
        <v>2.4225492510689998E-2</v>
      </c>
      <c r="AM360" s="220">
        <v>2.6279427826979999E-2</v>
      </c>
      <c r="AN360" s="18"/>
      <c r="AO360" s="18"/>
      <c r="AP360" s="18"/>
      <c r="AQ360" s="18"/>
      <c r="AR360" s="18"/>
      <c r="AS360" s="18"/>
      <c r="AT360" s="18"/>
      <c r="AU360" s="18"/>
      <c r="AV360" s="18"/>
    </row>
    <row r="361" spans="1:48" s="54" customFormat="1" hidden="1" outlineLevel="1" x14ac:dyDescent="0.2">
      <c r="A361" s="16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18"/>
      <c r="Y361" s="53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220"/>
      <c r="AM361" s="220"/>
      <c r="AN361" s="18"/>
      <c r="AO361" s="18"/>
      <c r="AP361" s="18"/>
      <c r="AQ361" s="18"/>
      <c r="AR361" s="18"/>
      <c r="AS361" s="18"/>
      <c r="AT361" s="18"/>
      <c r="AU361" s="18"/>
      <c r="AV361" s="18"/>
    </row>
    <row r="362" spans="1:48" ht="12.75" hidden="1" outlineLevel="1" x14ac:dyDescent="0.2">
      <c r="A362" s="49" t="s">
        <v>830</v>
      </c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127"/>
      <c r="X362" s="18"/>
      <c r="Y362" s="127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220"/>
      <c r="AM362" s="220"/>
      <c r="AN362" s="18"/>
      <c r="AO362" s="18"/>
      <c r="AP362" s="18"/>
      <c r="AQ362" s="18"/>
      <c r="AR362" s="18"/>
      <c r="AS362" s="18"/>
      <c r="AT362" s="18"/>
      <c r="AU362" s="18"/>
      <c r="AV362" s="18"/>
    </row>
    <row r="363" spans="1:48" hidden="1" outlineLevel="1" x14ac:dyDescent="0.2">
      <c r="A363" s="16" t="s">
        <v>628</v>
      </c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18"/>
      <c r="Y363" s="31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220"/>
      <c r="AM363" s="220"/>
      <c r="AN363" s="18"/>
      <c r="AO363" s="18"/>
      <c r="AP363" s="18"/>
      <c r="AQ363" s="18"/>
      <c r="AR363" s="18"/>
      <c r="AS363" s="18"/>
      <c r="AT363" s="18"/>
      <c r="AU363" s="18"/>
      <c r="AV363" s="18"/>
    </row>
    <row r="364" spans="1:48" s="54" customFormat="1" hidden="1" outlineLevel="1" x14ac:dyDescent="0.2">
      <c r="A364" s="16" t="s">
        <v>10</v>
      </c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18">
        <v>2.035900225348E-3</v>
      </c>
      <c r="Y364" s="53">
        <v>2.2502892097049998E-3</v>
      </c>
      <c r="Z364" s="18">
        <v>2.324080051646E-3</v>
      </c>
      <c r="AA364" s="18">
        <v>2.1684900461419999E-3</v>
      </c>
      <c r="AB364" s="18">
        <v>2.3244695758260002E-3</v>
      </c>
      <c r="AC364" s="18">
        <v>2.2719734660030001E-3</v>
      </c>
      <c r="AD364" s="18">
        <v>2.1296932906280002E-3</v>
      </c>
      <c r="AE364" s="18">
        <v>2.0689538216290002E-3</v>
      </c>
      <c r="AF364" s="18">
        <v>1.9908694607489999E-3</v>
      </c>
      <c r="AG364" s="18">
        <v>1.9578287159759998E-3</v>
      </c>
      <c r="AH364" s="18">
        <v>1.8350547894930001E-3</v>
      </c>
      <c r="AI364" s="18">
        <v>1.9186087446309999E-3</v>
      </c>
      <c r="AJ364" s="18">
        <v>2.1124385351389999E-3</v>
      </c>
      <c r="AK364" s="18">
        <v>1.7884755109259999E-3</v>
      </c>
      <c r="AL364" s="220">
        <v>1.7094341772870001E-3</v>
      </c>
      <c r="AM364" s="220">
        <v>1.8035995241570001E-3</v>
      </c>
      <c r="AN364" s="18"/>
      <c r="AO364" s="18"/>
      <c r="AP364" s="18"/>
      <c r="AQ364" s="18"/>
      <c r="AR364" s="18"/>
      <c r="AS364" s="18"/>
      <c r="AT364" s="18"/>
      <c r="AU364" s="18"/>
      <c r="AV364" s="18"/>
    </row>
    <row r="365" spans="1:48" s="54" customFormat="1" hidden="1" outlineLevel="1" x14ac:dyDescent="0.2">
      <c r="A365" s="16" t="s">
        <v>11</v>
      </c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18">
        <v>2.766337710778E-3</v>
      </c>
      <c r="Y365" s="53">
        <v>2.8049379585759998E-3</v>
      </c>
      <c r="Z365" s="18">
        <v>2.9212395093609999E-3</v>
      </c>
      <c r="AA365" s="18">
        <v>3.1304517959339999E-3</v>
      </c>
      <c r="AB365" s="18">
        <v>3.1487495672529999E-3</v>
      </c>
      <c r="AC365" s="18">
        <v>3.3001658374790001E-3</v>
      </c>
      <c r="AD365" s="18">
        <v>3.4712323713380002E-3</v>
      </c>
      <c r="AE365" s="18">
        <v>3.340851662794E-3</v>
      </c>
      <c r="AF365" s="18">
        <v>3.0721175299490001E-3</v>
      </c>
      <c r="AG365" s="18">
        <v>3.205294800492E-3</v>
      </c>
      <c r="AH365" s="18">
        <v>3.2157150596829999E-3</v>
      </c>
      <c r="AI365" s="18">
        <v>3.3091600366120001E-3</v>
      </c>
      <c r="AJ365" s="18">
        <v>3.4438073598069999E-3</v>
      </c>
      <c r="AK365" s="18">
        <v>2.9621625649720001E-3</v>
      </c>
      <c r="AL365" s="220">
        <v>3.0010066667929998E-3</v>
      </c>
      <c r="AM365" s="220">
        <v>3.0891438658430001E-3</v>
      </c>
      <c r="AN365" s="18"/>
      <c r="AO365" s="18"/>
      <c r="AP365" s="18"/>
      <c r="AQ365" s="18"/>
      <c r="AR365" s="18"/>
      <c r="AS365" s="18"/>
      <c r="AT365" s="18"/>
      <c r="AU365" s="18"/>
      <c r="AV365" s="18"/>
    </row>
    <row r="366" spans="1:48" s="54" customFormat="1" hidden="1" outlineLevel="1" x14ac:dyDescent="0.2">
      <c r="A366" s="16" t="s">
        <v>629</v>
      </c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18">
        <v>0</v>
      </c>
      <c r="Y366" s="53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0</v>
      </c>
      <c r="AJ366" s="18">
        <v>0</v>
      </c>
      <c r="AK366" s="18">
        <v>0</v>
      </c>
      <c r="AL366" s="220">
        <v>0</v>
      </c>
      <c r="AM366" s="220">
        <v>0</v>
      </c>
      <c r="AN366" s="18"/>
      <c r="AO366" s="18"/>
      <c r="AP366" s="18"/>
      <c r="AQ366" s="18"/>
      <c r="AR366" s="18"/>
      <c r="AS366" s="18"/>
      <c r="AT366" s="18"/>
      <c r="AU366" s="18"/>
      <c r="AV366" s="18"/>
    </row>
    <row r="367" spans="1:48" s="54" customFormat="1" hidden="1" outlineLevel="1" x14ac:dyDescent="0.2">
      <c r="A367" s="16" t="s">
        <v>13</v>
      </c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18">
        <v>5.2731369958820003E-2</v>
      </c>
      <c r="Y367" s="53">
        <v>5.4815143495550001E-2</v>
      </c>
      <c r="Z367" s="18">
        <v>5.3889606197549997E-2</v>
      </c>
      <c r="AA367" s="18">
        <v>5.3201376094439999E-2</v>
      </c>
      <c r="AB367" s="18">
        <v>5.1830725860959999E-2</v>
      </c>
      <c r="AC367" s="18">
        <v>5.0530679933669997E-2</v>
      </c>
      <c r="AD367" s="18">
        <v>5.0542484865759997E-2</v>
      </c>
      <c r="AE367" s="18">
        <v>5.0655451354149998E-2</v>
      </c>
      <c r="AF367" s="18">
        <v>5.0544056568150003E-2</v>
      </c>
      <c r="AG367" s="18">
        <v>5.1163435382990001E-2</v>
      </c>
      <c r="AH367" s="18">
        <v>5.1556301228609998E-2</v>
      </c>
      <c r="AI367" s="18">
        <v>5.2488910793490003E-2</v>
      </c>
      <c r="AJ367" s="18">
        <v>5.1390836632169999E-2</v>
      </c>
      <c r="AK367" s="18">
        <v>5.324440635654E-2</v>
      </c>
      <c r="AL367" s="220">
        <v>5.428403198541E-2</v>
      </c>
      <c r="AM367" s="220">
        <v>5.3186998733640002E-2</v>
      </c>
      <c r="AN367" s="18"/>
      <c r="AO367" s="18"/>
      <c r="AP367" s="18"/>
      <c r="AQ367" s="18"/>
      <c r="AR367" s="18"/>
      <c r="AS367" s="18"/>
      <c r="AT367" s="18"/>
      <c r="AU367" s="18"/>
      <c r="AV367" s="18"/>
    </row>
    <row r="368" spans="1:48" s="54" customFormat="1" hidden="1" outlineLevel="1" x14ac:dyDescent="0.2">
      <c r="A368" s="16" t="s">
        <v>14</v>
      </c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18">
        <v>2.8160696246790001E-2</v>
      </c>
      <c r="Y368" s="53">
        <v>2.7748284550659998E-2</v>
      </c>
      <c r="Z368" s="18">
        <v>2.8873466752739999E-2</v>
      </c>
      <c r="AA368" s="18">
        <v>2.8222979472709998E-2</v>
      </c>
      <c r="AB368" s="18">
        <v>2.733312451574E-2</v>
      </c>
      <c r="AC368" s="18">
        <v>2.6533996683249999E-2</v>
      </c>
      <c r="AD368" s="18">
        <v>2.590847349622E-2</v>
      </c>
      <c r="AE368" s="18">
        <v>2.738820017976E-2</v>
      </c>
      <c r="AF368" s="18">
        <v>2.77691964439E-2</v>
      </c>
      <c r="AG368" s="18">
        <v>2.758286120207E-2</v>
      </c>
      <c r="AH368" s="18">
        <v>2.6966567049410001E-2</v>
      </c>
      <c r="AI368" s="18">
        <v>2.5839611349709999E-2</v>
      </c>
      <c r="AJ368" s="18">
        <v>2.6645128077679998E-2</v>
      </c>
      <c r="AK368" s="18">
        <v>2.822437915681E-2</v>
      </c>
      <c r="AL368" s="220">
        <v>2.7217990845029998E-2</v>
      </c>
      <c r="AM368" s="220">
        <v>2.7802294792589999E-2</v>
      </c>
      <c r="AN368" s="18"/>
      <c r="AO368" s="18"/>
      <c r="AP368" s="18"/>
      <c r="AQ368" s="18"/>
      <c r="AR368" s="18"/>
      <c r="AS368" s="18"/>
      <c r="AT368" s="18"/>
      <c r="AU368" s="18"/>
      <c r="AV368" s="18"/>
    </row>
    <row r="369" spans="1:48" s="54" customFormat="1" hidden="1" outlineLevel="1" x14ac:dyDescent="0.2">
      <c r="A369" s="16" t="s">
        <v>15</v>
      </c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18">
        <v>4.1557230554040002E-2</v>
      </c>
      <c r="Y369" s="53">
        <v>4.3024895805269997E-2</v>
      </c>
      <c r="Z369" s="18">
        <v>4.2575855390570003E-2</v>
      </c>
      <c r="AA369" s="18">
        <v>4.0940439893699998E-2</v>
      </c>
      <c r="AB369" s="18">
        <v>4.0587546777889998E-2</v>
      </c>
      <c r="AC369" s="18">
        <v>4.1475953565510003E-2</v>
      </c>
      <c r="AD369" s="18">
        <v>4.1185249777809997E-2</v>
      </c>
      <c r="AE369" s="18">
        <v>4.036155815965E-2</v>
      </c>
      <c r="AF369" s="18">
        <v>4.0829986613119998E-2</v>
      </c>
      <c r="AG369" s="18">
        <v>3.9901588786670002E-2</v>
      </c>
      <c r="AH369" s="18">
        <v>4.1926632761839999E-2</v>
      </c>
      <c r="AI369" s="18">
        <v>3.985073576005E-2</v>
      </c>
      <c r="AJ369" s="18">
        <v>3.9621536222110003E-2</v>
      </c>
      <c r="AK369" s="18">
        <v>4.0725077780050002E-2</v>
      </c>
      <c r="AL369" s="220">
        <v>4.0741514558679998E-2</v>
      </c>
      <c r="AM369" s="220">
        <v>4.0331555316780003E-2</v>
      </c>
      <c r="AN369" s="18"/>
      <c r="AO369" s="18"/>
      <c r="AP369" s="18"/>
      <c r="AQ369" s="18"/>
      <c r="AR369" s="18"/>
      <c r="AS369" s="18"/>
      <c r="AT369" s="18"/>
      <c r="AU369" s="18"/>
      <c r="AV369" s="18"/>
    </row>
    <row r="370" spans="1:48" s="54" customFormat="1" hidden="1" outlineLevel="1" x14ac:dyDescent="0.2">
      <c r="A370" s="16" t="s">
        <v>16</v>
      </c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18">
        <v>6.176082057658E-2</v>
      </c>
      <c r="Y370" s="53">
        <v>6.3562746620600005E-2</v>
      </c>
      <c r="Z370" s="18">
        <v>6.1781794706260003E-2</v>
      </c>
      <c r="AA370" s="18">
        <v>6.0228588198849999E-2</v>
      </c>
      <c r="AB370" s="18">
        <v>5.8655764189980003E-2</v>
      </c>
      <c r="AC370" s="18">
        <v>5.8142620232169998E-2</v>
      </c>
      <c r="AD370" s="18">
        <v>5.8692334781079998E-2</v>
      </c>
      <c r="AE370" s="18">
        <v>5.8846473451249999E-2</v>
      </c>
      <c r="AF370" s="18">
        <v>5.9005251776340001E-2</v>
      </c>
      <c r="AG370" s="18">
        <v>5.9341268603700002E-2</v>
      </c>
      <c r="AH370" s="18">
        <v>5.7655673814639999E-2</v>
      </c>
      <c r="AI370" s="18">
        <v>6.0163345772019997E-2</v>
      </c>
      <c r="AJ370" s="18">
        <v>6.0106864537660003E-2</v>
      </c>
      <c r="AK370" s="18">
        <v>6.0919947090930002E-2</v>
      </c>
      <c r="AL370" s="220">
        <v>6.0893844137589997E-2</v>
      </c>
      <c r="AM370" s="220">
        <v>5.8732107908980001E-2</v>
      </c>
      <c r="AN370" s="18"/>
      <c r="AO370" s="18"/>
      <c r="AP370" s="18"/>
      <c r="AQ370" s="18"/>
      <c r="AR370" s="18"/>
      <c r="AS370" s="18"/>
      <c r="AT370" s="18"/>
      <c r="AU370" s="18"/>
      <c r="AV370" s="18"/>
    </row>
    <row r="371" spans="1:48" s="54" customFormat="1" hidden="1" outlineLevel="1" x14ac:dyDescent="0.2">
      <c r="A371" s="16" t="s">
        <v>17</v>
      </c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18">
        <v>8.4839536871550006E-2</v>
      </c>
      <c r="Y371" s="53">
        <v>8.4290762721269993E-2</v>
      </c>
      <c r="Z371" s="18">
        <v>8.3586184635249999E-2</v>
      </c>
      <c r="AA371" s="18">
        <v>8.4212414197900001E-2</v>
      </c>
      <c r="AB371" s="18">
        <v>8.3862246327830001E-2</v>
      </c>
      <c r="AC371" s="18">
        <v>8.2902155887230003E-2</v>
      </c>
      <c r="AD371" s="18">
        <v>8.341019234317E-2</v>
      </c>
      <c r="AE371" s="18">
        <v>8.2842946054570002E-2</v>
      </c>
      <c r="AF371" s="18">
        <v>8.3238938660629994E-2</v>
      </c>
      <c r="AG371" s="18">
        <v>8.2852539113260001E-2</v>
      </c>
      <c r="AH371" s="18">
        <v>8.1948303885070004E-2</v>
      </c>
      <c r="AI371" s="18">
        <v>8.0687178765049994E-2</v>
      </c>
      <c r="AJ371" s="18">
        <v>8.1568529991300001E-2</v>
      </c>
      <c r="AK371" s="18">
        <v>8.3108221398359994E-2</v>
      </c>
      <c r="AL371" s="220">
        <v>8.3230450720810006E-2</v>
      </c>
      <c r="AM371" s="220">
        <v>8.1967842204229993E-2</v>
      </c>
      <c r="AN371" s="18"/>
      <c r="AO371" s="18"/>
      <c r="AP371" s="18"/>
      <c r="AQ371" s="18"/>
      <c r="AR371" s="18"/>
      <c r="AS371" s="18"/>
      <c r="AT371" s="18"/>
      <c r="AU371" s="18"/>
      <c r="AV371" s="18"/>
    </row>
    <row r="372" spans="1:48" s="54" customFormat="1" hidden="1" outlineLevel="1" x14ac:dyDescent="0.2">
      <c r="A372" s="16" t="s">
        <v>18</v>
      </c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18">
        <v>9.9588157588000006E-2</v>
      </c>
      <c r="Y372" s="53">
        <v>0.10299034911179999</v>
      </c>
      <c r="Z372" s="18">
        <v>0.1026630083925</v>
      </c>
      <c r="AA372" s="18">
        <v>0.1006798949994</v>
      </c>
      <c r="AB372" s="18">
        <v>0.1004137885557</v>
      </c>
      <c r="AC372" s="18">
        <v>0.1000165837479</v>
      </c>
      <c r="AD372" s="18">
        <v>9.8519276239669995E-2</v>
      </c>
      <c r="AE372" s="18">
        <v>9.9479369817020005E-2</v>
      </c>
      <c r="AF372" s="18">
        <v>9.8118971612949996E-2</v>
      </c>
      <c r="AG372" s="18">
        <v>9.9745309007739993E-2</v>
      </c>
      <c r="AH372" s="18">
        <v>9.930267917999E-2</v>
      </c>
      <c r="AI372" s="18">
        <v>9.892276279659E-2</v>
      </c>
      <c r="AJ372" s="18">
        <v>9.6870395682810001E-2</v>
      </c>
      <c r="AK372" s="18">
        <v>9.8589712539820004E-2</v>
      </c>
      <c r="AL372" s="220">
        <v>9.9185169708829998E-2</v>
      </c>
      <c r="AM372" s="220">
        <v>9.8488046356350001E-2</v>
      </c>
      <c r="AN372" s="18"/>
      <c r="AO372" s="18"/>
      <c r="AP372" s="18"/>
      <c r="AQ372" s="18"/>
      <c r="AR372" s="18"/>
      <c r="AS372" s="18"/>
      <c r="AT372" s="18"/>
      <c r="AU372" s="18"/>
      <c r="AV372" s="18"/>
    </row>
    <row r="373" spans="1:48" s="54" customFormat="1" hidden="1" outlineLevel="1" x14ac:dyDescent="0.2">
      <c r="A373" s="16" t="s">
        <v>19</v>
      </c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18">
        <v>0.10467013753980001</v>
      </c>
      <c r="Y373" s="53">
        <v>0.1046067540371</v>
      </c>
      <c r="Z373" s="18">
        <v>0.1042285345384</v>
      </c>
      <c r="AA373" s="18">
        <v>0.1037940423589</v>
      </c>
      <c r="AB373" s="18">
        <v>0.1020953197382</v>
      </c>
      <c r="AC373" s="18">
        <v>0.1021393034826</v>
      </c>
      <c r="AD373" s="18">
        <v>0.1017557392719</v>
      </c>
      <c r="AE373" s="18">
        <v>0.10190445503419999</v>
      </c>
      <c r="AF373" s="18">
        <v>0.101911921189</v>
      </c>
      <c r="AG373" s="18">
        <v>0.10036904205</v>
      </c>
      <c r="AH373" s="18">
        <v>0.1015047449274</v>
      </c>
      <c r="AI373" s="18">
        <v>0.1007533619658</v>
      </c>
      <c r="AJ373" s="18">
        <v>9.9408872241849994E-2</v>
      </c>
      <c r="AK373" s="18">
        <v>0.1020735137955</v>
      </c>
      <c r="AL373" s="220">
        <v>0.10087561017299999</v>
      </c>
      <c r="AM373" s="220">
        <v>9.9524156721290002E-2</v>
      </c>
      <c r="AN373" s="18"/>
      <c r="AO373" s="18"/>
      <c r="AP373" s="18"/>
      <c r="AQ373" s="18"/>
      <c r="AR373" s="18"/>
      <c r="AS373" s="18"/>
      <c r="AT373" s="18"/>
      <c r="AU373" s="18"/>
      <c r="AV373" s="18"/>
    </row>
    <row r="374" spans="1:48" s="54" customFormat="1" hidden="1" outlineLevel="1" x14ac:dyDescent="0.2">
      <c r="A374" s="16" t="s">
        <v>20</v>
      </c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18">
        <v>0.10003885305769999</v>
      </c>
      <c r="Y374" s="53">
        <v>0.1009777665087</v>
      </c>
      <c r="Z374" s="18">
        <v>0.1007746933505</v>
      </c>
      <c r="AA374" s="18">
        <v>9.8804884809159998E-2</v>
      </c>
      <c r="AB374" s="18">
        <v>9.7693664583989995E-2</v>
      </c>
      <c r="AC374" s="18">
        <v>9.9469320066340003E-2</v>
      </c>
      <c r="AD374" s="18">
        <v>0.10140358526319999</v>
      </c>
      <c r="AE374" s="18">
        <v>0.1002594671596</v>
      </c>
      <c r="AF374" s="18">
        <v>9.9062918340030004E-2</v>
      </c>
      <c r="AG374" s="18">
        <v>0.1002824124608</v>
      </c>
      <c r="AH374" s="18">
        <v>9.9092958632620007E-2</v>
      </c>
      <c r="AI374" s="18">
        <v>9.975005280575E-2</v>
      </c>
      <c r="AJ374" s="18">
        <v>9.8219516091809997E-2</v>
      </c>
      <c r="AK374" s="18">
        <v>9.691301674833E-2</v>
      </c>
      <c r="AL374" s="220">
        <v>9.5443408231879995E-2</v>
      </c>
      <c r="AM374" s="220">
        <v>9.639663839748E-2</v>
      </c>
      <c r="AN374" s="18"/>
      <c r="AO374" s="18"/>
      <c r="AP374" s="18"/>
      <c r="AQ374" s="18"/>
      <c r="AR374" s="18"/>
      <c r="AS374" s="18"/>
      <c r="AT374" s="18"/>
      <c r="AU374" s="18"/>
      <c r="AV374" s="18"/>
    </row>
    <row r="375" spans="1:48" s="54" customFormat="1" hidden="1" outlineLevel="1" x14ac:dyDescent="0.2">
      <c r="A375" s="16" t="s">
        <v>21</v>
      </c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18">
        <v>9.9323956795400001E-2</v>
      </c>
      <c r="Y375" s="53">
        <v>9.9852621903869995E-2</v>
      </c>
      <c r="Z375" s="18">
        <v>9.7514525500319998E-2</v>
      </c>
      <c r="AA375" s="18">
        <v>9.8022271860169999E-2</v>
      </c>
      <c r="AB375" s="18">
        <v>9.8748742973010006E-2</v>
      </c>
      <c r="AC375" s="18">
        <v>9.7744610281919997E-2</v>
      </c>
      <c r="AD375" s="18">
        <v>9.7295121828520001E-2</v>
      </c>
      <c r="AE375" s="18">
        <v>9.8020926959150004E-2</v>
      </c>
      <c r="AF375" s="18">
        <v>9.7363814231280002E-2</v>
      </c>
      <c r="AG375" s="18">
        <v>9.9242857390370004E-2</v>
      </c>
      <c r="AH375" s="18">
        <v>9.7904542197519998E-2</v>
      </c>
      <c r="AI375" s="18">
        <v>9.6722523410550001E-2</v>
      </c>
      <c r="AJ375" s="18">
        <v>9.8894076296310002E-2</v>
      </c>
      <c r="AK375" s="18">
        <v>9.7695474784359998E-2</v>
      </c>
      <c r="AL375" s="220">
        <v>9.6488062451330001E-2</v>
      </c>
      <c r="AM375" s="220">
        <v>9.5187842971720005E-2</v>
      </c>
      <c r="AN375" s="18"/>
      <c r="AO375" s="18"/>
      <c r="AP375" s="18"/>
      <c r="AQ375" s="18"/>
      <c r="AR375" s="18"/>
      <c r="AS375" s="18"/>
      <c r="AT375" s="18"/>
      <c r="AU375" s="18"/>
      <c r="AV375" s="18"/>
    </row>
    <row r="376" spans="1:48" s="54" customFormat="1" hidden="1" outlineLevel="1" x14ac:dyDescent="0.2">
      <c r="A376" s="16" t="s">
        <v>22</v>
      </c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18">
        <v>0.1145077317585</v>
      </c>
      <c r="Y376" s="53">
        <v>0.112482766271</v>
      </c>
      <c r="Z376" s="18">
        <v>0.11124919302779999</v>
      </c>
      <c r="AA376" s="18">
        <v>0.111179952065</v>
      </c>
      <c r="AB376" s="18">
        <v>0.1150200300038</v>
      </c>
      <c r="AC376" s="18">
        <v>0.11601990049749999</v>
      </c>
      <c r="AD376" s="18">
        <v>0.1178039005249</v>
      </c>
      <c r="AE376" s="18">
        <v>0.1189309274679</v>
      </c>
      <c r="AF376" s="18">
        <v>0.1194864929805</v>
      </c>
      <c r="AG376" s="18">
        <v>0.1163781901346</v>
      </c>
      <c r="AH376" s="18">
        <v>0.11795033118370001</v>
      </c>
      <c r="AI376" s="18">
        <v>0.1169119200169</v>
      </c>
      <c r="AJ376" s="18">
        <v>0.1167344185469</v>
      </c>
      <c r="AK376" s="18">
        <v>0.1171824058722</v>
      </c>
      <c r="AL376" s="220">
        <v>0.1163174989079</v>
      </c>
      <c r="AM376" s="220">
        <v>0.11379945508269999</v>
      </c>
      <c r="AN376" s="18"/>
      <c r="AO376" s="18"/>
      <c r="AP376" s="18"/>
      <c r="AQ376" s="18"/>
      <c r="AR376" s="18"/>
      <c r="AS376" s="18"/>
      <c r="AT376" s="18"/>
      <c r="AU376" s="18"/>
      <c r="AV376" s="18"/>
    </row>
    <row r="377" spans="1:48" s="54" customFormat="1" hidden="1" outlineLevel="1" x14ac:dyDescent="0.2">
      <c r="A377" s="16" t="s">
        <v>23</v>
      </c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18">
        <v>0.12722045224959999</v>
      </c>
      <c r="Y377" s="53">
        <v>0.124368096604</v>
      </c>
      <c r="Z377" s="18">
        <v>0.12693673337639999</v>
      </c>
      <c r="AA377" s="18">
        <v>0.12854417687049999</v>
      </c>
      <c r="AB377" s="18">
        <v>0.13031866664469999</v>
      </c>
      <c r="AC377" s="18">
        <v>0.13072968490879999</v>
      </c>
      <c r="AD377" s="18">
        <v>0.1304479063606</v>
      </c>
      <c r="AE377" s="18">
        <v>0.12990316617770001</v>
      </c>
      <c r="AF377" s="18">
        <v>0.13084817904099999</v>
      </c>
      <c r="AG377" s="18">
        <v>0.1302735762427</v>
      </c>
      <c r="AH377" s="18">
        <v>0.13076076128559999</v>
      </c>
      <c r="AI377" s="18">
        <v>0.13245441103989999</v>
      </c>
      <c r="AJ377" s="18">
        <v>0.13409546802050001</v>
      </c>
      <c r="AK377" s="18">
        <v>0.1306518620638</v>
      </c>
      <c r="AL377" s="220">
        <v>0.13147448194649999</v>
      </c>
      <c r="AM377" s="220">
        <v>0.13352392647450001</v>
      </c>
      <c r="AN377" s="18"/>
      <c r="AO377" s="18"/>
      <c r="AP377" s="18"/>
      <c r="AQ377" s="18"/>
      <c r="AR377" s="18"/>
      <c r="AS377" s="18"/>
      <c r="AT377" s="18"/>
      <c r="AU377" s="18"/>
      <c r="AV377" s="18"/>
    </row>
    <row r="378" spans="1:48" s="54" customFormat="1" hidden="1" outlineLevel="1" x14ac:dyDescent="0.2">
      <c r="A378" s="16" t="s">
        <v>24</v>
      </c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18">
        <v>6.4216333825469998E-2</v>
      </c>
      <c r="Y378" s="53">
        <v>6.2168201194870001E-2</v>
      </c>
      <c r="Z378" s="18">
        <v>6.4799870884440003E-2</v>
      </c>
      <c r="AA378" s="18">
        <v>6.9049288311350002E-2</v>
      </c>
      <c r="AB378" s="18">
        <v>6.7788786495000003E-2</v>
      </c>
      <c r="AC378" s="18">
        <v>6.9585406301820002E-2</v>
      </c>
      <c r="AD378" s="18">
        <v>6.9072493418069994E-2</v>
      </c>
      <c r="AE378" s="18">
        <v>6.8631607509280004E-2</v>
      </c>
      <c r="AF378" s="18">
        <v>6.8822297737960003E-2</v>
      </c>
      <c r="AG378" s="18">
        <v>6.9979382157769998E-2</v>
      </c>
      <c r="AH378" s="18">
        <v>6.995927926039E-2</v>
      </c>
      <c r="AI378" s="18">
        <v>7.137576568331E-2</v>
      </c>
      <c r="AJ378" s="18">
        <v>7.1467878508159999E-2</v>
      </c>
      <c r="AK378" s="18">
        <v>6.8912197030390004E-2</v>
      </c>
      <c r="AL378" s="220">
        <v>7.0979505783589997E-2</v>
      </c>
      <c r="AM378" s="220">
        <v>7.5520933266819995E-2</v>
      </c>
      <c r="AN378" s="18"/>
      <c r="AO378" s="18"/>
      <c r="AP378" s="18"/>
      <c r="AQ378" s="18"/>
      <c r="AR378" s="18"/>
      <c r="AS378" s="18"/>
      <c r="AT378" s="18"/>
      <c r="AU378" s="18"/>
      <c r="AV378" s="18"/>
    </row>
    <row r="379" spans="1:48" s="54" customFormat="1" hidden="1" outlineLevel="1" x14ac:dyDescent="0.2">
      <c r="A379" s="36" t="s">
        <v>795</v>
      </c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18">
        <v>1.6582485041569998E-2</v>
      </c>
      <c r="Y379" s="53">
        <v>1.4056384007099999E-2</v>
      </c>
      <c r="Z379" s="18">
        <v>1.5881213686249999E-2</v>
      </c>
      <c r="AA379" s="18">
        <v>1.782074902581E-2</v>
      </c>
      <c r="AB379" s="18">
        <v>2.017837419014E-2</v>
      </c>
      <c r="AC379" s="18">
        <v>1.9137645107790001E-2</v>
      </c>
      <c r="AD379" s="18">
        <v>1.8362316167219998E-2</v>
      </c>
      <c r="AE379" s="18">
        <v>1.7365645191380001E-2</v>
      </c>
      <c r="AF379" s="18">
        <v>1.7934987814510001E-2</v>
      </c>
      <c r="AG379" s="18">
        <v>1.7724413950829999E-2</v>
      </c>
      <c r="AH379" s="18">
        <v>1.8420454744050001E-2</v>
      </c>
      <c r="AI379" s="18">
        <v>1.8851651059639998E-2</v>
      </c>
      <c r="AJ379" s="18">
        <v>1.9420233255819999E-2</v>
      </c>
      <c r="AK379" s="18">
        <v>1.700914730704E-2</v>
      </c>
      <c r="AL379" s="220">
        <v>1.8157989705410001E-2</v>
      </c>
      <c r="AM379" s="220">
        <v>2.0645458382899998E-2</v>
      </c>
      <c r="AN379" s="18"/>
      <c r="AO379" s="18"/>
      <c r="AP379" s="18"/>
      <c r="AQ379" s="18"/>
      <c r="AR379" s="18"/>
      <c r="AS379" s="18"/>
      <c r="AT379" s="18"/>
      <c r="AU379" s="18"/>
      <c r="AV379" s="18"/>
    </row>
    <row r="380" spans="1:48" s="54" customFormat="1" hidden="1" outlineLevel="1" x14ac:dyDescent="0.2">
      <c r="A380" s="16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18"/>
      <c r="Y380" s="53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220"/>
      <c r="AM380" s="220"/>
      <c r="AN380" s="18"/>
      <c r="AO380" s="18"/>
      <c r="AP380" s="18"/>
      <c r="AQ380" s="18"/>
      <c r="AR380" s="18"/>
      <c r="AS380" s="18"/>
      <c r="AT380" s="18"/>
      <c r="AU380" s="18"/>
      <c r="AV380" s="18"/>
    </row>
    <row r="381" spans="1:48" s="17" customFormat="1" hidden="1" outlineLevel="1" x14ac:dyDescent="0.2">
      <c r="A381" s="36" t="s">
        <v>135</v>
      </c>
      <c r="B381" s="37"/>
      <c r="C381" s="17">
        <v>755.07</v>
      </c>
      <c r="D381" s="17">
        <v>753.91</v>
      </c>
      <c r="E381" s="17">
        <v>747.91</v>
      </c>
      <c r="F381" s="17">
        <v>739.94</v>
      </c>
      <c r="G381" s="17">
        <v>740.26</v>
      </c>
      <c r="H381" s="17">
        <v>740.9</v>
      </c>
      <c r="I381" s="17">
        <v>741.47</v>
      </c>
      <c r="J381" s="17">
        <v>744.04</v>
      </c>
      <c r="K381" s="17">
        <v>744.76</v>
      </c>
      <c r="L381" s="17">
        <v>744.37</v>
      </c>
      <c r="M381" s="17">
        <v>743.84</v>
      </c>
      <c r="N381" s="17">
        <v>744.02</v>
      </c>
      <c r="O381" s="17">
        <v>744.62</v>
      </c>
      <c r="P381" s="17">
        <v>745.25</v>
      </c>
      <c r="Q381" s="17">
        <v>745.8</v>
      </c>
      <c r="R381" s="17">
        <v>745.83</v>
      </c>
      <c r="S381" s="17">
        <v>745.96</v>
      </c>
      <c r="T381" s="17">
        <v>748.28</v>
      </c>
      <c r="U381" s="17">
        <v>748.38</v>
      </c>
      <c r="V381" s="17">
        <v>748.44</v>
      </c>
      <c r="W381" s="17">
        <v>748.69</v>
      </c>
      <c r="X381" s="17">
        <v>748.84</v>
      </c>
      <c r="Y381" s="17">
        <v>748.19</v>
      </c>
      <c r="Z381" s="17">
        <v>749.28</v>
      </c>
      <c r="AA381" s="17">
        <v>750.36</v>
      </c>
      <c r="AB381" s="17">
        <v>751.33</v>
      </c>
      <c r="AC381" s="17">
        <v>751.61</v>
      </c>
      <c r="AD381" s="17">
        <v>748.54</v>
      </c>
      <c r="AE381" s="17">
        <v>748.57</v>
      </c>
      <c r="AF381" s="17">
        <v>748.75</v>
      </c>
      <c r="AG381" s="17">
        <v>748.44</v>
      </c>
      <c r="AH381" s="17">
        <v>748.49</v>
      </c>
      <c r="AI381" s="17">
        <v>748.9</v>
      </c>
      <c r="AJ381" s="17">
        <v>749.19</v>
      </c>
      <c r="AK381" s="17">
        <v>748.53</v>
      </c>
      <c r="AL381" s="218">
        <v>748.65</v>
      </c>
      <c r="AM381" s="218">
        <v>749.64</v>
      </c>
    </row>
    <row r="382" spans="1:48" s="17" customFormat="1" hidden="1" outlineLevel="1" x14ac:dyDescent="0.2">
      <c r="A382" s="36" t="s">
        <v>136</v>
      </c>
      <c r="B382" s="37"/>
      <c r="C382" s="17">
        <v>725.88</v>
      </c>
      <c r="D382" s="17">
        <v>724.66</v>
      </c>
      <c r="E382" s="17">
        <v>715.31</v>
      </c>
      <c r="F382" s="17">
        <v>725.1</v>
      </c>
      <c r="G382" s="17">
        <v>725.3</v>
      </c>
      <c r="H382" s="17">
        <v>724.16</v>
      </c>
      <c r="I382" s="17">
        <v>723.85</v>
      </c>
      <c r="J382" s="17">
        <v>715.87</v>
      </c>
      <c r="K382" s="17">
        <v>717.05</v>
      </c>
      <c r="L382" s="17">
        <v>718.09</v>
      </c>
      <c r="M382" s="17">
        <v>715.1</v>
      </c>
      <c r="N382" s="17">
        <v>714.43</v>
      </c>
      <c r="O382" s="17">
        <v>715.49</v>
      </c>
      <c r="P382" s="17">
        <v>716.63</v>
      </c>
      <c r="Q382" s="17">
        <v>717.93</v>
      </c>
      <c r="R382" s="17">
        <v>717.6</v>
      </c>
      <c r="S382" s="17">
        <v>717.83</v>
      </c>
      <c r="T382" s="17">
        <v>718.09</v>
      </c>
      <c r="U382" s="17">
        <v>717.62</v>
      </c>
      <c r="V382" s="17">
        <v>717.11</v>
      </c>
      <c r="W382" s="17">
        <v>717.85</v>
      </c>
      <c r="X382" s="17">
        <v>718.53</v>
      </c>
      <c r="Y382" s="17">
        <v>716.1</v>
      </c>
      <c r="Z382" s="17">
        <v>716.21</v>
      </c>
      <c r="AA382" s="17">
        <v>717.67</v>
      </c>
      <c r="AB382" s="17">
        <v>718.24</v>
      </c>
      <c r="AC382" s="17">
        <v>719.03</v>
      </c>
      <c r="AD382" s="17">
        <v>719.38</v>
      </c>
      <c r="AE382" s="17">
        <v>719.19</v>
      </c>
      <c r="AF382" s="17">
        <v>719.67</v>
      </c>
      <c r="AG382" s="17">
        <v>719.25</v>
      </c>
      <c r="AH382" s="17">
        <v>719.17</v>
      </c>
      <c r="AI382" s="17">
        <v>719.37</v>
      </c>
      <c r="AJ382" s="17">
        <v>720.02</v>
      </c>
      <c r="AK382" s="17">
        <v>718.17</v>
      </c>
      <c r="AL382" s="218">
        <v>717.54</v>
      </c>
      <c r="AM382" s="218">
        <v>718</v>
      </c>
    </row>
    <row r="383" spans="1:48" ht="12.75" hidden="1" outlineLevel="1" x14ac:dyDescent="0.2">
      <c r="A383" s="49" t="s">
        <v>137</v>
      </c>
      <c r="B383" s="50"/>
      <c r="C383" s="7"/>
    </row>
    <row r="384" spans="1:48" hidden="1" outlineLevel="1" x14ac:dyDescent="0.2">
      <c r="A384" s="16" t="s">
        <v>2224</v>
      </c>
      <c r="C384" s="18">
        <v>2.4542193694540001E-3</v>
      </c>
      <c r="D384" s="18">
        <v>6.9043790787859998E-3</v>
      </c>
      <c r="E384" s="18">
        <v>9.708130167811E-3</v>
      </c>
      <c r="F384" s="18">
        <v>2.0899028857870001E-2</v>
      </c>
      <c r="G384" s="18">
        <v>2.55640993319E-2</v>
      </c>
      <c r="H384" s="18">
        <v>2.3921992677330001E-2</v>
      </c>
      <c r="I384" s="18">
        <v>2.5460218013020001E-2</v>
      </c>
      <c r="J384" s="18">
        <v>2.614640971825E-2</v>
      </c>
      <c r="K384" s="18">
        <v>2.4558201277690001E-2</v>
      </c>
      <c r="L384" s="18">
        <v>2.2616121267990001E-2</v>
      </c>
      <c r="M384" s="18">
        <v>2.5460778460410002E-2</v>
      </c>
      <c r="N384" s="18">
        <v>2.399037037991E-2</v>
      </c>
      <c r="O384" s="18">
        <v>2.7331791937380001E-2</v>
      </c>
      <c r="P384" s="18">
        <v>2.6107682044570001E-2</v>
      </c>
      <c r="Q384" s="18">
        <v>2.3656919470369998E-2</v>
      </c>
      <c r="R384" s="18">
        <v>2.5364087940990002E-2</v>
      </c>
      <c r="S384" s="18">
        <v>2.3992898728559999E-2</v>
      </c>
      <c r="T384" s="18">
        <v>3.040579225057E-2</v>
      </c>
      <c r="U384" s="18">
        <v>3.075523845685E-2</v>
      </c>
      <c r="V384" s="18">
        <v>2.9455643370929999E-2</v>
      </c>
      <c r="W384" s="18">
        <v>2.6649542462670001E-2</v>
      </c>
      <c r="X384" s="18">
        <v>3.3111811700640002E-2</v>
      </c>
      <c r="Y384" s="18">
        <v>3.4136600372400003E-2</v>
      </c>
      <c r="Z384" s="18">
        <v>3.2682462737280003E-2</v>
      </c>
      <c r="AA384" s="18">
        <v>3.3172502485430001E-2</v>
      </c>
      <c r="AB384" s="18">
        <v>3.0573808803720001E-2</v>
      </c>
      <c r="AC384" s="18">
        <v>2.8658615048070001E-2</v>
      </c>
      <c r="AD384" s="18">
        <v>4.030170906293E-2</v>
      </c>
      <c r="AE384" s="18">
        <v>3.8437244122119997E-2</v>
      </c>
      <c r="AF384" s="18">
        <v>3.7772169728270001E-2</v>
      </c>
      <c r="AG384" s="18">
        <v>3.8380200843490003E-2</v>
      </c>
      <c r="AH384" s="18">
        <v>3.784838823087E-2</v>
      </c>
      <c r="AI384" s="18">
        <v>3.5033124658120002E-2</v>
      </c>
      <c r="AJ384" s="18">
        <v>3.7132787824840002E-2</v>
      </c>
      <c r="AK384" s="18">
        <v>3.6938281269110002E-2</v>
      </c>
      <c r="AL384" s="220">
        <v>4.0061613827760002E-2</v>
      </c>
      <c r="AM384" s="220">
        <v>3.8599561253339999E-2</v>
      </c>
      <c r="AN384" s="18"/>
      <c r="AO384" s="18"/>
      <c r="AP384" s="18"/>
      <c r="AQ384" s="18"/>
      <c r="AR384" s="18"/>
      <c r="AS384" s="18"/>
      <c r="AT384" s="18"/>
      <c r="AU384" s="18"/>
      <c r="AV384" s="18"/>
    </row>
    <row r="385" spans="1:48" hidden="1" outlineLevel="1" x14ac:dyDescent="0.2">
      <c r="A385" s="16" t="s">
        <v>139</v>
      </c>
      <c r="C385" s="18">
        <v>0</v>
      </c>
      <c r="D385" s="18">
        <v>0</v>
      </c>
      <c r="E385" s="18">
        <v>1.0584428184250001E-2</v>
      </c>
      <c r="F385" s="18">
        <v>5.4022136512700005E-4</v>
      </c>
      <c r="G385" s="18">
        <v>3.7816714987999997E-5</v>
      </c>
      <c r="H385" s="18">
        <v>6.9559058803000002E-5</v>
      </c>
      <c r="I385" s="18">
        <v>8.7509591178000002E-4</v>
      </c>
      <c r="J385" s="18">
        <v>1.335622972715E-3</v>
      </c>
      <c r="K385" s="18">
        <v>1.4934041317509999E-3</v>
      </c>
      <c r="L385" s="18">
        <v>1.4211092333689999E-3</v>
      </c>
      <c r="M385" s="18">
        <v>1.444446584365E-3</v>
      </c>
      <c r="N385" s="18">
        <v>1.319566924572E-3</v>
      </c>
      <c r="O385" s="18">
        <v>1.5629238300679999E-3</v>
      </c>
      <c r="P385" s="18">
        <v>1.8199599738340001E-3</v>
      </c>
      <c r="Q385" s="18">
        <v>1.831252069899E-3</v>
      </c>
      <c r="R385" s="18">
        <v>1.4843460088669999E-3</v>
      </c>
      <c r="S385" s="18">
        <v>1.3184345873690001E-3</v>
      </c>
      <c r="T385" s="18">
        <v>1.594278214761E-3</v>
      </c>
      <c r="U385" s="18">
        <v>1.6335685083310001E-3</v>
      </c>
      <c r="V385" s="18">
        <v>1.607317289761E-3</v>
      </c>
      <c r="W385" s="18">
        <v>1.6856638304700001E-3</v>
      </c>
      <c r="X385" s="18">
        <v>1.773367248236E-3</v>
      </c>
      <c r="Y385" s="18">
        <v>1.7450594129759999E-3</v>
      </c>
      <c r="Z385" s="18">
        <v>1.7849861822140001E-3</v>
      </c>
      <c r="AA385" s="18">
        <v>2.061310300167E-3</v>
      </c>
      <c r="AB385" s="18">
        <v>2.4011804276300001E-3</v>
      </c>
      <c r="AC385" s="18">
        <v>2.1323921395609998E-3</v>
      </c>
      <c r="AD385" s="18">
        <v>2.0634661568229998E-3</v>
      </c>
      <c r="AE385" s="18">
        <v>2.0470230436310001E-3</v>
      </c>
      <c r="AF385" s="18">
        <v>2.4179822759550001E-3</v>
      </c>
      <c r="AG385" s="18">
        <v>2.46522700632E-3</v>
      </c>
      <c r="AH385" s="18">
        <v>2.0366845684769998E-3</v>
      </c>
      <c r="AI385" s="18">
        <v>2.3460767033370001E-3</v>
      </c>
      <c r="AJ385" s="18">
        <v>2.0487055351629999E-3</v>
      </c>
      <c r="AK385" s="18">
        <v>3.5103598424620001E-3</v>
      </c>
      <c r="AL385" s="220">
        <v>2.4494021691100001E-3</v>
      </c>
      <c r="AM385" s="220">
        <v>2.7389964621300001E-3</v>
      </c>
      <c r="AN385" s="18"/>
      <c r="AO385" s="18"/>
      <c r="AP385" s="18"/>
      <c r="AQ385" s="18"/>
      <c r="AR385" s="18"/>
      <c r="AS385" s="18"/>
      <c r="AT385" s="18"/>
      <c r="AU385" s="18"/>
      <c r="AV385" s="18"/>
    </row>
    <row r="386" spans="1:48" hidden="1" outlineLevel="1" x14ac:dyDescent="0.2">
      <c r="A386" s="16" t="s">
        <v>140</v>
      </c>
      <c r="C386" s="18">
        <v>0</v>
      </c>
      <c r="D386" s="18">
        <v>0</v>
      </c>
      <c r="E386" s="18">
        <v>9.8151637112470005E-2</v>
      </c>
      <c r="F386" s="18">
        <v>9.6121713129889999E-2</v>
      </c>
      <c r="G386" s="18">
        <v>8.3871171057609994E-2</v>
      </c>
      <c r="H386" s="18">
        <v>7.0457003016329997E-2</v>
      </c>
      <c r="I386" s="18">
        <v>4.4350875412980002E-2</v>
      </c>
      <c r="J386" s="18">
        <v>2.4785346307960001E-2</v>
      </c>
      <c r="K386" s="18">
        <v>1.0428300646500001E-2</v>
      </c>
      <c r="L386" s="18">
        <v>8.3218108260400001E-4</v>
      </c>
      <c r="M386" s="18">
        <v>5.9703792153800001E-4</v>
      </c>
      <c r="N386" s="18">
        <v>7.9817706657099997E-4</v>
      </c>
      <c r="O386" s="18">
        <v>1.0591715212030001E-3</v>
      </c>
      <c r="P386" s="18">
        <v>1.088089948769E-3</v>
      </c>
      <c r="Q386" s="18">
        <v>1.181871903268E-3</v>
      </c>
      <c r="R386" s="18">
        <v>9.5701255834800003E-4</v>
      </c>
      <c r="S386" s="18">
        <v>9.9208939247600009E-4</v>
      </c>
      <c r="T386" s="18">
        <v>1.4797720446400001E-3</v>
      </c>
      <c r="U386" s="18">
        <v>1.2891946065750001E-3</v>
      </c>
      <c r="V386" s="18">
        <v>1.207708018826E-3</v>
      </c>
      <c r="W386" s="18">
        <v>1.1237758869799999E-3</v>
      </c>
      <c r="X386" s="18">
        <v>1.5046752409269999E-3</v>
      </c>
      <c r="Y386" s="18">
        <v>1.493195167805E-3</v>
      </c>
      <c r="Z386" s="18">
        <v>1.594708467358E-3</v>
      </c>
      <c r="AA386" s="18">
        <v>1.4410930417100001E-3</v>
      </c>
      <c r="AB386" s="18">
        <v>1.5763474563070001E-3</v>
      </c>
      <c r="AC386" s="18">
        <v>1.433849886946E-3</v>
      </c>
      <c r="AD386" s="18">
        <v>1.7487001329010001E-3</v>
      </c>
      <c r="AE386" s="18">
        <v>1.8598666510699999E-3</v>
      </c>
      <c r="AF386" s="18">
        <v>1.795880039908E-3</v>
      </c>
      <c r="AG386" s="18">
        <v>2.0543558386000001E-3</v>
      </c>
      <c r="AH386" s="18">
        <v>1.8548377320060001E-3</v>
      </c>
      <c r="AI386" s="18">
        <v>1.9935574059440002E-3</v>
      </c>
      <c r="AJ386" s="18">
        <v>1.8413960464860001E-3</v>
      </c>
      <c r="AK386" s="18">
        <v>4.2809266371490002E-3</v>
      </c>
      <c r="AL386" s="220">
        <v>2.2726411878339998E-3</v>
      </c>
      <c r="AM386" s="220">
        <v>2.3332192084809999E-3</v>
      </c>
      <c r="AN386" s="18"/>
      <c r="AO386" s="18"/>
      <c r="AP386" s="18"/>
      <c r="AQ386" s="18"/>
      <c r="AR386" s="18"/>
      <c r="AS386" s="18"/>
      <c r="AT386" s="18"/>
      <c r="AU386" s="18"/>
      <c r="AV386" s="18"/>
    </row>
    <row r="387" spans="1:48" hidden="1" outlineLevel="1" x14ac:dyDescent="0.2">
      <c r="A387" s="16" t="s">
        <v>141</v>
      </c>
      <c r="C387" s="18">
        <v>0.15386067585429999</v>
      </c>
      <c r="D387" s="18">
        <v>0.13458810176870001</v>
      </c>
      <c r="E387" s="18">
        <v>0.1051307248862</v>
      </c>
      <c r="F387" s="18">
        <v>0.1115871201176</v>
      </c>
      <c r="G387" s="18">
        <v>0.11948821379049999</v>
      </c>
      <c r="H387" s="18">
        <v>0.1285641113198</v>
      </c>
      <c r="I387" s="18">
        <v>0.1507828303646</v>
      </c>
      <c r="J387" s="18">
        <v>0.1654328054443</v>
      </c>
      <c r="K387" s="18">
        <v>0.1742240999687</v>
      </c>
      <c r="L387" s="18">
        <v>0.1750973011727</v>
      </c>
      <c r="M387" s="18">
        <v>0.16378740314179999</v>
      </c>
      <c r="N387" s="18">
        <v>0.1515184675</v>
      </c>
      <c r="O387" s="18">
        <v>0.1387256358258</v>
      </c>
      <c r="P387" s="18">
        <v>0.1238738592867</v>
      </c>
      <c r="Q387" s="18">
        <v>0.11121284733719999</v>
      </c>
      <c r="R387" s="18">
        <v>0.10036913341540001</v>
      </c>
      <c r="S387" s="18">
        <v>8.8426494008299994E-2</v>
      </c>
      <c r="T387" s="18">
        <v>9.9999119183310003E-2</v>
      </c>
      <c r="U387" s="18">
        <v>6.3673851424739997E-2</v>
      </c>
      <c r="V387" s="18">
        <v>3.5236657490449998E-2</v>
      </c>
      <c r="W387" s="18">
        <v>1.5322595030410001E-2</v>
      </c>
      <c r="X387" s="18">
        <v>1.6031956436069999E-3</v>
      </c>
      <c r="Y387" s="18">
        <v>8.0056849358200002E-4</v>
      </c>
      <c r="Z387" s="18">
        <v>9.3326688714700005E-4</v>
      </c>
      <c r="AA387" s="18">
        <v>1.2404345169150001E-3</v>
      </c>
      <c r="AB387" s="18">
        <v>1.1181069166829999E-3</v>
      </c>
      <c r="AC387" s="18">
        <v>1.07538741521E-3</v>
      </c>
      <c r="AD387" s="18">
        <v>1.2357480939170001E-3</v>
      </c>
      <c r="AE387" s="18">
        <v>1.427067493274E-3</v>
      </c>
      <c r="AF387" s="18">
        <v>1.3615822524800001E-3</v>
      </c>
      <c r="AG387" s="18">
        <v>1.353457964254E-3</v>
      </c>
      <c r="AH387" s="18">
        <v>1.3092972225930001E-3</v>
      </c>
      <c r="AI387" s="18">
        <v>1.1548045949069999E-3</v>
      </c>
      <c r="AJ387" s="18">
        <v>1.2560516078680001E-3</v>
      </c>
      <c r="AK387" s="18">
        <v>7.3265001590059999E-3</v>
      </c>
      <c r="AL387" s="220">
        <v>1.5277199095989999E-3</v>
      </c>
      <c r="AM387" s="220">
        <v>1.711872788831E-3</v>
      </c>
      <c r="AN387" s="18"/>
      <c r="AO387" s="18"/>
      <c r="AP387" s="18"/>
      <c r="AQ387" s="18"/>
      <c r="AR387" s="18"/>
      <c r="AS387" s="18"/>
      <c r="AT387" s="18"/>
      <c r="AU387" s="18"/>
      <c r="AV387" s="18"/>
    </row>
    <row r="388" spans="1:48" hidden="1" outlineLevel="1" x14ac:dyDescent="0.2">
      <c r="A388" s="16" t="s">
        <v>142</v>
      </c>
      <c r="C388" s="18">
        <v>0.56513120634320002</v>
      </c>
      <c r="D388" s="18">
        <v>0.58167029225389999</v>
      </c>
      <c r="E388" s="18">
        <v>0.29039264410409998</v>
      </c>
      <c r="F388" s="18">
        <v>0.29344698920809997</v>
      </c>
      <c r="G388" s="18">
        <v>0.2968927265852</v>
      </c>
      <c r="H388" s="18">
        <v>0.3049722079942</v>
      </c>
      <c r="I388" s="18">
        <v>0.31302434415370001</v>
      </c>
      <c r="J388" s="18">
        <v>0.32241302550399997</v>
      </c>
      <c r="K388" s="18">
        <v>0.33122937793969998</v>
      </c>
      <c r="L388" s="18">
        <v>0.33955548727399998</v>
      </c>
      <c r="M388" s="18">
        <v>0.35583460123639998</v>
      </c>
      <c r="N388" s="18">
        <v>0.37247833979169997</v>
      </c>
      <c r="O388" s="18">
        <v>0.38861261447450002</v>
      </c>
      <c r="P388" s="18">
        <v>0.40912829746309998</v>
      </c>
      <c r="Q388" s="18">
        <v>0.42594793269820003</v>
      </c>
      <c r="R388" s="18">
        <v>0.44102654245029999</v>
      </c>
      <c r="S388" s="18">
        <v>0.45728794089239999</v>
      </c>
      <c r="T388" s="18">
        <v>0.29401661220280001</v>
      </c>
      <c r="U388" s="18">
        <v>0.33312435429890003</v>
      </c>
      <c r="V388" s="18">
        <v>0.35171831986500002</v>
      </c>
      <c r="W388" s="18">
        <v>0.37584952105739999</v>
      </c>
      <c r="X388" s="18">
        <v>0.38576111489269999</v>
      </c>
      <c r="Y388" s="18">
        <v>0.39425749521010001</v>
      </c>
      <c r="Z388" s="18">
        <v>0.40168531690300002</v>
      </c>
      <c r="AA388" s="18">
        <v>0.40275814263170001</v>
      </c>
      <c r="AB388" s="18">
        <v>0.40889719831729998</v>
      </c>
      <c r="AC388" s="18">
        <v>0.4125535395871</v>
      </c>
      <c r="AD388" s="18">
        <v>0.25960036372959999</v>
      </c>
      <c r="AE388" s="18">
        <v>0.26663937302610002</v>
      </c>
      <c r="AF388" s="18">
        <v>0.27289160161979997</v>
      </c>
      <c r="AG388" s="18">
        <v>0.25843796449590001</v>
      </c>
      <c r="AH388" s="18">
        <v>0.26344757355699999</v>
      </c>
      <c r="AI388" s="18">
        <v>0.2690451589376</v>
      </c>
      <c r="AJ388" s="18">
        <v>0.27094130702539998</v>
      </c>
      <c r="AK388" s="18">
        <v>0.29159226008459999</v>
      </c>
      <c r="AL388" s="220">
        <v>0.28915571379869998</v>
      </c>
      <c r="AM388" s="220">
        <v>0.29396025919020002</v>
      </c>
      <c r="AN388" s="18"/>
      <c r="AO388" s="18"/>
      <c r="AP388" s="18"/>
      <c r="AQ388" s="18"/>
      <c r="AR388" s="18"/>
      <c r="AS388" s="18"/>
      <c r="AT388" s="18"/>
      <c r="AU388" s="18"/>
      <c r="AV388" s="18"/>
    </row>
    <row r="389" spans="1:48" ht="12.75" hidden="1" outlineLevel="1" x14ac:dyDescent="0.2">
      <c r="A389" s="49" t="s">
        <v>143</v>
      </c>
      <c r="B389" s="50"/>
      <c r="C389" s="7"/>
    </row>
    <row r="390" spans="1:48" hidden="1" outlineLevel="1" x14ac:dyDescent="0.2">
      <c r="A390" s="16" t="s">
        <v>2243</v>
      </c>
      <c r="C390" s="18">
        <v>0</v>
      </c>
      <c r="D390" s="18">
        <v>0</v>
      </c>
      <c r="E390" s="18">
        <v>0.23519433124889999</v>
      </c>
      <c r="F390" s="18">
        <v>0.2091780004397</v>
      </c>
      <c r="G390" s="18">
        <v>0.18644302832039999</v>
      </c>
      <c r="H390" s="18">
        <v>0.16700394617020001</v>
      </c>
      <c r="I390" s="18">
        <v>0.14527871139580001</v>
      </c>
      <c r="J390" s="18">
        <v>0.1212560663016</v>
      </c>
      <c r="K390" s="18">
        <v>7.820737015432E-2</v>
      </c>
      <c r="L390" s="18">
        <v>4.3357467048200003E-2</v>
      </c>
      <c r="M390" s="18">
        <v>1.814901839939E-2</v>
      </c>
      <c r="N390" s="18">
        <v>9.7199871258400001E-4</v>
      </c>
      <c r="O390" s="18">
        <v>1.9375839620000001E-5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18">
        <v>0</v>
      </c>
      <c r="X390" s="18">
        <v>0</v>
      </c>
      <c r="Y390" s="18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220">
        <v>0</v>
      </c>
      <c r="AM390" s="220">
        <v>0</v>
      </c>
      <c r="AN390" s="18"/>
      <c r="AO390" s="18"/>
      <c r="AP390" s="18"/>
      <c r="AQ390" s="18"/>
      <c r="AR390" s="18"/>
      <c r="AS390" s="18"/>
      <c r="AT390" s="18"/>
      <c r="AU390" s="18"/>
      <c r="AV390" s="18"/>
    </row>
    <row r="391" spans="1:48" hidden="1" outlineLevel="1" x14ac:dyDescent="0.2">
      <c r="A391" s="16" t="s">
        <v>145</v>
      </c>
      <c r="C391" s="18">
        <v>0.26769869737590002</v>
      </c>
      <c r="D391" s="18">
        <v>0.23664049938519999</v>
      </c>
      <c r="E391" s="18">
        <v>0.15038215244780001</v>
      </c>
      <c r="F391" s="18">
        <v>0.17101485692749999</v>
      </c>
      <c r="G391" s="18">
        <v>0.18585682859649999</v>
      </c>
      <c r="H391" s="18">
        <v>0.19897804310430001</v>
      </c>
      <c r="I391" s="18">
        <v>0.21269579554820001</v>
      </c>
      <c r="J391" s="18">
        <v>0.22727879863379999</v>
      </c>
      <c r="K391" s="18">
        <v>0.26101247080149997</v>
      </c>
      <c r="L391" s="18">
        <v>0.28546279759049997</v>
      </c>
      <c r="M391" s="18">
        <v>0.2995069527368</v>
      </c>
      <c r="N391" s="18">
        <v>0.3014869649179</v>
      </c>
      <c r="O391" s="18">
        <v>0.2805492404671</v>
      </c>
      <c r="P391" s="18">
        <v>0.25786310171510002</v>
      </c>
      <c r="Q391" s="18">
        <v>0.23514972043089999</v>
      </c>
      <c r="R391" s="18">
        <v>0.2090782432063</v>
      </c>
      <c r="S391" s="18">
        <v>0.1864536215708</v>
      </c>
      <c r="T391" s="18">
        <v>0.22480510900680001</v>
      </c>
      <c r="U391" s="18">
        <v>0.19550877316920001</v>
      </c>
      <c r="V391" s="18">
        <v>0.16320912223369999</v>
      </c>
      <c r="W391" s="18">
        <v>0.1050340718542</v>
      </c>
      <c r="X391" s="18">
        <v>5.8162863182029997E-2</v>
      </c>
      <c r="Y391" s="18">
        <v>2.4322889962309999E-2</v>
      </c>
      <c r="Z391" s="18">
        <v>1.3228831604220001E-3</v>
      </c>
      <c r="AA391" s="18">
        <v>1.8241684072000001E-5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0</v>
      </c>
      <c r="AL391" s="220">
        <v>0</v>
      </c>
      <c r="AM391" s="220">
        <v>0</v>
      </c>
      <c r="AN391" s="18"/>
      <c r="AO391" s="18"/>
      <c r="AP391" s="18"/>
      <c r="AQ391" s="18"/>
      <c r="AR391" s="18"/>
      <c r="AS391" s="18"/>
      <c r="AT391" s="18"/>
      <c r="AU391" s="18"/>
      <c r="AV391" s="18"/>
    </row>
    <row r="392" spans="1:48" hidden="1" outlineLevel="1" x14ac:dyDescent="0.2">
      <c r="A392" s="16" t="s">
        <v>146</v>
      </c>
      <c r="C392" s="18">
        <v>0.67132339059849999</v>
      </c>
      <c r="D392" s="18">
        <v>0.64532299252809999</v>
      </c>
      <c r="E392" s="18">
        <v>0.20953597115549999</v>
      </c>
      <c r="F392" s="18">
        <v>0.20062191789430001</v>
      </c>
      <c r="G392" s="18">
        <v>0.1943031471992</v>
      </c>
      <c r="H392" s="18">
        <v>0.19043433168070001</v>
      </c>
      <c r="I392" s="18">
        <v>0.18560466738539999</v>
      </c>
      <c r="J392" s="18">
        <v>0.18605020957759999</v>
      </c>
      <c r="K392" s="18">
        <v>0.19010632730429999</v>
      </c>
      <c r="L392" s="18">
        <v>0.19287127191719999</v>
      </c>
      <c r="M392" s="18">
        <v>0.1970070490351</v>
      </c>
      <c r="N392" s="18">
        <v>0.20771805600259999</v>
      </c>
      <c r="O392" s="18">
        <v>0.2265487754469</v>
      </c>
      <c r="P392" s="18">
        <v>0.24385978548109999</v>
      </c>
      <c r="Q392" s="18">
        <v>0.2626325598914</v>
      </c>
      <c r="R392" s="18">
        <v>0.28439172385060002</v>
      </c>
      <c r="S392" s="18">
        <v>0.3025449228821</v>
      </c>
      <c r="T392" s="18">
        <v>0.30183659986790001</v>
      </c>
      <c r="U392" s="18">
        <v>0.32484127054209999</v>
      </c>
      <c r="V392" s="18">
        <v>0.35314908884230001</v>
      </c>
      <c r="W392" s="18">
        <v>0.40594562774269999</v>
      </c>
      <c r="X392" s="18">
        <v>0.44747966897140001</v>
      </c>
      <c r="Y392" s="18">
        <v>0.47288411546179998</v>
      </c>
      <c r="Z392" s="18">
        <v>0.49155076337609999</v>
      </c>
      <c r="AA392" s="18">
        <v>0.49014493017999999</v>
      </c>
      <c r="AB392" s="18">
        <v>0.48523090740789998</v>
      </c>
      <c r="AC392" s="18">
        <v>0.4794481516204</v>
      </c>
      <c r="AD392" s="18">
        <v>0.40689920492429998</v>
      </c>
      <c r="AE392" s="18">
        <v>0.39974265996019998</v>
      </c>
      <c r="AF392" s="18">
        <v>0.39464757321440003</v>
      </c>
      <c r="AG392" s="18">
        <v>0.3872702444683</v>
      </c>
      <c r="AH392" s="18">
        <v>0.38178137161010001</v>
      </c>
      <c r="AI392" s="18">
        <v>0.3766364796694</v>
      </c>
      <c r="AJ392" s="18">
        <v>0.37284001804810002</v>
      </c>
      <c r="AK392" s="18">
        <v>0.36871009564809998</v>
      </c>
      <c r="AL392" s="220">
        <v>0.3644432660379</v>
      </c>
      <c r="AM392" s="220">
        <v>0.36135732491349998</v>
      </c>
      <c r="AN392" s="18"/>
      <c r="AO392" s="18"/>
      <c r="AP392" s="18"/>
      <c r="AQ392" s="18"/>
      <c r="AR392" s="18"/>
      <c r="AS392" s="18"/>
      <c r="AT392" s="18"/>
      <c r="AU392" s="18"/>
      <c r="AV392" s="18"/>
    </row>
    <row r="393" spans="1:48" hidden="1" outlineLevel="1" x14ac:dyDescent="0.2">
      <c r="A393" s="16" t="s">
        <v>2244</v>
      </c>
      <c r="C393" s="18">
        <v>6.0977912025670003E-2</v>
      </c>
      <c r="D393" s="18">
        <v>0.1180365080866</v>
      </c>
      <c r="E393" s="18">
        <v>0.40488754514780001</v>
      </c>
      <c r="F393" s="18">
        <v>0.41918522473850001</v>
      </c>
      <c r="G393" s="18">
        <v>0.43339699588399999</v>
      </c>
      <c r="H393" s="18">
        <v>0.44358367904480001</v>
      </c>
      <c r="I393" s="18">
        <v>0.45642082567059999</v>
      </c>
      <c r="J393" s="18">
        <v>0.46541492548710001</v>
      </c>
      <c r="K393" s="18">
        <v>0.47067383173990002</v>
      </c>
      <c r="L393" s="18">
        <v>0.4783084634441</v>
      </c>
      <c r="M393" s="18">
        <v>0.4853369798287</v>
      </c>
      <c r="N393" s="18">
        <v>0.48982298036689997</v>
      </c>
      <c r="O393" s="18">
        <v>0.49288260824640001</v>
      </c>
      <c r="P393" s="18">
        <v>0.49827711280379999</v>
      </c>
      <c r="Q393" s="18">
        <v>0.50221771967759998</v>
      </c>
      <c r="R393" s="18">
        <v>0.50653003294309995</v>
      </c>
      <c r="S393" s="18">
        <v>0.51100145554709997</v>
      </c>
      <c r="T393" s="18">
        <v>0.47335829112529998</v>
      </c>
      <c r="U393" s="18">
        <v>0.4796499562887</v>
      </c>
      <c r="V393" s="18">
        <v>0.483641788924</v>
      </c>
      <c r="W393" s="18">
        <v>0.48902030040319999</v>
      </c>
      <c r="X393" s="18">
        <v>0.49435746784649998</v>
      </c>
      <c r="Y393" s="18">
        <v>0.50279299457589999</v>
      </c>
      <c r="Z393" s="18">
        <v>0.50712635346349999</v>
      </c>
      <c r="AA393" s="18">
        <v>0.50983682813599995</v>
      </c>
      <c r="AB393" s="18">
        <v>0.51476909259210002</v>
      </c>
      <c r="AC393" s="18">
        <v>0.5205518483796</v>
      </c>
      <c r="AD393" s="18">
        <v>0.59310079507570002</v>
      </c>
      <c r="AE393" s="18">
        <v>0.60025734003980002</v>
      </c>
      <c r="AF393" s="18">
        <v>0.60535242678559997</v>
      </c>
      <c r="AG393" s="18">
        <v>0.61272975553169995</v>
      </c>
      <c r="AH393" s="18">
        <v>0.61821862838990005</v>
      </c>
      <c r="AI393" s="18">
        <v>0.62336352033060005</v>
      </c>
      <c r="AJ393" s="18">
        <v>0.62715998195190004</v>
      </c>
      <c r="AK393" s="18">
        <v>0.63128990435190002</v>
      </c>
      <c r="AL393" s="220">
        <v>0.6355567339621</v>
      </c>
      <c r="AM393" s="220">
        <v>0.63864267508649997</v>
      </c>
      <c r="AN393" s="18"/>
      <c r="AO393" s="18"/>
      <c r="AP393" s="18"/>
      <c r="AQ393" s="18"/>
      <c r="AR393" s="18"/>
      <c r="AS393" s="18"/>
      <c r="AT393" s="18"/>
      <c r="AU393" s="18"/>
      <c r="AV393" s="18"/>
    </row>
    <row r="394" spans="1:48" s="46" customFormat="1" hidden="1" outlineLevel="1" x14ac:dyDescent="0.2">
      <c r="A394" s="16" t="s">
        <v>148</v>
      </c>
      <c r="B394" s="52"/>
      <c r="C394" s="46">
        <v>38.47</v>
      </c>
      <c r="D394" s="46">
        <v>39.47</v>
      </c>
      <c r="E394" s="46">
        <v>53.92</v>
      </c>
      <c r="F394" s="46">
        <v>54.92</v>
      </c>
      <c r="G394" s="46">
        <v>55.92</v>
      </c>
      <c r="H394" s="48">
        <v>56.93</v>
      </c>
      <c r="I394" s="48">
        <v>57.93</v>
      </c>
      <c r="J394" s="48">
        <v>58.93</v>
      </c>
      <c r="K394" s="48">
        <v>59.93</v>
      </c>
      <c r="L394" s="48">
        <v>60.93</v>
      </c>
      <c r="M394" s="48">
        <v>61.95</v>
      </c>
      <c r="N394" s="48">
        <v>62.97</v>
      </c>
      <c r="O394" s="48">
        <v>63.98</v>
      </c>
      <c r="P394" s="48">
        <v>65</v>
      </c>
      <c r="Q394" s="48">
        <v>66.010000000000005</v>
      </c>
      <c r="R394" s="48">
        <v>67.010000000000005</v>
      </c>
      <c r="S394" s="48">
        <v>68.02</v>
      </c>
      <c r="T394" s="48">
        <v>64.38</v>
      </c>
      <c r="U394" s="48">
        <v>65.39</v>
      </c>
      <c r="V394" s="48">
        <v>66.38</v>
      </c>
      <c r="W394" s="48">
        <v>67.349999999999994</v>
      </c>
      <c r="X394" s="48">
        <v>68.400000000000006</v>
      </c>
      <c r="Y394" s="48">
        <v>69.34</v>
      </c>
      <c r="Z394" s="48">
        <v>70.2</v>
      </c>
      <c r="AA394" s="48">
        <v>71.11</v>
      </c>
      <c r="AB394" s="48">
        <v>72.040000000000006</v>
      </c>
      <c r="AC394" s="48">
        <v>73.05</v>
      </c>
      <c r="AD394" s="48">
        <v>79.69</v>
      </c>
      <c r="AE394" s="48">
        <v>80.69</v>
      </c>
      <c r="AF394" s="48">
        <v>81.709999999999994</v>
      </c>
      <c r="AG394" s="48">
        <v>82.83</v>
      </c>
      <c r="AH394" s="48">
        <v>83.85</v>
      </c>
      <c r="AI394" s="48">
        <v>84.86</v>
      </c>
      <c r="AJ394" s="48">
        <v>85.88</v>
      </c>
      <c r="AK394" s="48">
        <v>86.89</v>
      </c>
      <c r="AL394" s="48">
        <v>88.06</v>
      </c>
      <c r="AM394" s="48">
        <v>89.01</v>
      </c>
      <c r="AN394" s="48"/>
      <c r="AO394" s="48"/>
      <c r="AP394" s="48"/>
      <c r="AQ394" s="48"/>
      <c r="AR394" s="48"/>
      <c r="AS394" s="48"/>
      <c r="AT394" s="48"/>
      <c r="AU394" s="48"/>
      <c r="AV394" s="48"/>
    </row>
    <row r="395" spans="1:48" hidden="1" outlineLevel="1" x14ac:dyDescent="0.2">
      <c r="C395" s="7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220"/>
      <c r="AM395" s="220"/>
    </row>
    <row r="396" spans="1:48" ht="18" hidden="1" outlineLevel="1" x14ac:dyDescent="0.25">
      <c r="A396" s="97" t="s">
        <v>149</v>
      </c>
      <c r="B396" s="5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220"/>
      <c r="AM396" s="220"/>
    </row>
    <row r="397" spans="1:48" hidden="1" outlineLevel="1" x14ac:dyDescent="0.2">
      <c r="A397" s="16" t="s">
        <v>801</v>
      </c>
      <c r="C397" s="7"/>
    </row>
    <row r="398" spans="1:48" s="54" customFormat="1" hidden="1" outlineLevel="1" x14ac:dyDescent="0.2">
      <c r="A398" s="16" t="s">
        <v>151</v>
      </c>
      <c r="B398" s="53"/>
      <c r="C398" s="54">
        <v>0.82690629545100003</v>
      </c>
      <c r="D398" s="54">
        <v>0.8325937669133</v>
      </c>
      <c r="E398" s="54">
        <v>0.77553093991910005</v>
      </c>
      <c r="F398" s="54">
        <v>0.78177168119880003</v>
      </c>
      <c r="G398" s="54">
        <v>0.78408689121999997</v>
      </c>
      <c r="H398" s="18">
        <v>0.7914728736844</v>
      </c>
      <c r="I398" s="18">
        <v>0.80161722933220003</v>
      </c>
      <c r="J398" s="18">
        <v>0.80906059861739998</v>
      </c>
      <c r="K398" s="18">
        <v>0.81882784513499995</v>
      </c>
      <c r="L398" s="18">
        <v>0.83063947688109996</v>
      </c>
      <c r="M398" s="18">
        <v>0.83600001600660001</v>
      </c>
      <c r="N398" s="18">
        <v>0.83508767291840003</v>
      </c>
      <c r="O398" s="18">
        <v>0.82627063564430003</v>
      </c>
      <c r="P398" s="18">
        <v>0.82392679851320005</v>
      </c>
      <c r="Q398" s="18">
        <v>0.82423593278259999</v>
      </c>
      <c r="R398" s="18">
        <v>0.82407112934079996</v>
      </c>
      <c r="S398" s="18">
        <v>0.82542308952400001</v>
      </c>
      <c r="T398" s="18">
        <v>0.82310353394769997</v>
      </c>
      <c r="U398" s="18">
        <v>0.82251916108050005</v>
      </c>
      <c r="V398" s="18">
        <v>0.82186203933239999</v>
      </c>
      <c r="W398" s="18">
        <v>0.81921684822459995</v>
      </c>
      <c r="X398" s="18">
        <v>0.82358470372180004</v>
      </c>
      <c r="Y398" s="18">
        <v>0.82320405589089996</v>
      </c>
      <c r="Z398" s="18">
        <v>0.82027732589330005</v>
      </c>
      <c r="AA398" s="18">
        <v>0.81742218750609996</v>
      </c>
      <c r="AB398" s="18">
        <v>0.81593061151610002</v>
      </c>
      <c r="AC398" s="18">
        <v>0.81582776747920005</v>
      </c>
      <c r="AD398" s="18">
        <v>0.81658267022609998</v>
      </c>
      <c r="AE398" s="18">
        <v>0.81758103318319997</v>
      </c>
      <c r="AF398" s="18">
        <v>0.81843161534760001</v>
      </c>
      <c r="AG398" s="18">
        <v>0.81958107282079995</v>
      </c>
      <c r="AH398" s="18">
        <v>0.81952228556579998</v>
      </c>
      <c r="AI398" s="18">
        <v>0.81826597303030002</v>
      </c>
      <c r="AJ398" s="18">
        <v>0.82164321271840002</v>
      </c>
      <c r="AK398" s="18">
        <v>0.82166703668249996</v>
      </c>
      <c r="AL398" s="220">
        <v>0.82130752261960005</v>
      </c>
      <c r="AM398" s="220">
        <v>0.82252256269979995</v>
      </c>
      <c r="AN398" s="18"/>
      <c r="AO398" s="18"/>
      <c r="AP398" s="18"/>
      <c r="AQ398" s="18"/>
      <c r="AR398" s="18"/>
      <c r="AS398" s="18"/>
      <c r="AT398" s="18"/>
      <c r="AU398" s="18"/>
      <c r="AV398" s="18"/>
    </row>
    <row r="399" spans="1:48" s="54" customFormat="1" hidden="1" outlineLevel="1" x14ac:dyDescent="0.2">
      <c r="A399" s="16" t="s">
        <v>152</v>
      </c>
      <c r="B399" s="53"/>
      <c r="C399" s="54">
        <v>8.1158441491140002E-2</v>
      </c>
      <c r="D399" s="54">
        <v>8.0431074312699996E-2</v>
      </c>
      <c r="E399" s="54">
        <v>0.1095348051883</v>
      </c>
      <c r="F399" s="54">
        <v>0.1006039221167</v>
      </c>
      <c r="G399" s="54">
        <v>9.4386622959610006E-2</v>
      </c>
      <c r="H399" s="18">
        <v>8.5778190890029998E-2</v>
      </c>
      <c r="I399" s="18">
        <v>7.1571932751599995E-2</v>
      </c>
      <c r="J399" s="18">
        <v>6.2435843984010003E-2</v>
      </c>
      <c r="K399" s="18">
        <v>5.3366292896329999E-2</v>
      </c>
      <c r="L399" s="18">
        <v>4.3775165396130002E-2</v>
      </c>
      <c r="M399" s="18">
        <v>3.8198634508350003E-2</v>
      </c>
      <c r="N399" s="18">
        <v>3.9384704145420002E-2</v>
      </c>
      <c r="O399" s="18">
        <v>5.035340016671E-2</v>
      </c>
      <c r="P399" s="18">
        <v>5.2772255497660001E-2</v>
      </c>
      <c r="Q399" s="18">
        <v>5.6777561076759998E-2</v>
      </c>
      <c r="R399" s="18">
        <v>5.9883118652200001E-2</v>
      </c>
      <c r="S399" s="18">
        <v>6.3130905451269995E-2</v>
      </c>
      <c r="T399" s="18">
        <v>6.7728020176789999E-2</v>
      </c>
      <c r="U399" s="18">
        <v>7.2459911767359997E-2</v>
      </c>
      <c r="V399" s="18">
        <v>7.673101488023E-2</v>
      </c>
      <c r="W399" s="18">
        <v>8.2159328309799995E-2</v>
      </c>
      <c r="X399" s="18">
        <v>8.3174087131209995E-2</v>
      </c>
      <c r="Y399" s="18">
        <v>8.5299842056320005E-2</v>
      </c>
      <c r="Z399" s="18">
        <v>8.9173004001079997E-2</v>
      </c>
      <c r="AA399" s="18">
        <v>9.3599436462100005E-2</v>
      </c>
      <c r="AB399" s="18">
        <v>9.7709155131860001E-2</v>
      </c>
      <c r="AC399" s="18">
        <v>0.1010425368323</v>
      </c>
      <c r="AD399" s="18">
        <v>0.103060143733</v>
      </c>
      <c r="AE399" s="18">
        <v>0.1043634465641</v>
      </c>
      <c r="AF399" s="18">
        <v>0.106281710251</v>
      </c>
      <c r="AG399" s="18">
        <v>0.1070987925771</v>
      </c>
      <c r="AH399" s="18">
        <v>0.1085741761262</v>
      </c>
      <c r="AI399" s="18">
        <v>0.1116328465107</v>
      </c>
      <c r="AJ399" s="18">
        <v>0.112101081798</v>
      </c>
      <c r="AK399" s="18">
        <v>0.1132677156442</v>
      </c>
      <c r="AL399" s="220">
        <v>0.11379924888159999</v>
      </c>
      <c r="AM399" s="220">
        <v>0.1110379636205</v>
      </c>
      <c r="AN399" s="18"/>
      <c r="AO399" s="18"/>
      <c r="AP399" s="18"/>
      <c r="AQ399" s="18"/>
      <c r="AR399" s="18"/>
      <c r="AS399" s="18"/>
      <c r="AT399" s="18"/>
      <c r="AU399" s="18"/>
      <c r="AV399" s="18"/>
    </row>
    <row r="400" spans="1:48" s="54" customFormat="1" hidden="1" outlineLevel="1" x14ac:dyDescent="0.2">
      <c r="A400" s="16" t="s">
        <v>153</v>
      </c>
      <c r="B400" s="53"/>
      <c r="C400" s="54">
        <v>9.1935263057899994E-2</v>
      </c>
      <c r="D400" s="54">
        <v>8.6975158774010006E-2</v>
      </c>
      <c r="E400" s="54">
        <v>0.11493425489259999</v>
      </c>
      <c r="F400" s="54">
        <v>0.1176243966845</v>
      </c>
      <c r="G400" s="54">
        <v>0.1215264858204</v>
      </c>
      <c r="H400" s="18">
        <v>0.1227467872744</v>
      </c>
      <c r="I400" s="18">
        <v>0.12681083791619999</v>
      </c>
      <c r="J400" s="18">
        <v>0.1285035573986</v>
      </c>
      <c r="K400" s="18">
        <v>0.1278058619686</v>
      </c>
      <c r="L400" s="18">
        <v>0.12558535772269999</v>
      </c>
      <c r="M400" s="18">
        <v>0.12580134948509999</v>
      </c>
      <c r="N400" s="18">
        <v>0.1255086270903</v>
      </c>
      <c r="O400" s="18">
        <v>0.1232675516807</v>
      </c>
      <c r="P400" s="18">
        <v>0.1230934482738</v>
      </c>
      <c r="Q400" s="18">
        <v>0.11867696560880001</v>
      </c>
      <c r="R400" s="18">
        <v>0.1157341994113</v>
      </c>
      <c r="S400" s="18">
        <v>0.1111352421538</v>
      </c>
      <c r="T400" s="18">
        <v>0.108907964383</v>
      </c>
      <c r="U400" s="18">
        <v>0.10462499821519999</v>
      </c>
      <c r="V400" s="18">
        <v>0.1008266782691</v>
      </c>
      <c r="W400" s="18">
        <v>9.7994314607940003E-2</v>
      </c>
      <c r="X400" s="18">
        <v>9.2552505134150004E-2</v>
      </c>
      <c r="Y400" s="18">
        <v>9.0733233931200002E-2</v>
      </c>
      <c r="Z400" s="18">
        <v>8.9707526350639999E-2</v>
      </c>
      <c r="AA400" s="18">
        <v>8.8044206650419995E-2</v>
      </c>
      <c r="AB400" s="18">
        <v>8.529780296351E-2</v>
      </c>
      <c r="AC400" s="18">
        <v>8.1886007084069998E-2</v>
      </c>
      <c r="AD400" s="18">
        <v>7.9086682116429996E-2</v>
      </c>
      <c r="AE400" s="18">
        <v>7.6648262239770004E-2</v>
      </c>
      <c r="AF400" s="18">
        <v>7.3766488883469997E-2</v>
      </c>
      <c r="AG400" s="18">
        <v>7.2046552207609998E-2</v>
      </c>
      <c r="AH400" s="18">
        <v>7.0665479093389993E-2</v>
      </c>
      <c r="AI400" s="18">
        <v>6.8684189367070006E-2</v>
      </c>
      <c r="AJ400" s="18">
        <v>6.6255705483539998E-2</v>
      </c>
      <c r="AK400" s="18">
        <v>6.5065247673279994E-2</v>
      </c>
      <c r="AL400" s="220">
        <v>6.4893228498760003E-2</v>
      </c>
      <c r="AM400" s="220">
        <v>6.6439473679680006E-2</v>
      </c>
      <c r="AN400" s="18"/>
      <c r="AO400" s="18"/>
      <c r="AP400" s="18"/>
      <c r="AQ400" s="18"/>
      <c r="AR400" s="18"/>
      <c r="AS400" s="18"/>
      <c r="AT400" s="18"/>
      <c r="AU400" s="18"/>
      <c r="AV400" s="18"/>
    </row>
    <row r="401" spans="1:48" ht="12.75" hidden="1" outlineLevel="1" x14ac:dyDescent="0.2">
      <c r="A401" s="49" t="s">
        <v>154</v>
      </c>
      <c r="B401" s="50"/>
      <c r="C401" s="7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220"/>
      <c r="AM401" s="220"/>
    </row>
    <row r="402" spans="1:48" s="19" customFormat="1" ht="12.75" hidden="1" outlineLevel="1" x14ac:dyDescent="0.2">
      <c r="A402" s="116" t="s">
        <v>155</v>
      </c>
      <c r="B402" s="58"/>
      <c r="C402" s="19">
        <v>5756690.2000000002</v>
      </c>
      <c r="D402" s="19">
        <v>5977674.8899999997</v>
      </c>
      <c r="E402" s="19">
        <v>147009033.33000001</v>
      </c>
      <c r="F402" s="19">
        <v>147912696.34</v>
      </c>
      <c r="G402" s="19">
        <v>145611643.12</v>
      </c>
      <c r="H402" s="19">
        <v>145214561.56999999</v>
      </c>
      <c r="I402" s="19">
        <v>144561760.78</v>
      </c>
      <c r="J402" s="19">
        <v>141943280.15000001</v>
      </c>
      <c r="K402" s="19">
        <v>141367744.36000001</v>
      </c>
      <c r="L402" s="19">
        <v>144682638.31999999</v>
      </c>
      <c r="M402" s="19">
        <v>141449806.94</v>
      </c>
      <c r="N402" s="19">
        <v>137776293.06</v>
      </c>
      <c r="O402" s="19">
        <v>131175312</v>
      </c>
      <c r="P402" s="19">
        <v>133247209.98999999</v>
      </c>
      <c r="Q402" s="19">
        <v>135750208.09999999</v>
      </c>
      <c r="R402" s="19">
        <v>133189941.34</v>
      </c>
      <c r="S402" s="19">
        <v>133419340.12</v>
      </c>
      <c r="T402" s="19">
        <v>121888793.88</v>
      </c>
      <c r="U402" s="19">
        <v>132038298.47</v>
      </c>
      <c r="V402" s="19">
        <v>131457724.09</v>
      </c>
      <c r="W402" s="19">
        <v>119050066.44</v>
      </c>
      <c r="X402" s="19">
        <v>131901768.03</v>
      </c>
      <c r="Y402" s="19">
        <v>129159702.97</v>
      </c>
      <c r="Z402" s="19">
        <v>126312880.31</v>
      </c>
      <c r="AA402" s="19">
        <v>123428282.95</v>
      </c>
      <c r="AB402" s="19">
        <v>122058095.33</v>
      </c>
      <c r="AC402" s="19">
        <v>121586438.17</v>
      </c>
      <c r="AD402" s="19">
        <v>121046573.70999999</v>
      </c>
      <c r="AE402" s="19">
        <v>120647107.65000001</v>
      </c>
      <c r="AF402" s="19">
        <v>120594273.28</v>
      </c>
      <c r="AG402" s="19">
        <v>120467650.65000001</v>
      </c>
      <c r="AH402" s="19">
        <v>118686083.66</v>
      </c>
      <c r="AI402" s="19">
        <v>117397702.63</v>
      </c>
      <c r="AJ402" s="19">
        <v>118851410.97</v>
      </c>
      <c r="AK402" s="19">
        <v>117223405.56</v>
      </c>
      <c r="AL402" s="224">
        <v>114139734.08</v>
      </c>
      <c r="AM402" s="224">
        <v>111399783.70999999</v>
      </c>
    </row>
    <row r="403" spans="1:48" hidden="1" outlineLevel="1" x14ac:dyDescent="0.2">
      <c r="A403" s="16" t="s">
        <v>156</v>
      </c>
      <c r="C403" s="18">
        <v>1.3542533257229999E-3</v>
      </c>
      <c r="D403" s="18">
        <v>1.3945514046349999E-3</v>
      </c>
      <c r="E403" s="18">
        <v>6.7719865071970003E-2</v>
      </c>
      <c r="F403" s="18">
        <v>6.7843586673740006E-2</v>
      </c>
      <c r="G403" s="18">
        <v>6.7468299792620007E-2</v>
      </c>
      <c r="H403" s="18">
        <v>6.7687022906819994E-2</v>
      </c>
      <c r="I403" s="18">
        <v>6.7513439770950007E-2</v>
      </c>
      <c r="J403" s="18">
        <v>6.7042210907779995E-2</v>
      </c>
      <c r="K403" s="18">
        <v>6.768394693931E-2</v>
      </c>
      <c r="L403" s="18">
        <v>6.7365871991139997E-2</v>
      </c>
      <c r="M403" s="18">
        <v>6.6659254036460003E-2</v>
      </c>
      <c r="N403" s="18">
        <v>6.6839328271839998E-2</v>
      </c>
      <c r="O403" s="18">
        <v>6.7843503102409997E-2</v>
      </c>
      <c r="P403" s="18">
        <v>6.7860139087579999E-2</v>
      </c>
      <c r="Q403" s="18">
        <v>6.8202977122300001E-2</v>
      </c>
      <c r="R403" s="18">
        <v>6.854296952708E-2</v>
      </c>
      <c r="S403" s="18">
        <v>6.7958888668320006E-2</v>
      </c>
      <c r="T403" s="18">
        <v>6.8745608232240005E-2</v>
      </c>
      <c r="U403" s="18">
        <v>6.7738190082989994E-2</v>
      </c>
      <c r="V403" s="18">
        <v>6.6981561883629998E-2</v>
      </c>
      <c r="W403" s="18">
        <v>6.8191495689199993E-2</v>
      </c>
      <c r="X403" s="18">
        <v>6.6972582780439993E-2</v>
      </c>
      <c r="Y403" s="18">
        <v>6.6459564432269996E-2</v>
      </c>
      <c r="Z403" s="18">
        <v>6.7003082790660001E-2</v>
      </c>
      <c r="AA403" s="18">
        <v>6.6557144369679994E-2</v>
      </c>
      <c r="AB403" s="18">
        <v>6.6803233609840001E-2</v>
      </c>
      <c r="AC403" s="18">
        <v>6.6191864087659993E-2</v>
      </c>
      <c r="AD403" s="18">
        <v>6.6627879523899994E-2</v>
      </c>
      <c r="AE403" s="18">
        <v>6.6263218437660004E-2</v>
      </c>
      <c r="AF403" s="18">
        <v>6.575079175095E-2</v>
      </c>
      <c r="AG403" s="18">
        <v>6.6217940955290003E-2</v>
      </c>
      <c r="AH403" s="18">
        <v>6.7019363133329998E-2</v>
      </c>
      <c r="AI403" s="18">
        <v>6.6770647056690002E-2</v>
      </c>
      <c r="AJ403" s="18">
        <v>6.7242271739269999E-2</v>
      </c>
      <c r="AK403" s="18">
        <v>0</v>
      </c>
      <c r="AL403" s="220">
        <v>0</v>
      </c>
      <c r="AM403" s="220">
        <v>0</v>
      </c>
      <c r="AN403" s="18"/>
      <c r="AO403" s="18"/>
      <c r="AP403" s="18"/>
      <c r="AQ403" s="18"/>
      <c r="AR403" s="18"/>
      <c r="AS403" s="18"/>
      <c r="AT403" s="18"/>
      <c r="AU403" s="18"/>
      <c r="AV403" s="18"/>
    </row>
    <row r="404" spans="1:48" hidden="1" outlineLevel="1" x14ac:dyDescent="0.2">
      <c r="A404" s="16" t="s">
        <v>157</v>
      </c>
      <c r="C404" s="18">
        <v>0.2648159644577</v>
      </c>
      <c r="D404" s="18">
        <v>0.25955206148089999</v>
      </c>
      <c r="E404" s="18">
        <v>0.22005504737330001</v>
      </c>
      <c r="F404" s="18">
        <v>0.21611684417599999</v>
      </c>
      <c r="G404" s="18">
        <v>0.21727771029260001</v>
      </c>
      <c r="H404" s="18">
        <v>0.2169654527888</v>
      </c>
      <c r="I404" s="18">
        <v>0.21640140798429999</v>
      </c>
      <c r="J404" s="18">
        <v>0.2164105836636</v>
      </c>
      <c r="K404" s="18">
        <v>0.21694519259869999</v>
      </c>
      <c r="L404" s="18">
        <v>0.2186257479631</v>
      </c>
      <c r="M404" s="18">
        <v>0.2172220700553</v>
      </c>
      <c r="N404" s="18">
        <v>0.2185159084695</v>
      </c>
      <c r="O404" s="18">
        <v>0.2182510509203</v>
      </c>
      <c r="P404" s="18">
        <v>0.21814238181840001</v>
      </c>
      <c r="Q404" s="18">
        <v>0.21716886652459999</v>
      </c>
      <c r="R404" s="18">
        <v>0.2176416431888</v>
      </c>
      <c r="S404" s="18">
        <v>0.2189702079561</v>
      </c>
      <c r="T404" s="18">
        <v>0.22340771719880001</v>
      </c>
      <c r="U404" s="18">
        <v>0.21690650341539999</v>
      </c>
      <c r="V404" s="18">
        <v>0.2192754787041</v>
      </c>
      <c r="W404" s="18">
        <v>0.22502111550330001</v>
      </c>
      <c r="X404" s="18">
        <v>0.2216096461965</v>
      </c>
      <c r="Y404" s="18">
        <v>0.22012310126590001</v>
      </c>
      <c r="Z404" s="18">
        <v>0.2202236185117</v>
      </c>
      <c r="AA404" s="18">
        <v>0.22131258091309999</v>
      </c>
      <c r="AB404" s="18">
        <v>0.22188420328370001</v>
      </c>
      <c r="AC404" s="18">
        <v>0.22249564721519999</v>
      </c>
      <c r="AD404" s="18">
        <v>0.2243030682346</v>
      </c>
      <c r="AE404" s="18">
        <v>0.2250997132351</v>
      </c>
      <c r="AF404" s="18">
        <v>0.2250254186633</v>
      </c>
      <c r="AG404" s="18">
        <v>0.22525113040350001</v>
      </c>
      <c r="AH404" s="18">
        <v>0.22455589964459999</v>
      </c>
      <c r="AI404" s="18">
        <v>0.2248957498069</v>
      </c>
      <c r="AJ404" s="18">
        <v>0.226499199534</v>
      </c>
      <c r="AK404" s="18">
        <v>6.7051174524389995E-2</v>
      </c>
      <c r="AL404" s="220">
        <v>6.7479880438780004E-2</v>
      </c>
      <c r="AM404" s="220">
        <v>6.7677619015089993E-2</v>
      </c>
      <c r="AN404" s="18"/>
      <c r="AO404" s="18"/>
      <c r="AP404" s="18"/>
      <c r="AQ404" s="18"/>
      <c r="AR404" s="18"/>
      <c r="AS404" s="18"/>
      <c r="AT404" s="18"/>
      <c r="AU404" s="18"/>
      <c r="AV404" s="18"/>
    </row>
    <row r="405" spans="1:48" hidden="1" outlineLevel="1" x14ac:dyDescent="0.2">
      <c r="A405" s="16" t="s">
        <v>158</v>
      </c>
      <c r="C405" s="18">
        <v>1.3761432428410001E-2</v>
      </c>
      <c r="D405" s="18">
        <v>1.5670592963669999E-2</v>
      </c>
      <c r="E405" s="18">
        <v>7.6414314472920006E-2</v>
      </c>
      <c r="F405" s="18">
        <v>7.6262758909530007E-2</v>
      </c>
      <c r="G405" s="18">
        <v>7.6114712326800005E-2</v>
      </c>
      <c r="H405" s="18">
        <v>8.6104217378039999E-2</v>
      </c>
      <c r="I405" s="18">
        <v>8.7671887290640002E-2</v>
      </c>
      <c r="J405" s="18">
        <v>8.8080307699739999E-2</v>
      </c>
      <c r="K405" s="18">
        <v>8.7995378832010002E-2</v>
      </c>
      <c r="L405" s="18">
        <v>8.7949008113639995E-2</v>
      </c>
      <c r="M405" s="18">
        <v>8.8706669651070005E-2</v>
      </c>
      <c r="N405" s="18">
        <v>8.8967591432520005E-2</v>
      </c>
      <c r="O405" s="18">
        <v>8.7664342602709999E-2</v>
      </c>
      <c r="P405" s="18">
        <v>8.7781526626710002E-2</v>
      </c>
      <c r="Q405" s="18">
        <v>8.8681136978960004E-2</v>
      </c>
      <c r="R405" s="18">
        <v>8.8784513681140001E-2</v>
      </c>
      <c r="S405" s="18">
        <v>8.8534138697340004E-2</v>
      </c>
      <c r="T405" s="18">
        <v>8.7676141032069999E-2</v>
      </c>
      <c r="U405" s="18">
        <v>8.984900449555E-2</v>
      </c>
      <c r="V405" s="18">
        <v>8.9489771261320003E-2</v>
      </c>
      <c r="W405" s="18">
        <v>8.8091786979089995E-2</v>
      </c>
      <c r="X405" s="18">
        <v>8.9953459803439995E-2</v>
      </c>
      <c r="Y405" s="18">
        <v>8.9873481686060006E-2</v>
      </c>
      <c r="Z405" s="18">
        <v>8.9428945817319999E-2</v>
      </c>
      <c r="AA405" s="18">
        <v>8.9612868318679997E-2</v>
      </c>
      <c r="AB405" s="18">
        <v>8.9799607127030001E-2</v>
      </c>
      <c r="AC405" s="18">
        <v>8.98067875175E-2</v>
      </c>
      <c r="AD405" s="18">
        <v>8.9156917186410001E-2</v>
      </c>
      <c r="AE405" s="18">
        <v>8.8824843061849998E-2</v>
      </c>
      <c r="AF405" s="18">
        <v>8.9039370365930001E-2</v>
      </c>
      <c r="AG405" s="18">
        <v>8.935400138065E-2</v>
      </c>
      <c r="AH405" s="18">
        <v>8.9259624699949996E-2</v>
      </c>
      <c r="AI405" s="18">
        <v>9.0055352762539995E-2</v>
      </c>
      <c r="AJ405" s="18">
        <v>9.0011571994590006E-2</v>
      </c>
      <c r="AK405" s="18">
        <v>0.26323299220430002</v>
      </c>
      <c r="AL405" s="220">
        <v>0.26319388983809999</v>
      </c>
      <c r="AM405" s="220">
        <v>0.26410797540379999</v>
      </c>
      <c r="AN405" s="18"/>
      <c r="AO405" s="18"/>
      <c r="AP405" s="18"/>
      <c r="AQ405" s="18"/>
      <c r="AR405" s="18"/>
      <c r="AS405" s="18"/>
      <c r="AT405" s="18"/>
      <c r="AU405" s="18"/>
      <c r="AV405" s="18"/>
    </row>
    <row r="406" spans="1:48" hidden="1" outlineLevel="1" x14ac:dyDescent="0.2">
      <c r="A406" s="16" t="s">
        <v>159</v>
      </c>
      <c r="C406" s="18">
        <v>0.28558057651390001</v>
      </c>
      <c r="D406" s="18">
        <v>0.28500818735209998</v>
      </c>
      <c r="E406" s="18">
        <v>0.23005279762559999</v>
      </c>
      <c r="F406" s="18">
        <v>0.2287172812794</v>
      </c>
      <c r="G406" s="18">
        <v>0.22711432202580001</v>
      </c>
      <c r="H406" s="18">
        <v>0.21935313076720001</v>
      </c>
      <c r="I406" s="18">
        <v>0.21753777446059999</v>
      </c>
      <c r="J406" s="18">
        <v>0.216937302922</v>
      </c>
      <c r="K406" s="18">
        <v>0.2185785376254</v>
      </c>
      <c r="L406" s="18">
        <v>0.22004142638089999</v>
      </c>
      <c r="M406" s="18">
        <v>0.21801592942289999</v>
      </c>
      <c r="N406" s="18">
        <v>0.2145373951032</v>
      </c>
      <c r="O406" s="18">
        <v>0.21813846280060001</v>
      </c>
      <c r="P406" s="18">
        <v>0.2176446437291</v>
      </c>
      <c r="Q406" s="18">
        <v>0.21854544876830001</v>
      </c>
      <c r="R406" s="18">
        <v>0.21829151269639999</v>
      </c>
      <c r="S406" s="18">
        <v>0.21773005224709999</v>
      </c>
      <c r="T406" s="18">
        <v>0.2136977480891</v>
      </c>
      <c r="U406" s="18">
        <v>0.21820353314730001</v>
      </c>
      <c r="V406" s="18">
        <v>0.21658046863569999</v>
      </c>
      <c r="W406" s="18">
        <v>0.21118800178370001</v>
      </c>
      <c r="X406" s="18">
        <v>0.21806965895630001</v>
      </c>
      <c r="Y406" s="18">
        <v>0.2164522453719</v>
      </c>
      <c r="Z406" s="18">
        <v>0.2145594641086</v>
      </c>
      <c r="AA406" s="18">
        <v>0.2144899102957</v>
      </c>
      <c r="AB406" s="18">
        <v>0.2167728755137</v>
      </c>
      <c r="AC406" s="18">
        <v>0.21693093158080001</v>
      </c>
      <c r="AD406" s="18">
        <v>0.2157825021526</v>
      </c>
      <c r="AE406" s="18">
        <v>0.21624308871940001</v>
      </c>
      <c r="AF406" s="18">
        <v>0.21707636803499999</v>
      </c>
      <c r="AG406" s="18">
        <v>0.21715674746579999</v>
      </c>
      <c r="AH406" s="18">
        <v>0.21739329787690001</v>
      </c>
      <c r="AI406" s="18">
        <v>0.2186521385754</v>
      </c>
      <c r="AJ406" s="18">
        <v>0.21894035159629999</v>
      </c>
      <c r="AK406" s="18">
        <v>0.1224869191726</v>
      </c>
      <c r="AL406" s="220">
        <v>0.12178958880720001</v>
      </c>
      <c r="AM406" s="220">
        <v>0.1224925661417</v>
      </c>
      <c r="AN406" s="18"/>
      <c r="AO406" s="18"/>
      <c r="AP406" s="18"/>
      <c r="AQ406" s="18"/>
      <c r="AR406" s="18"/>
      <c r="AS406" s="18"/>
      <c r="AT406" s="18"/>
      <c r="AU406" s="18"/>
      <c r="AV406" s="18"/>
    </row>
    <row r="407" spans="1:48" hidden="1" outlineLevel="1" x14ac:dyDescent="0.2">
      <c r="A407" s="16" t="s">
        <v>160</v>
      </c>
      <c r="C407" s="18">
        <v>0.23254298270900001</v>
      </c>
      <c r="D407" s="18">
        <v>0.23227657358939999</v>
      </c>
      <c r="E407" s="18">
        <v>0.15481630370259999</v>
      </c>
      <c r="F407" s="18">
        <v>0.15623542605910001</v>
      </c>
      <c r="G407" s="18">
        <v>0.15663482553739999</v>
      </c>
      <c r="H407" s="18">
        <v>0.15842098532109999</v>
      </c>
      <c r="I407" s="18">
        <v>0.15771153952210001</v>
      </c>
      <c r="J407" s="18">
        <v>0.1574549388241</v>
      </c>
      <c r="K407" s="18">
        <v>0.156318472766</v>
      </c>
      <c r="L407" s="18">
        <v>0.15641051730540001</v>
      </c>
      <c r="M407" s="18">
        <v>0.15714941995670001</v>
      </c>
      <c r="N407" s="18">
        <v>0.1584778100682</v>
      </c>
      <c r="O407" s="18">
        <v>0.15822354556330001</v>
      </c>
      <c r="P407" s="18">
        <v>0.1581398918137</v>
      </c>
      <c r="Q407" s="18">
        <v>0.15781735488199999</v>
      </c>
      <c r="R407" s="18">
        <v>0.15766280467419999</v>
      </c>
      <c r="S407" s="18">
        <v>0.15783081360420001</v>
      </c>
      <c r="T407" s="18">
        <v>0.1590701759482</v>
      </c>
      <c r="U407" s="18">
        <v>0.1583053858656</v>
      </c>
      <c r="V407" s="18">
        <v>0.1586693411492</v>
      </c>
      <c r="W407" s="18">
        <v>0.1593497663374</v>
      </c>
      <c r="X407" s="18">
        <v>0.15827464727419999</v>
      </c>
      <c r="Y407" s="18">
        <v>0.15911981458960001</v>
      </c>
      <c r="Z407" s="18">
        <v>0.160367507775</v>
      </c>
      <c r="AA407" s="18">
        <v>0.16112510333069999</v>
      </c>
      <c r="AB407" s="18">
        <v>0.1606393225878</v>
      </c>
      <c r="AC407" s="18">
        <v>0.16133880195459999</v>
      </c>
      <c r="AD407" s="18">
        <v>0.16057596594619999</v>
      </c>
      <c r="AE407" s="18">
        <v>0.160584677728</v>
      </c>
      <c r="AF407" s="18">
        <v>0.16121788495229999</v>
      </c>
      <c r="AG407" s="18">
        <v>0.1612522519622</v>
      </c>
      <c r="AH407" s="18">
        <v>0.1598120286343</v>
      </c>
      <c r="AI407" s="18">
        <v>0.16057015737229999</v>
      </c>
      <c r="AJ407" s="18">
        <v>0.1598768153721</v>
      </c>
      <c r="AK407" s="18">
        <v>0.30836536703189998</v>
      </c>
      <c r="AL407" s="220">
        <v>0.30793464759020001</v>
      </c>
      <c r="AM407" s="220">
        <v>0.30727167808919997</v>
      </c>
      <c r="AN407" s="18"/>
      <c r="AO407" s="18"/>
      <c r="AP407" s="18"/>
      <c r="AQ407" s="18"/>
      <c r="AR407" s="18"/>
      <c r="AS407" s="18"/>
      <c r="AT407" s="18"/>
      <c r="AU407" s="18"/>
      <c r="AV407" s="18"/>
    </row>
    <row r="408" spans="1:48" hidden="1" outlineLevel="1" x14ac:dyDescent="0.2">
      <c r="A408" s="16" t="s">
        <v>161</v>
      </c>
      <c r="C408" s="18">
        <v>0.1794829704907</v>
      </c>
      <c r="D408" s="18">
        <v>0.18381677763019999</v>
      </c>
      <c r="E408" s="18">
        <v>0.18981081311779999</v>
      </c>
      <c r="F408" s="18">
        <v>0.19452606384519999</v>
      </c>
      <c r="G408" s="18">
        <v>0.19570815564739999</v>
      </c>
      <c r="H408" s="18">
        <v>0.1941412696698</v>
      </c>
      <c r="I408" s="18">
        <v>0.19696398678339999</v>
      </c>
      <c r="J408" s="18">
        <v>0.1982715753015</v>
      </c>
      <c r="K408" s="18">
        <v>0.19804660459519999</v>
      </c>
      <c r="L408" s="18">
        <v>0.1968250607815</v>
      </c>
      <c r="M408" s="18">
        <v>0.1987862737229</v>
      </c>
      <c r="N408" s="18">
        <v>0.19977051573480001</v>
      </c>
      <c r="O408" s="18">
        <v>0.19751469894349999</v>
      </c>
      <c r="P408" s="18">
        <v>0.1988604486193</v>
      </c>
      <c r="Q408" s="18">
        <v>0.1993080350535</v>
      </c>
      <c r="R408" s="18">
        <v>0.1995982432949</v>
      </c>
      <c r="S408" s="18">
        <v>0.2005762295405</v>
      </c>
      <c r="T408" s="18">
        <v>0.20025731307969999</v>
      </c>
      <c r="U408" s="18">
        <v>0.20096938003629999</v>
      </c>
      <c r="V408" s="18">
        <v>0.20111177394810001</v>
      </c>
      <c r="W408" s="18">
        <v>0.2014836208944</v>
      </c>
      <c r="X408" s="18">
        <v>0.19941528783760001</v>
      </c>
      <c r="Y408" s="18">
        <v>0.20162543014199999</v>
      </c>
      <c r="Z408" s="18">
        <v>0.2019022972874</v>
      </c>
      <c r="AA408" s="18">
        <v>0.20090012230769999</v>
      </c>
      <c r="AB408" s="18">
        <v>0.19914473135890001</v>
      </c>
      <c r="AC408" s="18">
        <v>0.19843482183550001</v>
      </c>
      <c r="AD408" s="18">
        <v>0.19933019984020001</v>
      </c>
      <c r="AE408" s="18">
        <v>0.19880314396670001</v>
      </c>
      <c r="AF408" s="18">
        <v>0.1984207038477</v>
      </c>
      <c r="AG408" s="18">
        <v>0.1976874723715</v>
      </c>
      <c r="AH408" s="18">
        <v>0.19876992558260001</v>
      </c>
      <c r="AI408" s="18">
        <v>0.1967106610173</v>
      </c>
      <c r="AJ408" s="18">
        <v>0.1959184956602</v>
      </c>
      <c r="AK408" s="18">
        <v>0.1966266216443</v>
      </c>
      <c r="AL408" s="220">
        <v>0.1973287501447</v>
      </c>
      <c r="AM408" s="220">
        <v>0.19602032221400001</v>
      </c>
      <c r="AN408" s="18"/>
      <c r="AO408" s="18"/>
      <c r="AP408" s="18"/>
      <c r="AQ408" s="18"/>
      <c r="AR408" s="18"/>
      <c r="AS408" s="18"/>
      <c r="AT408" s="18"/>
      <c r="AU408" s="18"/>
      <c r="AV408" s="18"/>
    </row>
    <row r="409" spans="1:48" hidden="1" outlineLevel="1" x14ac:dyDescent="0.2">
      <c r="A409" s="16" t="s">
        <v>162</v>
      </c>
      <c r="C409" s="18">
        <v>2.2461820074649998E-2</v>
      </c>
      <c r="D409" s="18">
        <v>2.2281255578979999E-2</v>
      </c>
      <c r="E409" s="18">
        <v>6.1130858635850001E-2</v>
      </c>
      <c r="F409" s="18">
        <v>6.0298039057100003E-2</v>
      </c>
      <c r="G409" s="18">
        <v>5.9681974377329999E-2</v>
      </c>
      <c r="H409" s="18">
        <v>5.7327921168209998E-2</v>
      </c>
      <c r="I409" s="18">
        <v>5.6199964187969999E-2</v>
      </c>
      <c r="J409" s="18">
        <v>5.5803080681420002E-2</v>
      </c>
      <c r="K409" s="18">
        <v>5.443186664329E-2</v>
      </c>
      <c r="L409" s="18">
        <v>5.2782367464390002E-2</v>
      </c>
      <c r="M409" s="18">
        <v>5.3460383154759997E-2</v>
      </c>
      <c r="N409" s="18">
        <v>5.289145091993E-2</v>
      </c>
      <c r="O409" s="18">
        <v>5.2364396067249998E-2</v>
      </c>
      <c r="P409" s="18">
        <v>5.1570968305300002E-2</v>
      </c>
      <c r="Q409" s="18">
        <v>5.0276180670319998E-2</v>
      </c>
      <c r="R409" s="18">
        <v>4.9478312937429998E-2</v>
      </c>
      <c r="S409" s="18">
        <v>4.83996692864E-2</v>
      </c>
      <c r="T409" s="18">
        <v>4.7145296419810002E-2</v>
      </c>
      <c r="U409" s="18">
        <v>4.8028002956860001E-2</v>
      </c>
      <c r="V409" s="18">
        <v>4.7891604418009999E-2</v>
      </c>
      <c r="W409" s="18">
        <v>4.6674212812800001E-2</v>
      </c>
      <c r="X409" s="18">
        <v>4.5704717151509998E-2</v>
      </c>
      <c r="Y409" s="18">
        <v>4.6346362512149998E-2</v>
      </c>
      <c r="Z409" s="18">
        <v>4.6515083709379998E-2</v>
      </c>
      <c r="AA409" s="18">
        <v>4.600227046442E-2</v>
      </c>
      <c r="AB409" s="18">
        <v>4.4956026518999999E-2</v>
      </c>
      <c r="AC409" s="18">
        <v>4.4801145808790001E-2</v>
      </c>
      <c r="AD409" s="18">
        <v>4.42234671161E-2</v>
      </c>
      <c r="AE409" s="18">
        <v>4.4181314851370002E-2</v>
      </c>
      <c r="AF409" s="18">
        <v>4.3469462384900001E-2</v>
      </c>
      <c r="AG409" s="18">
        <v>4.308045546099E-2</v>
      </c>
      <c r="AH409" s="18">
        <v>4.3189860428300003E-2</v>
      </c>
      <c r="AI409" s="18">
        <v>4.2345293408869999E-2</v>
      </c>
      <c r="AJ409" s="18">
        <v>4.1511294103499997E-2</v>
      </c>
      <c r="AK409" s="18">
        <v>4.2236925422620003E-2</v>
      </c>
      <c r="AL409" s="220">
        <v>4.2273243180990003E-2</v>
      </c>
      <c r="AM409" s="220">
        <v>4.2429839136250001E-2</v>
      </c>
      <c r="AN409" s="18"/>
      <c r="AO409" s="18"/>
      <c r="AP409" s="18"/>
      <c r="AQ409" s="18"/>
      <c r="AR409" s="18"/>
      <c r="AS409" s="18"/>
      <c r="AT409" s="18"/>
      <c r="AU409" s="18"/>
      <c r="AV409" s="18"/>
    </row>
    <row r="410" spans="1:48" s="19" customFormat="1" ht="12.75" hidden="1" outlineLevel="1" x14ac:dyDescent="0.2">
      <c r="A410" s="116" t="s">
        <v>163</v>
      </c>
      <c r="B410" s="58"/>
      <c r="C410" s="19">
        <v>254101.15</v>
      </c>
      <c r="D410" s="19">
        <v>247348.45</v>
      </c>
      <c r="E410" s="19">
        <v>6697147.0899999999</v>
      </c>
      <c r="F410" s="19">
        <v>6844232.1600000001</v>
      </c>
      <c r="G410" s="19">
        <v>6993954.6900000004</v>
      </c>
      <c r="H410" s="19">
        <v>7094397.0599999996</v>
      </c>
      <c r="I410" s="19">
        <v>7357794.5300000003</v>
      </c>
      <c r="J410" s="19">
        <v>7212741.8399999999</v>
      </c>
      <c r="K410" s="19">
        <v>7276758.9500000002</v>
      </c>
      <c r="L410" s="19">
        <v>7328175.1399999997</v>
      </c>
      <c r="M410" s="19">
        <v>7146373.0499999998</v>
      </c>
      <c r="N410" s="19">
        <v>7117259.7199999997</v>
      </c>
      <c r="O410" s="19">
        <v>6961247.2300000004</v>
      </c>
      <c r="P410" s="19">
        <v>7192373.7300000004</v>
      </c>
      <c r="Q410" s="19">
        <v>7400859.0800000001</v>
      </c>
      <c r="R410" s="19">
        <v>6943704.8399999999</v>
      </c>
      <c r="S410" s="19">
        <v>6790884.8300000001</v>
      </c>
      <c r="T410" s="19">
        <v>6107240.2400000002</v>
      </c>
      <c r="U410" s="19">
        <v>6491628.0199999996</v>
      </c>
      <c r="V410" s="19">
        <v>6360641.5300000003</v>
      </c>
      <c r="W410" s="19">
        <v>5653139.4100000001</v>
      </c>
      <c r="X410" s="19">
        <v>6030861.6900000004</v>
      </c>
      <c r="Y410" s="19">
        <v>5868120.7599999998</v>
      </c>
      <c r="Z410" s="19">
        <v>5759105.1399999997</v>
      </c>
      <c r="AA410" s="19">
        <v>5501236.7400000002</v>
      </c>
      <c r="AB410" s="19">
        <v>5383571.79</v>
      </c>
      <c r="AC410" s="19">
        <v>5244402.42</v>
      </c>
      <c r="AD410" s="19">
        <v>5116110.13</v>
      </c>
      <c r="AE410" s="19">
        <v>5015099.71</v>
      </c>
      <c r="AF410" s="19">
        <v>4913472.92</v>
      </c>
      <c r="AG410" s="19">
        <v>4858750.0999999996</v>
      </c>
      <c r="AH410" s="19">
        <v>4774284.3099999996</v>
      </c>
      <c r="AI410" s="19">
        <v>4668767.3</v>
      </c>
      <c r="AJ410" s="19">
        <v>4608959.8899999997</v>
      </c>
      <c r="AK410" s="19">
        <v>4518590.0199999996</v>
      </c>
      <c r="AL410" s="224">
        <v>4446100.88</v>
      </c>
      <c r="AM410" s="224">
        <v>4378110.84</v>
      </c>
    </row>
    <row r="411" spans="1:48" hidden="1" outlineLevel="1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220">
        <v>0</v>
      </c>
      <c r="AM411" s="220">
        <v>0</v>
      </c>
      <c r="AN411" s="18"/>
      <c r="AO411" s="18"/>
      <c r="AP411" s="18"/>
      <c r="AQ411" s="18"/>
      <c r="AR411" s="18"/>
      <c r="AS411" s="18"/>
      <c r="AT411" s="18"/>
      <c r="AU411" s="18"/>
      <c r="AV411" s="18"/>
    </row>
    <row r="412" spans="1:48" hidden="1" outlineLevel="1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220">
        <v>0</v>
      </c>
      <c r="AM412" s="220">
        <v>0</v>
      </c>
      <c r="AN412" s="18"/>
      <c r="AO412" s="18"/>
      <c r="AP412" s="18"/>
      <c r="AQ412" s="18"/>
      <c r="AR412" s="18"/>
      <c r="AS412" s="18"/>
      <c r="AT412" s="18"/>
      <c r="AU412" s="18"/>
      <c r="AV412" s="18"/>
    </row>
    <row r="413" spans="1:48" hidden="1" outlineLevel="1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220">
        <v>0</v>
      </c>
      <c r="AM413" s="220">
        <v>0</v>
      </c>
      <c r="AN413" s="18"/>
      <c r="AO413" s="18"/>
      <c r="AP413" s="18"/>
      <c r="AQ413" s="18"/>
      <c r="AR413" s="18"/>
      <c r="AS413" s="18"/>
      <c r="AT413" s="18"/>
      <c r="AU413" s="18"/>
      <c r="AV413" s="18"/>
    </row>
    <row r="414" spans="1:48" hidden="1" outlineLevel="1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220">
        <v>0</v>
      </c>
      <c r="AM414" s="220">
        <v>0</v>
      </c>
      <c r="AN414" s="18"/>
      <c r="AO414" s="18"/>
      <c r="AP414" s="18"/>
      <c r="AQ414" s="18"/>
      <c r="AR414" s="18"/>
      <c r="AS414" s="18"/>
      <c r="AT414" s="18"/>
      <c r="AU414" s="18"/>
      <c r="AV414" s="18"/>
    </row>
    <row r="415" spans="1:48" hidden="1" outlineLevel="1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220">
        <v>0</v>
      </c>
      <c r="AM415" s="220">
        <v>0</v>
      </c>
      <c r="AN415" s="18"/>
      <c r="AO415" s="18"/>
      <c r="AP415" s="18"/>
      <c r="AQ415" s="18"/>
      <c r="AR415" s="18"/>
      <c r="AS415" s="18"/>
      <c r="AT415" s="18"/>
      <c r="AU415" s="18"/>
      <c r="AV415" s="18"/>
    </row>
    <row r="416" spans="1:48" hidden="1" outlineLevel="1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220">
        <v>0</v>
      </c>
      <c r="AM416" s="220">
        <v>0</v>
      </c>
      <c r="AN416" s="18"/>
      <c r="AO416" s="18"/>
      <c r="AP416" s="18"/>
      <c r="AQ416" s="18"/>
      <c r="AR416" s="18"/>
      <c r="AS416" s="18"/>
      <c r="AT416" s="18"/>
      <c r="AU416" s="18"/>
      <c r="AV416" s="18"/>
    </row>
    <row r="417" spans="1:48" hidden="1" outlineLevel="1" x14ac:dyDescent="0.2">
      <c r="A417" s="16" t="s">
        <v>170</v>
      </c>
      <c r="C417" s="18">
        <v>1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220">
        <v>1</v>
      </c>
      <c r="AM417" s="220">
        <v>1</v>
      </c>
      <c r="AN417" s="18"/>
      <c r="AO417" s="18"/>
      <c r="AP417" s="18"/>
      <c r="AQ417" s="18"/>
      <c r="AR417" s="18"/>
      <c r="AS417" s="18"/>
      <c r="AT417" s="18"/>
      <c r="AU417" s="18"/>
      <c r="AV417" s="18"/>
    </row>
    <row r="418" spans="1:48" s="19" customFormat="1" ht="12.75" hidden="1" outlineLevel="1" x14ac:dyDescent="0.2">
      <c r="A418" s="116" t="s">
        <v>171</v>
      </c>
      <c r="B418" s="58"/>
      <c r="C418" s="19">
        <v>390211.62</v>
      </c>
      <c r="D418" s="19">
        <v>381194.22</v>
      </c>
      <c r="E418" s="19">
        <v>15191113.49</v>
      </c>
      <c r="F418" s="19">
        <v>15563249.16</v>
      </c>
      <c r="G418" s="19">
        <v>15615613.529999999</v>
      </c>
      <c r="H418" s="19">
        <v>15527019.26</v>
      </c>
      <c r="I418" s="19">
        <v>15625449.210000001</v>
      </c>
      <c r="J418" s="19">
        <v>15444915.359999999</v>
      </c>
      <c r="K418" s="19">
        <v>14872267.439999999</v>
      </c>
      <c r="L418" s="19">
        <v>14625030.460000001</v>
      </c>
      <c r="M418" s="19">
        <v>14263503.619999999</v>
      </c>
      <c r="N418" s="19">
        <v>13636866.609999999</v>
      </c>
      <c r="O418" s="19">
        <v>12706009.6</v>
      </c>
      <c r="P418" s="19">
        <v>12794587.109999999</v>
      </c>
      <c r="Q418" s="19">
        <v>13104449.85</v>
      </c>
      <c r="R418" s="19">
        <v>11886559.01</v>
      </c>
      <c r="S418" s="19">
        <v>11288165.140000001</v>
      </c>
      <c r="T418" s="19">
        <v>10082730.58</v>
      </c>
      <c r="U418" s="19">
        <v>10418303.289999999</v>
      </c>
      <c r="V418" s="19">
        <v>9978086.3499999996</v>
      </c>
      <c r="W418" s="19">
        <v>8714406.0299999993</v>
      </c>
      <c r="X418" s="19">
        <v>8833034.5700000003</v>
      </c>
      <c r="Y418" s="19">
        <v>8420555.0399999991</v>
      </c>
      <c r="Z418" s="19">
        <v>8189529.25</v>
      </c>
      <c r="AA418" s="19">
        <v>7904476.9100000001</v>
      </c>
      <c r="AB418" s="19">
        <v>7414615.7699999996</v>
      </c>
      <c r="AC418" s="19">
        <v>7006243.4100000001</v>
      </c>
      <c r="AD418" s="19">
        <v>6679285.71</v>
      </c>
      <c r="AE418" s="19">
        <v>6351659.3700000001</v>
      </c>
      <c r="AF418" s="19">
        <v>6025089.9699999997</v>
      </c>
      <c r="AG418" s="19">
        <v>5787839.5300000003</v>
      </c>
      <c r="AH418" s="19">
        <v>5504964.4800000004</v>
      </c>
      <c r="AI418" s="19">
        <v>5259898.9400000004</v>
      </c>
      <c r="AJ418" s="19">
        <v>5041852.17</v>
      </c>
      <c r="AK418" s="19">
        <v>4788385.7</v>
      </c>
      <c r="AL418" s="224">
        <v>4598559.03</v>
      </c>
      <c r="AM418" s="224">
        <v>4691630.79</v>
      </c>
    </row>
    <row r="419" spans="1:48" hidden="1" outlineLevel="1" x14ac:dyDescent="0.2">
      <c r="A419" s="16" t="s">
        <v>173</v>
      </c>
      <c r="C419" s="18">
        <v>5.338186224383E-2</v>
      </c>
      <c r="D419" s="18">
        <v>5.1356418489479999E-2</v>
      </c>
      <c r="E419" s="18">
        <v>8.2829409720580005E-2</v>
      </c>
      <c r="F419" s="18">
        <v>8.1406013011140005E-2</v>
      </c>
      <c r="G419" s="18">
        <v>7.8622311242269996E-2</v>
      </c>
      <c r="H419" s="18">
        <v>7.6108824871839995E-2</v>
      </c>
      <c r="I419" s="18">
        <v>7.5838338071100006E-2</v>
      </c>
      <c r="J419" s="18">
        <v>7.5510592433880003E-2</v>
      </c>
      <c r="K419" s="18">
        <v>7.7305454984159999E-2</v>
      </c>
      <c r="L419" s="18">
        <v>7.6401649052149995E-2</v>
      </c>
      <c r="M419" s="18">
        <v>7.5891227685750004E-2</v>
      </c>
      <c r="N419" s="18">
        <v>7.6235271762010004E-2</v>
      </c>
      <c r="O419" s="18">
        <v>7.6264175586810007E-2</v>
      </c>
      <c r="P419" s="18">
        <v>7.6567601485760001E-2</v>
      </c>
      <c r="Q419" s="18">
        <v>7.6535180789159996E-2</v>
      </c>
      <c r="R419" s="18">
        <v>7.7761587058620005E-2</v>
      </c>
      <c r="S419" s="18">
        <v>7.9757219826700004E-2</v>
      </c>
      <c r="T419" s="18">
        <v>7.6302463069719995E-2</v>
      </c>
      <c r="U419" s="18">
        <v>7.7975175073929995E-2</v>
      </c>
      <c r="V419" s="18">
        <v>8.0269810245289994E-2</v>
      </c>
      <c r="W419" s="18">
        <v>8.2390252585759993E-2</v>
      </c>
      <c r="X419" s="18">
        <v>8.4790429411779999E-2</v>
      </c>
      <c r="Y419" s="18">
        <v>8.5235935082039999E-2</v>
      </c>
      <c r="Z419" s="18">
        <v>8.7441682191369996E-2</v>
      </c>
      <c r="AA419" s="18">
        <v>8.8335965681250003E-2</v>
      </c>
      <c r="AB419" s="18">
        <v>8.9165389143720006E-2</v>
      </c>
      <c r="AC419" s="18">
        <v>9.0089809610310004E-2</v>
      </c>
      <c r="AD419" s="18">
        <v>9.1254738467489993E-2</v>
      </c>
      <c r="AE419" s="18">
        <v>9.3912316800370002E-2</v>
      </c>
      <c r="AF419" s="18">
        <v>9.4751261336939993E-2</v>
      </c>
      <c r="AG419" s="18">
        <v>9.6324641880940004E-2</v>
      </c>
      <c r="AH419" s="18">
        <v>9.7246768605800005E-2</v>
      </c>
      <c r="AI419" s="18">
        <v>9.8862591853099993E-2</v>
      </c>
      <c r="AJ419" s="18">
        <v>9.7680006208009998E-2</v>
      </c>
      <c r="AK419" s="18">
        <v>0</v>
      </c>
      <c r="AL419" s="220">
        <v>0</v>
      </c>
      <c r="AM419" s="220">
        <v>0</v>
      </c>
      <c r="AN419" s="18"/>
      <c r="AO419" s="18"/>
      <c r="AP419" s="18"/>
      <c r="AQ419" s="18"/>
      <c r="AR419" s="18"/>
      <c r="AS419" s="18"/>
      <c r="AT419" s="18"/>
      <c r="AU419" s="18"/>
      <c r="AV419" s="18"/>
    </row>
    <row r="420" spans="1:48" hidden="1" outlineLevel="1" x14ac:dyDescent="0.2">
      <c r="A420" s="16" t="s">
        <v>174</v>
      </c>
      <c r="C420" s="18">
        <v>0.39253783594719999</v>
      </c>
      <c r="D420" s="18">
        <v>0.39403351344990001</v>
      </c>
      <c r="E420" s="18">
        <v>0.31651855327380002</v>
      </c>
      <c r="F420" s="18">
        <v>0.31894200156019997</v>
      </c>
      <c r="G420" s="18">
        <v>0.30580446341739997</v>
      </c>
      <c r="H420" s="18">
        <v>0.30267683093710002</v>
      </c>
      <c r="I420" s="18">
        <v>0.2954609631815</v>
      </c>
      <c r="J420" s="18">
        <v>0.29228650132720002</v>
      </c>
      <c r="K420" s="18">
        <v>0.29142555866190001</v>
      </c>
      <c r="L420" s="18">
        <v>0.29121395383120002</v>
      </c>
      <c r="M420" s="18">
        <v>0.29010343489189999</v>
      </c>
      <c r="N420" s="18">
        <v>0.28906225527520002</v>
      </c>
      <c r="O420" s="18">
        <v>0.29004126107240003</v>
      </c>
      <c r="P420" s="18">
        <v>0.28686249277920001</v>
      </c>
      <c r="Q420" s="18">
        <v>0.28711646534840002</v>
      </c>
      <c r="R420" s="18">
        <v>0.28588977121230003</v>
      </c>
      <c r="S420" s="18">
        <v>0.2854306530688</v>
      </c>
      <c r="T420" s="18">
        <v>0.28778885373860003</v>
      </c>
      <c r="U420" s="18">
        <v>0.28499860636430002</v>
      </c>
      <c r="V420" s="18">
        <v>0.28940215433080002</v>
      </c>
      <c r="W420" s="18">
        <v>0.29391565277979997</v>
      </c>
      <c r="X420" s="18">
        <v>0.29171631957310001</v>
      </c>
      <c r="Y420" s="18">
        <v>0.29833769686900002</v>
      </c>
      <c r="Z420" s="18">
        <v>0.2995188724856</v>
      </c>
      <c r="AA420" s="18">
        <v>0.29739628165199999</v>
      </c>
      <c r="AB420" s="18">
        <v>0.29879882523450002</v>
      </c>
      <c r="AC420" s="18">
        <v>0.30075084821600001</v>
      </c>
      <c r="AD420" s="18">
        <v>0.3022949971885</v>
      </c>
      <c r="AE420" s="18">
        <v>0.30118048760330002</v>
      </c>
      <c r="AF420" s="18">
        <v>0.30629195760959999</v>
      </c>
      <c r="AG420" s="18">
        <v>0.31046971352179997</v>
      </c>
      <c r="AH420" s="18">
        <v>0.3139754437533</v>
      </c>
      <c r="AI420" s="18">
        <v>0.31441131727900001</v>
      </c>
      <c r="AJ420" s="18">
        <v>0.31282142513130001</v>
      </c>
      <c r="AK420" s="18">
        <v>9.9010725133040003E-2</v>
      </c>
      <c r="AL420" s="220">
        <v>0.1014290188481</v>
      </c>
      <c r="AM420" s="220">
        <v>9.523005875144E-2</v>
      </c>
      <c r="AN420" s="18"/>
      <c r="AO420" s="18"/>
      <c r="AP420" s="18"/>
      <c r="AQ420" s="18"/>
      <c r="AR420" s="18"/>
      <c r="AS420" s="18"/>
      <c r="AT420" s="18"/>
      <c r="AU420" s="18"/>
      <c r="AV420" s="18"/>
    </row>
    <row r="421" spans="1:48" hidden="1" outlineLevel="1" x14ac:dyDescent="0.2">
      <c r="A421" s="16" t="s">
        <v>175</v>
      </c>
      <c r="C421" s="18">
        <v>2.030935788846E-2</v>
      </c>
      <c r="D421" s="18">
        <v>2.3175592203650001E-2</v>
      </c>
      <c r="E421" s="18">
        <v>9.3112566267270006E-2</v>
      </c>
      <c r="F421" s="18">
        <v>9.1420439733869999E-2</v>
      </c>
      <c r="G421" s="18">
        <v>9.1319057931650002E-2</v>
      </c>
      <c r="H421" s="18">
        <v>9.7444735015479997E-2</v>
      </c>
      <c r="I421" s="18">
        <v>9.8011209033680005E-2</v>
      </c>
      <c r="J421" s="18">
        <v>9.7416236523589994E-2</v>
      </c>
      <c r="K421" s="18">
        <v>9.4694243719799995E-2</v>
      </c>
      <c r="L421" s="18">
        <v>9.4400441110869995E-2</v>
      </c>
      <c r="M421" s="18">
        <v>9.2786762582360002E-2</v>
      </c>
      <c r="N421" s="18">
        <v>9.3209498886969999E-2</v>
      </c>
      <c r="O421" s="18">
        <v>9.4518799101740006E-2</v>
      </c>
      <c r="P421" s="18">
        <v>9.5997730163389999E-2</v>
      </c>
      <c r="Q421" s="18">
        <v>9.2405863676779998E-2</v>
      </c>
      <c r="R421" s="18">
        <v>9.1872736359510002E-2</v>
      </c>
      <c r="S421" s="18">
        <v>9.1708207954059998E-2</v>
      </c>
      <c r="T421" s="18">
        <v>9.2214070324879993E-2</v>
      </c>
      <c r="U421" s="18">
        <v>9.2377017968289996E-2</v>
      </c>
      <c r="V421" s="18">
        <v>9.2591194796000004E-2</v>
      </c>
      <c r="W421" s="18">
        <v>8.9622023169269996E-2</v>
      </c>
      <c r="X421" s="18">
        <v>9.0117459467899994E-2</v>
      </c>
      <c r="Y421" s="18">
        <v>8.7500587437259997E-2</v>
      </c>
      <c r="Z421" s="18">
        <v>8.7617838848320001E-2</v>
      </c>
      <c r="AA421" s="18">
        <v>8.865653781709E-2</v>
      </c>
      <c r="AB421" s="18">
        <v>8.9958592715720001E-2</v>
      </c>
      <c r="AC421" s="18">
        <v>9.2102197209090006E-2</v>
      </c>
      <c r="AD421" s="18">
        <v>9.1414541838499994E-2</v>
      </c>
      <c r="AE421" s="18">
        <v>9.1530262550700001E-2</v>
      </c>
      <c r="AF421" s="18">
        <v>9.0137857071080005E-2</v>
      </c>
      <c r="AG421" s="18">
        <v>8.7228372415590005E-2</v>
      </c>
      <c r="AH421" s="18">
        <v>8.6309026748409998E-2</v>
      </c>
      <c r="AI421" s="18">
        <v>8.5586619544810005E-2</v>
      </c>
      <c r="AJ421" s="18">
        <v>8.5049430922089997E-2</v>
      </c>
      <c r="AK421" s="18">
        <v>0.34830102332579999</v>
      </c>
      <c r="AL421" s="220">
        <v>0.34587132516489999</v>
      </c>
      <c r="AM421" s="220">
        <v>0.35625785085220002</v>
      </c>
      <c r="AN421" s="18"/>
      <c r="AO421" s="18"/>
      <c r="AP421" s="18"/>
      <c r="AQ421" s="18"/>
      <c r="AR421" s="18"/>
      <c r="AS421" s="18"/>
      <c r="AT421" s="18"/>
      <c r="AU421" s="18"/>
      <c r="AV421" s="18"/>
    </row>
    <row r="422" spans="1:48" hidden="1" outlineLevel="1" x14ac:dyDescent="0.2">
      <c r="A422" s="16" t="s">
        <v>176</v>
      </c>
      <c r="C422" s="18">
        <v>0.23477828201629999</v>
      </c>
      <c r="D422" s="18">
        <v>0.19186553287979999</v>
      </c>
      <c r="E422" s="18">
        <v>0.1909067758636</v>
      </c>
      <c r="F422" s="18">
        <v>0.1899654802221</v>
      </c>
      <c r="G422" s="18">
        <v>0.18670080928890001</v>
      </c>
      <c r="H422" s="18">
        <v>0.17815098662580001</v>
      </c>
      <c r="I422" s="18">
        <v>0.18883555888600001</v>
      </c>
      <c r="J422" s="18">
        <v>0.18822826416060001</v>
      </c>
      <c r="K422" s="18">
        <v>0.1926894190955</v>
      </c>
      <c r="L422" s="18">
        <v>0.19231868657430001</v>
      </c>
      <c r="M422" s="18">
        <v>0.1913318581939</v>
      </c>
      <c r="N422" s="18">
        <v>0.19455448369100001</v>
      </c>
      <c r="O422" s="18">
        <v>0.19290383374449999</v>
      </c>
      <c r="P422" s="18">
        <v>0.192878902632</v>
      </c>
      <c r="Q422" s="18">
        <v>0.19333825851969999</v>
      </c>
      <c r="R422" s="18">
        <v>0.1925046581031</v>
      </c>
      <c r="S422" s="18">
        <v>0.19091283402199999</v>
      </c>
      <c r="T422" s="18">
        <v>0.1898263097682</v>
      </c>
      <c r="U422" s="18">
        <v>0.194262356128</v>
      </c>
      <c r="V422" s="18">
        <v>0.19081581284730001</v>
      </c>
      <c r="W422" s="18">
        <v>0.19186010581080001</v>
      </c>
      <c r="X422" s="18">
        <v>0.19339784382549999</v>
      </c>
      <c r="Y422" s="18">
        <v>0.19186991598389999</v>
      </c>
      <c r="Z422" s="18">
        <v>0.19207045627370001</v>
      </c>
      <c r="AA422" s="18">
        <v>0.19273792661149999</v>
      </c>
      <c r="AB422" s="18">
        <v>0.19515356030049999</v>
      </c>
      <c r="AC422" s="18">
        <v>0.1932477093892</v>
      </c>
      <c r="AD422" s="18">
        <v>0.19353065421160001</v>
      </c>
      <c r="AE422" s="18">
        <v>0.19404890603309999</v>
      </c>
      <c r="AF422" s="18">
        <v>0.19491716776000001</v>
      </c>
      <c r="AG422" s="18">
        <v>0.1971583945249</v>
      </c>
      <c r="AH422" s="18">
        <v>0.19599853536010001</v>
      </c>
      <c r="AI422" s="18">
        <v>0.19581161669229999</v>
      </c>
      <c r="AJ422" s="18">
        <v>0.20227274469180001</v>
      </c>
      <c r="AK422" s="18">
        <v>0.1133462248294</v>
      </c>
      <c r="AL422" s="220">
        <v>0.11198927794290001</v>
      </c>
      <c r="AM422" s="220">
        <v>0.1200708462799</v>
      </c>
      <c r="AN422" s="18"/>
      <c r="AO422" s="18"/>
      <c r="AP422" s="18"/>
      <c r="AQ422" s="18"/>
      <c r="AR422" s="18"/>
      <c r="AS422" s="18"/>
      <c r="AT422" s="18"/>
      <c r="AU422" s="18"/>
      <c r="AV422" s="18"/>
    </row>
    <row r="423" spans="1:48" hidden="1" outlineLevel="1" x14ac:dyDescent="0.2">
      <c r="A423" s="16" t="s">
        <v>177</v>
      </c>
      <c r="C423" s="18">
        <v>0.16744237681759999</v>
      </c>
      <c r="D423" s="18">
        <v>0.1975437963968</v>
      </c>
      <c r="E423" s="18">
        <v>0.1486060022847</v>
      </c>
      <c r="F423" s="18">
        <v>0.14615569208449999</v>
      </c>
      <c r="G423" s="18">
        <v>0.1544479435701</v>
      </c>
      <c r="H423" s="18">
        <v>0.15689437905219999</v>
      </c>
      <c r="I423" s="18">
        <v>0.1546119532338</v>
      </c>
      <c r="J423" s="18">
        <v>0.1581834970729</v>
      </c>
      <c r="K423" s="18">
        <v>0.15845060928829999</v>
      </c>
      <c r="L423" s="18">
        <v>0.16149761241239999</v>
      </c>
      <c r="M423" s="18">
        <v>0.1633813068169</v>
      </c>
      <c r="N423" s="18">
        <v>0.16529175118760001</v>
      </c>
      <c r="O423" s="18">
        <v>0.1651386048622</v>
      </c>
      <c r="P423" s="18">
        <v>0.16603927935410001</v>
      </c>
      <c r="Q423" s="18">
        <v>0.16772240500839999</v>
      </c>
      <c r="R423" s="18">
        <v>0.16617872916820001</v>
      </c>
      <c r="S423" s="18">
        <v>0.16595512068480001</v>
      </c>
      <c r="T423" s="18">
        <v>0.1690363699046</v>
      </c>
      <c r="U423" s="18">
        <v>0.1673288082961</v>
      </c>
      <c r="V423" s="18">
        <v>0.16715448277940001</v>
      </c>
      <c r="W423" s="18">
        <v>0.1683682383057</v>
      </c>
      <c r="X423" s="18">
        <v>0.1670706125252</v>
      </c>
      <c r="Y423" s="18">
        <v>0.165253619031</v>
      </c>
      <c r="Z423" s="18">
        <v>0.16364215154299999</v>
      </c>
      <c r="AA423" s="18">
        <v>0.1644189714665</v>
      </c>
      <c r="AB423" s="18">
        <v>0.15995834105760001</v>
      </c>
      <c r="AC423" s="18">
        <v>0.15897140527709999</v>
      </c>
      <c r="AD423" s="18">
        <v>0.15856641156689999</v>
      </c>
      <c r="AE423" s="18">
        <v>0.1572810935599</v>
      </c>
      <c r="AF423" s="18">
        <v>0.153223229312</v>
      </c>
      <c r="AG423" s="18">
        <v>0.15312645172969999</v>
      </c>
      <c r="AH423" s="18">
        <v>0.1510643710382</v>
      </c>
      <c r="AI423" s="18">
        <v>0.14949085270179999</v>
      </c>
      <c r="AJ423" s="18">
        <v>0.1461605814277</v>
      </c>
      <c r="AK423" s="18">
        <v>0.28432821164490002</v>
      </c>
      <c r="AL423" s="220">
        <v>0.28312633592039999</v>
      </c>
      <c r="AM423" s="220">
        <v>0.27354590438280002</v>
      </c>
      <c r="AN423" s="18"/>
      <c r="AO423" s="18"/>
      <c r="AP423" s="18"/>
      <c r="AQ423" s="18"/>
      <c r="AR423" s="18"/>
      <c r="AS423" s="18"/>
      <c r="AT423" s="18"/>
      <c r="AU423" s="18"/>
      <c r="AV423" s="18"/>
    </row>
    <row r="424" spans="1:48" hidden="1" outlineLevel="1" x14ac:dyDescent="0.2">
      <c r="A424" s="16" t="s">
        <v>178</v>
      </c>
      <c r="C424" s="18">
        <v>0.12316063470120001</v>
      </c>
      <c r="D424" s="18">
        <v>0.133600200403</v>
      </c>
      <c r="E424" s="18">
        <v>0.14570132148260001</v>
      </c>
      <c r="F424" s="18">
        <v>0.15081155512229999</v>
      </c>
      <c r="G424" s="18">
        <v>0.1627241574793</v>
      </c>
      <c r="H424" s="18">
        <v>0.16974911791059999</v>
      </c>
      <c r="I424" s="18">
        <v>0.16976632301059999</v>
      </c>
      <c r="J424" s="18">
        <v>0.1730358343692</v>
      </c>
      <c r="K424" s="18">
        <v>0.1707676548115</v>
      </c>
      <c r="L424" s="18">
        <v>0.17086683141030001</v>
      </c>
      <c r="M424" s="18">
        <v>0.17289523124430001</v>
      </c>
      <c r="N424" s="18">
        <v>0.1693001350118</v>
      </c>
      <c r="O424" s="18">
        <v>0.16889068039130001</v>
      </c>
      <c r="P424" s="18">
        <v>0.17019255673799999</v>
      </c>
      <c r="Q424" s="18">
        <v>0.17177931042729999</v>
      </c>
      <c r="R424" s="18">
        <v>0.17484340267920001</v>
      </c>
      <c r="S424" s="18">
        <v>0.1753167865086</v>
      </c>
      <c r="T424" s="18">
        <v>0.17403844453600001</v>
      </c>
      <c r="U424" s="18">
        <v>0.1715837823751</v>
      </c>
      <c r="V424" s="18">
        <v>0.16818867214710001</v>
      </c>
      <c r="W424" s="18">
        <v>0.16282266351819999</v>
      </c>
      <c r="X424" s="18">
        <v>0.1615951394057</v>
      </c>
      <c r="Y424" s="18">
        <v>0.1604380898377</v>
      </c>
      <c r="Z424" s="18">
        <v>0.15777020619740001</v>
      </c>
      <c r="AA424" s="18">
        <v>0.1567701091756</v>
      </c>
      <c r="AB424" s="18">
        <v>0.1557258452976</v>
      </c>
      <c r="AC424" s="18">
        <v>0.153543158338</v>
      </c>
      <c r="AD424" s="18">
        <v>0.1518781721627</v>
      </c>
      <c r="AE424" s="18">
        <v>0.15147825019540001</v>
      </c>
      <c r="AF424" s="18">
        <v>0.15120748790979999</v>
      </c>
      <c r="AG424" s="18">
        <v>0.1464016328577</v>
      </c>
      <c r="AH424" s="18">
        <v>0.1465236125081</v>
      </c>
      <c r="AI424" s="18">
        <v>0.14684386585869999</v>
      </c>
      <c r="AJ424" s="18">
        <v>0.1473453704736</v>
      </c>
      <c r="AK424" s="18">
        <v>0.1462898842434</v>
      </c>
      <c r="AL424" s="220">
        <v>0.1500763536453</v>
      </c>
      <c r="AM424" s="220">
        <v>0.1480972592084</v>
      </c>
      <c r="AN424" s="18"/>
      <c r="AO424" s="18"/>
      <c r="AP424" s="18"/>
      <c r="AQ424" s="18"/>
      <c r="AR424" s="18"/>
      <c r="AS424" s="18"/>
      <c r="AT424" s="18"/>
      <c r="AU424" s="18"/>
      <c r="AV424" s="18"/>
    </row>
    <row r="425" spans="1:48" hidden="1" outlineLevel="1" x14ac:dyDescent="0.2">
      <c r="A425" s="16" t="s">
        <v>179</v>
      </c>
      <c r="C425" s="18">
        <v>8.3896503853679999E-3</v>
      </c>
      <c r="D425" s="18">
        <v>8.4249461773320006E-3</v>
      </c>
      <c r="E425" s="18">
        <v>2.2325371107529999E-2</v>
      </c>
      <c r="F425" s="18">
        <v>2.1298818265790002E-2</v>
      </c>
      <c r="G425" s="18">
        <v>2.038125707032E-2</v>
      </c>
      <c r="H425" s="18">
        <v>1.8975125587050001E-2</v>
      </c>
      <c r="I425" s="18">
        <v>1.7475654583380001E-2</v>
      </c>
      <c r="J425" s="18">
        <v>1.533907411258E-2</v>
      </c>
      <c r="K425" s="18">
        <v>1.466705943876E-2</v>
      </c>
      <c r="L425" s="18">
        <v>1.330082560877E-2</v>
      </c>
      <c r="M425" s="18">
        <v>1.361017858487E-2</v>
      </c>
      <c r="N425" s="18">
        <v>1.234660418543E-2</v>
      </c>
      <c r="O425" s="18">
        <v>1.224264524108E-2</v>
      </c>
      <c r="P425" s="18">
        <v>1.1461436847520001E-2</v>
      </c>
      <c r="Q425" s="18">
        <v>1.110251623024E-2</v>
      </c>
      <c r="R425" s="18">
        <v>1.0949115419060001E-2</v>
      </c>
      <c r="S425" s="18">
        <v>1.0919177935040001E-2</v>
      </c>
      <c r="T425" s="18">
        <v>1.079348865789E-2</v>
      </c>
      <c r="U425" s="18">
        <v>1.147425379434E-2</v>
      </c>
      <c r="V425" s="18">
        <v>1.157787285405E-2</v>
      </c>
      <c r="W425" s="18">
        <v>1.102106383056E-2</v>
      </c>
      <c r="X425" s="18">
        <v>1.1312195790800001E-2</v>
      </c>
      <c r="Y425" s="18">
        <v>1.136415575902E-2</v>
      </c>
      <c r="Z425" s="18">
        <v>1.1938792460599999E-2</v>
      </c>
      <c r="AA425" s="18">
        <v>1.1684207596090001E-2</v>
      </c>
      <c r="AB425" s="18">
        <v>1.123944625035E-2</v>
      </c>
      <c r="AC425" s="18">
        <v>1.1294871960229999E-2</v>
      </c>
      <c r="AD425" s="18">
        <v>1.10604845643E-2</v>
      </c>
      <c r="AE425" s="18">
        <v>1.056868325728E-2</v>
      </c>
      <c r="AF425" s="18">
        <v>9.4710390006499997E-3</v>
      </c>
      <c r="AG425" s="18">
        <v>9.2907930695140008E-3</v>
      </c>
      <c r="AH425" s="18">
        <v>8.8822419860400004E-3</v>
      </c>
      <c r="AI425" s="18">
        <v>8.9931360702350006E-3</v>
      </c>
      <c r="AJ425" s="18">
        <v>8.6704411456179995E-3</v>
      </c>
      <c r="AK425" s="18">
        <v>8.7239308233630006E-3</v>
      </c>
      <c r="AL425" s="220">
        <v>7.5076884783490004E-3</v>
      </c>
      <c r="AM425" s="220">
        <v>6.7980805253390003E-3</v>
      </c>
      <c r="AN425" s="18"/>
      <c r="AO425" s="18"/>
      <c r="AP425" s="18"/>
      <c r="AQ425" s="18"/>
      <c r="AR425" s="18"/>
      <c r="AS425" s="18"/>
      <c r="AT425" s="18"/>
      <c r="AU425" s="18"/>
      <c r="AV425" s="18"/>
    </row>
    <row r="426" spans="1:48" s="19" customFormat="1" ht="12.75" hidden="1" outlineLevel="1" x14ac:dyDescent="0.2">
      <c r="A426" s="116" t="s">
        <v>180</v>
      </c>
      <c r="B426" s="58"/>
      <c r="C426" s="19">
        <v>563444.41</v>
      </c>
      <c r="D426" s="19">
        <v>577626.76</v>
      </c>
      <c r="E426" s="19">
        <v>20703000.120000001</v>
      </c>
      <c r="F426" s="19">
        <v>18959403.850000001</v>
      </c>
      <c r="G426" s="19">
        <v>17467598.649999999</v>
      </c>
      <c r="H426" s="19">
        <v>15678683.939999999</v>
      </c>
      <c r="I426" s="19">
        <v>12883277.23</v>
      </c>
      <c r="J426" s="19">
        <v>10923263.529999999</v>
      </c>
      <c r="K426" s="19">
        <v>9189590.6799999997</v>
      </c>
      <c r="L426" s="19">
        <v>7611738.0199999996</v>
      </c>
      <c r="M426" s="19">
        <v>6441981.6100000003</v>
      </c>
      <c r="N426" s="19">
        <v>6473600.2599999998</v>
      </c>
      <c r="O426" s="19">
        <v>7964541.0499999998</v>
      </c>
      <c r="P426" s="19">
        <v>8510810.7799999993</v>
      </c>
      <c r="Q426" s="19">
        <v>9147490.6300000008</v>
      </c>
      <c r="R426" s="19">
        <v>9625125.6699999999</v>
      </c>
      <c r="S426" s="19">
        <v>10168303.050000001</v>
      </c>
      <c r="T426" s="19">
        <v>9983221.4600000009</v>
      </c>
      <c r="U426" s="19">
        <v>11577350.869999999</v>
      </c>
      <c r="V426" s="19">
        <v>12180697.859999999</v>
      </c>
      <c r="W426" s="19">
        <v>11836223.130000001</v>
      </c>
      <c r="X426" s="19">
        <v>13264387.84</v>
      </c>
      <c r="Y426" s="19">
        <v>13346916.15</v>
      </c>
      <c r="Z426" s="19">
        <v>13625020.25</v>
      </c>
      <c r="AA426" s="19">
        <v>14078108.49</v>
      </c>
      <c r="AB426" s="19">
        <v>14563669.880000001</v>
      </c>
      <c r="AC426" s="19">
        <v>15011498.720000001</v>
      </c>
      <c r="AD426" s="19">
        <v>15232070.85</v>
      </c>
      <c r="AE426" s="19">
        <v>15422375.68</v>
      </c>
      <c r="AF426" s="19">
        <v>15591956.49</v>
      </c>
      <c r="AG426" s="19">
        <v>15656711.01</v>
      </c>
      <c r="AH426" s="19">
        <v>15666077.380000001</v>
      </c>
      <c r="AI426" s="19">
        <v>15991268.800000001</v>
      </c>
      <c r="AJ426" s="19">
        <v>16144229.960000001</v>
      </c>
      <c r="AK426" s="19">
        <v>16126995.42</v>
      </c>
      <c r="AL426" s="224">
        <v>15763922.869999999</v>
      </c>
      <c r="AM426" s="224">
        <v>14978903.51</v>
      </c>
    </row>
    <row r="427" spans="1:48" s="18" customFormat="1" hidden="1" outlineLevel="1" x14ac:dyDescent="0.2">
      <c r="A427" s="16" t="s">
        <v>181</v>
      </c>
      <c r="B427" s="59"/>
      <c r="C427" s="18">
        <v>0.84399437026979995</v>
      </c>
      <c r="D427" s="18">
        <v>0.8718207552642</v>
      </c>
      <c r="E427" s="18">
        <v>0.9161053278072</v>
      </c>
      <c r="F427" s="18">
        <v>0.91885405708989998</v>
      </c>
      <c r="G427" s="18">
        <v>0.9251360331731</v>
      </c>
      <c r="H427" s="18">
        <v>0.93204572313760004</v>
      </c>
      <c r="I427" s="18">
        <v>0.93612176271600001</v>
      </c>
      <c r="J427" s="18">
        <v>0.93963296512259997</v>
      </c>
      <c r="K427" s="18">
        <v>0.94460946488749997</v>
      </c>
      <c r="L427" s="18">
        <v>0.94768187331919995</v>
      </c>
      <c r="M427" s="18">
        <v>0.94858911096569998</v>
      </c>
      <c r="N427" s="18">
        <v>0.95942813536960003</v>
      </c>
      <c r="O427" s="18">
        <v>0.96969573442029999</v>
      </c>
      <c r="P427" s="18">
        <v>0.9755971230428</v>
      </c>
      <c r="Q427" s="18">
        <v>0.97741820698649995</v>
      </c>
      <c r="R427" s="18">
        <v>0.97778625887659998</v>
      </c>
      <c r="S427" s="18">
        <v>0.98004803923929995</v>
      </c>
      <c r="T427" s="18">
        <v>0.98146753923660002</v>
      </c>
      <c r="U427" s="18">
        <v>0.98132307274539998</v>
      </c>
      <c r="V427" s="18">
        <v>0.98242416145720002</v>
      </c>
      <c r="W427" s="18">
        <v>0.98072178789690001</v>
      </c>
      <c r="X427" s="18">
        <v>0.98145985695280002</v>
      </c>
      <c r="Y427" s="18">
        <v>0.98094895834399998</v>
      </c>
      <c r="Z427" s="18">
        <v>0.98160178954599997</v>
      </c>
      <c r="AA427" s="18">
        <v>0.98062094164489999</v>
      </c>
      <c r="AB427" s="18">
        <v>0.98033605405879998</v>
      </c>
      <c r="AC427" s="18">
        <v>0.98043315136300002</v>
      </c>
      <c r="AD427" s="18">
        <v>0.98090588772770004</v>
      </c>
      <c r="AE427" s="18">
        <v>0.98095522528409995</v>
      </c>
      <c r="AF427" s="18">
        <v>0.98142845813120005</v>
      </c>
      <c r="AG427" s="18">
        <v>0.98081302160859996</v>
      </c>
      <c r="AH427" s="18">
        <v>0.98093893335170002</v>
      </c>
      <c r="AI427" s="18">
        <v>0.98040355756779995</v>
      </c>
      <c r="AJ427" s="18">
        <v>0.98048024540370005</v>
      </c>
      <c r="AK427" s="18">
        <v>0.97713749873230005</v>
      </c>
      <c r="AL427" s="220">
        <v>0.97621202652770001</v>
      </c>
      <c r="AM427" s="220">
        <v>0.97599464982119999</v>
      </c>
    </row>
    <row r="428" spans="1:48" s="18" customFormat="1" hidden="1" outlineLevel="1" x14ac:dyDescent="0.2">
      <c r="A428" s="16" t="s">
        <v>182</v>
      </c>
      <c r="B428" s="59"/>
      <c r="C428" s="18">
        <v>2.1289589153970002E-3</v>
      </c>
      <c r="D428" s="18">
        <v>2.0359061452390002E-3</v>
      </c>
      <c r="E428" s="18">
        <v>1.6861357189090001E-3</v>
      </c>
      <c r="F428" s="18">
        <v>2.4132318771639999E-3</v>
      </c>
      <c r="G428" s="18">
        <v>1.8056362932090001E-3</v>
      </c>
      <c r="H428" s="18">
        <v>1.2998091863E-3</v>
      </c>
      <c r="I428" s="18">
        <v>8.9784450341499997E-4</v>
      </c>
      <c r="J428" s="18">
        <v>8.1019291707199999E-4</v>
      </c>
      <c r="K428" s="18">
        <v>1.730045617257E-3</v>
      </c>
      <c r="L428" s="18">
        <v>1.0642410611959999E-3</v>
      </c>
      <c r="M428" s="18">
        <v>1.248576031366E-3</v>
      </c>
      <c r="N428" s="18">
        <v>1.1394390042830001E-3</v>
      </c>
      <c r="O428" s="18">
        <v>8.8016072306400001E-4</v>
      </c>
      <c r="P428" s="18">
        <v>1.6807462844E-3</v>
      </c>
      <c r="Q428" s="18">
        <v>1.5455309627359999E-3</v>
      </c>
      <c r="R428" s="18">
        <v>1.9645972747990002E-3</v>
      </c>
      <c r="S428" s="18">
        <v>1.2877155836629999E-3</v>
      </c>
      <c r="T428" s="18">
        <v>1.614321595947E-3</v>
      </c>
      <c r="U428" s="18">
        <v>1.355524262521E-3</v>
      </c>
      <c r="V428" s="18">
        <v>1.27314990759E-3</v>
      </c>
      <c r="W428" s="18">
        <v>1.4082270853570001E-3</v>
      </c>
      <c r="X428" s="18">
        <v>1.2259059780529999E-3</v>
      </c>
      <c r="Y428" s="18">
        <v>8.4079843962300003E-4</v>
      </c>
      <c r="Z428" s="18">
        <v>3.2781162288499999E-4</v>
      </c>
      <c r="AA428" s="18">
        <v>3.0484958338500002E-4</v>
      </c>
      <c r="AB428" s="18">
        <v>2.8475401924400002E-4</v>
      </c>
      <c r="AC428" s="18">
        <v>2.6729884150000001E-4</v>
      </c>
      <c r="AD428" s="18">
        <v>2.5590594940799998E-4</v>
      </c>
      <c r="AE428" s="18">
        <v>2.4874283839399999E-4</v>
      </c>
      <c r="AF428" s="18">
        <v>2.3743226890599999E-4</v>
      </c>
      <c r="AG428" s="18">
        <v>1.7842832330699999E-4</v>
      </c>
      <c r="AH428" s="18">
        <v>1.1312468343099999E-4</v>
      </c>
      <c r="AI428" s="18">
        <v>1.07461196736E-4</v>
      </c>
      <c r="AJ428" s="18">
        <v>1.04929508704E-4</v>
      </c>
      <c r="AK428" s="18">
        <v>1.03640304507E-4</v>
      </c>
      <c r="AL428" s="220">
        <v>1.0440235443300001E-4</v>
      </c>
      <c r="AM428" s="220">
        <v>1.08246580661E-4</v>
      </c>
    </row>
    <row r="429" spans="1:48" s="18" customFormat="1" hidden="1" outlineLevel="1" x14ac:dyDescent="0.2">
      <c r="A429" s="16" t="s">
        <v>183</v>
      </c>
      <c r="B429" s="59"/>
      <c r="C429" s="18">
        <v>1.14430277159E-2</v>
      </c>
      <c r="D429" s="18">
        <v>1.119994025347E-2</v>
      </c>
      <c r="E429" s="18">
        <v>1.8102660408150001E-3</v>
      </c>
      <c r="F429" s="18">
        <v>2.197402758372E-3</v>
      </c>
      <c r="G429" s="18">
        <v>8.9146112286699996E-4</v>
      </c>
      <c r="H429" s="18">
        <v>1.2882521133750001E-3</v>
      </c>
      <c r="I429" s="18">
        <v>1.0606569904759999E-3</v>
      </c>
      <c r="J429" s="18">
        <v>1.140152857385E-3</v>
      </c>
      <c r="K429" s="18">
        <v>2.9906038060100002E-4</v>
      </c>
      <c r="L429" s="18">
        <v>3.54831809807E-4</v>
      </c>
      <c r="M429" s="18">
        <v>4.1127988633799997E-4</v>
      </c>
      <c r="N429" s="18">
        <v>4.01686722188E-4</v>
      </c>
      <c r="O429" s="18">
        <v>1.281037944226E-3</v>
      </c>
      <c r="P429" s="18">
        <v>9.9868986324299996E-4</v>
      </c>
      <c r="Q429" s="18">
        <v>8.9337068826299997E-4</v>
      </c>
      <c r="R429" s="18">
        <v>2.4896536054800001E-4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3.2315884641599999E-4</v>
      </c>
      <c r="Z429" s="18">
        <v>9.5796554871000007E-5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220">
        <v>0</v>
      </c>
      <c r="AM429" s="220">
        <v>0</v>
      </c>
    </row>
    <row r="430" spans="1:48" s="18" customFormat="1" hidden="1" outlineLevel="1" x14ac:dyDescent="0.2">
      <c r="A430" s="16" t="s">
        <v>184</v>
      </c>
      <c r="B430" s="59"/>
      <c r="C430" s="18">
        <v>0</v>
      </c>
      <c r="D430" s="18">
        <v>0</v>
      </c>
      <c r="E430" s="18">
        <v>7.8966895168799999E-4</v>
      </c>
      <c r="F430" s="18">
        <v>3.0061048629699999E-4</v>
      </c>
      <c r="G430" s="18">
        <v>1.5656289411600001E-3</v>
      </c>
      <c r="H430" s="18">
        <v>1.1186529943440001E-3</v>
      </c>
      <c r="I430" s="18">
        <v>5.84145359088E-4</v>
      </c>
      <c r="J430" s="18">
        <v>6.3716013257599999E-4</v>
      </c>
      <c r="K430" s="18">
        <v>7.2080430553499999E-4</v>
      </c>
      <c r="L430" s="18">
        <v>2.641114488565E-3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2.3165652891200001E-4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1.62566363892E-4</v>
      </c>
      <c r="AA430" s="18">
        <v>2.3376600074300001E-4</v>
      </c>
      <c r="AB430" s="18">
        <v>2.1022309328799999E-4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220">
        <v>0</v>
      </c>
      <c r="AM430" s="220">
        <v>0</v>
      </c>
    </row>
    <row r="431" spans="1:48" s="18" customFormat="1" hidden="1" outlineLevel="1" x14ac:dyDescent="0.2">
      <c r="A431" s="16" t="s">
        <v>185</v>
      </c>
      <c r="B431" s="59"/>
      <c r="C431" s="18">
        <v>0</v>
      </c>
      <c r="D431" s="18">
        <v>2.1700129449999998E-6</v>
      </c>
      <c r="E431" s="18">
        <v>2.6138540335820001E-3</v>
      </c>
      <c r="F431" s="18">
        <v>4.1247604564270002E-3</v>
      </c>
      <c r="G431" s="18">
        <v>4.4684237571580004E-3</v>
      </c>
      <c r="H431" s="18">
        <v>5.9322307142289999E-3</v>
      </c>
      <c r="I431" s="18">
        <v>8.7266193055950004E-3</v>
      </c>
      <c r="J431" s="18">
        <v>1.0151017307269999E-2</v>
      </c>
      <c r="K431" s="18">
        <v>9.9773027255200004E-3</v>
      </c>
      <c r="L431" s="18">
        <v>7.2488617391039999E-3</v>
      </c>
      <c r="M431" s="18">
        <v>1.093831373655E-2</v>
      </c>
      <c r="N431" s="18">
        <v>1.3656832229649999E-2</v>
      </c>
      <c r="O431" s="18">
        <v>7.667186732306E-3</v>
      </c>
      <c r="P431" s="18">
        <v>5.1396756527690001E-3</v>
      </c>
      <c r="Q431" s="18">
        <v>6.5243750897399999E-3</v>
      </c>
      <c r="R431" s="18">
        <v>7.436796583807E-3</v>
      </c>
      <c r="S431" s="18">
        <v>7.5018523041669996E-3</v>
      </c>
      <c r="T431" s="18">
        <v>6.3451732743589999E-3</v>
      </c>
      <c r="U431" s="18">
        <v>7.371580161844E-3</v>
      </c>
      <c r="V431" s="18">
        <v>7.1696284869860001E-3</v>
      </c>
      <c r="W431" s="18">
        <v>8.9749575378270004E-3</v>
      </c>
      <c r="X431" s="18">
        <v>8.6487532670619996E-3</v>
      </c>
      <c r="Y431" s="18">
        <v>8.7548697153020001E-3</v>
      </c>
      <c r="Z431" s="18">
        <v>9.1558564839560007E-3</v>
      </c>
      <c r="AA431" s="18">
        <v>9.5451218369079997E-3</v>
      </c>
      <c r="AB431" s="18">
        <v>1.0403301525360001E-2</v>
      </c>
      <c r="AC431" s="18">
        <v>1.098839199086E-2</v>
      </c>
      <c r="AD431" s="18">
        <v>1.080939151988E-2</v>
      </c>
      <c r="AE431" s="18">
        <v>1.118285774508E-2</v>
      </c>
      <c r="AF431" s="18">
        <v>1.033795373061E-2</v>
      </c>
      <c r="AG431" s="18">
        <v>1.050019089219E-2</v>
      </c>
      <c r="AH431" s="18">
        <v>1.107780969193E-2</v>
      </c>
      <c r="AI431" s="18">
        <v>1.048399209844E-2</v>
      </c>
      <c r="AJ431" s="18">
        <v>1.0550490637849999E-2</v>
      </c>
      <c r="AK431" s="18">
        <v>1.074483486054E-2</v>
      </c>
      <c r="AL431" s="220">
        <v>1.1734371427169999E-2</v>
      </c>
      <c r="AM431" s="220">
        <v>1.240341534788E-2</v>
      </c>
    </row>
    <row r="432" spans="1:48" s="18" customFormat="1" hidden="1" outlineLevel="1" x14ac:dyDescent="0.2">
      <c r="A432" s="16" t="s">
        <v>186</v>
      </c>
      <c r="B432" s="59"/>
      <c r="C432" s="18">
        <v>3.5480341352569999E-3</v>
      </c>
      <c r="D432" s="18">
        <v>3.3525137594879999E-3</v>
      </c>
      <c r="E432" s="18">
        <v>1.450420794015E-3</v>
      </c>
      <c r="F432" s="18">
        <v>8.36690952308E-4</v>
      </c>
      <c r="G432" s="18">
        <v>1.2571829246369999E-3</v>
      </c>
      <c r="H432" s="18">
        <v>1.3655121742269999E-3</v>
      </c>
      <c r="I432" s="18">
        <v>2.41561886134E-4</v>
      </c>
      <c r="J432" s="18">
        <v>2.27721299382E-4</v>
      </c>
      <c r="K432" s="18">
        <v>2.3638017897900001E-4</v>
      </c>
      <c r="L432" s="18">
        <v>1.5082454079E-4</v>
      </c>
      <c r="M432" s="18">
        <v>1.6253228404699999E-4</v>
      </c>
      <c r="N432" s="18">
        <v>7.6127906644200003E-4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5.2570766048999997E-5</v>
      </c>
      <c r="AE432" s="18">
        <v>4.3877036222000002E-5</v>
      </c>
      <c r="AF432" s="18">
        <v>2.4440526651200003E-4</v>
      </c>
      <c r="AG432" s="18">
        <v>1.9515907421100001E-4</v>
      </c>
      <c r="AH432" s="18">
        <v>1.9007219112399999E-4</v>
      </c>
      <c r="AI432" s="18">
        <v>7.4118820802699997E-4</v>
      </c>
      <c r="AJ432" s="18">
        <v>7.2240121866900002E-4</v>
      </c>
      <c r="AK432" s="18">
        <v>7.1242107336000002E-4</v>
      </c>
      <c r="AL432" s="220">
        <v>7.1598140627800004E-4</v>
      </c>
      <c r="AM432" s="220">
        <v>7.4040236345600003E-4</v>
      </c>
    </row>
    <row r="433" spans="1:39" s="18" customFormat="1" hidden="1" outlineLevel="1" x14ac:dyDescent="0.2">
      <c r="A433" s="16" t="s">
        <v>187</v>
      </c>
      <c r="B433" s="59"/>
      <c r="C433" s="18">
        <v>0.1388856089636</v>
      </c>
      <c r="D433" s="18">
        <v>0.1115887145647</v>
      </c>
      <c r="E433" s="18">
        <v>7.5544326653759999E-2</v>
      </c>
      <c r="F433" s="18">
        <v>7.1273246379560007E-2</v>
      </c>
      <c r="G433" s="18">
        <v>6.4875633787840004E-2</v>
      </c>
      <c r="H433" s="18">
        <v>5.6949819679900003E-2</v>
      </c>
      <c r="I433" s="18">
        <v>5.2367409239309999E-2</v>
      </c>
      <c r="J433" s="18">
        <v>4.7400790363730003E-2</v>
      </c>
      <c r="K433" s="18">
        <v>4.2426941904590003E-2</v>
      </c>
      <c r="L433" s="18">
        <v>4.085825304132E-2</v>
      </c>
      <c r="M433" s="18">
        <v>3.8650187096039998E-2</v>
      </c>
      <c r="N433" s="18">
        <v>2.4612627607839999E-2</v>
      </c>
      <c r="O433" s="18">
        <v>2.0475880180099999E-2</v>
      </c>
      <c r="P433" s="18">
        <v>1.6583765156809999E-2</v>
      </c>
      <c r="Q433" s="18">
        <v>1.3618516272809999E-2</v>
      </c>
      <c r="R433" s="18">
        <v>1.2563381904240001E-2</v>
      </c>
      <c r="S433" s="18">
        <v>1.093073634392E-2</v>
      </c>
      <c r="T433" s="18">
        <v>1.057296589312E-2</v>
      </c>
      <c r="U433" s="18">
        <v>9.9498228302380004E-3</v>
      </c>
      <c r="V433" s="18">
        <v>9.1330601481850009E-3</v>
      </c>
      <c r="W433" s="18">
        <v>8.8950274799360005E-3</v>
      </c>
      <c r="X433" s="18">
        <v>8.6654838020610008E-3</v>
      </c>
      <c r="Y433" s="18">
        <v>9.1322146546910007E-3</v>
      </c>
      <c r="Z433" s="18">
        <v>8.6561794284310007E-3</v>
      </c>
      <c r="AA433" s="18">
        <v>9.2953209340959995E-3</v>
      </c>
      <c r="AB433" s="18">
        <v>8.7656673033389993E-3</v>
      </c>
      <c r="AC433" s="18">
        <v>8.3111578046639999E-3</v>
      </c>
      <c r="AD433" s="18">
        <v>7.9762440369940003E-3</v>
      </c>
      <c r="AE433" s="18">
        <v>7.5692970961730001E-3</v>
      </c>
      <c r="AF433" s="18">
        <v>7.7517506027469998E-3</v>
      </c>
      <c r="AG433" s="18">
        <v>8.3132001017429992E-3</v>
      </c>
      <c r="AH433" s="18">
        <v>7.6800600818570002E-3</v>
      </c>
      <c r="AI433" s="18">
        <v>8.2638009289890003E-3</v>
      </c>
      <c r="AJ433" s="18">
        <v>8.1419332310870007E-3</v>
      </c>
      <c r="AK433" s="18">
        <v>1.130160502926E-2</v>
      </c>
      <c r="AL433" s="220">
        <v>1.1233218284390001E-2</v>
      </c>
      <c r="AM433" s="220">
        <v>1.0753285886799999E-2</v>
      </c>
    </row>
    <row r="434" spans="1:39" s="18" customFormat="1" hidden="1" outlineLevel="1" x14ac:dyDescent="0.2">
      <c r="A434" s="16" t="s">
        <v>188</v>
      </c>
      <c r="B434" s="59"/>
      <c r="C434" s="18">
        <v>0.15233835865010001</v>
      </c>
      <c r="D434" s="18">
        <v>0.15273437237679999</v>
      </c>
      <c r="E434" s="18">
        <v>0.15028495892560001</v>
      </c>
      <c r="F434" s="18">
        <v>0.15060569192910001</v>
      </c>
      <c r="G434" s="18">
        <v>0.1506132288764</v>
      </c>
      <c r="H434" s="18">
        <v>0.14992506635780001</v>
      </c>
      <c r="I434" s="18">
        <v>0.14999355060360001</v>
      </c>
      <c r="J434" s="18">
        <v>0.15004969402099999</v>
      </c>
      <c r="K434" s="18">
        <v>0.14965994525000001</v>
      </c>
      <c r="L434" s="18">
        <v>0.14943441958670001</v>
      </c>
      <c r="M434" s="18">
        <v>0.14977240349660001</v>
      </c>
      <c r="N434" s="18">
        <v>0.14970448816179999</v>
      </c>
      <c r="O434" s="18">
        <v>0.1494695948144</v>
      </c>
      <c r="P434" s="18">
        <v>0.14959219658760001</v>
      </c>
      <c r="Q434" s="18">
        <v>0.14729766282109999</v>
      </c>
      <c r="R434" s="18">
        <v>0.14899278796910001</v>
      </c>
      <c r="S434" s="18">
        <v>0.14909295996560001</v>
      </c>
      <c r="T434" s="18">
        <v>0.14864615166799999</v>
      </c>
      <c r="U434" s="18">
        <v>0.1491171687033</v>
      </c>
      <c r="V434" s="18">
        <v>0.1487025704462</v>
      </c>
      <c r="W434" s="18">
        <v>0.1481173237899</v>
      </c>
      <c r="X434" s="18">
        <v>0.14859949732809999</v>
      </c>
      <c r="Y434" s="18">
        <v>0.1490016014859</v>
      </c>
      <c r="Z434" s="18">
        <v>0.1485005862255</v>
      </c>
      <c r="AA434" s="18">
        <v>0.14858993904910001</v>
      </c>
      <c r="AB434" s="18">
        <v>0.14851930047029999</v>
      </c>
      <c r="AC434" s="18">
        <v>0.14842271970980001</v>
      </c>
      <c r="AD434" s="18">
        <v>0.14842101921010001</v>
      </c>
      <c r="AE434" s="18">
        <v>0.1482542425908</v>
      </c>
      <c r="AF434" s="18">
        <v>0.1481097281465</v>
      </c>
      <c r="AG434" s="18">
        <v>0.14780380802689999</v>
      </c>
      <c r="AH434" s="18">
        <v>0.14798950156929999</v>
      </c>
      <c r="AI434" s="18">
        <v>0.14788751349519999</v>
      </c>
      <c r="AJ434" s="18">
        <v>0.14736823303989999</v>
      </c>
      <c r="AK434" s="18">
        <v>0.15025669599950001</v>
      </c>
      <c r="AL434" s="220">
        <v>0.15026903138940001</v>
      </c>
      <c r="AM434" s="220">
        <v>0.1501081023301</v>
      </c>
    </row>
    <row r="435" spans="1:39" s="18" customFormat="1" hidden="1" outlineLevel="1" x14ac:dyDescent="0.2">
      <c r="A435" s="16" t="s">
        <v>189</v>
      </c>
      <c r="B435" s="59"/>
      <c r="C435" s="18">
        <v>0.24941803847659999</v>
      </c>
      <c r="D435" s="18">
        <v>0.24930491813969999</v>
      </c>
      <c r="E435" s="18">
        <v>0.2471592036544</v>
      </c>
      <c r="F435" s="18">
        <v>0.24668677125819999</v>
      </c>
      <c r="G435" s="18">
        <v>0.24700093098260001</v>
      </c>
      <c r="H435" s="18">
        <v>0.24675315198450001</v>
      </c>
      <c r="I435" s="18">
        <v>0.24722585772380001</v>
      </c>
      <c r="J435" s="18">
        <v>0.24744786883299999</v>
      </c>
      <c r="K435" s="18">
        <v>0.24760807388639999</v>
      </c>
      <c r="L435" s="18">
        <v>0.2475640656268</v>
      </c>
      <c r="M435" s="18">
        <v>0.24757227084489999</v>
      </c>
      <c r="N435" s="18">
        <v>0.24832448943829999</v>
      </c>
      <c r="O435" s="18">
        <v>0.24716605442299999</v>
      </c>
      <c r="P435" s="18">
        <v>0.24822047422009999</v>
      </c>
      <c r="Q435" s="18">
        <v>0.23755854597029999</v>
      </c>
      <c r="R435" s="18">
        <v>0.2468563270294</v>
      </c>
      <c r="S435" s="18">
        <v>0.24735146478440001</v>
      </c>
      <c r="T435" s="18">
        <v>0.2471650947746</v>
      </c>
      <c r="U435" s="18">
        <v>0.24713829897520001</v>
      </c>
      <c r="V435" s="18">
        <v>0.2449350676191</v>
      </c>
      <c r="W435" s="18">
        <v>0.24630272955640001</v>
      </c>
      <c r="X435" s="18">
        <v>0.24799313223880001</v>
      </c>
      <c r="Y435" s="18">
        <v>0.24798980996190001</v>
      </c>
      <c r="Z435" s="18">
        <v>0.24698879722860001</v>
      </c>
      <c r="AA435" s="18">
        <v>0.24710572299319999</v>
      </c>
      <c r="AB435" s="18">
        <v>0.24778002165169999</v>
      </c>
      <c r="AC435" s="18">
        <v>0.24703331827880001</v>
      </c>
      <c r="AD435" s="18">
        <v>0.24698773763410001</v>
      </c>
      <c r="AE435" s="18">
        <v>0.24734094372179999</v>
      </c>
      <c r="AF435" s="18">
        <v>0.2464103978295</v>
      </c>
      <c r="AG435" s="18">
        <v>0.24685080382159999</v>
      </c>
      <c r="AH435" s="18">
        <v>0.24651290475330001</v>
      </c>
      <c r="AI435" s="18">
        <v>0.24772636520120001</v>
      </c>
      <c r="AJ435" s="18">
        <v>0.24630862191049999</v>
      </c>
      <c r="AK435" s="18">
        <v>0.25092791756999999</v>
      </c>
      <c r="AL435" s="220">
        <v>0.2497762534239</v>
      </c>
      <c r="AM435" s="220">
        <v>0.2481823487656</v>
      </c>
    </row>
    <row r="436" spans="1:39" s="18" customFormat="1" hidden="1" outlineLevel="1" x14ac:dyDescent="0.2">
      <c r="A436" s="16" t="s">
        <v>190</v>
      </c>
      <c r="B436" s="59"/>
      <c r="C436" s="18">
        <v>0.13549864428549999</v>
      </c>
      <c r="D436" s="18">
        <v>0.13659188728230001</v>
      </c>
      <c r="E436" s="18">
        <v>0.13639932201130001</v>
      </c>
      <c r="F436" s="18">
        <v>0.1363738145592</v>
      </c>
      <c r="G436" s="18">
        <v>0.13862951795760001</v>
      </c>
      <c r="H436" s="18">
        <v>0.13855682909860001</v>
      </c>
      <c r="I436" s="18">
        <v>0.13893136982090001</v>
      </c>
      <c r="J436" s="18">
        <v>0.13904577735570001</v>
      </c>
      <c r="K436" s="18">
        <v>0.13891679765369999</v>
      </c>
      <c r="L436" s="18">
        <v>0.13913765930829999</v>
      </c>
      <c r="M436" s="18">
        <v>0.13915553155909999</v>
      </c>
      <c r="N436" s="18">
        <v>0.13931512916040001</v>
      </c>
      <c r="O436" s="18">
        <v>0.13902396832040001</v>
      </c>
      <c r="P436" s="18">
        <v>0.13919244867559999</v>
      </c>
      <c r="Q436" s="18">
        <v>0.13244441780919999</v>
      </c>
      <c r="R436" s="18">
        <v>0.1386677998219</v>
      </c>
      <c r="S436" s="18">
        <v>0.13889270009470001</v>
      </c>
      <c r="T436" s="18">
        <v>0.13935246466039999</v>
      </c>
      <c r="U436" s="18">
        <v>0.1391048377729</v>
      </c>
      <c r="V436" s="18">
        <v>0.13740182550919999</v>
      </c>
      <c r="W436" s="18">
        <v>0.1369163221961</v>
      </c>
      <c r="X436" s="18">
        <v>0.138142671307</v>
      </c>
      <c r="Y436" s="18">
        <v>0.13773493693630001</v>
      </c>
      <c r="Z436" s="18">
        <v>0.13664422540150001</v>
      </c>
      <c r="AA436" s="18">
        <v>0.13627255999089999</v>
      </c>
      <c r="AB436" s="18">
        <v>0.13677293692369999</v>
      </c>
      <c r="AC436" s="18">
        <v>0.1364764409791</v>
      </c>
      <c r="AD436" s="18">
        <v>0.1360451639004</v>
      </c>
      <c r="AE436" s="18">
        <v>0.13592277132159999</v>
      </c>
      <c r="AF436" s="18">
        <v>0.13520618254819999</v>
      </c>
      <c r="AG436" s="18">
        <v>0.13454916554390001</v>
      </c>
      <c r="AH436" s="18">
        <v>0.13464408994640001</v>
      </c>
      <c r="AI436" s="18">
        <v>0.13353945152470001</v>
      </c>
      <c r="AJ436" s="18">
        <v>0.1338437980096</v>
      </c>
      <c r="AK436" s="18">
        <v>0.1367878061792</v>
      </c>
      <c r="AL436" s="220">
        <v>0.1369596945962</v>
      </c>
      <c r="AM436" s="220">
        <v>0.1360555173362</v>
      </c>
    </row>
    <row r="437" spans="1:39" s="18" customFormat="1" hidden="1" outlineLevel="1" x14ac:dyDescent="0.2">
      <c r="A437" s="16" t="s">
        <v>191</v>
      </c>
      <c r="B437" s="59"/>
      <c r="C437" s="18">
        <v>6.6498944009399999E-2</v>
      </c>
      <c r="D437" s="18">
        <v>4.9828482863220003E-2</v>
      </c>
      <c r="E437" s="18">
        <v>3.708869554462E-2</v>
      </c>
      <c r="F437" s="18">
        <v>3.4348496020460001E-2</v>
      </c>
      <c r="G437" s="18">
        <v>3.0601455453119999E-2</v>
      </c>
      <c r="H437" s="18">
        <v>2.4760208984860001E-2</v>
      </c>
      <c r="I437" s="18">
        <v>2.2436990275340001E-2</v>
      </c>
      <c r="J437" s="18">
        <v>2.017938739037E-2</v>
      </c>
      <c r="K437" s="18">
        <v>1.7634886596819999E-2</v>
      </c>
      <c r="L437" s="18">
        <v>1.6735733597939999E-2</v>
      </c>
      <c r="M437" s="18">
        <v>1.6534567606290001E-2</v>
      </c>
      <c r="N437" s="18">
        <v>1.169308613195E-2</v>
      </c>
      <c r="O437" s="18">
        <v>9.1636271014009993E-3</v>
      </c>
      <c r="P437" s="18">
        <v>7.314436119681E-3</v>
      </c>
      <c r="Q437" s="18">
        <v>6.1793062271770002E-3</v>
      </c>
      <c r="R437" s="18">
        <v>6.0414495788079997E-3</v>
      </c>
      <c r="S437" s="18">
        <v>5.3611106303520003E-3</v>
      </c>
      <c r="T437" s="18">
        <v>4.9966099266519999E-3</v>
      </c>
      <c r="U437" s="18">
        <v>4.9682941801519999E-3</v>
      </c>
      <c r="V437" s="18">
        <v>4.603828508312E-3</v>
      </c>
      <c r="W437" s="18">
        <v>4.798281470299E-3</v>
      </c>
      <c r="X437" s="18">
        <v>4.6374747775770001E-3</v>
      </c>
      <c r="Y437" s="18">
        <v>4.789522293507E-3</v>
      </c>
      <c r="Z437" s="18">
        <v>4.6789623269000002E-3</v>
      </c>
      <c r="AA437" s="18">
        <v>5.0701134037080004E-3</v>
      </c>
      <c r="AB437" s="18">
        <v>5.0096726945310002E-3</v>
      </c>
      <c r="AC437" s="18">
        <v>4.891270920683E-3</v>
      </c>
      <c r="AD437" s="18">
        <v>4.7456180378130002E-3</v>
      </c>
      <c r="AE437" s="18">
        <v>4.6254489046399999E-3</v>
      </c>
      <c r="AF437" s="18">
        <v>4.5862580001979998E-3</v>
      </c>
      <c r="AG437" s="18">
        <v>4.9098412880519996E-3</v>
      </c>
      <c r="AH437" s="18">
        <v>4.829562914386E-3</v>
      </c>
      <c r="AI437" s="18">
        <v>5.0186894089860002E-3</v>
      </c>
      <c r="AJ437" s="18">
        <v>4.9811823438000004E-3</v>
      </c>
      <c r="AK437" s="18">
        <v>6.0506636941800003E-3</v>
      </c>
      <c r="AL437" s="220">
        <v>6.198679151048E-3</v>
      </c>
      <c r="AM437" s="220">
        <v>6.1471583745449998E-3</v>
      </c>
    </row>
    <row r="438" spans="1:39" s="18" customFormat="1" hidden="1" outlineLevel="1" x14ac:dyDescent="0.2">
      <c r="A438" s="16" t="s">
        <v>192</v>
      </c>
      <c r="B438" s="59"/>
      <c r="C438" s="18">
        <v>0.1707315970843</v>
      </c>
      <c r="D438" s="18">
        <v>0.1676727321324</v>
      </c>
      <c r="E438" s="18">
        <v>0.16358756457590001</v>
      </c>
      <c r="F438" s="18">
        <v>0.1626148682902</v>
      </c>
      <c r="G438" s="18">
        <v>0.1627842229102</v>
      </c>
      <c r="H438" s="18">
        <v>0.1616443051217</v>
      </c>
      <c r="I438" s="18">
        <v>0.1609668599005</v>
      </c>
      <c r="J438" s="18">
        <v>0.16082916003110001</v>
      </c>
      <c r="K438" s="18">
        <v>0.1601441304697</v>
      </c>
      <c r="L438" s="18">
        <v>0.15993419889570001</v>
      </c>
      <c r="M438" s="18">
        <v>0.15991138979549999</v>
      </c>
      <c r="N438" s="18">
        <v>0.15914928839799999</v>
      </c>
      <c r="O438" s="18">
        <v>0.15821223970039999</v>
      </c>
      <c r="P438" s="18">
        <v>0.1583024166558</v>
      </c>
      <c r="Q438" s="18">
        <v>0.1517820928311</v>
      </c>
      <c r="R438" s="18">
        <v>0.15773039214449999</v>
      </c>
      <c r="S438" s="18">
        <v>0.15767620913050001</v>
      </c>
      <c r="T438" s="18">
        <v>0.15757074160099999</v>
      </c>
      <c r="U438" s="18">
        <v>0.1571146620958</v>
      </c>
      <c r="V438" s="18">
        <v>0.15603021087589999</v>
      </c>
      <c r="W438" s="18">
        <v>0.15629813710429999</v>
      </c>
      <c r="X438" s="18">
        <v>0.15716382487909999</v>
      </c>
      <c r="Y438" s="18">
        <v>0.1572751039918</v>
      </c>
      <c r="Z438" s="18">
        <v>0.1554793818928</v>
      </c>
      <c r="AA438" s="18">
        <v>0.15663314021229999</v>
      </c>
      <c r="AB438" s="18">
        <v>0.15717387360669999</v>
      </c>
      <c r="AC438" s="18">
        <v>0.15674868980180001</v>
      </c>
      <c r="AD438" s="18">
        <v>0.1565387574788</v>
      </c>
      <c r="AE438" s="18">
        <v>0.1563031253727</v>
      </c>
      <c r="AF438" s="18">
        <v>0.15608290414080001</v>
      </c>
      <c r="AG438" s="18">
        <v>0.15599374028230001</v>
      </c>
      <c r="AH438" s="18">
        <v>0.15610402266269999</v>
      </c>
      <c r="AI438" s="18">
        <v>0.1565436875173</v>
      </c>
      <c r="AJ438" s="18">
        <v>0.1559354412648</v>
      </c>
      <c r="AK438" s="18">
        <v>0.15886148189390001</v>
      </c>
      <c r="AL438" s="220">
        <v>0.1587379942097</v>
      </c>
      <c r="AM438" s="220">
        <v>0.1580032780551</v>
      </c>
    </row>
    <row r="439" spans="1:39" s="18" customFormat="1" ht="12.75" hidden="1" outlineLevel="1" x14ac:dyDescent="0.2">
      <c r="A439" s="49" t="s">
        <v>193</v>
      </c>
      <c r="B439" s="64"/>
      <c r="AL439" s="220"/>
      <c r="AM439" s="220"/>
    </row>
    <row r="440" spans="1:39" s="18" customFormat="1" hidden="1" outlineLevel="1" x14ac:dyDescent="0.2">
      <c r="A440" s="16" t="s">
        <v>194</v>
      </c>
      <c r="B440" s="59"/>
      <c r="AL440" s="220"/>
      <c r="AM440" s="220"/>
    </row>
    <row r="441" spans="1:39" s="18" customFormat="1" hidden="1" outlineLevel="1" x14ac:dyDescent="0.2">
      <c r="A441" s="16" t="s">
        <v>195</v>
      </c>
      <c r="B441" s="59"/>
      <c r="C441" s="18">
        <v>0.11405773829260001</v>
      </c>
      <c r="D441" s="18">
        <v>0.16036248608180001</v>
      </c>
      <c r="E441" s="18">
        <v>0.15274943789039999</v>
      </c>
      <c r="F441" s="18">
        <v>0.1540766318821</v>
      </c>
      <c r="G441" s="18">
        <v>0.14375994130110001</v>
      </c>
      <c r="H441" s="18">
        <v>0.144917622646</v>
      </c>
      <c r="I441" s="18">
        <v>0.15763360496699999</v>
      </c>
      <c r="J441" s="18">
        <v>0.1551708834022</v>
      </c>
      <c r="K441" s="18">
        <v>0.14179639063560001</v>
      </c>
      <c r="L441" s="18">
        <v>0.13567456366489999</v>
      </c>
      <c r="M441" s="18">
        <v>0.15409868354209999</v>
      </c>
      <c r="N441" s="18">
        <v>0.1499185694656</v>
      </c>
      <c r="O441" s="18">
        <v>0.14794045876299999</v>
      </c>
      <c r="P441" s="18">
        <v>0.14665806777269999</v>
      </c>
      <c r="Q441" s="18">
        <v>0.1512038287427</v>
      </c>
      <c r="R441" s="18">
        <v>0.1532394678382</v>
      </c>
      <c r="S441" s="18">
        <v>0.13589548653460001</v>
      </c>
      <c r="T441" s="18">
        <v>0.13470055714340001</v>
      </c>
      <c r="U441" s="18">
        <v>0.1447303752803</v>
      </c>
      <c r="V441" s="18">
        <v>0.1247799844909</v>
      </c>
      <c r="W441" s="18">
        <v>0.138572746276</v>
      </c>
      <c r="X441" s="18">
        <v>0.13137022008480001</v>
      </c>
      <c r="Y441" s="18">
        <v>0.14221134217869999</v>
      </c>
      <c r="Z441" s="18">
        <v>0.13811153865029999</v>
      </c>
      <c r="AA441" s="18">
        <v>0.13005992991990001</v>
      </c>
      <c r="AB441" s="18">
        <v>0.14226954203</v>
      </c>
      <c r="AC441" s="18">
        <v>0.13864872506670001</v>
      </c>
      <c r="AD441" s="18">
        <v>0.13976745791030001</v>
      </c>
      <c r="AE441" s="18">
        <v>0.1327993308008</v>
      </c>
      <c r="AF441" s="18">
        <v>0.1433935203352</v>
      </c>
      <c r="AG441" s="18">
        <v>0.13339429354150001</v>
      </c>
      <c r="AH441" s="18">
        <v>0.1245511409317</v>
      </c>
      <c r="AI441" s="18">
        <v>0.13104112859620001</v>
      </c>
      <c r="AJ441" s="18">
        <v>0.15185777968229999</v>
      </c>
      <c r="AK441" s="18">
        <v>0.13085868001840001</v>
      </c>
      <c r="AL441" s="220">
        <v>0.12260273963270001</v>
      </c>
      <c r="AM441" s="220">
        <v>0.14602075570680001</v>
      </c>
    </row>
    <row r="442" spans="1:39" s="18" customFormat="1" hidden="1" outlineLevel="1" x14ac:dyDescent="0.2">
      <c r="A442" s="16" t="s">
        <v>196</v>
      </c>
      <c r="B442" s="59"/>
      <c r="C442" s="18">
        <v>0.1157505664488</v>
      </c>
      <c r="D442" s="18">
        <v>0.15033147465259999</v>
      </c>
      <c r="E442" s="18">
        <v>0.14505569998080001</v>
      </c>
      <c r="F442" s="18">
        <v>0.14621063127129999</v>
      </c>
      <c r="G442" s="18">
        <v>0.14502475221710001</v>
      </c>
      <c r="H442" s="18">
        <v>0.1449278618548</v>
      </c>
      <c r="I442" s="18">
        <v>0.1416471390922</v>
      </c>
      <c r="J442" s="18">
        <v>0.14392991890170001</v>
      </c>
      <c r="K442" s="18">
        <v>0.13994946034530001</v>
      </c>
      <c r="L442" s="18">
        <v>0.14222549742259999</v>
      </c>
      <c r="M442" s="18">
        <v>0.14754142694489999</v>
      </c>
      <c r="N442" s="18">
        <v>0.1504548151982</v>
      </c>
      <c r="O442" s="18">
        <v>0.14240003337000001</v>
      </c>
      <c r="P442" s="18">
        <v>0.15441540585919999</v>
      </c>
      <c r="Q442" s="18">
        <v>4.5229775928569999E-2</v>
      </c>
      <c r="R442" s="18">
        <v>9.4671305081659995E-2</v>
      </c>
      <c r="S442" s="18">
        <v>0.1189719288909</v>
      </c>
      <c r="T442" s="18">
        <v>0.14317844989379999</v>
      </c>
      <c r="U442" s="18">
        <v>0.1088151420295</v>
      </c>
      <c r="V442" s="18">
        <v>7.1413554786610003E-2</v>
      </c>
      <c r="W442" s="18">
        <v>0.1069609361803</v>
      </c>
      <c r="X442" s="18">
        <v>0.136758427549</v>
      </c>
      <c r="Y442" s="18">
        <v>0.14086391464850001</v>
      </c>
      <c r="Z442" s="18">
        <v>8.3271638361070002E-2</v>
      </c>
      <c r="AA442" s="18">
        <v>0.1151038457001</v>
      </c>
      <c r="AB442" s="18">
        <v>0.14273827030389999</v>
      </c>
      <c r="AC442" s="18">
        <v>0.1400916345447</v>
      </c>
      <c r="AD442" s="18">
        <v>0.14537920992530001</v>
      </c>
      <c r="AE442" s="18">
        <v>0.14942124996969999</v>
      </c>
      <c r="AF442" s="18">
        <v>0.1075598797473</v>
      </c>
      <c r="AG442" s="18">
        <v>8.8006916257320003E-2</v>
      </c>
      <c r="AH442" s="18">
        <v>0.12677922323759999</v>
      </c>
      <c r="AI442" s="18">
        <v>0.15535918485559999</v>
      </c>
      <c r="AJ442" s="18">
        <v>0.1475368929917</v>
      </c>
      <c r="AK442" s="18">
        <v>0.14098624108259999</v>
      </c>
      <c r="AL442" s="220">
        <v>0.15225390065710001</v>
      </c>
      <c r="AM442" s="220">
        <v>0.14169222958130001</v>
      </c>
    </row>
    <row r="443" spans="1:39" s="18" customFormat="1" hidden="1" outlineLevel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220">
        <v>0</v>
      </c>
      <c r="AM443" s="220">
        <v>0</v>
      </c>
    </row>
    <row r="444" spans="1:39" s="18" customFormat="1" hidden="1" outlineLevel="1" x14ac:dyDescent="0.2">
      <c r="A444" s="16" t="s">
        <v>13</v>
      </c>
      <c r="B444" s="59"/>
      <c r="C444" s="18">
        <v>0.17672946558540001</v>
      </c>
      <c r="D444" s="18">
        <v>0.17131743963330001</v>
      </c>
      <c r="E444" s="18">
        <v>0.173349023425</v>
      </c>
      <c r="F444" s="18">
        <v>0.16980141271320001</v>
      </c>
      <c r="G444" s="18">
        <v>0.1713119129541</v>
      </c>
      <c r="H444" s="18">
        <v>0.17037021917520001</v>
      </c>
      <c r="I444" s="18">
        <v>0.17173469149119999</v>
      </c>
      <c r="J444" s="18">
        <v>0.17260259369450001</v>
      </c>
      <c r="K444" s="18">
        <v>0.17007568743529999</v>
      </c>
      <c r="L444" s="18">
        <v>0.17033491354700001</v>
      </c>
      <c r="M444" s="18">
        <v>0.16978124793640001</v>
      </c>
      <c r="N444" s="18">
        <v>0.17120089785049999</v>
      </c>
      <c r="O444" s="18">
        <v>0.17019104208550001</v>
      </c>
      <c r="P444" s="18">
        <v>0.17150424452970001</v>
      </c>
      <c r="Q444" s="18">
        <v>0.16621369664329999</v>
      </c>
      <c r="R444" s="18">
        <v>0.16906728777230001</v>
      </c>
      <c r="S444" s="18">
        <v>0.1701490424471</v>
      </c>
      <c r="T444" s="18">
        <v>0.16788963721559999</v>
      </c>
      <c r="U444" s="18">
        <v>0.16864987093959999</v>
      </c>
      <c r="V444" s="18">
        <v>0.16925043309830001</v>
      </c>
      <c r="W444" s="18">
        <v>0.16131622424120001</v>
      </c>
      <c r="X444" s="18">
        <v>0.16649074533659999</v>
      </c>
      <c r="Y444" s="18">
        <v>0.16868010782289999</v>
      </c>
      <c r="Z444" s="18">
        <v>0.1658269911859</v>
      </c>
      <c r="AA444" s="18">
        <v>0.1664487267243</v>
      </c>
      <c r="AB444" s="18">
        <v>0.16710372400199999</v>
      </c>
      <c r="AC444" s="18">
        <v>0.1664898768193</v>
      </c>
      <c r="AD444" s="18">
        <v>0.16732432495060001</v>
      </c>
      <c r="AE444" s="18">
        <v>0.1644602314801</v>
      </c>
      <c r="AF444" s="18">
        <v>0.16463612680949999</v>
      </c>
      <c r="AG444" s="18">
        <v>0.16393370998189999</v>
      </c>
      <c r="AH444" s="18">
        <v>0.1650421963557</v>
      </c>
      <c r="AI444" s="18">
        <v>0.1667731401001</v>
      </c>
      <c r="AJ444" s="18">
        <v>0.1604881021764</v>
      </c>
      <c r="AK444" s="18">
        <v>0.16850925316529999</v>
      </c>
      <c r="AL444" s="220">
        <v>0.16846094385650001</v>
      </c>
      <c r="AM444" s="220">
        <v>0.16787725608000001</v>
      </c>
    </row>
    <row r="445" spans="1:39" s="18" customFormat="1" hidden="1" outlineLevel="1" x14ac:dyDescent="0.2">
      <c r="A445" s="16" t="s">
        <v>14</v>
      </c>
      <c r="B445" s="59"/>
      <c r="C445" s="18">
        <v>0.1928056846232</v>
      </c>
      <c r="D445" s="18">
        <v>0.18135788443690001</v>
      </c>
      <c r="E445" s="18">
        <v>0.17657530947440001</v>
      </c>
      <c r="F445" s="18">
        <v>0.17720355371409999</v>
      </c>
      <c r="G445" s="18">
        <v>0.17514685103880001</v>
      </c>
      <c r="H445" s="18">
        <v>0.17512261722770001</v>
      </c>
      <c r="I445" s="18">
        <v>0.1771703703719</v>
      </c>
      <c r="J445" s="18">
        <v>0.1734303072559</v>
      </c>
      <c r="K445" s="18">
        <v>0.17272602466299999</v>
      </c>
      <c r="L445" s="18">
        <v>0.17454553400119999</v>
      </c>
      <c r="M445" s="18">
        <v>0.17369072428089999</v>
      </c>
      <c r="N445" s="18">
        <v>0.17501343371889999</v>
      </c>
      <c r="O445" s="18">
        <v>0.1795989715705</v>
      </c>
      <c r="P445" s="18">
        <v>0.17630712588129999</v>
      </c>
      <c r="Q445" s="18">
        <v>0.17679650026929999</v>
      </c>
      <c r="R445" s="18">
        <v>0.1801608287451</v>
      </c>
      <c r="S445" s="18">
        <v>0.17636848852049999</v>
      </c>
      <c r="T445" s="18">
        <v>0.17482216889640001</v>
      </c>
      <c r="U445" s="18">
        <v>0.17619604275590001</v>
      </c>
      <c r="V445" s="18">
        <v>0.17674177268669999</v>
      </c>
      <c r="W445" s="18">
        <v>0.1726753654696</v>
      </c>
      <c r="X445" s="18">
        <v>0.17531023522600001</v>
      </c>
      <c r="Y445" s="18">
        <v>0.1733127633763</v>
      </c>
      <c r="Z445" s="18">
        <v>0.1757168517096</v>
      </c>
      <c r="AA445" s="18">
        <v>0.1740383074454</v>
      </c>
      <c r="AB445" s="18">
        <v>0.17199950692630001</v>
      </c>
      <c r="AC445" s="18">
        <v>0.17003727313870001</v>
      </c>
      <c r="AD445" s="18">
        <v>0.17328262488849999</v>
      </c>
      <c r="AE445" s="18">
        <v>0.17252056281940001</v>
      </c>
      <c r="AF445" s="18">
        <v>0.17230534795540001</v>
      </c>
      <c r="AG445" s="18">
        <v>0.1728476430441</v>
      </c>
      <c r="AH445" s="18">
        <v>0.1722927740146</v>
      </c>
      <c r="AI445" s="18">
        <v>0.17420557021040001</v>
      </c>
      <c r="AJ445" s="18">
        <v>0.17335909261009999</v>
      </c>
      <c r="AK445" s="18">
        <v>0.17237942407779999</v>
      </c>
      <c r="AL445" s="220">
        <v>0.1732864220019</v>
      </c>
      <c r="AM445" s="220">
        <v>0.17243193690379999</v>
      </c>
    </row>
    <row r="446" spans="1:39" s="18" customFormat="1" hidden="1" outlineLevel="1" x14ac:dyDescent="0.2">
      <c r="A446" s="16" t="s">
        <v>15</v>
      </c>
      <c r="B446" s="59"/>
      <c r="C446" s="18">
        <v>0.1688575440473</v>
      </c>
      <c r="D446" s="18">
        <v>0.1736055407048</v>
      </c>
      <c r="E446" s="18">
        <v>0.1734845695136</v>
      </c>
      <c r="F446" s="18">
        <v>0.17620067230290001</v>
      </c>
      <c r="G446" s="18">
        <v>0.1745670274302</v>
      </c>
      <c r="H446" s="18">
        <v>0.17284879460249999</v>
      </c>
      <c r="I446" s="18">
        <v>0.17222370209240001</v>
      </c>
      <c r="J446" s="18">
        <v>0.1739826359162</v>
      </c>
      <c r="K446" s="18">
        <v>0.17433614938549999</v>
      </c>
      <c r="L446" s="18">
        <v>0.1728830197714</v>
      </c>
      <c r="M446" s="18">
        <v>0.17526599610890001</v>
      </c>
      <c r="N446" s="18">
        <v>0.17309633858660001</v>
      </c>
      <c r="O446" s="18">
        <v>0.17087283002039999</v>
      </c>
      <c r="P446" s="18">
        <v>0.17229787420949999</v>
      </c>
      <c r="Q446" s="18">
        <v>0.1718045770537</v>
      </c>
      <c r="R446" s="18">
        <v>0.1687852263822</v>
      </c>
      <c r="S446" s="18">
        <v>0.17147856210660001</v>
      </c>
      <c r="T446" s="18">
        <v>0.17339249872269999</v>
      </c>
      <c r="U446" s="18">
        <v>0.17411178777870001</v>
      </c>
      <c r="V446" s="18">
        <v>0.1717791008166</v>
      </c>
      <c r="W446" s="18">
        <v>0.17098425693050001</v>
      </c>
      <c r="X446" s="18">
        <v>0.17067216504749999</v>
      </c>
      <c r="Y446" s="18">
        <v>0.17159327701099999</v>
      </c>
      <c r="Z446" s="18">
        <v>0.1694006557188</v>
      </c>
      <c r="AA446" s="18">
        <v>0.1707858347615</v>
      </c>
      <c r="AB446" s="18">
        <v>0.16987491534429999</v>
      </c>
      <c r="AC446" s="18">
        <v>0.17006609569459999</v>
      </c>
      <c r="AD446" s="18">
        <v>0.16833982949929999</v>
      </c>
      <c r="AE446" s="18">
        <v>0.1690751277417</v>
      </c>
      <c r="AF446" s="18">
        <v>0.16839953770300001</v>
      </c>
      <c r="AG446" s="18">
        <v>0.16890668247359999</v>
      </c>
      <c r="AH446" s="18">
        <v>0.16641389997129999</v>
      </c>
      <c r="AI446" s="18">
        <v>0.1657326229213</v>
      </c>
      <c r="AJ446" s="18">
        <v>0.1660576734584</v>
      </c>
      <c r="AK446" s="18">
        <v>0.16775304012219999</v>
      </c>
      <c r="AL446" s="220">
        <v>0.16839912177569999</v>
      </c>
      <c r="AM446" s="220">
        <v>0.16766979069259999</v>
      </c>
    </row>
    <row r="447" spans="1:39" s="18" customFormat="1" hidden="1" outlineLevel="1" x14ac:dyDescent="0.2">
      <c r="A447" s="16" t="s">
        <v>16</v>
      </c>
      <c r="B447" s="59"/>
      <c r="C447" s="18">
        <v>0.16393629102820001</v>
      </c>
      <c r="D447" s="18">
        <v>0.16350817881759999</v>
      </c>
      <c r="E447" s="18">
        <v>0.16932896254999999</v>
      </c>
      <c r="F447" s="18">
        <v>0.1710578499698</v>
      </c>
      <c r="G447" s="18">
        <v>0.1710144670023</v>
      </c>
      <c r="H447" s="18">
        <v>0.17196315468590001</v>
      </c>
      <c r="I447" s="18">
        <v>0.1699479767723</v>
      </c>
      <c r="J447" s="18">
        <v>0.169410274779</v>
      </c>
      <c r="K447" s="18">
        <v>0.1690757745465</v>
      </c>
      <c r="L447" s="18">
        <v>0.16831874328839999</v>
      </c>
      <c r="M447" s="18">
        <v>0.16656201384960001</v>
      </c>
      <c r="N447" s="18">
        <v>0.1677531686699</v>
      </c>
      <c r="O447" s="18">
        <v>0.16662776432320001</v>
      </c>
      <c r="P447" s="18">
        <v>0.16431521397259999</v>
      </c>
      <c r="Q447" s="18">
        <v>0.1666999060414</v>
      </c>
      <c r="R447" s="18">
        <v>0.16692964395750001</v>
      </c>
      <c r="S447" s="18">
        <v>0.16799093603920001</v>
      </c>
      <c r="T447" s="18">
        <v>0.16665811627310001</v>
      </c>
      <c r="U447" s="18">
        <v>0.16670508320560001</v>
      </c>
      <c r="V447" s="18">
        <v>0.1649651530814</v>
      </c>
      <c r="W447" s="18">
        <v>0.1653930252279</v>
      </c>
      <c r="X447" s="18">
        <v>0.16562599102289999</v>
      </c>
      <c r="Y447" s="18">
        <v>0.16333453564120001</v>
      </c>
      <c r="Z447" s="18">
        <v>0.1648517781072</v>
      </c>
      <c r="AA447" s="18">
        <v>0.1646705040859</v>
      </c>
      <c r="AB447" s="18">
        <v>0.16611230856609999</v>
      </c>
      <c r="AC447" s="18">
        <v>0.16590523143329999</v>
      </c>
      <c r="AD447" s="18">
        <v>0.16605282800419999</v>
      </c>
      <c r="AE447" s="18">
        <v>0.16513065729189999</v>
      </c>
      <c r="AF447" s="18">
        <v>0.16494163928979999</v>
      </c>
      <c r="AG447" s="18">
        <v>0.16345072115779999</v>
      </c>
      <c r="AH447" s="18">
        <v>0.16426113822339999</v>
      </c>
      <c r="AI447" s="18">
        <v>0.1642549167722</v>
      </c>
      <c r="AJ447" s="18">
        <v>0.1651959325838</v>
      </c>
      <c r="AK447" s="18">
        <v>0.16648236100059999</v>
      </c>
      <c r="AL447" s="220">
        <v>0.16731865349290001</v>
      </c>
      <c r="AM447" s="220">
        <v>0.1656234296952</v>
      </c>
    </row>
    <row r="448" spans="1:39" s="18" customFormat="1" hidden="1" outlineLevel="1" x14ac:dyDescent="0.2">
      <c r="A448" s="16" t="s">
        <v>17</v>
      </c>
      <c r="B448" s="59"/>
      <c r="C448" s="18">
        <v>0.1653029686751</v>
      </c>
      <c r="D448" s="18">
        <v>0.16939619271350001</v>
      </c>
      <c r="E448" s="18">
        <v>0.16401979200280001</v>
      </c>
      <c r="F448" s="18">
        <v>0.1664997427705</v>
      </c>
      <c r="G448" s="18">
        <v>0.1666537478772</v>
      </c>
      <c r="H448" s="18">
        <v>0.16497840293419999</v>
      </c>
      <c r="I448" s="18">
        <v>0.1651120788554</v>
      </c>
      <c r="J448" s="18">
        <v>0.16060272592319999</v>
      </c>
      <c r="K448" s="18">
        <v>0.16113546337359999</v>
      </c>
      <c r="L448" s="18">
        <v>0.16087407262760001</v>
      </c>
      <c r="M448" s="18">
        <v>0.16019911523540001</v>
      </c>
      <c r="N448" s="18">
        <v>0.159797669645</v>
      </c>
      <c r="O448" s="18">
        <v>0.16042441327529999</v>
      </c>
      <c r="P448" s="18">
        <v>0.16109059019720001</v>
      </c>
      <c r="Q448" s="18">
        <v>0.16147929979789999</v>
      </c>
      <c r="R448" s="18">
        <v>0.1600992210487</v>
      </c>
      <c r="S448" s="18">
        <v>0.1597086239745</v>
      </c>
      <c r="T448" s="18">
        <v>0.16075974213979999</v>
      </c>
      <c r="U448" s="18">
        <v>0.16023769751479999</v>
      </c>
      <c r="V448" s="18">
        <v>0.16063219606599999</v>
      </c>
      <c r="W448" s="18">
        <v>0.16081386807760001</v>
      </c>
      <c r="X448" s="18">
        <v>0.1605627738989</v>
      </c>
      <c r="Y448" s="18">
        <v>0.16026700010959999</v>
      </c>
      <c r="Z448" s="18">
        <v>0.15913747718769999</v>
      </c>
      <c r="AA448" s="18">
        <v>0.1596655111176</v>
      </c>
      <c r="AB448" s="18">
        <v>0.1592930449602</v>
      </c>
      <c r="AC448" s="18">
        <v>0.15885288944199999</v>
      </c>
      <c r="AD448" s="18">
        <v>0.1579639619554</v>
      </c>
      <c r="AE448" s="18">
        <v>0.15864468786739999</v>
      </c>
      <c r="AF448" s="18">
        <v>0.15947306146599999</v>
      </c>
      <c r="AG448" s="18">
        <v>0.16061078890639999</v>
      </c>
      <c r="AH448" s="18">
        <v>0.1612537969941</v>
      </c>
      <c r="AI448" s="18">
        <v>0.15893745847060001</v>
      </c>
      <c r="AJ448" s="18">
        <v>0.15832455367689999</v>
      </c>
      <c r="AK448" s="18">
        <v>0.1615901440534</v>
      </c>
      <c r="AL448" s="220">
        <v>0.15952195801130001</v>
      </c>
      <c r="AM448" s="220">
        <v>0.1613796874815</v>
      </c>
    </row>
    <row r="449" spans="1:39" s="18" customFormat="1" hidden="1" outlineLevel="1" x14ac:dyDescent="0.2">
      <c r="A449" s="16" t="s">
        <v>18</v>
      </c>
      <c r="B449" s="59"/>
      <c r="C449" s="18">
        <v>0.148989768109</v>
      </c>
      <c r="D449" s="18">
        <v>0.152011322384</v>
      </c>
      <c r="E449" s="18">
        <v>0.15273689076729999</v>
      </c>
      <c r="F449" s="18">
        <v>0.15783199598049999</v>
      </c>
      <c r="G449" s="18">
        <v>0.15817702661290001</v>
      </c>
      <c r="H449" s="18">
        <v>0.158272416394</v>
      </c>
      <c r="I449" s="18">
        <v>0.15873570632369999</v>
      </c>
      <c r="J449" s="18">
        <v>0.15558006378049999</v>
      </c>
      <c r="K449" s="18">
        <v>0.1550119047913</v>
      </c>
      <c r="L449" s="18">
        <v>0.15500577427260001</v>
      </c>
      <c r="M449" s="18">
        <v>0.15401653893930001</v>
      </c>
      <c r="N449" s="18">
        <v>0.15228789149069999</v>
      </c>
      <c r="O449" s="18">
        <v>0.15154463402560001</v>
      </c>
      <c r="P449" s="18">
        <v>0.1515898093601</v>
      </c>
      <c r="Q449" s="18">
        <v>0.15191361063709999</v>
      </c>
      <c r="R449" s="18">
        <v>0.15201198957830001</v>
      </c>
      <c r="S449" s="18">
        <v>0.1513195742448</v>
      </c>
      <c r="T449" s="18">
        <v>0.15117135226869999</v>
      </c>
      <c r="U449" s="18">
        <v>0.15138702798520001</v>
      </c>
      <c r="V449" s="18">
        <v>0.15135311884159999</v>
      </c>
      <c r="W449" s="18">
        <v>0.15124009347389999</v>
      </c>
      <c r="X449" s="18">
        <v>0.15200626168699999</v>
      </c>
      <c r="Y449" s="18">
        <v>0.1523429770576</v>
      </c>
      <c r="Z449" s="18">
        <v>0.15259248759040001</v>
      </c>
      <c r="AA449" s="18">
        <v>0.15240178415950001</v>
      </c>
      <c r="AB449" s="18">
        <v>0.151743475775</v>
      </c>
      <c r="AC449" s="18">
        <v>0.15211310352189999</v>
      </c>
      <c r="AD449" s="18">
        <v>0.15224313734719999</v>
      </c>
      <c r="AE449" s="18">
        <v>0.15218053571160001</v>
      </c>
      <c r="AF449" s="18">
        <v>0.15146103389750001</v>
      </c>
      <c r="AG449" s="18">
        <v>0.1509602906609</v>
      </c>
      <c r="AH449" s="18">
        <v>0.1504563066296</v>
      </c>
      <c r="AI449" s="18">
        <v>0.1507274224122</v>
      </c>
      <c r="AJ449" s="18">
        <v>0.15028690612680001</v>
      </c>
      <c r="AK449" s="18">
        <v>0.15365949424950001</v>
      </c>
      <c r="AL449" s="220">
        <v>0.1528912008138</v>
      </c>
      <c r="AM449" s="220">
        <v>0.153442037723</v>
      </c>
    </row>
    <row r="450" spans="1:39" s="18" customFormat="1" hidden="1" outlineLevel="1" x14ac:dyDescent="0.2">
      <c r="A450" s="16" t="s">
        <v>19</v>
      </c>
      <c r="B450" s="59"/>
      <c r="C450" s="18">
        <v>0.1491926426198</v>
      </c>
      <c r="D450" s="18">
        <v>0.14935932085709999</v>
      </c>
      <c r="E450" s="18">
        <v>0.14496341750549999</v>
      </c>
      <c r="F450" s="18">
        <v>0.14989758040260001</v>
      </c>
      <c r="G450" s="18">
        <v>0.14969335982330001</v>
      </c>
      <c r="H450" s="18">
        <v>0.1490968067697</v>
      </c>
      <c r="I450" s="18">
        <v>0.14838865857229999</v>
      </c>
      <c r="J450" s="18">
        <v>0.14394069380630001</v>
      </c>
      <c r="K450" s="18">
        <v>0.1446090217679</v>
      </c>
      <c r="L450" s="18">
        <v>0.14466798787990001</v>
      </c>
      <c r="M450" s="18">
        <v>0.14457667782270001</v>
      </c>
      <c r="N450" s="18">
        <v>0.14514345491719999</v>
      </c>
      <c r="O450" s="18">
        <v>0.14554867960289999</v>
      </c>
      <c r="P450" s="18">
        <v>0.14699814200950001</v>
      </c>
      <c r="Q450" s="18">
        <v>0.1452703803614</v>
      </c>
      <c r="R450" s="18">
        <v>0.14470795131889999</v>
      </c>
      <c r="S450" s="18">
        <v>0.14598889362430001</v>
      </c>
      <c r="T450" s="18">
        <v>0.14338059337629999</v>
      </c>
      <c r="U450" s="18">
        <v>0.14466721577200001</v>
      </c>
      <c r="V450" s="18">
        <v>0.1459485694356</v>
      </c>
      <c r="W450" s="18">
        <v>0.1446307814035</v>
      </c>
      <c r="X450" s="18">
        <v>0.1445436319274</v>
      </c>
      <c r="Y450" s="18">
        <v>0.14455488039</v>
      </c>
      <c r="Z450" s="18">
        <v>0.1440739312597</v>
      </c>
      <c r="AA450" s="18">
        <v>0.1437907929858</v>
      </c>
      <c r="AB450" s="18">
        <v>0.1446886533681</v>
      </c>
      <c r="AC450" s="18">
        <v>0.14450702269349999</v>
      </c>
      <c r="AD450" s="18">
        <v>0.14439464552209999</v>
      </c>
      <c r="AE450" s="18">
        <v>0.14411140019919999</v>
      </c>
      <c r="AF450" s="18">
        <v>0.1450087907848</v>
      </c>
      <c r="AG450" s="18">
        <v>0.1434988999704</v>
      </c>
      <c r="AH450" s="18">
        <v>0.14324325814469999</v>
      </c>
      <c r="AI450" s="18">
        <v>0.1431266739382</v>
      </c>
      <c r="AJ450" s="18">
        <v>0.14405597569090001</v>
      </c>
      <c r="AK450" s="18">
        <v>0.14583473637579999</v>
      </c>
      <c r="AL450" s="220">
        <v>0.14510136756229999</v>
      </c>
      <c r="AM450" s="220">
        <v>0.14501244928699999</v>
      </c>
    </row>
    <row r="451" spans="1:39" s="18" customFormat="1" hidden="1" outlineLevel="1" x14ac:dyDescent="0.2">
      <c r="A451" s="16" t="s">
        <v>20</v>
      </c>
      <c r="B451" s="59"/>
      <c r="C451" s="18">
        <v>0.15185530708139999</v>
      </c>
      <c r="D451" s="18">
        <v>0.1499266904903</v>
      </c>
      <c r="E451" s="18">
        <v>0.13833735957849999</v>
      </c>
      <c r="F451" s="18">
        <v>0.14382871405360001</v>
      </c>
      <c r="G451" s="18">
        <v>0.1438743101387</v>
      </c>
      <c r="H451" s="18">
        <v>0.1415727977922</v>
      </c>
      <c r="I451" s="18">
        <v>0.14262470360990001</v>
      </c>
      <c r="J451" s="18">
        <v>0.13875286665969999</v>
      </c>
      <c r="K451" s="18">
        <v>0.13928036069239999</v>
      </c>
      <c r="L451" s="18">
        <v>0.13895659573870001</v>
      </c>
      <c r="M451" s="18">
        <v>0.1390592014149</v>
      </c>
      <c r="N451" s="18">
        <v>0.13830676841270001</v>
      </c>
      <c r="O451" s="18">
        <v>0.13877119292080001</v>
      </c>
      <c r="P451" s="18">
        <v>0.1379133213373</v>
      </c>
      <c r="Q451" s="18">
        <v>0.139433285479</v>
      </c>
      <c r="R451" s="18">
        <v>0.13896783640300001</v>
      </c>
      <c r="S451" s="18">
        <v>0.1376265204487</v>
      </c>
      <c r="T451" s="18">
        <v>0.1391249535821</v>
      </c>
      <c r="U451" s="18">
        <v>0.13860898128669999</v>
      </c>
      <c r="V451" s="18">
        <v>0.13797630919869999</v>
      </c>
      <c r="W451" s="18">
        <v>0.1373961786598</v>
      </c>
      <c r="X451" s="18">
        <v>0.1380552365787</v>
      </c>
      <c r="Y451" s="18">
        <v>0.13723296320350001</v>
      </c>
      <c r="Z451" s="18">
        <v>0.1374167324417</v>
      </c>
      <c r="AA451" s="18">
        <v>0.1367292445544</v>
      </c>
      <c r="AB451" s="18">
        <v>0.13733783355080001</v>
      </c>
      <c r="AC451" s="18">
        <v>0.1381540232672</v>
      </c>
      <c r="AD451" s="18">
        <v>0.13831629508279999</v>
      </c>
      <c r="AE451" s="18">
        <v>0.1374320854909</v>
      </c>
      <c r="AF451" s="18">
        <v>0.13687324846009999</v>
      </c>
      <c r="AG451" s="18">
        <v>0.13837091014620001</v>
      </c>
      <c r="AH451" s="18">
        <v>0.13769414300909999</v>
      </c>
      <c r="AI451" s="18">
        <v>0.13642449736330001</v>
      </c>
      <c r="AJ451" s="18">
        <v>0.13691285538920001</v>
      </c>
      <c r="AK451" s="18">
        <v>0.13817727312979999</v>
      </c>
      <c r="AL451" s="220">
        <v>0.1394376520992</v>
      </c>
      <c r="AM451" s="220">
        <v>0.1393807866015</v>
      </c>
    </row>
    <row r="452" spans="1:39" s="18" customFormat="1" hidden="1" outlineLevel="1" x14ac:dyDescent="0.2">
      <c r="A452" s="16" t="s">
        <v>21</v>
      </c>
      <c r="B452" s="59"/>
      <c r="C452" s="18">
        <v>0.1415740935607</v>
      </c>
      <c r="D452" s="18">
        <v>0.14504903927580001</v>
      </c>
      <c r="E452" s="18">
        <v>0.1334976521981</v>
      </c>
      <c r="F452" s="18">
        <v>0.1367128727868</v>
      </c>
      <c r="G452" s="18">
        <v>0.13722536801890001</v>
      </c>
      <c r="H452" s="18">
        <v>0.13661184180729999</v>
      </c>
      <c r="I452" s="18">
        <v>0.1373695819321</v>
      </c>
      <c r="J452" s="18">
        <v>0.13384193822189999</v>
      </c>
      <c r="K452" s="18">
        <v>0.13397810235329999</v>
      </c>
      <c r="L452" s="18">
        <v>0.13348060662690001</v>
      </c>
      <c r="M452" s="18">
        <v>0.13305332385800001</v>
      </c>
      <c r="N452" s="18">
        <v>0.13241722767120001</v>
      </c>
      <c r="O452" s="18">
        <v>0.13289772481369999</v>
      </c>
      <c r="P452" s="18">
        <v>0.13416814968160001</v>
      </c>
      <c r="Q452" s="18">
        <v>0.13417108295749999</v>
      </c>
      <c r="R452" s="18">
        <v>0.13466146186</v>
      </c>
      <c r="S452" s="18">
        <v>0.13397806387159999</v>
      </c>
      <c r="T452" s="18">
        <v>0.1340267884519</v>
      </c>
      <c r="U452" s="18">
        <v>0.13426259856950001</v>
      </c>
      <c r="V452" s="18">
        <v>0.13295005991379999</v>
      </c>
      <c r="W452" s="18">
        <v>0.13334024451509999</v>
      </c>
      <c r="X452" s="18">
        <v>0.1338797717969</v>
      </c>
      <c r="Y452" s="18">
        <v>0.13349338927410001</v>
      </c>
      <c r="Z452" s="18">
        <v>0.133200335473</v>
      </c>
      <c r="AA452" s="18">
        <v>0.133417079331</v>
      </c>
      <c r="AB452" s="18">
        <v>0.13407795847199999</v>
      </c>
      <c r="AC452" s="18">
        <v>0.1336975185798</v>
      </c>
      <c r="AD452" s="18">
        <v>0.1348853175451</v>
      </c>
      <c r="AE452" s="18">
        <v>0.1350432334827</v>
      </c>
      <c r="AF452" s="18">
        <v>0.13486578446969999</v>
      </c>
      <c r="AG452" s="18">
        <v>0.13432949992339999</v>
      </c>
      <c r="AH452" s="18">
        <v>0.13448011385700001</v>
      </c>
      <c r="AI452" s="18">
        <v>0.13555776005949999</v>
      </c>
      <c r="AJ452" s="18">
        <v>0.13526014398479999</v>
      </c>
      <c r="AK452" s="18">
        <v>0.1371922356035</v>
      </c>
      <c r="AL452" s="220">
        <v>0.1376626115979</v>
      </c>
      <c r="AM452" s="220">
        <v>0.13513324191699999</v>
      </c>
    </row>
    <row r="453" spans="1:39" s="18" customFormat="1" hidden="1" outlineLevel="1" x14ac:dyDescent="0.2">
      <c r="A453" s="16" t="s">
        <v>22</v>
      </c>
      <c r="B453" s="59"/>
      <c r="C453" s="18">
        <v>0.1398390513943</v>
      </c>
      <c r="D453" s="18">
        <v>0.13730498841989999</v>
      </c>
      <c r="E453" s="18">
        <v>0.12810380912409999</v>
      </c>
      <c r="F453" s="18">
        <v>0.1328190108674</v>
      </c>
      <c r="G453" s="18">
        <v>0.13223293013779999</v>
      </c>
      <c r="H453" s="18">
        <v>0.1306147299805</v>
      </c>
      <c r="I453" s="18">
        <v>0.13129103340500001</v>
      </c>
      <c r="J453" s="18">
        <v>0.12964898544</v>
      </c>
      <c r="K453" s="18">
        <v>0.13028863467189999</v>
      </c>
      <c r="L453" s="18">
        <v>0.13091086146889999</v>
      </c>
      <c r="M453" s="18">
        <v>0.1290992125039</v>
      </c>
      <c r="N453" s="18">
        <v>0.129358118212</v>
      </c>
      <c r="O453" s="18">
        <v>0.1286378349707</v>
      </c>
      <c r="P453" s="18">
        <v>0.12955278726809999</v>
      </c>
      <c r="Q453" s="18">
        <v>0.12990668710760001</v>
      </c>
      <c r="R453" s="18">
        <v>0.13030391957840001</v>
      </c>
      <c r="S453" s="18">
        <v>0.1306404524209</v>
      </c>
      <c r="T453" s="18">
        <v>0.128927931415</v>
      </c>
      <c r="U453" s="18">
        <v>0.12987268577149999</v>
      </c>
      <c r="V453" s="18">
        <v>0.13057948353529999</v>
      </c>
      <c r="W453" s="18">
        <v>0.1301365821007</v>
      </c>
      <c r="X453" s="18">
        <v>0.12975085818500001</v>
      </c>
      <c r="Y453" s="18">
        <v>0.13037746647010001</v>
      </c>
      <c r="Z453" s="18">
        <v>0.1300162373879</v>
      </c>
      <c r="AA453" s="18">
        <v>0.13135812780539999</v>
      </c>
      <c r="AB453" s="18">
        <v>0.12993423249239999</v>
      </c>
      <c r="AC453" s="18">
        <v>0.13092508660730001</v>
      </c>
      <c r="AD453" s="18">
        <v>0.129834430567</v>
      </c>
      <c r="AE453" s="18">
        <v>0.13063014057960001</v>
      </c>
      <c r="AF453" s="18">
        <v>0.1301963429753</v>
      </c>
      <c r="AG453" s="18">
        <v>0.1298368993872</v>
      </c>
      <c r="AH453" s="18">
        <v>0.1300869488817</v>
      </c>
      <c r="AI453" s="18">
        <v>0.1303250577109</v>
      </c>
      <c r="AJ453" s="18">
        <v>0.1298793317511</v>
      </c>
      <c r="AK453" s="18">
        <v>0.13265161591409999</v>
      </c>
      <c r="AL453" s="220">
        <v>0.1328464885607</v>
      </c>
      <c r="AM453" s="220">
        <v>0.13431724800350001</v>
      </c>
    </row>
    <row r="454" spans="1:39" s="18" customFormat="1" hidden="1" outlineLevel="1" x14ac:dyDescent="0.2">
      <c r="A454" s="16" t="s">
        <v>23</v>
      </c>
      <c r="B454" s="59"/>
      <c r="C454" s="18">
        <v>0.13293231262659999</v>
      </c>
      <c r="D454" s="18">
        <v>0.1372002602712</v>
      </c>
      <c r="E454" s="18">
        <v>0.12520991417460001</v>
      </c>
      <c r="F454" s="18">
        <v>0.1262449507865</v>
      </c>
      <c r="G454" s="18">
        <v>0.12539048209270001</v>
      </c>
      <c r="H454" s="18">
        <v>0.12666624241060001</v>
      </c>
      <c r="I454" s="18">
        <v>0.1263516780391</v>
      </c>
      <c r="J454" s="18">
        <v>0.12622006136659999</v>
      </c>
      <c r="K454" s="18">
        <v>0.12551471122630001</v>
      </c>
      <c r="L454" s="18">
        <v>0.125715493618</v>
      </c>
      <c r="M454" s="18">
        <v>0.12668878300129999</v>
      </c>
      <c r="N454" s="18">
        <v>0.12612142844079999</v>
      </c>
      <c r="O454" s="18">
        <v>0.1270616319673</v>
      </c>
      <c r="P454" s="18">
        <v>0.12671001749880001</v>
      </c>
      <c r="Q454" s="18">
        <v>0.12622697301210001</v>
      </c>
      <c r="R454" s="18">
        <v>0.12598898514580001</v>
      </c>
      <c r="S454" s="18">
        <v>0.12712455088499999</v>
      </c>
      <c r="T454" s="18">
        <v>0.1260780139678</v>
      </c>
      <c r="U454" s="18">
        <v>0.1268206238838</v>
      </c>
      <c r="V454" s="18">
        <v>0.1266772917058</v>
      </c>
      <c r="W454" s="18">
        <v>0.125738844415</v>
      </c>
      <c r="X454" s="18">
        <v>0.12701350101369999</v>
      </c>
      <c r="Y454" s="18">
        <v>0.12663472803949999</v>
      </c>
      <c r="Z454" s="18">
        <v>0.1271906196159</v>
      </c>
      <c r="AA454" s="18">
        <v>0.12611593741679999</v>
      </c>
      <c r="AB454" s="18">
        <v>0.12678162430680001</v>
      </c>
      <c r="AC454" s="18">
        <v>0.12728663005929999</v>
      </c>
      <c r="AD454" s="18">
        <v>0.12731149186499999</v>
      </c>
      <c r="AE454" s="18">
        <v>0.12663123961780001</v>
      </c>
      <c r="AF454" s="18">
        <v>0.127544632958</v>
      </c>
      <c r="AG454" s="18">
        <v>0.12723326109370001</v>
      </c>
      <c r="AH454" s="18">
        <v>0.1273277505549</v>
      </c>
      <c r="AI454" s="18">
        <v>0.1278732510982</v>
      </c>
      <c r="AJ454" s="18">
        <v>0.12856445710780001</v>
      </c>
      <c r="AK454" s="18">
        <v>0.1325572989878</v>
      </c>
      <c r="AL454" s="220">
        <v>0.13103503697419999</v>
      </c>
      <c r="AM454" s="220">
        <v>0.13029612041329999</v>
      </c>
    </row>
    <row r="455" spans="1:39" s="18" customFormat="1" hidden="1" outlineLevel="1" x14ac:dyDescent="0.2">
      <c r="A455" s="16" t="s">
        <v>24</v>
      </c>
      <c r="B455" s="59"/>
      <c r="C455" s="18">
        <v>0.1373428674045</v>
      </c>
      <c r="D455" s="18">
        <v>0.1306857439785</v>
      </c>
      <c r="E455" s="18">
        <v>0.12464891088460001</v>
      </c>
      <c r="F455" s="18">
        <v>0.1241867362821</v>
      </c>
      <c r="G455" s="18">
        <v>0.12501899875020001</v>
      </c>
      <c r="H455" s="18">
        <v>0.1233126677279</v>
      </c>
      <c r="I455" s="18">
        <v>0.12338366429640001</v>
      </c>
      <c r="J455" s="18">
        <v>0.12664726502750001</v>
      </c>
      <c r="K455" s="18">
        <v>0.1259871143704</v>
      </c>
      <c r="L455" s="18">
        <v>0.12604773089980001</v>
      </c>
      <c r="M455" s="18">
        <v>0.1260843819213</v>
      </c>
      <c r="N455" s="18">
        <v>0.124820673076</v>
      </c>
      <c r="O455" s="18">
        <v>0.1244826467106</v>
      </c>
      <c r="P455" s="18">
        <v>0.1240997121832</v>
      </c>
      <c r="Q455" s="18">
        <v>0.1250854406087</v>
      </c>
      <c r="R455" s="18">
        <v>0.12666741862049999</v>
      </c>
      <c r="S455" s="18">
        <v>0.1247444565153</v>
      </c>
      <c r="T455" s="18">
        <v>0.12580579610010001</v>
      </c>
      <c r="U455" s="18">
        <v>0.1254118014692</v>
      </c>
      <c r="V455" s="18">
        <v>0.12621783187300001</v>
      </c>
      <c r="W455" s="18">
        <v>0.1266268843992</v>
      </c>
      <c r="X455" s="18">
        <v>0.1270677928459</v>
      </c>
      <c r="Y455" s="18">
        <v>0.1261200817342</v>
      </c>
      <c r="Z455" s="18">
        <v>0.1258793507829</v>
      </c>
      <c r="AA455" s="18">
        <v>0.12698829217300001</v>
      </c>
      <c r="AB455" s="18">
        <v>0.12647664328300001</v>
      </c>
      <c r="AC455" s="18">
        <v>0.12589732335180001</v>
      </c>
      <c r="AD455" s="18">
        <v>0.12616462946689999</v>
      </c>
      <c r="AE455" s="18">
        <v>0.12614231711179999</v>
      </c>
      <c r="AF455" s="18">
        <v>0.12672521911619999</v>
      </c>
      <c r="AG455" s="18">
        <v>0.12752516254689999</v>
      </c>
      <c r="AH455" s="18">
        <v>0.12794299063690001</v>
      </c>
      <c r="AI455" s="18">
        <v>0.12643531373540001</v>
      </c>
      <c r="AJ455" s="18">
        <v>0.12516161675330001</v>
      </c>
      <c r="AK455" s="18">
        <v>0.12823384565679999</v>
      </c>
      <c r="AL455" s="220">
        <v>0.1289834363954</v>
      </c>
      <c r="AM455" s="220">
        <v>0.12834329828310001</v>
      </c>
    </row>
    <row r="456" spans="1:39" s="18" customFormat="1" hidden="1" outlineLevel="1" x14ac:dyDescent="0.2">
      <c r="A456" s="36" t="s">
        <v>795</v>
      </c>
      <c r="B456" s="59"/>
      <c r="C456" s="18">
        <v>0.12671379802810001</v>
      </c>
      <c r="D456" s="18">
        <v>0.13212675381149999</v>
      </c>
      <c r="E456" s="18">
        <v>0.1168410428477</v>
      </c>
      <c r="F456" s="18">
        <v>0.1188478040087</v>
      </c>
      <c r="G456" s="18">
        <v>0.123032931103</v>
      </c>
      <c r="H456" s="18">
        <v>0.1212721454777</v>
      </c>
      <c r="I456" s="18">
        <v>0.1214815260704</v>
      </c>
      <c r="J456" s="18">
        <v>0.11891963146410001</v>
      </c>
      <c r="K456" s="18">
        <v>0.1236308682929</v>
      </c>
      <c r="L456" s="18">
        <v>0.1241894000818</v>
      </c>
      <c r="M456" s="18">
        <v>0.1222046524751</v>
      </c>
      <c r="N456" s="18">
        <v>0.1230720297661</v>
      </c>
      <c r="O456" s="18">
        <v>0.1263663269551</v>
      </c>
      <c r="P456" s="18">
        <v>0.1227132110066</v>
      </c>
      <c r="Q456" s="18">
        <v>0.12300144714819999</v>
      </c>
      <c r="R456" s="18">
        <v>0.1221336700103</v>
      </c>
      <c r="S456" s="18">
        <v>0.1215818506924</v>
      </c>
      <c r="T456" s="18">
        <v>0.1177521559086</v>
      </c>
      <c r="U456" s="18">
        <v>0.1236690326664</v>
      </c>
      <c r="V456" s="18">
        <v>0.1239682016575</v>
      </c>
      <c r="W456" s="18">
        <v>0.1232357886907</v>
      </c>
      <c r="X456" s="18">
        <v>0.1209754224975</v>
      </c>
      <c r="Y456" s="18">
        <v>0.1245880765966</v>
      </c>
      <c r="Z456" s="18">
        <v>0.1245885096896</v>
      </c>
      <c r="AA456" s="18">
        <v>0.12378854749569999</v>
      </c>
      <c r="AB456" s="18">
        <v>0.1247524772917</v>
      </c>
      <c r="AC456" s="18">
        <v>0.1240245137966</v>
      </c>
      <c r="AD456" s="18">
        <v>0.1230572177183</v>
      </c>
      <c r="AE456" s="18">
        <v>0.12609959634420001</v>
      </c>
      <c r="AF456" s="18">
        <v>0.1237449901882</v>
      </c>
      <c r="AG456" s="18">
        <v>0.12527107470330001</v>
      </c>
      <c r="AH456" s="18">
        <v>0.12529789425089999</v>
      </c>
      <c r="AI456" s="18">
        <v>0.126367878194</v>
      </c>
      <c r="AJ456" s="18">
        <v>0.12654153210899999</v>
      </c>
      <c r="AK456" s="18">
        <v>0.12718999861499999</v>
      </c>
      <c r="AL456" s="220">
        <v>0.12584664136090001</v>
      </c>
      <c r="AM456" s="220">
        <v>0.12643288835620001</v>
      </c>
    </row>
    <row r="457" spans="1:39" s="18" customFormat="1" hidden="1" outlineLevel="1" x14ac:dyDescent="0.2">
      <c r="A457" s="16"/>
      <c r="B457" s="59"/>
      <c r="AL457" s="220"/>
      <c r="AM457" s="220"/>
    </row>
    <row r="458" spans="1:39" s="18" customFormat="1" ht="12.75" hidden="1" outlineLevel="1" x14ac:dyDescent="0.2">
      <c r="A458" s="49" t="s">
        <v>197</v>
      </c>
      <c r="B458" s="64"/>
      <c r="AL458" s="220"/>
      <c r="AM458" s="220"/>
    </row>
    <row r="459" spans="1:39" s="18" customFormat="1" hidden="1" outlineLevel="1" x14ac:dyDescent="0.2">
      <c r="A459" s="16" t="s">
        <v>198</v>
      </c>
      <c r="B459" s="59"/>
      <c r="AL459" s="220"/>
      <c r="AM459" s="220"/>
    </row>
    <row r="460" spans="1:39" s="18" customFormat="1" hidden="1" outlineLevel="1" x14ac:dyDescent="0.2">
      <c r="A460" s="16" t="s">
        <v>199</v>
      </c>
      <c r="B460" s="59"/>
      <c r="C460" s="18">
        <v>0.24990399999999999</v>
      </c>
      <c r="D460" s="18">
        <v>0.24990399999999999</v>
      </c>
      <c r="E460" s="18">
        <v>0.24990399999999999</v>
      </c>
      <c r="F460" s="18">
        <v>0.24707748591379999</v>
      </c>
      <c r="G460" s="18">
        <v>0.2479829900036</v>
      </c>
      <c r="H460" s="18">
        <v>0.24468096546840001</v>
      </c>
      <c r="I460" s="18">
        <v>0.2494800325223</v>
      </c>
      <c r="J460" s="18">
        <v>0.1332353106351</v>
      </c>
      <c r="K460" s="18">
        <v>0.24615341678120001</v>
      </c>
      <c r="L460" s="18">
        <v>0.24990399999999999</v>
      </c>
      <c r="M460" s="18">
        <v>0.24990399999999999</v>
      </c>
      <c r="N460" s="18">
        <v>0.236145797548</v>
      </c>
      <c r="O460" s="18">
        <v>0.24953977742819999</v>
      </c>
      <c r="P460" s="18">
        <v>0.24193736818229999</v>
      </c>
      <c r="Q460" s="18">
        <v>0.23974577109770001</v>
      </c>
      <c r="R460" s="18">
        <v>0.23858515329710001</v>
      </c>
      <c r="S460" s="18">
        <v>0.20502289725200001</v>
      </c>
      <c r="T460" s="18">
        <v>0.1964226083309</v>
      </c>
      <c r="U460" s="18">
        <v>0.18007709015340001</v>
      </c>
      <c r="V460" s="18">
        <v>0.24990399999999999</v>
      </c>
      <c r="W460" s="18">
        <v>0.1795238480992</v>
      </c>
      <c r="X460" s="18">
        <v>0.24990399999999999</v>
      </c>
      <c r="Y460" s="18">
        <v>0.24990399999999999</v>
      </c>
      <c r="Z460" s="18">
        <v>0.24990399999999999</v>
      </c>
      <c r="AA460" s="18">
        <v>0.12746762247330001</v>
      </c>
      <c r="AB460" s="18">
        <v>0.24990399999999999</v>
      </c>
      <c r="AC460" s="18">
        <v>0.12695378697689999</v>
      </c>
      <c r="AD460" s="18">
        <v>0.16784471879580001</v>
      </c>
      <c r="AE460" s="18">
        <v>0.24990399999999999</v>
      </c>
      <c r="AF460" s="18">
        <v>0.1536846604673</v>
      </c>
      <c r="AG460" s="18">
        <v>0.24990399999999999</v>
      </c>
      <c r="AH460" s="18">
        <v>9.4532515415339996E-2</v>
      </c>
      <c r="AI460" s="18">
        <v>0.16340627401150001</v>
      </c>
      <c r="AJ460" s="18">
        <v>0.24990399999999999</v>
      </c>
      <c r="AK460" s="18">
        <v>0.23225721960090001</v>
      </c>
      <c r="AL460" s="220">
        <v>0.13630516282409999</v>
      </c>
      <c r="AM460" s="220">
        <v>0.25240400000000002</v>
      </c>
    </row>
    <row r="461" spans="1:39" s="18" customFormat="1" hidden="1" outlineLevel="1" x14ac:dyDescent="0.2">
      <c r="A461" s="16" t="s">
        <v>200</v>
      </c>
      <c r="B461" s="59"/>
      <c r="C461" s="18">
        <v>0.24990399999999999</v>
      </c>
      <c r="D461" s="18">
        <v>0.24990399999999999</v>
      </c>
      <c r="E461" s="18">
        <v>0.24989697816430001</v>
      </c>
      <c r="F461" s="18">
        <v>0.24922327511520001</v>
      </c>
      <c r="G461" s="18">
        <v>0.24884023091660001</v>
      </c>
      <c r="H461" s="18">
        <v>0.24821208844359999</v>
      </c>
      <c r="I461" s="18">
        <v>0.2488674311107</v>
      </c>
      <c r="J461" s="18">
        <v>0.24966219024</v>
      </c>
      <c r="K461" s="18">
        <v>0.2468143009581</v>
      </c>
      <c r="L461" s="18">
        <v>0.2499009910859</v>
      </c>
      <c r="M461" s="18">
        <v>0.2322394755427</v>
      </c>
      <c r="N461" s="18">
        <v>0.2498837923311</v>
      </c>
      <c r="O461" s="18">
        <v>0.19027474477129999</v>
      </c>
      <c r="P461" s="18">
        <v>0.24990399999999999</v>
      </c>
      <c r="Q461" s="18">
        <v>3.978657240979E-2</v>
      </c>
      <c r="R461" s="18">
        <v>0.1078908447512</v>
      </c>
      <c r="S461" s="18">
        <v>0.1061758262104</v>
      </c>
      <c r="T461" s="18">
        <v>0.24990399999999999</v>
      </c>
      <c r="U461" s="18">
        <v>0.1687560886984</v>
      </c>
      <c r="V461" s="18">
        <v>5.9866356630669998E-2</v>
      </c>
      <c r="W461" s="18">
        <v>0.13942441252189999</v>
      </c>
      <c r="X461" s="18">
        <v>0.23982289668519999</v>
      </c>
      <c r="Y461" s="18">
        <v>0.21502457793349999</v>
      </c>
      <c r="Z461" s="18">
        <v>7.5246051175250003E-2</v>
      </c>
      <c r="AA461" s="18">
        <v>0.1602074993125</v>
      </c>
      <c r="AB461" s="18">
        <v>0.24990399999999999</v>
      </c>
      <c r="AC461" s="18">
        <v>0.24990399999999999</v>
      </c>
      <c r="AD461" s="18">
        <v>0.136363069349</v>
      </c>
      <c r="AE461" s="18">
        <v>0.1684656870624</v>
      </c>
      <c r="AF461" s="18">
        <v>7.0537190958170001E-2</v>
      </c>
      <c r="AG461" s="18">
        <v>0.2034008132331</v>
      </c>
      <c r="AH461" s="18">
        <v>7.874342577599E-2</v>
      </c>
      <c r="AI461" s="18">
        <v>0.2429165220435</v>
      </c>
      <c r="AJ461" s="18">
        <v>0.24990399999999999</v>
      </c>
      <c r="AK461" s="18">
        <v>0.25240400000000002</v>
      </c>
      <c r="AL461" s="220">
        <v>0.194645931951</v>
      </c>
      <c r="AM461" s="220">
        <v>0.11558383072590001</v>
      </c>
    </row>
    <row r="462" spans="1:39" s="18" customFormat="1" hidden="1" outlineLevel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220">
        <v>0</v>
      </c>
      <c r="AM462" s="220">
        <v>0</v>
      </c>
    </row>
    <row r="463" spans="1:39" s="18" customFormat="1" hidden="1" outlineLevel="1" x14ac:dyDescent="0.2">
      <c r="A463" s="16" t="s">
        <v>13</v>
      </c>
      <c r="B463" s="59"/>
      <c r="C463" s="18">
        <v>0.2424696587022</v>
      </c>
      <c r="D463" s="18">
        <v>0.2416713288557</v>
      </c>
      <c r="E463" s="18">
        <v>0.23119245021490001</v>
      </c>
      <c r="F463" s="18">
        <v>0.23164327154530001</v>
      </c>
      <c r="G463" s="18">
        <v>0.23032079856189999</v>
      </c>
      <c r="H463" s="18">
        <v>0.22928455608209999</v>
      </c>
      <c r="I463" s="18">
        <v>0.2321528796749</v>
      </c>
      <c r="J463" s="18">
        <v>0.23658548070980001</v>
      </c>
      <c r="K463" s="18">
        <v>0.23680782644449999</v>
      </c>
      <c r="L463" s="18">
        <v>0.23306523264740001</v>
      </c>
      <c r="M463" s="18">
        <v>0.23737295296870001</v>
      </c>
      <c r="N463" s="18">
        <v>0.23853551501760001</v>
      </c>
      <c r="O463" s="18">
        <v>0.2337827882988</v>
      </c>
      <c r="P463" s="18">
        <v>0.23849232651400001</v>
      </c>
      <c r="Q463" s="18">
        <v>0.2249985988181</v>
      </c>
      <c r="R463" s="18">
        <v>0.23134798557639999</v>
      </c>
      <c r="S463" s="18">
        <v>0.23661112436939999</v>
      </c>
      <c r="T463" s="18">
        <v>0.23365735353430001</v>
      </c>
      <c r="U463" s="18">
        <v>0.22999888571050001</v>
      </c>
      <c r="V463" s="18">
        <v>0.226743588867</v>
      </c>
      <c r="W463" s="18">
        <v>0.22990731003439999</v>
      </c>
      <c r="X463" s="18">
        <v>0.23549911414390001</v>
      </c>
      <c r="Y463" s="18">
        <v>0.2362375043596</v>
      </c>
      <c r="Z463" s="18">
        <v>0.2396819746236</v>
      </c>
      <c r="AA463" s="18">
        <v>0.23471944872190001</v>
      </c>
      <c r="AB463" s="18">
        <v>0.23623625498209999</v>
      </c>
      <c r="AC463" s="18">
        <v>0.2325933943081</v>
      </c>
      <c r="AD463" s="18">
        <v>0.23182928794749999</v>
      </c>
      <c r="AE463" s="18">
        <v>0.2357382986381</v>
      </c>
      <c r="AF463" s="18">
        <v>0.23440279804399999</v>
      </c>
      <c r="AG463" s="18">
        <v>0.22984816913119999</v>
      </c>
      <c r="AH463" s="18">
        <v>0.23592129774760001</v>
      </c>
      <c r="AI463" s="18">
        <v>0.2329441908887</v>
      </c>
      <c r="AJ463" s="18">
        <v>0.22391196823580001</v>
      </c>
      <c r="AK463" s="18">
        <v>0.24144504607539999</v>
      </c>
      <c r="AL463" s="220">
        <v>0.24006153816680001</v>
      </c>
      <c r="AM463" s="220">
        <v>0.24416466989659999</v>
      </c>
    </row>
    <row r="464" spans="1:39" s="18" customFormat="1" hidden="1" outlineLevel="1" x14ac:dyDescent="0.2">
      <c r="A464" s="16" t="s">
        <v>14</v>
      </c>
      <c r="B464" s="59"/>
      <c r="C464" s="18">
        <v>0.24990399999999999</v>
      </c>
      <c r="D464" s="18">
        <v>0.24990399999999999</v>
      </c>
      <c r="E464" s="18">
        <v>0.24990399999999999</v>
      </c>
      <c r="F464" s="18">
        <v>0.2408154881433</v>
      </c>
      <c r="G464" s="18">
        <v>0.24647351567449999</v>
      </c>
      <c r="H464" s="18">
        <v>0.24747733756929999</v>
      </c>
      <c r="I464" s="18">
        <v>0.24525932820499999</v>
      </c>
      <c r="J464" s="18">
        <v>0.24657279378700001</v>
      </c>
      <c r="K464" s="18">
        <v>0.2412250135</v>
      </c>
      <c r="L464" s="18">
        <v>0.2499038614522</v>
      </c>
      <c r="M464" s="18">
        <v>0.23935312180339999</v>
      </c>
      <c r="N464" s="18">
        <v>0.24990399999999999</v>
      </c>
      <c r="O464" s="18">
        <v>0.24833023758719999</v>
      </c>
      <c r="P464" s="18">
        <v>0.24990399999999999</v>
      </c>
      <c r="Q464" s="18">
        <v>0.24990399999999999</v>
      </c>
      <c r="R464" s="18">
        <v>0.24989876168190001</v>
      </c>
      <c r="S464" s="18">
        <v>0.24990399999999999</v>
      </c>
      <c r="T464" s="18">
        <v>0.24657433069279999</v>
      </c>
      <c r="U464" s="18">
        <v>0.24990399999999999</v>
      </c>
      <c r="V464" s="18">
        <v>0.24990399999999999</v>
      </c>
      <c r="W464" s="18">
        <v>0.2451592161292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0.24990399999999999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0.24933065840759999</v>
      </c>
      <c r="AI464" s="18">
        <v>0.24990399999999999</v>
      </c>
      <c r="AJ464" s="18">
        <v>0.24990399999999999</v>
      </c>
      <c r="AK464" s="18">
        <v>0.25240400000000002</v>
      </c>
      <c r="AL464" s="220">
        <v>0.25198311279210001</v>
      </c>
      <c r="AM464" s="220">
        <v>0.25240400000000002</v>
      </c>
    </row>
    <row r="465" spans="1:39" s="18" customFormat="1" hidden="1" outlineLevel="1" x14ac:dyDescent="0.2">
      <c r="A465" s="16" t="s">
        <v>15</v>
      </c>
      <c r="B465" s="59"/>
      <c r="C465" s="18">
        <v>0.24990399999999999</v>
      </c>
      <c r="D465" s="18">
        <v>0.24990399999999999</v>
      </c>
      <c r="E465" s="18">
        <v>0.24990399999999999</v>
      </c>
      <c r="F465" s="18">
        <v>0.24990399999999999</v>
      </c>
      <c r="G465" s="18">
        <v>0.2498669215821</v>
      </c>
      <c r="H465" s="18">
        <v>0.24990399999999999</v>
      </c>
      <c r="I465" s="18">
        <v>0.2486543228051</v>
      </c>
      <c r="J465" s="18">
        <v>0.2493820625864</v>
      </c>
      <c r="K465" s="18">
        <v>0.24990399999999999</v>
      </c>
      <c r="L465" s="18">
        <v>0.2486745032605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0.24835103122140001</v>
      </c>
      <c r="R465" s="18">
        <v>0.24990399999999999</v>
      </c>
      <c r="S465" s="18">
        <v>0.24877499926650001</v>
      </c>
      <c r="T465" s="18">
        <v>0.24990399999999999</v>
      </c>
      <c r="U465" s="18">
        <v>0.24990399999999999</v>
      </c>
      <c r="V465" s="18">
        <v>0.24990399999999999</v>
      </c>
      <c r="W465" s="18">
        <v>0.24990399999999999</v>
      </c>
      <c r="X465" s="18">
        <v>0.24990399999999999</v>
      </c>
      <c r="Y465" s="18">
        <v>0.24990399999999999</v>
      </c>
      <c r="Z465" s="18">
        <v>0.24632693175049999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0.2497426659485</v>
      </c>
      <c r="AK465" s="18">
        <v>0.25240400000000002</v>
      </c>
      <c r="AL465" s="220">
        <v>0.25240400000000002</v>
      </c>
      <c r="AM465" s="220">
        <v>0.25180810471159998</v>
      </c>
    </row>
    <row r="466" spans="1:39" s="18" customFormat="1" hidden="1" outlineLevel="1" x14ac:dyDescent="0.2">
      <c r="A466" s="16" t="s">
        <v>16</v>
      </c>
      <c r="B466" s="59"/>
      <c r="C466" s="18">
        <v>0.24990399999999999</v>
      </c>
      <c r="D466" s="18">
        <v>0.24990399999999999</v>
      </c>
      <c r="E466" s="18">
        <v>0.24990399999999999</v>
      </c>
      <c r="F466" s="18">
        <v>0.24849735358059999</v>
      </c>
      <c r="G466" s="18">
        <v>0.24990399999999999</v>
      </c>
      <c r="H466" s="18">
        <v>0.2498943449755</v>
      </c>
      <c r="I466" s="18">
        <v>0.24981913561419999</v>
      </c>
      <c r="J466" s="18">
        <v>0.24990399999999999</v>
      </c>
      <c r="K466" s="18">
        <v>0.24983470786789999</v>
      </c>
      <c r="L466" s="18">
        <v>0.24990399999999999</v>
      </c>
      <c r="M466" s="18">
        <v>0.24990399999999999</v>
      </c>
      <c r="N466" s="18">
        <v>0.2499037257931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0.24525928213369999</v>
      </c>
      <c r="AF466" s="18">
        <v>0.24990399999999999</v>
      </c>
      <c r="AG466" s="18">
        <v>0.24990399999999999</v>
      </c>
      <c r="AH466" s="18">
        <v>0.2498620712296</v>
      </c>
      <c r="AI466" s="18">
        <v>0.24990399999999999</v>
      </c>
      <c r="AJ466" s="18">
        <v>0.24990399999999999</v>
      </c>
      <c r="AK466" s="18">
        <v>0.25240400000000002</v>
      </c>
      <c r="AL466" s="220">
        <v>0.24782560324460001</v>
      </c>
      <c r="AM466" s="220">
        <v>0.22907720666</v>
      </c>
    </row>
    <row r="467" spans="1:39" s="18" customFormat="1" hidden="1" outlineLevel="1" x14ac:dyDescent="0.2">
      <c r="A467" s="16" t="s">
        <v>17</v>
      </c>
      <c r="B467" s="59"/>
      <c r="C467" s="18">
        <v>0.24990399999999999</v>
      </c>
      <c r="D467" s="18">
        <v>0.24990399999999999</v>
      </c>
      <c r="E467" s="18">
        <v>0.24990399999999999</v>
      </c>
      <c r="F467" s="18">
        <v>0.24990399999999999</v>
      </c>
      <c r="G467" s="18">
        <v>0.24990399999999999</v>
      </c>
      <c r="H467" s="18">
        <v>0.24990399999999999</v>
      </c>
      <c r="I467" s="18">
        <v>0.2498811615754</v>
      </c>
      <c r="J467" s="18">
        <v>0.24990399999999999</v>
      </c>
      <c r="K467" s="18">
        <v>0.2493527814332</v>
      </c>
      <c r="L467" s="18">
        <v>0.24850053509049999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0.24957200926209999</v>
      </c>
      <c r="R467" s="18">
        <v>0.24990399999999999</v>
      </c>
      <c r="S467" s="18">
        <v>0.24990399999999999</v>
      </c>
      <c r="T467" s="18">
        <v>0.2474665360479</v>
      </c>
      <c r="U467" s="18">
        <v>0.24990399999999999</v>
      </c>
      <c r="V467" s="18">
        <v>0.24990399999999999</v>
      </c>
      <c r="W467" s="18">
        <v>0.24896656108820001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0.2489439666039</v>
      </c>
      <c r="AK467" s="18">
        <v>0.25240400000000002</v>
      </c>
      <c r="AL467" s="220">
        <v>0.25240400000000002</v>
      </c>
      <c r="AM467" s="220">
        <v>0.25240400000000002</v>
      </c>
    </row>
    <row r="468" spans="1:39" s="18" customFormat="1" hidden="1" outlineLevel="1" x14ac:dyDescent="0.2">
      <c r="A468" s="16" t="s">
        <v>18</v>
      </c>
      <c r="B468" s="59"/>
      <c r="C468" s="18">
        <v>0.24990399999999999</v>
      </c>
      <c r="D468" s="18">
        <v>0.24990399999999999</v>
      </c>
      <c r="E468" s="18">
        <v>0.24990399999999999</v>
      </c>
      <c r="F468" s="18">
        <v>0.24990399999999999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0.2497395378708</v>
      </c>
      <c r="M468" s="18">
        <v>0.24990399999999999</v>
      </c>
      <c r="N468" s="18">
        <v>0.24990399999999999</v>
      </c>
      <c r="O468" s="18">
        <v>0.24990399999999999</v>
      </c>
      <c r="P468" s="18">
        <v>0.24930151844240001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0.24984385997040001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0.25240400000000002</v>
      </c>
      <c r="AL468" s="220">
        <v>0.25240400000000002</v>
      </c>
      <c r="AM468" s="220">
        <v>0.25240400000000002</v>
      </c>
    </row>
    <row r="469" spans="1:39" s="18" customFormat="1" hidden="1" outlineLevel="1" x14ac:dyDescent="0.2">
      <c r="A469" s="16" t="s">
        <v>19</v>
      </c>
      <c r="B469" s="59"/>
      <c r="C469" s="18">
        <v>0.24990399999999999</v>
      </c>
      <c r="D469" s="18">
        <v>0.24990399999999999</v>
      </c>
      <c r="E469" s="18">
        <v>0.24990399999999999</v>
      </c>
      <c r="F469" s="18">
        <v>0.24990399999999999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0.2471709791085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0.2467054676771</v>
      </c>
      <c r="X469" s="18">
        <v>0.24990399999999999</v>
      </c>
      <c r="Y469" s="18">
        <v>0.24990399999999999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0.24990399999999999</v>
      </c>
      <c r="AI469" s="18">
        <v>0.24990399999999999</v>
      </c>
      <c r="AJ469" s="18">
        <v>0.24990399999999999</v>
      </c>
      <c r="AK469" s="18">
        <v>0.25240400000000002</v>
      </c>
      <c r="AL469" s="220">
        <v>0.25240400000000002</v>
      </c>
      <c r="AM469" s="220">
        <v>0.25240400000000002</v>
      </c>
    </row>
    <row r="470" spans="1:39" s="18" customFormat="1" hidden="1" outlineLevel="1" x14ac:dyDescent="0.2">
      <c r="A470" s="16" t="s">
        <v>20</v>
      </c>
      <c r="B470" s="59"/>
      <c r="C470" s="18">
        <v>0.24990399999999999</v>
      </c>
      <c r="D470" s="18">
        <v>0.24990399999999999</v>
      </c>
      <c r="E470" s="18">
        <v>0.24990399999999999</v>
      </c>
      <c r="F470" s="18">
        <v>0.24990399999999999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0.2499029335106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0.24990399999999999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0.25240400000000002</v>
      </c>
      <c r="AL470" s="220">
        <v>0.25240400000000002</v>
      </c>
      <c r="AM470" s="220">
        <v>0.25240400000000002</v>
      </c>
    </row>
    <row r="471" spans="1:39" s="18" customFormat="1" hidden="1" outlineLevel="1" x14ac:dyDescent="0.2">
      <c r="A471" s="16" t="s">
        <v>21</v>
      </c>
      <c r="B471" s="59"/>
      <c r="C471" s="18">
        <v>0.24990399999999999</v>
      </c>
      <c r="D471" s="18">
        <v>0.24990399999999999</v>
      </c>
      <c r="E471" s="18">
        <v>0.24990399999999999</v>
      </c>
      <c r="F471" s="18">
        <v>0.24990399999999999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0.24990399999999999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0.25240400000000002</v>
      </c>
      <c r="AL471" s="220">
        <v>0.25240400000000002</v>
      </c>
      <c r="AM471" s="220">
        <v>0.25240400000000002</v>
      </c>
    </row>
    <row r="472" spans="1:39" s="18" customFormat="1" hidden="1" outlineLevel="1" x14ac:dyDescent="0.2">
      <c r="A472" s="16" t="s">
        <v>22</v>
      </c>
      <c r="B472" s="59"/>
      <c r="C472" s="18">
        <v>0.24990399999999999</v>
      </c>
      <c r="D472" s="18">
        <v>0.24990399999999999</v>
      </c>
      <c r="E472" s="18">
        <v>0.24990399999999999</v>
      </c>
      <c r="F472" s="18">
        <v>0.24990399999999999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0.24571455257880001</v>
      </c>
      <c r="L472" s="18">
        <v>0.24990399999999999</v>
      </c>
      <c r="M472" s="18">
        <v>0.24565678641040001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0.24990399999999999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0.25240400000000002</v>
      </c>
      <c r="AL472" s="220">
        <v>0.25240400000000002</v>
      </c>
      <c r="AM472" s="220">
        <v>0.25240400000000002</v>
      </c>
    </row>
    <row r="473" spans="1:39" s="18" customFormat="1" hidden="1" outlineLevel="1" x14ac:dyDescent="0.2">
      <c r="A473" s="16" t="s">
        <v>23</v>
      </c>
      <c r="B473" s="59"/>
      <c r="C473" s="18">
        <v>0.24990399999999999</v>
      </c>
      <c r="D473" s="18">
        <v>0.24990399999999999</v>
      </c>
      <c r="E473" s="18">
        <v>0.24990399999999999</v>
      </c>
      <c r="F473" s="18">
        <v>0.24990399999999999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0.25240400000000002</v>
      </c>
      <c r="AL473" s="220">
        <v>0.25240400000000002</v>
      </c>
      <c r="AM473" s="220">
        <v>0.25240400000000002</v>
      </c>
    </row>
    <row r="474" spans="1:39" s="18" customFormat="1" hidden="1" outlineLevel="1" x14ac:dyDescent="0.2">
      <c r="A474" s="16" t="s">
        <v>24</v>
      </c>
      <c r="B474" s="59"/>
      <c r="C474" s="18">
        <v>0.24990399999999999</v>
      </c>
      <c r="D474" s="18">
        <v>0.24990399999999999</v>
      </c>
      <c r="E474" s="18">
        <v>0.24990399999999999</v>
      </c>
      <c r="F474" s="18">
        <v>0.24990399999999999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0.24854215392500001</v>
      </c>
      <c r="AB474" s="18">
        <v>0.24990399999999999</v>
      </c>
      <c r="AC474" s="18">
        <v>0.24990399999999999</v>
      </c>
      <c r="AD474" s="18">
        <v>0.24990399999999999</v>
      </c>
      <c r="AE474" s="18">
        <v>0.24990399999999999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0.25240400000000002</v>
      </c>
      <c r="AL474" s="220">
        <v>0.25240400000000002</v>
      </c>
      <c r="AM474" s="220">
        <v>0.25240400000000002</v>
      </c>
    </row>
    <row r="475" spans="1:39" s="18" customFormat="1" hidden="1" outlineLevel="1" x14ac:dyDescent="0.2">
      <c r="A475" s="36" t="s">
        <v>795</v>
      </c>
      <c r="B475" s="59"/>
      <c r="C475" s="18">
        <v>0</v>
      </c>
      <c r="D475" s="18">
        <v>0</v>
      </c>
      <c r="E475" s="18">
        <v>0.24990399999999999</v>
      </c>
      <c r="F475" s="18">
        <v>0.24990399999999999</v>
      </c>
      <c r="G475" s="18">
        <v>0.24990399999999999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0.24990399999999999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0.24990399999999999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0.25240400000000002</v>
      </c>
      <c r="AL475" s="220">
        <v>0.25240400000000002</v>
      </c>
      <c r="AM475" s="220">
        <v>0.25240400000000002</v>
      </c>
    </row>
    <row r="476" spans="1:39" s="18" customFormat="1" hidden="1" outlineLevel="1" x14ac:dyDescent="0.2">
      <c r="A476" s="16"/>
      <c r="B476" s="59"/>
      <c r="AL476" s="220"/>
      <c r="AM476" s="220"/>
    </row>
    <row r="477" spans="1:39" s="18" customFormat="1" ht="12.75" hidden="1" outlineLevel="1" x14ac:dyDescent="0.2">
      <c r="A477" s="49" t="s">
        <v>201</v>
      </c>
      <c r="B477" s="64"/>
      <c r="AL477" s="220"/>
      <c r="AM477" s="220"/>
    </row>
    <row r="478" spans="1:39" s="18" customFormat="1" hidden="1" outlineLevel="1" x14ac:dyDescent="0.2">
      <c r="A478" s="16" t="s">
        <v>202</v>
      </c>
      <c r="B478" s="59"/>
      <c r="AL478" s="220"/>
      <c r="AM478" s="220"/>
    </row>
    <row r="479" spans="1:39" s="18" customFormat="1" hidden="1" outlineLevel="1" x14ac:dyDescent="0.2">
      <c r="A479" s="16" t="s">
        <v>203</v>
      </c>
      <c r="B479" s="59"/>
      <c r="C479" s="18">
        <v>0</v>
      </c>
      <c r="D479" s="18">
        <v>0</v>
      </c>
      <c r="E479" s="18">
        <v>0.1622692031762</v>
      </c>
      <c r="F479" s="18">
        <v>8.7451095535080001E-2</v>
      </c>
      <c r="G479" s="18">
        <v>9.0154917263980006E-2</v>
      </c>
      <c r="H479" s="18">
        <v>0.1079967634187</v>
      </c>
      <c r="I479" s="18">
        <v>0.11134783057390001</v>
      </c>
      <c r="J479" s="18">
        <v>0.1376881790259</v>
      </c>
      <c r="K479" s="18">
        <v>0.13320434161569999</v>
      </c>
      <c r="L479" s="18">
        <v>0.13278561887420001</v>
      </c>
      <c r="M479" s="18">
        <v>0.1385648684909</v>
      </c>
      <c r="N479" s="18">
        <v>0.1257040159718</v>
      </c>
      <c r="O479" s="18">
        <v>0.1313268089546</v>
      </c>
      <c r="P479" s="18">
        <v>0.13996501699790001</v>
      </c>
      <c r="Q479" s="18">
        <v>0.1019921410564</v>
      </c>
      <c r="R479" s="18">
        <v>0.12360714669510001</v>
      </c>
      <c r="S479" s="18">
        <v>6.3589629878880005E-2</v>
      </c>
      <c r="T479" s="18">
        <v>0.1055740011006</v>
      </c>
      <c r="U479" s="18">
        <v>9.2724484524029996E-2</v>
      </c>
      <c r="V479" s="18">
        <v>0.11475765548</v>
      </c>
      <c r="W479" s="18">
        <v>8.3746418738749995E-2</v>
      </c>
      <c r="X479" s="18">
        <v>9.9904000000000007E-2</v>
      </c>
      <c r="Y479" s="18">
        <v>8.0353195296260005E-2</v>
      </c>
      <c r="Z479" s="18">
        <v>0.13506111224270001</v>
      </c>
      <c r="AA479" s="18">
        <v>3.2500000000000001E-2</v>
      </c>
      <c r="AB479" s="18">
        <v>0.13310998146270001</v>
      </c>
      <c r="AC479" s="18">
        <v>0.13326313357639999</v>
      </c>
      <c r="AD479" s="18">
        <v>0.149896</v>
      </c>
      <c r="AE479" s="18">
        <v>0.11195798165489999</v>
      </c>
      <c r="AF479" s="18">
        <v>0.2098824929982</v>
      </c>
      <c r="AG479" s="18">
        <v>0.15990399999999999</v>
      </c>
      <c r="AH479" s="18">
        <v>0.1564424615385</v>
      </c>
      <c r="AI479" s="18">
        <v>0.20983090617059999</v>
      </c>
      <c r="AJ479" s="18">
        <v>0.20817783461680001</v>
      </c>
      <c r="AK479" s="18">
        <v>0.28179437064520002</v>
      </c>
      <c r="AL479" s="220">
        <v>0.17238813129860001</v>
      </c>
      <c r="AM479" s="220">
        <v>5.5131317309449999E-2</v>
      </c>
    </row>
    <row r="480" spans="1:39" s="18" customFormat="1" hidden="1" outlineLevel="1" x14ac:dyDescent="0.2">
      <c r="A480" s="16" t="s">
        <v>204</v>
      </c>
      <c r="B480" s="59"/>
      <c r="C480" s="18">
        <v>0</v>
      </c>
      <c r="D480" s="18">
        <v>0</v>
      </c>
      <c r="E480" s="18">
        <v>0.13795423705660001</v>
      </c>
      <c r="F480" s="18">
        <v>0.1177239109321</v>
      </c>
      <c r="G480" s="18">
        <v>0.11818104432609999</v>
      </c>
      <c r="H480" s="18">
        <v>0.1180943878302</v>
      </c>
      <c r="I480" s="18">
        <v>0.11689825515629999</v>
      </c>
      <c r="J480" s="18">
        <v>0.1206133698322</v>
      </c>
      <c r="K480" s="18">
        <v>0.111688061256</v>
      </c>
      <c r="L480" s="18">
        <v>0.1141821114549</v>
      </c>
      <c r="M480" s="18">
        <v>0.11335437369570001</v>
      </c>
      <c r="N480" s="18">
        <v>0.1232866214165</v>
      </c>
      <c r="O480" s="18">
        <v>0.12493115469590001</v>
      </c>
      <c r="P480" s="18">
        <v>0.1216188699218</v>
      </c>
      <c r="Q480" s="18">
        <v>3.6212966410890002E-2</v>
      </c>
      <c r="R480" s="18">
        <v>6.8052134472569997E-2</v>
      </c>
      <c r="S480" s="18">
        <v>5.8354200123689998E-2</v>
      </c>
      <c r="T480" s="18">
        <v>0.12680576953379999</v>
      </c>
      <c r="U480" s="18">
        <v>7.216983996529E-2</v>
      </c>
      <c r="V480" s="18">
        <v>4.340983132087E-2</v>
      </c>
      <c r="W480" s="18">
        <v>8.6016965271939999E-2</v>
      </c>
      <c r="X480" s="18">
        <v>0.1078358516959</v>
      </c>
      <c r="Y480" s="18">
        <v>8.9971538454910002E-2</v>
      </c>
      <c r="Z480" s="18">
        <v>6.6504075369169996E-2</v>
      </c>
      <c r="AA480" s="18">
        <v>0.10456229320380001</v>
      </c>
      <c r="AB480" s="18">
        <v>0.10208954387950001</v>
      </c>
      <c r="AC480" s="18">
        <v>0.1108822994142</v>
      </c>
      <c r="AD480" s="18">
        <v>0.1166742858014</v>
      </c>
      <c r="AE480" s="18">
        <v>0.1107599280093</v>
      </c>
      <c r="AF480" s="18">
        <v>6.8778946599539995E-2</v>
      </c>
      <c r="AG480" s="18">
        <v>7.2828181223139998E-2</v>
      </c>
      <c r="AH480" s="18">
        <v>0.1127806336803</v>
      </c>
      <c r="AI480" s="18">
        <v>0.1185347532125</v>
      </c>
      <c r="AJ480" s="18">
        <v>8.4171518214469998E-2</v>
      </c>
      <c r="AK480" s="18">
        <v>0.10308753345339999</v>
      </c>
      <c r="AL480" s="220">
        <v>9.4705420876230004E-2</v>
      </c>
      <c r="AM480" s="220">
        <v>6.7729268786069996E-2</v>
      </c>
    </row>
    <row r="481" spans="1:48" s="18" customFormat="1" hidden="1" outlineLevel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220">
        <v>0</v>
      </c>
      <c r="AM481" s="220">
        <v>0</v>
      </c>
    </row>
    <row r="482" spans="1:48" s="18" customFormat="1" hidden="1" outlineLevel="1" x14ac:dyDescent="0.2">
      <c r="A482" s="16" t="s">
        <v>13</v>
      </c>
      <c r="B482" s="59"/>
      <c r="C482" s="18">
        <v>0.1402077921631</v>
      </c>
      <c r="D482" s="18">
        <v>0.1227471259506</v>
      </c>
      <c r="E482" s="18">
        <v>0.13995177322470001</v>
      </c>
      <c r="F482" s="18">
        <v>0.1376774178306</v>
      </c>
      <c r="G482" s="18">
        <v>0.14527723244519999</v>
      </c>
      <c r="H482" s="18">
        <v>0.1403454137648</v>
      </c>
      <c r="I482" s="18">
        <v>0.1458812956925</v>
      </c>
      <c r="J482" s="18">
        <v>0.14205399525039999</v>
      </c>
      <c r="K482" s="18">
        <v>0.1425412588637</v>
      </c>
      <c r="L482" s="18">
        <v>0.14556294103930001</v>
      </c>
      <c r="M482" s="18">
        <v>0.14403241797829999</v>
      </c>
      <c r="N482" s="18">
        <v>0.1506003931155</v>
      </c>
      <c r="O482" s="18">
        <v>0.14838974144530001</v>
      </c>
      <c r="P482" s="18">
        <v>0.14434339224340001</v>
      </c>
      <c r="Q482" s="18">
        <v>0.138075968306</v>
      </c>
      <c r="R482" s="18">
        <v>0.1387934264923</v>
      </c>
      <c r="S482" s="18">
        <v>0.1500510446245</v>
      </c>
      <c r="T482" s="18">
        <v>0.14442297261629999</v>
      </c>
      <c r="U482" s="18">
        <v>0.14692123977179999</v>
      </c>
      <c r="V482" s="18">
        <v>0.1482871523347</v>
      </c>
      <c r="W482" s="18">
        <v>0.13726266219899999</v>
      </c>
      <c r="X482" s="18">
        <v>0.15078425889389999</v>
      </c>
      <c r="Y482" s="18">
        <v>0.15027936560970001</v>
      </c>
      <c r="Z482" s="18">
        <v>0.14374550889480001</v>
      </c>
      <c r="AA482" s="18">
        <v>0.1360342018332</v>
      </c>
      <c r="AB482" s="18">
        <v>0.14717674154470001</v>
      </c>
      <c r="AC482" s="18">
        <v>0.14521656187000001</v>
      </c>
      <c r="AD482" s="18">
        <v>0.14412472489209999</v>
      </c>
      <c r="AE482" s="18">
        <v>0.14583883731799999</v>
      </c>
      <c r="AF482" s="18">
        <v>0.1472386292284</v>
      </c>
      <c r="AG482" s="18">
        <v>0.14088522156889999</v>
      </c>
      <c r="AH482" s="18">
        <v>0.14191454898559999</v>
      </c>
      <c r="AI482" s="18">
        <v>0.133454306617</v>
      </c>
      <c r="AJ482" s="18">
        <v>0.14457615528539999</v>
      </c>
      <c r="AK482" s="18">
        <v>0.15228668368789999</v>
      </c>
      <c r="AL482" s="220">
        <v>0.15773608016759999</v>
      </c>
      <c r="AM482" s="220">
        <v>0.15023119067679999</v>
      </c>
    </row>
    <row r="483" spans="1:48" s="18" customFormat="1" hidden="1" outlineLevel="1" x14ac:dyDescent="0.2">
      <c r="A483" s="16" t="s">
        <v>14</v>
      </c>
      <c r="B483" s="59"/>
      <c r="C483" s="18">
        <v>0.2164086634422</v>
      </c>
      <c r="D483" s="18">
        <v>0.18839166433650001</v>
      </c>
      <c r="E483" s="18">
        <v>0.15313784815680001</v>
      </c>
      <c r="F483" s="18">
        <v>0.1561477463597</v>
      </c>
      <c r="G483" s="18">
        <v>0.15657605646940001</v>
      </c>
      <c r="H483" s="18">
        <v>0.15309539924269999</v>
      </c>
      <c r="I483" s="18">
        <v>0.15912600396009999</v>
      </c>
      <c r="J483" s="18">
        <v>0.15541624912570001</v>
      </c>
      <c r="K483" s="18">
        <v>0.15841919513280001</v>
      </c>
      <c r="L483" s="18">
        <v>0.15148857299929999</v>
      </c>
      <c r="M483" s="18">
        <v>0.14977375993889999</v>
      </c>
      <c r="N483" s="18">
        <v>0.15233908956190001</v>
      </c>
      <c r="O483" s="18">
        <v>0.1496467761967</v>
      </c>
      <c r="P483" s="18">
        <v>0.1524286766579</v>
      </c>
      <c r="Q483" s="18">
        <v>0.14889955720750001</v>
      </c>
      <c r="R483" s="18">
        <v>0.1489962922227</v>
      </c>
      <c r="S483" s="18">
        <v>0.14612167969930001</v>
      </c>
      <c r="T483" s="18">
        <v>0.1458827610324</v>
      </c>
      <c r="U483" s="18">
        <v>0.15146808057399999</v>
      </c>
      <c r="V483" s="18">
        <v>0.14663129355499999</v>
      </c>
      <c r="W483" s="18">
        <v>0.1438916243626</v>
      </c>
      <c r="X483" s="18">
        <v>0.15099911596849999</v>
      </c>
      <c r="Y483" s="18">
        <v>0.1516891103437</v>
      </c>
      <c r="Z483" s="18">
        <v>0.15021341476290001</v>
      </c>
      <c r="AA483" s="18">
        <v>0.14303923927410001</v>
      </c>
      <c r="AB483" s="18">
        <v>0.14820615345759999</v>
      </c>
      <c r="AC483" s="18">
        <v>0.14688062447879999</v>
      </c>
      <c r="AD483" s="18">
        <v>0.14714011003300001</v>
      </c>
      <c r="AE483" s="18">
        <v>0.14241468412899999</v>
      </c>
      <c r="AF483" s="18">
        <v>0.13471078899059999</v>
      </c>
      <c r="AG483" s="18">
        <v>0.1455474257702</v>
      </c>
      <c r="AH483" s="18">
        <v>0.14881207063519999</v>
      </c>
      <c r="AI483" s="18">
        <v>0.14721552673339999</v>
      </c>
      <c r="AJ483" s="18">
        <v>0.14094652473800001</v>
      </c>
      <c r="AK483" s="18">
        <v>0.13611030524180001</v>
      </c>
      <c r="AL483" s="220">
        <v>0.13329742192089999</v>
      </c>
      <c r="AM483" s="220">
        <v>0.13993359240860001</v>
      </c>
    </row>
    <row r="484" spans="1:48" s="18" customFormat="1" hidden="1" outlineLevel="1" x14ac:dyDescent="0.2">
      <c r="A484" s="16" t="s">
        <v>15</v>
      </c>
      <c r="B484" s="59"/>
      <c r="C484" s="18">
        <v>0.13494184282339999</v>
      </c>
      <c r="D484" s="18">
        <v>0.1357516961794</v>
      </c>
      <c r="E484" s="18">
        <v>0.14916949893369999</v>
      </c>
      <c r="F484" s="18">
        <v>0.1416772040099</v>
      </c>
      <c r="G484" s="18">
        <v>0.14446405312069999</v>
      </c>
      <c r="H484" s="18">
        <v>0.14403722721160001</v>
      </c>
      <c r="I484" s="18">
        <v>0.1440443978749</v>
      </c>
      <c r="J484" s="18">
        <v>0.14458032115889999</v>
      </c>
      <c r="K484" s="18">
        <v>0.14970450637630001</v>
      </c>
      <c r="L484" s="18">
        <v>0.1500242648515</v>
      </c>
      <c r="M484" s="18">
        <v>0.15047357191989999</v>
      </c>
      <c r="N484" s="18">
        <v>0.1492541193668</v>
      </c>
      <c r="O484" s="18">
        <v>0.1535464306205</v>
      </c>
      <c r="P484" s="18">
        <v>0.1613657084855</v>
      </c>
      <c r="Q484" s="18">
        <v>0.1609451257224</v>
      </c>
      <c r="R484" s="18">
        <v>0.15676351784930001</v>
      </c>
      <c r="S484" s="18">
        <v>0.15435777370359999</v>
      </c>
      <c r="T484" s="18">
        <v>0.15442189267500001</v>
      </c>
      <c r="U484" s="18">
        <v>0.14691034108930001</v>
      </c>
      <c r="V484" s="18">
        <v>0.15981500743720001</v>
      </c>
      <c r="W484" s="18">
        <v>0.1504832173132</v>
      </c>
      <c r="X484" s="18">
        <v>0.15366463619699999</v>
      </c>
      <c r="Y484" s="18">
        <v>0.14949754181780001</v>
      </c>
      <c r="Z484" s="18">
        <v>0.14633545822140001</v>
      </c>
      <c r="AA484" s="18">
        <v>0.1552796102291</v>
      </c>
      <c r="AB484" s="18">
        <v>0.15243420479040001</v>
      </c>
      <c r="AC484" s="18">
        <v>0.1531335713358</v>
      </c>
      <c r="AD484" s="18">
        <v>0.1514643607326</v>
      </c>
      <c r="AE484" s="18">
        <v>0.1470328188824</v>
      </c>
      <c r="AF484" s="18">
        <v>0.14468598581539999</v>
      </c>
      <c r="AG484" s="18">
        <v>0.1407699752263</v>
      </c>
      <c r="AH484" s="18">
        <v>0.14168560349779999</v>
      </c>
      <c r="AI484" s="18">
        <v>0.13674612463159999</v>
      </c>
      <c r="AJ484" s="18">
        <v>0.14452380417089999</v>
      </c>
      <c r="AK484" s="18">
        <v>0.1424505341002</v>
      </c>
      <c r="AL484" s="220">
        <v>0.14562669223399999</v>
      </c>
      <c r="AM484" s="220">
        <v>0.13783794723760001</v>
      </c>
    </row>
    <row r="485" spans="1:48" s="18" customFormat="1" hidden="1" outlineLevel="1" x14ac:dyDescent="0.2">
      <c r="A485" s="16" t="s">
        <v>16</v>
      </c>
      <c r="B485" s="59"/>
      <c r="C485" s="18">
        <v>0.1507687419416</v>
      </c>
      <c r="D485" s="18">
        <v>0.14003785704819999</v>
      </c>
      <c r="E485" s="18">
        <v>0.14381972885239999</v>
      </c>
      <c r="F485" s="18">
        <v>0.1491480664323</v>
      </c>
      <c r="G485" s="18">
        <v>0.14974261592679999</v>
      </c>
      <c r="H485" s="18">
        <v>0.14807284683979999</v>
      </c>
      <c r="I485" s="18">
        <v>0.1504020680324</v>
      </c>
      <c r="J485" s="18">
        <v>0.1540831813811</v>
      </c>
      <c r="K485" s="18">
        <v>0.14978065242880001</v>
      </c>
      <c r="L485" s="18">
        <v>0.1497171919692</v>
      </c>
      <c r="M485" s="18">
        <v>0.1499415073866</v>
      </c>
      <c r="N485" s="18">
        <v>0.15257295191459999</v>
      </c>
      <c r="O485" s="18">
        <v>0.1447152158052</v>
      </c>
      <c r="P485" s="18">
        <v>0.1448041761296</v>
      </c>
      <c r="Q485" s="18">
        <v>0.14674744396059999</v>
      </c>
      <c r="R485" s="18">
        <v>0.14715704165890001</v>
      </c>
      <c r="S485" s="18">
        <v>0.1474128320975</v>
      </c>
      <c r="T485" s="18">
        <v>0.1476535226565</v>
      </c>
      <c r="U485" s="18">
        <v>0.15066537061909999</v>
      </c>
      <c r="V485" s="18">
        <v>0.14547326031810001</v>
      </c>
      <c r="W485" s="18">
        <v>0.14760581410570001</v>
      </c>
      <c r="X485" s="18">
        <v>0.14873436888909999</v>
      </c>
      <c r="Y485" s="18">
        <v>0.14990798486500001</v>
      </c>
      <c r="Z485" s="18">
        <v>0.14942838028880001</v>
      </c>
      <c r="AA485" s="18">
        <v>0.14393831304730001</v>
      </c>
      <c r="AB485" s="18">
        <v>0.14649849932869999</v>
      </c>
      <c r="AC485" s="18">
        <v>0.14647237290539999</v>
      </c>
      <c r="AD485" s="18">
        <v>0.1478056846335</v>
      </c>
      <c r="AE485" s="18">
        <v>0.1465512686662</v>
      </c>
      <c r="AF485" s="18">
        <v>0.14848152987999999</v>
      </c>
      <c r="AG485" s="18">
        <v>0.14353877684909999</v>
      </c>
      <c r="AH485" s="18">
        <v>0.1426943834944</v>
      </c>
      <c r="AI485" s="18">
        <v>0.14528521977860001</v>
      </c>
      <c r="AJ485" s="18">
        <v>0.14123964054329999</v>
      </c>
      <c r="AK485" s="18">
        <v>0.14422825414439999</v>
      </c>
      <c r="AL485" s="220">
        <v>0.14274802166440001</v>
      </c>
      <c r="AM485" s="220">
        <v>0.14680106042659999</v>
      </c>
    </row>
    <row r="486" spans="1:48" s="18" customFormat="1" hidden="1" outlineLevel="1" x14ac:dyDescent="0.2">
      <c r="A486" s="16" t="s">
        <v>17</v>
      </c>
      <c r="B486" s="59"/>
      <c r="C486" s="18">
        <v>0.1483310213813</v>
      </c>
      <c r="D486" s="18">
        <v>0.1445017066964</v>
      </c>
      <c r="E486" s="18">
        <v>0.1427318500568</v>
      </c>
      <c r="F486" s="18">
        <v>0.146293572516</v>
      </c>
      <c r="G486" s="18">
        <v>0.14884706964719999</v>
      </c>
      <c r="H486" s="18">
        <v>0.14998055989600001</v>
      </c>
      <c r="I486" s="18">
        <v>0.14956732333889999</v>
      </c>
      <c r="J486" s="18">
        <v>0.1442374160688</v>
      </c>
      <c r="K486" s="18">
        <v>0.1466090202833</v>
      </c>
      <c r="L486" s="18">
        <v>0.14792496236649999</v>
      </c>
      <c r="M486" s="18">
        <v>0.14750117895190001</v>
      </c>
      <c r="N486" s="18">
        <v>0.143482885925</v>
      </c>
      <c r="O486" s="18">
        <v>0.14650147102290001</v>
      </c>
      <c r="P486" s="18">
        <v>0.1466550051062</v>
      </c>
      <c r="Q486" s="18">
        <v>0.1456361686888</v>
      </c>
      <c r="R486" s="18">
        <v>0.1466241604803</v>
      </c>
      <c r="S486" s="18">
        <v>0.14753021240649999</v>
      </c>
      <c r="T486" s="18">
        <v>0.14611610293249999</v>
      </c>
      <c r="U486" s="18">
        <v>0.14399200877570001</v>
      </c>
      <c r="V486" s="18">
        <v>0.14423356663869999</v>
      </c>
      <c r="W486" s="18">
        <v>0.14392037441569999</v>
      </c>
      <c r="X486" s="18">
        <v>0.1421348018119</v>
      </c>
      <c r="Y486" s="18">
        <v>0.14037522784350001</v>
      </c>
      <c r="Z486" s="18">
        <v>0.14282821082030001</v>
      </c>
      <c r="AA486" s="18">
        <v>0.14382073431719999</v>
      </c>
      <c r="AB486" s="18">
        <v>0.1426319278773</v>
      </c>
      <c r="AC486" s="18">
        <v>0.1414427650382</v>
      </c>
      <c r="AD486" s="18">
        <v>0.1441579240294</v>
      </c>
      <c r="AE486" s="18">
        <v>0.1442922144331</v>
      </c>
      <c r="AF486" s="18">
        <v>0.14107419339710001</v>
      </c>
      <c r="AG486" s="18">
        <v>0.14310134764089999</v>
      </c>
      <c r="AH486" s="18">
        <v>0.14426159192810001</v>
      </c>
      <c r="AI486" s="18">
        <v>0.1419402473169</v>
      </c>
      <c r="AJ486" s="18">
        <v>0.13701988581880001</v>
      </c>
      <c r="AK486" s="18">
        <v>0.14224524928330001</v>
      </c>
      <c r="AL486" s="220">
        <v>0.14126416405360001</v>
      </c>
      <c r="AM486" s="220">
        <v>0.14164302566010001</v>
      </c>
    </row>
    <row r="487" spans="1:48" s="18" customFormat="1" hidden="1" outlineLevel="1" x14ac:dyDescent="0.2">
      <c r="A487" s="16" t="s">
        <v>18</v>
      </c>
      <c r="B487" s="59"/>
      <c r="C487" s="18">
        <v>0.14896903211689999</v>
      </c>
      <c r="D487" s="18">
        <v>0.161184190497</v>
      </c>
      <c r="E487" s="18">
        <v>0.1372878880483</v>
      </c>
      <c r="F487" s="18">
        <v>0.1380862590601</v>
      </c>
      <c r="G487" s="18">
        <v>0.14027056838329999</v>
      </c>
      <c r="H487" s="18">
        <v>0.1420596915283</v>
      </c>
      <c r="I487" s="18">
        <v>0.1415780446595</v>
      </c>
      <c r="J487" s="18">
        <v>0.13999878418129999</v>
      </c>
      <c r="K487" s="18">
        <v>0.1402456407837</v>
      </c>
      <c r="L487" s="18">
        <v>0.13898565224590001</v>
      </c>
      <c r="M487" s="18">
        <v>0.1395567094348</v>
      </c>
      <c r="N487" s="18">
        <v>0.1394654829135</v>
      </c>
      <c r="O487" s="18">
        <v>0.14085670029969999</v>
      </c>
      <c r="P487" s="18">
        <v>0.1411262451203</v>
      </c>
      <c r="Q487" s="18">
        <v>0.14262435510970001</v>
      </c>
      <c r="R487" s="18">
        <v>0.14299462963240001</v>
      </c>
      <c r="S487" s="18">
        <v>0.13911057844790001</v>
      </c>
      <c r="T487" s="18">
        <v>0.13872656267360001</v>
      </c>
      <c r="U487" s="18">
        <v>0.14242759151859999</v>
      </c>
      <c r="V487" s="18">
        <v>0.1426413985071</v>
      </c>
      <c r="W487" s="18">
        <v>0.14047494908800001</v>
      </c>
      <c r="X487" s="18">
        <v>0.14147840473580001</v>
      </c>
      <c r="Y487" s="18">
        <v>0.14060096232040001</v>
      </c>
      <c r="Z487" s="18">
        <v>0.14021478994700001</v>
      </c>
      <c r="AA487" s="18">
        <v>0.13983287743299999</v>
      </c>
      <c r="AB487" s="18">
        <v>0.14080377252519999</v>
      </c>
      <c r="AC487" s="18">
        <v>0.14113902889310001</v>
      </c>
      <c r="AD487" s="18">
        <v>0.14009557727970001</v>
      </c>
      <c r="AE487" s="18">
        <v>0.13789990276960001</v>
      </c>
      <c r="AF487" s="18">
        <v>0.13981826408920001</v>
      </c>
      <c r="AG487" s="18">
        <v>0.1393543388588</v>
      </c>
      <c r="AH487" s="18">
        <v>0.13613523294579999</v>
      </c>
      <c r="AI487" s="18">
        <v>0.1386526689623</v>
      </c>
      <c r="AJ487" s="18">
        <v>0.1389333745621</v>
      </c>
      <c r="AK487" s="18">
        <v>0.1396523435616</v>
      </c>
      <c r="AL487" s="220">
        <v>0.1418682143286</v>
      </c>
      <c r="AM487" s="220">
        <v>0.1385121883787</v>
      </c>
    </row>
    <row r="488" spans="1:48" s="18" customFormat="1" hidden="1" outlineLevel="1" x14ac:dyDescent="0.2">
      <c r="A488" s="16" t="s">
        <v>19</v>
      </c>
      <c r="B488" s="59"/>
      <c r="C488" s="18">
        <v>0.1119429013923</v>
      </c>
      <c r="D488" s="18">
        <v>0.11805146574769999</v>
      </c>
      <c r="E488" s="18">
        <v>0.1342160663176</v>
      </c>
      <c r="F488" s="18">
        <v>0.1384525615437</v>
      </c>
      <c r="G488" s="18">
        <v>0.13786601096199999</v>
      </c>
      <c r="H488" s="18">
        <v>0.13954820954620001</v>
      </c>
      <c r="I488" s="18">
        <v>0.1393506998472</v>
      </c>
      <c r="J488" s="18">
        <v>0.13717098334559999</v>
      </c>
      <c r="K488" s="18">
        <v>0.1372444927566</v>
      </c>
      <c r="L488" s="18">
        <v>0.13644461908610001</v>
      </c>
      <c r="M488" s="18">
        <v>0.1383234759334</v>
      </c>
      <c r="N488" s="18">
        <v>0.1365961502319</v>
      </c>
      <c r="O488" s="18">
        <v>0.13472539924099999</v>
      </c>
      <c r="P488" s="18">
        <v>0.1365406705603</v>
      </c>
      <c r="Q488" s="18">
        <v>0.13717703831709999</v>
      </c>
      <c r="R488" s="18">
        <v>0.13491650341219999</v>
      </c>
      <c r="S488" s="18">
        <v>0.1385716624478</v>
      </c>
      <c r="T488" s="18">
        <v>0.1410749308507</v>
      </c>
      <c r="U488" s="18">
        <v>0.1400853625722</v>
      </c>
      <c r="V488" s="18">
        <v>0.13870420725429999</v>
      </c>
      <c r="W488" s="18">
        <v>0.13653252845479999</v>
      </c>
      <c r="X488" s="18">
        <v>0.13419680695790001</v>
      </c>
      <c r="Y488" s="18">
        <v>0.13424516026399999</v>
      </c>
      <c r="Z488" s="18">
        <v>0.13138319283030001</v>
      </c>
      <c r="AA488" s="18">
        <v>0.13342734636629999</v>
      </c>
      <c r="AB488" s="18">
        <v>0.12936171114430001</v>
      </c>
      <c r="AC488" s="18">
        <v>0.1314198227783</v>
      </c>
      <c r="AD488" s="18">
        <v>0.12887256760570001</v>
      </c>
      <c r="AE488" s="18">
        <v>0.13242131970980001</v>
      </c>
      <c r="AF488" s="18">
        <v>0.13014020398689999</v>
      </c>
      <c r="AG488" s="18">
        <v>0.13030936587700001</v>
      </c>
      <c r="AH488" s="18">
        <v>0.1304210691779</v>
      </c>
      <c r="AI488" s="18">
        <v>0.12663776464240001</v>
      </c>
      <c r="AJ488" s="18">
        <v>0.1283112419937</v>
      </c>
      <c r="AK488" s="18">
        <v>0.1328276629698</v>
      </c>
      <c r="AL488" s="220">
        <v>0.13041053698489999</v>
      </c>
      <c r="AM488" s="220">
        <v>0.13129260935170001</v>
      </c>
    </row>
    <row r="489" spans="1:48" s="18" customFormat="1" hidden="1" outlineLevel="1" x14ac:dyDescent="0.2">
      <c r="A489" s="16" t="s">
        <v>20</v>
      </c>
      <c r="B489" s="59"/>
      <c r="C489" s="18">
        <v>0.1228871834378</v>
      </c>
      <c r="D489" s="18">
        <v>0.1528925727298</v>
      </c>
      <c r="E489" s="18">
        <v>0.12931750437879999</v>
      </c>
      <c r="F489" s="18">
        <v>0.1318656630965</v>
      </c>
      <c r="G489" s="18">
        <v>0.1369049357371</v>
      </c>
      <c r="H489" s="18">
        <v>0.1339410020838</v>
      </c>
      <c r="I489" s="18">
        <v>0.1344245312333</v>
      </c>
      <c r="J489" s="18">
        <v>0.13551173739770001</v>
      </c>
      <c r="K489" s="18">
        <v>0.1335277237827</v>
      </c>
      <c r="L489" s="18">
        <v>0.13233232436219999</v>
      </c>
      <c r="M489" s="18">
        <v>0.13014750939440001</v>
      </c>
      <c r="N489" s="18">
        <v>0.12921279270530001</v>
      </c>
      <c r="O489" s="18">
        <v>0.1288887800046</v>
      </c>
      <c r="P489" s="18">
        <v>0.12738392326270001</v>
      </c>
      <c r="Q489" s="18">
        <v>0.12774380588369999</v>
      </c>
      <c r="R489" s="18">
        <v>0.12975126920720001</v>
      </c>
      <c r="S489" s="18">
        <v>0.12678089133039999</v>
      </c>
      <c r="T489" s="18">
        <v>0.12627018592049999</v>
      </c>
      <c r="U489" s="18">
        <v>0.12626515182090001</v>
      </c>
      <c r="V489" s="18">
        <v>0.1242450246187</v>
      </c>
      <c r="W489" s="18">
        <v>0.1247678690671</v>
      </c>
      <c r="X489" s="18">
        <v>0.12774176308829999</v>
      </c>
      <c r="Y489" s="18">
        <v>0.12733959902649999</v>
      </c>
      <c r="Z489" s="18">
        <v>0.1280216889311</v>
      </c>
      <c r="AA489" s="18">
        <v>0.12753970630049999</v>
      </c>
      <c r="AB489" s="18">
        <v>0.1281375179359</v>
      </c>
      <c r="AC489" s="18">
        <v>0.12607822502060001</v>
      </c>
      <c r="AD489" s="18">
        <v>0.12696820711990001</v>
      </c>
      <c r="AE489" s="18">
        <v>0.12690293521250001</v>
      </c>
      <c r="AF489" s="18">
        <v>0.13046132777909999</v>
      </c>
      <c r="AG489" s="18">
        <v>0.12727230691130001</v>
      </c>
      <c r="AH489" s="18">
        <v>0.12763258895169999</v>
      </c>
      <c r="AI489" s="18">
        <v>0.1300963553368</v>
      </c>
      <c r="AJ489" s="18">
        <v>0.12808957166570001</v>
      </c>
      <c r="AK489" s="18">
        <v>0.1302860468133</v>
      </c>
      <c r="AL489" s="220">
        <v>0.1317274315194</v>
      </c>
      <c r="AM489" s="220">
        <v>0.13252730067150001</v>
      </c>
    </row>
    <row r="490" spans="1:48" s="18" customFormat="1" hidden="1" outlineLevel="1" x14ac:dyDescent="0.2">
      <c r="A490" s="16" t="s">
        <v>21</v>
      </c>
      <c r="B490" s="59"/>
      <c r="C490" s="18">
        <v>0.12707485991010001</v>
      </c>
      <c r="D490" s="18">
        <v>0.1196240006444</v>
      </c>
      <c r="E490" s="18">
        <v>0.1224994990553</v>
      </c>
      <c r="F490" s="18">
        <v>0.13325732901849999</v>
      </c>
      <c r="G490" s="18">
        <v>0.13142075598700001</v>
      </c>
      <c r="H490" s="18">
        <v>0.13413672404009999</v>
      </c>
      <c r="I490" s="18">
        <v>0.13245215571669999</v>
      </c>
      <c r="J490" s="18">
        <v>0.1269241439487</v>
      </c>
      <c r="K490" s="18">
        <v>0.1266808764756</v>
      </c>
      <c r="L490" s="18">
        <v>0.1278791531572</v>
      </c>
      <c r="M490" s="18">
        <v>0.12986715476569999</v>
      </c>
      <c r="N490" s="18">
        <v>0.12982550015950001</v>
      </c>
      <c r="O490" s="18">
        <v>0.1289128733196</v>
      </c>
      <c r="P490" s="18">
        <v>0.12844046203350001</v>
      </c>
      <c r="Q490" s="18">
        <v>0.12953080195370001</v>
      </c>
      <c r="R490" s="18">
        <v>0.13074050672359999</v>
      </c>
      <c r="S490" s="18">
        <v>0.12988509357309999</v>
      </c>
      <c r="T490" s="18">
        <v>0.1317104720135</v>
      </c>
      <c r="U490" s="18">
        <v>0.13024981893400001</v>
      </c>
      <c r="V490" s="18">
        <v>0.12893328522729999</v>
      </c>
      <c r="W490" s="18">
        <v>0.1249410135215</v>
      </c>
      <c r="X490" s="18">
        <v>0.12462724177660001</v>
      </c>
      <c r="Y490" s="18">
        <v>0.12807007401959999</v>
      </c>
      <c r="Z490" s="18">
        <v>0.12427726462620001</v>
      </c>
      <c r="AA490" s="18">
        <v>0.12592368434529999</v>
      </c>
      <c r="AB490" s="18">
        <v>0.1228828804933</v>
      </c>
      <c r="AC490" s="18">
        <v>0.1206589736231</v>
      </c>
      <c r="AD490" s="18">
        <v>0.11877324192740001</v>
      </c>
      <c r="AE490" s="18">
        <v>0.1178588827307</v>
      </c>
      <c r="AF490" s="18">
        <v>0.1183182286355</v>
      </c>
      <c r="AG490" s="18">
        <v>0.1185420898163</v>
      </c>
      <c r="AH490" s="18">
        <v>0.1183484545273</v>
      </c>
      <c r="AI490" s="18">
        <v>0.11668518497749999</v>
      </c>
      <c r="AJ490" s="18">
        <v>0.1210524101103</v>
      </c>
      <c r="AK490" s="18">
        <v>0.11693407421760001</v>
      </c>
      <c r="AL490" s="220">
        <v>0.116966567031</v>
      </c>
      <c r="AM490" s="220">
        <v>0.1175428443677</v>
      </c>
    </row>
    <row r="491" spans="1:48" s="18" customFormat="1" hidden="1" outlineLevel="1" x14ac:dyDescent="0.2">
      <c r="A491" s="16" t="s">
        <v>22</v>
      </c>
      <c r="B491" s="59"/>
      <c r="C491" s="18">
        <v>0.12384269076359999</v>
      </c>
      <c r="D491" s="18">
        <v>0.1117204748172</v>
      </c>
      <c r="E491" s="18">
        <v>0.12634343533719999</v>
      </c>
      <c r="F491" s="18">
        <v>0.12999731291809999</v>
      </c>
      <c r="G491" s="18">
        <v>0.131495977234</v>
      </c>
      <c r="H491" s="18">
        <v>0.12807015726859999</v>
      </c>
      <c r="I491" s="18">
        <v>0.1236700367693</v>
      </c>
      <c r="J491" s="18">
        <v>0.12657726337799999</v>
      </c>
      <c r="K491" s="18">
        <v>0.1240372573326</v>
      </c>
      <c r="L491" s="18">
        <v>0.12584928790880001</v>
      </c>
      <c r="M491" s="18">
        <v>0.12663314959460001</v>
      </c>
      <c r="N491" s="18">
        <v>0.1240979666401</v>
      </c>
      <c r="O491" s="18">
        <v>0.12906171118929999</v>
      </c>
      <c r="P491" s="18">
        <v>0.1292954158944</v>
      </c>
      <c r="Q491" s="18">
        <v>0.1271986067883</v>
      </c>
      <c r="R491" s="18">
        <v>0.1248663290901</v>
      </c>
      <c r="S491" s="18">
        <v>0.1259049109988</v>
      </c>
      <c r="T491" s="18">
        <v>0.1212038679856</v>
      </c>
      <c r="U491" s="18">
        <v>0.1237034180891</v>
      </c>
      <c r="V491" s="18">
        <v>0.12362120669649999</v>
      </c>
      <c r="W491" s="18">
        <v>0.1246609610603</v>
      </c>
      <c r="X491" s="18">
        <v>0.12196799479040001</v>
      </c>
      <c r="Y491" s="18">
        <v>0.1196524971772</v>
      </c>
      <c r="Z491" s="18">
        <v>0.1221279267859</v>
      </c>
      <c r="AA491" s="18">
        <v>0.1191445634864</v>
      </c>
      <c r="AB491" s="18">
        <v>0.1222893816027</v>
      </c>
      <c r="AC491" s="18">
        <v>0.1213592218435</v>
      </c>
      <c r="AD491" s="18">
        <v>0.1227964486821</v>
      </c>
      <c r="AE491" s="18">
        <v>0.1210031483062</v>
      </c>
      <c r="AF491" s="18">
        <v>0.1162813436598</v>
      </c>
      <c r="AG491" s="18">
        <v>0.1177849930244</v>
      </c>
      <c r="AH491" s="18">
        <v>0.1188982373719</v>
      </c>
      <c r="AI491" s="18">
        <v>0.1167597728229</v>
      </c>
      <c r="AJ491" s="18">
        <v>0.1161379261076</v>
      </c>
      <c r="AK491" s="18">
        <v>0.1241882625022</v>
      </c>
      <c r="AL491" s="220">
        <v>0.1219249163573</v>
      </c>
      <c r="AM491" s="220">
        <v>0.1234800610551</v>
      </c>
    </row>
    <row r="492" spans="1:48" s="18" customFormat="1" hidden="1" outlineLevel="1" x14ac:dyDescent="0.2">
      <c r="A492" s="16" t="s">
        <v>23</v>
      </c>
      <c r="B492" s="59"/>
      <c r="C492" s="18">
        <v>0.1240903713337</v>
      </c>
      <c r="D492" s="18">
        <v>9.9991952249349994E-2</v>
      </c>
      <c r="E492" s="18">
        <v>0.1125258362143</v>
      </c>
      <c r="F492" s="18">
        <v>0.11750129861399999</v>
      </c>
      <c r="G492" s="18">
        <v>0.1229621426906</v>
      </c>
      <c r="H492" s="18">
        <v>0.12363371267169999</v>
      </c>
      <c r="I492" s="18">
        <v>0.12796568586820001</v>
      </c>
      <c r="J492" s="18">
        <v>0.12063894946919999</v>
      </c>
      <c r="K492" s="18">
        <v>0.1268461252294</v>
      </c>
      <c r="L492" s="18">
        <v>0.124842619544</v>
      </c>
      <c r="M492" s="18">
        <v>0.12144677134200001</v>
      </c>
      <c r="N492" s="18">
        <v>0.1239567733997</v>
      </c>
      <c r="O492" s="18">
        <v>0.1182595870251</v>
      </c>
      <c r="P492" s="18">
        <v>0.12018090846810001</v>
      </c>
      <c r="Q492" s="18">
        <v>0.11923182480360001</v>
      </c>
      <c r="R492" s="18">
        <v>0.1191381568048</v>
      </c>
      <c r="S492" s="18">
        <v>0.12342530130480001</v>
      </c>
      <c r="T492" s="18">
        <v>0.12771431936220001</v>
      </c>
      <c r="U492" s="18">
        <v>0.1189388793205</v>
      </c>
      <c r="V492" s="18">
        <v>0.11787759181140001</v>
      </c>
      <c r="W492" s="18">
        <v>0.12050085638789999</v>
      </c>
      <c r="X492" s="18">
        <v>0.1245046291803</v>
      </c>
      <c r="Y492" s="18">
        <v>0.1239819757511</v>
      </c>
      <c r="Z492" s="18">
        <v>0.1249927992509</v>
      </c>
      <c r="AA492" s="18">
        <v>0.12779572078699999</v>
      </c>
      <c r="AB492" s="18">
        <v>0.12747670817660001</v>
      </c>
      <c r="AC492" s="18">
        <v>0.13427168211849999</v>
      </c>
      <c r="AD492" s="18">
        <v>0.12266549551149999</v>
      </c>
      <c r="AE492" s="18">
        <v>0.127721882886</v>
      </c>
      <c r="AF492" s="18">
        <v>0.11644178278679999</v>
      </c>
      <c r="AG492" s="18">
        <v>0.12224163184630001</v>
      </c>
      <c r="AH492" s="18">
        <v>0.11670369884039999</v>
      </c>
      <c r="AI492" s="18">
        <v>0.1101826500666</v>
      </c>
      <c r="AJ492" s="18">
        <v>0.1141748223712</v>
      </c>
      <c r="AK492" s="18">
        <v>0.1196207709946</v>
      </c>
      <c r="AL492" s="220">
        <v>0.1234695628282</v>
      </c>
      <c r="AM492" s="220">
        <v>0.12640212941090001</v>
      </c>
    </row>
    <row r="493" spans="1:48" s="18" customFormat="1" hidden="1" outlineLevel="1" x14ac:dyDescent="0.2">
      <c r="A493" s="16" t="s">
        <v>24</v>
      </c>
      <c r="B493" s="59"/>
      <c r="C493" s="18">
        <v>0</v>
      </c>
      <c r="D493" s="18">
        <v>0</v>
      </c>
      <c r="E493" s="18">
        <v>0.1214681811387</v>
      </c>
      <c r="F493" s="18">
        <v>0.1188851525102</v>
      </c>
      <c r="G493" s="18">
        <v>0.1174381337042</v>
      </c>
      <c r="H493" s="18">
        <v>0.1206212981579</v>
      </c>
      <c r="I493" s="18">
        <v>0.1122201481683</v>
      </c>
      <c r="J493" s="18">
        <v>0.12815045089900001</v>
      </c>
      <c r="K493" s="18">
        <v>0.1219333007816</v>
      </c>
      <c r="L493" s="18">
        <v>0.1212730084739</v>
      </c>
      <c r="M493" s="18">
        <v>0.11842460806000001</v>
      </c>
      <c r="N493" s="18">
        <v>0.1267046173728</v>
      </c>
      <c r="O493" s="18">
        <v>0.13361279171150001</v>
      </c>
      <c r="P493" s="18">
        <v>0.12329097844420001</v>
      </c>
      <c r="Q493" s="18">
        <v>0.1200432012604</v>
      </c>
      <c r="R493" s="18">
        <v>0.1260063658958</v>
      </c>
      <c r="S493" s="18">
        <v>0.1324254257269</v>
      </c>
      <c r="T493" s="18">
        <v>0.1293021509715</v>
      </c>
      <c r="U493" s="18">
        <v>0.13478930033479999</v>
      </c>
      <c r="V493" s="18">
        <v>0.12921032138050001</v>
      </c>
      <c r="W493" s="18">
        <v>0.13264839931370001</v>
      </c>
      <c r="X493" s="18">
        <v>0.12565305488719999</v>
      </c>
      <c r="Y493" s="18">
        <v>0.1254930384905</v>
      </c>
      <c r="Z493" s="18">
        <v>0.121608528408</v>
      </c>
      <c r="AA493" s="18">
        <v>0.1183613893275</v>
      </c>
      <c r="AB493" s="18">
        <v>0.12062565670350001</v>
      </c>
      <c r="AC493" s="18">
        <v>0.1131540972861</v>
      </c>
      <c r="AD493" s="18">
        <v>0.1097019395453</v>
      </c>
      <c r="AE493" s="18">
        <v>0.11562865862710001</v>
      </c>
      <c r="AF493" s="18">
        <v>0.13673329230549999</v>
      </c>
      <c r="AG493" s="18">
        <v>0.12190513763419999</v>
      </c>
      <c r="AH493" s="18">
        <v>0.1246412406325</v>
      </c>
      <c r="AI493" s="18">
        <v>0.13980943412089999</v>
      </c>
      <c r="AJ493" s="18">
        <v>0.13003096110939999</v>
      </c>
      <c r="AK493" s="18">
        <v>0.1170602543101</v>
      </c>
      <c r="AL493" s="220">
        <v>0.1089111885031</v>
      </c>
      <c r="AM493" s="220">
        <v>0.11717416507760001</v>
      </c>
    </row>
    <row r="494" spans="1:48" s="18" customFormat="1" hidden="1" outlineLevel="1" x14ac:dyDescent="0.2">
      <c r="A494" s="36" t="s">
        <v>795</v>
      </c>
      <c r="B494" s="59"/>
      <c r="C494" s="18">
        <v>0</v>
      </c>
      <c r="D494" s="18">
        <v>0</v>
      </c>
      <c r="E494" s="18">
        <v>9.6206959809240003E-2</v>
      </c>
      <c r="F494" s="18">
        <v>0.10558529062200001</v>
      </c>
      <c r="G494" s="18">
        <v>0.1065009967049</v>
      </c>
      <c r="H494" s="18">
        <v>9.4466644146400006E-2</v>
      </c>
      <c r="I494" s="18">
        <v>0.124847345545</v>
      </c>
      <c r="J494" s="18">
        <v>0.1129591345046</v>
      </c>
      <c r="K494" s="18">
        <v>0.10199222437039999</v>
      </c>
      <c r="L494" s="18">
        <v>0.1034463051791</v>
      </c>
      <c r="M494" s="18">
        <v>0.1068378784466</v>
      </c>
      <c r="N494" s="18">
        <v>9.4039295205060006E-2</v>
      </c>
      <c r="O494" s="18">
        <v>0.11353592380200001</v>
      </c>
      <c r="P494" s="18">
        <v>0.1347746573717</v>
      </c>
      <c r="Q494" s="18">
        <v>0.13317879823350001</v>
      </c>
      <c r="R494" s="18">
        <v>0.1124181660163</v>
      </c>
      <c r="S494" s="18">
        <v>0.1011817634844</v>
      </c>
      <c r="T494" s="18">
        <v>0.149896</v>
      </c>
      <c r="U494" s="18">
        <v>0.14483051348369999</v>
      </c>
      <c r="V494" s="18">
        <v>0.1286728320802</v>
      </c>
      <c r="W494" s="18">
        <v>0.132503596719</v>
      </c>
      <c r="X494" s="18">
        <v>0.1032687740595</v>
      </c>
      <c r="Y494" s="18">
        <v>0.10382975746799999</v>
      </c>
      <c r="Z494" s="18">
        <v>9.9904641391790006E-2</v>
      </c>
      <c r="AA494" s="18">
        <v>9.9904000000000007E-2</v>
      </c>
      <c r="AB494" s="18">
        <v>0.10333311757330001</v>
      </c>
      <c r="AC494" s="18">
        <v>9.8409118124379996E-2</v>
      </c>
      <c r="AD494" s="18">
        <v>0.13023876862520001</v>
      </c>
      <c r="AE494" s="18">
        <v>0.13483971526960001</v>
      </c>
      <c r="AF494" s="18">
        <v>0.14438486332049999</v>
      </c>
      <c r="AG494" s="18">
        <v>0.13661021342150001</v>
      </c>
      <c r="AH494" s="18">
        <v>0.13762961584569999</v>
      </c>
      <c r="AI494" s="18">
        <v>9.9904000000000007E-2</v>
      </c>
      <c r="AJ494" s="18">
        <v>9.9904000000000007E-2</v>
      </c>
      <c r="AK494" s="18">
        <v>0.1024123977158</v>
      </c>
      <c r="AL494" s="220">
        <v>0.102404</v>
      </c>
      <c r="AM494" s="220">
        <v>0.102404</v>
      </c>
    </row>
    <row r="495" spans="1:48" s="18" customFormat="1" hidden="1" outlineLevel="1" x14ac:dyDescent="0.2">
      <c r="A495" s="16"/>
      <c r="B495" s="59"/>
      <c r="AL495" s="220"/>
      <c r="AM495" s="220"/>
    </row>
    <row r="496" spans="1:48" ht="12.75" hidden="1" outlineLevel="1" x14ac:dyDescent="0.2">
      <c r="A496" s="49" t="s">
        <v>205</v>
      </c>
      <c r="B496" s="50"/>
      <c r="C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220"/>
      <c r="AM496" s="220"/>
      <c r="AN496" s="18"/>
      <c r="AO496" s="18"/>
      <c r="AP496" s="18"/>
      <c r="AQ496" s="18"/>
      <c r="AR496" s="18"/>
      <c r="AS496" s="18"/>
      <c r="AT496" s="18"/>
      <c r="AU496" s="18"/>
      <c r="AV496" s="18"/>
    </row>
    <row r="497" spans="1:48" hidden="1" outlineLevel="1" x14ac:dyDescent="0.2">
      <c r="A497" s="16" t="s">
        <v>206</v>
      </c>
      <c r="C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220"/>
      <c r="AM497" s="220"/>
      <c r="AN497" s="18"/>
      <c r="AO497" s="18"/>
      <c r="AP497" s="18"/>
      <c r="AQ497" s="18"/>
      <c r="AR497" s="18"/>
      <c r="AS497" s="18"/>
      <c r="AT497" s="18"/>
      <c r="AU497" s="18"/>
      <c r="AV497" s="18"/>
    </row>
    <row r="498" spans="1:48" hidden="1" outlineLevel="1" x14ac:dyDescent="0.2">
      <c r="A498" s="16" t="s">
        <v>207</v>
      </c>
      <c r="C498" s="18">
        <v>0</v>
      </c>
      <c r="D498" s="18">
        <v>0</v>
      </c>
      <c r="E498" s="18">
        <v>1.184129448644E-2</v>
      </c>
      <c r="F498" s="18">
        <v>3.3890540444590001E-3</v>
      </c>
      <c r="G498" s="18">
        <v>3.6131185401330002E-3</v>
      </c>
      <c r="H498" s="18">
        <v>5.7028059838560002E-3</v>
      </c>
      <c r="I498" s="18">
        <v>7.0197484400000003E-7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220">
        <v>0</v>
      </c>
      <c r="AM498" s="220">
        <v>0</v>
      </c>
      <c r="AN498" s="18"/>
      <c r="AO498" s="18"/>
      <c r="AP498" s="18"/>
      <c r="AQ498" s="18"/>
      <c r="AR498" s="18"/>
      <c r="AS498" s="18"/>
      <c r="AT498" s="18"/>
      <c r="AU498" s="18"/>
      <c r="AV498" s="18"/>
    </row>
    <row r="499" spans="1:48" hidden="1" outlineLevel="1" x14ac:dyDescent="0.2">
      <c r="A499" s="16" t="s">
        <v>208</v>
      </c>
      <c r="C499" s="18">
        <v>0</v>
      </c>
      <c r="D499" s="18">
        <v>0</v>
      </c>
      <c r="E499" s="18">
        <v>0.1583038863882</v>
      </c>
      <c r="F499" s="18">
        <v>6.6984483634439998E-2</v>
      </c>
      <c r="G499" s="18">
        <v>8.7407417599760007E-2</v>
      </c>
      <c r="H499" s="18">
        <v>6.2450481397360001E-2</v>
      </c>
      <c r="I499" s="18">
        <v>5.4503726303299999E-2</v>
      </c>
      <c r="J499" s="18">
        <v>5.4093980846869998E-2</v>
      </c>
      <c r="K499" s="18">
        <v>5.6674863815160001E-2</v>
      </c>
      <c r="L499" s="18">
        <v>0.10196968167370001</v>
      </c>
      <c r="M499" s="18">
        <v>0.15343318802</v>
      </c>
      <c r="N499" s="18">
        <v>3.09018633031E-4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220">
        <v>0</v>
      </c>
      <c r="AM499" s="220">
        <v>0</v>
      </c>
      <c r="AN499" s="18"/>
      <c r="AO499" s="18"/>
      <c r="AP499" s="18"/>
      <c r="AQ499" s="18"/>
      <c r="AR499" s="18"/>
      <c r="AS499" s="18"/>
      <c r="AT499" s="18"/>
      <c r="AU499" s="18"/>
      <c r="AV499" s="18"/>
    </row>
    <row r="500" spans="1:48" hidden="1" outlineLevel="1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220">
        <v>0</v>
      </c>
      <c r="AM500" s="220">
        <v>0</v>
      </c>
      <c r="AN500" s="18"/>
      <c r="AO500" s="18"/>
      <c r="AP500" s="18"/>
      <c r="AQ500" s="18"/>
      <c r="AR500" s="18"/>
      <c r="AS500" s="18"/>
      <c r="AT500" s="18"/>
      <c r="AU500" s="18"/>
      <c r="AV500" s="18"/>
    </row>
    <row r="501" spans="1:48" hidden="1" outlineLevel="1" x14ac:dyDescent="0.2">
      <c r="A501" s="16" t="s">
        <v>13</v>
      </c>
      <c r="C501" s="18">
        <v>7.1052193834809999E-2</v>
      </c>
      <c r="D501" s="18">
        <v>7.8728123578510001E-2</v>
      </c>
      <c r="E501" s="18">
        <v>6.2891094129290004E-2</v>
      </c>
      <c r="F501" s="18">
        <v>6.1854582433850003E-2</v>
      </c>
      <c r="G501" s="18">
        <v>7.4435452994829995E-2</v>
      </c>
      <c r="H501" s="18">
        <v>5.5132446140380001E-2</v>
      </c>
      <c r="I501" s="18">
        <v>3.3413446527929998E-2</v>
      </c>
      <c r="J501" s="18">
        <v>1.326731033437E-2</v>
      </c>
      <c r="K501" s="18">
        <v>2.1775980639470002E-2</v>
      </c>
      <c r="L501" s="18">
        <v>1.6140851032509999E-2</v>
      </c>
      <c r="M501" s="18">
        <v>1.490373667471E-2</v>
      </c>
      <c r="N501" s="18">
        <v>2.29759766343E-2</v>
      </c>
      <c r="O501" s="18">
        <v>2.372083167594E-2</v>
      </c>
      <c r="P501" s="18">
        <v>4.4806713346090002E-2</v>
      </c>
      <c r="Q501" s="18">
        <v>7.8632554041140005E-3</v>
      </c>
      <c r="R501" s="18">
        <v>3.4385757275719998E-2</v>
      </c>
      <c r="S501" s="18">
        <v>0</v>
      </c>
      <c r="T501" s="18">
        <v>0</v>
      </c>
      <c r="U501" s="18">
        <v>2.9738977982659998E-2</v>
      </c>
      <c r="V501" s="18">
        <v>1.5601224160299999E-2</v>
      </c>
      <c r="W501" s="18">
        <v>2.1715305104339999E-2</v>
      </c>
      <c r="X501" s="18">
        <v>1.015343613259E-2</v>
      </c>
      <c r="Y501" s="18">
        <v>1.342847753703E-2</v>
      </c>
      <c r="Z501" s="18">
        <v>8.5848483825880003E-3</v>
      </c>
      <c r="AA501" s="18">
        <v>7.8356078564759991E-3</v>
      </c>
      <c r="AB501" s="18">
        <v>5.1968903659970001E-3</v>
      </c>
      <c r="AC501" s="18">
        <v>4.3852662373759996E-3</v>
      </c>
      <c r="AD501" s="18">
        <v>5.3338262212469997E-3</v>
      </c>
      <c r="AE501" s="18">
        <v>3.7919721210729999E-3</v>
      </c>
      <c r="AF501" s="18">
        <v>4.2055790600310002E-3</v>
      </c>
      <c r="AG501" s="18">
        <v>4.3508898746189998E-3</v>
      </c>
      <c r="AH501" s="18">
        <v>4.0997750839730004E-3</v>
      </c>
      <c r="AI501" s="18">
        <v>0</v>
      </c>
      <c r="AJ501" s="18">
        <v>0</v>
      </c>
      <c r="AK501" s="18">
        <v>0</v>
      </c>
      <c r="AL501" s="220">
        <v>0</v>
      </c>
      <c r="AM501" s="220">
        <v>0</v>
      </c>
      <c r="AN501" s="18"/>
      <c r="AO501" s="18"/>
      <c r="AP501" s="18"/>
      <c r="AQ501" s="18"/>
      <c r="AR501" s="18"/>
      <c r="AS501" s="18"/>
      <c r="AT501" s="18"/>
      <c r="AU501" s="18"/>
      <c r="AV501" s="18"/>
    </row>
    <row r="502" spans="1:48" hidden="1" outlineLevel="1" x14ac:dyDescent="0.2">
      <c r="A502" s="16" t="s">
        <v>14</v>
      </c>
      <c r="C502" s="18">
        <v>0</v>
      </c>
      <c r="D502" s="18">
        <v>0</v>
      </c>
      <c r="E502" s="18">
        <v>6.4215681279539999E-2</v>
      </c>
      <c r="F502" s="18">
        <v>4.3926339897259997E-2</v>
      </c>
      <c r="G502" s="18">
        <v>1.7637873730299999E-2</v>
      </c>
      <c r="H502" s="18">
        <v>2.4904363469520002E-2</v>
      </c>
      <c r="I502" s="18">
        <v>3.7462867152149998E-2</v>
      </c>
      <c r="J502" s="18">
        <v>3.3674205495589998E-2</v>
      </c>
      <c r="K502" s="18">
        <v>3.3873970652789999E-2</v>
      </c>
      <c r="L502" s="18">
        <v>3.5604220217009999E-2</v>
      </c>
      <c r="M502" s="18">
        <v>3.1445869397730003E-2</v>
      </c>
      <c r="N502" s="18">
        <v>3.7186056923610003E-2</v>
      </c>
      <c r="O502" s="18">
        <v>2.664568115144E-2</v>
      </c>
      <c r="P502" s="18">
        <v>1.7708283192560001E-2</v>
      </c>
      <c r="Q502" s="18">
        <v>3.174054168413E-2</v>
      </c>
      <c r="R502" s="18">
        <v>1.9545252333579999E-2</v>
      </c>
      <c r="S502" s="18">
        <v>0</v>
      </c>
      <c r="T502" s="18">
        <v>4.2619822367400001E-2</v>
      </c>
      <c r="U502" s="18">
        <v>0</v>
      </c>
      <c r="V502" s="18">
        <v>2.129139174624E-2</v>
      </c>
      <c r="W502" s="18">
        <v>0</v>
      </c>
      <c r="X502" s="18">
        <v>1.614171706851E-2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5.1663846023360001E-2</v>
      </c>
      <c r="AH502" s="18">
        <v>0</v>
      </c>
      <c r="AI502" s="18">
        <v>9.0672519793449993E-3</v>
      </c>
      <c r="AJ502" s="18">
        <v>0</v>
      </c>
      <c r="AK502" s="18">
        <v>0</v>
      </c>
      <c r="AL502" s="220">
        <v>0</v>
      </c>
      <c r="AM502" s="220">
        <v>0</v>
      </c>
      <c r="AN502" s="18"/>
      <c r="AO502" s="18"/>
      <c r="AP502" s="18"/>
      <c r="AQ502" s="18"/>
      <c r="AR502" s="18"/>
      <c r="AS502" s="18"/>
      <c r="AT502" s="18"/>
      <c r="AU502" s="18"/>
      <c r="AV502" s="18"/>
    </row>
    <row r="503" spans="1:48" hidden="1" outlineLevel="1" x14ac:dyDescent="0.2">
      <c r="A503" s="16" t="s">
        <v>15</v>
      </c>
      <c r="C503" s="18">
        <v>0</v>
      </c>
      <c r="D503" s="18">
        <v>0</v>
      </c>
      <c r="E503" s="18">
        <v>4.0530975310219999E-2</v>
      </c>
      <c r="F503" s="18">
        <v>4.7588410736159999E-2</v>
      </c>
      <c r="G503" s="18">
        <v>4.6711261405590003E-2</v>
      </c>
      <c r="H503" s="18">
        <v>2.1153247834690001E-2</v>
      </c>
      <c r="I503" s="18">
        <v>8.5934992960239997E-3</v>
      </c>
      <c r="J503" s="18">
        <v>1.323478835945E-2</v>
      </c>
      <c r="K503" s="18">
        <v>2.888636967324E-3</v>
      </c>
      <c r="L503" s="18">
        <v>2.9087441552470002E-3</v>
      </c>
      <c r="M503" s="18">
        <v>2.506587406072E-2</v>
      </c>
      <c r="N503" s="18">
        <v>2.3149877717109999E-2</v>
      </c>
      <c r="O503" s="18">
        <v>2.4148634686819999E-2</v>
      </c>
      <c r="P503" s="18">
        <v>3.5290404346449998E-2</v>
      </c>
      <c r="Q503" s="18">
        <v>1.190761336065E-2</v>
      </c>
      <c r="R503" s="18">
        <v>3.5366577846600002E-4</v>
      </c>
      <c r="S503" s="18">
        <v>2.5601244249480001E-2</v>
      </c>
      <c r="T503" s="18">
        <v>3.013941403644E-2</v>
      </c>
      <c r="U503" s="18">
        <v>1.8758859272129998E-2</v>
      </c>
      <c r="V503" s="18">
        <v>0</v>
      </c>
      <c r="W503" s="18">
        <v>0</v>
      </c>
      <c r="X503" s="18">
        <v>5.9507212274129999E-3</v>
      </c>
      <c r="Y503" s="18">
        <v>2.752557033568E-2</v>
      </c>
      <c r="Z503" s="18">
        <v>3.4111931946719999E-2</v>
      </c>
      <c r="AA503" s="18">
        <v>3.5622111439019999E-2</v>
      </c>
      <c r="AB503" s="18">
        <v>0</v>
      </c>
      <c r="AC503" s="18">
        <v>0</v>
      </c>
      <c r="AD503" s="18">
        <v>0</v>
      </c>
      <c r="AE503" s="18">
        <v>1.6727607421660001E-2</v>
      </c>
      <c r="AF503" s="18">
        <v>0</v>
      </c>
      <c r="AG503" s="18">
        <v>1.2081420927949999E-3</v>
      </c>
      <c r="AH503" s="18">
        <v>1.686340382896E-2</v>
      </c>
      <c r="AI503" s="18">
        <v>0</v>
      </c>
      <c r="AJ503" s="18">
        <v>1.353997018138E-2</v>
      </c>
      <c r="AK503" s="18">
        <v>1.4910752782949999E-2</v>
      </c>
      <c r="AL503" s="220">
        <v>2.2679547704329999E-3</v>
      </c>
      <c r="AM503" s="220">
        <v>2.496703924197E-3</v>
      </c>
      <c r="AN503" s="18"/>
      <c r="AO503" s="18"/>
      <c r="AP503" s="18"/>
      <c r="AQ503" s="18"/>
      <c r="AR503" s="18"/>
      <c r="AS503" s="18"/>
      <c r="AT503" s="18"/>
      <c r="AU503" s="18"/>
      <c r="AV503" s="18"/>
    </row>
    <row r="504" spans="1:48" hidden="1" outlineLevel="1" x14ac:dyDescent="0.2">
      <c r="A504" s="16" t="s">
        <v>16</v>
      </c>
      <c r="C504" s="18">
        <v>4.2716206755780001E-2</v>
      </c>
      <c r="D504" s="18">
        <v>8.1241182632479994E-2</v>
      </c>
      <c r="E504" s="18">
        <v>3.5580316667170001E-2</v>
      </c>
      <c r="F504" s="18">
        <v>3.7798962346500001E-2</v>
      </c>
      <c r="G504" s="18">
        <v>3.234565043979E-2</v>
      </c>
      <c r="H504" s="18">
        <v>3.466315860073E-2</v>
      </c>
      <c r="I504" s="18">
        <v>4.8482942189690001E-2</v>
      </c>
      <c r="J504" s="18">
        <v>4.0243559896920002E-2</v>
      </c>
      <c r="K504" s="18">
        <v>2.939729571445E-2</v>
      </c>
      <c r="L504" s="18">
        <v>2.69970217782E-2</v>
      </c>
      <c r="M504" s="18">
        <v>2.6658944934959999E-2</v>
      </c>
      <c r="N504" s="18">
        <v>2.437060885948E-2</v>
      </c>
      <c r="O504" s="18">
        <v>2.7476584286740002E-2</v>
      </c>
      <c r="P504" s="18">
        <v>2.9021897554409998E-2</v>
      </c>
      <c r="Q504" s="18">
        <v>2.236940664325E-2</v>
      </c>
      <c r="R504" s="18">
        <v>1.546121331528E-2</v>
      </c>
      <c r="S504" s="18">
        <v>1.016903711375E-2</v>
      </c>
      <c r="T504" s="18">
        <v>9.3735038992810004E-3</v>
      </c>
      <c r="U504" s="18">
        <v>6.0999026404069999E-3</v>
      </c>
      <c r="V504" s="18">
        <v>1.382339853595E-2</v>
      </c>
      <c r="W504" s="18">
        <v>8.5526437625640002E-3</v>
      </c>
      <c r="X504" s="18">
        <v>3.7109448062839999E-3</v>
      </c>
      <c r="Y504" s="18">
        <v>8.1685950085869999E-3</v>
      </c>
      <c r="Z504" s="18">
        <v>5.2388348863160001E-3</v>
      </c>
      <c r="AA504" s="18">
        <v>4.4475049411799999E-3</v>
      </c>
      <c r="AB504" s="18">
        <v>8.6139339039090004E-3</v>
      </c>
      <c r="AC504" s="18">
        <v>1.155061060287E-2</v>
      </c>
      <c r="AD504" s="18">
        <v>1.0272296802249999E-2</v>
      </c>
      <c r="AE504" s="18">
        <v>3.3867008040510001E-3</v>
      </c>
      <c r="AF504" s="18">
        <v>9.6592502126970001E-3</v>
      </c>
      <c r="AG504" s="18">
        <v>3.6792877514529999E-3</v>
      </c>
      <c r="AH504" s="18">
        <v>3.6365727041699999E-3</v>
      </c>
      <c r="AI504" s="18">
        <v>6.1652125150670001E-3</v>
      </c>
      <c r="AJ504" s="18">
        <v>3.8562310976400001E-3</v>
      </c>
      <c r="AK504" s="18">
        <v>3.2360358941380001E-3</v>
      </c>
      <c r="AL504" s="220">
        <v>3.4035161536819999E-2</v>
      </c>
      <c r="AM504" s="220">
        <v>2.5782451046509999E-2</v>
      </c>
      <c r="AN504" s="18"/>
      <c r="AO504" s="18"/>
      <c r="AP504" s="18"/>
      <c r="AQ504" s="18"/>
      <c r="AR504" s="18"/>
      <c r="AS504" s="18"/>
      <c r="AT504" s="18"/>
      <c r="AU504" s="18"/>
      <c r="AV504" s="18"/>
    </row>
    <row r="505" spans="1:48" hidden="1" outlineLevel="1" x14ac:dyDescent="0.2">
      <c r="A505" s="16" t="s">
        <v>17</v>
      </c>
      <c r="C505" s="18">
        <v>4.8376146100169999E-2</v>
      </c>
      <c r="D505" s="18">
        <v>1.881822701218E-2</v>
      </c>
      <c r="E505" s="18">
        <v>3.4758751564610002E-2</v>
      </c>
      <c r="F505" s="18">
        <v>3.3004575964370002E-2</v>
      </c>
      <c r="G505" s="18">
        <v>3.8044387393089997E-2</v>
      </c>
      <c r="H505" s="18">
        <v>3.1357881235379997E-2</v>
      </c>
      <c r="I505" s="18">
        <v>2.6806226807609999E-2</v>
      </c>
      <c r="J505" s="18">
        <v>2.4026555179130001E-2</v>
      </c>
      <c r="K505" s="18">
        <v>2.536627004006E-2</v>
      </c>
      <c r="L505" s="18">
        <v>2.7166235516769999E-2</v>
      </c>
      <c r="M505" s="18">
        <v>1.8841721546679999E-2</v>
      </c>
      <c r="N505" s="18">
        <v>1.215767793946E-2</v>
      </c>
      <c r="O505" s="18">
        <v>1.089250501082E-2</v>
      </c>
      <c r="P505" s="18">
        <v>1.33661102437E-2</v>
      </c>
      <c r="Q505" s="18">
        <v>1.0664563631610001E-2</v>
      </c>
      <c r="R505" s="18">
        <v>1.17149946988E-2</v>
      </c>
      <c r="S505" s="18">
        <v>1.088913956287E-2</v>
      </c>
      <c r="T505" s="18">
        <v>6.2920400680559997E-3</v>
      </c>
      <c r="U505" s="18">
        <v>1.1901790364969999E-2</v>
      </c>
      <c r="V505" s="18">
        <v>4.8505692372E-3</v>
      </c>
      <c r="W505" s="18">
        <v>5.230151565094E-3</v>
      </c>
      <c r="X505" s="18">
        <v>6.7849007236790004E-3</v>
      </c>
      <c r="Y505" s="18">
        <v>7.55681648641E-3</v>
      </c>
      <c r="Z505" s="18">
        <v>7.0761275286549997E-3</v>
      </c>
      <c r="AA505" s="18">
        <v>6.2879207793799996E-3</v>
      </c>
      <c r="AB505" s="18">
        <v>5.8895921174410004E-3</v>
      </c>
      <c r="AC505" s="18">
        <v>4.0173016992709996E-3</v>
      </c>
      <c r="AD505" s="18">
        <v>2.280017409017E-3</v>
      </c>
      <c r="AE505" s="18">
        <v>5.2285829119219996E-3</v>
      </c>
      <c r="AF505" s="18">
        <v>3.738384212497E-3</v>
      </c>
      <c r="AG505" s="18">
        <v>7.6867794845260004E-3</v>
      </c>
      <c r="AH505" s="18">
        <v>7.7197000384629996E-3</v>
      </c>
      <c r="AI505" s="18">
        <v>1.0348224227010001E-2</v>
      </c>
      <c r="AJ505" s="18">
        <v>4.8838161623389999E-3</v>
      </c>
      <c r="AK505" s="18">
        <v>8.9229382897619992E-3</v>
      </c>
      <c r="AL505" s="220">
        <v>7.8198825529170006E-3</v>
      </c>
      <c r="AM505" s="220">
        <v>1.0362275912569999E-2</v>
      </c>
      <c r="AN505" s="18"/>
      <c r="AO505" s="18"/>
      <c r="AP505" s="18"/>
      <c r="AQ505" s="18"/>
      <c r="AR505" s="18"/>
      <c r="AS505" s="18"/>
      <c r="AT505" s="18"/>
      <c r="AU505" s="18"/>
      <c r="AV505" s="18"/>
    </row>
    <row r="506" spans="1:48" hidden="1" outlineLevel="1" x14ac:dyDescent="0.2">
      <c r="A506" s="16" t="s">
        <v>18</v>
      </c>
      <c r="C506" s="18">
        <v>0.1673640168504</v>
      </c>
      <c r="D506" s="18">
        <v>8.8820175513979999E-2</v>
      </c>
      <c r="E506" s="18">
        <v>4.3507742337560003E-2</v>
      </c>
      <c r="F506" s="18">
        <v>4.5607769079469999E-2</v>
      </c>
      <c r="G506" s="18">
        <v>3.8165949776399997E-2</v>
      </c>
      <c r="H506" s="18">
        <v>3.1542183971919997E-2</v>
      </c>
      <c r="I506" s="18">
        <v>2.664630822551E-2</v>
      </c>
      <c r="J506" s="18">
        <v>2.2899819509409999E-2</v>
      </c>
      <c r="K506" s="18">
        <v>1.7179179866450001E-2</v>
      </c>
      <c r="L506" s="18">
        <v>1.500630146317E-2</v>
      </c>
      <c r="M506" s="18">
        <v>1.2303475451280001E-2</v>
      </c>
      <c r="N506" s="18">
        <v>1.2810037158139999E-2</v>
      </c>
      <c r="O506" s="18">
        <v>1.0088719023100001E-2</v>
      </c>
      <c r="P506" s="18">
        <v>8.0732771610419994E-3</v>
      </c>
      <c r="Q506" s="18">
        <v>6.1752138809549996E-3</v>
      </c>
      <c r="R506" s="18">
        <v>1.3394462672469999E-2</v>
      </c>
      <c r="S506" s="18">
        <v>5.1046090980239999E-3</v>
      </c>
      <c r="T506" s="18">
        <v>1.053136130772E-2</v>
      </c>
      <c r="U506" s="18">
        <v>7.4258157810649997E-3</v>
      </c>
      <c r="V506" s="18">
        <v>9.2440851387740001E-3</v>
      </c>
      <c r="W506" s="18">
        <v>9.7635717458890003E-3</v>
      </c>
      <c r="X506" s="18">
        <v>8.2050846702180005E-3</v>
      </c>
      <c r="Y506" s="18">
        <v>7.1406084208289998E-3</v>
      </c>
      <c r="Z506" s="18">
        <v>7.8424406182729996E-3</v>
      </c>
      <c r="AA506" s="18">
        <v>8.1403347506250005E-3</v>
      </c>
      <c r="AB506" s="18">
        <v>9.7495778362670007E-3</v>
      </c>
      <c r="AC506" s="18">
        <v>1.283774947996E-2</v>
      </c>
      <c r="AD506" s="18">
        <v>1.347418847328E-2</v>
      </c>
      <c r="AE506" s="18">
        <v>1.249243683586E-2</v>
      </c>
      <c r="AF506" s="18">
        <v>1.5221954700499999E-2</v>
      </c>
      <c r="AG506" s="18">
        <v>8.9579740612489994E-3</v>
      </c>
      <c r="AH506" s="18">
        <v>1.0183039303349999E-2</v>
      </c>
      <c r="AI506" s="18">
        <v>7.0231058010340004E-3</v>
      </c>
      <c r="AJ506" s="18">
        <v>9.2757536932150005E-3</v>
      </c>
      <c r="AK506" s="18">
        <v>1.243076353047E-2</v>
      </c>
      <c r="AL506" s="220">
        <v>6.8169675347310001E-3</v>
      </c>
      <c r="AM506" s="220">
        <v>9.2661107664769992E-3</v>
      </c>
      <c r="AN506" s="18"/>
      <c r="AO506" s="18"/>
      <c r="AP506" s="18"/>
      <c r="AQ506" s="18"/>
      <c r="AR506" s="18"/>
      <c r="AS506" s="18"/>
      <c r="AT506" s="18"/>
      <c r="AU506" s="18"/>
      <c r="AV506" s="18"/>
    </row>
    <row r="507" spans="1:48" hidden="1" outlineLevel="1" x14ac:dyDescent="0.2">
      <c r="A507" s="16" t="s">
        <v>19</v>
      </c>
      <c r="C507" s="18">
        <v>1.220628980784E-2</v>
      </c>
      <c r="D507" s="18">
        <v>6.8840454877880002E-3</v>
      </c>
      <c r="E507" s="18">
        <v>3.1241406647700001E-2</v>
      </c>
      <c r="F507" s="18">
        <v>3.9117944222309999E-2</v>
      </c>
      <c r="G507" s="18">
        <v>2.447961082442E-2</v>
      </c>
      <c r="H507" s="18">
        <v>1.8686884751789999E-2</v>
      </c>
      <c r="I507" s="18">
        <v>2.7098313984619999E-2</v>
      </c>
      <c r="J507" s="18">
        <v>1.487878530806E-2</v>
      </c>
      <c r="K507" s="18">
        <v>1.3954750089319999E-2</v>
      </c>
      <c r="L507" s="18">
        <v>1.3046191003850001E-2</v>
      </c>
      <c r="M507" s="18">
        <v>1.531999223437E-2</v>
      </c>
      <c r="N507" s="18">
        <v>1.113121139487E-2</v>
      </c>
      <c r="O507" s="18">
        <v>9.0199406972479995E-3</v>
      </c>
      <c r="P507" s="18">
        <v>5.8955784678519996E-3</v>
      </c>
      <c r="Q507" s="18">
        <v>8.4158617863629992E-3</v>
      </c>
      <c r="R507" s="18">
        <v>3.3782783492319998E-3</v>
      </c>
      <c r="S507" s="18">
        <v>9.1851280212149992E-3</v>
      </c>
      <c r="T507" s="18">
        <v>2.9819241096029998E-3</v>
      </c>
      <c r="U507" s="18">
        <v>2.9138505364829999E-3</v>
      </c>
      <c r="V507" s="18">
        <v>4.1087149858010001E-3</v>
      </c>
      <c r="W507" s="18">
        <v>4.0590714991479999E-3</v>
      </c>
      <c r="X507" s="18">
        <v>3.2575199215480002E-3</v>
      </c>
      <c r="Y507" s="18">
        <v>3.7684431283469999E-3</v>
      </c>
      <c r="Z507" s="18">
        <v>2.0186279943950002E-3</v>
      </c>
      <c r="AA507" s="18">
        <v>3.9556730127139998E-3</v>
      </c>
      <c r="AB507" s="18">
        <v>5.6218044812030004E-3</v>
      </c>
      <c r="AC507" s="18">
        <v>4.6245238371019999E-3</v>
      </c>
      <c r="AD507" s="18">
        <v>5.3715742376660002E-3</v>
      </c>
      <c r="AE507" s="18">
        <v>3.5192815229180001E-3</v>
      </c>
      <c r="AF507" s="18">
        <v>2.5311303142669999E-3</v>
      </c>
      <c r="AG507" s="18">
        <v>7.4924223806269999E-3</v>
      </c>
      <c r="AH507" s="18">
        <v>6.7285574586240003E-3</v>
      </c>
      <c r="AI507" s="18">
        <v>7.4304751425039997E-3</v>
      </c>
      <c r="AJ507" s="18">
        <v>7.682037375333E-3</v>
      </c>
      <c r="AK507" s="18">
        <v>8.9177114337640005E-3</v>
      </c>
      <c r="AL507" s="220">
        <v>8.6399789361050004E-3</v>
      </c>
      <c r="AM507" s="220">
        <v>6.6566506140510002E-3</v>
      </c>
      <c r="AN507" s="18"/>
      <c r="AO507" s="18"/>
      <c r="AP507" s="18"/>
      <c r="AQ507" s="18"/>
      <c r="AR507" s="18"/>
      <c r="AS507" s="18"/>
      <c r="AT507" s="18"/>
      <c r="AU507" s="18"/>
      <c r="AV507" s="18"/>
    </row>
    <row r="508" spans="1:48" hidden="1" outlineLevel="1" x14ac:dyDescent="0.2">
      <c r="A508" s="16" t="s">
        <v>20</v>
      </c>
      <c r="C508" s="18">
        <v>1.7427993644789998E-2</v>
      </c>
      <c r="D508" s="18">
        <v>3.8196854224559998E-2</v>
      </c>
      <c r="E508" s="18">
        <v>3.5794444459219997E-2</v>
      </c>
      <c r="F508" s="18">
        <v>2.4918210039219998E-2</v>
      </c>
      <c r="G508" s="18">
        <v>2.9206310678069999E-2</v>
      </c>
      <c r="H508" s="18">
        <v>2.5933127530150001E-2</v>
      </c>
      <c r="I508" s="18">
        <v>1.4312457346110001E-2</v>
      </c>
      <c r="J508" s="18">
        <v>2.080137593175E-2</v>
      </c>
      <c r="K508" s="18">
        <v>1.2182669779269999E-2</v>
      </c>
      <c r="L508" s="18">
        <v>7.0685096864489998E-3</v>
      </c>
      <c r="M508" s="18">
        <v>1.394910891906E-2</v>
      </c>
      <c r="N508" s="18">
        <v>6.1513844464110004E-3</v>
      </c>
      <c r="O508" s="18">
        <v>3.7570916609009999E-3</v>
      </c>
      <c r="P508" s="18">
        <v>5.0655274894430002E-3</v>
      </c>
      <c r="Q508" s="18">
        <v>5.1992031444650002E-3</v>
      </c>
      <c r="R508" s="18">
        <v>5.4650082072070002E-3</v>
      </c>
      <c r="S508" s="18">
        <v>4.2043460598699999E-3</v>
      </c>
      <c r="T508" s="18">
        <v>4.4095406081140001E-3</v>
      </c>
      <c r="U508" s="18">
        <v>3.5702014643240001E-3</v>
      </c>
      <c r="V508" s="18">
        <v>2.5105988829699998E-3</v>
      </c>
      <c r="W508" s="18">
        <v>3.412494170745E-3</v>
      </c>
      <c r="X508" s="18">
        <v>2.8437816746659998E-3</v>
      </c>
      <c r="Y508" s="18">
        <v>1.515268667075E-3</v>
      </c>
      <c r="Z508" s="18">
        <v>3.0023436335970002E-3</v>
      </c>
      <c r="AA508" s="18">
        <v>1.9915205348939998E-3</v>
      </c>
      <c r="AB508" s="18">
        <v>3.7804953853059998E-3</v>
      </c>
      <c r="AC508" s="18">
        <v>1.90383756259E-3</v>
      </c>
      <c r="AD508" s="18">
        <v>1.042573601609E-3</v>
      </c>
      <c r="AE508" s="18">
        <v>1.333963322139E-3</v>
      </c>
      <c r="AF508" s="18">
        <v>2.7034107692080001E-3</v>
      </c>
      <c r="AG508" s="18">
        <v>1.203365879467E-3</v>
      </c>
      <c r="AH508" s="18">
        <v>8.4630948881899998E-4</v>
      </c>
      <c r="AI508" s="18">
        <v>4.0687910913579997E-3</v>
      </c>
      <c r="AJ508" s="18">
        <v>3.3714300617150002E-3</v>
      </c>
      <c r="AK508" s="18">
        <v>2.3339092023099998E-3</v>
      </c>
      <c r="AL508" s="220">
        <v>5.4505701535719998E-3</v>
      </c>
      <c r="AM508" s="220">
        <v>5.0004235476529997E-3</v>
      </c>
      <c r="AN508" s="18"/>
      <c r="AO508" s="18"/>
      <c r="AP508" s="18"/>
      <c r="AQ508" s="18"/>
      <c r="AR508" s="18"/>
      <c r="AS508" s="18"/>
      <c r="AT508" s="18"/>
      <c r="AU508" s="18"/>
      <c r="AV508" s="18"/>
    </row>
    <row r="509" spans="1:48" hidden="1" outlineLevel="1" x14ac:dyDescent="0.2">
      <c r="A509" s="16" t="s">
        <v>21</v>
      </c>
      <c r="C509" s="18">
        <v>0.1239889056714</v>
      </c>
      <c r="D509" s="18">
        <v>9.2949139741220002E-2</v>
      </c>
      <c r="E509" s="18">
        <v>4.1587914487640001E-2</v>
      </c>
      <c r="F509" s="18">
        <v>2.84893041918E-2</v>
      </c>
      <c r="G509" s="18">
        <v>2.3636352512890001E-2</v>
      </c>
      <c r="H509" s="18">
        <v>2.3026553917789998E-2</v>
      </c>
      <c r="I509" s="18">
        <v>2.072754937425E-2</v>
      </c>
      <c r="J509" s="18">
        <v>1.486271732039E-2</v>
      </c>
      <c r="K509" s="18">
        <v>2.2086207097630001E-2</v>
      </c>
      <c r="L509" s="18">
        <v>2.183800968645E-2</v>
      </c>
      <c r="M509" s="18">
        <v>1.3097849861159999E-2</v>
      </c>
      <c r="N509" s="18">
        <v>8.5698045384399995E-3</v>
      </c>
      <c r="O509" s="18">
        <v>1.627741482627E-3</v>
      </c>
      <c r="P509" s="18">
        <v>2.127296012888E-3</v>
      </c>
      <c r="Q509" s="18">
        <v>2.117284091322E-3</v>
      </c>
      <c r="R509" s="18">
        <v>2.5204194300819998E-3</v>
      </c>
      <c r="S509" s="18">
        <v>1.019328738162E-3</v>
      </c>
      <c r="T509" s="18">
        <v>2.465119724916E-3</v>
      </c>
      <c r="U509" s="18">
        <v>2.1303212462700002E-3</v>
      </c>
      <c r="V509" s="18">
        <v>1.7664713681329999E-3</v>
      </c>
      <c r="W509" s="18">
        <v>2.4471223585580001E-3</v>
      </c>
      <c r="X509" s="18">
        <v>5.0395225764859998E-3</v>
      </c>
      <c r="Y509" s="18">
        <v>4.3452796898749996E-3</v>
      </c>
      <c r="Z509" s="18">
        <v>5.090047486227E-3</v>
      </c>
      <c r="AA509" s="18">
        <v>4.5004238160510001E-3</v>
      </c>
      <c r="AB509" s="18">
        <v>2.723578890906E-3</v>
      </c>
      <c r="AC509" s="18">
        <v>3.2709886557509998E-3</v>
      </c>
      <c r="AD509" s="18">
        <v>3.328833290307E-3</v>
      </c>
      <c r="AE509" s="18">
        <v>3.751198025099E-3</v>
      </c>
      <c r="AF509" s="18">
        <v>2.4784405431600002E-3</v>
      </c>
      <c r="AG509" s="18">
        <v>3.5479942724919999E-3</v>
      </c>
      <c r="AH509" s="18">
        <v>3.6021803961E-3</v>
      </c>
      <c r="AI509" s="18">
        <v>1.927493978425E-3</v>
      </c>
      <c r="AJ509" s="18">
        <v>3.4922221017349999E-3</v>
      </c>
      <c r="AK509" s="18">
        <v>4.3650410773840003E-3</v>
      </c>
      <c r="AL509" s="220">
        <v>1.3132805228690001E-3</v>
      </c>
      <c r="AM509" s="220">
        <v>1.190686424378E-3</v>
      </c>
      <c r="AN509" s="18"/>
      <c r="AO509" s="18"/>
      <c r="AP509" s="18"/>
      <c r="AQ509" s="18"/>
      <c r="AR509" s="18"/>
      <c r="AS509" s="18"/>
      <c r="AT509" s="18"/>
      <c r="AU509" s="18"/>
      <c r="AV509" s="18"/>
    </row>
    <row r="510" spans="1:48" hidden="1" outlineLevel="1" x14ac:dyDescent="0.2">
      <c r="A510" s="16" t="s">
        <v>22</v>
      </c>
      <c r="C510" s="18">
        <v>3.6810908819249998E-2</v>
      </c>
      <c r="D510" s="18">
        <v>2.7442612474750001E-2</v>
      </c>
      <c r="E510" s="18">
        <v>2.8705177938700002E-2</v>
      </c>
      <c r="F510" s="18">
        <v>3.5479233855619997E-2</v>
      </c>
      <c r="G510" s="18">
        <v>3.2379807803000003E-2</v>
      </c>
      <c r="H510" s="18">
        <v>2.4067776345740002E-2</v>
      </c>
      <c r="I510" s="18">
        <v>1.329182519061E-2</v>
      </c>
      <c r="J510" s="18">
        <v>1.0509593030340001E-2</v>
      </c>
      <c r="K510" s="18">
        <v>5.7609180194339998E-3</v>
      </c>
      <c r="L510" s="18">
        <v>6.6594268321720001E-3</v>
      </c>
      <c r="M510" s="18">
        <v>9.3436738870600004E-3</v>
      </c>
      <c r="N510" s="18">
        <v>5.9379640652809998E-3</v>
      </c>
      <c r="O510" s="18">
        <v>1.499025377107E-2</v>
      </c>
      <c r="P510" s="18">
        <v>3.4444772414639999E-3</v>
      </c>
      <c r="Q510" s="18">
        <v>2.162218822156E-3</v>
      </c>
      <c r="R510" s="18">
        <v>1.6223771894469999E-3</v>
      </c>
      <c r="S510" s="18">
        <v>1.6991582391090001E-3</v>
      </c>
      <c r="T510" s="18">
        <v>1.4830883375460001E-3</v>
      </c>
      <c r="U510" s="18">
        <v>1.283040314983E-3</v>
      </c>
      <c r="V510" s="18">
        <v>6.2198466024600003E-4</v>
      </c>
      <c r="W510" s="18">
        <v>4.0230563847000001E-4</v>
      </c>
      <c r="X510" s="18">
        <v>3.1595664950500002E-4</v>
      </c>
      <c r="Y510" s="18">
        <v>4.6083419703689997E-3</v>
      </c>
      <c r="Z510" s="18">
        <v>1.631346884083E-3</v>
      </c>
      <c r="AA510" s="18">
        <v>5.6756256592589999E-3</v>
      </c>
      <c r="AB510" s="18">
        <v>3.9329978098540004E-3</v>
      </c>
      <c r="AC510" s="18">
        <v>2.5576071867169999E-3</v>
      </c>
      <c r="AD510" s="18">
        <v>2.996228715295E-3</v>
      </c>
      <c r="AE510" s="18">
        <v>4.2727559372059999E-3</v>
      </c>
      <c r="AF510" s="18">
        <v>3.3394647263010001E-3</v>
      </c>
      <c r="AG510" s="18">
        <v>3.252637732163E-3</v>
      </c>
      <c r="AH510" s="18">
        <v>2.4811325945450001E-3</v>
      </c>
      <c r="AI510" s="18">
        <v>2.9640444455039999E-3</v>
      </c>
      <c r="AJ510" s="18">
        <v>1.8821627244940001E-3</v>
      </c>
      <c r="AK510" s="18">
        <v>2.147512078332E-3</v>
      </c>
      <c r="AL510" s="220">
        <v>2.020462066014E-3</v>
      </c>
      <c r="AM510" s="220">
        <v>2.6120726274109999E-3</v>
      </c>
      <c r="AN510" s="18"/>
      <c r="AO510" s="18"/>
      <c r="AP510" s="18"/>
      <c r="AQ510" s="18"/>
      <c r="AR510" s="18"/>
      <c r="AS510" s="18"/>
      <c r="AT510" s="18"/>
      <c r="AU510" s="18"/>
      <c r="AV510" s="18"/>
    </row>
    <row r="511" spans="1:48" hidden="1" outlineLevel="1" x14ac:dyDescent="0.2">
      <c r="A511" s="16" t="s">
        <v>23</v>
      </c>
      <c r="C511" s="18">
        <v>6.091336398628E-2</v>
      </c>
      <c r="D511" s="18">
        <v>4.4095409451270003E-2</v>
      </c>
      <c r="E511" s="18">
        <v>1.9258071273110001E-2</v>
      </c>
      <c r="F511" s="18">
        <v>2.0384696087419999E-2</v>
      </c>
      <c r="G511" s="18">
        <v>1.7459707661250001E-2</v>
      </c>
      <c r="H511" s="18">
        <v>7.9302705444619995E-3</v>
      </c>
      <c r="I511" s="18">
        <v>7.5378289692649997E-3</v>
      </c>
      <c r="J511" s="18">
        <v>2.1530000788369998E-2</v>
      </c>
      <c r="K511" s="18">
        <v>1.069405570734E-2</v>
      </c>
      <c r="L511" s="18">
        <v>1.0630302903999999E-2</v>
      </c>
      <c r="M511" s="18">
        <v>1.6796933871130001E-2</v>
      </c>
      <c r="N511" s="18">
        <v>9.4637282607480007E-3</v>
      </c>
      <c r="O511" s="18">
        <v>4.5485921438220001E-3</v>
      </c>
      <c r="P511" s="18">
        <v>5.4246500370639999E-3</v>
      </c>
      <c r="Q511" s="18">
        <v>4.9893506825260002E-3</v>
      </c>
      <c r="R511" s="18">
        <v>1.1448886483840001E-3</v>
      </c>
      <c r="S511" s="18">
        <v>1.206205205768E-3</v>
      </c>
      <c r="T511" s="18">
        <v>1.9945350168199998E-3</v>
      </c>
      <c r="U511" s="18">
        <v>2.948995069764E-3</v>
      </c>
      <c r="V511" s="18">
        <v>6.7285084927150001E-3</v>
      </c>
      <c r="W511" s="18">
        <v>8.0710331560720008E-3</v>
      </c>
      <c r="X511" s="18">
        <v>6.6965902745980002E-3</v>
      </c>
      <c r="Y511" s="18">
        <v>1.1087935026599999E-4</v>
      </c>
      <c r="Z511" s="18">
        <v>4.9821716703270002E-3</v>
      </c>
      <c r="AA511" s="18">
        <v>3.7718863513069999E-3</v>
      </c>
      <c r="AB511" s="18">
        <v>1.532394896663E-3</v>
      </c>
      <c r="AC511" s="18">
        <v>1.9343157945600001E-3</v>
      </c>
      <c r="AD511" s="18">
        <v>3.445193570867E-3</v>
      </c>
      <c r="AE511" s="18">
        <v>1.482829850117E-3</v>
      </c>
      <c r="AF511" s="18">
        <v>1.963181411272E-3</v>
      </c>
      <c r="AG511" s="18">
        <v>1.765030180758E-3</v>
      </c>
      <c r="AH511" s="18">
        <v>2.6684522318839998E-3</v>
      </c>
      <c r="AI511" s="18">
        <v>2.5606177633550001E-3</v>
      </c>
      <c r="AJ511" s="18">
        <v>2.2954103711679999E-3</v>
      </c>
      <c r="AK511" s="18">
        <v>3.123235210028E-3</v>
      </c>
      <c r="AL511" s="220">
        <v>3.1446128384490001E-3</v>
      </c>
      <c r="AM511" s="220">
        <v>3.6851612776780001E-3</v>
      </c>
      <c r="AN511" s="18"/>
      <c r="AO511" s="18"/>
      <c r="AP511" s="18"/>
      <c r="AQ511" s="18"/>
      <c r="AR511" s="18"/>
      <c r="AS511" s="18"/>
      <c r="AT511" s="18"/>
      <c r="AU511" s="18"/>
      <c r="AV511" s="18"/>
    </row>
    <row r="512" spans="1:48" hidden="1" outlineLevel="1" x14ac:dyDescent="0.2">
      <c r="A512" s="16" t="s">
        <v>24</v>
      </c>
      <c r="C512" s="18">
        <v>9.1162126559270001E-2</v>
      </c>
      <c r="D512" s="18">
        <v>9.4857431605059994E-2</v>
      </c>
      <c r="E512" s="18">
        <v>4.3228589189570003E-2</v>
      </c>
      <c r="F512" s="18">
        <v>2.7161150964629999E-2</v>
      </c>
      <c r="G512" s="18">
        <v>2.5248681026120001E-2</v>
      </c>
      <c r="H512" s="18">
        <v>2.1322459076840002E-2</v>
      </c>
      <c r="I512" s="18">
        <v>3.1247886284250001E-2</v>
      </c>
      <c r="J512" s="18">
        <v>1.4978671602819999E-2</v>
      </c>
      <c r="K512" s="18">
        <v>2.8493585999529999E-2</v>
      </c>
      <c r="L512" s="18">
        <v>2.8203646017070001E-2</v>
      </c>
      <c r="M512" s="18">
        <v>1.174895946796E-2</v>
      </c>
      <c r="N512" s="18">
        <v>1.6796369725139999E-2</v>
      </c>
      <c r="O512" s="18">
        <v>7.3041548155510002E-3</v>
      </c>
      <c r="P512" s="18">
        <v>0</v>
      </c>
      <c r="Q512" s="18">
        <v>0</v>
      </c>
      <c r="R512" s="18">
        <v>1.7969444329090001E-3</v>
      </c>
      <c r="S512" s="18">
        <v>3.3243846668009999E-3</v>
      </c>
      <c r="T512" s="18">
        <v>4.4714019184310004E-3</v>
      </c>
      <c r="U512" s="18">
        <v>3.4974829727960001E-3</v>
      </c>
      <c r="V512" s="18">
        <v>6.3561234487310003E-3</v>
      </c>
      <c r="W512" s="18">
        <v>6.9257328644290002E-3</v>
      </c>
      <c r="X512" s="18">
        <v>3.2969444925910001E-3</v>
      </c>
      <c r="Y512" s="18">
        <v>5.7541864365300002E-3</v>
      </c>
      <c r="Z512" s="18">
        <v>3.3564119414969998E-3</v>
      </c>
      <c r="AA512" s="18">
        <v>3.0884351388810001E-3</v>
      </c>
      <c r="AB512" s="18">
        <v>1.9411424118749999E-3</v>
      </c>
      <c r="AC512" s="18">
        <v>3.348539310467E-3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2.7885910034350001E-3</v>
      </c>
      <c r="AK512" s="18">
        <v>0</v>
      </c>
      <c r="AL512" s="220">
        <v>2.1940707251110001E-3</v>
      </c>
      <c r="AM512" s="220">
        <v>2.4643064645809998E-3</v>
      </c>
      <c r="AN512" s="18"/>
      <c r="AO512" s="18"/>
      <c r="AP512" s="18"/>
      <c r="AQ512" s="18"/>
      <c r="AR512" s="18"/>
      <c r="AS512" s="18"/>
      <c r="AT512" s="18"/>
      <c r="AU512" s="18"/>
      <c r="AV512" s="18"/>
    </row>
    <row r="513" spans="1:48" hidden="1" outlineLevel="1" x14ac:dyDescent="0.2">
      <c r="A513" s="36" t="s">
        <v>795</v>
      </c>
      <c r="C513" s="18">
        <v>0</v>
      </c>
      <c r="D513" s="18">
        <v>0</v>
      </c>
      <c r="E513" s="18">
        <v>2.885519800539E-2</v>
      </c>
      <c r="F513" s="18">
        <v>3.0222446159190001E-2</v>
      </c>
      <c r="G513" s="18">
        <v>5.8240438647420003E-3</v>
      </c>
      <c r="H513" s="18">
        <v>7.8401180998280001E-3</v>
      </c>
      <c r="I513" s="18">
        <v>6.7356911471099998E-3</v>
      </c>
      <c r="J513" s="18">
        <v>2.412934062268E-2</v>
      </c>
      <c r="K513" s="18">
        <v>2.069686731647E-2</v>
      </c>
      <c r="L513" s="18">
        <v>2.5448017953229998E-2</v>
      </c>
      <c r="M513" s="18">
        <v>6.3312271166209994E-2</v>
      </c>
      <c r="N513" s="18">
        <v>4.0587517466939997E-2</v>
      </c>
      <c r="O513" s="18">
        <v>6.7192792880149997E-3</v>
      </c>
      <c r="P513" s="18">
        <v>8.6869495071890002E-3</v>
      </c>
      <c r="Q513" s="18">
        <v>7.5184239716970004E-3</v>
      </c>
      <c r="R513" s="18">
        <v>2.0671149690549999E-2</v>
      </c>
      <c r="S513" s="18">
        <v>0</v>
      </c>
      <c r="T513" s="18">
        <v>0</v>
      </c>
      <c r="U513" s="18">
        <v>4.3719827263770002E-2</v>
      </c>
      <c r="V513" s="18">
        <v>0</v>
      </c>
      <c r="W513" s="18">
        <v>0</v>
      </c>
      <c r="X513" s="18">
        <v>1.227189986786E-2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220">
        <v>0</v>
      </c>
      <c r="AM513" s="220">
        <v>0</v>
      </c>
      <c r="AN513" s="18"/>
      <c r="AO513" s="18"/>
      <c r="AP513" s="18"/>
      <c r="AQ513" s="18"/>
      <c r="AR513" s="18"/>
      <c r="AS513" s="18"/>
      <c r="AT513" s="18"/>
      <c r="AU513" s="18"/>
      <c r="AV513" s="18"/>
    </row>
    <row r="514" spans="1:48" hidden="1" outlineLevel="1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220"/>
      <c r="AM514" s="220"/>
      <c r="AN514" s="18"/>
      <c r="AO514" s="18"/>
      <c r="AP514" s="18"/>
      <c r="AQ514" s="18"/>
      <c r="AR514" s="18"/>
      <c r="AS514" s="18"/>
      <c r="AT514" s="18"/>
      <c r="AU514" s="18"/>
      <c r="AV514" s="18"/>
    </row>
    <row r="515" spans="1:48" hidden="1" outlineLevel="1" x14ac:dyDescent="0.2">
      <c r="A515" s="16" t="s">
        <v>209</v>
      </c>
      <c r="C515" s="7"/>
    </row>
    <row r="516" spans="1:48" ht="12.75" hidden="1" outlineLevel="1" x14ac:dyDescent="0.2">
      <c r="A516" s="49" t="s">
        <v>210</v>
      </c>
      <c r="B516" s="50"/>
      <c r="C516" s="7"/>
    </row>
    <row r="517" spans="1:48" hidden="1" outlineLevel="1" x14ac:dyDescent="0.2">
      <c r="A517" s="16" t="s">
        <v>211</v>
      </c>
      <c r="C517" s="7"/>
    </row>
    <row r="518" spans="1:48" s="19" customFormat="1" hidden="1" outlineLevel="1" x14ac:dyDescent="0.2">
      <c r="A518" s="28" t="s">
        <v>212</v>
      </c>
      <c r="B518" s="32"/>
      <c r="C518" s="19">
        <v>0</v>
      </c>
      <c r="D518" s="19">
        <v>0</v>
      </c>
      <c r="E518" s="19">
        <v>11973.563217999999</v>
      </c>
      <c r="F518" s="19">
        <v>11973.563217999999</v>
      </c>
      <c r="G518" s="19">
        <v>11911.627907</v>
      </c>
      <c r="H518" s="19">
        <v>11911.627907</v>
      </c>
      <c r="I518" s="19">
        <v>11911.627907</v>
      </c>
      <c r="J518" s="19">
        <v>11911.627907</v>
      </c>
      <c r="K518" s="19">
        <v>11911.627907</v>
      </c>
      <c r="L518" s="19">
        <v>11911.627907</v>
      </c>
      <c r="M518" s="19">
        <v>11911.627907</v>
      </c>
      <c r="N518" s="19">
        <v>11911.627907</v>
      </c>
      <c r="O518" s="19">
        <v>11911.627907</v>
      </c>
      <c r="P518" s="19">
        <v>11911.627907</v>
      </c>
      <c r="Q518" s="19">
        <v>11911.627907</v>
      </c>
      <c r="R518" s="19">
        <v>11911.627907</v>
      </c>
      <c r="S518" s="19">
        <v>11911.627907</v>
      </c>
      <c r="T518" s="19">
        <v>12318.181817999999</v>
      </c>
      <c r="U518" s="19">
        <v>12318.181817999999</v>
      </c>
      <c r="V518" s="19">
        <v>12318.181817999999</v>
      </c>
      <c r="W518" s="19">
        <v>12318.181817999999</v>
      </c>
      <c r="X518" s="19">
        <v>12318.181817999999</v>
      </c>
      <c r="Y518" s="19">
        <v>12318.181817999999</v>
      </c>
      <c r="Z518" s="19">
        <v>12232.558139999999</v>
      </c>
      <c r="AA518" s="19">
        <v>12232.558139999999</v>
      </c>
      <c r="AB518" s="19">
        <v>12232.558139999999</v>
      </c>
      <c r="AC518" s="19">
        <v>12232.558139999999</v>
      </c>
      <c r="AD518" s="19">
        <v>12250</v>
      </c>
      <c r="AE518" s="19">
        <v>12250</v>
      </c>
      <c r="AF518" s="19">
        <v>12250</v>
      </c>
      <c r="AG518" s="19">
        <v>12250</v>
      </c>
      <c r="AH518" s="19">
        <v>12250</v>
      </c>
      <c r="AI518" s="19">
        <v>12250</v>
      </c>
      <c r="AJ518" s="19">
        <v>12271.428571</v>
      </c>
      <c r="AK518" s="19">
        <v>12271.428571</v>
      </c>
      <c r="AL518" s="224">
        <v>12294.117646999999</v>
      </c>
      <c r="AM518" s="224">
        <v>12294.117646999999</v>
      </c>
    </row>
    <row r="519" spans="1:48" s="19" customFormat="1" hidden="1" outlineLevel="1" x14ac:dyDescent="0.2">
      <c r="A519" s="28" t="s">
        <v>213</v>
      </c>
      <c r="B519" s="32"/>
      <c r="C519" s="19">
        <v>300</v>
      </c>
      <c r="D519" s="19">
        <v>300</v>
      </c>
      <c r="E519" s="19">
        <v>13492.424241999999</v>
      </c>
      <c r="F519" s="19">
        <v>13494.367088999999</v>
      </c>
      <c r="G519" s="19">
        <v>13489.751749999999</v>
      </c>
      <c r="H519" s="19">
        <v>13772.886866000001</v>
      </c>
      <c r="I519" s="19">
        <v>13773.563969000001</v>
      </c>
      <c r="J519" s="19">
        <v>13764.173228</v>
      </c>
      <c r="K519" s="19">
        <v>13787.886768</v>
      </c>
      <c r="L519" s="19">
        <v>13788.925510999999</v>
      </c>
      <c r="M519" s="19">
        <v>13790.488771</v>
      </c>
      <c r="N519" s="19">
        <v>13776.805832</v>
      </c>
      <c r="O519" s="19">
        <v>13788.313413</v>
      </c>
      <c r="P519" s="19">
        <v>13780.518617</v>
      </c>
      <c r="Q519" s="19">
        <v>13791.810919</v>
      </c>
      <c r="R519" s="19">
        <v>13783.55615</v>
      </c>
      <c r="S519" s="19">
        <v>13791.286862999999</v>
      </c>
      <c r="T519" s="19">
        <v>14471.834061</v>
      </c>
      <c r="U519" s="19">
        <v>14456.655666000001</v>
      </c>
      <c r="V519" s="19">
        <v>14415.982242</v>
      </c>
      <c r="W519" s="19">
        <v>14414.96063</v>
      </c>
      <c r="X519" s="19">
        <v>14436.189402</v>
      </c>
      <c r="Y519" s="19">
        <v>14420.475113</v>
      </c>
      <c r="Z519" s="19">
        <v>14433.257403</v>
      </c>
      <c r="AA519" s="19">
        <v>14420.274914</v>
      </c>
      <c r="AB519" s="19">
        <v>14405.747126</v>
      </c>
      <c r="AC519" s="19">
        <v>14400.460299</v>
      </c>
      <c r="AD519" s="19">
        <v>14425.743855000001</v>
      </c>
      <c r="AE519" s="19">
        <v>14429.533679</v>
      </c>
      <c r="AF519" s="19">
        <v>14456.753247000001</v>
      </c>
      <c r="AG519" s="19">
        <v>14532.65857</v>
      </c>
      <c r="AH519" s="19">
        <v>14528.648649000001</v>
      </c>
      <c r="AI519" s="19">
        <v>14524.287652999999</v>
      </c>
      <c r="AJ519" s="19">
        <v>14508.027211000001</v>
      </c>
      <c r="AK519" s="19">
        <v>14528.961749</v>
      </c>
      <c r="AL519" s="224">
        <v>14540.56338</v>
      </c>
      <c r="AM519" s="224">
        <v>14529.320113</v>
      </c>
    </row>
    <row r="520" spans="1:48" s="19" customFormat="1" hidden="1" outlineLevel="1" x14ac:dyDescent="0.2">
      <c r="A520" s="28" t="s">
        <v>629</v>
      </c>
      <c r="B520" s="32"/>
      <c r="C520" s="19">
        <v>904.61538499999995</v>
      </c>
      <c r="D520" s="19">
        <v>904.61538499999995</v>
      </c>
      <c r="E520" s="19">
        <v>3086.5673929999998</v>
      </c>
      <c r="F520" s="19">
        <v>3090.5811619999999</v>
      </c>
      <c r="G520" s="19">
        <v>3092.8814609999999</v>
      </c>
      <c r="H520" s="19">
        <v>3095.795842</v>
      </c>
      <c r="I520" s="19">
        <v>3099.9688860000001</v>
      </c>
      <c r="J520" s="19">
        <v>3100.7646690000001</v>
      </c>
      <c r="K520" s="19">
        <v>3104.3403320000002</v>
      </c>
      <c r="L520" s="19">
        <v>3109.3671279999999</v>
      </c>
      <c r="M520" s="19">
        <v>3110.8654449999999</v>
      </c>
      <c r="N520" s="19">
        <v>3110.755584</v>
      </c>
      <c r="O520" s="19">
        <v>3105.887033</v>
      </c>
      <c r="P520" s="19">
        <v>3105.9189529999999</v>
      </c>
      <c r="Q520" s="19">
        <v>3108.4705130000002</v>
      </c>
      <c r="R520" s="19">
        <v>3109.1259020000002</v>
      </c>
      <c r="S520" s="19">
        <v>3107.0660029999999</v>
      </c>
      <c r="T520" s="19">
        <v>3217.221176</v>
      </c>
      <c r="U520" s="19">
        <v>3217.8024740000001</v>
      </c>
      <c r="V520" s="19">
        <v>3221.7986519999999</v>
      </c>
      <c r="W520" s="19">
        <v>3213.4262189999999</v>
      </c>
      <c r="X520" s="19">
        <v>3219.661376</v>
      </c>
      <c r="Y520" s="19">
        <v>3223.0818279999999</v>
      </c>
      <c r="Z520" s="19">
        <v>3225.5073699999998</v>
      </c>
      <c r="AA520" s="19">
        <v>3212.9267770000001</v>
      </c>
      <c r="AB520" s="19">
        <v>3215</v>
      </c>
      <c r="AC520" s="19">
        <v>3220.9980559999999</v>
      </c>
      <c r="AD520" s="19">
        <v>3283.8510849999998</v>
      </c>
      <c r="AE520" s="19">
        <v>3280.7910999999999</v>
      </c>
      <c r="AF520" s="19">
        <v>3282.4113120000002</v>
      </c>
      <c r="AG520" s="19">
        <v>3288.666667</v>
      </c>
      <c r="AH520" s="19">
        <v>3296.679537</v>
      </c>
      <c r="AI520" s="19">
        <v>3301.5729759999999</v>
      </c>
      <c r="AJ520" s="19">
        <v>3308.6866599999998</v>
      </c>
      <c r="AK520" s="19">
        <v>3311.0419910000001</v>
      </c>
      <c r="AL520" s="224">
        <v>3311.19443</v>
      </c>
      <c r="AM520" s="224">
        <v>3312.1342279999999</v>
      </c>
    </row>
    <row r="521" spans="1:48" s="19" customFormat="1" hidden="1" outlineLevel="1" x14ac:dyDescent="0.2">
      <c r="A521" s="28" t="s">
        <v>13</v>
      </c>
      <c r="B521" s="32"/>
      <c r="C521" s="19">
        <v>870.05347600000005</v>
      </c>
      <c r="D521" s="19">
        <v>874.05405399999995</v>
      </c>
      <c r="E521" s="19">
        <v>3337.1250709999999</v>
      </c>
      <c r="F521" s="19">
        <v>3335.7183420000001</v>
      </c>
      <c r="G521" s="19">
        <v>3334.663626</v>
      </c>
      <c r="H521" s="19">
        <v>3324.742268</v>
      </c>
      <c r="I521" s="19">
        <v>3308.9758339999998</v>
      </c>
      <c r="J521" s="19">
        <v>3311.0726639999998</v>
      </c>
      <c r="K521" s="19">
        <v>3316.4256799999998</v>
      </c>
      <c r="L521" s="19">
        <v>3304.869565</v>
      </c>
      <c r="M521" s="19">
        <v>3291.9139030000001</v>
      </c>
      <c r="N521" s="19">
        <v>3298.308051</v>
      </c>
      <c r="O521" s="19">
        <v>3294.903339</v>
      </c>
      <c r="P521" s="19">
        <v>3294.903339</v>
      </c>
      <c r="Q521" s="19">
        <v>3293.8271599999998</v>
      </c>
      <c r="R521" s="19">
        <v>3288.8169509999998</v>
      </c>
      <c r="S521" s="19">
        <v>3287.7876110000002</v>
      </c>
      <c r="T521" s="19">
        <v>4005.6109729999998</v>
      </c>
      <c r="U521" s="19">
        <v>4005.3682899999999</v>
      </c>
      <c r="V521" s="19">
        <v>3994.723618</v>
      </c>
      <c r="W521" s="19">
        <v>4000</v>
      </c>
      <c r="X521" s="19">
        <v>4012.9606100000001</v>
      </c>
      <c r="Y521" s="19">
        <v>3988.3570500000001</v>
      </c>
      <c r="Z521" s="19">
        <v>3961.968085</v>
      </c>
      <c r="AA521" s="19">
        <v>3919.1316149999998</v>
      </c>
      <c r="AB521" s="19">
        <v>3920.1923080000001</v>
      </c>
      <c r="AC521" s="19">
        <v>3925.309491</v>
      </c>
      <c r="AD521" s="19">
        <v>3999.53775</v>
      </c>
      <c r="AE521" s="19">
        <v>3987.7708980000002</v>
      </c>
      <c r="AF521" s="19">
        <v>3997.0358809999998</v>
      </c>
      <c r="AG521" s="19">
        <v>3999.8394859999999</v>
      </c>
      <c r="AH521" s="19">
        <v>4006.6343040000002</v>
      </c>
      <c r="AI521" s="19">
        <v>3993.1596089999998</v>
      </c>
      <c r="AJ521" s="19">
        <v>3988.2544859999998</v>
      </c>
      <c r="AK521" s="19">
        <v>3962.3355259999998</v>
      </c>
      <c r="AL521" s="224">
        <v>3997.1088439999999</v>
      </c>
      <c r="AM521" s="224">
        <v>3980.5841919999998</v>
      </c>
    </row>
    <row r="522" spans="1:48" s="19" customFormat="1" hidden="1" outlineLevel="1" x14ac:dyDescent="0.2">
      <c r="A522" s="28" t="s">
        <v>14</v>
      </c>
      <c r="B522" s="32"/>
      <c r="C522" s="19">
        <v>1284.0517239999999</v>
      </c>
      <c r="D522" s="19">
        <v>1263.2034630000001</v>
      </c>
      <c r="E522" s="19">
        <v>4078.6511839999998</v>
      </c>
      <c r="F522" s="19">
        <v>4083.1465710000002</v>
      </c>
      <c r="G522" s="19">
        <v>4093.3783779999999</v>
      </c>
      <c r="H522" s="19">
        <v>4093.1550320000001</v>
      </c>
      <c r="I522" s="19">
        <v>4098.2735119999998</v>
      </c>
      <c r="J522" s="19">
        <v>4097.7210569999997</v>
      </c>
      <c r="K522" s="19">
        <v>4102.7930399999996</v>
      </c>
      <c r="L522" s="19">
        <v>4105.795768</v>
      </c>
      <c r="M522" s="19">
        <v>4110.00461</v>
      </c>
      <c r="N522" s="19">
        <v>4102.0332719999997</v>
      </c>
      <c r="O522" s="19">
        <v>4111.8029740000002</v>
      </c>
      <c r="P522" s="19">
        <v>4118.3511879999996</v>
      </c>
      <c r="Q522" s="19">
        <v>4127.0901450000001</v>
      </c>
      <c r="R522" s="19">
        <v>4124.953184</v>
      </c>
      <c r="S522" s="19">
        <v>4127.2386310000002</v>
      </c>
      <c r="T522" s="19">
        <v>4523.4011630000005</v>
      </c>
      <c r="U522" s="19">
        <v>4531.2865499999998</v>
      </c>
      <c r="V522" s="19">
        <v>4523.5424350000003</v>
      </c>
      <c r="W522" s="19">
        <v>4533.1352150000002</v>
      </c>
      <c r="X522" s="19">
        <v>4539.224459</v>
      </c>
      <c r="Y522" s="19">
        <v>4539.3046109999996</v>
      </c>
      <c r="Z522" s="19">
        <v>4536.0277139999998</v>
      </c>
      <c r="AA522" s="19">
        <v>4463.3491309999999</v>
      </c>
      <c r="AB522" s="19">
        <v>4454.6762589999998</v>
      </c>
      <c r="AC522" s="19">
        <v>4455.974338</v>
      </c>
      <c r="AD522" s="19">
        <v>4625.466418</v>
      </c>
      <c r="AE522" s="19">
        <v>4624.5778609999998</v>
      </c>
      <c r="AF522" s="19">
        <v>4622.358491</v>
      </c>
      <c r="AG522" s="19">
        <v>4649.8062019999998</v>
      </c>
      <c r="AH522" s="19">
        <v>4664.2023349999999</v>
      </c>
      <c r="AI522" s="19">
        <v>4664.0625</v>
      </c>
      <c r="AJ522" s="19">
        <v>4665.4260530000001</v>
      </c>
      <c r="AK522" s="19">
        <v>4665.3543309999995</v>
      </c>
      <c r="AL522" s="224">
        <v>4710.2719029999998</v>
      </c>
      <c r="AM522" s="224">
        <v>4693.604061</v>
      </c>
    </row>
    <row r="523" spans="1:48" s="19" customFormat="1" hidden="1" outlineLevel="1" x14ac:dyDescent="0.2">
      <c r="A523" s="28" t="s">
        <v>15</v>
      </c>
      <c r="B523" s="32"/>
      <c r="C523" s="19">
        <v>2478.772379</v>
      </c>
      <c r="D523" s="19">
        <v>2483.8461539999998</v>
      </c>
      <c r="E523" s="19">
        <v>4274.4588739999999</v>
      </c>
      <c r="F523" s="19">
        <v>4279.774668</v>
      </c>
      <c r="G523" s="19">
        <v>4285.417426</v>
      </c>
      <c r="H523" s="19">
        <v>4288.3235720000002</v>
      </c>
      <c r="I523" s="19">
        <v>4287.57114</v>
      </c>
      <c r="J523" s="19">
        <v>4288.3198229999998</v>
      </c>
      <c r="K523" s="19">
        <v>4290.2569789999998</v>
      </c>
      <c r="L523" s="19">
        <v>4292.6503339999999</v>
      </c>
      <c r="M523" s="19">
        <v>4293.5381749999997</v>
      </c>
      <c r="N523" s="19">
        <v>4293.5014010000004</v>
      </c>
      <c r="O523" s="19">
        <v>4289.6247649999996</v>
      </c>
      <c r="P523" s="19">
        <v>4291.1980439999998</v>
      </c>
      <c r="Q523" s="19">
        <v>4285.1914729999999</v>
      </c>
      <c r="R523" s="19">
        <v>4288.369009</v>
      </c>
      <c r="S523" s="19">
        <v>4286.6565289999999</v>
      </c>
      <c r="T523" s="19">
        <v>4324.9200430000001</v>
      </c>
      <c r="U523" s="19">
        <v>4331.4087140000001</v>
      </c>
      <c r="V523" s="19">
        <v>4325.1210330000004</v>
      </c>
      <c r="W523" s="19">
        <v>4326.4308860000001</v>
      </c>
      <c r="X523" s="19">
        <v>4327.1568100000004</v>
      </c>
      <c r="Y523" s="19">
        <v>4310.1065280000003</v>
      </c>
      <c r="Z523" s="19">
        <v>4285.9751040000001</v>
      </c>
      <c r="AA523" s="19">
        <v>4253.2343879999999</v>
      </c>
      <c r="AB523" s="19">
        <v>4231.4940580000002</v>
      </c>
      <c r="AC523" s="19">
        <v>4231.5445769999997</v>
      </c>
      <c r="AD523" s="19">
        <v>4431.4796429999997</v>
      </c>
      <c r="AE523" s="19">
        <v>4435.0748750000002</v>
      </c>
      <c r="AF523" s="19">
        <v>4445.1440050000001</v>
      </c>
      <c r="AG523" s="19">
        <v>4457.0839059999998</v>
      </c>
      <c r="AH523" s="19">
        <v>4452.5517239999999</v>
      </c>
      <c r="AI523" s="19">
        <v>4456.8566490000003</v>
      </c>
      <c r="AJ523" s="19">
        <v>4447.3848289999996</v>
      </c>
      <c r="AK523" s="19">
        <v>4455.1916380000002</v>
      </c>
      <c r="AL523" s="224">
        <v>4451.2940330000001</v>
      </c>
      <c r="AM523" s="224">
        <v>4440.650995</v>
      </c>
    </row>
    <row r="524" spans="1:48" s="19" customFormat="1" hidden="1" outlineLevel="1" x14ac:dyDescent="0.2">
      <c r="A524" s="28" t="s">
        <v>16</v>
      </c>
      <c r="B524" s="32"/>
      <c r="C524" s="19">
        <v>3963.1578949999998</v>
      </c>
      <c r="D524" s="19">
        <v>3967.9867989999998</v>
      </c>
      <c r="E524" s="19">
        <v>4934.8549320000002</v>
      </c>
      <c r="F524" s="19">
        <v>4937.8572819999999</v>
      </c>
      <c r="G524" s="19">
        <v>4939.2574500000001</v>
      </c>
      <c r="H524" s="19">
        <v>4937.0508540000001</v>
      </c>
      <c r="I524" s="19">
        <v>4935.0970539999998</v>
      </c>
      <c r="J524" s="19">
        <v>4938.6006520000001</v>
      </c>
      <c r="K524" s="19">
        <v>4941.6832270000004</v>
      </c>
      <c r="L524" s="19">
        <v>4944.2416990000002</v>
      </c>
      <c r="M524" s="19">
        <v>4952.2709080000004</v>
      </c>
      <c r="N524" s="19">
        <v>4955.2229809999999</v>
      </c>
      <c r="O524" s="19">
        <v>4957.7101389999998</v>
      </c>
      <c r="P524" s="19">
        <v>4958.0107150000003</v>
      </c>
      <c r="Q524" s="19">
        <v>4952.2215459999998</v>
      </c>
      <c r="R524" s="19">
        <v>4953.0680780000002</v>
      </c>
      <c r="S524" s="19">
        <v>4952.9039499999999</v>
      </c>
      <c r="T524" s="19">
        <v>5032.0308199999999</v>
      </c>
      <c r="U524" s="19">
        <v>5035.4330710000004</v>
      </c>
      <c r="V524" s="19">
        <v>5042.2852380000004</v>
      </c>
      <c r="W524" s="19">
        <v>5045.2719669999997</v>
      </c>
      <c r="X524" s="19">
        <v>5044.1254730000001</v>
      </c>
      <c r="Y524" s="19">
        <v>5045.0642559999997</v>
      </c>
      <c r="Z524" s="19">
        <v>5035.4575400000003</v>
      </c>
      <c r="AA524" s="19">
        <v>5019.3277310000003</v>
      </c>
      <c r="AB524" s="19">
        <v>5004.2183619999996</v>
      </c>
      <c r="AC524" s="19">
        <v>5012.8317939999997</v>
      </c>
      <c r="AD524" s="19">
        <v>5127.2494450000004</v>
      </c>
      <c r="AE524" s="19">
        <v>5129.6220279999998</v>
      </c>
      <c r="AF524" s="19">
        <v>5129.7232249999997</v>
      </c>
      <c r="AG524" s="19">
        <v>5142.1506509999999</v>
      </c>
      <c r="AH524" s="19">
        <v>5145.3886929999999</v>
      </c>
      <c r="AI524" s="19">
        <v>5154.0233959999996</v>
      </c>
      <c r="AJ524" s="19">
        <v>5153.86121</v>
      </c>
      <c r="AK524" s="19">
        <v>5150.7590639999999</v>
      </c>
      <c r="AL524" s="224">
        <v>5155.9405939999997</v>
      </c>
      <c r="AM524" s="224">
        <v>5147.4451209999997</v>
      </c>
    </row>
    <row r="525" spans="1:48" s="19" customFormat="1" hidden="1" outlineLevel="1" x14ac:dyDescent="0.2">
      <c r="A525" s="28" t="s">
        <v>17</v>
      </c>
      <c r="B525" s="32"/>
      <c r="C525" s="19">
        <v>4783.74269</v>
      </c>
      <c r="D525" s="19">
        <v>4785.4630719999996</v>
      </c>
      <c r="E525" s="19">
        <v>5431.5379160000002</v>
      </c>
      <c r="F525" s="19">
        <v>5434.0998900000004</v>
      </c>
      <c r="G525" s="19">
        <v>5438.2373980000002</v>
      </c>
      <c r="H525" s="19">
        <v>5434.7573320000001</v>
      </c>
      <c r="I525" s="19">
        <v>5436.425013</v>
      </c>
      <c r="J525" s="19">
        <v>5438.2070510000003</v>
      </c>
      <c r="K525" s="19">
        <v>5435.6887889999998</v>
      </c>
      <c r="L525" s="19">
        <v>5439.0787810000002</v>
      </c>
      <c r="M525" s="19">
        <v>5435.6010130000004</v>
      </c>
      <c r="N525" s="19">
        <v>5437.7730279999996</v>
      </c>
      <c r="O525" s="19">
        <v>5438.8672919999999</v>
      </c>
      <c r="P525" s="19">
        <v>5437.6874959999996</v>
      </c>
      <c r="Q525" s="19">
        <v>5434.0617830000001</v>
      </c>
      <c r="R525" s="19">
        <v>5432.2820789999996</v>
      </c>
      <c r="S525" s="19">
        <v>5435.1355020000001</v>
      </c>
      <c r="T525" s="19">
        <v>5546.2427749999997</v>
      </c>
      <c r="U525" s="19">
        <v>5549.130435</v>
      </c>
      <c r="V525" s="19">
        <v>5548.33151</v>
      </c>
      <c r="W525" s="19">
        <v>5548.785629</v>
      </c>
      <c r="X525" s="19">
        <v>5556.7587480000002</v>
      </c>
      <c r="Y525" s="19">
        <v>5556.2367080000004</v>
      </c>
      <c r="Z525" s="19">
        <v>5539.4616319999996</v>
      </c>
      <c r="AA525" s="19">
        <v>5530.6872819999999</v>
      </c>
      <c r="AB525" s="19">
        <v>5523.0922549999996</v>
      </c>
      <c r="AC525" s="19">
        <v>5524.4789190000001</v>
      </c>
      <c r="AD525" s="19">
        <v>5654.9221639999996</v>
      </c>
      <c r="AE525" s="19">
        <v>5644.9690840000003</v>
      </c>
      <c r="AF525" s="19">
        <v>5644.8233039999996</v>
      </c>
      <c r="AG525" s="19">
        <v>5646.1244349999997</v>
      </c>
      <c r="AH525" s="19">
        <v>5652.111202</v>
      </c>
      <c r="AI525" s="19">
        <v>5652.1947229999996</v>
      </c>
      <c r="AJ525" s="19">
        <v>5659.6223760000003</v>
      </c>
      <c r="AK525" s="19">
        <v>5661.6117649999997</v>
      </c>
      <c r="AL525" s="224">
        <v>5671.7758599999997</v>
      </c>
      <c r="AM525" s="224">
        <v>5664.75911</v>
      </c>
    </row>
    <row r="526" spans="1:48" s="19" customFormat="1" hidden="1" outlineLevel="1" x14ac:dyDescent="0.2">
      <c r="A526" s="28" t="s">
        <v>18</v>
      </c>
      <c r="B526" s="32"/>
      <c r="C526" s="19">
        <v>5570.126354</v>
      </c>
      <c r="D526" s="19">
        <v>5570.7692310000002</v>
      </c>
      <c r="E526" s="19">
        <v>6367.3604059999998</v>
      </c>
      <c r="F526" s="19">
        <v>6367.9254899999996</v>
      </c>
      <c r="G526" s="19">
        <v>6371.7524720000001</v>
      </c>
      <c r="H526" s="19">
        <v>6373.3238309999997</v>
      </c>
      <c r="I526" s="19">
        <v>6373.7239639999998</v>
      </c>
      <c r="J526" s="19">
        <v>6374.8550770000002</v>
      </c>
      <c r="K526" s="19">
        <v>6375.2692509999997</v>
      </c>
      <c r="L526" s="19">
        <v>6378.09645</v>
      </c>
      <c r="M526" s="19">
        <v>6382.9881059999998</v>
      </c>
      <c r="N526" s="19">
        <v>6383.0742360000004</v>
      </c>
      <c r="O526" s="19">
        <v>6382.0183379999999</v>
      </c>
      <c r="P526" s="19">
        <v>6385.4698850000004</v>
      </c>
      <c r="Q526" s="19">
        <v>6387.171652</v>
      </c>
      <c r="R526" s="19">
        <v>6390.1879900000004</v>
      </c>
      <c r="S526" s="19">
        <v>6390.5395019999996</v>
      </c>
      <c r="T526" s="19">
        <v>6566.983072</v>
      </c>
      <c r="U526" s="19">
        <v>6572.960317</v>
      </c>
      <c r="V526" s="19">
        <v>6574.2439960000002</v>
      </c>
      <c r="W526" s="19">
        <v>6579.7356829999999</v>
      </c>
      <c r="X526" s="19">
        <v>6579.7058349999998</v>
      </c>
      <c r="Y526" s="19">
        <v>6578.7146320000002</v>
      </c>
      <c r="Z526" s="19">
        <v>6577.5874720000002</v>
      </c>
      <c r="AA526" s="19">
        <v>6573.9108990000004</v>
      </c>
      <c r="AB526" s="19">
        <v>6564.9760050000004</v>
      </c>
      <c r="AC526" s="19">
        <v>6565.4491120000002</v>
      </c>
      <c r="AD526" s="19">
        <v>6723.3349829999997</v>
      </c>
      <c r="AE526" s="19">
        <v>6719.0447819999999</v>
      </c>
      <c r="AF526" s="19">
        <v>6724.6610849999997</v>
      </c>
      <c r="AG526" s="19">
        <v>6745.5838709999998</v>
      </c>
      <c r="AH526" s="19">
        <v>6746.0890989999998</v>
      </c>
      <c r="AI526" s="19">
        <v>6747.629355</v>
      </c>
      <c r="AJ526" s="19">
        <v>6752.5444770000004</v>
      </c>
      <c r="AK526" s="19">
        <v>6752.251972</v>
      </c>
      <c r="AL526" s="224">
        <v>6768.6293329999999</v>
      </c>
      <c r="AM526" s="224">
        <v>6772.4855239999997</v>
      </c>
    </row>
    <row r="527" spans="1:48" s="19" customFormat="1" hidden="1" outlineLevel="1" x14ac:dyDescent="0.2">
      <c r="A527" s="28" t="s">
        <v>19</v>
      </c>
      <c r="B527" s="32"/>
      <c r="C527" s="19">
        <v>6489.3300250000002</v>
      </c>
      <c r="D527" s="19">
        <v>6495.5186720000002</v>
      </c>
      <c r="E527" s="19">
        <v>7004.2013180000004</v>
      </c>
      <c r="F527" s="19">
        <v>7004.328512</v>
      </c>
      <c r="G527" s="19">
        <v>7003.4012499999999</v>
      </c>
      <c r="H527" s="19">
        <v>7004.8140880000001</v>
      </c>
      <c r="I527" s="19">
        <v>7006.2698149999997</v>
      </c>
      <c r="J527" s="19">
        <v>7006.0514620000004</v>
      </c>
      <c r="K527" s="19">
        <v>7006.0460759999996</v>
      </c>
      <c r="L527" s="19">
        <v>7004.6731559999998</v>
      </c>
      <c r="M527" s="19">
        <v>7007.2816069999999</v>
      </c>
      <c r="N527" s="19">
        <v>7008.3833999999997</v>
      </c>
      <c r="O527" s="19">
        <v>7014.5192790000001</v>
      </c>
      <c r="P527" s="19">
        <v>7012.8559439999999</v>
      </c>
      <c r="Q527" s="19">
        <v>7012.3645960000003</v>
      </c>
      <c r="R527" s="19">
        <v>7010.8841240000002</v>
      </c>
      <c r="S527" s="19">
        <v>7010.303167</v>
      </c>
      <c r="T527" s="19">
        <v>7184.0415540000004</v>
      </c>
      <c r="U527" s="19">
        <v>7185.5883110000004</v>
      </c>
      <c r="V527" s="19">
        <v>7189.8018069999998</v>
      </c>
      <c r="W527" s="19">
        <v>7194.4626399999997</v>
      </c>
      <c r="X527" s="19">
        <v>7201.5139929999996</v>
      </c>
      <c r="Y527" s="19">
        <v>7201.5420020000001</v>
      </c>
      <c r="Z527" s="19">
        <v>7199.7755939999997</v>
      </c>
      <c r="AA527" s="19">
        <v>7191.8761189999996</v>
      </c>
      <c r="AB527" s="19">
        <v>7188.9071290000002</v>
      </c>
      <c r="AC527" s="19">
        <v>7192.2028049999999</v>
      </c>
      <c r="AD527" s="19">
        <v>7473.8010569999997</v>
      </c>
      <c r="AE527" s="19">
        <v>7471.8322079999998</v>
      </c>
      <c r="AF527" s="19">
        <v>7477.7992649999997</v>
      </c>
      <c r="AG527" s="19">
        <v>7483.1627070000004</v>
      </c>
      <c r="AH527" s="19">
        <v>7488.6472469999999</v>
      </c>
      <c r="AI527" s="19">
        <v>7493.6974790000004</v>
      </c>
      <c r="AJ527" s="19">
        <v>7493.5561580000003</v>
      </c>
      <c r="AK527" s="19">
        <v>7499.9899260000002</v>
      </c>
      <c r="AL527" s="224">
        <v>7518.8610619999999</v>
      </c>
      <c r="AM527" s="224">
        <v>7515.3717630000001</v>
      </c>
    </row>
    <row r="528" spans="1:48" s="19" customFormat="1" hidden="1" outlineLevel="1" x14ac:dyDescent="0.2">
      <c r="A528" s="28" t="s">
        <v>20</v>
      </c>
      <c r="B528" s="32"/>
      <c r="C528" s="19">
        <v>7328.0688620000001</v>
      </c>
      <c r="D528" s="19">
        <v>7332.5581400000001</v>
      </c>
      <c r="E528" s="19">
        <v>7665.0145620000003</v>
      </c>
      <c r="F528" s="19">
        <v>7670.7713130000002</v>
      </c>
      <c r="G528" s="19">
        <v>7672.779074</v>
      </c>
      <c r="H528" s="19">
        <v>7677.5794509999996</v>
      </c>
      <c r="I528" s="19">
        <v>7678.2070169999997</v>
      </c>
      <c r="J528" s="19">
        <v>7679.7428179999997</v>
      </c>
      <c r="K528" s="19">
        <v>7680.8371740000002</v>
      </c>
      <c r="L528" s="19">
        <v>7685.6340819999996</v>
      </c>
      <c r="M528" s="19">
        <v>7688.5931979999996</v>
      </c>
      <c r="N528" s="19">
        <v>7693.8032999999996</v>
      </c>
      <c r="O528" s="19">
        <v>7692.9869410000001</v>
      </c>
      <c r="P528" s="19">
        <v>7695.9163179999996</v>
      </c>
      <c r="Q528" s="19">
        <v>7699.1779900000001</v>
      </c>
      <c r="R528" s="19">
        <v>7697.8091560000003</v>
      </c>
      <c r="S528" s="19">
        <v>7700.134763</v>
      </c>
      <c r="T528" s="19">
        <v>7902.3271480000003</v>
      </c>
      <c r="U528" s="19">
        <v>7904.3109910000003</v>
      </c>
      <c r="V528" s="19">
        <v>7909.9728830000004</v>
      </c>
      <c r="W528" s="19">
        <v>7913.906935</v>
      </c>
      <c r="X528" s="19">
        <v>7915.362451</v>
      </c>
      <c r="Y528" s="19">
        <v>7918.666768</v>
      </c>
      <c r="Z528" s="19">
        <v>7915.0045890000001</v>
      </c>
      <c r="AA528" s="19">
        <v>7908.8176510000003</v>
      </c>
      <c r="AB528" s="19">
        <v>7909.4716539999999</v>
      </c>
      <c r="AC528" s="19">
        <v>7911.326736</v>
      </c>
      <c r="AD528" s="19">
        <v>8195.4027470000001</v>
      </c>
      <c r="AE528" s="19">
        <v>8194.7198910000006</v>
      </c>
      <c r="AF528" s="19">
        <v>8197.6500539999997</v>
      </c>
      <c r="AG528" s="19">
        <v>8216.9457330000005</v>
      </c>
      <c r="AH528" s="19">
        <v>8222.7337110000008</v>
      </c>
      <c r="AI528" s="19">
        <v>8222.9107509999994</v>
      </c>
      <c r="AJ528" s="19">
        <v>8228.0101780000005</v>
      </c>
      <c r="AK528" s="19">
        <v>8233.8434849999994</v>
      </c>
      <c r="AL528" s="224">
        <v>8250.7327359999999</v>
      </c>
      <c r="AM528" s="224">
        <v>8257.6931220000006</v>
      </c>
    </row>
    <row r="529" spans="1:48" s="19" customFormat="1" hidden="1" outlineLevel="1" x14ac:dyDescent="0.2">
      <c r="A529" s="28" t="s">
        <v>21</v>
      </c>
      <c r="B529" s="32"/>
      <c r="C529" s="19">
        <v>7566.9191920000003</v>
      </c>
      <c r="D529" s="19">
        <v>7571.3834489999999</v>
      </c>
      <c r="E529" s="19">
        <v>8585.7577540000002</v>
      </c>
      <c r="F529" s="19">
        <v>8588.8329759999997</v>
      </c>
      <c r="G529" s="19">
        <v>8590.0408470000002</v>
      </c>
      <c r="H529" s="19">
        <v>8593.6007329999993</v>
      </c>
      <c r="I529" s="19">
        <v>8595.8486489999996</v>
      </c>
      <c r="J529" s="19">
        <v>8592.8493980000003</v>
      </c>
      <c r="K529" s="19">
        <v>8591.4052730000003</v>
      </c>
      <c r="L529" s="19">
        <v>8592.6006649999999</v>
      </c>
      <c r="M529" s="19">
        <v>8595.2227559999992</v>
      </c>
      <c r="N529" s="19">
        <v>8592.4865929999996</v>
      </c>
      <c r="O529" s="19">
        <v>8589.88141</v>
      </c>
      <c r="P529" s="19">
        <v>8589.8507539999991</v>
      </c>
      <c r="Q529" s="19">
        <v>8589.3856259999993</v>
      </c>
      <c r="R529" s="19">
        <v>8588.6201099999998</v>
      </c>
      <c r="S529" s="19">
        <v>8589.0835179999995</v>
      </c>
      <c r="T529" s="19">
        <v>8830.1330660000003</v>
      </c>
      <c r="U529" s="19">
        <v>8834.2413259999994</v>
      </c>
      <c r="V529" s="19">
        <v>8827.6565539999992</v>
      </c>
      <c r="W529" s="19">
        <v>8826.6871859999992</v>
      </c>
      <c r="X529" s="19">
        <v>8827.9855250000001</v>
      </c>
      <c r="Y529" s="19">
        <v>8828.1424900000002</v>
      </c>
      <c r="Z529" s="19">
        <v>8832.2330390000006</v>
      </c>
      <c r="AA529" s="19">
        <v>8826.2457959999992</v>
      </c>
      <c r="AB529" s="19">
        <v>8825.9736279999997</v>
      </c>
      <c r="AC529" s="19">
        <v>8824.8981160000003</v>
      </c>
      <c r="AD529" s="19">
        <v>9163.9080009999998</v>
      </c>
      <c r="AE529" s="19">
        <v>9158.8746300000003</v>
      </c>
      <c r="AF529" s="19">
        <v>9160.9323960000002</v>
      </c>
      <c r="AG529" s="19">
        <v>9184.3035130000007</v>
      </c>
      <c r="AH529" s="19">
        <v>9183.6354329999995</v>
      </c>
      <c r="AI529" s="19">
        <v>9184.9722849999998</v>
      </c>
      <c r="AJ529" s="19">
        <v>9188.0008240000006</v>
      </c>
      <c r="AK529" s="19">
        <v>9191.2913219999991</v>
      </c>
      <c r="AL529" s="224">
        <v>9220.6199890000007</v>
      </c>
      <c r="AM529" s="224">
        <v>9220.9775969999992</v>
      </c>
    </row>
    <row r="530" spans="1:48" s="19" customFormat="1" hidden="1" outlineLevel="1" x14ac:dyDescent="0.2">
      <c r="A530" s="28" t="s">
        <v>22</v>
      </c>
      <c r="B530" s="32"/>
      <c r="C530" s="19">
        <v>7811.2639159999999</v>
      </c>
      <c r="D530" s="19">
        <v>7811.4678899999999</v>
      </c>
      <c r="E530" s="19">
        <v>8895.9984999999997</v>
      </c>
      <c r="F530" s="19">
        <v>8898.5876919999992</v>
      </c>
      <c r="G530" s="19">
        <v>8892.2041559999998</v>
      </c>
      <c r="H530" s="19">
        <v>8891.2480439999999</v>
      </c>
      <c r="I530" s="19">
        <v>8893.8348389999992</v>
      </c>
      <c r="J530" s="19">
        <v>8890.9529750000002</v>
      </c>
      <c r="K530" s="19">
        <v>8893.0517039999995</v>
      </c>
      <c r="L530" s="19">
        <v>8894.0067560000007</v>
      </c>
      <c r="M530" s="19">
        <v>8891.8718270000008</v>
      </c>
      <c r="N530" s="19">
        <v>8890.3638850000007</v>
      </c>
      <c r="O530" s="19">
        <v>8890.3355119999997</v>
      </c>
      <c r="P530" s="19">
        <v>8889.488464</v>
      </c>
      <c r="Q530" s="19">
        <v>8891.1313470000005</v>
      </c>
      <c r="R530" s="19">
        <v>8894.0454470000004</v>
      </c>
      <c r="S530" s="19">
        <v>8894.5192569999999</v>
      </c>
      <c r="T530" s="19">
        <v>9130.6832579999991</v>
      </c>
      <c r="U530" s="19">
        <v>9128.4029850000006</v>
      </c>
      <c r="V530" s="19">
        <v>9134.3613989999994</v>
      </c>
      <c r="W530" s="19">
        <v>9131.1778470000008</v>
      </c>
      <c r="X530" s="19">
        <v>9131.5813390000003</v>
      </c>
      <c r="Y530" s="19">
        <v>9132.4973399999999</v>
      </c>
      <c r="Z530" s="19">
        <v>9133.4274810000006</v>
      </c>
      <c r="AA530" s="19">
        <v>9124.8065580000002</v>
      </c>
      <c r="AB530" s="19">
        <v>9127.5124950000009</v>
      </c>
      <c r="AC530" s="19">
        <v>9128.5615120000002</v>
      </c>
      <c r="AD530" s="19">
        <v>9633.8092280000001</v>
      </c>
      <c r="AE530" s="19">
        <v>9637.955371</v>
      </c>
      <c r="AF530" s="19">
        <v>9641.9190340000005</v>
      </c>
      <c r="AG530" s="19">
        <v>9652.1030040000005</v>
      </c>
      <c r="AH530" s="19">
        <v>9658.9818099999993</v>
      </c>
      <c r="AI530" s="19">
        <v>9661.5144</v>
      </c>
      <c r="AJ530" s="19">
        <v>9665.6722869999994</v>
      </c>
      <c r="AK530" s="19">
        <v>9670.4602059999997</v>
      </c>
      <c r="AL530" s="224">
        <v>9698.3424799999993</v>
      </c>
      <c r="AM530" s="224">
        <v>9700.9664009999997</v>
      </c>
    </row>
    <row r="531" spans="1:48" s="19" customFormat="1" hidden="1" outlineLevel="1" x14ac:dyDescent="0.2">
      <c r="A531" s="28" t="s">
        <v>23</v>
      </c>
      <c r="B531" s="32"/>
      <c r="C531" s="19">
        <v>7736.25</v>
      </c>
      <c r="D531" s="19">
        <v>7738.8835419999996</v>
      </c>
      <c r="E531" s="19">
        <v>8458.5259939999996</v>
      </c>
      <c r="F531" s="19">
        <v>8462.622609</v>
      </c>
      <c r="G531" s="19">
        <v>8466.1441040000009</v>
      </c>
      <c r="H531" s="19">
        <v>8465.5826560000005</v>
      </c>
      <c r="I531" s="19">
        <v>8466.2285570000004</v>
      </c>
      <c r="J531" s="19">
        <v>8464.1642449999999</v>
      </c>
      <c r="K531" s="19">
        <v>8464.8269870000004</v>
      </c>
      <c r="L531" s="19">
        <v>8464.6375549999993</v>
      </c>
      <c r="M531" s="19">
        <v>8466.3014380000004</v>
      </c>
      <c r="N531" s="19">
        <v>8469.0642549999993</v>
      </c>
      <c r="O531" s="19">
        <v>8469.9743639999997</v>
      </c>
      <c r="P531" s="19">
        <v>8466.0172889999994</v>
      </c>
      <c r="Q531" s="19">
        <v>8461.8234329999996</v>
      </c>
      <c r="R531" s="19">
        <v>8461.9676670000008</v>
      </c>
      <c r="S531" s="19">
        <v>8459.3582549999992</v>
      </c>
      <c r="T531" s="19">
        <v>8585.1060190000007</v>
      </c>
      <c r="U531" s="19">
        <v>8583.4947300000003</v>
      </c>
      <c r="V531" s="19">
        <v>8586.6845009999997</v>
      </c>
      <c r="W531" s="19">
        <v>8585.4524930000007</v>
      </c>
      <c r="X531" s="19">
        <v>8588.9509510000007</v>
      </c>
      <c r="Y531" s="19">
        <v>8592.2356440000003</v>
      </c>
      <c r="Z531" s="19">
        <v>8592.3583660000004</v>
      </c>
      <c r="AA531" s="19">
        <v>8595.0291369999995</v>
      </c>
      <c r="AB531" s="19">
        <v>8592.5925929999994</v>
      </c>
      <c r="AC531" s="19">
        <v>8588.4782799999994</v>
      </c>
      <c r="AD531" s="19">
        <v>8926.2561829999995</v>
      </c>
      <c r="AE531" s="19">
        <v>8927.1835769999998</v>
      </c>
      <c r="AF531" s="19">
        <v>8924.8819519999997</v>
      </c>
      <c r="AG531" s="19">
        <v>8936.7308209999992</v>
      </c>
      <c r="AH531" s="19">
        <v>8939.122163</v>
      </c>
      <c r="AI531" s="19">
        <v>8938.1004219999995</v>
      </c>
      <c r="AJ531" s="19">
        <v>8948.2612850000005</v>
      </c>
      <c r="AK531" s="19">
        <v>8941.8750849999997</v>
      </c>
      <c r="AL531" s="224">
        <v>8980.2256699999998</v>
      </c>
      <c r="AM531" s="224">
        <v>8978.7119600000005</v>
      </c>
    </row>
    <row r="532" spans="1:48" s="19" customFormat="1" hidden="1" outlineLevel="1" x14ac:dyDescent="0.2">
      <c r="A532" s="28" t="s">
        <v>24</v>
      </c>
      <c r="B532" s="32"/>
      <c r="C532" s="19">
        <v>8165.7681940000002</v>
      </c>
      <c r="D532" s="19">
        <v>8165.7681940000002</v>
      </c>
      <c r="E532" s="19">
        <v>8398.3432740000007</v>
      </c>
      <c r="F532" s="19">
        <v>8397.0129440000001</v>
      </c>
      <c r="G532" s="19">
        <v>8396.7387689999996</v>
      </c>
      <c r="H532" s="19">
        <v>8399.7833329999994</v>
      </c>
      <c r="I532" s="19">
        <v>8401.6193660000008</v>
      </c>
      <c r="J532" s="19">
        <v>8403.1756640000003</v>
      </c>
      <c r="K532" s="19">
        <v>8403.6993640000001</v>
      </c>
      <c r="L532" s="19">
        <v>8403.3864209999992</v>
      </c>
      <c r="M532" s="19">
        <v>8403.9153079999996</v>
      </c>
      <c r="N532" s="19">
        <v>8402.6430980000005</v>
      </c>
      <c r="O532" s="19">
        <v>8401.4698430000008</v>
      </c>
      <c r="P532" s="19">
        <v>8402.3527419999991</v>
      </c>
      <c r="Q532" s="19">
        <v>8398.6770689999994</v>
      </c>
      <c r="R532" s="19">
        <v>8396.2289789999995</v>
      </c>
      <c r="S532" s="19">
        <v>8395.8999660000009</v>
      </c>
      <c r="T532" s="19">
        <v>8381.6800710000007</v>
      </c>
      <c r="U532" s="19">
        <v>8380.8553520000005</v>
      </c>
      <c r="V532" s="19">
        <v>8384.7331680000007</v>
      </c>
      <c r="W532" s="19">
        <v>8392.3163839999997</v>
      </c>
      <c r="X532" s="19">
        <v>8386.9733550000001</v>
      </c>
      <c r="Y532" s="19">
        <v>8383.2648399999998</v>
      </c>
      <c r="Z532" s="19">
        <v>8383.2875459999996</v>
      </c>
      <c r="AA532" s="19">
        <v>8371.6816199999994</v>
      </c>
      <c r="AB532" s="19">
        <v>8370.1730100000004</v>
      </c>
      <c r="AC532" s="19">
        <v>8370.360944</v>
      </c>
      <c r="AD532" s="19">
        <v>8235.9935509999996</v>
      </c>
      <c r="AE532" s="19">
        <v>8237.1613419999994</v>
      </c>
      <c r="AF532" s="19">
        <v>8238.7606319999995</v>
      </c>
      <c r="AG532" s="19">
        <v>8261.0994539999992</v>
      </c>
      <c r="AH532" s="19">
        <v>8259.6469099999995</v>
      </c>
      <c r="AI532" s="19">
        <v>8259.6631579999994</v>
      </c>
      <c r="AJ532" s="19">
        <v>8262.2100379999993</v>
      </c>
      <c r="AK532" s="19">
        <v>8264.3309410000002</v>
      </c>
      <c r="AL532" s="224">
        <v>8241.2489010000008</v>
      </c>
      <c r="AM532" s="224">
        <v>8242.7753300000004</v>
      </c>
    </row>
    <row r="533" spans="1:48" s="19" customFormat="1" hidden="1" outlineLevel="1" x14ac:dyDescent="0.2">
      <c r="A533" s="36" t="s">
        <v>795</v>
      </c>
      <c r="B533" s="32"/>
      <c r="C533" s="19">
        <v>9272.6027400000003</v>
      </c>
      <c r="D533" s="19">
        <v>9272.6027400000003</v>
      </c>
      <c r="E533" s="19">
        <v>9081.075949</v>
      </c>
      <c r="F533" s="19">
        <v>9078.0596069999992</v>
      </c>
      <c r="G533" s="19">
        <v>9086.9123249999993</v>
      </c>
      <c r="H533" s="19">
        <v>9078.8033099999993</v>
      </c>
      <c r="I533" s="19">
        <v>9080.4971320000004</v>
      </c>
      <c r="J533" s="19">
        <v>9077.9769529999994</v>
      </c>
      <c r="K533" s="19">
        <v>9077.9769529999994</v>
      </c>
      <c r="L533" s="19">
        <v>9080.9615379999996</v>
      </c>
      <c r="M533" s="19">
        <v>9079.7817720000003</v>
      </c>
      <c r="N533" s="19">
        <v>9084.8133849999995</v>
      </c>
      <c r="O533" s="19">
        <v>9095.8010340000001</v>
      </c>
      <c r="P533" s="19">
        <v>9095.7253889999993</v>
      </c>
      <c r="Q533" s="19">
        <v>9093.3766230000001</v>
      </c>
      <c r="R533" s="19">
        <v>9083.4743010000002</v>
      </c>
      <c r="S533" s="19">
        <v>9084.1830069999996</v>
      </c>
      <c r="T533" s="19">
        <v>9035.2340430000004</v>
      </c>
      <c r="U533" s="19">
        <v>9036.5417379999999</v>
      </c>
      <c r="V533" s="19">
        <v>9036.8240339999993</v>
      </c>
      <c r="W533" s="19">
        <v>9049.0517240000008</v>
      </c>
      <c r="X533" s="19">
        <v>9054.4117650000007</v>
      </c>
      <c r="Y533" s="19">
        <v>9051.8614720000005</v>
      </c>
      <c r="Z533" s="19">
        <v>9054.5060659999999</v>
      </c>
      <c r="AA533" s="19">
        <v>9055.7491289999998</v>
      </c>
      <c r="AB533" s="19">
        <v>9048.3870970000007</v>
      </c>
      <c r="AC533" s="19">
        <v>9042.3580789999996</v>
      </c>
      <c r="AD533" s="19">
        <v>8852.7272730000004</v>
      </c>
      <c r="AE533" s="19">
        <v>8852.7272730000004</v>
      </c>
      <c r="AF533" s="19">
        <v>8852.7272730000004</v>
      </c>
      <c r="AG533" s="19">
        <v>8832.9879099999998</v>
      </c>
      <c r="AH533" s="19">
        <v>8833.8514680000008</v>
      </c>
      <c r="AI533" s="19">
        <v>8831.8339099999994</v>
      </c>
      <c r="AJ533" s="19">
        <v>8837.3263889999998</v>
      </c>
      <c r="AK533" s="19">
        <v>8826.6086959999993</v>
      </c>
      <c r="AL533" s="224">
        <v>8755.4545450000005</v>
      </c>
      <c r="AM533" s="224">
        <v>8755.4545450000005</v>
      </c>
    </row>
    <row r="534" spans="1:48" s="19" customFormat="1" hidden="1" outlineLevel="1" x14ac:dyDescent="0.2">
      <c r="A534" s="28"/>
      <c r="B534" s="32"/>
      <c r="AL534" s="224"/>
      <c r="AM534" s="224"/>
    </row>
    <row r="535" spans="1:48" hidden="1" outlineLevel="1" x14ac:dyDescent="0.2">
      <c r="A535" s="16" t="s">
        <v>214</v>
      </c>
      <c r="C535" s="18">
        <v>0.1063861182672</v>
      </c>
      <c r="D535" s="18">
        <v>0.1058429913921</v>
      </c>
      <c r="E535" s="18">
        <v>0.1729739258388</v>
      </c>
      <c r="F535" s="18">
        <v>0.16757173711279999</v>
      </c>
      <c r="G535" s="18">
        <v>0.1666651852047</v>
      </c>
      <c r="H535" s="18">
        <v>0.16441927028520001</v>
      </c>
      <c r="I535" s="18">
        <v>0.160868648118</v>
      </c>
      <c r="J535" s="18">
        <v>0.15839418844620001</v>
      </c>
      <c r="K535" s="18">
        <v>0.15585194169300001</v>
      </c>
      <c r="L535" s="18">
        <v>0.15973831911049999</v>
      </c>
      <c r="M535" s="18">
        <v>0.15396490296740001</v>
      </c>
      <c r="N535" s="18">
        <v>0.1515926542322</v>
      </c>
      <c r="O535" s="18">
        <v>0.14978402232019999</v>
      </c>
      <c r="P535" s="18">
        <v>0.1496597257</v>
      </c>
      <c r="Q535" s="18">
        <v>0.15099488915250001</v>
      </c>
      <c r="R535" s="18">
        <v>0.15005511603079999</v>
      </c>
      <c r="S535" s="18">
        <v>0.1507216609689</v>
      </c>
      <c r="T535" s="18">
        <v>0.19843680556279999</v>
      </c>
      <c r="U535" s="18">
        <v>0.19808336063900001</v>
      </c>
      <c r="V535" s="18">
        <v>0.19656827629260001</v>
      </c>
      <c r="W535" s="18">
        <v>0.19630267034859999</v>
      </c>
      <c r="X535" s="18">
        <v>0.2002501127555</v>
      </c>
      <c r="Y535" s="18">
        <v>0.19613934774639999</v>
      </c>
      <c r="Z535" s="18">
        <v>0.1927237023167</v>
      </c>
      <c r="AA535" s="18">
        <v>0.1922098849502</v>
      </c>
      <c r="AB535" s="18">
        <v>0.1913142495864</v>
      </c>
      <c r="AC535" s="18">
        <v>0.19161811857159999</v>
      </c>
      <c r="AD535" s="18">
        <v>0.23773257432639999</v>
      </c>
      <c r="AE535" s="18">
        <v>0.2369071431982</v>
      </c>
      <c r="AF535" s="18">
        <v>0.23683077439309999</v>
      </c>
      <c r="AG535" s="18">
        <v>0.24123570153000001</v>
      </c>
      <c r="AH535" s="18">
        <v>0.23986902543079999</v>
      </c>
      <c r="AI535" s="18">
        <v>0.2382602111987</v>
      </c>
      <c r="AJ535" s="18">
        <v>0.24055297823220001</v>
      </c>
      <c r="AK535" s="18">
        <v>0.2360956321014</v>
      </c>
      <c r="AL535" s="220">
        <v>0.23650390154000001</v>
      </c>
      <c r="AM535" s="220">
        <v>0.2332351487322</v>
      </c>
      <c r="AN535" s="18"/>
      <c r="AO535" s="18"/>
      <c r="AP535" s="18"/>
      <c r="AQ535" s="18"/>
      <c r="AR535" s="18"/>
      <c r="AS535" s="18"/>
      <c r="AT535" s="18"/>
      <c r="AU535" s="18"/>
      <c r="AV535" s="18"/>
    </row>
    <row r="536" spans="1:48" ht="12.75" hidden="1" outlineLevel="1" x14ac:dyDescent="0.2">
      <c r="A536" s="49" t="s">
        <v>852</v>
      </c>
      <c r="B536" s="50"/>
      <c r="C536" s="7"/>
    </row>
    <row r="537" spans="1:48" hidden="1" outlineLevel="1" x14ac:dyDescent="0.2">
      <c r="A537" s="16" t="s">
        <v>216</v>
      </c>
      <c r="C537" s="7"/>
    </row>
    <row r="538" spans="1:48" hidden="1" outlineLevel="1" x14ac:dyDescent="0.2">
      <c r="A538" s="16" t="s">
        <v>217</v>
      </c>
      <c r="C538" s="18">
        <v>0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220">
        <v>0</v>
      </c>
      <c r="AM538" s="220">
        <v>0</v>
      </c>
      <c r="AN538" s="18"/>
      <c r="AO538" s="18"/>
      <c r="AP538" s="18"/>
      <c r="AQ538" s="18"/>
      <c r="AR538" s="18"/>
      <c r="AS538" s="18"/>
      <c r="AT538" s="18"/>
      <c r="AU538" s="18"/>
      <c r="AV538" s="18"/>
    </row>
    <row r="539" spans="1:48" hidden="1" outlineLevel="1" x14ac:dyDescent="0.2">
      <c r="A539" s="16" t="s">
        <v>218</v>
      </c>
      <c r="C539" s="18">
        <v>4.7196526335700002E-4</v>
      </c>
      <c r="D539" s="18">
        <v>4.7290267662899999E-4</v>
      </c>
      <c r="E539" s="18">
        <v>1.3708662748120001E-3</v>
      </c>
      <c r="F539" s="18">
        <v>1.375757766121E-3</v>
      </c>
      <c r="G539" s="18">
        <v>1.3804058014860001E-3</v>
      </c>
      <c r="H539" s="18">
        <v>1.3849539613480001E-3</v>
      </c>
      <c r="I539" s="18">
        <v>1.3888008117190001E-3</v>
      </c>
      <c r="J539" s="18">
        <v>1.3865832172550001E-3</v>
      </c>
      <c r="K539" s="18">
        <v>1.384935476048E-3</v>
      </c>
      <c r="L539" s="18">
        <v>1.3827274298549999E-3</v>
      </c>
      <c r="M539" s="18">
        <v>1.3802755415169999E-3</v>
      </c>
      <c r="N539" s="18">
        <v>1.383971676859E-3</v>
      </c>
      <c r="O539" s="18">
        <v>1.3821432262060001E-3</v>
      </c>
      <c r="P539" s="18">
        <v>1.386082180424E-3</v>
      </c>
      <c r="Q539" s="18">
        <v>1.3897277042869999E-3</v>
      </c>
      <c r="R539" s="18">
        <v>1.3932473079079999E-3</v>
      </c>
      <c r="S539" s="18">
        <v>1.3968030181389999E-3</v>
      </c>
      <c r="T539" s="18">
        <v>4.3162299053099999E-4</v>
      </c>
      <c r="U539" s="18">
        <v>4.3269782679700001E-4</v>
      </c>
      <c r="V539" s="18">
        <v>4.3515328052299998E-4</v>
      </c>
      <c r="W539" s="18">
        <v>4.3704734382199998E-4</v>
      </c>
      <c r="X539" s="18">
        <v>4.3886361193699999E-4</v>
      </c>
      <c r="Y539" s="18">
        <v>2.1588363871899999E-4</v>
      </c>
      <c r="Z539" s="18">
        <v>1.8121687129000002E-5</v>
      </c>
      <c r="AA539" s="18">
        <v>1.8241684072000001E-5</v>
      </c>
      <c r="AB539" s="18">
        <v>1.8329621585E-5</v>
      </c>
      <c r="AC539" s="18">
        <v>1.8382690858E-5</v>
      </c>
      <c r="AD539" s="18">
        <v>1.1658000885999999E-5</v>
      </c>
      <c r="AE539" s="18">
        <v>1.1697274535E-5</v>
      </c>
      <c r="AF539" s="18">
        <v>1.1737778039E-5</v>
      </c>
      <c r="AG539" s="18">
        <v>1.2084446108999999E-5</v>
      </c>
      <c r="AH539" s="18">
        <v>1.2123122431000001E-5</v>
      </c>
      <c r="AI539" s="18">
        <v>1.2155837841E-5</v>
      </c>
      <c r="AJ539" s="18">
        <v>1.2194675805E-5</v>
      </c>
      <c r="AK539" s="18">
        <v>1.2231218962999999E-5</v>
      </c>
      <c r="AL539" s="220">
        <v>0</v>
      </c>
      <c r="AM539" s="220">
        <v>0</v>
      </c>
      <c r="AN539" s="18"/>
      <c r="AO539" s="18"/>
      <c r="AP539" s="18"/>
      <c r="AQ539" s="18"/>
      <c r="AR539" s="18"/>
      <c r="AS539" s="18"/>
      <c r="AT539" s="18"/>
      <c r="AU539" s="18"/>
      <c r="AV539" s="18"/>
    </row>
    <row r="540" spans="1:48" hidden="1" outlineLevel="1" x14ac:dyDescent="0.2">
      <c r="A540" s="16" t="s">
        <v>219</v>
      </c>
      <c r="C540" s="18">
        <v>0.16046818954120001</v>
      </c>
      <c r="D540" s="18">
        <v>0.160219426842</v>
      </c>
      <c r="E540" s="18">
        <v>5.198650416581E-2</v>
      </c>
      <c r="F540" s="18">
        <v>5.193328517134E-2</v>
      </c>
      <c r="G540" s="18">
        <v>5.1907040069590002E-2</v>
      </c>
      <c r="H540" s="18">
        <v>5.1730243853079998E-2</v>
      </c>
      <c r="I540" s="18">
        <v>5.1740757181810003E-2</v>
      </c>
      <c r="J540" s="18">
        <v>5.1825137863259998E-2</v>
      </c>
      <c r="K540" s="18">
        <v>5.1797863242410001E-2</v>
      </c>
      <c r="L540" s="18">
        <v>5.1775460429030001E-2</v>
      </c>
      <c r="M540" s="18">
        <v>5.179564218122E-2</v>
      </c>
      <c r="N540" s="18">
        <v>5.1754103636950002E-2</v>
      </c>
      <c r="O540" s="18">
        <v>5.1752867624259999E-2</v>
      </c>
      <c r="P540" s="18">
        <v>5.1783771179850002E-2</v>
      </c>
      <c r="Q540" s="18">
        <v>5.181606239488E-2</v>
      </c>
      <c r="R540" s="18">
        <v>5.1817080951569998E-2</v>
      </c>
      <c r="S540" s="18">
        <v>5.1792672658560003E-2</v>
      </c>
      <c r="T540" s="18">
        <v>3.3719445056160001E-2</v>
      </c>
      <c r="U540" s="18">
        <v>3.3697447082819999E-2</v>
      </c>
      <c r="V540" s="18">
        <v>3.3693296863340001E-2</v>
      </c>
      <c r="W540" s="18">
        <v>3.3688322808520001E-2</v>
      </c>
      <c r="X540" s="18">
        <v>3.3631282914770001E-2</v>
      </c>
      <c r="Y540" s="18">
        <v>3.3659857336900002E-2</v>
      </c>
      <c r="Z540" s="18">
        <v>3.370633806007E-2</v>
      </c>
      <c r="AA540" s="18">
        <v>3.3737994691669999E-2</v>
      </c>
      <c r="AB540" s="18">
        <v>3.3753998148710003E-2</v>
      </c>
      <c r="AC540" s="18">
        <v>3.3741429070390003E-2</v>
      </c>
      <c r="AD540" s="18">
        <v>3.4099652591570002E-2</v>
      </c>
      <c r="AE540" s="18">
        <v>3.4039068896949999E-2</v>
      </c>
      <c r="AF540" s="18">
        <v>3.3945654087680001E-2</v>
      </c>
      <c r="AG540" s="18">
        <v>3.3606844630279999E-2</v>
      </c>
      <c r="AH540" s="18">
        <v>3.3459817910699997E-2</v>
      </c>
      <c r="AI540" s="18">
        <v>3.3404242387410001E-2</v>
      </c>
      <c r="AJ540" s="18">
        <v>3.3340243649620002E-2</v>
      </c>
      <c r="AK540" s="18">
        <v>3.3330071674940003E-2</v>
      </c>
      <c r="AL540" s="220">
        <v>3.2991174576720003E-2</v>
      </c>
      <c r="AM540" s="220">
        <v>3.3020124015669998E-2</v>
      </c>
      <c r="AN540" s="18"/>
      <c r="AO540" s="18"/>
      <c r="AP540" s="18"/>
      <c r="AQ540" s="18"/>
      <c r="AR540" s="18"/>
      <c r="AS540" s="18"/>
      <c r="AT540" s="18"/>
      <c r="AU540" s="18"/>
      <c r="AV540" s="18"/>
    </row>
    <row r="541" spans="1:48" hidden="1" outlineLevel="1" x14ac:dyDescent="0.2">
      <c r="A541" s="16" t="s">
        <v>220</v>
      </c>
      <c r="C541" s="18">
        <v>9.2505191617900002E-3</v>
      </c>
      <c r="D541" s="18">
        <v>9.1743119266059995E-3</v>
      </c>
      <c r="E541" s="18">
        <v>7.3644939375160007E-2</v>
      </c>
      <c r="F541" s="18">
        <v>7.3493105506169998E-2</v>
      </c>
      <c r="G541" s="18">
        <v>7.3401029946610005E-2</v>
      </c>
      <c r="H541" s="18">
        <v>7.3377263988670005E-2</v>
      </c>
      <c r="I541" s="18">
        <v>7.3340097659970002E-2</v>
      </c>
      <c r="J541" s="18">
        <v>7.3298096310289995E-2</v>
      </c>
      <c r="K541" s="18">
        <v>7.3261172025579996E-2</v>
      </c>
      <c r="L541" s="18">
        <v>7.3169326496510007E-2</v>
      </c>
      <c r="M541" s="18">
        <v>7.3077565065549993E-2</v>
      </c>
      <c r="N541" s="18">
        <v>7.2996459607339997E-2</v>
      </c>
      <c r="O541" s="18">
        <v>7.2962953394650004E-2</v>
      </c>
      <c r="P541" s="18">
        <v>7.2866469765270003E-2</v>
      </c>
      <c r="Q541" s="18">
        <v>7.2856799599970004E-2</v>
      </c>
      <c r="R541" s="18">
        <v>7.2767874581700004E-2</v>
      </c>
      <c r="S541" s="18">
        <v>7.2751245047549998E-2</v>
      </c>
      <c r="T541" s="18">
        <v>7.6485355648540004E-2</v>
      </c>
      <c r="U541" s="18">
        <v>7.6366751145770004E-2</v>
      </c>
      <c r="V541" s="18">
        <v>7.643600582573E-2</v>
      </c>
      <c r="W541" s="18">
        <v>7.6411930500549993E-2</v>
      </c>
      <c r="X541" s="18">
        <v>7.6407050478269997E-2</v>
      </c>
      <c r="Y541" s="18">
        <v>7.6467783864499997E-2</v>
      </c>
      <c r="Z541" s="18">
        <v>7.6700040773799993E-2</v>
      </c>
      <c r="AA541" s="18">
        <v>7.6824852470379998E-2</v>
      </c>
      <c r="AB541" s="18">
        <v>7.6956916224460006E-2</v>
      </c>
      <c r="AC541" s="18">
        <v>7.682126509678E-2</v>
      </c>
      <c r="AD541" s="18">
        <v>8.1361188183450006E-2</v>
      </c>
      <c r="AE541" s="18">
        <v>8.1260966194880005E-2</v>
      </c>
      <c r="AF541" s="18">
        <v>8.1131521802920006E-2</v>
      </c>
      <c r="AG541" s="18">
        <v>8.0893282256410001E-2</v>
      </c>
      <c r="AH541" s="18">
        <v>8.0752118515640001E-2</v>
      </c>
      <c r="AI541" s="18">
        <v>8.0568893210960002E-2</v>
      </c>
      <c r="AJ541" s="18">
        <v>8.0411692255159997E-2</v>
      </c>
      <c r="AK541" s="18">
        <v>8.0273490056019997E-2</v>
      </c>
      <c r="AL541" s="220">
        <v>7.9921215105489996E-2</v>
      </c>
      <c r="AM541" s="220">
        <v>8.0026882743050004E-2</v>
      </c>
      <c r="AN541" s="18"/>
      <c r="AO541" s="18"/>
      <c r="AP541" s="18"/>
      <c r="AQ541" s="18"/>
      <c r="AR541" s="18"/>
      <c r="AS541" s="18"/>
      <c r="AT541" s="18"/>
      <c r="AU541" s="18"/>
      <c r="AV541" s="18"/>
    </row>
    <row r="542" spans="1:48" hidden="1" outlineLevel="1" x14ac:dyDescent="0.2">
      <c r="A542" s="16" t="s">
        <v>221</v>
      </c>
      <c r="C542" s="18">
        <v>1.397017179536E-2</v>
      </c>
      <c r="D542" s="18">
        <v>1.3903338692900001E-2</v>
      </c>
      <c r="E542" s="18">
        <v>4.7510844866760001E-2</v>
      </c>
      <c r="F542" s="18">
        <v>4.746678393065E-2</v>
      </c>
      <c r="G542" s="18">
        <v>4.750108730594E-2</v>
      </c>
      <c r="H542" s="18">
        <v>4.7448902155219998E-2</v>
      </c>
      <c r="I542" s="18">
        <v>4.7409474284989997E-2</v>
      </c>
      <c r="J542" s="18">
        <v>4.7379166905180001E-2</v>
      </c>
      <c r="K542" s="18">
        <v>4.7349476022110003E-2</v>
      </c>
      <c r="L542" s="18">
        <v>4.7294399313759998E-2</v>
      </c>
      <c r="M542" s="18">
        <v>4.7269622382290002E-2</v>
      </c>
      <c r="N542" s="18">
        <v>4.7267460572900002E-2</v>
      </c>
      <c r="O542" s="18">
        <v>4.730288312494E-2</v>
      </c>
      <c r="P542" s="18">
        <v>4.7288719622780001E-2</v>
      </c>
      <c r="Q542" s="18">
        <v>4.7270224109829999E-2</v>
      </c>
      <c r="R542" s="18">
        <v>4.7253219442960001E-2</v>
      </c>
      <c r="S542" s="18">
        <v>4.726938064188E-2</v>
      </c>
      <c r="T542" s="18">
        <v>5.1821184761069998E-2</v>
      </c>
      <c r="U542" s="18">
        <v>5.1835433536730001E-2</v>
      </c>
      <c r="V542" s="18">
        <v>5.1863166494969998E-2</v>
      </c>
      <c r="W542" s="18">
        <v>5.1848085911019998E-2</v>
      </c>
      <c r="X542" s="18">
        <v>5.1875470211010001E-2</v>
      </c>
      <c r="Y542" s="18">
        <v>5.1884034505400002E-2</v>
      </c>
      <c r="Z542" s="18">
        <v>5.2000181216870001E-2</v>
      </c>
      <c r="AA542" s="18">
        <v>5.2134733078560001E-2</v>
      </c>
      <c r="AB542" s="18">
        <v>5.2211927084770002E-2</v>
      </c>
      <c r="AC542" s="18">
        <v>5.2252798764680003E-2</v>
      </c>
      <c r="AD542" s="18">
        <v>4.9919559793889998E-2</v>
      </c>
      <c r="AE542" s="18">
        <v>4.9982454088199998E-2</v>
      </c>
      <c r="AF542" s="18">
        <v>4.9991196666469999E-2</v>
      </c>
      <c r="AG542" s="18">
        <v>5.029546470738E-2</v>
      </c>
      <c r="AH542" s="18">
        <v>5.0323081212799999E-2</v>
      </c>
      <c r="AI542" s="18">
        <v>5.0325168662250001E-2</v>
      </c>
      <c r="AJ542" s="18">
        <v>5.0376205748569998E-2</v>
      </c>
      <c r="AK542" s="18">
        <v>5.0392622128719998E-2</v>
      </c>
      <c r="AL542" s="220">
        <v>5.0541014860550001E-2</v>
      </c>
      <c r="AM542" s="220">
        <v>5.0443184844220001E-2</v>
      </c>
      <c r="AN542" s="18"/>
      <c r="AO542" s="18"/>
      <c r="AP542" s="18"/>
      <c r="AQ542" s="18"/>
      <c r="AR542" s="18"/>
      <c r="AS542" s="18"/>
      <c r="AT542" s="18"/>
      <c r="AU542" s="18"/>
      <c r="AV542" s="18"/>
    </row>
    <row r="543" spans="1:48" hidden="1" outlineLevel="1" x14ac:dyDescent="0.2">
      <c r="A543" s="16" t="s">
        <v>222</v>
      </c>
      <c r="C543" s="18">
        <v>1.2743062110629999E-2</v>
      </c>
      <c r="D543" s="18">
        <v>1.276837226899E-2</v>
      </c>
      <c r="E543" s="18">
        <v>3.3608132554630001E-2</v>
      </c>
      <c r="F543" s="18">
        <v>3.3596130288660001E-2</v>
      </c>
      <c r="G543" s="18">
        <v>3.3608784171349999E-2</v>
      </c>
      <c r="H543" s="18">
        <v>3.3618334513810001E-2</v>
      </c>
      <c r="I543" s="18">
        <v>3.3597564842409999E-2</v>
      </c>
      <c r="J543" s="18">
        <v>3.3602381361270001E-2</v>
      </c>
      <c r="K543" s="18">
        <v>3.3538414408430001E-2</v>
      </c>
      <c r="L543" s="18">
        <v>3.3467125015200001E-2</v>
      </c>
      <c r="M543" s="18">
        <v>3.3441187422159999E-2</v>
      </c>
      <c r="N543" s="18">
        <v>3.3459929192149997E-2</v>
      </c>
      <c r="O543" s="18">
        <v>3.341686473081E-2</v>
      </c>
      <c r="P543" s="18">
        <v>3.3434374838069998E-2</v>
      </c>
      <c r="Q543" s="18">
        <v>3.3411911395120002E-2</v>
      </c>
      <c r="R543" s="18">
        <v>3.341189338403E-2</v>
      </c>
      <c r="S543" s="18">
        <v>3.3405784330999999E-2</v>
      </c>
      <c r="T543" s="18">
        <v>3.3446377449899999E-2</v>
      </c>
      <c r="U543" s="18">
        <v>3.3441360613899997E-2</v>
      </c>
      <c r="V543" s="18">
        <v>3.3471279883490003E-2</v>
      </c>
      <c r="W543" s="18">
        <v>3.3456420136290001E-2</v>
      </c>
      <c r="X543" s="18">
        <v>3.3523806111849998E-2</v>
      </c>
      <c r="Y543" s="18">
        <v>3.3578900972379998E-2</v>
      </c>
      <c r="Z543" s="18">
        <v>3.3525121188779997E-2</v>
      </c>
      <c r="AA543" s="18">
        <v>3.3519094482800001E-2</v>
      </c>
      <c r="AB543" s="18">
        <v>3.349738344652E-2</v>
      </c>
      <c r="AC543" s="18">
        <v>3.3520836780089998E-2</v>
      </c>
      <c r="AD543" s="18">
        <v>3.4985660658909998E-2</v>
      </c>
      <c r="AE543" s="18">
        <v>3.5045034506959998E-2</v>
      </c>
      <c r="AF543" s="18">
        <v>3.4955102999000003E-2</v>
      </c>
      <c r="AG543" s="18">
        <v>3.4815289241220002E-2</v>
      </c>
      <c r="AH543" s="18">
        <v>3.4829730745449997E-2</v>
      </c>
      <c r="AI543" s="18">
        <v>3.488725460402E-2</v>
      </c>
      <c r="AJ543" s="18">
        <v>3.482799409778E-2</v>
      </c>
      <c r="AK543" s="18">
        <v>3.4834511607430001E-2</v>
      </c>
      <c r="AL543" s="220">
        <v>3.4821913311360003E-2</v>
      </c>
      <c r="AM543" s="220">
        <v>3.4922204892149998E-2</v>
      </c>
      <c r="AN543" s="18"/>
      <c r="AO543" s="18"/>
      <c r="AP543" s="18"/>
      <c r="AQ543" s="18"/>
      <c r="AR543" s="18"/>
      <c r="AS543" s="18"/>
      <c r="AT543" s="18"/>
      <c r="AU543" s="18"/>
      <c r="AV543" s="18"/>
    </row>
    <row r="544" spans="1:48" hidden="1" outlineLevel="1" x14ac:dyDescent="0.2">
      <c r="A544" s="16" t="s">
        <v>223</v>
      </c>
      <c r="C544" s="18">
        <v>5.7862941287520002E-2</v>
      </c>
      <c r="D544" s="18">
        <v>5.7977868154730001E-2</v>
      </c>
      <c r="E544" s="18">
        <v>6.1482413475800003E-2</v>
      </c>
      <c r="F544" s="18">
        <v>6.151961554167E-2</v>
      </c>
      <c r="G544" s="18">
        <v>6.1494242005940003E-2</v>
      </c>
      <c r="H544" s="18">
        <v>6.1507133461500003E-2</v>
      </c>
      <c r="I544" s="18">
        <v>6.146870442006E-2</v>
      </c>
      <c r="J544" s="18">
        <v>6.145489470236E-2</v>
      </c>
      <c r="K544" s="18">
        <v>6.1396678707730003E-2</v>
      </c>
      <c r="L544" s="18">
        <v>6.1396938795109997E-2</v>
      </c>
      <c r="M544" s="18">
        <v>6.1348432905770002E-2</v>
      </c>
      <c r="N544" s="18">
        <v>6.131960090119E-2</v>
      </c>
      <c r="O544" s="18">
        <v>6.127286349075E-2</v>
      </c>
      <c r="P544" s="18">
        <v>6.1272604798180003E-2</v>
      </c>
      <c r="Q544" s="18">
        <v>6.129738224655E-2</v>
      </c>
      <c r="R544" s="18">
        <v>6.1276839542180002E-2</v>
      </c>
      <c r="S544" s="18">
        <v>6.1270046407799997E-2</v>
      </c>
      <c r="T544" s="18">
        <v>5.7220876458930002E-2</v>
      </c>
      <c r="U544" s="18">
        <v>5.7275063359319998E-2</v>
      </c>
      <c r="V544" s="18">
        <v>5.7227096728360002E-2</v>
      </c>
      <c r="W544" s="18">
        <v>5.72442827072E-2</v>
      </c>
      <c r="X544" s="18">
        <v>5.7141833554260002E-2</v>
      </c>
      <c r="Y544" s="18">
        <v>5.7128207895940003E-2</v>
      </c>
      <c r="Z544" s="18">
        <v>5.7038010238749999E-2</v>
      </c>
      <c r="AA544" s="18">
        <v>5.695053767364E-2</v>
      </c>
      <c r="AB544" s="18">
        <v>5.6959299075270003E-2</v>
      </c>
      <c r="AC544" s="18">
        <v>5.6940384933549998E-2</v>
      </c>
      <c r="AD544" s="18">
        <v>5.7881974399029999E-2</v>
      </c>
      <c r="AE544" s="18">
        <v>5.790150894842E-2</v>
      </c>
      <c r="AF544" s="18">
        <v>5.7972885732730003E-2</v>
      </c>
      <c r="AG544" s="18">
        <v>5.7944919094630003E-2</v>
      </c>
      <c r="AH544" s="18">
        <v>5.7863663365139997E-2</v>
      </c>
      <c r="AI544" s="18">
        <v>5.7825320610219999E-2</v>
      </c>
      <c r="AJ544" s="18">
        <v>5.7790568637730001E-2</v>
      </c>
      <c r="AK544" s="18">
        <v>5.7719122287729997E-2</v>
      </c>
      <c r="AL544" s="220">
        <v>5.7573576758459998E-2</v>
      </c>
      <c r="AM544" s="220">
        <v>5.7506245165540003E-2</v>
      </c>
      <c r="AN544" s="18"/>
      <c r="AO544" s="18"/>
      <c r="AP544" s="18"/>
      <c r="AQ544" s="18"/>
      <c r="AR544" s="18"/>
      <c r="AS544" s="18"/>
      <c r="AT544" s="18"/>
      <c r="AU544" s="18"/>
      <c r="AV544" s="18"/>
    </row>
    <row r="545" spans="1:48" hidden="1" outlineLevel="1" x14ac:dyDescent="0.2">
      <c r="A545" s="16" t="s">
        <v>224</v>
      </c>
      <c r="C545" s="18">
        <v>1.6707570322820001E-2</v>
      </c>
      <c r="D545" s="18">
        <v>1.6740754752669999E-2</v>
      </c>
      <c r="E545" s="18">
        <v>2.0888496616650001E-2</v>
      </c>
      <c r="F545" s="18">
        <v>2.084367245658E-2</v>
      </c>
      <c r="G545" s="18">
        <v>2.0825848256209999E-2</v>
      </c>
      <c r="H545" s="18">
        <v>2.0805929373669999E-2</v>
      </c>
      <c r="I545" s="18">
        <v>2.0781279726039999E-2</v>
      </c>
      <c r="J545" s="18">
        <v>2.0773306364930001E-2</v>
      </c>
      <c r="K545" s="18">
        <v>2.0786796522979999E-2</v>
      </c>
      <c r="L545" s="18">
        <v>2.0798525090740001E-2</v>
      </c>
      <c r="M545" s="18">
        <v>2.0794011530120001E-2</v>
      </c>
      <c r="N545" s="18">
        <v>2.0785323463149999E-2</v>
      </c>
      <c r="O545" s="18">
        <v>2.079673452516E-2</v>
      </c>
      <c r="P545" s="18">
        <v>2.0810663764960002E-2</v>
      </c>
      <c r="Q545" s="18">
        <v>2.0800457181449999E-2</v>
      </c>
      <c r="R545" s="18">
        <v>2.0814073099909999E-2</v>
      </c>
      <c r="S545" s="18">
        <v>2.082150293394E-2</v>
      </c>
      <c r="T545" s="18">
        <v>2.1061440211410001E-2</v>
      </c>
      <c r="U545" s="18">
        <v>2.104324329098E-2</v>
      </c>
      <c r="V545" s="18">
        <v>2.1011686973819999E-2</v>
      </c>
      <c r="W545" s="18">
        <v>2.098719183703E-2</v>
      </c>
      <c r="X545" s="18">
        <v>2.1011714971520001E-2</v>
      </c>
      <c r="Y545" s="18">
        <v>2.0976693562169999E-2</v>
      </c>
      <c r="Z545" s="18">
        <v>2.0903366103379999E-2</v>
      </c>
      <c r="AA545" s="18">
        <v>2.0914090788860001E-2</v>
      </c>
      <c r="AB545" s="18">
        <v>2.0914098228439999E-2</v>
      </c>
      <c r="AC545" s="18">
        <v>2.096545892388E-2</v>
      </c>
      <c r="AD545" s="18">
        <v>2.3700715801250001E-2</v>
      </c>
      <c r="AE545" s="18">
        <v>2.374546730612E-2</v>
      </c>
      <c r="AF545" s="18">
        <v>2.379247608428E-2</v>
      </c>
      <c r="AG545" s="18">
        <v>2.3903034404420001E-2</v>
      </c>
      <c r="AH545" s="18">
        <v>2.391892055718E-2</v>
      </c>
      <c r="AI545" s="18">
        <v>2.3983468060540001E-2</v>
      </c>
      <c r="AJ545" s="18">
        <v>2.412106874139E-2</v>
      </c>
      <c r="AK545" s="18">
        <v>2.4156657452479999E-2</v>
      </c>
      <c r="AL545" s="220">
        <v>2.417837708168E-2</v>
      </c>
      <c r="AM545" s="220">
        <v>2.4207149287990001E-2</v>
      </c>
      <c r="AN545" s="18"/>
      <c r="AO545" s="18"/>
      <c r="AP545" s="18"/>
      <c r="AQ545" s="18"/>
      <c r="AR545" s="18"/>
      <c r="AS545" s="18"/>
      <c r="AT545" s="18"/>
      <c r="AU545" s="18"/>
      <c r="AV545" s="18"/>
    </row>
    <row r="546" spans="1:48" hidden="1" outlineLevel="1" x14ac:dyDescent="0.2">
      <c r="A546" s="16" t="s">
        <v>225</v>
      </c>
      <c r="C546" s="18">
        <v>1.9633754955640001E-2</v>
      </c>
      <c r="D546" s="18">
        <v>1.9578170812449999E-2</v>
      </c>
      <c r="E546" s="18">
        <v>1.5843207952279999E-2</v>
      </c>
      <c r="F546" s="18">
        <v>1.583691930772E-2</v>
      </c>
      <c r="G546" s="18">
        <v>1.583999899148E-2</v>
      </c>
      <c r="H546" s="18">
        <v>1.5828948699789999E-2</v>
      </c>
      <c r="I546" s="18">
        <v>1.5822182763650001E-2</v>
      </c>
      <c r="J546" s="18">
        <v>1.5824858002430001E-2</v>
      </c>
      <c r="K546" s="18">
        <v>1.5840598394239999E-2</v>
      </c>
      <c r="L546" s="18">
        <v>1.5818145736910001E-2</v>
      </c>
      <c r="M546" s="18">
        <v>1.5812179808169999E-2</v>
      </c>
      <c r="N546" s="18">
        <v>1.581589958159E-2</v>
      </c>
      <c r="O546" s="18">
        <v>1.5791309290069999E-2</v>
      </c>
      <c r="P546" s="18">
        <v>1.5752111508370002E-2</v>
      </c>
      <c r="Q546" s="18">
        <v>1.574158857566E-2</v>
      </c>
      <c r="R546" s="18">
        <v>1.5748902980510002E-2</v>
      </c>
      <c r="S546" s="18">
        <v>1.5749933097050001E-2</v>
      </c>
      <c r="T546" s="18">
        <v>1.4965866549220001E-2</v>
      </c>
      <c r="U546" s="18">
        <v>1.4958982012129999E-2</v>
      </c>
      <c r="V546" s="18">
        <v>1.492842172569E-2</v>
      </c>
      <c r="W546" s="18">
        <v>1.4939883691889999E-2</v>
      </c>
      <c r="X546" s="18">
        <v>1.4930319206100001E-2</v>
      </c>
      <c r="Y546" s="18">
        <v>1.493195167805E-2</v>
      </c>
      <c r="Z546" s="18">
        <v>1.4796357540890001E-2</v>
      </c>
      <c r="AA546" s="18">
        <v>1.468455567818E-2</v>
      </c>
      <c r="AB546" s="18">
        <v>1.465453245718E-2</v>
      </c>
      <c r="AC546" s="18">
        <v>1.4669387304910001E-2</v>
      </c>
      <c r="AD546" s="18">
        <v>1.6309543239529999E-2</v>
      </c>
      <c r="AE546" s="18">
        <v>1.6294303427300001E-2</v>
      </c>
      <c r="AF546" s="18">
        <v>1.6292035917599999E-2</v>
      </c>
      <c r="AG546" s="18">
        <v>1.633817113993E-2</v>
      </c>
      <c r="AH546" s="18">
        <v>1.6354092159979999E-2</v>
      </c>
      <c r="AI546" s="18">
        <v>1.6373913571990001E-2</v>
      </c>
      <c r="AJ546" s="18">
        <v>1.6328670902280001E-2</v>
      </c>
      <c r="AK546" s="18">
        <v>1.634090853494E-2</v>
      </c>
      <c r="AL546" s="220">
        <v>1.638826812116E-2</v>
      </c>
      <c r="AM546" s="220">
        <v>1.6345214998540001E-2</v>
      </c>
      <c r="AN546" s="18"/>
      <c r="AO546" s="18"/>
      <c r="AP546" s="18"/>
      <c r="AQ546" s="18"/>
      <c r="AR546" s="18"/>
      <c r="AS546" s="18"/>
      <c r="AT546" s="18"/>
      <c r="AU546" s="18"/>
      <c r="AV546" s="18"/>
    </row>
    <row r="547" spans="1:48" hidden="1" outlineLevel="1" x14ac:dyDescent="0.2">
      <c r="A547" s="16" t="s">
        <v>226</v>
      </c>
      <c r="C547" s="18">
        <v>1.368699263734E-2</v>
      </c>
      <c r="D547" s="18">
        <v>1.3714177622250001E-2</v>
      </c>
      <c r="E547" s="18">
        <v>1.369614342141E-2</v>
      </c>
      <c r="F547" s="18">
        <v>1.3638219681500001E-2</v>
      </c>
      <c r="G547" s="18">
        <v>1.36275677754E-2</v>
      </c>
      <c r="H547" s="18">
        <v>1.361555195791E-2</v>
      </c>
      <c r="I547" s="18">
        <v>1.360263808739E-2</v>
      </c>
      <c r="J547" s="18">
        <v>1.354144802539E-2</v>
      </c>
      <c r="K547" s="18">
        <v>1.354300958605E-2</v>
      </c>
      <c r="L547" s="18">
        <v>1.351360002048E-2</v>
      </c>
      <c r="M547" s="18">
        <v>1.3501020761909999E-2</v>
      </c>
      <c r="N547" s="18">
        <v>1.350498873511E-2</v>
      </c>
      <c r="O547" s="18">
        <v>1.350496021494E-2</v>
      </c>
      <c r="P547" s="18">
        <v>1.350458572983E-2</v>
      </c>
      <c r="Q547" s="18">
        <v>1.35011397066E-2</v>
      </c>
      <c r="R547" s="18">
        <v>1.347673797836E-2</v>
      </c>
      <c r="S547" s="18">
        <v>1.345238794572E-2</v>
      </c>
      <c r="T547" s="18">
        <v>1.264919621229E-2</v>
      </c>
      <c r="U547" s="18">
        <v>1.2627712088159999E-2</v>
      </c>
      <c r="V547" s="18">
        <v>1.260168377678E-2</v>
      </c>
      <c r="W547" s="18">
        <v>1.2611937636020001E-2</v>
      </c>
      <c r="X547" s="18">
        <v>1.26285243435E-2</v>
      </c>
      <c r="Y547" s="18">
        <v>1.259321225859E-2</v>
      </c>
      <c r="Z547" s="18">
        <v>1.257645086758E-2</v>
      </c>
      <c r="AA547" s="18">
        <v>1.244994937933E-2</v>
      </c>
      <c r="AB547" s="18">
        <v>1.2464142677770001E-2</v>
      </c>
      <c r="AC547" s="18">
        <v>1.246346440192E-2</v>
      </c>
      <c r="AD547" s="18">
        <v>1.435099909068E-2</v>
      </c>
      <c r="AE547" s="18">
        <v>1.432916130542E-2</v>
      </c>
      <c r="AF547" s="18">
        <v>1.436704031927E-2</v>
      </c>
      <c r="AG547" s="18">
        <v>1.439257531631E-2</v>
      </c>
      <c r="AH547" s="18">
        <v>1.443863881581E-2</v>
      </c>
      <c r="AI547" s="18">
        <v>1.4404667841729999E-2</v>
      </c>
      <c r="AJ547" s="18">
        <v>1.438971744936E-2</v>
      </c>
      <c r="AK547" s="18">
        <v>1.4396144719780001E-2</v>
      </c>
      <c r="AL547" s="220">
        <v>1.439339418961E-2</v>
      </c>
      <c r="AM547" s="220">
        <v>1.4417773043709999E-2</v>
      </c>
      <c r="AN547" s="18"/>
      <c r="AO547" s="18"/>
      <c r="AP547" s="18"/>
      <c r="AQ547" s="18"/>
      <c r="AR547" s="18"/>
      <c r="AS547" s="18"/>
      <c r="AT547" s="18"/>
      <c r="AU547" s="18"/>
      <c r="AV547" s="18"/>
    </row>
    <row r="548" spans="1:48" hidden="1" outlineLevel="1" x14ac:dyDescent="0.2">
      <c r="A548" s="16" t="s">
        <v>227</v>
      </c>
      <c r="C548" s="18">
        <v>9.5336983198039994E-3</v>
      </c>
      <c r="D548" s="18">
        <v>9.4580535325829995E-3</v>
      </c>
      <c r="E548" s="18">
        <v>1.699498600965E-2</v>
      </c>
      <c r="F548" s="18">
        <v>1.6986525112289999E-2</v>
      </c>
      <c r="G548" s="18">
        <v>1.6943062988109998E-2</v>
      </c>
      <c r="H548" s="18">
        <v>1.691667509865E-2</v>
      </c>
      <c r="I548" s="18">
        <v>1.688756420826E-2</v>
      </c>
      <c r="J548" s="18">
        <v>1.6880696599050001E-2</v>
      </c>
      <c r="K548" s="18">
        <v>1.6880895549059999E-2</v>
      </c>
      <c r="L548" s="18">
        <v>1.6855191309300001E-2</v>
      </c>
      <c r="M548" s="18">
        <v>1.6871461037709999E-2</v>
      </c>
      <c r="N548" s="18">
        <v>1.6878017380110001E-2</v>
      </c>
      <c r="O548" s="18">
        <v>1.6869897695569999E-2</v>
      </c>
      <c r="P548" s="18">
        <v>1.686615886834E-2</v>
      </c>
      <c r="Q548" s="18">
        <v>1.6852071928150001E-2</v>
      </c>
      <c r="R548" s="18">
        <v>1.681662521647E-2</v>
      </c>
      <c r="S548" s="18">
        <v>1.681385315292E-2</v>
      </c>
      <c r="T548" s="18">
        <v>1.774058577406E-2</v>
      </c>
      <c r="U548" s="18">
        <v>1.7731780330789999E-2</v>
      </c>
      <c r="V548" s="18">
        <v>1.768143227594E-2</v>
      </c>
      <c r="W548" s="18">
        <v>1.7704877091580001E-2</v>
      </c>
      <c r="X548" s="18">
        <v>1.7688890481140002E-2</v>
      </c>
      <c r="Y548" s="18">
        <v>1.7639492313639999E-2</v>
      </c>
      <c r="Z548" s="18">
        <v>1.7614279889459999E-2</v>
      </c>
      <c r="AA548" s="18">
        <v>1.7594104287710001E-2</v>
      </c>
      <c r="AB548" s="18">
        <v>1.7578107099979999E-2</v>
      </c>
      <c r="AC548" s="18">
        <v>1.7546278424239999E-2</v>
      </c>
      <c r="AD548" s="18">
        <v>1.9946839515960001E-2</v>
      </c>
      <c r="AE548" s="18">
        <v>1.9967247631299999E-2</v>
      </c>
      <c r="AF548" s="18">
        <v>1.9954222665650001E-2</v>
      </c>
      <c r="AG548" s="18">
        <v>2.0193109448830002E-2</v>
      </c>
      <c r="AH548" s="18">
        <v>2.0172875725869999E-2</v>
      </c>
      <c r="AI548" s="18">
        <v>2.0203002491949999E-2</v>
      </c>
      <c r="AJ548" s="18">
        <v>2.016999378072E-2</v>
      </c>
      <c r="AK548" s="18">
        <v>2.0193742508379998E-2</v>
      </c>
      <c r="AL548" s="220">
        <v>2.013812608108E-2</v>
      </c>
      <c r="AM548" s="220">
        <v>2.0111335133969999E-2</v>
      </c>
      <c r="AN548" s="18"/>
      <c r="AO548" s="18"/>
      <c r="AP548" s="18"/>
      <c r="AQ548" s="18"/>
      <c r="AR548" s="18"/>
      <c r="AS548" s="18"/>
      <c r="AT548" s="18"/>
      <c r="AU548" s="18"/>
      <c r="AV548" s="18"/>
    </row>
    <row r="549" spans="1:48" hidden="1" outlineLevel="1" x14ac:dyDescent="0.2">
      <c r="A549" s="16" t="s">
        <v>228</v>
      </c>
      <c r="C549" s="18">
        <v>0.2261657542005</v>
      </c>
      <c r="D549" s="18">
        <v>0.2261420599641</v>
      </c>
      <c r="E549" s="18">
        <v>0.17993402314820001</v>
      </c>
      <c r="F549" s="18">
        <v>0.17996042340669999</v>
      </c>
      <c r="G549" s="18">
        <v>0.17995701202020001</v>
      </c>
      <c r="H549" s="18">
        <v>0.1800566629566</v>
      </c>
      <c r="I549" s="18">
        <v>0.18017629526289999</v>
      </c>
      <c r="J549" s="18">
        <v>0.1802303763492</v>
      </c>
      <c r="K549" s="18">
        <v>0.18023307762019999</v>
      </c>
      <c r="L549" s="18">
        <v>0.18033070231029999</v>
      </c>
      <c r="M549" s="18">
        <v>0.1802768254947</v>
      </c>
      <c r="N549" s="18">
        <v>0.18028966849049999</v>
      </c>
      <c r="O549" s="18">
        <v>0.18027281182179999</v>
      </c>
      <c r="P549" s="18">
        <v>0.1802684076895</v>
      </c>
      <c r="Q549" s="18">
        <v>0.1803334047679</v>
      </c>
      <c r="R549" s="18">
        <v>0.1803474003568</v>
      </c>
      <c r="S549" s="18">
        <v>0.18032465879500001</v>
      </c>
      <c r="T549" s="18">
        <v>0.18585333626950001</v>
      </c>
      <c r="U549" s="18">
        <v>0.1858128096218</v>
      </c>
      <c r="V549" s="18">
        <v>0.18572164399130001</v>
      </c>
      <c r="W549" s="18">
        <v>0.1855488957865</v>
      </c>
      <c r="X549" s="18">
        <v>0.1854601798445</v>
      </c>
      <c r="Y549" s="18">
        <v>0.1855519874787</v>
      </c>
      <c r="Z549" s="18">
        <v>0.1857744756037</v>
      </c>
      <c r="AA549" s="18">
        <v>0.1859739691168</v>
      </c>
      <c r="AB549" s="18">
        <v>0.18608231833050001</v>
      </c>
      <c r="AC549" s="18">
        <v>0.18610636224929999</v>
      </c>
      <c r="AD549" s="18">
        <v>0.1637016484413</v>
      </c>
      <c r="AE549" s="18">
        <v>0.16357468709789999</v>
      </c>
      <c r="AF549" s="18">
        <v>0.16337813251950001</v>
      </c>
      <c r="AG549" s="18">
        <v>0.16303126246210001</v>
      </c>
      <c r="AH549" s="18">
        <v>0.16281353425389999</v>
      </c>
      <c r="AI549" s="18">
        <v>0.16264511031420001</v>
      </c>
      <c r="AJ549" s="18">
        <v>0.16260380717780001</v>
      </c>
      <c r="AK549" s="18">
        <v>0.1625162063651</v>
      </c>
      <c r="AL549" s="220">
        <v>0.1619130588488</v>
      </c>
      <c r="AM549" s="220">
        <v>0.1618036798925</v>
      </c>
      <c r="AN549" s="18"/>
      <c r="AO549" s="18"/>
      <c r="AP549" s="18"/>
      <c r="AQ549" s="18"/>
      <c r="AR549" s="18"/>
      <c r="AS549" s="18"/>
      <c r="AT549" s="18"/>
      <c r="AU549" s="18"/>
      <c r="AV549" s="18"/>
    </row>
    <row r="550" spans="1:48" hidden="1" outlineLevel="1" x14ac:dyDescent="0.2">
      <c r="A550" s="16" t="s">
        <v>229</v>
      </c>
      <c r="C550" s="18">
        <v>2.9073060222770002E-2</v>
      </c>
      <c r="D550" s="18">
        <v>2.913080488036E-2</v>
      </c>
      <c r="E550" s="18">
        <v>3.6881936489459997E-2</v>
      </c>
      <c r="F550" s="18">
        <v>3.6869051732260003E-2</v>
      </c>
      <c r="G550" s="18">
        <v>3.686755037851E-2</v>
      </c>
      <c r="H550" s="18">
        <v>3.6849893756960003E-2</v>
      </c>
      <c r="I550" s="18">
        <v>3.6812733844889999E-2</v>
      </c>
      <c r="J550" s="18">
        <v>3.6820780938930001E-2</v>
      </c>
      <c r="K550" s="18">
        <v>3.6793331886699997E-2</v>
      </c>
      <c r="L550" s="18">
        <v>3.6821519335779998E-2</v>
      </c>
      <c r="M550" s="18">
        <v>3.6837307242920003E-2</v>
      </c>
      <c r="N550" s="18">
        <v>3.6852269069840002E-2</v>
      </c>
      <c r="O550" s="18">
        <v>3.6852846956699999E-2</v>
      </c>
      <c r="P550" s="18">
        <v>3.684128711332E-2</v>
      </c>
      <c r="Q550" s="18">
        <v>3.6827784163599997E-2</v>
      </c>
      <c r="R550" s="18">
        <v>3.682990663941E-2</v>
      </c>
      <c r="S550" s="18">
        <v>3.6839047824190001E-2</v>
      </c>
      <c r="T550" s="18">
        <v>3.7251706672539998E-2</v>
      </c>
      <c r="U550" s="18">
        <v>3.729148821561E-2</v>
      </c>
      <c r="V550" s="18">
        <v>3.7272210578670001E-2</v>
      </c>
      <c r="W550" s="18">
        <v>3.7220378893290003E-2</v>
      </c>
      <c r="X550" s="18">
        <v>3.7231755812700003E-2</v>
      </c>
      <c r="Y550" s="18">
        <v>3.7203947072529997E-2</v>
      </c>
      <c r="Z550" s="18">
        <v>3.7113215240340003E-2</v>
      </c>
      <c r="AA550" s="18">
        <v>3.7103585403000003E-2</v>
      </c>
      <c r="AB550" s="18">
        <v>3.6961681926080001E-2</v>
      </c>
      <c r="AC550" s="18">
        <v>3.695839997059E-2</v>
      </c>
      <c r="AD550" s="18">
        <v>3.9520623003570003E-2</v>
      </c>
      <c r="AE550" s="18">
        <v>3.9536787928409999E-2</v>
      </c>
      <c r="AF550" s="18">
        <v>3.9591525324260003E-2</v>
      </c>
      <c r="AG550" s="18">
        <v>3.9600729900549997E-2</v>
      </c>
      <c r="AH550" s="18">
        <v>3.9678979718020001E-2</v>
      </c>
      <c r="AI550" s="18">
        <v>3.974958974047E-2</v>
      </c>
      <c r="AJ550" s="18">
        <v>3.9620501688960003E-2</v>
      </c>
      <c r="AK550" s="18">
        <v>3.9555762127250003E-2</v>
      </c>
      <c r="AL550" s="220">
        <v>3.9569208237059998E-2</v>
      </c>
      <c r="AM550" s="220">
        <v>3.9550601691579999E-2</v>
      </c>
      <c r="AN550" s="18"/>
      <c r="AO550" s="18"/>
      <c r="AP550" s="18"/>
      <c r="AQ550" s="18"/>
      <c r="AR550" s="18"/>
      <c r="AS550" s="18"/>
      <c r="AT550" s="18"/>
      <c r="AU550" s="18"/>
      <c r="AV550" s="18"/>
    </row>
    <row r="551" spans="1:48" hidden="1" outlineLevel="1" x14ac:dyDescent="0.2">
      <c r="A551" s="16" t="s">
        <v>230</v>
      </c>
      <c r="C551" s="18">
        <v>3.2943175382290003E-2</v>
      </c>
      <c r="D551" s="18">
        <v>3.2819445758059999E-2</v>
      </c>
      <c r="E551" s="18">
        <v>3.8008675893409997E-2</v>
      </c>
      <c r="F551" s="18">
        <v>3.7987247542169998E-2</v>
      </c>
      <c r="G551" s="18">
        <v>3.7989524043639998E-2</v>
      </c>
      <c r="H551" s="18">
        <v>3.7950268137210003E-2</v>
      </c>
      <c r="I551" s="18">
        <v>3.794153085167E-2</v>
      </c>
      <c r="J551" s="18">
        <v>3.7933863796819997E-2</v>
      </c>
      <c r="K551" s="18">
        <v>3.7961272864200001E-2</v>
      </c>
      <c r="L551" s="18">
        <v>3.7967390678110002E-2</v>
      </c>
      <c r="M551" s="18">
        <v>3.7973627107330002E-2</v>
      </c>
      <c r="N551" s="18">
        <v>3.792082394593E-2</v>
      </c>
      <c r="O551" s="18">
        <v>3.7899142296170002E-2</v>
      </c>
      <c r="P551" s="18">
        <v>3.7897041297479998E-2</v>
      </c>
      <c r="Q551" s="18">
        <v>3.7860338859769999E-2</v>
      </c>
      <c r="R551" s="18">
        <v>3.7878097371060002E-2</v>
      </c>
      <c r="S551" s="18">
        <v>3.7863805178610002E-2</v>
      </c>
      <c r="T551" s="18">
        <v>4.0977758203039998E-2</v>
      </c>
      <c r="U551" s="18">
        <v>4.0965004459439999E-2</v>
      </c>
      <c r="V551" s="18">
        <v>4.0904408369149999E-2</v>
      </c>
      <c r="W551" s="18">
        <v>4.0939740982550002E-2</v>
      </c>
      <c r="X551" s="18">
        <v>4.0993443915020002E-2</v>
      </c>
      <c r="Y551" s="18">
        <v>4.0990905901719998E-2</v>
      </c>
      <c r="Z551" s="18">
        <v>4.0819100258229997E-2</v>
      </c>
      <c r="AA551" s="18">
        <v>4.0815768111709998E-2</v>
      </c>
      <c r="AB551" s="18">
        <v>4.0810902458920002E-2</v>
      </c>
      <c r="AC551" s="18">
        <v>4.077280832368E-2</v>
      </c>
      <c r="AD551" s="18">
        <v>4.5559467462520001E-2</v>
      </c>
      <c r="AE551" s="18">
        <v>4.5642765235700003E-2</v>
      </c>
      <c r="AF551" s="18">
        <v>4.5671694348260003E-2</v>
      </c>
      <c r="AG551" s="18">
        <v>4.5787966308560003E-2</v>
      </c>
      <c r="AH551" s="18">
        <v>4.5825402790740002E-2</v>
      </c>
      <c r="AI551" s="18">
        <v>4.591259952592E-2</v>
      </c>
      <c r="AJ551" s="18">
        <v>4.5925149079910001E-2</v>
      </c>
      <c r="AK551" s="18">
        <v>4.5879302331270001E-2</v>
      </c>
      <c r="AL551" s="220">
        <v>4.6273499741170003E-2</v>
      </c>
      <c r="AM551" s="220">
        <v>4.6283967994319997E-2</v>
      </c>
      <c r="AN551" s="18"/>
      <c r="AO551" s="18"/>
      <c r="AP551" s="18"/>
      <c r="AQ551" s="18"/>
      <c r="AR551" s="18"/>
      <c r="AS551" s="18"/>
      <c r="AT551" s="18"/>
      <c r="AU551" s="18"/>
      <c r="AV551" s="18"/>
    </row>
    <row r="552" spans="1:48" hidden="1" outlineLevel="1" x14ac:dyDescent="0.2">
      <c r="A552" s="16" t="s">
        <v>231</v>
      </c>
      <c r="C552" s="18">
        <v>0.13281102510859999</v>
      </c>
      <c r="D552" s="18">
        <v>0.1327910715975</v>
      </c>
      <c r="E552" s="18">
        <v>9.5923081256689996E-2</v>
      </c>
      <c r="F552" s="18">
        <v>9.5995225680809995E-2</v>
      </c>
      <c r="G552" s="18">
        <v>9.6048509602960006E-2</v>
      </c>
      <c r="H552" s="18">
        <v>9.6029798644140005E-2</v>
      </c>
      <c r="I552" s="18">
        <v>9.604286892003E-2</v>
      </c>
      <c r="J552" s="18">
        <v>9.6094033239829998E-2</v>
      </c>
      <c r="K552" s="18">
        <v>9.6134945049329998E-2</v>
      </c>
      <c r="L552" s="18">
        <v>9.6118760922590002E-2</v>
      </c>
      <c r="M552" s="18">
        <v>9.6169895869450003E-2</v>
      </c>
      <c r="N552" s="18">
        <v>9.6240746700999996E-2</v>
      </c>
      <c r="O552" s="18">
        <v>9.6252712617550001E-2</v>
      </c>
      <c r="P552" s="18">
        <v>9.6287372402720006E-2</v>
      </c>
      <c r="Q552" s="18">
        <v>9.6280854877360003E-2</v>
      </c>
      <c r="R552" s="18">
        <v>9.6381463300299994E-2</v>
      </c>
      <c r="S552" s="18">
        <v>9.6385935368489994E-2</v>
      </c>
      <c r="T552" s="18">
        <v>9.5335829112529996E-2</v>
      </c>
      <c r="U552" s="18">
        <v>9.5325980413799999E-2</v>
      </c>
      <c r="V552" s="18">
        <v>9.5254165038540006E-2</v>
      </c>
      <c r="W552" s="18">
        <v>9.5303078953939996E-2</v>
      </c>
      <c r="X552" s="18">
        <v>9.5161752588399998E-2</v>
      </c>
      <c r="Y552" s="18">
        <v>9.5150713765280004E-2</v>
      </c>
      <c r="Z552" s="18">
        <v>9.5320074298920004E-2</v>
      </c>
      <c r="AA552" s="18">
        <v>9.5376645171880006E-2</v>
      </c>
      <c r="AB552" s="18">
        <v>9.5350691484969996E-2</v>
      </c>
      <c r="AC552" s="18">
        <v>9.5387782863659995E-2</v>
      </c>
      <c r="AD552" s="18">
        <v>8.6036046538740002E-2</v>
      </c>
      <c r="AE552" s="18">
        <v>8.6010059656099994E-2</v>
      </c>
      <c r="AF552" s="18">
        <v>8.597922413287E-2</v>
      </c>
      <c r="AG552" s="18">
        <v>8.5437033993550002E-2</v>
      </c>
      <c r="AH552" s="18">
        <v>8.5480136263899997E-2</v>
      </c>
      <c r="AI552" s="18">
        <v>8.5492007536619993E-2</v>
      </c>
      <c r="AJ552" s="18">
        <v>8.5521261417269998E-2</v>
      </c>
      <c r="AK552" s="18">
        <v>8.5557376648160002E-2</v>
      </c>
      <c r="AL552" s="220">
        <v>8.5274547681270005E-2</v>
      </c>
      <c r="AM552" s="220">
        <v>8.5251264883780001E-2</v>
      </c>
      <c r="AN552" s="18"/>
      <c r="AO552" s="18"/>
      <c r="AP552" s="18"/>
      <c r="AQ552" s="18"/>
      <c r="AR552" s="18"/>
      <c r="AS552" s="18"/>
      <c r="AT552" s="18"/>
      <c r="AU552" s="18"/>
      <c r="AV552" s="18"/>
    </row>
    <row r="553" spans="1:48" hidden="1" outlineLevel="1" x14ac:dyDescent="0.2">
      <c r="A553" s="16" t="s">
        <v>232</v>
      </c>
      <c r="C553" s="18">
        <v>2.425901453653E-2</v>
      </c>
      <c r="D553" s="18">
        <v>2.430719757874E-2</v>
      </c>
      <c r="E553" s="18">
        <v>2.6002641577940001E-2</v>
      </c>
      <c r="F553" s="18">
        <v>2.6001193579799999E-2</v>
      </c>
      <c r="G553" s="18">
        <v>2.6000794206080001E-2</v>
      </c>
      <c r="H553" s="18">
        <v>2.6029545684509998E-2</v>
      </c>
      <c r="I553" s="18">
        <v>2.6044771386899999E-2</v>
      </c>
      <c r="J553" s="18">
        <v>2.607158076847E-2</v>
      </c>
      <c r="K553" s="18">
        <v>2.6090397355220001E-2</v>
      </c>
      <c r="L553" s="18">
        <v>2.6105381754400001E-2</v>
      </c>
      <c r="M553" s="18">
        <v>2.6071158019079999E-2</v>
      </c>
      <c r="N553" s="18">
        <v>2.6108786610880001E-2</v>
      </c>
      <c r="O553" s="18">
        <v>2.6131549033789999E-2</v>
      </c>
      <c r="P553" s="18">
        <v>2.617363593969E-2</v>
      </c>
      <c r="Q553" s="18">
        <v>2.6184028521890002E-2</v>
      </c>
      <c r="R553" s="18">
        <v>2.620476829125E-2</v>
      </c>
      <c r="S553" s="18">
        <v>2.621290149928E-2</v>
      </c>
      <c r="T553" s="18">
        <v>2.6522792336489999E-2</v>
      </c>
      <c r="U553" s="18">
        <v>2.651819538515E-2</v>
      </c>
      <c r="V553" s="18">
        <v>2.651770807431E-2</v>
      </c>
      <c r="W553" s="18">
        <v>2.651717863641E-2</v>
      </c>
      <c r="X553" s="18">
        <v>2.6519901121339999E-2</v>
      </c>
      <c r="Y553" s="18">
        <v>2.646373604627E-2</v>
      </c>
      <c r="Z553" s="18">
        <v>2.6403298147060002E-2</v>
      </c>
      <c r="AA553" s="18">
        <v>2.6340991800360002E-2</v>
      </c>
      <c r="AB553" s="18">
        <v>2.624801810967E-2</v>
      </c>
      <c r="AC553" s="18">
        <v>2.6204525818490001E-2</v>
      </c>
      <c r="AD553" s="18">
        <v>2.8876868194639999E-2</v>
      </c>
      <c r="AE553" s="18">
        <v>2.8962451748740001E-2</v>
      </c>
      <c r="AF553" s="18">
        <v>2.8957098421269999E-2</v>
      </c>
      <c r="AG553" s="18">
        <v>2.91476840159E-2</v>
      </c>
      <c r="AH553" s="18">
        <v>2.9228848182139999E-2</v>
      </c>
      <c r="AI553" s="18">
        <v>2.9259101683580001E-2</v>
      </c>
      <c r="AJ553" s="18">
        <v>2.9303805958319998E-2</v>
      </c>
      <c r="AK553" s="18">
        <v>2.940385038773E-2</v>
      </c>
      <c r="AL553" s="220">
        <v>2.9519083873090001E-2</v>
      </c>
      <c r="AM553" s="220">
        <v>2.9558336820480001E-2</v>
      </c>
      <c r="AN553" s="18"/>
      <c r="AO553" s="18"/>
      <c r="AP553" s="18"/>
      <c r="AQ553" s="18"/>
      <c r="AR553" s="18"/>
      <c r="AS553" s="18"/>
      <c r="AT553" s="18"/>
      <c r="AU553" s="18"/>
      <c r="AV553" s="18"/>
    </row>
    <row r="554" spans="1:48" hidden="1" outlineLevel="1" x14ac:dyDescent="0.2">
      <c r="A554" s="16" t="s">
        <v>233</v>
      </c>
      <c r="C554" s="18">
        <v>0.102227676043</v>
      </c>
      <c r="D554" s="18">
        <v>0.1023361392225</v>
      </c>
      <c r="E554" s="18">
        <v>8.3804373000819998E-2</v>
      </c>
      <c r="F554" s="18">
        <v>8.3889813738730001E-2</v>
      </c>
      <c r="G554" s="18">
        <v>8.3864379857419999E-2</v>
      </c>
      <c r="H554" s="18">
        <v>8.3963624405540005E-2</v>
      </c>
      <c r="I554" s="18">
        <v>8.3962204324940004E-2</v>
      </c>
      <c r="J554" s="18">
        <v>8.394552890517E-2</v>
      </c>
      <c r="K554" s="18">
        <v>8.3996017512730003E-2</v>
      </c>
      <c r="L554" s="18">
        <v>8.4013494395469998E-2</v>
      </c>
      <c r="M554" s="18">
        <v>8.4061990421529995E-2</v>
      </c>
      <c r="N554" s="18">
        <v>8.4081107177340006E-2</v>
      </c>
      <c r="O554" s="18">
        <v>8.4097602562779997E-2</v>
      </c>
      <c r="P554" s="18">
        <v>8.4084667599359994E-2</v>
      </c>
      <c r="Q554" s="18">
        <v>8.4091514218729999E-2</v>
      </c>
      <c r="R554" s="18">
        <v>8.4109168088130001E-2</v>
      </c>
      <c r="S554" s="18">
        <v>8.4121482699879999E-2</v>
      </c>
      <c r="T554" s="18">
        <v>8.4897599647649993E-2</v>
      </c>
      <c r="U554" s="18">
        <v>8.4985385410140002E-2</v>
      </c>
      <c r="V554" s="18">
        <v>8.5085787361020002E-2</v>
      </c>
      <c r="W554" s="18">
        <v>8.5242070712479995E-2</v>
      </c>
      <c r="X554" s="18">
        <v>8.5309712320420006E-2</v>
      </c>
      <c r="Y554" s="18">
        <v>8.5435950022939994E-2</v>
      </c>
      <c r="Z554" s="18">
        <v>8.5579667467040002E-2</v>
      </c>
      <c r="AA554" s="18">
        <v>8.5799761033940006E-2</v>
      </c>
      <c r="AB554" s="18">
        <v>8.5819288260789994E-2</v>
      </c>
      <c r="AC554" s="18">
        <v>8.5810400926490005E-2</v>
      </c>
      <c r="AD554" s="18">
        <v>8.0381916109030005E-2</v>
      </c>
      <c r="AE554" s="18">
        <v>8.0383670604750004E-2</v>
      </c>
      <c r="AF554" s="18">
        <v>8.0427255120609997E-2</v>
      </c>
      <c r="AG554" s="18">
        <v>8.0373651073699995E-2</v>
      </c>
      <c r="AH554" s="18">
        <v>8.0364178597839994E-2</v>
      </c>
      <c r="AI554" s="18">
        <v>8.0386555643349997E-2</v>
      </c>
      <c r="AJ554" s="18">
        <v>8.0411692255159997E-2</v>
      </c>
      <c r="AK554" s="18">
        <v>8.0420264683580003E-2</v>
      </c>
      <c r="AL554" s="220">
        <v>8.0400994911810006E-2</v>
      </c>
      <c r="AM554" s="220">
        <v>8.0394618379170002E-2</v>
      </c>
      <c r="AN554" s="18"/>
      <c r="AO554" s="18"/>
      <c r="AP554" s="18"/>
      <c r="AQ554" s="18"/>
      <c r="AR554" s="18"/>
      <c r="AS554" s="18"/>
      <c r="AT554" s="18"/>
      <c r="AU554" s="18"/>
      <c r="AV554" s="18"/>
    </row>
    <row r="555" spans="1:48" hidden="1" outlineLevel="1" x14ac:dyDescent="0.2">
      <c r="A555" s="16" t="s">
        <v>234</v>
      </c>
      <c r="C555" s="18">
        <v>2.5486124221259999E-2</v>
      </c>
      <c r="D555" s="18">
        <v>2.5536744537969999E-2</v>
      </c>
      <c r="E555" s="18">
        <v>3.6694146588799999E-2</v>
      </c>
      <c r="F555" s="18">
        <v>3.6724565756820003E-2</v>
      </c>
      <c r="G555" s="18">
        <v>3.6747789144590003E-2</v>
      </c>
      <c r="H555" s="18">
        <v>3.6774005868659997E-2</v>
      </c>
      <c r="I555" s="18">
        <v>3.6787367620010003E-2</v>
      </c>
      <c r="J555" s="18">
        <v>3.6731734310300003E-2</v>
      </c>
      <c r="K555" s="18">
        <v>3.6729509975360002E-2</v>
      </c>
      <c r="L555" s="18">
        <v>3.6712693565839997E-2</v>
      </c>
      <c r="M555" s="18">
        <v>3.6760268608039999E-2</v>
      </c>
      <c r="N555" s="18">
        <v>3.6781461216610002E-2</v>
      </c>
      <c r="O555" s="18">
        <v>3.6807636664259999E-2</v>
      </c>
      <c r="P555" s="18">
        <v>3.6867195191459999E-2</v>
      </c>
      <c r="Q555" s="18">
        <v>3.6853760382370003E-2</v>
      </c>
      <c r="R555" s="18">
        <v>3.682990663941E-2</v>
      </c>
      <c r="S555" s="18">
        <v>3.6845574941089997E-2</v>
      </c>
      <c r="T555" s="18">
        <v>3.7507157013870002E-2</v>
      </c>
      <c r="U555" s="18">
        <v>3.7468099573479997E-2</v>
      </c>
      <c r="V555" s="18">
        <v>3.748534687933E-2</v>
      </c>
      <c r="W555" s="18">
        <v>3.7594990902280002E-2</v>
      </c>
      <c r="X555" s="18">
        <v>3.7625837423420003E-2</v>
      </c>
      <c r="Y555" s="18">
        <v>3.7662699804809997E-2</v>
      </c>
      <c r="Z555" s="18">
        <v>3.7647805010650001E-2</v>
      </c>
      <c r="AA555" s="18">
        <v>3.7632594241099999E-2</v>
      </c>
      <c r="AB555" s="18">
        <v>3.7630713113930001E-2</v>
      </c>
      <c r="AC555" s="18">
        <v>3.7656942223199999E-2</v>
      </c>
      <c r="AD555" s="18">
        <v>4.2761547249880003E-2</v>
      </c>
      <c r="AE555" s="18">
        <v>4.278863024915E-2</v>
      </c>
      <c r="AF555" s="18">
        <v>4.2866365397030003E-2</v>
      </c>
      <c r="AG555" s="18">
        <v>4.3117303718379997E-2</v>
      </c>
      <c r="AH555" s="18">
        <v>4.31461927334E-2</v>
      </c>
      <c r="AI555" s="18">
        <v>4.3177536011670001E-2</v>
      </c>
      <c r="AJ555" s="18">
        <v>4.3242320402909998E-2</v>
      </c>
      <c r="AK555" s="18">
        <v>4.3274052692089997E-2</v>
      </c>
      <c r="AL555" s="220">
        <v>4.3659962375159997E-2</v>
      </c>
      <c r="AM555" s="220">
        <v>4.3659096384780001E-2</v>
      </c>
      <c r="AN555" s="18"/>
      <c r="AO555" s="18"/>
      <c r="AP555" s="18"/>
      <c r="AQ555" s="18"/>
      <c r="AR555" s="18"/>
      <c r="AS555" s="18"/>
      <c r="AT555" s="18"/>
      <c r="AU555" s="18"/>
      <c r="AV555" s="18"/>
    </row>
    <row r="556" spans="1:48" hidden="1" outlineLevel="1" x14ac:dyDescent="0.2">
      <c r="A556" s="16" t="s">
        <v>235</v>
      </c>
      <c r="C556" s="18">
        <v>7.6930337927129999E-2</v>
      </c>
      <c r="D556" s="18">
        <v>7.7083136290549997E-2</v>
      </c>
      <c r="E556" s="18">
        <v>7.8189454971110003E-2</v>
      </c>
      <c r="F556" s="18">
        <v>7.8248578697740004E-2</v>
      </c>
      <c r="G556" s="18">
        <v>7.8342756651479994E-2</v>
      </c>
      <c r="H556" s="18">
        <v>7.8385864616010006E-2</v>
      </c>
      <c r="I556" s="18">
        <v>7.8407001078060007E-2</v>
      </c>
      <c r="J556" s="18">
        <v>7.8405556509630006E-2</v>
      </c>
      <c r="K556" s="18">
        <v>7.8443511226269996E-2</v>
      </c>
      <c r="L556" s="18">
        <v>7.85594028666E-2</v>
      </c>
      <c r="M556" s="18">
        <v>7.8579407572899995E-2</v>
      </c>
      <c r="N556" s="18">
        <v>7.8564531702610005E-2</v>
      </c>
      <c r="O556" s="18">
        <v>7.8594864110779997E-2</v>
      </c>
      <c r="P556" s="18">
        <v>7.8553292916729994E-2</v>
      </c>
      <c r="Q556" s="18">
        <v>7.8584555839130002E-2</v>
      </c>
      <c r="R556" s="18">
        <v>7.8575241865129999E-2</v>
      </c>
      <c r="S556" s="18">
        <v>7.8593014679489995E-2</v>
      </c>
      <c r="T556" s="18">
        <v>7.8247082140499996E-2</v>
      </c>
      <c r="U556" s="18">
        <v>7.8300645514510006E-2</v>
      </c>
      <c r="V556" s="18">
        <v>7.8505204078009996E-2</v>
      </c>
      <c r="W556" s="18">
        <v>7.8543651218380001E-2</v>
      </c>
      <c r="X556" s="18">
        <v>7.8538673736249995E-2</v>
      </c>
      <c r="Y556" s="18">
        <v>7.8572649342000006E-2</v>
      </c>
      <c r="Z556" s="18">
        <v>7.8503148643139994E-2</v>
      </c>
      <c r="AA556" s="18">
        <v>7.843012066874E-2</v>
      </c>
      <c r="AB556" s="18">
        <v>7.8359132275709995E-2</v>
      </c>
      <c r="AC556" s="18">
        <v>7.8402176510599997E-2</v>
      </c>
      <c r="AD556" s="18">
        <v>7.3620275595140006E-2</v>
      </c>
      <c r="AE556" s="18">
        <v>7.3646040472570007E-2</v>
      </c>
      <c r="AF556" s="18">
        <v>7.3689770526440004E-2</v>
      </c>
      <c r="AG556" s="18">
        <v>7.3521770129669997E-2</v>
      </c>
      <c r="AH556" s="18">
        <v>7.3647968770839997E-2</v>
      </c>
      <c r="AI556" s="18">
        <v>7.3640065641519994E-2</v>
      </c>
      <c r="AJ556" s="18">
        <v>7.3789983293290007E-2</v>
      </c>
      <c r="AK556" s="18">
        <v>7.3827637662369994E-2</v>
      </c>
      <c r="AL556" s="220">
        <v>7.3898715957729996E-2</v>
      </c>
      <c r="AM556" s="220">
        <v>7.3927543399150003E-2</v>
      </c>
      <c r="AN556" s="18"/>
      <c r="AO556" s="18"/>
      <c r="AP556" s="18"/>
      <c r="AQ556" s="18"/>
      <c r="AR556" s="18"/>
      <c r="AS556" s="18"/>
      <c r="AT556" s="18"/>
      <c r="AU556" s="18"/>
      <c r="AV556" s="18"/>
    </row>
    <row r="557" spans="1:48" hidden="1" outlineLevel="1" x14ac:dyDescent="0.2">
      <c r="A557" s="16" t="s">
        <v>236</v>
      </c>
      <c r="C557" s="18">
        <v>1.142155937323E-2</v>
      </c>
      <c r="D557" s="18">
        <v>1.144424477443E-2</v>
      </c>
      <c r="E557" s="18">
        <v>2.9026058978549998E-2</v>
      </c>
      <c r="F557" s="18">
        <v>2.9016553067190001E-2</v>
      </c>
      <c r="G557" s="18">
        <v>2.9001128276890002E-2</v>
      </c>
      <c r="H557" s="18">
        <v>2.9001821309320001E-2</v>
      </c>
      <c r="I557" s="18">
        <v>2.899993658444E-2</v>
      </c>
      <c r="J557" s="18">
        <v>2.8997398566349999E-2</v>
      </c>
      <c r="K557" s="18">
        <v>2.8981529938859999E-2</v>
      </c>
      <c r="L557" s="18">
        <v>2.897966238405E-2</v>
      </c>
      <c r="M557" s="18">
        <v>2.8998626144340001E-2</v>
      </c>
      <c r="N557" s="18">
        <v>2.9011908593499999E-2</v>
      </c>
      <c r="O557" s="18">
        <v>2.9031466363539999E-2</v>
      </c>
      <c r="P557" s="18">
        <v>2.903000155448E-2</v>
      </c>
      <c r="Q557" s="18">
        <v>2.901543636801E-2</v>
      </c>
      <c r="R557" s="18">
        <v>2.9030325915700001E-2</v>
      </c>
      <c r="S557" s="18">
        <v>2.9065251587720001E-2</v>
      </c>
      <c r="T557" s="18">
        <v>2.9949350363360001E-2</v>
      </c>
      <c r="U557" s="18">
        <v>2.9926794592160001E-2</v>
      </c>
      <c r="V557" s="18">
        <v>2.991012752655E-2</v>
      </c>
      <c r="W557" s="18">
        <v>2.9879767383779999E-2</v>
      </c>
      <c r="X557" s="18">
        <v>2.9950202414650001E-2</v>
      </c>
      <c r="Y557" s="18">
        <v>2.991787426577E-2</v>
      </c>
      <c r="Z557" s="18">
        <v>2.9882662075839998E-2</v>
      </c>
      <c r="AA557" s="18">
        <v>2.9825153458169999E-2</v>
      </c>
      <c r="AB557" s="18">
        <v>2.982229431873E-2</v>
      </c>
      <c r="AC557" s="18">
        <v>2.9835107263E-2</v>
      </c>
      <c r="AD557" s="18">
        <v>3.408799459069E-2</v>
      </c>
      <c r="AE557" s="18">
        <v>3.405076617148E-2</v>
      </c>
      <c r="AF557" s="18">
        <v>3.4121720758259998E-2</v>
      </c>
      <c r="AG557" s="18">
        <v>3.4295658058510002E-2</v>
      </c>
      <c r="AH557" s="18">
        <v>3.4332682725759997E-2</v>
      </c>
      <c r="AI557" s="18">
        <v>3.4352397739009999E-2</v>
      </c>
      <c r="AJ557" s="18">
        <v>3.4401180444619997E-2</v>
      </c>
      <c r="AK557" s="18">
        <v>3.4443112600599998E-2</v>
      </c>
      <c r="AL557" s="220">
        <v>3.4657778114470003E-2</v>
      </c>
      <c r="AM557" s="220">
        <v>3.4719316265330001E-2</v>
      </c>
      <c r="AN557" s="18"/>
      <c r="AO557" s="18"/>
      <c r="AP557" s="18"/>
      <c r="AQ557" s="18"/>
      <c r="AR557" s="18"/>
      <c r="AS557" s="18"/>
      <c r="AT557" s="18"/>
      <c r="AU557" s="18"/>
      <c r="AV557" s="18"/>
    </row>
    <row r="558" spans="1:48" hidden="1" outlineLevel="1" x14ac:dyDescent="0.2">
      <c r="A558" s="16" t="s">
        <v>237</v>
      </c>
      <c r="C558" s="18">
        <v>1.2271096847269999E-2</v>
      </c>
      <c r="D558" s="18">
        <v>1.2295469592359999E-2</v>
      </c>
      <c r="E558" s="18">
        <v>2.8312457356039999E-2</v>
      </c>
      <c r="F558" s="18">
        <v>2.8350661180390001E-2</v>
      </c>
      <c r="G558" s="18">
        <v>2.837710921594E-2</v>
      </c>
      <c r="H558" s="18">
        <v>2.8420014165739999E-2</v>
      </c>
      <c r="I558" s="18">
        <v>2.8467245862130001E-2</v>
      </c>
      <c r="J558" s="18">
        <v>2.848856068846E-2</v>
      </c>
      <c r="K558" s="18">
        <v>2.850924779495E-2</v>
      </c>
      <c r="L558" s="18">
        <v>2.855076082016E-2</v>
      </c>
      <c r="M558" s="18">
        <v>2.8581333538770001E-2</v>
      </c>
      <c r="N558" s="18">
        <v>2.858062439652E-2</v>
      </c>
      <c r="O558" s="18">
        <v>2.85922806655E-2</v>
      </c>
      <c r="P558" s="18">
        <v>2.8641380382400002E-2</v>
      </c>
      <c r="Q558" s="18">
        <v>2.861280497704E-2</v>
      </c>
      <c r="R558" s="18">
        <v>2.8633185327930001E-2</v>
      </c>
      <c r="S558" s="18">
        <v>2.862793475494E-2</v>
      </c>
      <c r="T558" s="18">
        <v>3.0918299933940002E-2</v>
      </c>
      <c r="U558" s="18">
        <v>3.0951140467840001E-2</v>
      </c>
      <c r="V558" s="18">
        <v>3.098468970907E-2</v>
      </c>
      <c r="W558" s="18">
        <v>3.0887652074640001E-2</v>
      </c>
      <c r="X558" s="18">
        <v>3.0881668039979999E-2</v>
      </c>
      <c r="Y558" s="18">
        <v>3.0898345791619999E-2</v>
      </c>
      <c r="Z558" s="18">
        <v>3.099714583428E-2</v>
      </c>
      <c r="AA558" s="18">
        <v>3.0874050292320002E-2</v>
      </c>
      <c r="AB558" s="18">
        <v>3.092207161383E-2</v>
      </c>
      <c r="AC558" s="18">
        <v>3.0928877369070001E-2</v>
      </c>
      <c r="AD558" s="18">
        <v>3.511389866866E-2</v>
      </c>
      <c r="AE558" s="18">
        <v>3.5091823605099999E-2</v>
      </c>
      <c r="AF558" s="18">
        <v>3.5119431891540001E-2</v>
      </c>
      <c r="AG558" s="18">
        <v>3.5274498193380001E-2</v>
      </c>
      <c r="AH558" s="18">
        <v>3.5302532520279997E-2</v>
      </c>
      <c r="AI558" s="18">
        <v>3.5300553090620003E-2</v>
      </c>
      <c r="AJ558" s="18">
        <v>3.5242613075129998E-2</v>
      </c>
      <c r="AK558" s="18">
        <v>3.5287066709070003E-2</v>
      </c>
      <c r="AL558" s="220">
        <v>3.5440576745830003E-2</v>
      </c>
      <c r="AM558" s="220">
        <v>3.5404065380860002E-2</v>
      </c>
      <c r="AN558" s="18"/>
      <c r="AO558" s="18"/>
      <c r="AP558" s="18"/>
      <c r="AQ558" s="18"/>
      <c r="AR558" s="18"/>
      <c r="AS558" s="18"/>
      <c r="AT558" s="18"/>
      <c r="AU558" s="18"/>
      <c r="AV558" s="18"/>
    </row>
    <row r="559" spans="1:48" hidden="1" outlineLevel="1" x14ac:dyDescent="0.2">
      <c r="A559" s="16" t="s">
        <v>831</v>
      </c>
      <c r="C559" s="18">
        <v>1.2082310741930001E-2</v>
      </c>
      <c r="D559" s="18">
        <v>1.210630852171E-2</v>
      </c>
      <c r="E559" s="18">
        <v>3.0196616025990001E-2</v>
      </c>
      <c r="F559" s="18">
        <v>3.026667085467E-2</v>
      </c>
      <c r="G559" s="18">
        <v>3.027437929013E-2</v>
      </c>
      <c r="H559" s="18">
        <v>3.0304563391680001E-2</v>
      </c>
      <c r="I559" s="18">
        <v>3.0318980277760001E-2</v>
      </c>
      <c r="J559" s="18">
        <v>3.0314016575389999E-2</v>
      </c>
      <c r="K559" s="18">
        <v>3.03473188415E-2</v>
      </c>
      <c r="L559" s="18">
        <v>3.036879132979E-2</v>
      </c>
      <c r="M559" s="18">
        <v>3.039816134458E-2</v>
      </c>
      <c r="N559" s="18">
        <v>3.040231734792E-2</v>
      </c>
      <c r="O559" s="18">
        <v>3.041360958975E-2</v>
      </c>
      <c r="P559" s="18">
        <v>3.0390175656770001E-2</v>
      </c>
      <c r="Q559" s="18">
        <v>3.0418152181680001E-2</v>
      </c>
      <c r="R559" s="18">
        <v>3.0404041719289999E-2</v>
      </c>
      <c r="S559" s="18">
        <v>3.039678343679E-2</v>
      </c>
      <c r="T559" s="18">
        <v>3.2997137194450001E-2</v>
      </c>
      <c r="U559" s="18">
        <v>3.3043985058680003E-2</v>
      </c>
      <c r="V559" s="18">
        <v>3.3009484565379998E-2</v>
      </c>
      <c r="W559" s="18">
        <v>3.2992614791820002E-2</v>
      </c>
      <c r="X559" s="18">
        <v>0</v>
      </c>
      <c r="Y559" s="18">
        <v>0</v>
      </c>
      <c r="Z559" s="18">
        <v>2.0423141394460002E-2</v>
      </c>
      <c r="AA559" s="18">
        <v>2.0394202792799999E-2</v>
      </c>
      <c r="AB559" s="18">
        <v>2.038253920248E-2</v>
      </c>
      <c r="AC559" s="18">
        <v>2.0368021470980002E-2</v>
      </c>
      <c r="AD559" s="18">
        <v>2.3444239781759999E-2</v>
      </c>
      <c r="AE559" s="18">
        <v>2.3453035442740001E-2</v>
      </c>
      <c r="AF559" s="18">
        <v>2.3463818299199999E-2</v>
      </c>
      <c r="AG559" s="18">
        <v>2.3600923251679999E-2</v>
      </c>
      <c r="AH559" s="18">
        <v>2.361584249639E-2</v>
      </c>
      <c r="AI559" s="18">
        <v>2.364310460098E-2</v>
      </c>
      <c r="AJ559" s="18">
        <v>2.3682060412419999E-2</v>
      </c>
      <c r="AK559" s="18">
        <v>2.367963991291E-2</v>
      </c>
      <c r="AL559" s="220">
        <v>2.3913235609760001E-2</v>
      </c>
      <c r="AM559" s="220">
        <v>2.3890135808569999E-2</v>
      </c>
      <c r="AN559" s="18"/>
      <c r="AO559" s="18"/>
      <c r="AP559" s="18"/>
      <c r="AQ559" s="18"/>
      <c r="AR559" s="18"/>
      <c r="AS559" s="18"/>
      <c r="AT559" s="18"/>
      <c r="AU559" s="18"/>
      <c r="AV559" s="18"/>
    </row>
    <row r="560" spans="1:48" hidden="1" outlineLevel="1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>
        <v>0</v>
      </c>
      <c r="Y560" s="18">
        <v>0</v>
      </c>
      <c r="Z560" s="18">
        <v>7.3936483486610003E-3</v>
      </c>
      <c r="AA560" s="18">
        <v>7.3787612072350002E-3</v>
      </c>
      <c r="AB560" s="18">
        <v>7.3593430663620001E-3</v>
      </c>
      <c r="AC560" s="18">
        <v>7.3714590341729998E-3</v>
      </c>
      <c r="AD560" s="18">
        <v>8.3587866352679997E-3</v>
      </c>
      <c r="AE560" s="18">
        <v>8.3518540180140006E-3</v>
      </c>
      <c r="AF560" s="18">
        <v>8.3690357415339995E-3</v>
      </c>
      <c r="AG560" s="18">
        <v>8.4349433843699997E-3</v>
      </c>
      <c r="AH560" s="18">
        <v>8.4498163346949998E-3</v>
      </c>
      <c r="AI560" s="18">
        <v>8.4483072995809993E-3</v>
      </c>
      <c r="AJ560" s="18">
        <v>8.4874943599619994E-3</v>
      </c>
      <c r="AK560" s="18">
        <v>8.4884659605180008E-3</v>
      </c>
      <c r="AL560" s="220">
        <v>8.4719013168690002E-3</v>
      </c>
      <c r="AM560" s="220">
        <v>8.483280709096E-3</v>
      </c>
      <c r="AN560" s="18"/>
      <c r="AO560" s="18"/>
      <c r="AP560" s="18"/>
      <c r="AQ560" s="18"/>
      <c r="AR560" s="18"/>
      <c r="AS560" s="18"/>
      <c r="AT560" s="18"/>
      <c r="AU560" s="18"/>
      <c r="AV560" s="18"/>
    </row>
    <row r="561" spans="1:48" hidden="1" outlineLevel="1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>
        <v>0</v>
      </c>
      <c r="Y561" s="18">
        <v>0</v>
      </c>
      <c r="Z561" s="18">
        <v>2.7726181307479998E-3</v>
      </c>
      <c r="AA561" s="18">
        <v>2.763615136949E-3</v>
      </c>
      <c r="AB561" s="18">
        <v>2.7769376701220001E-3</v>
      </c>
      <c r="AC561" s="18">
        <v>2.784977665031E-3</v>
      </c>
      <c r="AD561" s="18">
        <v>3.2409242463099998E-3</v>
      </c>
      <c r="AE561" s="18">
        <v>3.2401450462040001E-3</v>
      </c>
      <c r="AF561" s="18">
        <v>3.2513645166969999E-3</v>
      </c>
      <c r="AG561" s="18">
        <v>3.2265471112129999E-3</v>
      </c>
      <c r="AH561" s="18">
        <v>3.2368736891869999E-3</v>
      </c>
      <c r="AI561" s="18">
        <v>3.2456087035799999E-3</v>
      </c>
      <c r="AJ561" s="18">
        <v>3.2437837640089998E-3</v>
      </c>
      <c r="AK561" s="18">
        <v>3.2535042442330001E-3</v>
      </c>
      <c r="AL561" s="220">
        <v>3.2953297223589999E-3</v>
      </c>
      <c r="AM561" s="220">
        <v>3.296940185897E-3</v>
      </c>
      <c r="AN561" s="18"/>
      <c r="AO561" s="18"/>
      <c r="AP561" s="18"/>
      <c r="AQ561" s="18"/>
      <c r="AR561" s="18"/>
      <c r="AS561" s="18"/>
      <c r="AT561" s="18"/>
      <c r="AU561" s="18"/>
      <c r="AV561" s="18"/>
    </row>
    <row r="562" spans="1:48" hidden="1" outlineLevel="1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>
        <v>0</v>
      </c>
      <c r="Y562" s="18">
        <v>0</v>
      </c>
      <c r="Z562" s="18">
        <v>1.1688488198250001E-3</v>
      </c>
      <c r="AA562" s="18">
        <v>1.1583469385889999E-3</v>
      </c>
      <c r="AB562" s="18">
        <v>1.154766159853E-3</v>
      </c>
      <c r="AC562" s="18">
        <v>1.158109524072E-3</v>
      </c>
      <c r="AD562" s="18">
        <v>1.294038098347E-3</v>
      </c>
      <c r="AE562" s="18">
        <v>1.2750029243189999E-3</v>
      </c>
      <c r="AF562" s="18">
        <v>1.2794178062090001E-3</v>
      </c>
      <c r="AG562" s="18">
        <v>1.317204625926E-3</v>
      </c>
      <c r="AH562" s="18">
        <v>1.3214203450240001E-3</v>
      </c>
      <c r="AI562" s="18">
        <v>1.324986324682E-3</v>
      </c>
      <c r="AJ562" s="18">
        <v>1.3170249868910001E-3</v>
      </c>
      <c r="AK562" s="18">
        <v>1.3209716480339999E-3</v>
      </c>
      <c r="AL562" s="220">
        <v>1.3635847127000001E-3</v>
      </c>
      <c r="AM562" s="220">
        <v>1.3694982310650001E-3</v>
      </c>
      <c r="AN562" s="18"/>
      <c r="AO562" s="18"/>
      <c r="AP562" s="18"/>
      <c r="AQ562" s="18"/>
      <c r="AR562" s="18"/>
      <c r="AS562" s="18"/>
      <c r="AT562" s="18"/>
      <c r="AU562" s="18"/>
      <c r="AV562" s="18"/>
    </row>
    <row r="563" spans="1:48" hidden="1" outlineLevel="1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>
        <v>0</v>
      </c>
      <c r="Y563" s="18">
        <v>0</v>
      </c>
      <c r="Z563" s="18">
        <v>9.5138857427599997E-4</v>
      </c>
      <c r="AA563" s="18">
        <v>9.3032588768599998E-4</v>
      </c>
      <c r="AB563" s="18">
        <v>9.3481070083300003E-4</v>
      </c>
      <c r="AC563" s="18">
        <v>9.37517233773E-4</v>
      </c>
      <c r="AD563" s="18">
        <v>1.0375620788549999E-3</v>
      </c>
      <c r="AE563" s="18">
        <v>1.041057433618E-3</v>
      </c>
      <c r="AF563" s="18">
        <v>1.044662245437E-3</v>
      </c>
      <c r="AG563" s="18">
        <v>1.0513468115190001E-3</v>
      </c>
      <c r="AH563" s="18">
        <v>1.042588529102E-3</v>
      </c>
      <c r="AI563" s="18">
        <v>1.0454020543369999E-3</v>
      </c>
      <c r="AJ563" s="18">
        <v>1.048742119191E-3</v>
      </c>
      <c r="AK563" s="18">
        <v>1.0518848308419999E-3</v>
      </c>
      <c r="AL563" s="220">
        <v>1.0226885345249999E-3</v>
      </c>
      <c r="AM563" s="220">
        <v>1.0271236732989999E-3</v>
      </c>
      <c r="AN563" s="18"/>
      <c r="AO563" s="18"/>
      <c r="AP563" s="18"/>
      <c r="AQ563" s="18"/>
      <c r="AR563" s="18"/>
      <c r="AS563" s="18"/>
      <c r="AT563" s="18"/>
      <c r="AU563" s="18"/>
      <c r="AV563" s="18"/>
    </row>
    <row r="564" spans="1:48" hidden="1" outlineLevel="1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>
        <v>0</v>
      </c>
      <c r="Y564" s="18">
        <v>0</v>
      </c>
      <c r="Z564" s="18">
        <v>3.71494586146E-4</v>
      </c>
      <c r="AA564" s="18">
        <v>3.7395452348200001E-4</v>
      </c>
      <c r="AB564" s="18">
        <v>3.75757242492E-4</v>
      </c>
      <c r="AC564" s="18">
        <v>3.7684516259500002E-4</v>
      </c>
      <c r="AD564" s="18">
        <v>3.9637203012400001E-4</v>
      </c>
      <c r="AE564" s="18">
        <v>3.7431278512100002E-4</v>
      </c>
      <c r="AF564" s="18">
        <v>3.75608897236E-4</v>
      </c>
      <c r="AG564" s="18">
        <v>3.86702275501E-4</v>
      </c>
      <c r="AH564" s="18">
        <v>3.8793991780499998E-4</v>
      </c>
      <c r="AI564" s="18">
        <v>3.88986810916E-4</v>
      </c>
      <c r="AJ564" s="18">
        <v>3.90229625745E-4</v>
      </c>
      <c r="AK564" s="18">
        <v>3.9139900682499999E-4</v>
      </c>
      <c r="AL564" s="220">
        <v>3.7877353130600001E-4</v>
      </c>
      <c r="AM564" s="220">
        <v>3.80416175296E-4</v>
      </c>
      <c r="AN564" s="18"/>
      <c r="AO564" s="18"/>
      <c r="AP564" s="18"/>
      <c r="AQ564" s="18"/>
      <c r="AR564" s="18"/>
      <c r="AS564" s="18"/>
      <c r="AT564" s="18"/>
      <c r="AU564" s="18"/>
      <c r="AV564" s="18"/>
    </row>
    <row r="565" spans="1:48" ht="12.75" hidden="1" outlineLevel="1" x14ac:dyDescent="0.2">
      <c r="A565" s="49" t="s">
        <v>853</v>
      </c>
      <c r="B565" s="50"/>
      <c r="C565" s="7"/>
    </row>
    <row r="566" spans="1:48" hidden="1" outlineLevel="1" x14ac:dyDescent="0.2">
      <c r="A566" s="16" t="s">
        <v>216</v>
      </c>
      <c r="C566" s="7"/>
    </row>
    <row r="567" spans="1:48" hidden="1" outlineLevel="1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>
        <v>0</v>
      </c>
      <c r="Y567" s="18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0</v>
      </c>
      <c r="AL567" s="220">
        <v>0</v>
      </c>
      <c r="AM567" s="220">
        <v>0</v>
      </c>
      <c r="AN567" s="18"/>
      <c r="AO567" s="18"/>
      <c r="AP567" s="18"/>
      <c r="AQ567" s="18"/>
      <c r="AR567" s="18"/>
      <c r="AS567" s="18"/>
      <c r="AT567" s="18"/>
      <c r="AU567" s="18"/>
      <c r="AV567" s="18"/>
    </row>
    <row r="568" spans="1:48" hidden="1" outlineLevel="1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>
        <v>3.8048854728999999E-5</v>
      </c>
      <c r="Y568" s="18">
        <v>1.9106211428999999E-5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220">
        <v>0</v>
      </c>
      <c r="AM568" s="220">
        <v>0</v>
      </c>
      <c r="AN568" s="18"/>
      <c r="AO568" s="18"/>
      <c r="AP568" s="18"/>
      <c r="AQ568" s="18"/>
      <c r="AR568" s="18"/>
      <c r="AS568" s="18"/>
      <c r="AT568" s="18"/>
      <c r="AU568" s="18"/>
      <c r="AV568" s="18"/>
    </row>
    <row r="569" spans="1:48" hidden="1" outlineLevel="1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>
        <v>3.1276158587629999E-2</v>
      </c>
      <c r="Y569" s="18">
        <v>3.1162230841249999E-2</v>
      </c>
      <c r="Z569" s="18">
        <v>3.1592325274809999E-2</v>
      </c>
      <c r="AA569" s="18">
        <v>3.1606814653979999E-2</v>
      </c>
      <c r="AB569" s="18">
        <v>3.1600660853949997E-2</v>
      </c>
      <c r="AC569" s="18">
        <v>3.15502131124E-2</v>
      </c>
      <c r="AD569" s="18">
        <v>3.2968627213929999E-2</v>
      </c>
      <c r="AE569" s="18">
        <v>3.2874951493990001E-2</v>
      </c>
      <c r="AF569" s="18">
        <v>3.278229536933E-2</v>
      </c>
      <c r="AG569" s="18">
        <v>3.2675809380680002E-2</v>
      </c>
      <c r="AH569" s="18">
        <v>3.251920103579E-2</v>
      </c>
      <c r="AI569" s="18">
        <v>3.2467041415639997E-2</v>
      </c>
      <c r="AJ569" s="18">
        <v>3.2361844688480003E-2</v>
      </c>
      <c r="AK569" s="18">
        <v>3.2252731180609999E-2</v>
      </c>
      <c r="AL569" s="220">
        <v>3.2173867422160003E-2</v>
      </c>
      <c r="AM569" s="220">
        <v>3.221434117198E-2</v>
      </c>
      <c r="AN569" s="18"/>
      <c r="AO569" s="18"/>
      <c r="AP569" s="18"/>
      <c r="AQ569" s="18"/>
      <c r="AR569" s="18"/>
      <c r="AS569" s="18"/>
      <c r="AT569" s="18"/>
      <c r="AU569" s="18"/>
      <c r="AV569" s="18"/>
    </row>
    <row r="570" spans="1:48" hidden="1" outlineLevel="1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>
        <v>7.3900388098320002E-2</v>
      </c>
      <c r="Y570" s="18">
        <v>7.4132100345820004E-2</v>
      </c>
      <c r="Z570" s="18">
        <v>7.4499464134980001E-2</v>
      </c>
      <c r="AA570" s="18">
        <v>7.4498376329650007E-2</v>
      </c>
      <c r="AB570" s="18">
        <v>7.4432018947029999E-2</v>
      </c>
      <c r="AC570" s="18">
        <v>7.4297207988120006E-2</v>
      </c>
      <c r="AD570" s="18">
        <v>7.9695339418489997E-2</v>
      </c>
      <c r="AE570" s="18">
        <v>7.9549864183159999E-2</v>
      </c>
      <c r="AF570" s="18">
        <v>7.9478502215510005E-2</v>
      </c>
      <c r="AG570" s="18">
        <v>7.9353747886530004E-2</v>
      </c>
      <c r="AH570" s="18">
        <v>7.9230198735429996E-2</v>
      </c>
      <c r="AI570" s="18">
        <v>7.9050187794609997E-2</v>
      </c>
      <c r="AJ570" s="18">
        <v>7.8783042646699997E-2</v>
      </c>
      <c r="AK570" s="18">
        <v>7.8647827137570001E-2</v>
      </c>
      <c r="AL570" s="220">
        <v>7.851315547861E-2</v>
      </c>
      <c r="AM570" s="220">
        <v>7.8667210590729994E-2</v>
      </c>
      <c r="AN570" s="18"/>
      <c r="AO570" s="18"/>
      <c r="AP570" s="18"/>
      <c r="AQ570" s="18"/>
      <c r="AR570" s="18"/>
      <c r="AS570" s="18"/>
      <c r="AT570" s="18"/>
      <c r="AU570" s="18"/>
      <c r="AV570" s="18"/>
    </row>
    <row r="571" spans="1:48" hidden="1" outlineLevel="1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>
        <v>5.121375846587E-2</v>
      </c>
      <c r="Y571" s="18">
        <v>5.128107147634E-2</v>
      </c>
      <c r="Z571" s="18">
        <v>5.1518916509380001E-2</v>
      </c>
      <c r="AA571" s="18">
        <v>5.1557485548859999E-2</v>
      </c>
      <c r="AB571" s="18">
        <v>5.1579078051439999E-2</v>
      </c>
      <c r="AC571" s="18">
        <v>5.1635458071929999E-2</v>
      </c>
      <c r="AD571" s="18">
        <v>4.9434806262470002E-2</v>
      </c>
      <c r="AE571" s="18">
        <v>4.9561020566549999E-2</v>
      </c>
      <c r="AF571" s="18">
        <v>4.9569070458199999E-2</v>
      </c>
      <c r="AG571" s="18">
        <v>4.9921723338969999E-2</v>
      </c>
      <c r="AH571" s="18">
        <v>4.9954118637890003E-2</v>
      </c>
      <c r="AI571" s="18">
        <v>4.989791031232E-2</v>
      </c>
      <c r="AJ571" s="18">
        <v>4.9815708477410001E-2</v>
      </c>
      <c r="AK571" s="18">
        <v>4.9765353749890003E-2</v>
      </c>
      <c r="AL571" s="220">
        <v>4.9880643215030003E-2</v>
      </c>
      <c r="AM571" s="220">
        <v>4.9808529957490001E-2</v>
      </c>
      <c r="AN571" s="18"/>
      <c r="AO571" s="18"/>
      <c r="AP571" s="18"/>
      <c r="AQ571" s="18"/>
      <c r="AR571" s="18"/>
      <c r="AS571" s="18"/>
      <c r="AT571" s="18"/>
      <c r="AU571" s="18"/>
      <c r="AV571" s="18"/>
    </row>
    <row r="572" spans="1:48" hidden="1" outlineLevel="1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>
        <v>3.2617380716839998E-2</v>
      </c>
      <c r="Y572" s="18">
        <v>3.2595196698449999E-2</v>
      </c>
      <c r="Z572" s="18">
        <v>3.2758898678830001E-2</v>
      </c>
      <c r="AA572" s="18">
        <v>3.2768619832590003E-2</v>
      </c>
      <c r="AB572" s="18">
        <v>3.2765750193390002E-2</v>
      </c>
      <c r="AC572" s="18">
        <v>3.2785786121349997E-2</v>
      </c>
      <c r="AD572" s="18">
        <v>3.4612827177659997E-2</v>
      </c>
      <c r="AE572" s="18">
        <v>3.4572662010090002E-2</v>
      </c>
      <c r="AF572" s="18">
        <v>3.4510882796899997E-2</v>
      </c>
      <c r="AG572" s="18">
        <v>3.439163379047E-2</v>
      </c>
      <c r="AH572" s="18">
        <v>3.4404736465000002E-2</v>
      </c>
      <c r="AI572" s="18">
        <v>3.4471024173830002E-2</v>
      </c>
      <c r="AJ572" s="18">
        <v>3.442641638485E-2</v>
      </c>
      <c r="AK572" s="18">
        <v>3.4414783349650001E-2</v>
      </c>
      <c r="AL572" s="220">
        <v>3.4351145038170001E-2</v>
      </c>
      <c r="AM572" s="220">
        <v>3.4359332026159997E-2</v>
      </c>
      <c r="AN572" s="18"/>
      <c r="AO572" s="18"/>
      <c r="AP572" s="18"/>
      <c r="AQ572" s="18"/>
      <c r="AR572" s="18"/>
      <c r="AS572" s="18"/>
      <c r="AT572" s="18"/>
      <c r="AU572" s="18"/>
      <c r="AV572" s="18"/>
    </row>
    <row r="573" spans="1:48" hidden="1" outlineLevel="1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>
        <v>5.58366943155E-2</v>
      </c>
      <c r="Y573" s="18">
        <v>5.5713712527940003E-2</v>
      </c>
      <c r="Z573" s="18">
        <v>5.593861737341E-2</v>
      </c>
      <c r="AA573" s="18">
        <v>5.5938062451789998E-2</v>
      </c>
      <c r="AB573" s="18">
        <v>5.6000687593709998E-2</v>
      </c>
      <c r="AC573" s="18">
        <v>5.5811503280489998E-2</v>
      </c>
      <c r="AD573" s="18">
        <v>5.6857885510490001E-2</v>
      </c>
      <c r="AE573" s="18">
        <v>5.7043073341090003E-2</v>
      </c>
      <c r="AF573" s="18">
        <v>5.7055558260700003E-2</v>
      </c>
      <c r="AG573" s="18">
        <v>5.7048030559209997E-2</v>
      </c>
      <c r="AH573" s="18">
        <v>5.704373185172E-2</v>
      </c>
      <c r="AI573" s="18">
        <v>5.7006377454559998E-2</v>
      </c>
      <c r="AJ573" s="18">
        <v>5.6946713784500003E-2</v>
      </c>
      <c r="AK573" s="18">
        <v>5.695099772349E-2</v>
      </c>
      <c r="AL573" s="220">
        <v>5.6766611578919997E-2</v>
      </c>
      <c r="AM573" s="220">
        <v>5.6756721190669997E-2</v>
      </c>
      <c r="AN573" s="18"/>
      <c r="AO573" s="18"/>
      <c r="AP573" s="18"/>
      <c r="AQ573" s="18"/>
      <c r="AR573" s="18"/>
      <c r="AS573" s="18"/>
      <c r="AT573" s="18"/>
      <c r="AU573" s="18"/>
      <c r="AV573" s="18"/>
    </row>
    <row r="574" spans="1:48" hidden="1" outlineLevel="1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>
        <v>2.041321056236E-2</v>
      </c>
      <c r="Y574" s="18">
        <v>2.0500964863679999E-2</v>
      </c>
      <c r="Z574" s="18">
        <v>2.0514620104899999E-2</v>
      </c>
      <c r="AA574" s="18">
        <v>2.056014246398E-2</v>
      </c>
      <c r="AB574" s="18">
        <v>2.060871143029E-2</v>
      </c>
      <c r="AC574" s="18">
        <v>2.066950816532E-2</v>
      </c>
      <c r="AD574" s="18">
        <v>2.3466118600010001E-2</v>
      </c>
      <c r="AE574" s="18">
        <v>2.3537543655410002E-2</v>
      </c>
      <c r="AF574" s="18">
        <v>2.360373959196E-2</v>
      </c>
      <c r="AG574" s="18">
        <v>2.3746007890290001E-2</v>
      </c>
      <c r="AH574" s="18">
        <v>2.373260593567E-2</v>
      </c>
      <c r="AI574" s="18">
        <v>2.3808323460459999E-2</v>
      </c>
      <c r="AJ574" s="18">
        <v>2.3875568390520002E-2</v>
      </c>
      <c r="AK574" s="18">
        <v>2.3884317491E-2</v>
      </c>
      <c r="AL574" s="220">
        <v>2.397628603657E-2</v>
      </c>
      <c r="AM574" s="220">
        <v>2.3963364082590002E-2</v>
      </c>
      <c r="AN574" s="18"/>
      <c r="AO574" s="18"/>
      <c r="AP574" s="18"/>
      <c r="AQ574" s="18"/>
      <c r="AR574" s="18"/>
      <c r="AS574" s="18"/>
      <c r="AT574" s="18"/>
      <c r="AU574" s="18"/>
      <c r="AV574" s="18"/>
    </row>
    <row r="575" spans="1:48" hidden="1" outlineLevel="1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>
        <v>1.384027090785E-2</v>
      </c>
      <c r="Y575" s="18">
        <v>1.389021570913E-2</v>
      </c>
      <c r="Z575" s="18">
        <v>1.391352181872E-2</v>
      </c>
      <c r="AA575" s="18">
        <v>1.3989277109579999E-2</v>
      </c>
      <c r="AB575" s="18">
        <v>1.398107207319E-2</v>
      </c>
      <c r="AC575" s="18">
        <v>1.4031895024180001E-2</v>
      </c>
      <c r="AD575" s="18">
        <v>1.576497612283E-2</v>
      </c>
      <c r="AE575" s="18">
        <v>1.5776581296079999E-2</v>
      </c>
      <c r="AF575" s="18">
        <v>1.57764035643E-2</v>
      </c>
      <c r="AG575" s="18">
        <v>1.579309912956E-2</v>
      </c>
      <c r="AH575" s="18">
        <v>1.5825927369179999E-2</v>
      </c>
      <c r="AI575" s="18">
        <v>1.581759975801E-2</v>
      </c>
      <c r="AJ575" s="18">
        <v>1.585793720156E-2</v>
      </c>
      <c r="AK575" s="18">
        <v>1.5859288557660001E-2</v>
      </c>
      <c r="AL575" s="220">
        <v>1.5962330474020001E-2</v>
      </c>
      <c r="AM575" s="220">
        <v>1.5962416601970002E-2</v>
      </c>
      <c r="AN575" s="18"/>
      <c r="AO575" s="18"/>
      <c r="AP575" s="18"/>
      <c r="AQ575" s="18"/>
      <c r="AR575" s="18"/>
      <c r="AS575" s="18"/>
      <c r="AT575" s="18"/>
      <c r="AU575" s="18"/>
      <c r="AV575" s="18"/>
    </row>
    <row r="576" spans="1:48" hidden="1" outlineLevel="1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>
        <v>1.1956852598740001E-2</v>
      </c>
      <c r="Y576" s="18">
        <v>1.1941382143329999E-2</v>
      </c>
      <c r="Z576" s="18">
        <v>1.1978717148630001E-2</v>
      </c>
      <c r="AA576" s="18">
        <v>1.1989448523460001E-2</v>
      </c>
      <c r="AB576" s="18">
        <v>1.203288989906E-2</v>
      </c>
      <c r="AC576" s="18">
        <v>1.203007518797E-2</v>
      </c>
      <c r="AD576" s="18">
        <v>1.393943057487E-2</v>
      </c>
      <c r="AE576" s="18">
        <v>1.393335273574E-2</v>
      </c>
      <c r="AF576" s="18">
        <v>1.391391147685E-2</v>
      </c>
      <c r="AG576" s="18">
        <v>1.391445926483E-2</v>
      </c>
      <c r="AH576" s="18">
        <v>1.394039193996E-2</v>
      </c>
      <c r="AI576" s="18">
        <v>1.3914446320990001E-2</v>
      </c>
      <c r="AJ576" s="18">
        <v>1.390736026143E-2</v>
      </c>
      <c r="AK576" s="18">
        <v>1.390072365158E-2</v>
      </c>
      <c r="AL576" s="220">
        <v>1.391621416017E-2</v>
      </c>
      <c r="AM576" s="220">
        <v>1.3922701372530001E-2</v>
      </c>
      <c r="AN576" s="18"/>
      <c r="AO576" s="18"/>
      <c r="AP576" s="18"/>
      <c r="AQ576" s="18"/>
      <c r="AR576" s="18"/>
      <c r="AS576" s="18"/>
      <c r="AT576" s="18"/>
      <c r="AU576" s="18"/>
      <c r="AV576" s="18"/>
    </row>
    <row r="577" spans="1:48" hidden="1" outlineLevel="1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>
        <v>1.7321741115590001E-2</v>
      </c>
      <c r="Y577" s="18">
        <v>1.7291121343550001E-2</v>
      </c>
      <c r="Z577" s="18">
        <v>1.7356336011080001E-2</v>
      </c>
      <c r="AA577" s="18">
        <v>1.7417554685789999E-2</v>
      </c>
      <c r="AB577" s="18">
        <v>1.741904061578E-2</v>
      </c>
      <c r="AC577" s="18">
        <v>1.7384224893439999E-2</v>
      </c>
      <c r="AD577" s="18">
        <v>1.9742489270390001E-2</v>
      </c>
      <c r="AE577" s="18">
        <v>1.971769499418E-2</v>
      </c>
      <c r="AF577" s="18">
        <v>1.9720504455369998E-2</v>
      </c>
      <c r="AG577" s="18">
        <v>1.990105830046E-2</v>
      </c>
      <c r="AH577" s="18">
        <v>1.991125413247E-2</v>
      </c>
      <c r="AI577" s="18">
        <v>1.9888583600110001E-2</v>
      </c>
      <c r="AJ577" s="18">
        <v>1.986041975402E-2</v>
      </c>
      <c r="AK577" s="18">
        <v>1.98781620013E-2</v>
      </c>
      <c r="AL577" s="220">
        <v>1.98184727578E-2</v>
      </c>
      <c r="AM577" s="220">
        <v>1.9739179639690001E-2</v>
      </c>
      <c r="AN577" s="18"/>
      <c r="AO577" s="18"/>
      <c r="AP577" s="18"/>
      <c r="AQ577" s="18"/>
      <c r="AR577" s="18"/>
      <c r="AS577" s="18"/>
      <c r="AT577" s="18"/>
      <c r="AU577" s="18"/>
      <c r="AV577" s="18"/>
    </row>
    <row r="578" spans="1:48" hidden="1" outlineLevel="1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>
        <v>0.18850353854349999</v>
      </c>
      <c r="Y578" s="18">
        <v>0.18839679779900001</v>
      </c>
      <c r="Z578" s="18">
        <v>0.18817872283920001</v>
      </c>
      <c r="AA578" s="18">
        <v>0.18807911702810001</v>
      </c>
      <c r="AB578" s="18">
        <v>0.1880091297165</v>
      </c>
      <c r="AC578" s="18">
        <v>0.18804654949480001</v>
      </c>
      <c r="AD578" s="18">
        <v>0.1647464184247</v>
      </c>
      <c r="AE578" s="18">
        <v>0.16443538998839999</v>
      </c>
      <c r="AF578" s="18">
        <v>0.164349710279</v>
      </c>
      <c r="AG578" s="18">
        <v>0.16391759033129999</v>
      </c>
      <c r="AH578" s="18">
        <v>0.16362676454690001</v>
      </c>
      <c r="AI578" s="18">
        <v>0.1636711955837</v>
      </c>
      <c r="AJ578" s="18">
        <v>0.16353181086999999</v>
      </c>
      <c r="AK578" s="18">
        <v>0.1632730926249</v>
      </c>
      <c r="AL578" s="220">
        <v>0.16257443403899999</v>
      </c>
      <c r="AM578" s="220">
        <v>0.16211130265429999</v>
      </c>
      <c r="AN578" s="18"/>
      <c r="AO578" s="18"/>
      <c r="AP578" s="18"/>
      <c r="AQ578" s="18"/>
      <c r="AR578" s="18"/>
      <c r="AS578" s="18"/>
      <c r="AT578" s="18"/>
      <c r="AU578" s="18"/>
      <c r="AV578" s="18"/>
    </row>
    <row r="579" spans="1:48" hidden="1" outlineLevel="1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>
        <v>3.6707632600259998E-2</v>
      </c>
      <c r="Y579" s="18">
        <v>3.6664819732899999E-2</v>
      </c>
      <c r="Z579" s="18">
        <v>3.6666445365479999E-2</v>
      </c>
      <c r="AA579" s="18">
        <v>3.6644478092349997E-2</v>
      </c>
      <c r="AB579" s="18">
        <v>3.6633464803800003E-2</v>
      </c>
      <c r="AC579" s="18">
        <v>3.6712801111059998E-2</v>
      </c>
      <c r="AD579" s="18">
        <v>3.9073928549840001E-2</v>
      </c>
      <c r="AE579" s="18">
        <v>3.9132227396200002E-2</v>
      </c>
      <c r="AF579" s="18">
        <v>3.9087987534689998E-2</v>
      </c>
      <c r="AG579" s="18">
        <v>3.9175903312669999E-2</v>
      </c>
      <c r="AH579" s="18">
        <v>3.9168855982799997E-2</v>
      </c>
      <c r="AI579" s="18">
        <v>3.9310831589830002E-2</v>
      </c>
      <c r="AJ579" s="18">
        <v>3.9201530062949998E-2</v>
      </c>
      <c r="AK579" s="18">
        <v>3.9171298121559998E-2</v>
      </c>
      <c r="AL579" s="220">
        <v>3.9282809999740001E-2</v>
      </c>
      <c r="AM579" s="220">
        <v>3.9294126936079997E-2</v>
      </c>
      <c r="AN579" s="18"/>
      <c r="AO579" s="18"/>
      <c r="AP579" s="18"/>
      <c r="AQ579" s="18"/>
      <c r="AR579" s="18"/>
      <c r="AS579" s="18"/>
      <c r="AT579" s="18"/>
      <c r="AU579" s="18"/>
      <c r="AV579" s="18"/>
    </row>
    <row r="580" spans="1:48" hidden="1" outlineLevel="1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>
        <v>4.0978616543639997E-2</v>
      </c>
      <c r="Y580" s="18">
        <v>4.0954164198780001E-2</v>
      </c>
      <c r="Z580" s="18">
        <v>4.0905943833759999E-2</v>
      </c>
      <c r="AA580" s="18">
        <v>4.0939348055880002E-2</v>
      </c>
      <c r="AB580" s="18">
        <v>4.099777487036E-2</v>
      </c>
      <c r="AC580" s="18">
        <v>4.1013361429050002E-2</v>
      </c>
      <c r="AD580" s="18">
        <v>4.5832073989000001E-2</v>
      </c>
      <c r="AE580" s="18">
        <v>4.585031043849E-2</v>
      </c>
      <c r="AF580" s="18">
        <v>4.5917125188679998E-2</v>
      </c>
      <c r="AG580" s="18">
        <v>4.6001628154550001E-2</v>
      </c>
      <c r="AH580" s="18">
        <v>4.6044775181330003E-2</v>
      </c>
      <c r="AI580" s="18">
        <v>4.6104207103430002E-2</v>
      </c>
      <c r="AJ580" s="18">
        <v>4.6231206697829999E-2</v>
      </c>
      <c r="AK580" s="18">
        <v>4.6356942095160003E-2</v>
      </c>
      <c r="AL580" s="220">
        <v>4.6640959051440001E-2</v>
      </c>
      <c r="AM580" s="220">
        <v>4.6663420668240002E-2</v>
      </c>
      <c r="AN580" s="18"/>
      <c r="AO580" s="18"/>
      <c r="AP580" s="18"/>
      <c r="AQ580" s="18"/>
      <c r="AR580" s="18"/>
      <c r="AS580" s="18"/>
      <c r="AT580" s="18"/>
      <c r="AU580" s="18"/>
      <c r="AV580" s="18"/>
    </row>
    <row r="581" spans="1:48" hidden="1" outlineLevel="1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>
        <v>9.6891408568599999E-2</v>
      </c>
      <c r="Y581" s="18">
        <v>9.6878045052449999E-2</v>
      </c>
      <c r="Z581" s="18">
        <v>9.671178049451E-2</v>
      </c>
      <c r="AA581" s="18">
        <v>9.6705996628859994E-2</v>
      </c>
      <c r="AB581" s="18">
        <v>9.674061482337E-2</v>
      </c>
      <c r="AC581" s="18">
        <v>9.6767396197499994E-2</v>
      </c>
      <c r="AD581" s="18">
        <v>8.6804086320500004E-2</v>
      </c>
      <c r="AE581" s="18">
        <v>8.6837892898720001E-2</v>
      </c>
      <c r="AF581" s="18">
        <v>8.6770219603639995E-2</v>
      </c>
      <c r="AG581" s="18">
        <v>8.6104327133820005E-2</v>
      </c>
      <c r="AH581" s="18">
        <v>8.62318202959E-2</v>
      </c>
      <c r="AI581" s="18">
        <v>8.6133447606559999E-2</v>
      </c>
      <c r="AJ581" s="18">
        <v>8.630669655862E-2</v>
      </c>
      <c r="AK581" s="18">
        <v>8.6316753360720005E-2</v>
      </c>
      <c r="AL581" s="220">
        <v>8.5910652920960007E-2</v>
      </c>
      <c r="AM581" s="220">
        <v>8.5957547604320006E-2</v>
      </c>
      <c r="AN581" s="18"/>
      <c r="AO581" s="18"/>
      <c r="AP581" s="18"/>
      <c r="AQ581" s="18"/>
      <c r="AR581" s="18"/>
      <c r="AS581" s="18"/>
      <c r="AT581" s="18"/>
      <c r="AU581" s="18"/>
      <c r="AV581" s="18"/>
    </row>
    <row r="582" spans="1:48" hidden="1" outlineLevel="1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>
        <v>2.655810060117E-2</v>
      </c>
      <c r="Y582" s="18">
        <v>2.65098683582E-2</v>
      </c>
      <c r="Z582" s="18">
        <v>2.6489752174279999E-2</v>
      </c>
      <c r="AA582" s="18">
        <v>2.6454875296400001E-2</v>
      </c>
      <c r="AB582" s="18">
        <v>2.6415058302220001E-2</v>
      </c>
      <c r="AC582" s="18">
        <v>2.6387625113740001E-2</v>
      </c>
      <c r="AD582" s="18">
        <v>2.9003203771990001E-2</v>
      </c>
      <c r="AE582" s="18">
        <v>2.905510283275E-2</v>
      </c>
      <c r="AF582" s="18">
        <v>2.9057311194429999E-2</v>
      </c>
      <c r="AG582" s="18">
        <v>2.928173335838E-2</v>
      </c>
      <c r="AH582" s="18">
        <v>2.9389212223300001E-2</v>
      </c>
      <c r="AI582" s="18">
        <v>2.940435078521E-2</v>
      </c>
      <c r="AJ582" s="18">
        <v>2.951197578245E-2</v>
      </c>
      <c r="AK582" s="18">
        <v>2.9556524946270001E-2</v>
      </c>
      <c r="AL582" s="220">
        <v>2.9694918811149999E-2</v>
      </c>
      <c r="AM582" s="220">
        <v>2.9727204537379998E-2</v>
      </c>
      <c r="AN582" s="18"/>
      <c r="AO582" s="18"/>
      <c r="AP582" s="18"/>
      <c r="AQ582" s="18"/>
      <c r="AR582" s="18"/>
      <c r="AS582" s="18"/>
      <c r="AT582" s="18"/>
      <c r="AU582" s="18"/>
      <c r="AV582" s="18"/>
    </row>
    <row r="583" spans="1:48" hidden="1" outlineLevel="1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>
        <v>8.7531390305150003E-2</v>
      </c>
      <c r="Y583" s="18">
        <v>8.7563766980650007E-2</v>
      </c>
      <c r="Z583" s="18">
        <v>8.7274865559529999E-2</v>
      </c>
      <c r="AA583" s="18">
        <v>8.7402032206760003E-2</v>
      </c>
      <c r="AB583" s="18">
        <v>8.7362600632199999E-2</v>
      </c>
      <c r="AC583" s="18">
        <v>8.7380872563569995E-2</v>
      </c>
      <c r="AD583" s="18">
        <v>8.1448346732759996E-2</v>
      </c>
      <c r="AE583" s="18">
        <v>8.1490104772989999E-2</v>
      </c>
      <c r="AF583" s="18">
        <v>8.1474898962849998E-2</v>
      </c>
      <c r="AG583" s="18">
        <v>8.1357630408919995E-2</v>
      </c>
      <c r="AH583" s="18">
        <v>8.1266576998980003E-2</v>
      </c>
      <c r="AI583" s="18">
        <v>8.1218018199690004E-2</v>
      </c>
      <c r="AJ583" s="18">
        <v>8.1290927284009995E-2</v>
      </c>
      <c r="AK583" s="18">
        <v>8.1394905187649996E-2</v>
      </c>
      <c r="AL583" s="220">
        <v>8.1175729912649999E-2</v>
      </c>
      <c r="AM583" s="220">
        <v>8.1299101209349994E-2</v>
      </c>
      <c r="AN583" s="18"/>
      <c r="AO583" s="18"/>
      <c r="AP583" s="18"/>
      <c r="AQ583" s="18"/>
      <c r="AR583" s="18"/>
      <c r="AS583" s="18"/>
      <c r="AT583" s="18"/>
      <c r="AU583" s="18"/>
      <c r="AV583" s="18"/>
    </row>
    <row r="584" spans="1:48" hidden="1" outlineLevel="1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>
        <v>3.8001293661059997E-2</v>
      </c>
      <c r="Y584" s="18">
        <v>3.8164657330100001E-2</v>
      </c>
      <c r="Z584" s="18">
        <v>3.7984768155390002E-2</v>
      </c>
      <c r="AA584" s="18">
        <v>3.806340408917E-2</v>
      </c>
      <c r="AB584" s="18">
        <v>3.8094601434400001E-2</v>
      </c>
      <c r="AC584" s="18">
        <v>3.8101623485469999E-2</v>
      </c>
      <c r="AD584" s="18">
        <v>4.3208607870399998E-2</v>
      </c>
      <c r="AE584" s="18">
        <v>4.3230985642219999E-2</v>
      </c>
      <c r="AF584" s="18">
        <v>4.3299897745530003E-2</v>
      </c>
      <c r="AG584" s="18">
        <v>4.3496775001570002E-2</v>
      </c>
      <c r="AH584" s="18">
        <v>4.3505587469989997E-2</v>
      </c>
      <c r="AI584" s="18">
        <v>4.3558266743970002E-2</v>
      </c>
      <c r="AJ584" s="18">
        <v>4.3659991640380001E-2</v>
      </c>
      <c r="AK584" s="18">
        <v>4.3724325630490002E-2</v>
      </c>
      <c r="AL584" s="220">
        <v>4.4043965268489998E-2</v>
      </c>
      <c r="AM584" s="220">
        <v>4.4044689502699998E-2</v>
      </c>
      <c r="AN584" s="18"/>
      <c r="AO584" s="18"/>
      <c r="AP584" s="18"/>
      <c r="AQ584" s="18"/>
      <c r="AR584" s="18"/>
      <c r="AS584" s="18"/>
      <c r="AT584" s="18"/>
      <c r="AU584" s="18"/>
      <c r="AV584" s="18"/>
    </row>
    <row r="585" spans="1:48" hidden="1" outlineLevel="1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>
        <v>8.0454303325470003E-2</v>
      </c>
      <c r="Y585" s="18">
        <v>8.0475362540360001E-2</v>
      </c>
      <c r="Z585" s="18">
        <v>8.0104707076259996E-2</v>
      </c>
      <c r="AA585" s="18">
        <v>8.007885038425E-2</v>
      </c>
      <c r="AB585" s="18">
        <v>7.9980518178260004E-2</v>
      </c>
      <c r="AC585" s="18">
        <v>8.0024903021889998E-2</v>
      </c>
      <c r="AD585" s="18">
        <v>7.4799008644140005E-2</v>
      </c>
      <c r="AE585" s="18">
        <v>7.4881160263869997E-2</v>
      </c>
      <c r="AF585" s="18">
        <v>7.4937916930419998E-2</v>
      </c>
      <c r="AG585" s="18">
        <v>7.4782390882330005E-2</v>
      </c>
      <c r="AH585" s="18">
        <v>7.4893467248249995E-2</v>
      </c>
      <c r="AI585" s="18">
        <v>7.4890978296489996E-2</v>
      </c>
      <c r="AJ585" s="18">
        <v>7.4932553102560001E-2</v>
      </c>
      <c r="AK585" s="18">
        <v>7.4946902542320004E-2</v>
      </c>
      <c r="AL585" s="220">
        <v>7.4984916450250003E-2</v>
      </c>
      <c r="AM585" s="220">
        <v>7.5048360990119994E-2</v>
      </c>
      <c r="AN585" s="18"/>
      <c r="AO585" s="18"/>
      <c r="AP585" s="18"/>
      <c r="AQ585" s="18"/>
      <c r="AR585" s="18"/>
      <c r="AS585" s="18"/>
      <c r="AT585" s="18"/>
      <c r="AU585" s="18"/>
      <c r="AV585" s="18"/>
    </row>
    <row r="586" spans="1:48" hidden="1" outlineLevel="1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>
        <v>3.0458108210939999E-2</v>
      </c>
      <c r="Y586" s="18">
        <v>3.0436194806930002E-2</v>
      </c>
      <c r="Z586" s="18">
        <v>3.0292971158130001E-2</v>
      </c>
      <c r="AA586" s="18">
        <v>3.01783656639E-2</v>
      </c>
      <c r="AB586" s="18">
        <v>3.0177723873830001E-2</v>
      </c>
      <c r="AC586" s="18">
        <v>3.0209281164700001E-2</v>
      </c>
      <c r="AD586" s="18">
        <v>3.4479840415890001E-2</v>
      </c>
      <c r="AE586" s="18">
        <v>3.4439270469539998E-2</v>
      </c>
      <c r="AF586" s="18">
        <v>3.45352290987E-2</v>
      </c>
      <c r="AG586" s="18">
        <v>3.465464337153E-2</v>
      </c>
      <c r="AH586" s="18">
        <v>3.4706422133669999E-2</v>
      </c>
      <c r="AI586" s="18">
        <v>3.4723097476750002E-2</v>
      </c>
      <c r="AJ586" s="18">
        <v>3.4743068485520001E-2</v>
      </c>
      <c r="AK586" s="18">
        <v>3.4770886059850001E-2</v>
      </c>
      <c r="AL586" s="220">
        <v>3.4993835418800003E-2</v>
      </c>
      <c r="AM586" s="220">
        <v>3.5069942493190003E-2</v>
      </c>
      <c r="AN586" s="18"/>
      <c r="AO586" s="18"/>
      <c r="AP586" s="18"/>
      <c r="AQ586" s="18"/>
      <c r="AR586" s="18"/>
      <c r="AS586" s="18"/>
      <c r="AT586" s="18"/>
      <c r="AU586" s="18"/>
      <c r="AV586" s="18"/>
    </row>
    <row r="587" spans="1:48" hidden="1" outlineLevel="1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>
        <v>3.1713720417020003E-2</v>
      </c>
      <c r="Y587" s="18">
        <v>3.1697204761269998E-2</v>
      </c>
      <c r="Z587" s="18">
        <v>3.1649231294519999E-2</v>
      </c>
      <c r="AA587" s="18">
        <v>3.1540153701109998E-2</v>
      </c>
      <c r="AB587" s="18">
        <v>3.158156102872E-2</v>
      </c>
      <c r="AC587" s="18">
        <v>3.1569369283079997E-2</v>
      </c>
      <c r="AD587" s="18">
        <v>3.579761832799E-2</v>
      </c>
      <c r="AE587" s="18">
        <v>3.5748932867680001E-2</v>
      </c>
      <c r="AF587" s="18">
        <v>3.575254418854E-2</v>
      </c>
      <c r="AG587" s="18">
        <v>3.5932118479550003E-2</v>
      </c>
      <c r="AH587" s="18">
        <v>3.5963445753149997E-2</v>
      </c>
      <c r="AI587" s="18">
        <v>3.5958256661040001E-2</v>
      </c>
      <c r="AJ587" s="18">
        <v>3.5946346468059998E-2</v>
      </c>
      <c r="AK587" s="18">
        <v>3.6017245545539998E-2</v>
      </c>
      <c r="AL587" s="220">
        <v>3.6148054877890003E-2</v>
      </c>
      <c r="AM587" s="220">
        <v>3.6175336553010001E-2</v>
      </c>
      <c r="AN587" s="18"/>
      <c r="AO587" s="18"/>
      <c r="AP587" s="18"/>
      <c r="AQ587" s="18"/>
      <c r="AR587" s="18"/>
      <c r="AS587" s="18"/>
      <c r="AT587" s="18"/>
      <c r="AU587" s="18"/>
      <c r="AV587" s="18"/>
    </row>
    <row r="588" spans="1:48" hidden="1" outlineLevel="1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>
        <v>0</v>
      </c>
      <c r="Y588" s="18">
        <v>0</v>
      </c>
      <c r="Z588" s="18">
        <v>2.080863454006E-2</v>
      </c>
      <c r="AA588" s="18">
        <v>2.0779171309129998E-2</v>
      </c>
      <c r="AB588" s="18">
        <v>2.07710599448E-2</v>
      </c>
      <c r="AC588" s="18">
        <v>2.0736554762700001E-2</v>
      </c>
      <c r="AD588" s="18">
        <v>2.378045094602E-2</v>
      </c>
      <c r="AE588" s="18">
        <v>2.3804326736519998E-2</v>
      </c>
      <c r="AF588" s="18">
        <v>2.3835029459029999E-2</v>
      </c>
      <c r="AG588" s="18">
        <v>2.3871250547939999E-2</v>
      </c>
      <c r="AH588" s="18">
        <v>2.3908589242390001E-2</v>
      </c>
      <c r="AI588" s="18">
        <v>2.3959567442209999E-2</v>
      </c>
      <c r="AJ588" s="18">
        <v>2.4002229230790002E-2</v>
      </c>
      <c r="AK588" s="18">
        <v>2.4075086800039999E-2</v>
      </c>
      <c r="AL588" s="220">
        <v>2.4330421552429999E-2</v>
      </c>
      <c r="AM588" s="220">
        <v>2.4331828769199999E-2</v>
      </c>
      <c r="AN588" s="18"/>
      <c r="AO588" s="18"/>
      <c r="AP588" s="18"/>
      <c r="AQ588" s="18"/>
      <c r="AR588" s="18"/>
      <c r="AS588" s="18"/>
      <c r="AT588" s="18"/>
      <c r="AU588" s="18"/>
      <c r="AV588" s="18"/>
    </row>
    <row r="589" spans="1:48" hidden="1" outlineLevel="1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>
        <v>0</v>
      </c>
      <c r="Y589" s="18">
        <v>0</v>
      </c>
      <c r="Z589" s="18">
        <v>7.5210789381339998E-3</v>
      </c>
      <c r="AA589" s="18">
        <v>7.5041186945879997E-3</v>
      </c>
      <c r="AB589" s="18">
        <v>7.4966814053650001E-3</v>
      </c>
      <c r="AC589" s="18">
        <v>7.5187969924809996E-3</v>
      </c>
      <c r="AD589" s="18">
        <v>8.4990630478149996E-3</v>
      </c>
      <c r="AE589" s="18">
        <v>8.5006790842060004E-3</v>
      </c>
      <c r="AF589" s="18">
        <v>8.5333787797630001E-3</v>
      </c>
      <c r="AG589" s="18">
        <v>8.6041705805E-3</v>
      </c>
      <c r="AH589" s="18">
        <v>8.6483225019799992E-3</v>
      </c>
      <c r="AI589" s="18">
        <v>8.6587179551810001E-3</v>
      </c>
      <c r="AJ589" s="18">
        <v>8.6889336423859997E-3</v>
      </c>
      <c r="AK589" s="18">
        <v>8.6990804919299999E-3</v>
      </c>
      <c r="AL589" s="220">
        <v>8.6697620733980005E-3</v>
      </c>
      <c r="AM589" s="220">
        <v>8.6720795883719996E-3</v>
      </c>
      <c r="AN589" s="18"/>
      <c r="AO589" s="18"/>
      <c r="AP589" s="18"/>
      <c r="AQ589" s="18"/>
      <c r="AR589" s="18"/>
      <c r="AS589" s="18"/>
      <c r="AT589" s="18"/>
      <c r="AU589" s="18"/>
      <c r="AV589" s="18"/>
    </row>
    <row r="590" spans="1:48" hidden="1" outlineLevel="1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>
        <v>0</v>
      </c>
      <c r="Y590" s="18">
        <v>0</v>
      </c>
      <c r="Z590" s="18">
        <v>2.8547853220410001E-3</v>
      </c>
      <c r="AA590" s="18">
        <v>2.8378519936389998E-3</v>
      </c>
      <c r="AB590" s="18">
        <v>2.845873960253E-3</v>
      </c>
      <c r="AC590" s="18">
        <v>2.854269431541E-3</v>
      </c>
      <c r="AD590" s="18">
        <v>3.3246690443090002E-3</v>
      </c>
      <c r="AE590" s="18">
        <v>3.322662010089E-3</v>
      </c>
      <c r="AF590" s="18">
        <v>3.3354433461560001E-3</v>
      </c>
      <c r="AG590" s="18">
        <v>3.306406161939E-3</v>
      </c>
      <c r="AH590" s="18">
        <v>3.3059721192159998E-3</v>
      </c>
      <c r="AI590" s="18">
        <v>3.3147639333519999E-3</v>
      </c>
      <c r="AJ590" s="18">
        <v>3.3311800990489999E-3</v>
      </c>
      <c r="AK590" s="18">
        <v>3.3448218850550002E-3</v>
      </c>
      <c r="AL590" s="220">
        <v>3.397077726188E-3</v>
      </c>
      <c r="AM590" s="220">
        <v>3.408298351121E-3</v>
      </c>
      <c r="AN590" s="18"/>
      <c r="AO590" s="18"/>
      <c r="AP590" s="18"/>
      <c r="AQ590" s="18"/>
      <c r="AR590" s="18"/>
      <c r="AS590" s="18"/>
      <c r="AT590" s="18"/>
      <c r="AU590" s="18"/>
      <c r="AV590" s="18"/>
    </row>
    <row r="591" spans="1:48" hidden="1" outlineLevel="1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>
        <v>0</v>
      </c>
      <c r="Y591" s="18">
        <v>0</v>
      </c>
      <c r="Z591" s="18">
        <v>1.1665734040229999E-3</v>
      </c>
      <c r="AA591" s="18">
        <v>1.161805178604E-3</v>
      </c>
      <c r="AB591" s="18">
        <v>1.1650893394329999E-3</v>
      </c>
      <c r="AC591" s="18">
        <v>1.1685264115699999E-3</v>
      </c>
      <c r="AD591" s="18">
        <v>1.317777912108E-3</v>
      </c>
      <c r="AE591" s="18">
        <v>1.2854093907640001E-3</v>
      </c>
      <c r="AF591" s="18">
        <v>1.290353995228E-3</v>
      </c>
      <c r="AG591" s="18">
        <v>1.327572171081E-3</v>
      </c>
      <c r="AH591" s="18">
        <v>1.332445036642E-3</v>
      </c>
      <c r="AI591" s="18">
        <v>1.323384840312E-3</v>
      </c>
      <c r="AJ591" s="18">
        <v>1.329938822814E-3</v>
      </c>
      <c r="AK591" s="18">
        <v>1.3353851632350001E-3</v>
      </c>
      <c r="AL591" s="220">
        <v>1.3771936727789999E-3</v>
      </c>
      <c r="AM591" s="220">
        <v>1.381742574779E-3</v>
      </c>
      <c r="AN591" s="18"/>
      <c r="AO591" s="18"/>
      <c r="AP591" s="18"/>
      <c r="AQ591" s="18"/>
      <c r="AR591" s="18"/>
      <c r="AS591" s="18"/>
      <c r="AT591" s="18"/>
      <c r="AU591" s="18"/>
      <c r="AV591" s="18"/>
    </row>
    <row r="592" spans="1:48" hidden="1" outlineLevel="1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>
        <v>0</v>
      </c>
      <c r="Y592" s="18">
        <v>0</v>
      </c>
      <c r="Z592" s="18">
        <v>9.5791799842600005E-4</v>
      </c>
      <c r="AA592" s="18">
        <v>9.4277633345699996E-4</v>
      </c>
      <c r="AB592" s="18">
        <v>9.4544134921200002E-4</v>
      </c>
      <c r="AC592" s="18">
        <v>9.4823044873299997E-4</v>
      </c>
      <c r="AD592" s="18">
        <v>1.027624977332E-3</v>
      </c>
      <c r="AE592" s="18">
        <v>1.0428793170350001E-3</v>
      </c>
      <c r="AF592" s="18">
        <v>1.034717826362E-3</v>
      </c>
      <c r="AG592" s="18">
        <v>1.052038324253E-3</v>
      </c>
      <c r="AH592" s="18">
        <v>1.0558998403580001E-3</v>
      </c>
      <c r="AI592" s="18">
        <v>1.0587078722489999E-3</v>
      </c>
      <c r="AJ592" s="18">
        <v>1.063951058251E-3</v>
      </c>
      <c r="AK592" s="18">
        <v>1.0683081305880001E-3</v>
      </c>
      <c r="AL592" s="220">
        <v>1.036174287138E-3</v>
      </c>
      <c r="AM592" s="220">
        <v>1.0395967943569999E-3</v>
      </c>
      <c r="AN592" s="18"/>
      <c r="AO592" s="18"/>
      <c r="AP592" s="18"/>
      <c r="AQ592" s="18"/>
      <c r="AR592" s="18"/>
      <c r="AS592" s="18"/>
      <c r="AT592" s="18"/>
      <c r="AU592" s="18"/>
      <c r="AV592" s="18"/>
    </row>
    <row r="593" spans="1:48" hidden="1" outlineLevel="1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>
        <v>0</v>
      </c>
      <c r="Y593" s="18">
        <v>0</v>
      </c>
      <c r="Z593" s="18">
        <v>3.60404791487E-4</v>
      </c>
      <c r="AA593" s="18">
        <v>3.6187374415500001E-4</v>
      </c>
      <c r="AB593" s="18">
        <v>3.6289667949500001E-4</v>
      </c>
      <c r="AC593" s="18">
        <v>3.6396724294800002E-4</v>
      </c>
      <c r="AD593" s="18">
        <v>3.7478087408599999E-4</v>
      </c>
      <c r="AE593" s="18">
        <v>3.7592161428E-4</v>
      </c>
      <c r="AF593" s="18">
        <v>3.7736767785000001E-4</v>
      </c>
      <c r="AG593" s="18">
        <v>3.8825223871300001E-4</v>
      </c>
      <c r="AH593" s="18">
        <v>3.8967732203699999E-4</v>
      </c>
      <c r="AI593" s="18">
        <v>3.9071361952099998E-4</v>
      </c>
      <c r="AJ593" s="18">
        <v>3.9264860483100001E-4</v>
      </c>
      <c r="AK593" s="18">
        <v>3.9425657200299998E-4</v>
      </c>
      <c r="AL593" s="220">
        <v>3.8036777629100001E-4</v>
      </c>
      <c r="AM593" s="220">
        <v>3.8162413970100001E-4</v>
      </c>
      <c r="AN593" s="18"/>
      <c r="AO593" s="18"/>
      <c r="AP593" s="18"/>
      <c r="AQ593" s="18"/>
      <c r="AR593" s="18"/>
      <c r="AS593" s="18"/>
      <c r="AT593" s="18"/>
      <c r="AU593" s="18"/>
      <c r="AV593" s="18"/>
    </row>
    <row r="594" spans="1:48" ht="12.75" hidden="1" outlineLevel="1" x14ac:dyDescent="0.2">
      <c r="A594" s="49" t="s">
        <v>837</v>
      </c>
      <c r="B594" s="50"/>
      <c r="C594" s="7"/>
    </row>
    <row r="595" spans="1:48" ht="12.75" hidden="1" outlineLevel="1" x14ac:dyDescent="0.2">
      <c r="A595" s="28" t="s">
        <v>863</v>
      </c>
      <c r="B595" s="50"/>
      <c r="C595" s="7"/>
    </row>
    <row r="596" spans="1:48" s="19" customFormat="1" hidden="1" outlineLevel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224">
        <v>0</v>
      </c>
      <c r="AM596" s="224">
        <v>0</v>
      </c>
    </row>
    <row r="597" spans="1:48" s="19" customFormat="1" hidden="1" outlineLevel="1" x14ac:dyDescent="0.2">
      <c r="A597" s="28" t="s">
        <v>241</v>
      </c>
      <c r="B597" s="32"/>
      <c r="C597" s="19">
        <v>0</v>
      </c>
      <c r="D597" s="19">
        <v>0</v>
      </c>
      <c r="E597" s="19">
        <v>-150</v>
      </c>
      <c r="F597" s="19">
        <v>-240</v>
      </c>
      <c r="G597" s="19">
        <v>-367.6</v>
      </c>
      <c r="H597" s="19">
        <v>-417.6</v>
      </c>
      <c r="I597" s="19">
        <v>-417.6</v>
      </c>
      <c r="J597" s="19">
        <v>-452.6</v>
      </c>
      <c r="K597" s="19">
        <v>-487.6</v>
      </c>
      <c r="L597" s="19">
        <v>-522.6</v>
      </c>
      <c r="M597" s="19">
        <v>-572.6</v>
      </c>
      <c r="N597" s="19">
        <v>-622.6</v>
      </c>
      <c r="O597" s="19">
        <v>-672.6</v>
      </c>
      <c r="P597" s="19">
        <v>-722.6</v>
      </c>
      <c r="Q597" s="19">
        <v>-772.6</v>
      </c>
      <c r="R597" s="19">
        <v>-807.6</v>
      </c>
      <c r="S597" s="19">
        <v>-877.6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224">
        <v>0</v>
      </c>
      <c r="AM597" s="224">
        <v>0</v>
      </c>
    </row>
    <row r="598" spans="1:48" s="19" customFormat="1" hidden="1" outlineLevel="1" x14ac:dyDescent="0.2">
      <c r="A598" s="28" t="s">
        <v>242</v>
      </c>
      <c r="B598" s="32"/>
      <c r="C598" s="19">
        <v>166262.44</v>
      </c>
      <c r="D598" s="19">
        <v>167254.68</v>
      </c>
      <c r="E598" s="19">
        <v>870636.49</v>
      </c>
      <c r="F598" s="19">
        <v>832585.9</v>
      </c>
      <c r="G598" s="19">
        <v>807379.76</v>
      </c>
      <c r="H598" s="19">
        <v>788792.23</v>
      </c>
      <c r="I598" s="19">
        <v>773793.9</v>
      </c>
      <c r="J598" s="19">
        <v>772718.53</v>
      </c>
      <c r="K598" s="19">
        <v>767838.46</v>
      </c>
      <c r="L598" s="19">
        <v>794830.74</v>
      </c>
      <c r="M598" s="19">
        <v>760405.71</v>
      </c>
      <c r="N598" s="19">
        <v>716168.3</v>
      </c>
      <c r="O598" s="19">
        <v>675526.69</v>
      </c>
      <c r="P598" s="19">
        <v>675322.12</v>
      </c>
      <c r="Q598" s="19">
        <v>681700.61</v>
      </c>
      <c r="R598" s="19">
        <v>661529.64</v>
      </c>
      <c r="S598" s="19">
        <v>660914.21</v>
      </c>
      <c r="T598" s="19">
        <v>663344.13</v>
      </c>
      <c r="U598" s="19">
        <v>651055.18999999994</v>
      </c>
      <c r="V598" s="19">
        <v>645677.77</v>
      </c>
      <c r="W598" s="19">
        <v>643688.71</v>
      </c>
      <c r="X598" s="19">
        <v>645889.98</v>
      </c>
      <c r="Y598" s="19">
        <v>623105.88</v>
      </c>
      <c r="Z598" s="19">
        <v>591199.03</v>
      </c>
      <c r="AA598" s="19">
        <v>573629.56000000006</v>
      </c>
      <c r="AB598" s="19">
        <v>560585.29</v>
      </c>
      <c r="AC598" s="19">
        <v>562717.78</v>
      </c>
      <c r="AD598" s="19">
        <v>560874.85</v>
      </c>
      <c r="AE598" s="19">
        <v>559896.74</v>
      </c>
      <c r="AF598" s="19">
        <v>548212.78</v>
      </c>
      <c r="AG598" s="19">
        <v>554770.05000000005</v>
      </c>
      <c r="AH598" s="19">
        <v>542726.87</v>
      </c>
      <c r="AI598" s="19">
        <v>534750.34</v>
      </c>
      <c r="AJ598" s="19">
        <v>547466.76</v>
      </c>
      <c r="AK598" s="19">
        <v>538599.67000000004</v>
      </c>
      <c r="AL598" s="224">
        <v>512238.51</v>
      </c>
      <c r="AM598" s="224">
        <v>486157.45</v>
      </c>
    </row>
    <row r="599" spans="1:48" s="19" customFormat="1" hidden="1" outlineLevel="1" x14ac:dyDescent="0.2">
      <c r="A599" s="28" t="s">
        <v>243</v>
      </c>
      <c r="B599" s="32"/>
      <c r="C599" s="19">
        <v>28362</v>
      </c>
      <c r="D599" s="19">
        <v>25521.94</v>
      </c>
      <c r="E599" s="19">
        <v>3359655.93</v>
      </c>
      <c r="F599" s="19">
        <v>3262026.56</v>
      </c>
      <c r="G599" s="19">
        <v>3198073.37</v>
      </c>
      <c r="H599" s="19">
        <v>3205784.61</v>
      </c>
      <c r="I599" s="19">
        <v>3111984.55</v>
      </c>
      <c r="J599" s="19">
        <v>3085335.18</v>
      </c>
      <c r="K599" s="19">
        <v>3030478.16</v>
      </c>
      <c r="L599" s="19">
        <v>3164999.8</v>
      </c>
      <c r="M599" s="19">
        <v>3046272.46</v>
      </c>
      <c r="N599" s="19">
        <v>2855069.94</v>
      </c>
      <c r="O599" s="19">
        <v>2742258.32</v>
      </c>
      <c r="P599" s="19">
        <v>2714218.47</v>
      </c>
      <c r="Q599" s="19">
        <v>2750221.25</v>
      </c>
      <c r="R599" s="19">
        <v>2690097.58</v>
      </c>
      <c r="S599" s="19">
        <v>2711742.1</v>
      </c>
      <c r="T599" s="19">
        <v>2721575.88</v>
      </c>
      <c r="U599" s="19">
        <v>2717021.73</v>
      </c>
      <c r="V599" s="19">
        <v>2636008.27</v>
      </c>
      <c r="W599" s="19">
        <v>2605691.25</v>
      </c>
      <c r="X599" s="19">
        <v>2697638.45</v>
      </c>
      <c r="Y599" s="19">
        <v>2601329.7200000002</v>
      </c>
      <c r="Z599" s="19">
        <v>2440927</v>
      </c>
      <c r="AA599" s="19">
        <v>2370670.0699999998</v>
      </c>
      <c r="AB599" s="19">
        <v>2344854.6</v>
      </c>
      <c r="AC599" s="19">
        <v>2341952.96</v>
      </c>
      <c r="AD599" s="19">
        <v>2354317.77</v>
      </c>
      <c r="AE599" s="19">
        <v>2321646.13</v>
      </c>
      <c r="AF599" s="19">
        <v>2306114.73</v>
      </c>
      <c r="AG599" s="19">
        <v>2284957.15</v>
      </c>
      <c r="AH599" s="19">
        <v>2229540.4700000002</v>
      </c>
      <c r="AI599" s="19">
        <v>2187674.85</v>
      </c>
      <c r="AJ599" s="19">
        <v>2208422.5499999998</v>
      </c>
      <c r="AK599" s="19">
        <v>2147364.89</v>
      </c>
      <c r="AL599" s="224">
        <v>2048072.99</v>
      </c>
      <c r="AM599" s="224">
        <v>1983369.91</v>
      </c>
    </row>
    <row r="600" spans="1:48" s="19" customFormat="1" hidden="1" outlineLevel="1" x14ac:dyDescent="0.2">
      <c r="A600" s="28" t="s">
        <v>244</v>
      </c>
      <c r="B600" s="32"/>
      <c r="C600" s="19">
        <v>59211.32</v>
      </c>
      <c r="D600" s="19">
        <v>58199.13</v>
      </c>
      <c r="E600" s="19">
        <v>2967026.78</v>
      </c>
      <c r="F600" s="19">
        <v>2930331.44</v>
      </c>
      <c r="G600" s="19">
        <v>2902097.74</v>
      </c>
      <c r="H600" s="19">
        <v>2904082.95</v>
      </c>
      <c r="I600" s="19">
        <v>2903035.5</v>
      </c>
      <c r="J600" s="19">
        <v>2824146.96</v>
      </c>
      <c r="K600" s="19">
        <v>2786000.1</v>
      </c>
      <c r="L600" s="19">
        <v>2912019.28</v>
      </c>
      <c r="M600" s="19">
        <v>2781396.18</v>
      </c>
      <c r="N600" s="19">
        <v>2672924.12</v>
      </c>
      <c r="O600" s="19">
        <v>2565219.56</v>
      </c>
      <c r="P600" s="19">
        <v>2552595.25</v>
      </c>
      <c r="Q600" s="19">
        <v>2586599.09</v>
      </c>
      <c r="R600" s="19">
        <v>2539089.58</v>
      </c>
      <c r="S600" s="19">
        <v>2539786.5499999998</v>
      </c>
      <c r="T600" s="19">
        <v>2561897.69</v>
      </c>
      <c r="U600" s="19">
        <v>2545688.9</v>
      </c>
      <c r="V600" s="19">
        <v>2494753.2400000002</v>
      </c>
      <c r="W600" s="19">
        <v>2458644.36</v>
      </c>
      <c r="X600" s="19">
        <v>2531641.09</v>
      </c>
      <c r="Y600" s="19">
        <v>2430563.29</v>
      </c>
      <c r="Z600" s="19">
        <v>2305611.41</v>
      </c>
      <c r="AA600" s="19">
        <v>2253442.73</v>
      </c>
      <c r="AB600" s="19">
        <v>2187217.25</v>
      </c>
      <c r="AC600" s="19">
        <v>2205457.71</v>
      </c>
      <c r="AD600" s="19">
        <v>2197834.09</v>
      </c>
      <c r="AE600" s="19">
        <v>2189087.9700000002</v>
      </c>
      <c r="AF600" s="19">
        <v>2167123.11</v>
      </c>
      <c r="AG600" s="19">
        <v>2160721.25</v>
      </c>
      <c r="AH600" s="19">
        <v>2133511.2400000002</v>
      </c>
      <c r="AI600" s="19">
        <v>2109908.14</v>
      </c>
      <c r="AJ600" s="19">
        <v>2202562.16</v>
      </c>
      <c r="AK600" s="19">
        <v>2132600.7200000002</v>
      </c>
      <c r="AL600" s="224">
        <v>2025692.69</v>
      </c>
      <c r="AM600" s="224">
        <v>1964451.29</v>
      </c>
    </row>
    <row r="601" spans="1:48" s="19" customFormat="1" hidden="1" outlineLevel="1" x14ac:dyDescent="0.2">
      <c r="A601" s="28" t="s">
        <v>245</v>
      </c>
      <c r="B601" s="32"/>
      <c r="C601" s="19">
        <v>66225.820000000007</v>
      </c>
      <c r="D601" s="19">
        <v>66446.080000000002</v>
      </c>
      <c r="E601" s="19">
        <v>2890428.39</v>
      </c>
      <c r="F601" s="19">
        <v>2760160.44</v>
      </c>
      <c r="G601" s="19">
        <v>2774657.98</v>
      </c>
      <c r="H601" s="19">
        <v>2768668.26</v>
      </c>
      <c r="I601" s="19">
        <v>2740183.83</v>
      </c>
      <c r="J601" s="19">
        <v>2681764.4300000002</v>
      </c>
      <c r="K601" s="19">
        <v>2655919</v>
      </c>
      <c r="L601" s="19">
        <v>2722072.3</v>
      </c>
      <c r="M601" s="19">
        <v>2592991.6</v>
      </c>
      <c r="N601" s="19">
        <v>2495359.15</v>
      </c>
      <c r="O601" s="19">
        <v>2416767.0499999998</v>
      </c>
      <c r="P601" s="19">
        <v>2382292.11</v>
      </c>
      <c r="Q601" s="19">
        <v>2377001.9</v>
      </c>
      <c r="R601" s="19">
        <v>2342931.6800000002</v>
      </c>
      <c r="S601" s="19">
        <v>2338404.7000000002</v>
      </c>
      <c r="T601" s="19">
        <v>2372666.44</v>
      </c>
      <c r="U601" s="19">
        <v>2374284.63</v>
      </c>
      <c r="V601" s="19">
        <v>2312239.11</v>
      </c>
      <c r="W601" s="19">
        <v>2297356.25</v>
      </c>
      <c r="X601" s="19">
        <v>2310931.29</v>
      </c>
      <c r="Y601" s="19">
        <v>2235419.5499999998</v>
      </c>
      <c r="Z601" s="19">
        <v>2143167.3199999998</v>
      </c>
      <c r="AA601" s="19">
        <v>2116368.0699999998</v>
      </c>
      <c r="AB601" s="19">
        <v>2115232.9700000002</v>
      </c>
      <c r="AC601" s="19">
        <v>2095469.86</v>
      </c>
      <c r="AD601" s="19">
        <v>2084249.86</v>
      </c>
      <c r="AE601" s="19">
        <v>2076023.64</v>
      </c>
      <c r="AF601" s="19">
        <v>2060379.14</v>
      </c>
      <c r="AG601" s="19">
        <v>2044299.59</v>
      </c>
      <c r="AH601" s="19">
        <v>1999832.28</v>
      </c>
      <c r="AI601" s="19">
        <v>1994906.27</v>
      </c>
      <c r="AJ601" s="19">
        <v>2023925.16</v>
      </c>
      <c r="AK601" s="19">
        <v>1964588.9</v>
      </c>
      <c r="AL601" s="224">
        <v>1871908.07</v>
      </c>
      <c r="AM601" s="224">
        <v>1816955.78</v>
      </c>
    </row>
    <row r="602" spans="1:48" s="19" customFormat="1" hidden="1" outlineLevel="1" x14ac:dyDescent="0.2">
      <c r="A602" s="28" t="s">
        <v>246</v>
      </c>
      <c r="B602" s="32"/>
      <c r="C602" s="19">
        <v>154821.14000000001</v>
      </c>
      <c r="D602" s="19">
        <v>154071.35999999999</v>
      </c>
      <c r="E602" s="19">
        <v>5694537.8700000001</v>
      </c>
      <c r="F602" s="19">
        <v>5574700.1100000003</v>
      </c>
      <c r="G602" s="19">
        <v>5539599.9400000004</v>
      </c>
      <c r="H602" s="19">
        <v>5466825.3899999997</v>
      </c>
      <c r="I602" s="19">
        <v>5323412.58</v>
      </c>
      <c r="J602" s="19">
        <v>5277719.59</v>
      </c>
      <c r="K602" s="19">
        <v>5146595.4400000004</v>
      </c>
      <c r="L602" s="19">
        <v>5322207.32</v>
      </c>
      <c r="M602" s="19">
        <v>5094603.8</v>
      </c>
      <c r="N602" s="19">
        <v>4916908.0999999996</v>
      </c>
      <c r="O602" s="19">
        <v>4791796.43</v>
      </c>
      <c r="P602" s="19">
        <v>4731882.29</v>
      </c>
      <c r="Q602" s="19">
        <v>4731718.37</v>
      </c>
      <c r="R602" s="19">
        <v>4662380.58</v>
      </c>
      <c r="S602" s="19">
        <v>4655701.25</v>
      </c>
      <c r="T602" s="19">
        <v>4734147.38</v>
      </c>
      <c r="U602" s="19">
        <v>4750465.32</v>
      </c>
      <c r="V602" s="19">
        <v>4653552.7699999996</v>
      </c>
      <c r="W602" s="19">
        <v>4600823.9000000004</v>
      </c>
      <c r="X602" s="19">
        <v>4661398.12</v>
      </c>
      <c r="Y602" s="19">
        <v>4459729.4000000004</v>
      </c>
      <c r="Z602" s="19">
        <v>4316080.46</v>
      </c>
      <c r="AA602" s="19">
        <v>4249683.09</v>
      </c>
      <c r="AB602" s="19">
        <v>4212309.46</v>
      </c>
      <c r="AC602" s="19">
        <v>4210924.76</v>
      </c>
      <c r="AD602" s="19">
        <v>4143281.55</v>
      </c>
      <c r="AE602" s="19">
        <v>4126945.74</v>
      </c>
      <c r="AF602" s="19">
        <v>4090323.77</v>
      </c>
      <c r="AG602" s="19">
        <v>4004891.1</v>
      </c>
      <c r="AH602" s="19">
        <v>3963997.19</v>
      </c>
      <c r="AI602" s="19">
        <v>3896395.87</v>
      </c>
      <c r="AJ602" s="19">
        <v>3926241.8</v>
      </c>
      <c r="AK602" s="19">
        <v>3850073.95</v>
      </c>
      <c r="AL602" s="224">
        <v>3721180.69</v>
      </c>
      <c r="AM602" s="224">
        <v>3669025.32</v>
      </c>
    </row>
    <row r="603" spans="1:48" s="19" customFormat="1" hidden="1" outlineLevel="1" x14ac:dyDescent="0.2">
      <c r="A603" s="28" t="s">
        <v>247</v>
      </c>
      <c r="B603" s="32"/>
      <c r="C603" s="19">
        <v>74851.02</v>
      </c>
      <c r="D603" s="19">
        <v>74534.75</v>
      </c>
      <c r="E603" s="19">
        <v>2818777.36</v>
      </c>
      <c r="F603" s="19">
        <v>2730414.17</v>
      </c>
      <c r="G603" s="19">
        <v>2693999.64</v>
      </c>
      <c r="H603" s="19">
        <v>2669257.75</v>
      </c>
      <c r="I603" s="19">
        <v>2595822.2999999998</v>
      </c>
      <c r="J603" s="19">
        <v>2562837.33</v>
      </c>
      <c r="K603" s="19">
        <v>2517867.46</v>
      </c>
      <c r="L603" s="19">
        <v>2584027.98</v>
      </c>
      <c r="M603" s="19">
        <v>2466018.2400000002</v>
      </c>
      <c r="N603" s="19">
        <v>2390020.65</v>
      </c>
      <c r="O603" s="19">
        <v>2318142.5699999998</v>
      </c>
      <c r="P603" s="19">
        <v>2293247.2599999998</v>
      </c>
      <c r="Q603" s="19">
        <v>2313121.9500000002</v>
      </c>
      <c r="R603" s="19">
        <v>2291726.14</v>
      </c>
      <c r="S603" s="19">
        <v>2294137.9</v>
      </c>
      <c r="T603" s="19">
        <v>2290913.34</v>
      </c>
      <c r="U603" s="19">
        <v>2283275.0499999998</v>
      </c>
      <c r="V603" s="19">
        <v>2244243.4900000002</v>
      </c>
      <c r="W603" s="19">
        <v>2205193.59</v>
      </c>
      <c r="X603" s="19">
        <v>2222787.29</v>
      </c>
      <c r="Y603" s="19">
        <v>2165566.67</v>
      </c>
      <c r="Z603" s="19">
        <v>2102494.7999999998</v>
      </c>
      <c r="AA603" s="19">
        <v>2062575.98</v>
      </c>
      <c r="AB603" s="19">
        <v>2009484.36</v>
      </c>
      <c r="AC603" s="19">
        <v>2015703.55</v>
      </c>
      <c r="AD603" s="19">
        <v>2013686.29</v>
      </c>
      <c r="AE603" s="19">
        <v>2020713.46</v>
      </c>
      <c r="AF603" s="19">
        <v>1970930.08</v>
      </c>
      <c r="AG603" s="19">
        <v>1969363.03</v>
      </c>
      <c r="AH603" s="19">
        <v>1932851.84</v>
      </c>
      <c r="AI603" s="19">
        <v>1916459.24</v>
      </c>
      <c r="AJ603" s="19">
        <v>1951722.86</v>
      </c>
      <c r="AK603" s="19">
        <v>1889396.99</v>
      </c>
      <c r="AL603" s="224">
        <v>1854138.55</v>
      </c>
      <c r="AM603" s="224">
        <v>1803918.77</v>
      </c>
    </row>
    <row r="604" spans="1:48" s="19" customFormat="1" hidden="1" outlineLevel="1" x14ac:dyDescent="0.2">
      <c r="A604" s="28" t="s">
        <v>248</v>
      </c>
      <c r="B604" s="32"/>
      <c r="C604" s="19">
        <v>161258.56</v>
      </c>
      <c r="D604" s="19">
        <v>142862.85</v>
      </c>
      <c r="E604" s="19">
        <v>2576353.96</v>
      </c>
      <c r="F604" s="19">
        <v>2484230.4</v>
      </c>
      <c r="G604" s="19">
        <v>2432743.71</v>
      </c>
      <c r="H604" s="19">
        <v>2391855.46</v>
      </c>
      <c r="I604" s="19">
        <v>2354313.35</v>
      </c>
      <c r="J604" s="19">
        <v>2319770.5699999998</v>
      </c>
      <c r="K604" s="19">
        <v>2312883.94</v>
      </c>
      <c r="L604" s="19">
        <v>2330284.46</v>
      </c>
      <c r="M604" s="19">
        <v>2246025.2599999998</v>
      </c>
      <c r="N604" s="19">
        <v>2191423.9500000002</v>
      </c>
      <c r="O604" s="19">
        <v>2137540.9900000002</v>
      </c>
      <c r="P604" s="19">
        <v>2116381.12</v>
      </c>
      <c r="Q604" s="19">
        <v>2070713.85</v>
      </c>
      <c r="R604" s="19">
        <v>2043134.52</v>
      </c>
      <c r="S604" s="19">
        <v>2053256.06</v>
      </c>
      <c r="T604" s="19">
        <v>2031698.21</v>
      </c>
      <c r="U604" s="19">
        <v>2031342.27</v>
      </c>
      <c r="V604" s="19">
        <v>1979131.89</v>
      </c>
      <c r="W604" s="19">
        <v>1937351.93</v>
      </c>
      <c r="X604" s="19">
        <v>1955421.43</v>
      </c>
      <c r="Y604" s="19">
        <v>1921166.17</v>
      </c>
      <c r="Z604" s="19">
        <v>1872993.22</v>
      </c>
      <c r="AA604" s="19">
        <v>1811538.14</v>
      </c>
      <c r="AB604" s="19">
        <v>1788509.76</v>
      </c>
      <c r="AC604" s="19">
        <v>1794714.85</v>
      </c>
      <c r="AD604" s="19">
        <v>1790594.25</v>
      </c>
      <c r="AE604" s="19">
        <v>1750216.87</v>
      </c>
      <c r="AF604" s="19">
        <v>1744179.73</v>
      </c>
      <c r="AG604" s="19">
        <v>1721514.98</v>
      </c>
      <c r="AH604" s="19">
        <v>1681766.39</v>
      </c>
      <c r="AI604" s="19">
        <v>1683101.38</v>
      </c>
      <c r="AJ604" s="19">
        <v>1685066.31</v>
      </c>
      <c r="AK604" s="19">
        <v>1678233.55</v>
      </c>
      <c r="AL604" s="224">
        <v>1633939.67</v>
      </c>
      <c r="AM604" s="224">
        <v>1572652.24</v>
      </c>
    </row>
    <row r="605" spans="1:48" s="19" customFormat="1" hidden="1" outlineLevel="1" x14ac:dyDescent="0.2">
      <c r="A605" s="28" t="s">
        <v>249</v>
      </c>
      <c r="B605" s="32"/>
      <c r="C605" s="19">
        <v>89121.45</v>
      </c>
      <c r="D605" s="19">
        <v>83242.03</v>
      </c>
      <c r="E605" s="19">
        <v>2494727.15</v>
      </c>
      <c r="F605" s="19">
        <v>2361131.25</v>
      </c>
      <c r="G605" s="19">
        <v>2343733.89</v>
      </c>
      <c r="H605" s="19">
        <v>2307868.35</v>
      </c>
      <c r="I605" s="19">
        <v>2221591.9500000002</v>
      </c>
      <c r="J605" s="19">
        <v>2163357.96</v>
      </c>
      <c r="K605" s="19">
        <v>2137101.37</v>
      </c>
      <c r="L605" s="19">
        <v>2128639.31</v>
      </c>
      <c r="M605" s="19">
        <v>2057447.07</v>
      </c>
      <c r="N605" s="19">
        <v>2002425.83</v>
      </c>
      <c r="O605" s="19">
        <v>1954473.75</v>
      </c>
      <c r="P605" s="19">
        <v>1900959.2</v>
      </c>
      <c r="Q605" s="19">
        <v>1861818.68</v>
      </c>
      <c r="R605" s="19">
        <v>1819339.2</v>
      </c>
      <c r="S605" s="19">
        <v>1834659.51</v>
      </c>
      <c r="T605" s="19">
        <v>1809792.72</v>
      </c>
      <c r="U605" s="19">
        <v>1822706.34</v>
      </c>
      <c r="V605" s="19">
        <v>1810522.35</v>
      </c>
      <c r="W605" s="19">
        <v>1792794.79</v>
      </c>
      <c r="X605" s="19">
        <v>1836201.77</v>
      </c>
      <c r="Y605" s="19">
        <v>1744739.68</v>
      </c>
      <c r="Z605" s="19">
        <v>1694696.74</v>
      </c>
      <c r="AA605" s="19">
        <v>1672437.02</v>
      </c>
      <c r="AB605" s="19">
        <v>1669307.81</v>
      </c>
      <c r="AC605" s="19">
        <v>1677386.5</v>
      </c>
      <c r="AD605" s="19">
        <v>1675684.74</v>
      </c>
      <c r="AE605" s="19">
        <v>1683346.81</v>
      </c>
      <c r="AF605" s="19">
        <v>1694809.93</v>
      </c>
      <c r="AG605" s="19">
        <v>1676955.01</v>
      </c>
      <c r="AH605" s="19">
        <v>1665274.89</v>
      </c>
      <c r="AI605" s="19">
        <v>1641523.59</v>
      </c>
      <c r="AJ605" s="19">
        <v>1641684.49</v>
      </c>
      <c r="AK605" s="19">
        <v>1612780.76</v>
      </c>
      <c r="AL605" s="224">
        <v>1563834.6</v>
      </c>
      <c r="AM605" s="224">
        <v>1494292.96</v>
      </c>
    </row>
    <row r="606" spans="1:48" s="19" customFormat="1" hidden="1" outlineLevel="1" x14ac:dyDescent="0.2">
      <c r="A606" s="28" t="s">
        <v>250</v>
      </c>
      <c r="B606" s="32"/>
      <c r="C606" s="19">
        <v>104798.27</v>
      </c>
      <c r="D606" s="19">
        <v>105607.28</v>
      </c>
      <c r="E606" s="19">
        <v>3410777.52</v>
      </c>
      <c r="F606" s="19">
        <v>3309316.61</v>
      </c>
      <c r="G606" s="19">
        <v>3325993.76</v>
      </c>
      <c r="H606" s="19">
        <v>3246585.21</v>
      </c>
      <c r="I606" s="19">
        <v>3199278.97</v>
      </c>
      <c r="J606" s="19">
        <v>3158743.39</v>
      </c>
      <c r="K606" s="19">
        <v>3121963.2</v>
      </c>
      <c r="L606" s="19">
        <v>3188641.78</v>
      </c>
      <c r="M606" s="19">
        <v>3073089.87</v>
      </c>
      <c r="N606" s="19">
        <v>3013444.16</v>
      </c>
      <c r="O606" s="19">
        <v>2951863.47</v>
      </c>
      <c r="P606" s="19">
        <v>2919147.66</v>
      </c>
      <c r="Q606" s="19">
        <v>2970224.73</v>
      </c>
      <c r="R606" s="19">
        <v>2963576.51</v>
      </c>
      <c r="S606" s="19">
        <v>2927915.87</v>
      </c>
      <c r="T606" s="19">
        <v>2914398.52</v>
      </c>
      <c r="U606" s="19">
        <v>2876540.9</v>
      </c>
      <c r="V606" s="19">
        <v>2829268.33</v>
      </c>
      <c r="W606" s="19">
        <v>2781322.78</v>
      </c>
      <c r="X606" s="19">
        <v>2830224.42</v>
      </c>
      <c r="Y606" s="19">
        <v>2775182.91</v>
      </c>
      <c r="Z606" s="19">
        <v>2732145.86</v>
      </c>
      <c r="AA606" s="19">
        <v>2734636.64</v>
      </c>
      <c r="AB606" s="19">
        <v>2704224.28</v>
      </c>
      <c r="AC606" s="19">
        <v>2681525.4300000002</v>
      </c>
      <c r="AD606" s="19">
        <v>2676107.38</v>
      </c>
      <c r="AE606" s="19">
        <v>2650716.67</v>
      </c>
      <c r="AF606" s="19">
        <v>2637243.44</v>
      </c>
      <c r="AG606" s="19">
        <v>2599815.9</v>
      </c>
      <c r="AH606" s="19">
        <v>2576551.62</v>
      </c>
      <c r="AI606" s="19">
        <v>2552179.36</v>
      </c>
      <c r="AJ606" s="19">
        <v>2571784.4</v>
      </c>
      <c r="AK606" s="19">
        <v>2503831.25</v>
      </c>
      <c r="AL606" s="224">
        <v>2410579.33</v>
      </c>
      <c r="AM606" s="224">
        <v>2348701.7200000002</v>
      </c>
    </row>
    <row r="607" spans="1:48" s="19" customFormat="1" hidden="1" outlineLevel="1" x14ac:dyDescent="0.2">
      <c r="A607" s="28" t="s">
        <v>251</v>
      </c>
      <c r="B607" s="32"/>
      <c r="C607" s="19">
        <v>1208089.68</v>
      </c>
      <c r="D607" s="19">
        <v>1190798.74</v>
      </c>
      <c r="E607" s="19">
        <v>22845706.870000001</v>
      </c>
      <c r="F607" s="19">
        <v>22372367.25</v>
      </c>
      <c r="G607" s="19">
        <v>22526176.23</v>
      </c>
      <c r="H607" s="19">
        <v>22418295.18</v>
      </c>
      <c r="I607" s="19">
        <v>21999163.02</v>
      </c>
      <c r="J607" s="19">
        <v>21833484.399999999</v>
      </c>
      <c r="K607" s="19">
        <v>21508899.109999999</v>
      </c>
      <c r="L607" s="19">
        <v>22102392.100000001</v>
      </c>
      <c r="M607" s="19">
        <v>21338911.84</v>
      </c>
      <c r="N607" s="19">
        <v>20928423.969999999</v>
      </c>
      <c r="O607" s="19">
        <v>20538549.399999999</v>
      </c>
      <c r="P607" s="19">
        <v>20379747.739999998</v>
      </c>
      <c r="Q607" s="19">
        <v>20518105.98</v>
      </c>
      <c r="R607" s="19">
        <v>20419533.350000001</v>
      </c>
      <c r="S607" s="19">
        <v>20544289</v>
      </c>
      <c r="T607" s="19">
        <v>20560574.710000001</v>
      </c>
      <c r="U607" s="19">
        <v>20573503.030000001</v>
      </c>
      <c r="V607" s="19">
        <v>20285810.649999999</v>
      </c>
      <c r="W607" s="19">
        <v>20208133.850000001</v>
      </c>
      <c r="X607" s="19">
        <v>20446952.489999998</v>
      </c>
      <c r="Y607" s="19">
        <v>19967673.239999998</v>
      </c>
      <c r="Z607" s="19">
        <v>19538701.34</v>
      </c>
      <c r="AA607" s="19">
        <v>19307412.350000001</v>
      </c>
      <c r="AB607" s="19">
        <v>19082572.789999999</v>
      </c>
      <c r="AC607" s="19">
        <v>19038646.93</v>
      </c>
      <c r="AD607" s="19">
        <v>18919274.66</v>
      </c>
      <c r="AE607" s="19">
        <v>18763771.800000001</v>
      </c>
      <c r="AF607" s="19">
        <v>18599175.149999999</v>
      </c>
      <c r="AG607" s="19">
        <v>18417775.899999999</v>
      </c>
      <c r="AH607" s="19">
        <v>18230128.890000001</v>
      </c>
      <c r="AI607" s="19">
        <v>17943891.420000002</v>
      </c>
      <c r="AJ607" s="19">
        <v>18020092.600000001</v>
      </c>
      <c r="AK607" s="19">
        <v>17623249.91</v>
      </c>
      <c r="AL607" s="224">
        <v>17031985.469999999</v>
      </c>
      <c r="AM607" s="224">
        <v>16621839.630000001</v>
      </c>
    </row>
    <row r="608" spans="1:48" s="19" customFormat="1" hidden="1" outlineLevel="1" x14ac:dyDescent="0.2">
      <c r="A608" s="28" t="s">
        <v>252</v>
      </c>
      <c r="B608" s="32"/>
      <c r="C608" s="19">
        <v>342982.84</v>
      </c>
      <c r="D608" s="19">
        <v>347844.32</v>
      </c>
      <c r="E608" s="19">
        <v>8314291.9100000001</v>
      </c>
      <c r="F608" s="19">
        <v>8013261.3399999999</v>
      </c>
      <c r="G608" s="19">
        <v>7959424.4699999997</v>
      </c>
      <c r="H608" s="19">
        <v>7806794.0800000001</v>
      </c>
      <c r="I608" s="19">
        <v>7617375.8799999999</v>
      </c>
      <c r="J608" s="19">
        <v>7479483.79</v>
      </c>
      <c r="K608" s="19">
        <v>7252295.7000000002</v>
      </c>
      <c r="L608" s="19">
        <v>7358636.7300000004</v>
      </c>
      <c r="M608" s="19">
        <v>7143871.0800000001</v>
      </c>
      <c r="N608" s="19">
        <v>6967453.0599999996</v>
      </c>
      <c r="O608" s="19">
        <v>6877770.3099999996</v>
      </c>
      <c r="P608" s="19">
        <v>6782426.3099999996</v>
      </c>
      <c r="Q608" s="19">
        <v>6817038.2199999997</v>
      </c>
      <c r="R608" s="19">
        <v>6739390.4699999997</v>
      </c>
      <c r="S608" s="19">
        <v>6709911.3399999999</v>
      </c>
      <c r="T608" s="19">
        <v>6751548.0300000003</v>
      </c>
      <c r="U608" s="19">
        <v>6729246.1900000004</v>
      </c>
      <c r="V608" s="19">
        <v>6600925.2599999998</v>
      </c>
      <c r="W608" s="19">
        <v>6499077.0199999996</v>
      </c>
      <c r="X608" s="19">
        <v>6571604.0099999998</v>
      </c>
      <c r="Y608" s="19">
        <v>6466358.4100000001</v>
      </c>
      <c r="Z608" s="19">
        <v>6332380.96</v>
      </c>
      <c r="AA608" s="19">
        <v>6271822.3300000001</v>
      </c>
      <c r="AB608" s="19">
        <v>6213793.8399999999</v>
      </c>
      <c r="AC608" s="19">
        <v>6166370.4900000002</v>
      </c>
      <c r="AD608" s="19">
        <v>6184828.8600000003</v>
      </c>
      <c r="AE608" s="19">
        <v>6177963.1500000004</v>
      </c>
      <c r="AF608" s="19">
        <v>6159459.2000000002</v>
      </c>
      <c r="AG608" s="19">
        <v>6060776.96</v>
      </c>
      <c r="AH608" s="19">
        <v>6028445.8600000003</v>
      </c>
      <c r="AI608" s="19">
        <v>5985157.7199999997</v>
      </c>
      <c r="AJ608" s="19">
        <v>5913027.5599999996</v>
      </c>
      <c r="AK608" s="19">
        <v>5798579.1299999999</v>
      </c>
      <c r="AL608" s="224">
        <v>5662409.0199999996</v>
      </c>
      <c r="AM608" s="224">
        <v>5562569.7199999997</v>
      </c>
    </row>
    <row r="609" spans="1:39" s="19" customFormat="1" hidden="1" outlineLevel="1" x14ac:dyDescent="0.2">
      <c r="A609" s="28" t="s">
        <v>253</v>
      </c>
      <c r="B609" s="32"/>
      <c r="C609" s="19">
        <v>402493.8</v>
      </c>
      <c r="D609" s="19">
        <v>393488.85</v>
      </c>
      <c r="E609" s="19">
        <v>10036658.34</v>
      </c>
      <c r="F609" s="19">
        <v>9786403.5700000003</v>
      </c>
      <c r="G609" s="19">
        <v>9680132.8200000003</v>
      </c>
      <c r="H609" s="19">
        <v>9396666.3699999992</v>
      </c>
      <c r="I609" s="19">
        <v>9186399.75</v>
      </c>
      <c r="J609" s="19">
        <v>9027669.0500000007</v>
      </c>
      <c r="K609" s="19">
        <v>8917372.9000000004</v>
      </c>
      <c r="L609" s="19">
        <v>9155651.3800000008</v>
      </c>
      <c r="M609" s="19">
        <v>8845681.4199999999</v>
      </c>
      <c r="N609" s="19">
        <v>8756235.0500000007</v>
      </c>
      <c r="O609" s="19">
        <v>8523993.2599999998</v>
      </c>
      <c r="P609" s="19">
        <v>8466329.8599999994</v>
      </c>
      <c r="Q609" s="19">
        <v>8381101.4000000004</v>
      </c>
      <c r="R609" s="19">
        <v>8230229.6500000004</v>
      </c>
      <c r="S609" s="19">
        <v>8282165.6600000001</v>
      </c>
      <c r="T609" s="19">
        <v>8229083.3099999996</v>
      </c>
      <c r="U609" s="19">
        <v>8143605.3300000001</v>
      </c>
      <c r="V609" s="19">
        <v>7978655.3399999999</v>
      </c>
      <c r="W609" s="19">
        <v>7968252.75</v>
      </c>
      <c r="X609" s="19">
        <v>8141208.0899999999</v>
      </c>
      <c r="Y609" s="19">
        <v>7984988.3300000001</v>
      </c>
      <c r="Z609" s="19">
        <v>7812745.54</v>
      </c>
      <c r="AA609" s="19">
        <v>7675045.6100000003</v>
      </c>
      <c r="AB609" s="19">
        <v>7574995.9699999997</v>
      </c>
      <c r="AC609" s="19">
        <v>7553663.1799999997</v>
      </c>
      <c r="AD609" s="19">
        <v>7498387.1299999999</v>
      </c>
      <c r="AE609" s="19">
        <v>7483756.4100000001</v>
      </c>
      <c r="AF609" s="19">
        <v>7448305.5899999999</v>
      </c>
      <c r="AG609" s="19">
        <v>7404553.21</v>
      </c>
      <c r="AH609" s="19">
        <v>7352381.9199999999</v>
      </c>
      <c r="AI609" s="19">
        <v>7323168.1399999997</v>
      </c>
      <c r="AJ609" s="19">
        <v>7350656.3499999996</v>
      </c>
      <c r="AK609" s="19">
        <v>7208092.46</v>
      </c>
      <c r="AL609" s="224">
        <v>7014533.8899999997</v>
      </c>
      <c r="AM609" s="224">
        <v>6869262.4000000004</v>
      </c>
    </row>
    <row r="610" spans="1:39" s="19" customFormat="1" hidden="1" outlineLevel="1" x14ac:dyDescent="0.2">
      <c r="A610" s="28" t="s">
        <v>254</v>
      </c>
      <c r="B610" s="32"/>
      <c r="C610" s="19">
        <v>823409.04</v>
      </c>
      <c r="D610" s="19">
        <v>850207.24</v>
      </c>
      <c r="E610" s="19">
        <v>17294237.539999999</v>
      </c>
      <c r="F610" s="19">
        <v>16637851.42</v>
      </c>
      <c r="G610" s="19">
        <v>16608129.93</v>
      </c>
      <c r="H610" s="19">
        <v>16308188.859999999</v>
      </c>
      <c r="I610" s="19">
        <v>15875888.550000001</v>
      </c>
      <c r="J610" s="19">
        <v>15493942.08</v>
      </c>
      <c r="K610" s="19">
        <v>15230398.35</v>
      </c>
      <c r="L610" s="19">
        <v>15494961.529999999</v>
      </c>
      <c r="M610" s="19">
        <v>14907209.550000001</v>
      </c>
      <c r="N610" s="19">
        <v>14779017.939999999</v>
      </c>
      <c r="O610" s="19">
        <v>14576958.369999999</v>
      </c>
      <c r="P610" s="19">
        <v>14519343.050000001</v>
      </c>
      <c r="Q610" s="19">
        <v>14527418.75</v>
      </c>
      <c r="R610" s="19">
        <v>14441389.869999999</v>
      </c>
      <c r="S610" s="19">
        <v>14369806.609999999</v>
      </c>
      <c r="T610" s="19">
        <v>14312388.279999999</v>
      </c>
      <c r="U610" s="19">
        <v>14247070.699999999</v>
      </c>
      <c r="V610" s="19">
        <v>14039588.039999999</v>
      </c>
      <c r="W610" s="19">
        <v>13987022.32</v>
      </c>
      <c r="X610" s="19">
        <v>14148840.84</v>
      </c>
      <c r="Y610" s="19">
        <v>13839392.15</v>
      </c>
      <c r="Z610" s="19">
        <v>13500331.529999999</v>
      </c>
      <c r="AA610" s="19">
        <v>13362024.99</v>
      </c>
      <c r="AB610" s="19">
        <v>13204356.43</v>
      </c>
      <c r="AC610" s="19">
        <v>13178067.27</v>
      </c>
      <c r="AD610" s="19">
        <v>13188362.4</v>
      </c>
      <c r="AE610" s="19">
        <v>13016702.800000001</v>
      </c>
      <c r="AF610" s="19">
        <v>13037552.779999999</v>
      </c>
      <c r="AG610" s="19">
        <v>12824276.869999999</v>
      </c>
      <c r="AH610" s="19">
        <v>12703071.76</v>
      </c>
      <c r="AI610" s="19">
        <v>12505530.42</v>
      </c>
      <c r="AJ610" s="19">
        <v>12696367.73</v>
      </c>
      <c r="AK610" s="19">
        <v>12423617.220000001</v>
      </c>
      <c r="AL610" s="224">
        <v>12110966.23</v>
      </c>
      <c r="AM610" s="224">
        <v>11866696.039999999</v>
      </c>
    </row>
    <row r="611" spans="1:39" s="19" customFormat="1" hidden="1" outlineLevel="1" x14ac:dyDescent="0.2">
      <c r="A611" s="28" t="s">
        <v>255</v>
      </c>
      <c r="B611" s="32"/>
      <c r="C611" s="19">
        <v>243360.19</v>
      </c>
      <c r="D611" s="19">
        <v>232583.66</v>
      </c>
      <c r="E611" s="19">
        <v>7466706.3399999999</v>
      </c>
      <c r="F611" s="19">
        <v>7299199.8300000001</v>
      </c>
      <c r="G611" s="19">
        <v>7246703.7300000004</v>
      </c>
      <c r="H611" s="19">
        <v>7170707.8600000003</v>
      </c>
      <c r="I611" s="19">
        <v>7045265.8799999999</v>
      </c>
      <c r="J611" s="19">
        <v>6959253.7599999998</v>
      </c>
      <c r="K611" s="19">
        <v>6806812</v>
      </c>
      <c r="L611" s="19">
        <v>6833036.1799999997</v>
      </c>
      <c r="M611" s="19">
        <v>6556236.4500000002</v>
      </c>
      <c r="N611" s="19">
        <v>6521748.5700000003</v>
      </c>
      <c r="O611" s="19">
        <v>6483516.79</v>
      </c>
      <c r="P611" s="19">
        <v>6477469.7699999996</v>
      </c>
      <c r="Q611" s="19">
        <v>6544873.29</v>
      </c>
      <c r="R611" s="19">
        <v>6534870.8700000001</v>
      </c>
      <c r="S611" s="19">
        <v>6525090.8200000003</v>
      </c>
      <c r="T611" s="19">
        <v>6525577.7000000002</v>
      </c>
      <c r="U611" s="19">
        <v>6502396.4900000002</v>
      </c>
      <c r="V611" s="19">
        <v>6380193.9400000004</v>
      </c>
      <c r="W611" s="19">
        <v>6310923.3200000003</v>
      </c>
      <c r="X611" s="19">
        <v>6367092.29</v>
      </c>
      <c r="Y611" s="19">
        <v>6175805.5999999996</v>
      </c>
      <c r="Z611" s="19">
        <v>6042550.9400000004</v>
      </c>
      <c r="AA611" s="19">
        <v>5978125.3399999999</v>
      </c>
      <c r="AB611" s="19">
        <v>5884224.8399999999</v>
      </c>
      <c r="AC611" s="19">
        <v>5908489.0700000003</v>
      </c>
      <c r="AD611" s="19">
        <v>5898957.3700000001</v>
      </c>
      <c r="AE611" s="19">
        <v>5916186.7300000004</v>
      </c>
      <c r="AF611" s="19">
        <v>5810634.9400000004</v>
      </c>
      <c r="AG611" s="19">
        <v>5797020.5899999999</v>
      </c>
      <c r="AH611" s="19">
        <v>5779547.2999999998</v>
      </c>
      <c r="AI611" s="19">
        <v>5620007.9100000001</v>
      </c>
      <c r="AJ611" s="19">
        <v>5616117.0099999998</v>
      </c>
      <c r="AK611" s="19">
        <v>5529635.96</v>
      </c>
      <c r="AL611" s="224">
        <v>5375096.7300000004</v>
      </c>
      <c r="AM611" s="224">
        <v>5373568.8200000003</v>
      </c>
    </row>
    <row r="612" spans="1:39" s="19" customFormat="1" hidden="1" outlineLevel="1" x14ac:dyDescent="0.2">
      <c r="A612" s="28" t="s">
        <v>256</v>
      </c>
      <c r="B612" s="32"/>
      <c r="C612" s="19">
        <v>946305.3</v>
      </c>
      <c r="D612" s="19">
        <v>953683.78</v>
      </c>
      <c r="E612" s="19">
        <v>19272258.550000001</v>
      </c>
      <c r="F612" s="19">
        <v>18421971.949999999</v>
      </c>
      <c r="G612" s="19">
        <v>18150046.170000002</v>
      </c>
      <c r="H612" s="19">
        <v>17861163.100000001</v>
      </c>
      <c r="I612" s="19">
        <v>17407848.59</v>
      </c>
      <c r="J612" s="19">
        <v>16988997.129999999</v>
      </c>
      <c r="K612" s="19">
        <v>16718899.18</v>
      </c>
      <c r="L612" s="19">
        <v>17103631.25</v>
      </c>
      <c r="M612" s="19">
        <v>16361124.949999999</v>
      </c>
      <c r="N612" s="19">
        <v>16125910.039999999</v>
      </c>
      <c r="O612" s="19">
        <v>16058882.1</v>
      </c>
      <c r="P612" s="19">
        <v>16012190.970000001</v>
      </c>
      <c r="Q612" s="19">
        <v>16179726.130000001</v>
      </c>
      <c r="R612" s="19">
        <v>15905902.859999999</v>
      </c>
      <c r="S612" s="19">
        <v>15993782.99</v>
      </c>
      <c r="T612" s="19">
        <v>16005437.310000001</v>
      </c>
      <c r="U612" s="19">
        <v>15934377.300000001</v>
      </c>
      <c r="V612" s="19">
        <v>15709453.470000001</v>
      </c>
      <c r="W612" s="19">
        <v>15566484.689999999</v>
      </c>
      <c r="X612" s="19">
        <v>15808868.58</v>
      </c>
      <c r="Y612" s="19">
        <v>15524727.710000001</v>
      </c>
      <c r="Z612" s="19">
        <v>15238903.550000001</v>
      </c>
      <c r="AA612" s="19">
        <v>15112795.57</v>
      </c>
      <c r="AB612" s="19">
        <v>14998201.539999999</v>
      </c>
      <c r="AC612" s="19">
        <v>14879684.82</v>
      </c>
      <c r="AD612" s="19">
        <v>14820442.57</v>
      </c>
      <c r="AE612" s="19">
        <v>14767406.939999999</v>
      </c>
      <c r="AF612" s="19">
        <v>14720364.310000001</v>
      </c>
      <c r="AG612" s="19">
        <v>14507967.34</v>
      </c>
      <c r="AH612" s="19">
        <v>14424613.720000001</v>
      </c>
      <c r="AI612" s="19">
        <v>14465574.18</v>
      </c>
      <c r="AJ612" s="19">
        <v>14507496.18</v>
      </c>
      <c r="AK612" s="19">
        <v>14095553.35</v>
      </c>
      <c r="AL612" s="224">
        <v>13695559.73</v>
      </c>
      <c r="AM612" s="224">
        <v>13486548.300000001</v>
      </c>
    </row>
    <row r="613" spans="1:39" s="19" customFormat="1" hidden="1" outlineLevel="1" x14ac:dyDescent="0.2">
      <c r="A613" s="28" t="s">
        <v>257</v>
      </c>
      <c r="B613" s="32"/>
      <c r="C613" s="19">
        <v>366951.66</v>
      </c>
      <c r="D613" s="19">
        <v>365383</v>
      </c>
      <c r="E613" s="19">
        <v>12856912.9</v>
      </c>
      <c r="F613" s="19">
        <v>12431977.82</v>
      </c>
      <c r="G613" s="19">
        <v>12257360.189999999</v>
      </c>
      <c r="H613" s="19">
        <v>12072946.699999999</v>
      </c>
      <c r="I613" s="19">
        <v>11785389.77</v>
      </c>
      <c r="J613" s="19">
        <v>11570240.550000001</v>
      </c>
      <c r="K613" s="19">
        <v>11215594.939999999</v>
      </c>
      <c r="L613" s="19">
        <v>11376620.619999999</v>
      </c>
      <c r="M613" s="19">
        <v>11102188.91</v>
      </c>
      <c r="N613" s="19">
        <v>10921104.810000001</v>
      </c>
      <c r="O613" s="19">
        <v>10900685.470000001</v>
      </c>
      <c r="P613" s="19">
        <v>10876484.449999999</v>
      </c>
      <c r="Q613" s="19">
        <v>10900646.34</v>
      </c>
      <c r="R613" s="19">
        <v>10678063.779999999</v>
      </c>
      <c r="S613" s="19">
        <v>10680054.960000001</v>
      </c>
      <c r="T613" s="19">
        <v>10744252.640000001</v>
      </c>
      <c r="U613" s="19">
        <v>10597437.539999999</v>
      </c>
      <c r="V613" s="19">
        <v>10502767.189999999</v>
      </c>
      <c r="W613" s="19">
        <v>10415471.65</v>
      </c>
      <c r="X613" s="19">
        <v>10687149.84</v>
      </c>
      <c r="Y613" s="19">
        <v>10322608.57</v>
      </c>
      <c r="Z613" s="19">
        <v>10123762.18</v>
      </c>
      <c r="AA613" s="19">
        <v>10054137.539999999</v>
      </c>
      <c r="AB613" s="19">
        <v>9996407.2300000004</v>
      </c>
      <c r="AC613" s="19">
        <v>10005763.59</v>
      </c>
      <c r="AD613" s="19">
        <v>10088027.93</v>
      </c>
      <c r="AE613" s="19">
        <v>10064040.15</v>
      </c>
      <c r="AF613" s="19">
        <v>9898971.3800000008</v>
      </c>
      <c r="AG613" s="19">
        <v>9918677.4199999999</v>
      </c>
      <c r="AH613" s="19">
        <v>9893964.5199999996</v>
      </c>
      <c r="AI613" s="19">
        <v>9819685.6300000008</v>
      </c>
      <c r="AJ613" s="19">
        <v>9844820.0700000003</v>
      </c>
      <c r="AK613" s="19">
        <v>9700759.1899999995</v>
      </c>
      <c r="AL613" s="224">
        <v>9549183.3499999996</v>
      </c>
      <c r="AM613" s="224">
        <v>9325219.8200000003</v>
      </c>
    </row>
    <row r="614" spans="1:39" s="19" customFormat="1" hidden="1" outlineLevel="1" x14ac:dyDescent="0.2">
      <c r="A614" s="28" t="s">
        <v>258</v>
      </c>
      <c r="B614" s="32"/>
      <c r="C614" s="19">
        <v>949950.52</v>
      </c>
      <c r="D614" s="19">
        <v>976187.35</v>
      </c>
      <c r="E614" s="19">
        <v>23547879.280000001</v>
      </c>
      <c r="F614" s="19">
        <v>22896040.640000001</v>
      </c>
      <c r="G614" s="19">
        <v>22575174.59</v>
      </c>
      <c r="H614" s="19">
        <v>22031577.620000001</v>
      </c>
      <c r="I614" s="19">
        <v>21353564.789999999</v>
      </c>
      <c r="J614" s="19">
        <v>20755341.460000001</v>
      </c>
      <c r="K614" s="19">
        <v>20280393.050000001</v>
      </c>
      <c r="L614" s="19">
        <v>20514993.41</v>
      </c>
      <c r="M614" s="19">
        <v>19569641.48</v>
      </c>
      <c r="N614" s="19">
        <v>19247299.829999998</v>
      </c>
      <c r="O614" s="19">
        <v>19014750.489999998</v>
      </c>
      <c r="P614" s="19">
        <v>18893738.59</v>
      </c>
      <c r="Q614" s="19">
        <v>19293377.5</v>
      </c>
      <c r="R614" s="19">
        <v>19193258.190000001</v>
      </c>
      <c r="S614" s="19">
        <v>19285391.440000001</v>
      </c>
      <c r="T614" s="19">
        <v>19389414.989999998</v>
      </c>
      <c r="U614" s="19">
        <v>19379347.190000001</v>
      </c>
      <c r="V614" s="19">
        <v>19190918.050000001</v>
      </c>
      <c r="W614" s="19">
        <v>19162505.600000001</v>
      </c>
      <c r="X614" s="19">
        <v>19453998.609999999</v>
      </c>
      <c r="Y614" s="19">
        <v>19106556.84</v>
      </c>
      <c r="Z614" s="19">
        <v>18700718.579999998</v>
      </c>
      <c r="AA614" s="19">
        <v>18494457.25</v>
      </c>
      <c r="AB614" s="19">
        <v>18285880.949999999</v>
      </c>
      <c r="AC614" s="19">
        <v>18330821.82</v>
      </c>
      <c r="AD614" s="19">
        <v>18227091.780000001</v>
      </c>
      <c r="AE614" s="19">
        <v>18200436.260000002</v>
      </c>
      <c r="AF614" s="19">
        <v>18218085.050000001</v>
      </c>
      <c r="AG614" s="19">
        <v>18095156.300000001</v>
      </c>
      <c r="AH614" s="19">
        <v>17849006.859999999</v>
      </c>
      <c r="AI614" s="19">
        <v>17918326.199999999</v>
      </c>
      <c r="AJ614" s="19">
        <v>17993715.02</v>
      </c>
      <c r="AK614" s="19">
        <v>17772935.039999999</v>
      </c>
      <c r="AL614" s="224">
        <v>17290478.530000001</v>
      </c>
      <c r="AM614" s="224">
        <v>17149294.32</v>
      </c>
    </row>
    <row r="615" spans="1:39" s="19" customFormat="1" hidden="1" outlineLevel="1" x14ac:dyDescent="0.2">
      <c r="A615" s="28" t="s">
        <v>259</v>
      </c>
      <c r="B615" s="32"/>
      <c r="C615" s="19">
        <v>311385.32</v>
      </c>
      <c r="D615" s="19">
        <v>280391.36</v>
      </c>
      <c r="E615" s="19">
        <v>12146014.560000001</v>
      </c>
      <c r="F615" s="19">
        <v>11673304.48</v>
      </c>
      <c r="G615" s="19">
        <v>11430246.289999999</v>
      </c>
      <c r="H615" s="19">
        <v>11121847.390000001</v>
      </c>
      <c r="I615" s="19">
        <v>10874496.939999999</v>
      </c>
      <c r="J615" s="19">
        <v>10570840.9</v>
      </c>
      <c r="K615" s="19">
        <v>10369070.609999999</v>
      </c>
      <c r="L615" s="19">
        <v>10488066.41</v>
      </c>
      <c r="M615" s="19">
        <v>10228212.220000001</v>
      </c>
      <c r="N615" s="19">
        <v>10006260.33</v>
      </c>
      <c r="O615" s="19">
        <v>9865102.6699999999</v>
      </c>
      <c r="P615" s="19">
        <v>9689236.4700000007</v>
      </c>
      <c r="Q615" s="19">
        <v>9762714.8499999996</v>
      </c>
      <c r="R615" s="19">
        <v>9718905.2200000007</v>
      </c>
      <c r="S615" s="19">
        <v>9746870.4499999993</v>
      </c>
      <c r="T615" s="19">
        <v>9725335.6600000001</v>
      </c>
      <c r="U615" s="19">
        <v>9847787.1899999995</v>
      </c>
      <c r="V615" s="19">
        <v>9661454.6799999997</v>
      </c>
      <c r="W615" s="19">
        <v>9721194.7799999993</v>
      </c>
      <c r="X615" s="19">
        <v>9943394.3399999999</v>
      </c>
      <c r="Y615" s="19">
        <v>9735983.0199999996</v>
      </c>
      <c r="Z615" s="19">
        <v>9622696.1699999999</v>
      </c>
      <c r="AA615" s="19">
        <v>9573273.8200000003</v>
      </c>
      <c r="AB615" s="19">
        <v>9491029.2100000009</v>
      </c>
      <c r="AC615" s="19">
        <v>9505567.0899999999</v>
      </c>
      <c r="AD615" s="19">
        <v>9284304.8699999992</v>
      </c>
      <c r="AE615" s="19">
        <v>9213633.1300000008</v>
      </c>
      <c r="AF615" s="19">
        <v>9138978.4199999999</v>
      </c>
      <c r="AG615" s="19">
        <v>9109653.9399999995</v>
      </c>
      <c r="AH615" s="19">
        <v>9163458.5199999996</v>
      </c>
      <c r="AI615" s="19">
        <v>9085796.4499999993</v>
      </c>
      <c r="AJ615" s="19">
        <v>9230199.0399999991</v>
      </c>
      <c r="AK615" s="19">
        <v>8939313.9199999999</v>
      </c>
      <c r="AL615" s="224">
        <v>8713755.8399999999</v>
      </c>
      <c r="AM615" s="224">
        <v>8513452.1400000006</v>
      </c>
    </row>
    <row r="616" spans="1:39" s="19" customFormat="1" hidden="1" outlineLevel="1" x14ac:dyDescent="0.2">
      <c r="A616" s="28" t="s">
        <v>260</v>
      </c>
      <c r="B616" s="32"/>
      <c r="C616" s="19">
        <v>290806.63</v>
      </c>
      <c r="D616" s="19">
        <v>292690.45</v>
      </c>
      <c r="E616" s="19">
        <v>12494851.17</v>
      </c>
      <c r="F616" s="19">
        <v>12034290.470000001</v>
      </c>
      <c r="G616" s="19">
        <v>11935758.109999999</v>
      </c>
      <c r="H616" s="19">
        <v>11589302.859999999</v>
      </c>
      <c r="I616" s="19">
        <v>11316202.720000001</v>
      </c>
      <c r="J616" s="19">
        <v>11147804.27</v>
      </c>
      <c r="K616" s="19">
        <v>10959889.34</v>
      </c>
      <c r="L616" s="19">
        <v>11352446.16</v>
      </c>
      <c r="M616" s="19">
        <v>10850929.07</v>
      </c>
      <c r="N616" s="19">
        <v>10733942.67</v>
      </c>
      <c r="O616" s="19">
        <v>10544515.710000001</v>
      </c>
      <c r="P616" s="19">
        <v>10677099.439999999</v>
      </c>
      <c r="Q616" s="19">
        <v>10770794.23</v>
      </c>
      <c r="R616" s="19">
        <v>10817502.07</v>
      </c>
      <c r="S616" s="19">
        <v>10694687.199999999</v>
      </c>
      <c r="T616" s="19">
        <v>10777849.49</v>
      </c>
      <c r="U616" s="19">
        <v>10572900.789999999</v>
      </c>
      <c r="V616" s="19">
        <v>10516814.82</v>
      </c>
      <c r="W616" s="19">
        <v>10463363.689999999</v>
      </c>
      <c r="X616" s="19">
        <v>10620713.300000001</v>
      </c>
      <c r="Y616" s="19">
        <v>10340819.640000001</v>
      </c>
      <c r="Z616" s="19">
        <v>10080313.82</v>
      </c>
      <c r="AA616" s="19">
        <v>10093061.800000001</v>
      </c>
      <c r="AB616" s="19">
        <v>10051544.34</v>
      </c>
      <c r="AC616" s="19">
        <v>10129896.66</v>
      </c>
      <c r="AD616" s="19">
        <v>10006046.380000001</v>
      </c>
      <c r="AE616" s="19">
        <v>9829945.5299999993</v>
      </c>
      <c r="AF616" s="19">
        <v>10030213.52</v>
      </c>
      <c r="AG616" s="19">
        <v>9930730.1500000004</v>
      </c>
      <c r="AH616" s="19">
        <v>9975659.0700000003</v>
      </c>
      <c r="AI616" s="19">
        <v>9776676.3399999999</v>
      </c>
      <c r="AJ616" s="19">
        <v>9860975.8399999999</v>
      </c>
      <c r="AK616" s="19">
        <v>9684745.3499999996</v>
      </c>
      <c r="AL616" s="224">
        <v>9410209.1899999995</v>
      </c>
      <c r="AM616" s="224">
        <v>9376614.0999999996</v>
      </c>
    </row>
    <row r="617" spans="1:39" s="19" customFormat="1" hidden="1" outlineLevel="1" x14ac:dyDescent="0.2">
      <c r="A617" s="16" t="s">
        <v>831</v>
      </c>
      <c r="B617" s="32"/>
      <c r="X617" s="19">
        <v>0</v>
      </c>
      <c r="Y617" s="19">
        <v>0</v>
      </c>
      <c r="Z617" s="19">
        <v>9311348.3000000007</v>
      </c>
      <c r="AA617" s="19">
        <v>9302643.5099999998</v>
      </c>
      <c r="AB617" s="19">
        <v>9261774.5700000003</v>
      </c>
      <c r="AC617" s="19">
        <v>9337917.3599999994</v>
      </c>
      <c r="AD617" s="19">
        <v>9402155.8000000007</v>
      </c>
      <c r="AE617" s="19">
        <v>9322885.4299999997</v>
      </c>
      <c r="AF617" s="19">
        <v>9346338.5</v>
      </c>
      <c r="AG617" s="19">
        <v>9250637.3699999992</v>
      </c>
      <c r="AH617" s="19">
        <v>9094538.0199999996</v>
      </c>
      <c r="AI617" s="19">
        <v>8948138.6699999999</v>
      </c>
      <c r="AJ617" s="19">
        <v>9018565.4900000002</v>
      </c>
      <c r="AK617" s="19">
        <v>8888086.8800000008</v>
      </c>
      <c r="AL617" s="224">
        <v>8659775.8399999999</v>
      </c>
      <c r="AM617" s="224">
        <v>8571597.6699999999</v>
      </c>
    </row>
    <row r="618" spans="1:39" s="19" customFormat="1" hidden="1" outlineLevel="1" x14ac:dyDescent="0.2">
      <c r="A618" s="16" t="s">
        <v>832</v>
      </c>
      <c r="B618" s="32"/>
      <c r="X618" s="19">
        <v>0</v>
      </c>
      <c r="Y618" s="19">
        <v>0</v>
      </c>
      <c r="Z618" s="19">
        <v>4462691.97</v>
      </c>
      <c r="AA618" s="19">
        <v>4435123.87</v>
      </c>
      <c r="AB618" s="19">
        <v>4325819.55</v>
      </c>
      <c r="AC618" s="19">
        <v>4127438.4</v>
      </c>
      <c r="AD618" s="19">
        <v>4224390.1900000004</v>
      </c>
      <c r="AE618" s="19">
        <v>4181818.77</v>
      </c>
      <c r="AF618" s="19">
        <v>4167502.4</v>
      </c>
      <c r="AG618" s="19">
        <v>4113671.16</v>
      </c>
      <c r="AH618" s="19">
        <v>4111089.73</v>
      </c>
      <c r="AI618" s="19">
        <v>4095644.64</v>
      </c>
      <c r="AJ618" s="19">
        <v>4195963.59</v>
      </c>
      <c r="AK618" s="19">
        <v>4079697.86</v>
      </c>
      <c r="AL618" s="224">
        <v>4010198.38</v>
      </c>
      <c r="AM618" s="224">
        <v>3862021.57</v>
      </c>
    </row>
    <row r="619" spans="1:39" s="19" customFormat="1" hidden="1" outlineLevel="1" x14ac:dyDescent="0.2">
      <c r="A619" s="16" t="s">
        <v>833</v>
      </c>
      <c r="B619" s="32"/>
      <c r="X619" s="19">
        <v>0</v>
      </c>
      <c r="Y619" s="19">
        <v>0</v>
      </c>
      <c r="Z619" s="19">
        <v>1936213.6</v>
      </c>
      <c r="AA619" s="19">
        <v>1984073.43</v>
      </c>
      <c r="AB619" s="19">
        <v>2032711.53</v>
      </c>
      <c r="AC619" s="19">
        <v>1985188.92</v>
      </c>
      <c r="AD619" s="19">
        <v>1974265.27</v>
      </c>
      <c r="AE619" s="19">
        <v>1933691.65</v>
      </c>
      <c r="AF619" s="19">
        <v>1960118.04</v>
      </c>
      <c r="AG619" s="19">
        <v>1942731.63</v>
      </c>
      <c r="AH619" s="19">
        <v>1955103.64</v>
      </c>
      <c r="AI619" s="19">
        <v>2052316.43</v>
      </c>
      <c r="AJ619" s="19">
        <v>2050075</v>
      </c>
      <c r="AK619" s="19">
        <v>2071057.52</v>
      </c>
      <c r="AL619" s="224">
        <v>2030396.81</v>
      </c>
      <c r="AM619" s="224">
        <v>1972410.6</v>
      </c>
    </row>
    <row r="620" spans="1:39" s="19" customFormat="1" hidden="1" outlineLevel="1" x14ac:dyDescent="0.2">
      <c r="A620" s="16" t="s">
        <v>834</v>
      </c>
      <c r="B620" s="32"/>
      <c r="X620" s="19">
        <v>0</v>
      </c>
      <c r="Y620" s="19">
        <v>0</v>
      </c>
      <c r="Z620" s="19">
        <v>1002053.28</v>
      </c>
      <c r="AA620" s="19">
        <v>956129.14</v>
      </c>
      <c r="AB620" s="19">
        <v>923859.52</v>
      </c>
      <c r="AC620" s="19">
        <v>958732.83</v>
      </c>
      <c r="AD620" s="19">
        <v>973141.16</v>
      </c>
      <c r="AE620" s="19">
        <v>975772.19</v>
      </c>
      <c r="AF620" s="19">
        <v>967081.61</v>
      </c>
      <c r="AG620" s="19">
        <v>948758.46</v>
      </c>
      <c r="AH620" s="19">
        <v>940528.76</v>
      </c>
      <c r="AI620" s="19">
        <v>850831.27</v>
      </c>
      <c r="AJ620" s="19">
        <v>819348.44</v>
      </c>
      <c r="AK620" s="19">
        <v>735103.38</v>
      </c>
      <c r="AL620" s="224">
        <v>719831.44</v>
      </c>
      <c r="AM620" s="224">
        <v>689877.76</v>
      </c>
    </row>
    <row r="621" spans="1:39" s="19" customFormat="1" hidden="1" outlineLevel="1" x14ac:dyDescent="0.2">
      <c r="A621" s="16" t="s">
        <v>835</v>
      </c>
      <c r="B621" s="32"/>
      <c r="X621" s="19">
        <v>0</v>
      </c>
      <c r="Y621" s="19">
        <v>0</v>
      </c>
      <c r="Z621" s="19">
        <v>794681.77</v>
      </c>
      <c r="AA621" s="19">
        <v>706789.04</v>
      </c>
      <c r="AB621" s="19">
        <v>750498.22</v>
      </c>
      <c r="AC621" s="19">
        <v>763938.67</v>
      </c>
      <c r="AD621" s="19">
        <v>730912.94</v>
      </c>
      <c r="AE621" s="19">
        <v>749075.82</v>
      </c>
      <c r="AF621" s="19">
        <v>781826.01</v>
      </c>
      <c r="AG621" s="19">
        <v>794081.9</v>
      </c>
      <c r="AH621" s="19">
        <v>703874.48</v>
      </c>
      <c r="AI621" s="19">
        <v>694940.83</v>
      </c>
      <c r="AJ621" s="19">
        <v>755710.94</v>
      </c>
      <c r="AK621" s="19">
        <v>676165.65</v>
      </c>
      <c r="AL621" s="224">
        <v>693096.13</v>
      </c>
      <c r="AM621" s="224">
        <v>673843.77</v>
      </c>
    </row>
    <row r="622" spans="1:39" s="19" customFormat="1" hidden="1" outlineLevel="1" x14ac:dyDescent="0.2">
      <c r="A622" s="16" t="s">
        <v>836</v>
      </c>
      <c r="B622" s="32"/>
      <c r="X622" s="19">
        <v>0</v>
      </c>
      <c r="Y622" s="19">
        <v>0</v>
      </c>
      <c r="Z622" s="19">
        <v>432397.74</v>
      </c>
      <c r="AA622" s="19">
        <v>445866.88</v>
      </c>
      <c r="AB622" s="19">
        <v>454550.14</v>
      </c>
      <c r="AC622" s="19">
        <v>499905.99</v>
      </c>
      <c r="AD622" s="19">
        <v>503571.47</v>
      </c>
      <c r="AE622" s="19">
        <v>376418.94</v>
      </c>
      <c r="AF622" s="19">
        <v>371471.58</v>
      </c>
      <c r="AG622" s="19">
        <v>352751.43</v>
      </c>
      <c r="AH622" s="19">
        <v>330029.65000000002</v>
      </c>
      <c r="AI622" s="19">
        <v>328196.34000000003</v>
      </c>
      <c r="AJ622" s="19">
        <v>315985.67</v>
      </c>
      <c r="AK622" s="19">
        <v>312216.03999999998</v>
      </c>
      <c r="AL622" s="224">
        <v>270816.13</v>
      </c>
      <c r="AM622" s="224">
        <v>306606.63</v>
      </c>
    </row>
    <row r="623" spans="1:39" ht="12.75" hidden="1" outlineLevel="1" x14ac:dyDescent="0.2">
      <c r="A623" s="49" t="s">
        <v>838</v>
      </c>
      <c r="B623" s="50"/>
      <c r="C623" s="7"/>
    </row>
    <row r="624" spans="1:39" ht="12.75" hidden="1" outlineLevel="1" x14ac:dyDescent="0.2">
      <c r="A624" s="28" t="s">
        <v>863</v>
      </c>
      <c r="B624" s="50"/>
      <c r="C624" s="7"/>
    </row>
    <row r="625" spans="1:39" s="19" customFormat="1" hidden="1" outlineLevel="1" x14ac:dyDescent="0.2">
      <c r="A625" s="28" t="s">
        <v>240</v>
      </c>
      <c r="B625" s="32"/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224">
        <v>0</v>
      </c>
      <c r="AM625" s="224">
        <v>0</v>
      </c>
    </row>
    <row r="626" spans="1:39" s="19" customFormat="1" hidden="1" outlineLevel="1" x14ac:dyDescent="0.2">
      <c r="A626" s="28" t="s">
        <v>241</v>
      </c>
      <c r="B626" s="32"/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224">
        <v>0</v>
      </c>
      <c r="AM626" s="224">
        <v>0</v>
      </c>
    </row>
    <row r="627" spans="1:39" s="19" customFormat="1" hidden="1" outlineLevel="1" x14ac:dyDescent="0.2">
      <c r="A627" s="28" t="s">
        <v>242</v>
      </c>
      <c r="B627" s="32"/>
      <c r="X627" s="19">
        <v>592272.18000000005</v>
      </c>
      <c r="Y627" s="19">
        <v>562607.63</v>
      </c>
      <c r="Z627" s="19">
        <v>565019.03</v>
      </c>
      <c r="AA627" s="19">
        <v>553003.91</v>
      </c>
      <c r="AB627" s="19">
        <v>541778.52</v>
      </c>
      <c r="AC627" s="19">
        <v>544270.97</v>
      </c>
      <c r="AD627" s="19">
        <v>539463.06999999995</v>
      </c>
      <c r="AE627" s="19">
        <v>537467.24</v>
      </c>
      <c r="AF627" s="19">
        <v>527729.24</v>
      </c>
      <c r="AG627" s="19">
        <v>532909.66</v>
      </c>
      <c r="AH627" s="19">
        <v>518816.95</v>
      </c>
      <c r="AI627" s="19">
        <v>514026.31</v>
      </c>
      <c r="AJ627" s="19">
        <v>523738.59</v>
      </c>
      <c r="AK627" s="19">
        <v>511552.05</v>
      </c>
      <c r="AL627" s="224">
        <v>488705.23</v>
      </c>
      <c r="AM627" s="224">
        <v>464654.84</v>
      </c>
    </row>
    <row r="628" spans="1:39" s="19" customFormat="1" hidden="1" outlineLevel="1" x14ac:dyDescent="0.2">
      <c r="A628" s="28" t="s">
        <v>243</v>
      </c>
      <c r="B628" s="32"/>
      <c r="X628" s="19">
        <v>2453094.3199999998</v>
      </c>
      <c r="Y628" s="19">
        <v>2366442.0499999998</v>
      </c>
      <c r="Z628" s="19">
        <v>2295981.63</v>
      </c>
      <c r="AA628" s="19">
        <v>2242661.96</v>
      </c>
      <c r="AB628" s="19">
        <v>2215758.34</v>
      </c>
      <c r="AC628" s="19">
        <v>2217011.59</v>
      </c>
      <c r="AD628" s="19">
        <v>2231130.0499999998</v>
      </c>
      <c r="AE628" s="19">
        <v>2200740.94</v>
      </c>
      <c r="AF628" s="19">
        <v>2188884.89</v>
      </c>
      <c r="AG628" s="19">
        <v>2171600.4300000002</v>
      </c>
      <c r="AH628" s="19">
        <v>2123885.5299999998</v>
      </c>
      <c r="AI628" s="19">
        <v>2083479.83</v>
      </c>
      <c r="AJ628" s="19">
        <v>2097757.73</v>
      </c>
      <c r="AK628" s="19">
        <v>2034199.3</v>
      </c>
      <c r="AL628" s="224">
        <v>1932218.31</v>
      </c>
      <c r="AM628" s="224">
        <v>1882018.5</v>
      </c>
    </row>
    <row r="629" spans="1:39" s="19" customFormat="1" hidden="1" outlineLevel="1" x14ac:dyDescent="0.2">
      <c r="A629" s="28" t="s">
        <v>244</v>
      </c>
      <c r="B629" s="32"/>
      <c r="X629" s="19">
        <v>2330586.54</v>
      </c>
      <c r="Y629" s="19">
        <v>2248950.48</v>
      </c>
      <c r="Z629" s="19">
        <v>2208745.69</v>
      </c>
      <c r="AA629" s="19">
        <v>2154894.4300000002</v>
      </c>
      <c r="AB629" s="19">
        <v>2097849.5499999998</v>
      </c>
      <c r="AC629" s="19">
        <v>2120445.58</v>
      </c>
      <c r="AD629" s="19">
        <v>2111475.79</v>
      </c>
      <c r="AE629" s="19">
        <v>2107358.9</v>
      </c>
      <c r="AF629" s="19">
        <v>2086181.52</v>
      </c>
      <c r="AG629" s="19">
        <v>2077070.29</v>
      </c>
      <c r="AH629" s="19">
        <v>2050526.54</v>
      </c>
      <c r="AI629" s="19">
        <v>2023122.64</v>
      </c>
      <c r="AJ629" s="19">
        <v>2098278.9700000002</v>
      </c>
      <c r="AK629" s="19">
        <v>2022392.58</v>
      </c>
      <c r="AL629" s="224">
        <v>1919546.13</v>
      </c>
      <c r="AM629" s="224">
        <v>1860646.66</v>
      </c>
    </row>
    <row r="630" spans="1:39" s="19" customFormat="1" hidden="1" outlineLevel="1" x14ac:dyDescent="0.2">
      <c r="A630" s="28" t="s">
        <v>245</v>
      </c>
      <c r="B630" s="32"/>
      <c r="X630" s="19">
        <v>2148938</v>
      </c>
      <c r="Y630" s="19">
        <v>2059633.93</v>
      </c>
      <c r="Z630" s="19">
        <v>2051168.19</v>
      </c>
      <c r="AA630" s="19">
        <v>2019060.52</v>
      </c>
      <c r="AB630" s="19">
        <v>2025146.06</v>
      </c>
      <c r="AC630" s="19">
        <v>2010950.87</v>
      </c>
      <c r="AD630" s="19">
        <v>2006454.82</v>
      </c>
      <c r="AE630" s="19">
        <v>1989448.79</v>
      </c>
      <c r="AF630" s="19">
        <v>1977855.76</v>
      </c>
      <c r="AG630" s="19">
        <v>1960552.64</v>
      </c>
      <c r="AH630" s="19">
        <v>1917775.52</v>
      </c>
      <c r="AI630" s="19">
        <v>1917862.71</v>
      </c>
      <c r="AJ630" s="19">
        <v>1945021.97</v>
      </c>
      <c r="AK630" s="19">
        <v>1883762.44</v>
      </c>
      <c r="AL630" s="224">
        <v>1785720.58</v>
      </c>
      <c r="AM630" s="224">
        <v>1723750.63</v>
      </c>
    </row>
    <row r="631" spans="1:39" s="19" customFormat="1" hidden="1" outlineLevel="1" x14ac:dyDescent="0.2">
      <c r="A631" s="28" t="s">
        <v>246</v>
      </c>
      <c r="B631" s="32"/>
      <c r="X631" s="19">
        <v>4249160.5599999996</v>
      </c>
      <c r="Y631" s="19">
        <v>4039077.37</v>
      </c>
      <c r="Z631" s="19">
        <v>4072375.36</v>
      </c>
      <c r="AA631" s="19">
        <v>4012792.4</v>
      </c>
      <c r="AB631" s="19">
        <v>4001224.39</v>
      </c>
      <c r="AC631" s="19">
        <v>3982124.08</v>
      </c>
      <c r="AD631" s="19">
        <v>3925084.04</v>
      </c>
      <c r="AE631" s="19">
        <v>3931688.48</v>
      </c>
      <c r="AF631" s="19">
        <v>3890770.11</v>
      </c>
      <c r="AG631" s="19">
        <v>3804534.32</v>
      </c>
      <c r="AH631" s="19">
        <v>3775652.49</v>
      </c>
      <c r="AI631" s="19">
        <v>3715612.41</v>
      </c>
      <c r="AJ631" s="19">
        <v>3737591.81</v>
      </c>
      <c r="AK631" s="19">
        <v>3661985.58</v>
      </c>
      <c r="AL631" s="224">
        <v>3529418.6</v>
      </c>
      <c r="AM631" s="224">
        <v>3494394.16</v>
      </c>
    </row>
    <row r="632" spans="1:39" s="19" customFormat="1" hidden="1" outlineLevel="1" x14ac:dyDescent="0.2">
      <c r="A632" s="28" t="s">
        <v>247</v>
      </c>
      <c r="B632" s="32"/>
      <c r="X632" s="19">
        <v>2046521.13</v>
      </c>
      <c r="Y632" s="19">
        <v>2010680.66</v>
      </c>
      <c r="Z632" s="19">
        <v>2003248.91</v>
      </c>
      <c r="AA632" s="19">
        <v>1971484.98</v>
      </c>
      <c r="AB632" s="19">
        <v>1928595.05</v>
      </c>
      <c r="AC632" s="19">
        <v>1937880.71</v>
      </c>
      <c r="AD632" s="19">
        <v>1936228.7</v>
      </c>
      <c r="AE632" s="19">
        <v>1959180.63</v>
      </c>
      <c r="AF632" s="19">
        <v>1911028.27</v>
      </c>
      <c r="AG632" s="19">
        <v>1907626.01</v>
      </c>
      <c r="AH632" s="19">
        <v>1865488.41</v>
      </c>
      <c r="AI632" s="19">
        <v>1850831.83</v>
      </c>
      <c r="AJ632" s="19">
        <v>1881960.94</v>
      </c>
      <c r="AK632" s="19">
        <v>1807288.39</v>
      </c>
      <c r="AL632" s="224">
        <v>1772488.15</v>
      </c>
      <c r="AM632" s="224">
        <v>1716367.44</v>
      </c>
    </row>
    <row r="633" spans="1:39" s="19" customFormat="1" hidden="1" outlineLevel="1" x14ac:dyDescent="0.2">
      <c r="A633" s="28" t="s">
        <v>248</v>
      </c>
      <c r="B633" s="32"/>
      <c r="X633" s="19">
        <v>1773809.11</v>
      </c>
      <c r="Y633" s="19">
        <v>1741014.45</v>
      </c>
      <c r="Z633" s="19">
        <v>1742189.72</v>
      </c>
      <c r="AA633" s="19">
        <v>1695447.12</v>
      </c>
      <c r="AB633" s="19">
        <v>1676420.11</v>
      </c>
      <c r="AC633" s="19">
        <v>1694459.72</v>
      </c>
      <c r="AD633" s="19">
        <v>1676360.81</v>
      </c>
      <c r="AE633" s="19">
        <v>1653027.16</v>
      </c>
      <c r="AF633" s="19">
        <v>1645031.44</v>
      </c>
      <c r="AG633" s="19">
        <v>1622222.81</v>
      </c>
      <c r="AH633" s="19">
        <v>1575719.92</v>
      </c>
      <c r="AI633" s="19">
        <v>1573057.13</v>
      </c>
      <c r="AJ633" s="19">
        <v>1590732.83</v>
      </c>
      <c r="AK633" s="19">
        <v>1583822.29</v>
      </c>
      <c r="AL633" s="224">
        <v>1539920.32</v>
      </c>
      <c r="AM633" s="224">
        <v>1472281.44</v>
      </c>
    </row>
    <row r="634" spans="1:39" s="19" customFormat="1" hidden="1" outlineLevel="1" x14ac:dyDescent="0.2">
      <c r="A634" s="28" t="s">
        <v>249</v>
      </c>
      <c r="B634" s="32"/>
      <c r="X634" s="19">
        <v>1676177.12</v>
      </c>
      <c r="Y634" s="19">
        <v>1573574.55</v>
      </c>
      <c r="Z634" s="19">
        <v>1581996.1</v>
      </c>
      <c r="AA634" s="19">
        <v>1575312.16</v>
      </c>
      <c r="AB634" s="19">
        <v>1574898.91</v>
      </c>
      <c r="AC634" s="19">
        <v>1586648.32</v>
      </c>
      <c r="AD634" s="19">
        <v>1579906.1</v>
      </c>
      <c r="AE634" s="19">
        <v>1590932.64</v>
      </c>
      <c r="AF634" s="19">
        <v>1593102.03</v>
      </c>
      <c r="AG634" s="19">
        <v>1565755.54</v>
      </c>
      <c r="AH634" s="19">
        <v>1551555.85</v>
      </c>
      <c r="AI634" s="19">
        <v>1539253.36</v>
      </c>
      <c r="AJ634" s="19">
        <v>1542150.95</v>
      </c>
      <c r="AK634" s="19">
        <v>1518023.07</v>
      </c>
      <c r="AL634" s="224">
        <v>1473463.92</v>
      </c>
      <c r="AM634" s="224">
        <v>1396819.83</v>
      </c>
    </row>
    <row r="635" spans="1:39" s="19" customFormat="1" hidden="1" outlineLevel="1" x14ac:dyDescent="0.2">
      <c r="A635" s="28" t="s">
        <v>250</v>
      </c>
      <c r="B635" s="32"/>
      <c r="X635" s="19">
        <v>2650281.38</v>
      </c>
      <c r="Y635" s="19">
        <v>2576961.96</v>
      </c>
      <c r="Z635" s="19">
        <v>2614508.5499999998</v>
      </c>
      <c r="AA635" s="19">
        <v>2624710.5299999998</v>
      </c>
      <c r="AB635" s="19">
        <v>2580499.1800000002</v>
      </c>
      <c r="AC635" s="19">
        <v>2566413.56</v>
      </c>
      <c r="AD635" s="19">
        <v>2561995.2000000002</v>
      </c>
      <c r="AE635" s="19">
        <v>2531000.6800000002</v>
      </c>
      <c r="AF635" s="19">
        <v>2522242.5699999998</v>
      </c>
      <c r="AG635" s="19">
        <v>2478709.46</v>
      </c>
      <c r="AH635" s="19">
        <v>2452856.21</v>
      </c>
      <c r="AI635" s="19">
        <v>2418047.66</v>
      </c>
      <c r="AJ635" s="19">
        <v>2438831.69</v>
      </c>
      <c r="AK635" s="19">
        <v>2359528.48</v>
      </c>
      <c r="AL635" s="224">
        <v>2270759.5699999998</v>
      </c>
      <c r="AM635" s="224">
        <v>2209351.91</v>
      </c>
    </row>
    <row r="636" spans="1:39" s="19" customFormat="1" hidden="1" outlineLevel="1" x14ac:dyDescent="0.2">
      <c r="A636" s="28" t="s">
        <v>251</v>
      </c>
      <c r="B636" s="32"/>
      <c r="X636" s="19">
        <v>18867450.949999999</v>
      </c>
      <c r="Y636" s="19">
        <v>18359228.43</v>
      </c>
      <c r="Z636" s="19">
        <v>18589408.300000001</v>
      </c>
      <c r="AA636" s="19">
        <v>18385601.780000001</v>
      </c>
      <c r="AB636" s="19">
        <v>18216365.920000002</v>
      </c>
      <c r="AC636" s="19">
        <v>18223423.43</v>
      </c>
      <c r="AD636" s="19">
        <v>18084002.449999999</v>
      </c>
      <c r="AE636" s="19">
        <v>17904800.760000002</v>
      </c>
      <c r="AF636" s="19">
        <v>17790883.440000001</v>
      </c>
      <c r="AG636" s="19">
        <v>17616821.43</v>
      </c>
      <c r="AH636" s="19">
        <v>17408152.949999999</v>
      </c>
      <c r="AI636" s="19">
        <v>17187483.890000001</v>
      </c>
      <c r="AJ636" s="19">
        <v>17175614.760000002</v>
      </c>
      <c r="AK636" s="19">
        <v>16672165.58</v>
      </c>
      <c r="AL636" s="224">
        <v>16109437.65</v>
      </c>
      <c r="AM636" s="224">
        <v>15658504.52</v>
      </c>
    </row>
    <row r="637" spans="1:39" s="19" customFormat="1" hidden="1" outlineLevel="1" x14ac:dyDescent="0.2">
      <c r="A637" s="28" t="s">
        <v>252</v>
      </c>
      <c r="B637" s="32"/>
      <c r="X637" s="19">
        <v>6048194.5999999996</v>
      </c>
      <c r="Y637" s="19">
        <v>5913889.54</v>
      </c>
      <c r="Z637" s="19">
        <v>5962201.21</v>
      </c>
      <c r="AA637" s="19">
        <v>5898968.46</v>
      </c>
      <c r="AB637" s="19">
        <v>5849213.2699999996</v>
      </c>
      <c r="AC637" s="19">
        <v>5846165.1100000003</v>
      </c>
      <c r="AD637" s="19">
        <v>5864397.2800000003</v>
      </c>
      <c r="AE637" s="19">
        <v>5883471.96</v>
      </c>
      <c r="AF637" s="19">
        <v>5815976.3399999999</v>
      </c>
      <c r="AG637" s="19">
        <v>5756733.3600000003</v>
      </c>
      <c r="AH637" s="19">
        <v>5703511.8799999999</v>
      </c>
      <c r="AI637" s="19">
        <v>5680478.0599999996</v>
      </c>
      <c r="AJ637" s="19">
        <v>5610772.7400000002</v>
      </c>
      <c r="AK637" s="19">
        <v>5477344.3700000001</v>
      </c>
      <c r="AL637" s="224">
        <v>5371618.8799999999</v>
      </c>
      <c r="AM637" s="224">
        <v>5262339.05</v>
      </c>
    </row>
    <row r="638" spans="1:39" s="19" customFormat="1" hidden="1" outlineLevel="1" x14ac:dyDescent="0.2">
      <c r="A638" s="28" t="s">
        <v>253</v>
      </c>
      <c r="B638" s="32"/>
      <c r="X638" s="19">
        <v>7571660.1699999999</v>
      </c>
      <c r="Y638" s="19">
        <v>7370528.79</v>
      </c>
      <c r="Z638" s="19">
        <v>7446237.8399999999</v>
      </c>
      <c r="AA638" s="19">
        <v>7324878.8799999999</v>
      </c>
      <c r="AB638" s="19">
        <v>7251282.5300000003</v>
      </c>
      <c r="AC638" s="19">
        <v>7269978.9400000004</v>
      </c>
      <c r="AD638" s="19">
        <v>7222036.5700000003</v>
      </c>
      <c r="AE638" s="19">
        <v>7194462.0099999998</v>
      </c>
      <c r="AF638" s="19">
        <v>7190987.7300000004</v>
      </c>
      <c r="AG638" s="19">
        <v>7149628.6299999999</v>
      </c>
      <c r="AH638" s="19">
        <v>7108153.0599999996</v>
      </c>
      <c r="AI638" s="19">
        <v>7066992.96</v>
      </c>
      <c r="AJ638" s="19">
        <v>7106745.3899999997</v>
      </c>
      <c r="AK638" s="19">
        <v>7017290.5700000003</v>
      </c>
      <c r="AL638" s="224">
        <v>6795466.2800000003</v>
      </c>
      <c r="AM638" s="224">
        <v>6666395.3899999997</v>
      </c>
    </row>
    <row r="639" spans="1:39" s="19" customFormat="1" hidden="1" outlineLevel="1" x14ac:dyDescent="0.2">
      <c r="A639" s="28" t="s">
        <v>254</v>
      </c>
      <c r="B639" s="32"/>
      <c r="X639" s="19">
        <v>13142106.77</v>
      </c>
      <c r="Y639" s="19">
        <v>12817158.1</v>
      </c>
      <c r="Z639" s="19">
        <v>12885045.35</v>
      </c>
      <c r="AA639" s="19">
        <v>12746093.35</v>
      </c>
      <c r="AB639" s="19">
        <v>12642572.439999999</v>
      </c>
      <c r="AC639" s="19">
        <v>12617596.59</v>
      </c>
      <c r="AD639" s="19">
        <v>12649088.74</v>
      </c>
      <c r="AE639" s="19">
        <v>12522889.289999999</v>
      </c>
      <c r="AF639" s="19">
        <v>12539519.98</v>
      </c>
      <c r="AG639" s="19">
        <v>12327787.359999999</v>
      </c>
      <c r="AH639" s="19">
        <v>12249932.539999999</v>
      </c>
      <c r="AI639" s="19">
        <v>12059674.66</v>
      </c>
      <c r="AJ639" s="19">
        <v>12254794.109999999</v>
      </c>
      <c r="AK639" s="19">
        <v>11938803.26</v>
      </c>
      <c r="AL639" s="224">
        <v>11639565.470000001</v>
      </c>
      <c r="AM639" s="224">
        <v>11421449.640000001</v>
      </c>
    </row>
    <row r="640" spans="1:39" s="19" customFormat="1" hidden="1" outlineLevel="1" x14ac:dyDescent="0.2">
      <c r="A640" s="28" t="s">
        <v>255</v>
      </c>
      <c r="B640" s="32"/>
      <c r="X640" s="19">
        <v>5987078.6900000004</v>
      </c>
      <c r="Y640" s="19">
        <v>5756204.4100000001</v>
      </c>
      <c r="Z640" s="19">
        <v>5805010.46</v>
      </c>
      <c r="AA640" s="19">
        <v>5721957.5300000003</v>
      </c>
      <c r="AB640" s="19">
        <v>5674589.8700000001</v>
      </c>
      <c r="AC640" s="19">
        <v>5726667.3899999997</v>
      </c>
      <c r="AD640" s="19">
        <v>5722942.1900000004</v>
      </c>
      <c r="AE640" s="19">
        <v>5727915.6699999999</v>
      </c>
      <c r="AF640" s="19">
        <v>5626428.1799999997</v>
      </c>
      <c r="AG640" s="19">
        <v>5636788.7400000002</v>
      </c>
      <c r="AH640" s="19">
        <v>5627517.4900000002</v>
      </c>
      <c r="AI640" s="19">
        <v>5458991.3600000003</v>
      </c>
      <c r="AJ640" s="19">
        <v>5470299.3399999999</v>
      </c>
      <c r="AK640" s="19">
        <v>5354453.87</v>
      </c>
      <c r="AL640" s="224">
        <v>5224249.25</v>
      </c>
      <c r="AM640" s="224">
        <v>5218136.25</v>
      </c>
    </row>
    <row r="641" spans="1:53" s="19" customFormat="1" hidden="1" outlineLevel="1" x14ac:dyDescent="0.2">
      <c r="A641" s="28" t="s">
        <v>256</v>
      </c>
      <c r="B641" s="32"/>
      <c r="X641" s="19">
        <v>14806027.060000001</v>
      </c>
      <c r="Y641" s="19">
        <v>14516664.16</v>
      </c>
      <c r="Z641" s="19">
        <v>14593532.16</v>
      </c>
      <c r="AA641" s="19">
        <v>14482960.369999999</v>
      </c>
      <c r="AB641" s="19">
        <v>14379487.710000001</v>
      </c>
      <c r="AC641" s="19">
        <v>14294196.16</v>
      </c>
      <c r="AD641" s="19">
        <v>14279463.99</v>
      </c>
      <c r="AE641" s="19">
        <v>14282663.75</v>
      </c>
      <c r="AF641" s="19">
        <v>14191861.380000001</v>
      </c>
      <c r="AG641" s="19">
        <v>14009988.34</v>
      </c>
      <c r="AH641" s="19">
        <v>13940444.800000001</v>
      </c>
      <c r="AI641" s="19">
        <v>13930735.76</v>
      </c>
      <c r="AJ641" s="19">
        <v>13973491.5</v>
      </c>
      <c r="AK641" s="19">
        <v>13596614.33</v>
      </c>
      <c r="AL641" s="224">
        <v>13160046.93</v>
      </c>
      <c r="AM641" s="224">
        <v>13037143.310000001</v>
      </c>
    </row>
    <row r="642" spans="1:53" s="19" customFormat="1" hidden="1" outlineLevel="1" x14ac:dyDescent="0.2">
      <c r="A642" s="28" t="s">
        <v>257</v>
      </c>
      <c r="B642" s="32"/>
      <c r="X642" s="19">
        <v>10166428.029999999</v>
      </c>
      <c r="Y642" s="19">
        <v>9808262.9499999993</v>
      </c>
      <c r="Z642" s="19">
        <v>9782657.1699999999</v>
      </c>
      <c r="AA642" s="19">
        <v>9717955.9800000004</v>
      </c>
      <c r="AB642" s="19">
        <v>9681195.4000000004</v>
      </c>
      <c r="AC642" s="19">
        <v>9674816.6400000006</v>
      </c>
      <c r="AD642" s="19">
        <v>9765619.3000000007</v>
      </c>
      <c r="AE642" s="19">
        <v>9741508.2300000004</v>
      </c>
      <c r="AF642" s="19">
        <v>9581926.7200000007</v>
      </c>
      <c r="AG642" s="19">
        <v>9565522.6899999995</v>
      </c>
      <c r="AH642" s="19">
        <v>9528095.4299999997</v>
      </c>
      <c r="AI642" s="19">
        <v>9471755.0999999996</v>
      </c>
      <c r="AJ642" s="19">
        <v>9546795.0899999999</v>
      </c>
      <c r="AK642" s="19">
        <v>9422918.1899999995</v>
      </c>
      <c r="AL642" s="224">
        <v>9265307.9100000001</v>
      </c>
      <c r="AM642" s="224">
        <v>9036549.4000000004</v>
      </c>
    </row>
    <row r="643" spans="1:53" s="19" customFormat="1" hidden="1" outlineLevel="1" x14ac:dyDescent="0.2">
      <c r="A643" s="28" t="s">
        <v>258</v>
      </c>
      <c r="B643" s="32"/>
      <c r="X643" s="19">
        <v>18592251.43</v>
      </c>
      <c r="Y643" s="19">
        <v>18224749.170000002</v>
      </c>
      <c r="Z643" s="19">
        <v>18134864.629999999</v>
      </c>
      <c r="AA643" s="19">
        <v>18051242.260000002</v>
      </c>
      <c r="AB643" s="19">
        <v>17796881.27</v>
      </c>
      <c r="AC643" s="19">
        <v>17859183.629999999</v>
      </c>
      <c r="AD643" s="19">
        <v>17719131.800000001</v>
      </c>
      <c r="AE643" s="19">
        <v>17744110.34</v>
      </c>
      <c r="AF643" s="19">
        <v>17802984.18</v>
      </c>
      <c r="AG643" s="19">
        <v>17662879.620000001</v>
      </c>
      <c r="AH643" s="19">
        <v>17404976.850000001</v>
      </c>
      <c r="AI643" s="19">
        <v>17479970.370000001</v>
      </c>
      <c r="AJ643" s="19">
        <v>17502644.140000001</v>
      </c>
      <c r="AK643" s="19">
        <v>17196298.399999999</v>
      </c>
      <c r="AL643" s="224">
        <v>16731539.140000001</v>
      </c>
      <c r="AM643" s="224">
        <v>16562379.220000001</v>
      </c>
    </row>
    <row r="644" spans="1:53" s="19" customFormat="1" hidden="1" outlineLevel="1" x14ac:dyDescent="0.2">
      <c r="A644" s="28" t="s">
        <v>259</v>
      </c>
      <c r="B644" s="32"/>
      <c r="X644" s="19">
        <v>9509098.2400000002</v>
      </c>
      <c r="Y644" s="19">
        <v>9278914.6400000006</v>
      </c>
      <c r="Z644" s="19">
        <v>9335994.7799999993</v>
      </c>
      <c r="AA644" s="19">
        <v>9243079.0600000005</v>
      </c>
      <c r="AB644" s="19">
        <v>9201078.2899999991</v>
      </c>
      <c r="AC644" s="19">
        <v>9247506.3800000008</v>
      </c>
      <c r="AD644" s="19">
        <v>9034914.3599999994</v>
      </c>
      <c r="AE644" s="19">
        <v>8991708.7899999991</v>
      </c>
      <c r="AF644" s="19">
        <v>8907824.3000000007</v>
      </c>
      <c r="AG644" s="19">
        <v>8860613.1500000004</v>
      </c>
      <c r="AH644" s="19">
        <v>8919890</v>
      </c>
      <c r="AI644" s="19">
        <v>8863975.8300000001</v>
      </c>
      <c r="AJ644" s="19">
        <v>8950396.1699999999</v>
      </c>
      <c r="AK644" s="19">
        <v>8646626.4299999997</v>
      </c>
      <c r="AL644" s="224">
        <v>8412035.1199999992</v>
      </c>
      <c r="AM644" s="224">
        <v>8191979.1500000004</v>
      </c>
    </row>
    <row r="645" spans="1:53" s="19" customFormat="1" hidden="1" outlineLevel="1" x14ac:dyDescent="0.2">
      <c r="A645" s="28" t="s">
        <v>260</v>
      </c>
      <c r="B645" s="32"/>
      <c r="X645" s="19">
        <v>10042182.449999999</v>
      </c>
      <c r="Y645" s="19">
        <v>9749975.0099999998</v>
      </c>
      <c r="Z645" s="19">
        <v>9674886.8300000001</v>
      </c>
      <c r="AA645" s="19">
        <v>9738431.5199999996</v>
      </c>
      <c r="AB645" s="19">
        <v>9704929.5199999996</v>
      </c>
      <c r="AC645" s="19">
        <v>9786946.9100000001</v>
      </c>
      <c r="AD645" s="19">
        <v>9636057.4499999993</v>
      </c>
      <c r="AE645" s="19">
        <v>9463242.0899999999</v>
      </c>
      <c r="AF645" s="19">
        <v>9639491.9000000004</v>
      </c>
      <c r="AG645" s="19">
        <v>9631265.4199999999</v>
      </c>
      <c r="AH645" s="19">
        <v>9695545.9600000009</v>
      </c>
      <c r="AI645" s="19">
        <v>9494021.25</v>
      </c>
      <c r="AJ645" s="19">
        <v>9681134.5800000001</v>
      </c>
      <c r="AK645" s="19">
        <v>9490197.8699999992</v>
      </c>
      <c r="AL645" s="224">
        <v>9201787.6999999993</v>
      </c>
      <c r="AM645" s="224">
        <v>9172965.6699999999</v>
      </c>
    </row>
    <row r="646" spans="1:53" s="19" customFormat="1" hidden="1" outlineLevel="1" x14ac:dyDescent="0.2">
      <c r="A646" s="16" t="s">
        <v>831</v>
      </c>
      <c r="B646" s="32"/>
      <c r="X646" s="19">
        <v>0</v>
      </c>
      <c r="Y646" s="19">
        <v>0</v>
      </c>
      <c r="Z646" s="19">
        <v>9007715.0600000005</v>
      </c>
      <c r="AA646" s="19">
        <v>8981082.1099999994</v>
      </c>
      <c r="AB646" s="19">
        <v>8970028.3499999996</v>
      </c>
      <c r="AC646" s="19">
        <v>9009554.0399999991</v>
      </c>
      <c r="AD646" s="19">
        <v>9051774.8800000008</v>
      </c>
      <c r="AE646" s="19">
        <v>9049557.0800000001</v>
      </c>
      <c r="AF646" s="19">
        <v>9058314.7899999991</v>
      </c>
      <c r="AG646" s="19">
        <v>8940173.5800000001</v>
      </c>
      <c r="AH646" s="19">
        <v>8798979.2799999993</v>
      </c>
      <c r="AI646" s="19">
        <v>8696191.3499999996</v>
      </c>
      <c r="AJ646" s="19">
        <v>8754091.5199999996</v>
      </c>
      <c r="AK646" s="19">
        <v>8633167.1500000004</v>
      </c>
      <c r="AL646" s="224">
        <v>8450950.2899999991</v>
      </c>
      <c r="AM646" s="224">
        <v>8391477.5500000007</v>
      </c>
    </row>
    <row r="647" spans="1:53" s="19" customFormat="1" hidden="1" outlineLevel="1" x14ac:dyDescent="0.2">
      <c r="A647" s="16" t="s">
        <v>832</v>
      </c>
      <c r="B647" s="32"/>
      <c r="X647" s="19">
        <v>0</v>
      </c>
      <c r="Y647" s="19">
        <v>0</v>
      </c>
      <c r="Z647" s="19">
        <v>4334738.96</v>
      </c>
      <c r="AA647" s="19">
        <v>4308552.5599999996</v>
      </c>
      <c r="AB647" s="19">
        <v>4179712.16</v>
      </c>
      <c r="AC647" s="19">
        <v>3999012.99</v>
      </c>
      <c r="AD647" s="19">
        <v>4071672.6</v>
      </c>
      <c r="AE647" s="19">
        <v>4037908.27</v>
      </c>
      <c r="AF647" s="19">
        <v>4026985.17</v>
      </c>
      <c r="AG647" s="19">
        <v>4006418.53</v>
      </c>
      <c r="AH647" s="19">
        <v>4051671.98</v>
      </c>
      <c r="AI647" s="19">
        <v>4060448.28</v>
      </c>
      <c r="AJ647" s="19">
        <v>4162498.53</v>
      </c>
      <c r="AK647" s="19">
        <v>4047070.86</v>
      </c>
      <c r="AL647" s="224">
        <v>3976056.6</v>
      </c>
      <c r="AM647" s="224">
        <v>3776329.46</v>
      </c>
    </row>
    <row r="648" spans="1:53" s="19" customFormat="1" hidden="1" outlineLevel="1" x14ac:dyDescent="0.2">
      <c r="A648" s="16" t="s">
        <v>833</v>
      </c>
      <c r="B648" s="32"/>
      <c r="X648" s="19">
        <v>0</v>
      </c>
      <c r="Y648" s="19">
        <v>0</v>
      </c>
      <c r="Z648" s="19">
        <v>1900641.53</v>
      </c>
      <c r="AA648" s="19">
        <v>1947584.51</v>
      </c>
      <c r="AB648" s="19">
        <v>1996649.98</v>
      </c>
      <c r="AC648" s="19">
        <v>1949965.76</v>
      </c>
      <c r="AD648" s="19">
        <v>1959250.74</v>
      </c>
      <c r="AE648" s="19">
        <v>1888051.19</v>
      </c>
      <c r="AF648" s="19">
        <v>1914286.95</v>
      </c>
      <c r="AG648" s="19">
        <v>1896694.21</v>
      </c>
      <c r="AH648" s="19">
        <v>1891398.29</v>
      </c>
      <c r="AI648" s="19">
        <v>1988200.03</v>
      </c>
      <c r="AJ648" s="19">
        <v>2021067.15</v>
      </c>
      <c r="AK648" s="19">
        <v>2042037.07</v>
      </c>
      <c r="AL648" s="224">
        <v>2019459.85</v>
      </c>
      <c r="AM648" s="224">
        <v>1961711.35</v>
      </c>
    </row>
    <row r="649" spans="1:53" s="19" customFormat="1" hidden="1" outlineLevel="1" x14ac:dyDescent="0.2">
      <c r="A649" s="16" t="s">
        <v>834</v>
      </c>
      <c r="B649" s="32"/>
      <c r="X649" s="19">
        <v>0</v>
      </c>
      <c r="Y649" s="19">
        <v>0</v>
      </c>
      <c r="Z649" s="19">
        <v>959464.16</v>
      </c>
      <c r="AA649" s="19">
        <v>914684.56</v>
      </c>
      <c r="AB649" s="19">
        <v>883531.6</v>
      </c>
      <c r="AC649" s="19">
        <v>918624.98</v>
      </c>
      <c r="AD649" s="19">
        <v>934275.1</v>
      </c>
      <c r="AE649" s="19">
        <v>917977.34</v>
      </c>
      <c r="AF649" s="19">
        <v>910363.48</v>
      </c>
      <c r="AG649" s="19">
        <v>892560.05</v>
      </c>
      <c r="AH649" s="19">
        <v>884740.81</v>
      </c>
      <c r="AI649" s="19">
        <v>796124.72</v>
      </c>
      <c r="AJ649" s="19">
        <v>785816.34</v>
      </c>
      <c r="AK649" s="19">
        <v>702201.43</v>
      </c>
      <c r="AL649" s="224">
        <v>687558.28</v>
      </c>
      <c r="AM649" s="224">
        <v>658239.21</v>
      </c>
    </row>
    <row r="650" spans="1:53" s="19" customFormat="1" hidden="1" outlineLevel="1" x14ac:dyDescent="0.2">
      <c r="A650" s="16" t="s">
        <v>835</v>
      </c>
      <c r="B650" s="32"/>
      <c r="X650" s="19">
        <v>0</v>
      </c>
      <c r="Y650" s="19">
        <v>0</v>
      </c>
      <c r="Z650" s="19">
        <v>726065.36</v>
      </c>
      <c r="AA650" s="19">
        <v>684017.89</v>
      </c>
      <c r="AB650" s="19">
        <v>728032.46</v>
      </c>
      <c r="AC650" s="19">
        <v>741775.62</v>
      </c>
      <c r="AD650" s="19">
        <v>657489.93999999994</v>
      </c>
      <c r="AE650" s="19">
        <v>675646.01</v>
      </c>
      <c r="AF650" s="19">
        <v>707317.9</v>
      </c>
      <c r="AG650" s="19">
        <v>719741.66</v>
      </c>
      <c r="AH650" s="19">
        <v>682918.78</v>
      </c>
      <c r="AI650" s="19">
        <v>674197.16</v>
      </c>
      <c r="AJ650" s="19">
        <v>735176.22</v>
      </c>
      <c r="AK650" s="19">
        <v>655826.81999999995</v>
      </c>
      <c r="AL650" s="224">
        <v>673028.14</v>
      </c>
      <c r="AM650" s="224">
        <v>654039.88</v>
      </c>
    </row>
    <row r="651" spans="1:53" s="19" customFormat="1" hidden="1" outlineLevel="1" x14ac:dyDescent="0.2">
      <c r="A651" s="16" t="s">
        <v>836</v>
      </c>
      <c r="B651" s="32"/>
      <c r="X651" s="19">
        <v>0</v>
      </c>
      <c r="Y651" s="19">
        <v>0</v>
      </c>
      <c r="Z651" s="19">
        <v>287495.2</v>
      </c>
      <c r="AA651" s="19">
        <v>299672.28999999998</v>
      </c>
      <c r="AB651" s="19">
        <v>306862.51</v>
      </c>
      <c r="AC651" s="19">
        <v>350699.34</v>
      </c>
      <c r="AD651" s="19">
        <v>352931.55</v>
      </c>
      <c r="AE651" s="19">
        <v>363139.62</v>
      </c>
      <c r="AF651" s="19">
        <v>358354.04</v>
      </c>
      <c r="AG651" s="19">
        <v>339765.02</v>
      </c>
      <c r="AH651" s="19">
        <v>317164.36</v>
      </c>
      <c r="AI651" s="19">
        <v>315468.75</v>
      </c>
      <c r="AJ651" s="19">
        <v>303393.53999999998</v>
      </c>
      <c r="AK651" s="19">
        <v>299715.53999999998</v>
      </c>
      <c r="AL651" s="224">
        <v>258471.58</v>
      </c>
      <c r="AM651" s="224">
        <v>294386.11</v>
      </c>
    </row>
    <row r="652" spans="1:53" ht="12.75" hidden="1" outlineLevel="1" x14ac:dyDescent="0.2">
      <c r="A652" s="49" t="s">
        <v>839</v>
      </c>
      <c r="B652" s="50"/>
      <c r="C652" s="7"/>
    </row>
    <row r="653" spans="1:53" s="130" customFormat="1" ht="12.75" hidden="1" outlineLevel="1" x14ac:dyDescent="0.2">
      <c r="A653" s="28" t="s">
        <v>864</v>
      </c>
      <c r="B653" s="129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</row>
    <row r="654" spans="1:53" s="19" customFormat="1" hidden="1" outlineLevel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>
        <v>0</v>
      </c>
      <c r="Y654" s="17">
        <v>0</v>
      </c>
      <c r="Z654" s="17">
        <v>0</v>
      </c>
      <c r="AA654" s="17">
        <v>0</v>
      </c>
      <c r="AB654" s="17">
        <v>0</v>
      </c>
      <c r="AC654" s="17">
        <v>0</v>
      </c>
      <c r="AD654" s="17">
        <v>0</v>
      </c>
      <c r="AE654" s="17">
        <v>0</v>
      </c>
      <c r="AF654" s="17">
        <v>0</v>
      </c>
      <c r="AG654" s="17">
        <v>0</v>
      </c>
      <c r="AH654" s="17">
        <v>0</v>
      </c>
      <c r="AI654" s="17">
        <v>0</v>
      </c>
      <c r="AJ654" s="17">
        <v>0</v>
      </c>
      <c r="AK654" s="17">
        <v>0</v>
      </c>
      <c r="AL654" s="218">
        <v>0</v>
      </c>
      <c r="AM654" s="218">
        <v>0</v>
      </c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</row>
    <row r="655" spans="1:53" s="19" customFormat="1" hidden="1" outlineLevel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>
        <v>49</v>
      </c>
      <c r="Y655" s="17">
        <v>24</v>
      </c>
      <c r="Z655" s="17">
        <v>2</v>
      </c>
      <c r="AA655" s="17">
        <v>2</v>
      </c>
      <c r="AB655" s="17">
        <v>2</v>
      </c>
      <c r="AC655" s="17">
        <v>2</v>
      </c>
      <c r="AD655" s="17">
        <v>1</v>
      </c>
      <c r="AE655" s="17">
        <v>1</v>
      </c>
      <c r="AF655" s="17">
        <v>1</v>
      </c>
      <c r="AG655" s="17">
        <v>1</v>
      </c>
      <c r="AH655" s="17">
        <v>1</v>
      </c>
      <c r="AI655" s="17">
        <v>1</v>
      </c>
      <c r="AJ655" s="17">
        <v>1</v>
      </c>
      <c r="AK655" s="17">
        <v>1</v>
      </c>
      <c r="AL655" s="218">
        <v>0</v>
      </c>
      <c r="AM655" s="218">
        <v>0</v>
      </c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</row>
    <row r="656" spans="1:53" s="19" customFormat="1" hidden="1" outlineLevel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>
        <v>3755</v>
      </c>
      <c r="Y656" s="17">
        <v>3742</v>
      </c>
      <c r="Z656" s="17">
        <v>3720</v>
      </c>
      <c r="AA656" s="17">
        <v>3699</v>
      </c>
      <c r="AB656" s="17">
        <v>3683</v>
      </c>
      <c r="AC656" s="17">
        <v>3671</v>
      </c>
      <c r="AD656" s="17">
        <v>2925</v>
      </c>
      <c r="AE656" s="17">
        <v>2910</v>
      </c>
      <c r="AF656" s="17">
        <v>2892</v>
      </c>
      <c r="AG656" s="17">
        <v>2781</v>
      </c>
      <c r="AH656" s="17">
        <v>2760</v>
      </c>
      <c r="AI656" s="17">
        <v>2748</v>
      </c>
      <c r="AJ656" s="17">
        <v>2734</v>
      </c>
      <c r="AK656" s="17">
        <v>2725</v>
      </c>
      <c r="AL656" s="218">
        <v>2613</v>
      </c>
      <c r="AM656" s="218">
        <v>2604</v>
      </c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</row>
    <row r="657" spans="1:53" s="19" customFormat="1" hidden="1" outlineLevel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>
        <v>8531</v>
      </c>
      <c r="Y657" s="17">
        <v>8501</v>
      </c>
      <c r="Z657" s="17">
        <v>8465</v>
      </c>
      <c r="AA657" s="17">
        <v>8423</v>
      </c>
      <c r="AB657" s="17">
        <v>8397</v>
      </c>
      <c r="AC657" s="17">
        <v>8358</v>
      </c>
      <c r="AD657" s="17">
        <v>6979</v>
      </c>
      <c r="AE657" s="17">
        <v>6947</v>
      </c>
      <c r="AF657" s="17">
        <v>6912</v>
      </c>
      <c r="AG657" s="17">
        <v>6694</v>
      </c>
      <c r="AH657" s="17">
        <v>6661</v>
      </c>
      <c r="AI657" s="17">
        <v>6628</v>
      </c>
      <c r="AJ657" s="17">
        <v>6594</v>
      </c>
      <c r="AK657" s="17">
        <v>6563</v>
      </c>
      <c r="AL657" s="218">
        <v>6330</v>
      </c>
      <c r="AM657" s="218">
        <v>6311</v>
      </c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</row>
    <row r="658" spans="1:53" s="19" customFormat="1" hidden="1" outlineLevel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>
        <v>5792</v>
      </c>
      <c r="Y658" s="17">
        <v>5768</v>
      </c>
      <c r="Z658" s="17">
        <v>5739</v>
      </c>
      <c r="AA658" s="17">
        <v>5716</v>
      </c>
      <c r="AB658" s="17">
        <v>5697</v>
      </c>
      <c r="AC658" s="17">
        <v>5685</v>
      </c>
      <c r="AD658" s="17">
        <v>4282</v>
      </c>
      <c r="AE658" s="17">
        <v>4273</v>
      </c>
      <c r="AF658" s="17">
        <v>4259</v>
      </c>
      <c r="AG658" s="17">
        <v>4162</v>
      </c>
      <c r="AH658" s="17">
        <v>4151</v>
      </c>
      <c r="AI658" s="17">
        <v>4140</v>
      </c>
      <c r="AJ658" s="17">
        <v>4131</v>
      </c>
      <c r="AK658" s="17">
        <v>4120</v>
      </c>
      <c r="AL658" s="218">
        <v>4003</v>
      </c>
      <c r="AM658" s="218">
        <v>3978</v>
      </c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</row>
    <row r="659" spans="1:53" s="19" customFormat="1" hidden="1" outlineLevel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>
        <v>3743</v>
      </c>
      <c r="Y659" s="17">
        <v>3733</v>
      </c>
      <c r="Z659" s="17">
        <v>3700</v>
      </c>
      <c r="AA659" s="17">
        <v>3675</v>
      </c>
      <c r="AB659" s="17">
        <v>3655</v>
      </c>
      <c r="AC659" s="17">
        <v>3647</v>
      </c>
      <c r="AD659" s="17">
        <v>3001</v>
      </c>
      <c r="AE659" s="17">
        <v>2996</v>
      </c>
      <c r="AF659" s="17">
        <v>2978</v>
      </c>
      <c r="AG659" s="17">
        <v>2881</v>
      </c>
      <c r="AH659" s="17">
        <v>2873</v>
      </c>
      <c r="AI659" s="17">
        <v>2870</v>
      </c>
      <c r="AJ659" s="17">
        <v>2856</v>
      </c>
      <c r="AK659" s="17">
        <v>2848</v>
      </c>
      <c r="AL659" s="218">
        <v>2758</v>
      </c>
      <c r="AM659" s="218">
        <v>2754</v>
      </c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</row>
    <row r="660" spans="1:53" s="19" customFormat="1" hidden="1" outlineLevel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>
        <v>6380</v>
      </c>
      <c r="Y660" s="17">
        <v>6351</v>
      </c>
      <c r="Z660" s="17">
        <v>6295</v>
      </c>
      <c r="AA660" s="17">
        <v>6244</v>
      </c>
      <c r="AB660" s="17">
        <v>6215</v>
      </c>
      <c r="AC660" s="17">
        <v>6195</v>
      </c>
      <c r="AD660" s="17">
        <v>4965</v>
      </c>
      <c r="AE660" s="17">
        <v>4950</v>
      </c>
      <c r="AF660" s="17">
        <v>4939</v>
      </c>
      <c r="AG660" s="17">
        <v>4795</v>
      </c>
      <c r="AH660" s="17">
        <v>4773</v>
      </c>
      <c r="AI660" s="17">
        <v>4757</v>
      </c>
      <c r="AJ660" s="17">
        <v>4739</v>
      </c>
      <c r="AK660" s="17">
        <v>4719</v>
      </c>
      <c r="AL660" s="218">
        <v>4560</v>
      </c>
      <c r="AM660" s="218">
        <v>4535</v>
      </c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</row>
    <row r="661" spans="1:53" s="19" customFormat="1" hidden="1" outlineLevel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>
        <v>2346</v>
      </c>
      <c r="Y661" s="17">
        <v>2332</v>
      </c>
      <c r="Z661" s="17">
        <v>2307</v>
      </c>
      <c r="AA661" s="17">
        <v>2293</v>
      </c>
      <c r="AB661" s="17">
        <v>2282</v>
      </c>
      <c r="AC661" s="17">
        <v>2281</v>
      </c>
      <c r="AD661" s="17">
        <v>2033</v>
      </c>
      <c r="AE661" s="17">
        <v>2030</v>
      </c>
      <c r="AF661" s="17">
        <v>2027</v>
      </c>
      <c r="AG661" s="17">
        <v>1978</v>
      </c>
      <c r="AH661" s="17">
        <v>1973</v>
      </c>
      <c r="AI661" s="17">
        <v>1973</v>
      </c>
      <c r="AJ661" s="17">
        <v>1978</v>
      </c>
      <c r="AK661" s="17">
        <v>1975</v>
      </c>
      <c r="AL661" s="218">
        <v>1915</v>
      </c>
      <c r="AM661" s="218">
        <v>1909</v>
      </c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</row>
    <row r="662" spans="1:53" s="19" customFormat="1" hidden="1" outlineLevel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>
        <v>1667</v>
      </c>
      <c r="Y662" s="17">
        <v>1660</v>
      </c>
      <c r="Z662" s="17">
        <v>1633</v>
      </c>
      <c r="AA662" s="17">
        <v>1610</v>
      </c>
      <c r="AB662" s="17">
        <v>1599</v>
      </c>
      <c r="AC662" s="17">
        <v>1596</v>
      </c>
      <c r="AD662" s="17">
        <v>1399</v>
      </c>
      <c r="AE662" s="17">
        <v>1393</v>
      </c>
      <c r="AF662" s="17">
        <v>1388</v>
      </c>
      <c r="AG662" s="17">
        <v>1352</v>
      </c>
      <c r="AH662" s="17">
        <v>1349</v>
      </c>
      <c r="AI662" s="17">
        <v>1347</v>
      </c>
      <c r="AJ662" s="17">
        <v>1339</v>
      </c>
      <c r="AK662" s="17">
        <v>1336</v>
      </c>
      <c r="AL662" s="218">
        <v>1298</v>
      </c>
      <c r="AM662" s="218">
        <v>1289</v>
      </c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</row>
    <row r="663" spans="1:53" s="19" customFormat="1" hidden="1" outlineLevel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>
        <v>1410</v>
      </c>
      <c r="Y663" s="17">
        <v>1400</v>
      </c>
      <c r="Z663" s="17">
        <v>1388</v>
      </c>
      <c r="AA663" s="17">
        <v>1365</v>
      </c>
      <c r="AB663" s="17">
        <v>1360</v>
      </c>
      <c r="AC663" s="17">
        <v>1356</v>
      </c>
      <c r="AD663" s="17">
        <v>1231</v>
      </c>
      <c r="AE663" s="17">
        <v>1225</v>
      </c>
      <c r="AF663" s="17">
        <v>1224</v>
      </c>
      <c r="AG663" s="17">
        <v>1191</v>
      </c>
      <c r="AH663" s="17">
        <v>1191</v>
      </c>
      <c r="AI663" s="17">
        <v>1185</v>
      </c>
      <c r="AJ663" s="17">
        <v>1180</v>
      </c>
      <c r="AK663" s="17">
        <v>1177</v>
      </c>
      <c r="AL663" s="218">
        <v>1140</v>
      </c>
      <c r="AM663" s="218">
        <v>1137</v>
      </c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</row>
    <row r="664" spans="1:53" s="19" customFormat="1" hidden="1" outlineLevel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>
        <v>1975</v>
      </c>
      <c r="Y664" s="17">
        <v>1961</v>
      </c>
      <c r="Z664" s="17">
        <v>1944</v>
      </c>
      <c r="AA664" s="17">
        <v>1929</v>
      </c>
      <c r="AB664" s="17">
        <v>1918</v>
      </c>
      <c r="AC664" s="17">
        <v>1909</v>
      </c>
      <c r="AD664" s="17">
        <v>1711</v>
      </c>
      <c r="AE664" s="17">
        <v>1707</v>
      </c>
      <c r="AF664" s="17">
        <v>1700</v>
      </c>
      <c r="AG664" s="17">
        <v>1671</v>
      </c>
      <c r="AH664" s="17">
        <v>1664</v>
      </c>
      <c r="AI664" s="17">
        <v>1662</v>
      </c>
      <c r="AJ664" s="17">
        <v>1654</v>
      </c>
      <c r="AK664" s="17">
        <v>1651</v>
      </c>
      <c r="AL664" s="218">
        <v>1595</v>
      </c>
      <c r="AM664" s="218">
        <v>1586</v>
      </c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1:53" s="19" customFormat="1" hidden="1" outlineLevel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>
        <v>20707</v>
      </c>
      <c r="Y665" s="17">
        <v>20628</v>
      </c>
      <c r="Z665" s="17">
        <v>20503</v>
      </c>
      <c r="AA665" s="17">
        <v>20390</v>
      </c>
      <c r="AB665" s="17">
        <v>20304</v>
      </c>
      <c r="AC665" s="17">
        <v>20248</v>
      </c>
      <c r="AD665" s="17">
        <v>14042</v>
      </c>
      <c r="AE665" s="17">
        <v>13984</v>
      </c>
      <c r="AF665" s="17">
        <v>13919</v>
      </c>
      <c r="AG665" s="17">
        <v>13491</v>
      </c>
      <c r="AH665" s="17">
        <v>13430</v>
      </c>
      <c r="AI665" s="17">
        <v>13380</v>
      </c>
      <c r="AJ665" s="17">
        <v>13334</v>
      </c>
      <c r="AK665" s="17">
        <v>13287</v>
      </c>
      <c r="AL665" s="218">
        <v>12824</v>
      </c>
      <c r="AM665" s="218">
        <v>12760</v>
      </c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</row>
    <row r="666" spans="1:53" s="19" customFormat="1" hidden="1" outlineLevel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>
        <v>4157</v>
      </c>
      <c r="Y666" s="17">
        <v>4136</v>
      </c>
      <c r="Z666" s="17">
        <v>4096</v>
      </c>
      <c r="AA666" s="17">
        <v>4068</v>
      </c>
      <c r="AB666" s="17">
        <v>4033</v>
      </c>
      <c r="AC666" s="17">
        <v>4021</v>
      </c>
      <c r="AD666" s="17">
        <v>3390</v>
      </c>
      <c r="AE666" s="17">
        <v>3380</v>
      </c>
      <c r="AF666" s="17">
        <v>3373</v>
      </c>
      <c r="AG666" s="17">
        <v>3277</v>
      </c>
      <c r="AH666" s="17">
        <v>3273</v>
      </c>
      <c r="AI666" s="17">
        <v>3270</v>
      </c>
      <c r="AJ666" s="17">
        <v>3249</v>
      </c>
      <c r="AK666" s="17">
        <v>3234</v>
      </c>
      <c r="AL666" s="218">
        <v>3134</v>
      </c>
      <c r="AM666" s="218">
        <v>3119</v>
      </c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</row>
    <row r="667" spans="1:53" s="19" customFormat="1" hidden="1" outlineLevel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>
        <v>4577</v>
      </c>
      <c r="Y667" s="17">
        <v>4557</v>
      </c>
      <c r="Z667" s="17">
        <v>4505</v>
      </c>
      <c r="AA667" s="17">
        <v>4475</v>
      </c>
      <c r="AB667" s="17">
        <v>4453</v>
      </c>
      <c r="AC667" s="17">
        <v>4436</v>
      </c>
      <c r="AD667" s="17">
        <v>3908</v>
      </c>
      <c r="AE667" s="17">
        <v>3902</v>
      </c>
      <c r="AF667" s="17">
        <v>3891</v>
      </c>
      <c r="AG667" s="17">
        <v>3789</v>
      </c>
      <c r="AH667" s="17">
        <v>3780</v>
      </c>
      <c r="AI667" s="17">
        <v>3777</v>
      </c>
      <c r="AJ667" s="17">
        <v>3766</v>
      </c>
      <c r="AK667" s="17">
        <v>3751</v>
      </c>
      <c r="AL667" s="218">
        <v>3665</v>
      </c>
      <c r="AM667" s="218">
        <v>3650</v>
      </c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</row>
    <row r="668" spans="1:53" s="19" customFormat="1" hidden="1" outlineLevel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>
        <v>10625</v>
      </c>
      <c r="Y668" s="17">
        <v>10578</v>
      </c>
      <c r="Z668" s="17">
        <v>10520</v>
      </c>
      <c r="AA668" s="17">
        <v>10457</v>
      </c>
      <c r="AB668" s="17">
        <v>10404</v>
      </c>
      <c r="AC668" s="17">
        <v>10378</v>
      </c>
      <c r="AD668" s="17">
        <v>7380</v>
      </c>
      <c r="AE668" s="17">
        <v>7353</v>
      </c>
      <c r="AF668" s="17">
        <v>7325</v>
      </c>
      <c r="AG668" s="17">
        <v>7070</v>
      </c>
      <c r="AH668" s="17">
        <v>7051</v>
      </c>
      <c r="AI668" s="17">
        <v>7033</v>
      </c>
      <c r="AJ668" s="17">
        <v>7013</v>
      </c>
      <c r="AK668" s="17">
        <v>6995</v>
      </c>
      <c r="AL668" s="218">
        <v>6754</v>
      </c>
      <c r="AM668" s="218">
        <v>6723</v>
      </c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</row>
    <row r="669" spans="1:53" s="19" customFormat="1" hidden="1" outlineLevel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>
        <v>2961</v>
      </c>
      <c r="Y669" s="17">
        <v>2942</v>
      </c>
      <c r="Z669" s="17">
        <v>2914</v>
      </c>
      <c r="AA669" s="17">
        <v>2888</v>
      </c>
      <c r="AB669" s="17">
        <v>2864</v>
      </c>
      <c r="AC669" s="17">
        <v>2851</v>
      </c>
      <c r="AD669" s="17">
        <v>2477</v>
      </c>
      <c r="AE669" s="17">
        <v>2476</v>
      </c>
      <c r="AF669" s="17">
        <v>2467</v>
      </c>
      <c r="AG669" s="17">
        <v>2412</v>
      </c>
      <c r="AH669" s="17">
        <v>2411</v>
      </c>
      <c r="AI669" s="17">
        <v>2407</v>
      </c>
      <c r="AJ669" s="17">
        <v>2403</v>
      </c>
      <c r="AK669" s="17">
        <v>2404</v>
      </c>
      <c r="AL669" s="218">
        <v>2338</v>
      </c>
      <c r="AM669" s="218">
        <v>2331</v>
      </c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</row>
    <row r="670" spans="1:53" s="19" customFormat="1" hidden="1" outlineLevel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>
        <v>9525</v>
      </c>
      <c r="Y670" s="17">
        <v>9498</v>
      </c>
      <c r="Z670" s="17">
        <v>9445</v>
      </c>
      <c r="AA670" s="17">
        <v>9407</v>
      </c>
      <c r="AB670" s="17">
        <v>9364</v>
      </c>
      <c r="AC670" s="17">
        <v>9336</v>
      </c>
      <c r="AD670" s="17">
        <v>6895</v>
      </c>
      <c r="AE670" s="17">
        <v>6872</v>
      </c>
      <c r="AF670" s="17">
        <v>6852</v>
      </c>
      <c r="AG670" s="17">
        <v>6651</v>
      </c>
      <c r="AH670" s="17">
        <v>6629</v>
      </c>
      <c r="AI670" s="17">
        <v>6613</v>
      </c>
      <c r="AJ670" s="17">
        <v>6594</v>
      </c>
      <c r="AK670" s="17">
        <v>6575</v>
      </c>
      <c r="AL670" s="218">
        <v>6368</v>
      </c>
      <c r="AM670" s="218">
        <v>6340</v>
      </c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</row>
    <row r="671" spans="1:53" s="19" customFormat="1" hidden="1" outlineLevel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>
        <v>4201</v>
      </c>
      <c r="Y671" s="17">
        <v>4187</v>
      </c>
      <c r="Z671" s="17">
        <v>4155</v>
      </c>
      <c r="AA671" s="17">
        <v>4126</v>
      </c>
      <c r="AB671" s="17">
        <v>4106</v>
      </c>
      <c r="AC671" s="17">
        <v>4097</v>
      </c>
      <c r="AD671" s="17">
        <v>3668</v>
      </c>
      <c r="AE671" s="17">
        <v>3658</v>
      </c>
      <c r="AF671" s="17">
        <v>3652</v>
      </c>
      <c r="AG671" s="17">
        <v>3568</v>
      </c>
      <c r="AH671" s="17">
        <v>3559</v>
      </c>
      <c r="AI671" s="17">
        <v>3552</v>
      </c>
      <c r="AJ671" s="17">
        <v>3546</v>
      </c>
      <c r="AK671" s="17">
        <v>3538</v>
      </c>
      <c r="AL671" s="218">
        <v>3458</v>
      </c>
      <c r="AM671" s="218">
        <v>3443</v>
      </c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</row>
    <row r="672" spans="1:53" s="19" customFormat="1" hidden="1" outlineLevel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>
        <v>8769</v>
      </c>
      <c r="Y672" s="17">
        <v>8735</v>
      </c>
      <c r="Z672" s="17">
        <v>8664</v>
      </c>
      <c r="AA672" s="17">
        <v>8599</v>
      </c>
      <c r="AB672" s="17">
        <v>8550</v>
      </c>
      <c r="AC672" s="17">
        <v>8530</v>
      </c>
      <c r="AD672" s="17">
        <v>6315</v>
      </c>
      <c r="AE672" s="17">
        <v>6296</v>
      </c>
      <c r="AF672" s="17">
        <v>6278</v>
      </c>
      <c r="AG672" s="17">
        <v>6084</v>
      </c>
      <c r="AH672" s="17">
        <v>6075</v>
      </c>
      <c r="AI672" s="17">
        <v>6058</v>
      </c>
      <c r="AJ672" s="17">
        <v>6051</v>
      </c>
      <c r="AK672" s="17">
        <v>6036</v>
      </c>
      <c r="AL672" s="218">
        <v>5853</v>
      </c>
      <c r="AM672" s="218">
        <v>5830</v>
      </c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</row>
    <row r="673" spans="1:53" s="19" customFormat="1" hidden="1" outlineLevel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>
        <v>3344</v>
      </c>
      <c r="Y673" s="17">
        <v>3326</v>
      </c>
      <c r="Z673" s="17">
        <v>3298</v>
      </c>
      <c r="AA673" s="17">
        <v>3270</v>
      </c>
      <c r="AB673" s="17">
        <v>3254</v>
      </c>
      <c r="AC673" s="17">
        <v>3246</v>
      </c>
      <c r="AD673" s="17">
        <v>2924</v>
      </c>
      <c r="AE673" s="17">
        <v>2911</v>
      </c>
      <c r="AF673" s="17">
        <v>2907</v>
      </c>
      <c r="AG673" s="17">
        <v>2838</v>
      </c>
      <c r="AH673" s="17">
        <v>2832</v>
      </c>
      <c r="AI673" s="17">
        <v>2826</v>
      </c>
      <c r="AJ673" s="17">
        <v>2821</v>
      </c>
      <c r="AK673" s="17">
        <v>2816</v>
      </c>
      <c r="AL673" s="218">
        <v>2745</v>
      </c>
      <c r="AM673" s="218">
        <v>2738</v>
      </c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</row>
    <row r="674" spans="1:53" s="19" customFormat="1" hidden="1" outlineLevel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>
        <v>3448</v>
      </c>
      <c r="Y674" s="17">
        <v>3435</v>
      </c>
      <c r="Z674" s="17">
        <v>3421</v>
      </c>
      <c r="AA674" s="17">
        <v>3385</v>
      </c>
      <c r="AB674" s="17">
        <v>3374</v>
      </c>
      <c r="AC674" s="17">
        <v>3365</v>
      </c>
      <c r="AD674" s="17">
        <v>3012</v>
      </c>
      <c r="AE674" s="17">
        <v>3000</v>
      </c>
      <c r="AF674" s="17">
        <v>2992</v>
      </c>
      <c r="AG674" s="17">
        <v>2919</v>
      </c>
      <c r="AH674" s="17">
        <v>2912</v>
      </c>
      <c r="AI674" s="17">
        <v>2904</v>
      </c>
      <c r="AJ674" s="17">
        <v>2890</v>
      </c>
      <c r="AK674" s="17">
        <v>2885</v>
      </c>
      <c r="AL674" s="218">
        <v>2807</v>
      </c>
      <c r="AM674" s="218">
        <v>2792</v>
      </c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</row>
    <row r="675" spans="1:53" s="19" customFormat="1" hidden="1" outlineLevel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>
        <v>0</v>
      </c>
      <c r="Y675" s="17">
        <v>0</v>
      </c>
      <c r="Z675" s="17">
        <v>2254</v>
      </c>
      <c r="AA675" s="17">
        <v>2236</v>
      </c>
      <c r="AB675" s="17">
        <v>2224</v>
      </c>
      <c r="AC675" s="17">
        <v>2216</v>
      </c>
      <c r="AD675" s="17">
        <v>2011</v>
      </c>
      <c r="AE675" s="17">
        <v>2005</v>
      </c>
      <c r="AF675" s="17">
        <v>1999</v>
      </c>
      <c r="AG675" s="17">
        <v>1953</v>
      </c>
      <c r="AH675" s="17">
        <v>1948</v>
      </c>
      <c r="AI675" s="17">
        <v>1945</v>
      </c>
      <c r="AJ675" s="17">
        <v>1942</v>
      </c>
      <c r="AK675" s="17">
        <v>1936</v>
      </c>
      <c r="AL675" s="218">
        <v>1894</v>
      </c>
      <c r="AM675" s="218">
        <v>1884</v>
      </c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</row>
    <row r="676" spans="1:53" s="19" customFormat="1" hidden="1" outlineLevel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>
        <v>0</v>
      </c>
      <c r="Y676" s="17">
        <v>0</v>
      </c>
      <c r="Z676" s="17">
        <v>816</v>
      </c>
      <c r="AA676" s="17">
        <v>809</v>
      </c>
      <c r="AB676" s="17">
        <v>803</v>
      </c>
      <c r="AC676" s="17">
        <v>802</v>
      </c>
      <c r="AD676" s="17">
        <v>717</v>
      </c>
      <c r="AE676" s="17">
        <v>714</v>
      </c>
      <c r="AF676" s="17">
        <v>713</v>
      </c>
      <c r="AG676" s="17">
        <v>698</v>
      </c>
      <c r="AH676" s="17">
        <v>697</v>
      </c>
      <c r="AI676" s="17">
        <v>695</v>
      </c>
      <c r="AJ676" s="17">
        <v>696</v>
      </c>
      <c r="AK676" s="17">
        <v>694</v>
      </c>
      <c r="AL676" s="218">
        <v>671</v>
      </c>
      <c r="AM676" s="218">
        <v>669</v>
      </c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</row>
    <row r="677" spans="1:53" s="19" customFormat="1" hidden="1" outlineLevel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>
        <v>0</v>
      </c>
      <c r="Y677" s="17">
        <v>0</v>
      </c>
      <c r="Z677" s="17">
        <v>306</v>
      </c>
      <c r="AA677" s="17">
        <v>303</v>
      </c>
      <c r="AB677" s="17">
        <v>303</v>
      </c>
      <c r="AC677" s="17">
        <v>303</v>
      </c>
      <c r="AD677" s="17">
        <v>278</v>
      </c>
      <c r="AE677" s="17">
        <v>277</v>
      </c>
      <c r="AF677" s="17">
        <v>277</v>
      </c>
      <c r="AG677" s="17">
        <v>267</v>
      </c>
      <c r="AH677" s="17">
        <v>267</v>
      </c>
      <c r="AI677" s="17">
        <v>267</v>
      </c>
      <c r="AJ677" s="17">
        <v>266</v>
      </c>
      <c r="AK677" s="17">
        <v>266</v>
      </c>
      <c r="AL677" s="218">
        <v>261</v>
      </c>
      <c r="AM677" s="218">
        <v>260</v>
      </c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1:53" s="19" customFormat="1" hidden="1" outlineLevel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>
        <v>0</v>
      </c>
      <c r="Y678" s="17">
        <v>0</v>
      </c>
      <c r="Z678" s="17">
        <v>129</v>
      </c>
      <c r="AA678" s="17">
        <v>127</v>
      </c>
      <c r="AB678" s="17">
        <v>126</v>
      </c>
      <c r="AC678" s="17">
        <v>126</v>
      </c>
      <c r="AD678" s="17">
        <v>111</v>
      </c>
      <c r="AE678" s="17">
        <v>109</v>
      </c>
      <c r="AF678" s="17">
        <v>109</v>
      </c>
      <c r="AG678" s="17">
        <v>109</v>
      </c>
      <c r="AH678" s="17">
        <v>109</v>
      </c>
      <c r="AI678" s="17">
        <v>109</v>
      </c>
      <c r="AJ678" s="17">
        <v>108</v>
      </c>
      <c r="AK678" s="17">
        <v>108</v>
      </c>
      <c r="AL678" s="218">
        <v>108</v>
      </c>
      <c r="AM678" s="218">
        <v>108</v>
      </c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</row>
    <row r="679" spans="1:53" s="19" customFormat="1" hidden="1" outlineLevel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>
        <v>0</v>
      </c>
      <c r="Y679" s="17">
        <v>0</v>
      </c>
      <c r="Z679" s="17">
        <v>105</v>
      </c>
      <c r="AA679" s="17">
        <v>102</v>
      </c>
      <c r="AB679" s="17">
        <v>102</v>
      </c>
      <c r="AC679" s="17">
        <v>102</v>
      </c>
      <c r="AD679" s="17">
        <v>89</v>
      </c>
      <c r="AE679" s="17">
        <v>89</v>
      </c>
      <c r="AF679" s="17">
        <v>89</v>
      </c>
      <c r="AG679" s="17">
        <v>87</v>
      </c>
      <c r="AH679" s="17">
        <v>86</v>
      </c>
      <c r="AI679" s="17">
        <v>86</v>
      </c>
      <c r="AJ679" s="17">
        <v>86</v>
      </c>
      <c r="AK679" s="17">
        <v>86</v>
      </c>
      <c r="AL679" s="218">
        <v>81</v>
      </c>
      <c r="AM679" s="218">
        <v>81</v>
      </c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</row>
    <row r="680" spans="1:53" s="19" customFormat="1" hidden="1" outlineLevel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>
        <v>0</v>
      </c>
      <c r="Y680" s="17">
        <v>0</v>
      </c>
      <c r="Z680" s="17">
        <v>41</v>
      </c>
      <c r="AA680" s="17">
        <v>41</v>
      </c>
      <c r="AB680" s="17">
        <v>41</v>
      </c>
      <c r="AC680" s="17">
        <v>41</v>
      </c>
      <c r="AD680" s="17">
        <v>34</v>
      </c>
      <c r="AE680" s="17">
        <v>32</v>
      </c>
      <c r="AF680" s="17">
        <v>32</v>
      </c>
      <c r="AG680" s="17">
        <v>32</v>
      </c>
      <c r="AH680" s="17">
        <v>32</v>
      </c>
      <c r="AI680" s="17">
        <v>32</v>
      </c>
      <c r="AJ680" s="17">
        <v>32</v>
      </c>
      <c r="AK680" s="17">
        <v>32</v>
      </c>
      <c r="AL680" s="218">
        <v>30</v>
      </c>
      <c r="AM680" s="218">
        <v>30</v>
      </c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</row>
    <row r="681" spans="1:53" ht="12.75" hidden="1" outlineLevel="1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218"/>
      <c r="AM681" s="218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</row>
    <row r="682" spans="1:53" ht="12.75" hidden="1" outlineLevel="1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218"/>
      <c r="AM682" s="218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</row>
    <row r="683" spans="1:53" s="19" customFormat="1" hidden="1" outlineLevel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>
        <v>0</v>
      </c>
      <c r="Y683" s="17">
        <v>0</v>
      </c>
      <c r="Z683" s="17">
        <v>0</v>
      </c>
      <c r="AA683" s="17">
        <v>0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  <c r="AL683" s="218">
        <v>0</v>
      </c>
      <c r="AM683" s="218">
        <v>0</v>
      </c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</row>
    <row r="684" spans="1:53" s="19" customFormat="1" hidden="1" outlineLevel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>
        <v>4</v>
      </c>
      <c r="Y684" s="17">
        <v>2</v>
      </c>
      <c r="Z684" s="17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218">
        <v>0</v>
      </c>
      <c r="AM684" s="218">
        <v>0</v>
      </c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</row>
    <row r="685" spans="1:53" s="19" customFormat="1" hidden="1" outlineLevel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>
        <v>3288</v>
      </c>
      <c r="Y685" s="17">
        <v>3262</v>
      </c>
      <c r="Z685" s="17">
        <v>3331</v>
      </c>
      <c r="AA685" s="17">
        <v>3319</v>
      </c>
      <c r="AB685" s="17">
        <v>3309</v>
      </c>
      <c r="AC685" s="17">
        <v>3294</v>
      </c>
      <c r="AD685" s="17">
        <v>2727</v>
      </c>
      <c r="AE685" s="17">
        <v>2711</v>
      </c>
      <c r="AF685" s="17">
        <v>2693</v>
      </c>
      <c r="AG685" s="17">
        <v>2609</v>
      </c>
      <c r="AH685" s="17">
        <v>2587</v>
      </c>
      <c r="AI685" s="17">
        <v>2576</v>
      </c>
      <c r="AJ685" s="17">
        <v>2555</v>
      </c>
      <c r="AK685" s="17">
        <v>2536</v>
      </c>
      <c r="AL685" s="218">
        <v>2453</v>
      </c>
      <c r="AM685" s="218">
        <v>2448</v>
      </c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</row>
    <row r="686" spans="1:53" s="19" customFormat="1" hidden="1" outlineLevel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>
        <v>7769</v>
      </c>
      <c r="Y686" s="17">
        <v>7760</v>
      </c>
      <c r="Z686" s="17">
        <v>7855</v>
      </c>
      <c r="AA686" s="17">
        <v>7823</v>
      </c>
      <c r="AB686" s="17">
        <v>7794</v>
      </c>
      <c r="AC686" s="17">
        <v>7757</v>
      </c>
      <c r="AD686" s="17">
        <v>6592</v>
      </c>
      <c r="AE686" s="17">
        <v>6560</v>
      </c>
      <c r="AF686" s="17">
        <v>6529</v>
      </c>
      <c r="AG686" s="17">
        <v>6336</v>
      </c>
      <c r="AH686" s="17">
        <v>6303</v>
      </c>
      <c r="AI686" s="17">
        <v>6272</v>
      </c>
      <c r="AJ686" s="17">
        <v>6220</v>
      </c>
      <c r="AK686" s="17">
        <v>6184</v>
      </c>
      <c r="AL686" s="218">
        <v>5986</v>
      </c>
      <c r="AM686" s="218">
        <v>5978</v>
      </c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</row>
    <row r="687" spans="1:53" s="19" customFormat="1" hidden="1" outlineLevel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>
        <v>5384</v>
      </c>
      <c r="Y687" s="17">
        <v>5368</v>
      </c>
      <c r="Z687" s="17">
        <v>5432</v>
      </c>
      <c r="AA687" s="17">
        <v>5414</v>
      </c>
      <c r="AB687" s="17">
        <v>5401</v>
      </c>
      <c r="AC687" s="17">
        <v>5391</v>
      </c>
      <c r="AD687" s="17">
        <v>4089</v>
      </c>
      <c r="AE687" s="17">
        <v>4087</v>
      </c>
      <c r="AF687" s="17">
        <v>4072</v>
      </c>
      <c r="AG687" s="17">
        <v>3986</v>
      </c>
      <c r="AH687" s="17">
        <v>3974</v>
      </c>
      <c r="AI687" s="17">
        <v>3959</v>
      </c>
      <c r="AJ687" s="17">
        <v>3933</v>
      </c>
      <c r="AK687" s="17">
        <v>3913</v>
      </c>
      <c r="AL687" s="218">
        <v>3803</v>
      </c>
      <c r="AM687" s="218">
        <v>3785</v>
      </c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</row>
    <row r="688" spans="1:53" s="19" customFormat="1" hidden="1" outlineLevel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>
        <v>3429</v>
      </c>
      <c r="Y688" s="17">
        <v>3412</v>
      </c>
      <c r="Z688" s="17">
        <v>3454</v>
      </c>
      <c r="AA688" s="17">
        <v>3441</v>
      </c>
      <c r="AB688" s="17">
        <v>3431</v>
      </c>
      <c r="AC688" s="17">
        <v>3423</v>
      </c>
      <c r="AD688" s="17">
        <v>2863</v>
      </c>
      <c r="AE688" s="17">
        <v>2851</v>
      </c>
      <c r="AF688" s="17">
        <v>2835</v>
      </c>
      <c r="AG688" s="17">
        <v>2746</v>
      </c>
      <c r="AH688" s="17">
        <v>2737</v>
      </c>
      <c r="AI688" s="17">
        <v>2735</v>
      </c>
      <c r="AJ688" s="17">
        <v>2718</v>
      </c>
      <c r="AK688" s="17">
        <v>2706</v>
      </c>
      <c r="AL688" s="218">
        <v>2619</v>
      </c>
      <c r="AM688" s="218">
        <v>2611</v>
      </c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</row>
    <row r="689" spans="1:53" s="19" customFormat="1" hidden="1" outlineLevel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>
        <v>5870</v>
      </c>
      <c r="Y689" s="17">
        <v>5832</v>
      </c>
      <c r="Z689" s="17">
        <v>5898</v>
      </c>
      <c r="AA689" s="17">
        <v>5874</v>
      </c>
      <c r="AB689" s="17">
        <v>5864</v>
      </c>
      <c r="AC689" s="17">
        <v>5827</v>
      </c>
      <c r="AD689" s="17">
        <v>4703</v>
      </c>
      <c r="AE689" s="17">
        <v>4704</v>
      </c>
      <c r="AF689" s="17">
        <v>4687</v>
      </c>
      <c r="AG689" s="17">
        <v>4555</v>
      </c>
      <c r="AH689" s="17">
        <v>4538</v>
      </c>
      <c r="AI689" s="17">
        <v>4523</v>
      </c>
      <c r="AJ689" s="17">
        <v>4496</v>
      </c>
      <c r="AK689" s="17">
        <v>4478</v>
      </c>
      <c r="AL689" s="218">
        <v>4328</v>
      </c>
      <c r="AM689" s="218">
        <v>4313</v>
      </c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</row>
    <row r="690" spans="1:53" s="19" customFormat="1" hidden="1" outlineLevel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>
        <v>2146</v>
      </c>
      <c r="Y690" s="17">
        <v>2146</v>
      </c>
      <c r="Z690" s="17">
        <v>2163</v>
      </c>
      <c r="AA690" s="17">
        <v>2159</v>
      </c>
      <c r="AB690" s="17">
        <v>2158</v>
      </c>
      <c r="AC690" s="17">
        <v>2158</v>
      </c>
      <c r="AD690" s="17">
        <v>1941</v>
      </c>
      <c r="AE690" s="17">
        <v>1941</v>
      </c>
      <c r="AF690" s="17">
        <v>1939</v>
      </c>
      <c r="AG690" s="17">
        <v>1896</v>
      </c>
      <c r="AH690" s="17">
        <v>1888</v>
      </c>
      <c r="AI690" s="17">
        <v>1889</v>
      </c>
      <c r="AJ690" s="17">
        <v>1885</v>
      </c>
      <c r="AK690" s="17">
        <v>1878</v>
      </c>
      <c r="AL690" s="218">
        <v>1828</v>
      </c>
      <c r="AM690" s="218">
        <v>1821</v>
      </c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1:53" s="19" customFormat="1" hidden="1" outlineLevel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>
        <v>1455</v>
      </c>
      <c r="Y691" s="17">
        <v>1454</v>
      </c>
      <c r="Z691" s="17">
        <v>1467</v>
      </c>
      <c r="AA691" s="17">
        <v>1469</v>
      </c>
      <c r="AB691" s="17">
        <v>1464</v>
      </c>
      <c r="AC691" s="17">
        <v>1465</v>
      </c>
      <c r="AD691" s="17">
        <v>1304</v>
      </c>
      <c r="AE691" s="17">
        <v>1301</v>
      </c>
      <c r="AF691" s="17">
        <v>1296</v>
      </c>
      <c r="AG691" s="17">
        <v>1261</v>
      </c>
      <c r="AH691" s="17">
        <v>1259</v>
      </c>
      <c r="AI691" s="17">
        <v>1255</v>
      </c>
      <c r="AJ691" s="17">
        <v>1252</v>
      </c>
      <c r="AK691" s="17">
        <v>1247</v>
      </c>
      <c r="AL691" s="218">
        <v>1217</v>
      </c>
      <c r="AM691" s="218">
        <v>1213</v>
      </c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</row>
    <row r="692" spans="1:53" s="19" customFormat="1" hidden="1" outlineLevel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>
        <v>1257</v>
      </c>
      <c r="Y692" s="17">
        <v>1250</v>
      </c>
      <c r="Z692" s="17">
        <v>1263</v>
      </c>
      <c r="AA692" s="17">
        <v>1259</v>
      </c>
      <c r="AB692" s="17">
        <v>1260</v>
      </c>
      <c r="AC692" s="17">
        <v>1256</v>
      </c>
      <c r="AD692" s="17">
        <v>1153</v>
      </c>
      <c r="AE692" s="17">
        <v>1149</v>
      </c>
      <c r="AF692" s="17">
        <v>1143</v>
      </c>
      <c r="AG692" s="17">
        <v>1111</v>
      </c>
      <c r="AH692" s="17">
        <v>1109</v>
      </c>
      <c r="AI692" s="17">
        <v>1104</v>
      </c>
      <c r="AJ692" s="17">
        <v>1098</v>
      </c>
      <c r="AK692" s="17">
        <v>1093</v>
      </c>
      <c r="AL692" s="218">
        <v>1061</v>
      </c>
      <c r="AM692" s="218">
        <v>1058</v>
      </c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</row>
    <row r="693" spans="1:53" s="19" customFormat="1" hidden="1" outlineLevel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>
        <v>1821</v>
      </c>
      <c r="Y693" s="17">
        <v>1810</v>
      </c>
      <c r="Z693" s="17">
        <v>1830</v>
      </c>
      <c r="AA693" s="17">
        <v>1829</v>
      </c>
      <c r="AB693" s="17">
        <v>1824</v>
      </c>
      <c r="AC693" s="17">
        <v>1815</v>
      </c>
      <c r="AD693" s="17">
        <v>1633</v>
      </c>
      <c r="AE693" s="17">
        <v>1626</v>
      </c>
      <c r="AF693" s="17">
        <v>1620</v>
      </c>
      <c r="AG693" s="17">
        <v>1589</v>
      </c>
      <c r="AH693" s="17">
        <v>1584</v>
      </c>
      <c r="AI693" s="17">
        <v>1578</v>
      </c>
      <c r="AJ693" s="17">
        <v>1568</v>
      </c>
      <c r="AK693" s="17">
        <v>1563</v>
      </c>
      <c r="AL693" s="218">
        <v>1511</v>
      </c>
      <c r="AM693" s="218">
        <v>1500</v>
      </c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</row>
    <row r="694" spans="1:53" s="19" customFormat="1" hidden="1" outlineLevel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>
        <v>19817</v>
      </c>
      <c r="Y694" s="17">
        <v>19721</v>
      </c>
      <c r="Z694" s="17">
        <v>19841</v>
      </c>
      <c r="AA694" s="17">
        <v>19750</v>
      </c>
      <c r="AB694" s="17">
        <v>19687</v>
      </c>
      <c r="AC694" s="17">
        <v>19633</v>
      </c>
      <c r="AD694" s="17">
        <v>13627</v>
      </c>
      <c r="AE694" s="17">
        <v>13560</v>
      </c>
      <c r="AF694" s="17">
        <v>13501</v>
      </c>
      <c r="AG694" s="17">
        <v>13088</v>
      </c>
      <c r="AH694" s="17">
        <v>13017</v>
      </c>
      <c r="AI694" s="17">
        <v>12986</v>
      </c>
      <c r="AJ694" s="17">
        <v>12911</v>
      </c>
      <c r="AK694" s="17">
        <v>12838</v>
      </c>
      <c r="AL694" s="218">
        <v>12395</v>
      </c>
      <c r="AM694" s="218">
        <v>12319</v>
      </c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</row>
    <row r="695" spans="1:53" s="19" customFormat="1" hidden="1" outlineLevel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>
        <v>3859</v>
      </c>
      <c r="Y695" s="17">
        <v>3838</v>
      </c>
      <c r="Z695" s="17">
        <v>3866</v>
      </c>
      <c r="AA695" s="17">
        <v>3848</v>
      </c>
      <c r="AB695" s="17">
        <v>3836</v>
      </c>
      <c r="AC695" s="17">
        <v>3833</v>
      </c>
      <c r="AD695" s="17">
        <v>3232</v>
      </c>
      <c r="AE695" s="17">
        <v>3227</v>
      </c>
      <c r="AF695" s="17">
        <v>3211</v>
      </c>
      <c r="AG695" s="17">
        <v>3128</v>
      </c>
      <c r="AH695" s="17">
        <v>3116</v>
      </c>
      <c r="AI695" s="17">
        <v>3119</v>
      </c>
      <c r="AJ695" s="17">
        <v>3095</v>
      </c>
      <c r="AK695" s="17">
        <v>3080</v>
      </c>
      <c r="AL695" s="218">
        <v>2995</v>
      </c>
      <c r="AM695" s="218">
        <v>2986</v>
      </c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</row>
    <row r="696" spans="1:53" s="19" customFormat="1" hidden="1" outlineLevel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>
        <v>4308</v>
      </c>
      <c r="Y696" s="17">
        <v>4287</v>
      </c>
      <c r="Z696" s="17">
        <v>4313</v>
      </c>
      <c r="AA696" s="17">
        <v>4299</v>
      </c>
      <c r="AB696" s="17">
        <v>4293</v>
      </c>
      <c r="AC696" s="17">
        <v>4282</v>
      </c>
      <c r="AD696" s="17">
        <v>3791</v>
      </c>
      <c r="AE696" s="17">
        <v>3781</v>
      </c>
      <c r="AF696" s="17">
        <v>3772</v>
      </c>
      <c r="AG696" s="17">
        <v>3673</v>
      </c>
      <c r="AH696" s="17">
        <v>3663</v>
      </c>
      <c r="AI696" s="17">
        <v>3658</v>
      </c>
      <c r="AJ696" s="17">
        <v>3650</v>
      </c>
      <c r="AK696" s="17">
        <v>3645</v>
      </c>
      <c r="AL696" s="218">
        <v>3556</v>
      </c>
      <c r="AM696" s="218">
        <v>3546</v>
      </c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</row>
    <row r="697" spans="1:53" s="19" customFormat="1" hidden="1" outlineLevel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>
        <v>10186</v>
      </c>
      <c r="Y697" s="17">
        <v>10141</v>
      </c>
      <c r="Z697" s="17">
        <v>10197</v>
      </c>
      <c r="AA697" s="17">
        <v>10155</v>
      </c>
      <c r="AB697" s="17">
        <v>10130</v>
      </c>
      <c r="AC697" s="17">
        <v>10103</v>
      </c>
      <c r="AD697" s="17">
        <v>7180</v>
      </c>
      <c r="AE697" s="17">
        <v>7161</v>
      </c>
      <c r="AF697" s="17">
        <v>7128</v>
      </c>
      <c r="AG697" s="17">
        <v>6875</v>
      </c>
      <c r="AH697" s="17">
        <v>6860</v>
      </c>
      <c r="AI697" s="17">
        <v>6834</v>
      </c>
      <c r="AJ697" s="17">
        <v>6814</v>
      </c>
      <c r="AK697" s="17">
        <v>6787</v>
      </c>
      <c r="AL697" s="218">
        <v>6550</v>
      </c>
      <c r="AM697" s="218">
        <v>6532</v>
      </c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</row>
    <row r="698" spans="1:53" s="19" customFormat="1" hidden="1" outlineLevel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>
        <v>2792</v>
      </c>
      <c r="Y698" s="17">
        <v>2775</v>
      </c>
      <c r="Z698" s="17">
        <v>2793</v>
      </c>
      <c r="AA698" s="17">
        <v>2778</v>
      </c>
      <c r="AB698" s="17">
        <v>2766</v>
      </c>
      <c r="AC698" s="17">
        <v>2755</v>
      </c>
      <c r="AD698" s="17">
        <v>2399</v>
      </c>
      <c r="AE698" s="17">
        <v>2396</v>
      </c>
      <c r="AF698" s="17">
        <v>2387</v>
      </c>
      <c r="AG698" s="17">
        <v>2338</v>
      </c>
      <c r="AH698" s="17">
        <v>2338</v>
      </c>
      <c r="AI698" s="17">
        <v>2333</v>
      </c>
      <c r="AJ698" s="17">
        <v>2330</v>
      </c>
      <c r="AK698" s="17">
        <v>2324</v>
      </c>
      <c r="AL698" s="218">
        <v>2264</v>
      </c>
      <c r="AM698" s="218">
        <v>2259</v>
      </c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</row>
    <row r="699" spans="1:53" s="19" customFormat="1" hidden="1" outlineLevel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>
        <v>9202</v>
      </c>
      <c r="Y699" s="17">
        <v>9166</v>
      </c>
      <c r="Z699" s="17">
        <v>9202</v>
      </c>
      <c r="AA699" s="17">
        <v>9178</v>
      </c>
      <c r="AB699" s="17">
        <v>9148</v>
      </c>
      <c r="AC699" s="17">
        <v>9123</v>
      </c>
      <c r="AD699" s="17">
        <v>6737</v>
      </c>
      <c r="AE699" s="17">
        <v>6720</v>
      </c>
      <c r="AF699" s="17">
        <v>6693</v>
      </c>
      <c r="AG699" s="17">
        <v>6496</v>
      </c>
      <c r="AH699" s="17">
        <v>6465</v>
      </c>
      <c r="AI699" s="17">
        <v>6444</v>
      </c>
      <c r="AJ699" s="17">
        <v>6418</v>
      </c>
      <c r="AK699" s="17">
        <v>6400</v>
      </c>
      <c r="AL699" s="218">
        <v>6189</v>
      </c>
      <c r="AM699" s="218">
        <v>6178</v>
      </c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</row>
    <row r="700" spans="1:53" s="19" customFormat="1" hidden="1" outlineLevel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>
        <v>3995</v>
      </c>
      <c r="Y700" s="17">
        <v>3995</v>
      </c>
      <c r="Z700" s="17">
        <v>4005</v>
      </c>
      <c r="AA700" s="17">
        <v>3997</v>
      </c>
      <c r="AB700" s="17">
        <v>3989</v>
      </c>
      <c r="AC700" s="17">
        <v>3978</v>
      </c>
      <c r="AD700" s="17">
        <v>3574</v>
      </c>
      <c r="AE700" s="17">
        <v>3565</v>
      </c>
      <c r="AF700" s="17">
        <v>3557</v>
      </c>
      <c r="AG700" s="17">
        <v>3473</v>
      </c>
      <c r="AH700" s="17">
        <v>3461</v>
      </c>
      <c r="AI700" s="17">
        <v>3456</v>
      </c>
      <c r="AJ700" s="17">
        <v>3447</v>
      </c>
      <c r="AK700" s="17">
        <v>3438</v>
      </c>
      <c r="AL700" s="218">
        <v>3358</v>
      </c>
      <c r="AM700" s="218">
        <v>3347</v>
      </c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</row>
    <row r="701" spans="1:53" s="19" customFormat="1" hidden="1" outlineLevel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>
        <v>8458</v>
      </c>
      <c r="Y701" s="17">
        <v>8424</v>
      </c>
      <c r="Z701" s="17">
        <v>8446</v>
      </c>
      <c r="AA701" s="17">
        <v>8409</v>
      </c>
      <c r="AB701" s="17">
        <v>8375</v>
      </c>
      <c r="AC701" s="17">
        <v>8355</v>
      </c>
      <c r="AD701" s="17">
        <v>6187</v>
      </c>
      <c r="AE701" s="17">
        <v>6175</v>
      </c>
      <c r="AF701" s="17">
        <v>6156</v>
      </c>
      <c r="AG701" s="17">
        <v>5971</v>
      </c>
      <c r="AH701" s="17">
        <v>5958</v>
      </c>
      <c r="AI701" s="17">
        <v>5942</v>
      </c>
      <c r="AJ701" s="17">
        <v>5916</v>
      </c>
      <c r="AK701" s="17">
        <v>5893</v>
      </c>
      <c r="AL701" s="218">
        <v>5717</v>
      </c>
      <c r="AM701" s="218">
        <v>5703</v>
      </c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</row>
    <row r="702" spans="1:53" s="19" customFormat="1" hidden="1" outlineLevel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>
        <v>3202</v>
      </c>
      <c r="Y702" s="17">
        <v>3186</v>
      </c>
      <c r="Z702" s="17">
        <v>3194</v>
      </c>
      <c r="AA702" s="17">
        <v>3169</v>
      </c>
      <c r="AB702" s="17">
        <v>3160</v>
      </c>
      <c r="AC702" s="17">
        <v>3154</v>
      </c>
      <c r="AD702" s="17">
        <v>2852</v>
      </c>
      <c r="AE702" s="17">
        <v>2840</v>
      </c>
      <c r="AF702" s="17">
        <v>2837</v>
      </c>
      <c r="AG702" s="17">
        <v>2767</v>
      </c>
      <c r="AH702" s="17">
        <v>2761</v>
      </c>
      <c r="AI702" s="17">
        <v>2755</v>
      </c>
      <c r="AJ702" s="17">
        <v>2743</v>
      </c>
      <c r="AK702" s="17">
        <v>2734</v>
      </c>
      <c r="AL702" s="218">
        <v>2668</v>
      </c>
      <c r="AM702" s="218">
        <v>2665</v>
      </c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</row>
    <row r="703" spans="1:53" s="19" customFormat="1" hidden="1" outlineLevel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>
        <v>3334</v>
      </c>
      <c r="Y703" s="17">
        <v>3318</v>
      </c>
      <c r="Z703" s="17">
        <v>3337</v>
      </c>
      <c r="AA703" s="17">
        <v>3312</v>
      </c>
      <c r="AB703" s="17">
        <v>3307</v>
      </c>
      <c r="AC703" s="17">
        <v>3296</v>
      </c>
      <c r="AD703" s="17">
        <v>2961</v>
      </c>
      <c r="AE703" s="17">
        <v>2948</v>
      </c>
      <c r="AF703" s="17">
        <v>2937</v>
      </c>
      <c r="AG703" s="17">
        <v>2869</v>
      </c>
      <c r="AH703" s="17">
        <v>2861</v>
      </c>
      <c r="AI703" s="17">
        <v>2853</v>
      </c>
      <c r="AJ703" s="17">
        <v>2838</v>
      </c>
      <c r="AK703" s="17">
        <v>2832</v>
      </c>
      <c r="AL703" s="218">
        <v>2756</v>
      </c>
      <c r="AM703" s="218">
        <v>2749</v>
      </c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1:53" s="19" customFormat="1" hidden="1" outlineLevel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>
        <v>0</v>
      </c>
      <c r="Y704" s="17">
        <v>0</v>
      </c>
      <c r="Z704" s="17">
        <v>2194</v>
      </c>
      <c r="AA704" s="17">
        <v>2182</v>
      </c>
      <c r="AB704" s="17">
        <v>2175</v>
      </c>
      <c r="AC704" s="17">
        <v>2165</v>
      </c>
      <c r="AD704" s="17">
        <v>1967</v>
      </c>
      <c r="AE704" s="17">
        <v>1963</v>
      </c>
      <c r="AF704" s="17">
        <v>1958</v>
      </c>
      <c r="AG704" s="17">
        <v>1906</v>
      </c>
      <c r="AH704" s="17">
        <v>1902</v>
      </c>
      <c r="AI704" s="17">
        <v>1901</v>
      </c>
      <c r="AJ704" s="17">
        <v>1895</v>
      </c>
      <c r="AK704" s="17">
        <v>1893</v>
      </c>
      <c r="AL704" s="218">
        <v>1855</v>
      </c>
      <c r="AM704" s="218">
        <v>1849</v>
      </c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</row>
    <row r="705" spans="1:53" s="19" customFormat="1" hidden="1" outlineLevel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>
        <v>0</v>
      </c>
      <c r="Y705" s="17">
        <v>0</v>
      </c>
      <c r="Z705" s="17">
        <v>793</v>
      </c>
      <c r="AA705" s="17">
        <v>788</v>
      </c>
      <c r="AB705" s="17">
        <v>785</v>
      </c>
      <c r="AC705" s="17">
        <v>785</v>
      </c>
      <c r="AD705" s="17">
        <v>703</v>
      </c>
      <c r="AE705" s="17">
        <v>701</v>
      </c>
      <c r="AF705" s="17">
        <v>701</v>
      </c>
      <c r="AG705" s="17">
        <v>687</v>
      </c>
      <c r="AH705" s="17">
        <v>688</v>
      </c>
      <c r="AI705" s="17">
        <v>687</v>
      </c>
      <c r="AJ705" s="17">
        <v>686</v>
      </c>
      <c r="AK705" s="17">
        <v>684</v>
      </c>
      <c r="AL705" s="218">
        <v>661</v>
      </c>
      <c r="AM705" s="218">
        <v>659</v>
      </c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</row>
    <row r="706" spans="1:53" s="19" customFormat="1" hidden="1" outlineLevel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>
        <v>0</v>
      </c>
      <c r="Y706" s="17">
        <v>0</v>
      </c>
      <c r="Z706" s="17">
        <v>301</v>
      </c>
      <c r="AA706" s="17">
        <v>298</v>
      </c>
      <c r="AB706" s="17">
        <v>298</v>
      </c>
      <c r="AC706" s="17">
        <v>298</v>
      </c>
      <c r="AD706" s="17">
        <v>275</v>
      </c>
      <c r="AE706" s="17">
        <v>274</v>
      </c>
      <c r="AF706" s="17">
        <v>274</v>
      </c>
      <c r="AG706" s="17">
        <v>264</v>
      </c>
      <c r="AH706" s="17">
        <v>263</v>
      </c>
      <c r="AI706" s="17">
        <v>263</v>
      </c>
      <c r="AJ706" s="17">
        <v>263</v>
      </c>
      <c r="AK706" s="17">
        <v>263</v>
      </c>
      <c r="AL706" s="218">
        <v>259</v>
      </c>
      <c r="AM706" s="218">
        <v>259</v>
      </c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</row>
    <row r="707" spans="1:53" s="19" customFormat="1" hidden="1" outlineLevel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>
        <v>0</v>
      </c>
      <c r="Y707" s="17">
        <v>0</v>
      </c>
      <c r="Z707" s="17">
        <v>123</v>
      </c>
      <c r="AA707" s="17">
        <v>122</v>
      </c>
      <c r="AB707" s="17">
        <v>122</v>
      </c>
      <c r="AC707" s="17">
        <v>122</v>
      </c>
      <c r="AD707" s="17">
        <v>109</v>
      </c>
      <c r="AE707" s="17">
        <v>106</v>
      </c>
      <c r="AF707" s="17">
        <v>106</v>
      </c>
      <c r="AG707" s="17">
        <v>106</v>
      </c>
      <c r="AH707" s="17">
        <v>106</v>
      </c>
      <c r="AI707" s="17">
        <v>105</v>
      </c>
      <c r="AJ707" s="17">
        <v>105</v>
      </c>
      <c r="AK707" s="17">
        <v>105</v>
      </c>
      <c r="AL707" s="218">
        <v>105</v>
      </c>
      <c r="AM707" s="218">
        <v>105</v>
      </c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</row>
    <row r="708" spans="1:53" s="19" customFormat="1" hidden="1" outlineLevel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>
        <v>0</v>
      </c>
      <c r="Y708" s="17">
        <v>0</v>
      </c>
      <c r="Z708" s="17">
        <v>101</v>
      </c>
      <c r="AA708" s="17">
        <v>99</v>
      </c>
      <c r="AB708" s="17">
        <v>99</v>
      </c>
      <c r="AC708" s="17">
        <v>99</v>
      </c>
      <c r="AD708" s="17">
        <v>85</v>
      </c>
      <c r="AE708" s="17">
        <v>86</v>
      </c>
      <c r="AF708" s="17">
        <v>85</v>
      </c>
      <c r="AG708" s="17">
        <v>84</v>
      </c>
      <c r="AH708" s="17">
        <v>84</v>
      </c>
      <c r="AI708" s="17">
        <v>84</v>
      </c>
      <c r="AJ708" s="17">
        <v>84</v>
      </c>
      <c r="AK708" s="17">
        <v>84</v>
      </c>
      <c r="AL708" s="218">
        <v>79</v>
      </c>
      <c r="AM708" s="218">
        <v>79</v>
      </c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</row>
    <row r="709" spans="1:53" s="19" customFormat="1" hidden="1" outlineLevel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>
        <v>0</v>
      </c>
      <c r="Y709" s="17">
        <v>0</v>
      </c>
      <c r="Z709" s="17">
        <v>38</v>
      </c>
      <c r="AA709" s="17">
        <v>38</v>
      </c>
      <c r="AB709" s="17">
        <v>38</v>
      </c>
      <c r="AC709" s="17">
        <v>38</v>
      </c>
      <c r="AD709" s="17">
        <v>31</v>
      </c>
      <c r="AE709" s="17">
        <v>31</v>
      </c>
      <c r="AF709" s="17">
        <v>31</v>
      </c>
      <c r="AG709" s="17">
        <v>31</v>
      </c>
      <c r="AH709" s="17">
        <v>31</v>
      </c>
      <c r="AI709" s="17">
        <v>31</v>
      </c>
      <c r="AJ709" s="17">
        <v>31</v>
      </c>
      <c r="AK709" s="17">
        <v>31</v>
      </c>
      <c r="AL709" s="218">
        <v>29</v>
      </c>
      <c r="AM709" s="218">
        <v>29</v>
      </c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</row>
    <row r="710" spans="1:53" hidden="1" outlineLevel="1" x14ac:dyDescent="0.2">
      <c r="C710" s="7"/>
    </row>
    <row r="711" spans="1:53" ht="18" hidden="1" outlineLevel="1" x14ac:dyDescent="0.25">
      <c r="A711" s="97" t="s">
        <v>262</v>
      </c>
      <c r="B711" s="51"/>
      <c r="C711" s="7"/>
    </row>
    <row r="712" spans="1:53" s="19" customFormat="1" hidden="1" outlineLevel="1" x14ac:dyDescent="0.2">
      <c r="A712" s="28" t="s">
        <v>263</v>
      </c>
      <c r="B712" s="32"/>
      <c r="C712" s="19">
        <v>847813.43</v>
      </c>
      <c r="D712" s="19">
        <v>1011893.39</v>
      </c>
      <c r="E712" s="19">
        <v>29393163.940000001</v>
      </c>
      <c r="F712" s="19">
        <v>26880228.629999999</v>
      </c>
      <c r="G712" s="19">
        <v>30721914.77</v>
      </c>
      <c r="H712" s="19">
        <v>28985062.98</v>
      </c>
      <c r="I712" s="19">
        <v>27568141.550000001</v>
      </c>
      <c r="J712" s="19">
        <v>26845516.850000001</v>
      </c>
      <c r="K712" s="19">
        <v>25913202.039999999</v>
      </c>
      <c r="L712" s="19">
        <v>33813565.840000004</v>
      </c>
      <c r="M712" s="19">
        <v>25031621.16</v>
      </c>
      <c r="N712" s="19">
        <v>22691440.489999998</v>
      </c>
      <c r="O712" s="19">
        <v>25800616.920000002</v>
      </c>
      <c r="P712" s="19">
        <v>25641567.149999999</v>
      </c>
      <c r="Q712" s="19">
        <v>26349386.460000001</v>
      </c>
      <c r="R712" s="19">
        <v>26542710.109999999</v>
      </c>
      <c r="S712" s="19">
        <v>25563563.940000001</v>
      </c>
      <c r="T712" s="19">
        <v>24488688.02</v>
      </c>
      <c r="U712" s="19">
        <v>24606932.23</v>
      </c>
      <c r="V712" s="19">
        <v>23256770.73</v>
      </c>
      <c r="W712" s="19">
        <v>21442571.550000001</v>
      </c>
      <c r="X712" s="19">
        <v>29286564.440000001</v>
      </c>
      <c r="Y712" s="19">
        <v>19642892.530000001</v>
      </c>
      <c r="Z712" s="19">
        <v>18718878.460000001</v>
      </c>
      <c r="AA712" s="19">
        <v>22370488.989999998</v>
      </c>
      <c r="AB712" s="19">
        <v>21870248.699999999</v>
      </c>
      <c r="AC712" s="19">
        <v>21960182.449999999</v>
      </c>
      <c r="AD712" s="19">
        <v>23453078.609999999</v>
      </c>
      <c r="AE712" s="19">
        <v>22217427.969999999</v>
      </c>
      <c r="AF712" s="19">
        <v>22242954.239999998</v>
      </c>
      <c r="AG712" s="19">
        <v>20120448.27</v>
      </c>
      <c r="AH712" s="19">
        <v>19956638.510000002</v>
      </c>
      <c r="AI712" s="19">
        <v>20720144.16</v>
      </c>
      <c r="AJ712" s="19">
        <v>23656705.34</v>
      </c>
      <c r="AK712" s="19">
        <v>16877553.41</v>
      </c>
      <c r="AL712" s="224">
        <v>18430368.300000001</v>
      </c>
      <c r="AM712" s="224">
        <v>19254075.719999999</v>
      </c>
    </row>
    <row r="713" spans="1:53" hidden="1" outlineLevel="1" x14ac:dyDescent="0.2">
      <c r="A713" s="16" t="s">
        <v>731</v>
      </c>
      <c r="C713" s="18">
        <v>0.16666666666669999</v>
      </c>
      <c r="D713" s="18">
        <v>0.19115323854659999</v>
      </c>
      <c r="E713" s="18">
        <v>0.37596329150770003</v>
      </c>
      <c r="F713" s="18">
        <v>0.35031401108619997</v>
      </c>
      <c r="G713" s="18">
        <v>0.36118570619270002</v>
      </c>
      <c r="H713" s="18">
        <v>0.35546029080300001</v>
      </c>
      <c r="I713" s="18">
        <v>0.3536451861057</v>
      </c>
      <c r="J713" s="18">
        <v>0.35069948724029998</v>
      </c>
      <c r="K713" s="18">
        <v>0.34910347807300002</v>
      </c>
      <c r="L713" s="18">
        <v>0.37230946484819999</v>
      </c>
      <c r="M713" s="18">
        <v>0.33972731616989998</v>
      </c>
      <c r="N713" s="18">
        <v>0.32872261209019998</v>
      </c>
      <c r="O713" s="18">
        <v>0.33607290828559999</v>
      </c>
      <c r="P713" s="18">
        <v>0.33464242827040003</v>
      </c>
      <c r="Q713" s="18">
        <v>0.33965513317500001</v>
      </c>
      <c r="R713" s="18">
        <v>0.33737050578920003</v>
      </c>
      <c r="S713" s="18">
        <v>0.33421447561880002</v>
      </c>
      <c r="T713" s="18">
        <v>0.4035817587619</v>
      </c>
      <c r="U713" s="18">
        <v>0.40712110785360001</v>
      </c>
      <c r="V713" s="18">
        <v>0.39942263061569999</v>
      </c>
      <c r="W713" s="18">
        <v>0.39066448781039997</v>
      </c>
      <c r="X713" s="18">
        <v>0.41982155087130002</v>
      </c>
      <c r="Y713" s="18">
        <v>0.37746231299799998</v>
      </c>
      <c r="Z713" s="18">
        <v>0.36249134554279999</v>
      </c>
      <c r="AA713" s="18">
        <v>0.37592968221770001</v>
      </c>
      <c r="AB713" s="18">
        <v>0.3720359458711</v>
      </c>
      <c r="AC713" s="18">
        <v>0.37236722379199999</v>
      </c>
      <c r="AD713" s="18">
        <v>0.47331197485339999</v>
      </c>
      <c r="AE713" s="18">
        <v>0.46396003104380001</v>
      </c>
      <c r="AF713" s="18">
        <v>0.46250669523299998</v>
      </c>
      <c r="AG713" s="18">
        <v>0.46453754148659998</v>
      </c>
      <c r="AH713" s="18">
        <v>0.45995751260169998</v>
      </c>
      <c r="AI713" s="18">
        <v>0.46090343071770001</v>
      </c>
      <c r="AJ713" s="18">
        <v>0.47496548492099999</v>
      </c>
      <c r="AK713" s="18">
        <v>0.43431812689970001</v>
      </c>
      <c r="AL713" s="220">
        <v>0.45341150546940001</v>
      </c>
      <c r="AM713" s="220">
        <v>0.45202721374900001</v>
      </c>
      <c r="AN713" s="18"/>
      <c r="AO713" s="18"/>
      <c r="AP713" s="18"/>
      <c r="AQ713" s="18"/>
      <c r="AR713" s="18"/>
      <c r="AS713" s="18"/>
      <c r="AT713" s="18"/>
      <c r="AU713" s="18"/>
      <c r="AV713" s="18"/>
    </row>
    <row r="714" spans="1:53" s="19" customFormat="1" hidden="1" outlineLevel="1" x14ac:dyDescent="0.2">
      <c r="A714" s="28" t="s">
        <v>733</v>
      </c>
      <c r="B714" s="32"/>
      <c r="C714" s="19">
        <v>88</v>
      </c>
      <c r="D714" s="19">
        <v>114</v>
      </c>
      <c r="E714" s="19">
        <v>225</v>
      </c>
      <c r="F714" s="19">
        <v>198</v>
      </c>
      <c r="G714" s="19">
        <v>226</v>
      </c>
      <c r="H714" s="19">
        <v>213</v>
      </c>
      <c r="I714" s="19">
        <v>204</v>
      </c>
      <c r="J714" s="19">
        <v>199</v>
      </c>
      <c r="K714" s="19">
        <v>193</v>
      </c>
      <c r="L714" s="19">
        <v>253</v>
      </c>
      <c r="M714" s="19">
        <v>187</v>
      </c>
      <c r="N714" s="19">
        <v>171</v>
      </c>
      <c r="O714" s="19">
        <v>194</v>
      </c>
      <c r="P714" s="19">
        <v>194</v>
      </c>
      <c r="Q714" s="19">
        <v>200</v>
      </c>
      <c r="R714" s="19">
        <v>202</v>
      </c>
      <c r="S714" s="19">
        <v>195</v>
      </c>
      <c r="T714" s="19">
        <v>230</v>
      </c>
      <c r="U714" s="19">
        <v>232</v>
      </c>
      <c r="V714" s="19">
        <v>219</v>
      </c>
      <c r="W714" s="19">
        <v>204</v>
      </c>
      <c r="X714" s="19">
        <v>279</v>
      </c>
      <c r="Y714" s="19">
        <v>188</v>
      </c>
      <c r="Z714" s="19">
        <v>178</v>
      </c>
      <c r="AA714" s="19">
        <v>213</v>
      </c>
      <c r="AB714" s="19">
        <v>209</v>
      </c>
      <c r="AC714" s="19">
        <v>210</v>
      </c>
      <c r="AD714" s="19">
        <v>284</v>
      </c>
      <c r="AE714" s="19">
        <v>269</v>
      </c>
      <c r="AF714" s="19">
        <v>271</v>
      </c>
      <c r="AG714" s="19">
        <v>252</v>
      </c>
      <c r="AH714" s="19">
        <v>251</v>
      </c>
      <c r="AI714" s="19">
        <v>261</v>
      </c>
      <c r="AJ714" s="19">
        <v>300</v>
      </c>
      <c r="AK714" s="19">
        <v>215</v>
      </c>
      <c r="AL714" s="224">
        <v>242</v>
      </c>
      <c r="AM714" s="224">
        <v>253</v>
      </c>
    </row>
    <row r="715" spans="1:53" hidden="1" outlineLevel="1" x14ac:dyDescent="0.2">
      <c r="A715" s="16" t="s">
        <v>732</v>
      </c>
      <c r="C715" s="48">
        <v>1.1100000000000001</v>
      </c>
      <c r="D715" s="48">
        <v>1.49</v>
      </c>
      <c r="E715" s="48">
        <v>3.39</v>
      </c>
      <c r="F715" s="48">
        <v>3.03</v>
      </c>
      <c r="G715" s="48">
        <v>3.49</v>
      </c>
      <c r="H715" s="48">
        <v>3.22</v>
      </c>
      <c r="I715" s="48">
        <v>3.19</v>
      </c>
      <c r="J715" s="48">
        <v>3.12</v>
      </c>
      <c r="K715" s="48">
        <v>3</v>
      </c>
      <c r="L715" s="48">
        <v>3.77</v>
      </c>
      <c r="M715" s="48">
        <v>2.8</v>
      </c>
      <c r="N715" s="48">
        <v>2.59</v>
      </c>
      <c r="O715" s="48">
        <v>2.93</v>
      </c>
      <c r="P715" s="48">
        <v>2.91</v>
      </c>
      <c r="Q715" s="48">
        <v>3.01</v>
      </c>
      <c r="R715" s="48">
        <v>3.08</v>
      </c>
      <c r="S715" s="48">
        <v>3</v>
      </c>
      <c r="T715" s="48">
        <v>3.53</v>
      </c>
      <c r="U715" s="48">
        <v>3.67</v>
      </c>
      <c r="V715" s="48">
        <v>3.51</v>
      </c>
      <c r="W715" s="48">
        <v>3.2</v>
      </c>
      <c r="X715" s="7">
        <v>4.22</v>
      </c>
      <c r="Y715" s="48">
        <v>2.96</v>
      </c>
      <c r="Z715" s="7">
        <v>2.77</v>
      </c>
      <c r="AA715" s="7">
        <v>3.31</v>
      </c>
      <c r="AB715" s="7">
        <v>3.22</v>
      </c>
      <c r="AC715" s="7">
        <v>3.26</v>
      </c>
      <c r="AD715" s="7">
        <v>4.4400000000000004</v>
      </c>
      <c r="AE715" s="7">
        <v>4.2300000000000004</v>
      </c>
      <c r="AF715" s="7">
        <v>4.26</v>
      </c>
      <c r="AG715" s="7">
        <v>4.09</v>
      </c>
      <c r="AH715" s="7">
        <v>4.0599999999999996</v>
      </c>
      <c r="AI715" s="7">
        <v>4.21</v>
      </c>
      <c r="AJ715" s="7">
        <v>4.74</v>
      </c>
      <c r="AK715" s="7">
        <v>3.42</v>
      </c>
      <c r="AL715" s="7">
        <v>3.92</v>
      </c>
      <c r="AM715" s="7">
        <v>4</v>
      </c>
    </row>
    <row r="716" spans="1:53" s="19" customFormat="1" hidden="1" outlineLevel="1" x14ac:dyDescent="0.2">
      <c r="A716" s="28" t="s">
        <v>264</v>
      </c>
      <c r="B716" s="32"/>
      <c r="C716" s="19">
        <v>79.0428</v>
      </c>
      <c r="D716" s="19">
        <v>76.792400000000001</v>
      </c>
      <c r="E716" s="19">
        <v>66.427599999999998</v>
      </c>
      <c r="F716" s="19">
        <v>65.444199999999995</v>
      </c>
      <c r="G716" s="19">
        <v>64.790099999999995</v>
      </c>
      <c r="H716" s="19">
        <v>66.314899999999994</v>
      </c>
      <c r="I716" s="19">
        <v>63.953600000000002</v>
      </c>
      <c r="J716" s="19">
        <v>63.6708</v>
      </c>
      <c r="K716" s="19">
        <v>64.407200000000003</v>
      </c>
      <c r="L716" s="19">
        <v>67.094899999999996</v>
      </c>
      <c r="M716" s="19">
        <v>66.786600000000007</v>
      </c>
      <c r="N716" s="19">
        <v>65.941599999999994</v>
      </c>
      <c r="O716" s="19">
        <v>66.232699999999994</v>
      </c>
      <c r="P716" s="19">
        <v>66.486800000000002</v>
      </c>
      <c r="Q716" s="19">
        <v>66.47</v>
      </c>
      <c r="R716" s="19">
        <v>65.583399999999997</v>
      </c>
      <c r="S716" s="19">
        <v>64.981399999999994</v>
      </c>
      <c r="T716" s="19">
        <v>65.135900000000007</v>
      </c>
      <c r="U716" s="19">
        <v>63.222900000000003</v>
      </c>
      <c r="V716" s="19">
        <v>62.472200000000001</v>
      </c>
      <c r="W716" s="19">
        <v>63.658799999999999</v>
      </c>
      <c r="X716" s="19">
        <v>66.006100000000004</v>
      </c>
      <c r="Y716" s="19">
        <v>63.318800000000003</v>
      </c>
      <c r="Z716" s="19">
        <v>64.013199999999998</v>
      </c>
      <c r="AA716" s="19">
        <v>64.264200000000002</v>
      </c>
      <c r="AB716" s="19">
        <v>64.887600000000006</v>
      </c>
      <c r="AC716" s="19">
        <v>64.470799999999997</v>
      </c>
      <c r="AD716" s="19">
        <v>63.904800000000002</v>
      </c>
      <c r="AE716" s="19">
        <v>63.618000000000002</v>
      </c>
      <c r="AF716" s="19">
        <v>63.5642</v>
      </c>
      <c r="AG716" s="19">
        <v>61.557000000000002</v>
      </c>
      <c r="AH716" s="19">
        <v>61.71</v>
      </c>
      <c r="AI716" s="19">
        <v>62.002899999999997</v>
      </c>
      <c r="AJ716" s="19">
        <v>63.172499999999999</v>
      </c>
      <c r="AK716" s="19">
        <v>62.798299999999998</v>
      </c>
      <c r="AL716" s="224">
        <v>61.731299999999997</v>
      </c>
      <c r="AM716" s="224">
        <v>63.271900000000002</v>
      </c>
    </row>
    <row r="717" spans="1:53" ht="12.75" hidden="1" outlineLevel="1" x14ac:dyDescent="0.2">
      <c r="A717" s="49" t="s">
        <v>265</v>
      </c>
      <c r="B717" s="50"/>
      <c r="C717" s="7"/>
    </row>
    <row r="718" spans="1:53" hidden="1" outlineLevel="1" x14ac:dyDescent="0.2">
      <c r="A718" s="16" t="s">
        <v>266</v>
      </c>
      <c r="C718" s="18">
        <v>0.84897111572590001</v>
      </c>
      <c r="D718" s="18">
        <v>0.84082095904660004</v>
      </c>
      <c r="E718" s="18">
        <v>0.69439697533069999</v>
      </c>
      <c r="F718" s="18">
        <v>0.70330119043880002</v>
      </c>
      <c r="G718" s="18">
        <v>0.69232708683949995</v>
      </c>
      <c r="H718" s="18">
        <v>0.69665081453</v>
      </c>
      <c r="I718" s="18">
        <v>0.69852875895739996</v>
      </c>
      <c r="J718" s="18">
        <v>0.70085421158750005</v>
      </c>
      <c r="K718" s="18">
        <v>0.70264733288229997</v>
      </c>
      <c r="L718" s="18">
        <v>0.68315057005500002</v>
      </c>
      <c r="M718" s="18">
        <v>0.71074560558790001</v>
      </c>
      <c r="N718" s="18">
        <v>0.72054715159320004</v>
      </c>
      <c r="O718" s="18">
        <v>0.71312131859049999</v>
      </c>
      <c r="P718" s="18">
        <v>0.71492046220009997</v>
      </c>
      <c r="Q718" s="18">
        <v>0.71104703643809997</v>
      </c>
      <c r="R718" s="18">
        <v>0.71358351020199995</v>
      </c>
      <c r="S718" s="18">
        <v>0.71573753157490005</v>
      </c>
      <c r="T718" s="18">
        <v>0.62374807311159997</v>
      </c>
      <c r="U718" s="18">
        <v>0.6212922653056</v>
      </c>
      <c r="V718" s="18">
        <v>0.62648751376510003</v>
      </c>
      <c r="W718" s="18">
        <v>0.63554711191979996</v>
      </c>
      <c r="X718" s="18">
        <v>0.6071006341131</v>
      </c>
      <c r="Y718" s="18">
        <v>0.64780383373359995</v>
      </c>
      <c r="Z718" s="18">
        <v>0.65604131744670002</v>
      </c>
      <c r="AA718" s="18">
        <v>0.64218936692240003</v>
      </c>
      <c r="AB718" s="18">
        <v>0.64524850384459997</v>
      </c>
      <c r="AC718" s="18">
        <v>0.64489236934500005</v>
      </c>
      <c r="AD718" s="18">
        <v>0.54666697754670002</v>
      </c>
      <c r="AE718" s="18">
        <v>0.55552696221779996</v>
      </c>
      <c r="AF718" s="18">
        <v>0.55723927460529998</v>
      </c>
      <c r="AG718" s="18">
        <v>0.55444647194600005</v>
      </c>
      <c r="AH718" s="18">
        <v>0.55938511523029999</v>
      </c>
      <c r="AI718" s="18">
        <v>0.55818391782650001</v>
      </c>
      <c r="AJ718" s="18">
        <v>0.54556540614369997</v>
      </c>
      <c r="AK718" s="18">
        <v>0.58564299518090002</v>
      </c>
      <c r="AL718" s="220">
        <v>0.56638006136130004</v>
      </c>
      <c r="AM718" s="220">
        <v>0.56684546226910004</v>
      </c>
      <c r="AN718" s="18"/>
      <c r="AO718" s="18"/>
      <c r="AP718" s="18"/>
      <c r="AQ718" s="18"/>
      <c r="AR718" s="18"/>
      <c r="AS718" s="18"/>
      <c r="AT718" s="18"/>
      <c r="AU718" s="18"/>
      <c r="AV718" s="18"/>
    </row>
    <row r="719" spans="1:53" hidden="1" outlineLevel="1" x14ac:dyDescent="0.2">
      <c r="A719" s="16" t="s">
        <v>267</v>
      </c>
      <c r="C719" s="18">
        <v>2.5580517273930001E-2</v>
      </c>
      <c r="D719" s="18">
        <v>2.402345597276E-2</v>
      </c>
      <c r="E719" s="18">
        <v>4.6653270987089997E-2</v>
      </c>
      <c r="F719" s="18">
        <v>4.76929358922E-2</v>
      </c>
      <c r="G719" s="18">
        <v>4.5446236660799999E-2</v>
      </c>
      <c r="H719" s="18">
        <v>4.7012546797530003E-2</v>
      </c>
      <c r="I719" s="18">
        <v>4.7206544486019998E-2</v>
      </c>
      <c r="J719" s="18">
        <v>4.919190184517E-2</v>
      </c>
      <c r="K719" s="18">
        <v>4.8874819703100002E-2</v>
      </c>
      <c r="L719" s="18">
        <v>4.2826141230239999E-2</v>
      </c>
      <c r="M719" s="18">
        <v>5.073636095168E-2</v>
      </c>
      <c r="N719" s="18">
        <v>5.1528805922110003E-2</v>
      </c>
      <c r="O719" s="18">
        <v>4.8052082256899997E-2</v>
      </c>
      <c r="P719" s="18">
        <v>4.7722679931600002E-2</v>
      </c>
      <c r="Q719" s="18">
        <v>4.8185885821530001E-2</v>
      </c>
      <c r="R719" s="18">
        <v>4.6361280745839999E-2</v>
      </c>
      <c r="S719" s="18">
        <v>4.7484775499809999E-2</v>
      </c>
      <c r="T719" s="18">
        <v>6.4443955075970005E-2</v>
      </c>
      <c r="U719" s="18">
        <v>6.2043570021989999E-2</v>
      </c>
      <c r="V719" s="18">
        <v>6.4207310575110005E-2</v>
      </c>
      <c r="W719" s="18">
        <v>6.5441150237250001E-2</v>
      </c>
      <c r="X719" s="18">
        <v>5.8646508795189997E-2</v>
      </c>
      <c r="Y719" s="18">
        <v>7.0000269854550004E-2</v>
      </c>
      <c r="Z719" s="18">
        <v>6.8155665292440007E-2</v>
      </c>
      <c r="AA719" s="18">
        <v>6.3234797836539999E-2</v>
      </c>
      <c r="AB719" s="18">
        <v>6.3603786899820006E-2</v>
      </c>
      <c r="AC719" s="18">
        <v>6.2344896045879998E-2</v>
      </c>
      <c r="AD719" s="18">
        <v>7.6651355825500006E-2</v>
      </c>
      <c r="AE719" s="18">
        <v>7.7108433734940002E-2</v>
      </c>
      <c r="AF719" s="18">
        <v>7.6530312811779994E-2</v>
      </c>
      <c r="AG719" s="18">
        <v>8.0748268903090004E-2</v>
      </c>
      <c r="AH719" s="18">
        <v>7.841235588638E-2</v>
      </c>
      <c r="AI719" s="18">
        <v>7.7153102777610005E-2</v>
      </c>
      <c r="AJ719" s="18">
        <v>7.2216870114510001E-2</v>
      </c>
      <c r="AK719" s="18">
        <v>8.1643386579909993E-2</v>
      </c>
      <c r="AL719" s="220">
        <v>8.2004469527670001E-2</v>
      </c>
      <c r="AM719" s="220">
        <v>7.9151925539869994E-2</v>
      </c>
      <c r="AN719" s="18"/>
      <c r="AO719" s="18"/>
      <c r="AP719" s="18"/>
      <c r="AQ719" s="18"/>
      <c r="AR719" s="18"/>
      <c r="AS719" s="18"/>
      <c r="AT719" s="18"/>
      <c r="AU719" s="18"/>
      <c r="AV719" s="18"/>
    </row>
    <row r="720" spans="1:53" hidden="1" outlineLevel="1" x14ac:dyDescent="0.2">
      <c r="A720" s="16" t="s">
        <v>268</v>
      </c>
      <c r="C720" s="18">
        <v>4.9556352652440003E-2</v>
      </c>
      <c r="D720" s="18">
        <v>4.9654781046059998E-2</v>
      </c>
      <c r="E720" s="18">
        <v>8.6996801312029998E-2</v>
      </c>
      <c r="F720" s="18">
        <v>8.5202751515530001E-2</v>
      </c>
      <c r="G720" s="18">
        <v>8.4532521478229997E-2</v>
      </c>
      <c r="H720" s="18">
        <v>8.596200546393E-2</v>
      </c>
      <c r="I720" s="18">
        <v>8.7012492865749996E-2</v>
      </c>
      <c r="J720" s="18">
        <v>8.6731416286630003E-2</v>
      </c>
      <c r="K720" s="18">
        <v>8.6689302171220006E-2</v>
      </c>
      <c r="L720" s="18">
        <v>8.1856183544259997E-2</v>
      </c>
      <c r="M720" s="18">
        <v>8.5256089262100002E-2</v>
      </c>
      <c r="N720" s="18">
        <v>8.4608947537820001E-2</v>
      </c>
      <c r="O720" s="18">
        <v>8.4033016430709997E-2</v>
      </c>
      <c r="P720" s="18">
        <v>8.2841079848699997E-2</v>
      </c>
      <c r="Q720" s="18">
        <v>8.2753738951989994E-2</v>
      </c>
      <c r="R720" s="18">
        <v>8.2156017656479993E-2</v>
      </c>
      <c r="S720" s="18">
        <v>8.119080720855E-2</v>
      </c>
      <c r="T720" s="18">
        <v>0.10845188284520001</v>
      </c>
      <c r="U720" s="18">
        <v>0.1096668226734</v>
      </c>
      <c r="V720" s="18">
        <v>0.1112926716635</v>
      </c>
      <c r="W720" s="18">
        <v>0.10851261193760001</v>
      </c>
      <c r="X720" s="18">
        <v>0.104449539641</v>
      </c>
      <c r="Y720" s="18">
        <v>0.1068534060142</v>
      </c>
      <c r="Z720" s="18">
        <v>0.10485208172880001</v>
      </c>
      <c r="AA720" s="18">
        <v>0.1034212278478</v>
      </c>
      <c r="AB720" s="18">
        <v>0.1023159476873</v>
      </c>
      <c r="AC720" s="18">
        <v>0.1022353352084</v>
      </c>
      <c r="AD720" s="18">
        <v>0.1289957798037</v>
      </c>
      <c r="AE720" s="18">
        <v>0.12638905135100001</v>
      </c>
      <c r="AF720" s="18">
        <v>0.1245730383238</v>
      </c>
      <c r="AG720" s="18">
        <v>0.1271042041788</v>
      </c>
      <c r="AH720" s="18">
        <v>0.1286263289973</v>
      </c>
      <c r="AI720" s="18">
        <v>0.1239895459795</v>
      </c>
      <c r="AJ720" s="18">
        <v>0.1208858212504</v>
      </c>
      <c r="AK720" s="18">
        <v>0.1259815553218</v>
      </c>
      <c r="AL720" s="220">
        <v>0.12587907023719999</v>
      </c>
      <c r="AM720" s="220">
        <v>0.1247891860362</v>
      </c>
      <c r="AN720" s="18"/>
      <c r="AO720" s="18"/>
      <c r="AP720" s="18"/>
      <c r="AQ720" s="18"/>
      <c r="AR720" s="18"/>
      <c r="AS720" s="18"/>
      <c r="AT720" s="18"/>
      <c r="AU720" s="18"/>
      <c r="AV720" s="18"/>
    </row>
    <row r="721" spans="1:48" hidden="1" outlineLevel="1" x14ac:dyDescent="0.2">
      <c r="A721" s="16" t="s">
        <v>269</v>
      </c>
      <c r="C721" s="18">
        <v>3.4264678119690001E-2</v>
      </c>
      <c r="D721" s="18">
        <v>3.73593114537E-2</v>
      </c>
      <c r="E721" s="18">
        <v>7.4402358641149996E-2</v>
      </c>
      <c r="F721" s="18">
        <v>7.223670571976E-2</v>
      </c>
      <c r="G721" s="18">
        <v>7.3558610517560005E-2</v>
      </c>
      <c r="H721" s="18">
        <v>7.1884802185570001E-2</v>
      </c>
      <c r="I721" s="18">
        <v>7.2401547339719999E-2</v>
      </c>
      <c r="J721" s="18">
        <v>7.1631652260189999E-2</v>
      </c>
      <c r="K721" s="18">
        <v>7.1825179020459998E-2</v>
      </c>
      <c r="L721" s="18">
        <v>7.5531485855849997E-2</v>
      </c>
      <c r="M721" s="18">
        <v>6.7306087336129999E-2</v>
      </c>
      <c r="N721" s="18">
        <v>6.4409398133250001E-2</v>
      </c>
      <c r="O721" s="18">
        <v>6.652371602769E-2</v>
      </c>
      <c r="P721" s="18">
        <v>6.5391989222240002E-2</v>
      </c>
      <c r="Q721" s="18">
        <v>6.7382311493830005E-2</v>
      </c>
      <c r="R721" s="18">
        <v>6.7025612312659993E-2</v>
      </c>
      <c r="S721" s="18">
        <v>6.7144451624270005E-2</v>
      </c>
      <c r="T721" s="18">
        <v>8.6738603831760006E-2</v>
      </c>
      <c r="U721" s="18">
        <v>8.7819997704049996E-2</v>
      </c>
      <c r="V721" s="18">
        <v>8.6639906220029997E-2</v>
      </c>
      <c r="W721" s="18">
        <v>8.5135038709910002E-2</v>
      </c>
      <c r="X721" s="18">
        <v>9.2071794504350005E-2</v>
      </c>
      <c r="Y721" s="18">
        <v>7.9130348742029996E-2</v>
      </c>
      <c r="Z721" s="18">
        <v>7.7850767906489995E-2</v>
      </c>
      <c r="AA721" s="18">
        <v>8.1549448645099998E-2</v>
      </c>
      <c r="AB721" s="18">
        <v>8.1456838323569994E-2</v>
      </c>
      <c r="AC721" s="18">
        <v>8.1536425301939996E-2</v>
      </c>
      <c r="AD721" s="18">
        <v>0.10310335983589999</v>
      </c>
      <c r="AE721" s="18">
        <v>0.10085390104109999</v>
      </c>
      <c r="AF721" s="18">
        <v>0.10186043781909999</v>
      </c>
      <c r="AG721" s="18">
        <v>0.1032253386666</v>
      </c>
      <c r="AH721" s="18">
        <v>0.101809982179</v>
      </c>
      <c r="AI721" s="18">
        <v>0.1025344921899</v>
      </c>
      <c r="AJ721" s="18">
        <v>0.105130300111</v>
      </c>
      <c r="AK721" s="18">
        <v>9.3764524572520005E-2</v>
      </c>
      <c r="AL721" s="220">
        <v>9.8253854020680001E-2</v>
      </c>
      <c r="AM721" s="220">
        <v>9.8337581313960004E-2</v>
      </c>
      <c r="AN721" s="18"/>
      <c r="AO721" s="18"/>
      <c r="AP721" s="18"/>
      <c r="AQ721" s="18"/>
      <c r="AR721" s="18"/>
      <c r="AS721" s="18"/>
      <c r="AT721" s="18"/>
      <c r="AU721" s="18"/>
      <c r="AV721" s="18"/>
    </row>
    <row r="722" spans="1:48" hidden="1" outlineLevel="1" x14ac:dyDescent="0.2">
      <c r="A722" s="16" t="s">
        <v>270</v>
      </c>
      <c r="C722" s="18">
        <v>2.0294506324330001E-2</v>
      </c>
      <c r="D722" s="18">
        <v>2.137520098364E-2</v>
      </c>
      <c r="E722" s="18">
        <v>4.6684569303860002E-2</v>
      </c>
      <c r="F722" s="18">
        <v>4.5425134277729998E-2</v>
      </c>
      <c r="G722" s="18">
        <v>4.9297505814719998E-2</v>
      </c>
      <c r="H722" s="18">
        <v>4.7682889810789997E-2</v>
      </c>
      <c r="I722" s="18">
        <v>4.6635804426410001E-2</v>
      </c>
      <c r="J722" s="18">
        <v>4.5083035981199997E-2</v>
      </c>
      <c r="K722" s="18">
        <v>4.5051887213919999E-2</v>
      </c>
      <c r="L722" s="18">
        <v>5.4841786535050001E-2</v>
      </c>
      <c r="M722" s="18">
        <v>4.2640884403529998E-2</v>
      </c>
      <c r="N722" s="18">
        <v>4.0186675249440001E-2</v>
      </c>
      <c r="O722" s="18">
        <v>4.2362044021910003E-2</v>
      </c>
      <c r="P722" s="18">
        <v>4.381056013265E-2</v>
      </c>
      <c r="Q722" s="18">
        <v>4.375694052095E-2</v>
      </c>
      <c r="R722" s="18">
        <v>4.3021393507730002E-2</v>
      </c>
      <c r="S722" s="18">
        <v>4.2230446389530003E-2</v>
      </c>
      <c r="T722" s="18">
        <v>5.5943624752260002E-2</v>
      </c>
      <c r="U722" s="18">
        <v>5.8520173432349998E-2</v>
      </c>
      <c r="V722" s="18">
        <v>5.5317750701570002E-2</v>
      </c>
      <c r="W722" s="18">
        <v>5.3203824610230002E-2</v>
      </c>
      <c r="X722" s="18">
        <v>6.3554616128689997E-2</v>
      </c>
      <c r="Y722" s="18">
        <v>4.9635246602079998E-2</v>
      </c>
      <c r="Z722" s="18">
        <v>4.7986227517779999E-2</v>
      </c>
      <c r="AA722" s="18">
        <v>5.3393409279539998E-2</v>
      </c>
      <c r="AB722" s="18">
        <v>5.281680459707E-2</v>
      </c>
      <c r="AC722" s="18">
        <v>5.378775345135E-2</v>
      </c>
      <c r="AD722" s="18">
        <v>6.8362517195550004E-2</v>
      </c>
      <c r="AE722" s="18">
        <v>6.7037080360279999E-2</v>
      </c>
      <c r="AF722" s="18">
        <v>6.606021480134E-2</v>
      </c>
      <c r="AG722" s="18">
        <v>6.6730311416179994E-2</v>
      </c>
      <c r="AH722" s="18">
        <v>6.5707323578259993E-2</v>
      </c>
      <c r="AI722" s="18">
        <v>6.7367653315500001E-2</v>
      </c>
      <c r="AJ722" s="18">
        <v>7.2887577283759997E-2</v>
      </c>
      <c r="AK722" s="18">
        <v>5.9089018811610002E-2</v>
      </c>
      <c r="AL722" s="220">
        <v>6.2737522568589998E-2</v>
      </c>
      <c r="AM722" s="220">
        <v>6.3009599168159999E-2</v>
      </c>
      <c r="AN722" s="18"/>
      <c r="AO722" s="18"/>
      <c r="AP722" s="18"/>
      <c r="AQ722" s="18"/>
      <c r="AR722" s="18"/>
      <c r="AS722" s="18"/>
      <c r="AT722" s="18"/>
      <c r="AU722" s="18"/>
      <c r="AV722" s="18"/>
    </row>
    <row r="723" spans="1:48" hidden="1" outlineLevel="1" x14ac:dyDescent="0.2">
      <c r="A723" s="16" t="s">
        <v>271</v>
      </c>
      <c r="C723" s="18">
        <v>1.340381347933E-2</v>
      </c>
      <c r="D723" s="18">
        <v>1.6362432611369999E-2</v>
      </c>
      <c r="E723" s="18">
        <v>3.105418990567E-2</v>
      </c>
      <c r="F723" s="18">
        <v>2.8696171121649999E-2</v>
      </c>
      <c r="G723" s="18">
        <v>3.3627693839860001E-2</v>
      </c>
      <c r="H723" s="18">
        <v>3.1114034200140001E-2</v>
      </c>
      <c r="I723" s="18">
        <v>3.04394698459E-2</v>
      </c>
      <c r="J723" s="18">
        <v>2.8768421521299999E-2</v>
      </c>
      <c r="K723" s="18">
        <v>2.8726242293500001E-2</v>
      </c>
      <c r="L723" s="18">
        <v>3.747447395543E-2</v>
      </c>
      <c r="M723" s="18">
        <v>2.7207477883490001E-2</v>
      </c>
      <c r="N723" s="18">
        <v>2.4467331831350001E-2</v>
      </c>
      <c r="O723" s="18">
        <v>2.8230598325930001E-2</v>
      </c>
      <c r="P723" s="18">
        <v>2.8013109487539999E-2</v>
      </c>
      <c r="Q723" s="18">
        <v>2.8424477390950002E-2</v>
      </c>
      <c r="R723" s="18">
        <v>2.9114962434409999E-2</v>
      </c>
      <c r="S723" s="18">
        <v>2.837337719556E-2</v>
      </c>
      <c r="T723" s="18">
        <v>3.8528958379209999E-2</v>
      </c>
      <c r="U723" s="18">
        <v>3.8059747622370001E-2</v>
      </c>
      <c r="V723" s="18">
        <v>3.5238535043159998E-2</v>
      </c>
      <c r="W723" s="18">
        <v>3.3715080809159997E-2</v>
      </c>
      <c r="X723" s="18">
        <v>4.4164009601259997E-2</v>
      </c>
      <c r="Y723" s="18">
        <v>2.9405150623810002E-2</v>
      </c>
      <c r="Z723" s="18">
        <v>2.9257463869890001E-2</v>
      </c>
      <c r="AA723" s="18">
        <v>3.4832495736010001E-2</v>
      </c>
      <c r="AB723" s="18">
        <v>3.3579866743650003E-2</v>
      </c>
      <c r="AC723" s="18">
        <v>3.4145848269270002E-2</v>
      </c>
      <c r="AD723" s="18">
        <v>4.652708153606E-2</v>
      </c>
      <c r="AE723" s="18">
        <v>4.4812258743709997E-2</v>
      </c>
      <c r="AF723" s="18">
        <v>4.5249134338869998E-2</v>
      </c>
      <c r="AG723" s="18">
        <v>4.3117303718379997E-2</v>
      </c>
      <c r="AH723" s="18">
        <v>4.1970249857549997E-2</v>
      </c>
      <c r="AI723" s="18">
        <v>4.4587613201240002E-2</v>
      </c>
      <c r="AJ723" s="18">
        <v>5.143714254357E-2</v>
      </c>
      <c r="AK723" s="18">
        <v>3.3843782871399997E-2</v>
      </c>
      <c r="AL723" s="220">
        <v>4.1059050793529998E-2</v>
      </c>
      <c r="AM723" s="220">
        <v>4.254320893724E-2</v>
      </c>
      <c r="AN723" s="18"/>
      <c r="AO723" s="18"/>
      <c r="AP723" s="18"/>
      <c r="AQ723" s="18"/>
      <c r="AR723" s="18"/>
      <c r="AS723" s="18"/>
      <c r="AT723" s="18"/>
      <c r="AU723" s="18"/>
      <c r="AV723" s="18"/>
    </row>
    <row r="724" spans="1:48" hidden="1" outlineLevel="1" x14ac:dyDescent="0.2">
      <c r="A724" s="16" t="s">
        <v>272</v>
      </c>
      <c r="C724" s="18">
        <v>6.7962997923350001E-3</v>
      </c>
      <c r="D724" s="18">
        <v>8.6068287146510002E-3</v>
      </c>
      <c r="E724" s="18">
        <v>1.667574317853E-2</v>
      </c>
      <c r="F724" s="18">
        <v>1.49511574583E-2</v>
      </c>
      <c r="G724" s="18">
        <v>1.8102855990269999E-2</v>
      </c>
      <c r="H724" s="18">
        <v>1.6853435191739999E-2</v>
      </c>
      <c r="I724" s="18">
        <v>1.505485446128E-2</v>
      </c>
      <c r="J724" s="18">
        <v>1.5137926867280001E-2</v>
      </c>
      <c r="K724" s="18">
        <v>1.364512464419E-2</v>
      </c>
      <c r="L724" s="18">
        <v>2.0708903868440001E-2</v>
      </c>
      <c r="M724" s="18">
        <v>1.3462501444470001E-2</v>
      </c>
      <c r="N724" s="18">
        <v>1.219182491149E-2</v>
      </c>
      <c r="O724" s="18">
        <v>1.490647928077E-2</v>
      </c>
      <c r="P724" s="18">
        <v>1.4398414425619999E-2</v>
      </c>
      <c r="Q724" s="18">
        <v>1.5702624247500001E-2</v>
      </c>
      <c r="R724" s="18">
        <v>1.5827028997769998E-2</v>
      </c>
      <c r="S724" s="18">
        <v>1.5136384107779999E-2</v>
      </c>
      <c r="T724" s="18">
        <v>1.8506936798060002E-2</v>
      </c>
      <c r="U724" s="18">
        <v>1.9356604823260001E-2</v>
      </c>
      <c r="V724" s="18">
        <v>1.74238925793E-2</v>
      </c>
      <c r="W724" s="18">
        <v>1.59210103821E-2</v>
      </c>
      <c r="X724" s="18">
        <v>2.521226668577E-2</v>
      </c>
      <c r="Y724" s="18">
        <v>1.460812621997E-2</v>
      </c>
      <c r="Z724" s="18">
        <v>1.364563040819E-2</v>
      </c>
      <c r="AA724" s="18">
        <v>1.821432154617E-2</v>
      </c>
      <c r="AB724" s="18">
        <v>1.796302915326E-2</v>
      </c>
      <c r="AC724" s="18">
        <v>1.8051802422840001E-2</v>
      </c>
      <c r="AD724" s="18">
        <v>2.4843199888079998E-2</v>
      </c>
      <c r="AE724" s="18">
        <v>2.4225055562049999E-2</v>
      </c>
      <c r="AF724" s="18">
        <v>2.4567169434830002E-2</v>
      </c>
      <c r="AG724" s="18">
        <v>2.1449891844209999E-2</v>
      </c>
      <c r="AH724" s="18">
        <v>2.058506188854E-2</v>
      </c>
      <c r="AI724" s="18">
        <v>2.2208715735730002E-2</v>
      </c>
      <c r="AJ724" s="18">
        <v>2.7047790934479999E-2</v>
      </c>
      <c r="AK724" s="18">
        <v>1.7343868489930001E-2</v>
      </c>
      <c r="AL724" s="220">
        <v>2.0403267552999999E-2</v>
      </c>
      <c r="AM724" s="220">
        <v>2.134134743409E-2</v>
      </c>
      <c r="AN724" s="18"/>
      <c r="AO724" s="18"/>
      <c r="AP724" s="18"/>
      <c r="AQ724" s="18"/>
      <c r="AR724" s="18"/>
      <c r="AS724" s="18"/>
      <c r="AT724" s="18"/>
      <c r="AU724" s="18"/>
      <c r="AV724" s="18"/>
    </row>
    <row r="725" spans="1:48" hidden="1" outlineLevel="1" x14ac:dyDescent="0.2">
      <c r="A725" s="16" t="s">
        <v>273</v>
      </c>
      <c r="C725" s="18">
        <v>8.4953747404200002E-4</v>
      </c>
      <c r="D725" s="18">
        <v>1.5132885652130001E-3</v>
      </c>
      <c r="E725" s="18">
        <v>2.7104342328470002E-3</v>
      </c>
      <c r="F725" s="18">
        <v>2.1358796369E-3</v>
      </c>
      <c r="G725" s="18">
        <v>2.6095342548649999E-3</v>
      </c>
      <c r="H725" s="18">
        <v>2.3714965091569998E-3</v>
      </c>
      <c r="I725" s="18">
        <v>2.3146680195319999E-3</v>
      </c>
      <c r="J725" s="18">
        <v>2.1243981401979999E-3</v>
      </c>
      <c r="K725" s="18">
        <v>2.1954737500480001E-3</v>
      </c>
      <c r="L725" s="18">
        <v>2.9959094313529999E-3</v>
      </c>
      <c r="M725" s="18">
        <v>2.1635016627509999E-3</v>
      </c>
      <c r="N725" s="18">
        <v>1.692951400064E-3</v>
      </c>
      <c r="O725" s="18">
        <v>2.3380179807790001E-3</v>
      </c>
      <c r="P725" s="18">
        <v>2.4353593450440001E-3</v>
      </c>
      <c r="Q725" s="18">
        <v>2.30538941599E-3</v>
      </c>
      <c r="R725" s="18">
        <v>2.4479485409969999E-3</v>
      </c>
      <c r="S725" s="18">
        <v>2.180057047002E-3</v>
      </c>
      <c r="T725" s="18">
        <v>3.1711076855319999E-3</v>
      </c>
      <c r="U725" s="18">
        <v>2.7727983186599998E-3</v>
      </c>
      <c r="V725" s="18">
        <v>2.8951014173560002E-3</v>
      </c>
      <c r="W725" s="18">
        <v>2.0603660494490001E-3</v>
      </c>
      <c r="X725" s="18">
        <v>4.0124673091389996E-3</v>
      </c>
      <c r="Y725" s="18">
        <v>2.2487879033199999E-3</v>
      </c>
      <c r="Z725" s="18">
        <v>1.85747293073E-3</v>
      </c>
      <c r="AA725" s="18">
        <v>2.6268025064069998E-3</v>
      </c>
      <c r="AB725" s="18">
        <v>2.4378396708E-3</v>
      </c>
      <c r="AC725" s="18">
        <v>2.509237302156E-3</v>
      </c>
      <c r="AD725" s="18">
        <v>4.1619063163050004E-3</v>
      </c>
      <c r="AE725" s="18">
        <v>3.5442741841150002E-3</v>
      </c>
      <c r="AF725" s="18">
        <v>3.3217911849289998E-3</v>
      </c>
      <c r="AG725" s="18">
        <v>2.755253712946E-3</v>
      </c>
      <c r="AH725" s="18">
        <v>2.958041873265E-3</v>
      </c>
      <c r="AI725" s="18">
        <v>3.3914787576730001E-3</v>
      </c>
      <c r="AJ725" s="18">
        <v>4.1705791251539998E-3</v>
      </c>
      <c r="AK725" s="18">
        <v>2.201619413391E-3</v>
      </c>
      <c r="AL725" s="220">
        <v>2.878678837923E-3</v>
      </c>
      <c r="AM725" s="220">
        <v>3.3857039601319998E-3</v>
      </c>
      <c r="AN725" s="18"/>
      <c r="AO725" s="18"/>
      <c r="AP725" s="18"/>
      <c r="AQ725" s="18"/>
      <c r="AR725" s="18"/>
      <c r="AS725" s="18"/>
      <c r="AT725" s="18"/>
      <c r="AU725" s="18"/>
      <c r="AV725" s="18"/>
    </row>
    <row r="726" spans="1:48" hidden="1" outlineLevel="1" x14ac:dyDescent="0.2">
      <c r="A726" s="16" t="s">
        <v>274</v>
      </c>
      <c r="C726" s="18">
        <v>2.8317915801399999E-4</v>
      </c>
      <c r="D726" s="18">
        <v>2.8374160597699998E-4</v>
      </c>
      <c r="E726" s="18">
        <v>4.1939744480500003E-4</v>
      </c>
      <c r="F726" s="18">
        <v>3.5179194019499999E-4</v>
      </c>
      <c r="G726" s="18">
        <v>4.9795460418900004E-4</v>
      </c>
      <c r="H726" s="18">
        <v>4.6797531114000003E-4</v>
      </c>
      <c r="I726" s="18">
        <v>4.05859597945E-4</v>
      </c>
      <c r="J726" s="18">
        <v>4.6431456357600001E-4</v>
      </c>
      <c r="K726" s="18">
        <v>3.3187393896099999E-4</v>
      </c>
      <c r="L726" s="18">
        <v>6.01742492622E-4</v>
      </c>
      <c r="M726" s="18">
        <v>4.7507158173200001E-4</v>
      </c>
      <c r="N726" s="18">
        <v>3.6691342130699999E-4</v>
      </c>
      <c r="O726" s="18">
        <v>4.3272708483999998E-4</v>
      </c>
      <c r="P726" s="18">
        <v>4.59868386963E-4</v>
      </c>
      <c r="Q726" s="18">
        <v>4.41595719119E-4</v>
      </c>
      <c r="R726" s="18">
        <v>4.6224560215599999E-4</v>
      </c>
      <c r="S726" s="18">
        <v>5.1564223566799995E-4</v>
      </c>
      <c r="T726" s="18">
        <v>4.5804888790999999E-4</v>
      </c>
      <c r="U726" s="18">
        <v>4.6802009837299999E-4</v>
      </c>
      <c r="V726" s="18">
        <v>4.8843735568900005E-4</v>
      </c>
      <c r="W726" s="18">
        <v>4.5488601091699999E-4</v>
      </c>
      <c r="X726" s="18">
        <v>7.8816322143800003E-4</v>
      </c>
      <c r="Y726" s="18">
        <v>3.1483030646500002E-4</v>
      </c>
      <c r="Z726" s="18">
        <v>3.5337289901700002E-4</v>
      </c>
      <c r="AA726" s="18">
        <v>5.3812968013200002E-4</v>
      </c>
      <c r="AB726" s="18">
        <v>5.7738307992599995E-4</v>
      </c>
      <c r="AC726" s="18">
        <v>4.9633265317399996E-4</v>
      </c>
      <c r="AD726" s="18">
        <v>6.6450605050199997E-4</v>
      </c>
      <c r="AE726" s="18">
        <v>5.0298280500600003E-4</v>
      </c>
      <c r="AF726" s="18">
        <v>5.9862667996900005E-4</v>
      </c>
      <c r="AG726" s="18">
        <v>4.2295561382899998E-4</v>
      </c>
      <c r="AH726" s="18">
        <v>5.4554050941399998E-4</v>
      </c>
      <c r="AI726" s="18">
        <v>5.4701270285099999E-4</v>
      </c>
      <c r="AJ726" s="18">
        <v>6.4631781764100003E-4</v>
      </c>
      <c r="AK726" s="18">
        <v>4.8924875853100002E-4</v>
      </c>
      <c r="AL726" s="220">
        <v>3.9139931568199997E-4</v>
      </c>
      <c r="AM726" s="220">
        <v>5.7062426294399995E-4</v>
      </c>
      <c r="AN726" s="18"/>
      <c r="AO726" s="18"/>
      <c r="AP726" s="18"/>
      <c r="AQ726" s="18"/>
      <c r="AR726" s="18"/>
      <c r="AS726" s="18"/>
      <c r="AT726" s="18"/>
      <c r="AU726" s="18"/>
      <c r="AV726" s="18"/>
    </row>
    <row r="727" spans="1:48" s="19" customFormat="1" hidden="1" outlineLevel="1" x14ac:dyDescent="0.2">
      <c r="A727" s="28" t="s">
        <v>275</v>
      </c>
      <c r="B727" s="32"/>
      <c r="C727" s="19">
        <v>11844.24</v>
      </c>
      <c r="D727" s="19">
        <v>65577.11</v>
      </c>
      <c r="E727" s="19">
        <v>434205.98</v>
      </c>
      <c r="F727" s="19">
        <v>871978.82</v>
      </c>
      <c r="G727" s="19">
        <v>2630823.66</v>
      </c>
      <c r="H727" s="19">
        <v>522212.27</v>
      </c>
      <c r="I727" s="19">
        <v>513753.94</v>
      </c>
      <c r="J727" s="19">
        <v>479337.93</v>
      </c>
      <c r="K727" s="19">
        <v>392932.23</v>
      </c>
      <c r="L727" s="19">
        <v>490407.28</v>
      </c>
      <c r="M727" s="19">
        <v>939631.06</v>
      </c>
      <c r="N727" s="19">
        <v>2549678.06</v>
      </c>
      <c r="O727" s="19">
        <v>2836755.21</v>
      </c>
      <c r="P727" s="19">
        <v>1577022.46</v>
      </c>
      <c r="Q727" s="19">
        <v>1913889.98</v>
      </c>
      <c r="R727" s="19">
        <v>1393177.71</v>
      </c>
      <c r="S727" s="19">
        <v>1649267.27</v>
      </c>
      <c r="T727" s="19">
        <v>1432825.23</v>
      </c>
      <c r="U727" s="19">
        <v>1633526.95</v>
      </c>
      <c r="V727" s="19">
        <v>1214132.44</v>
      </c>
      <c r="W727" s="19">
        <v>1337074.1000000001</v>
      </c>
      <c r="X727" s="19">
        <v>1274674.25</v>
      </c>
      <c r="Y727" s="19">
        <v>1339938.2</v>
      </c>
      <c r="Z727" s="19">
        <v>1134979.1000000001</v>
      </c>
      <c r="AA727" s="19">
        <v>1669894.37</v>
      </c>
      <c r="AB727" s="19">
        <v>1370477.76</v>
      </c>
      <c r="AC727" s="19">
        <v>1323234.77</v>
      </c>
      <c r="AD727" s="19">
        <v>1116661.8999999999</v>
      </c>
      <c r="AE727" s="19">
        <v>1223621.3</v>
      </c>
      <c r="AF727" s="19">
        <v>1176326.8500000001</v>
      </c>
      <c r="AG727" s="19">
        <v>973761.7</v>
      </c>
      <c r="AH727" s="19">
        <v>1248970.5900000001</v>
      </c>
      <c r="AI727" s="19">
        <v>1217237.18</v>
      </c>
      <c r="AJ727" s="19">
        <v>889575.41</v>
      </c>
      <c r="AK727" s="19">
        <v>1209649.5900000001</v>
      </c>
      <c r="AL727" s="224">
        <v>637280.64</v>
      </c>
      <c r="AM727" s="224">
        <v>1260905.1100000001</v>
      </c>
    </row>
    <row r="728" spans="1:48" hidden="1" outlineLevel="1" x14ac:dyDescent="0.2">
      <c r="A728" s="16" t="s">
        <v>730</v>
      </c>
      <c r="C728" s="18">
        <v>2.074258452603E-3</v>
      </c>
      <c r="D728" s="18">
        <v>3.610923042203E-3</v>
      </c>
      <c r="E728" s="18">
        <v>4.2055430436179998E-3</v>
      </c>
      <c r="F728" s="18">
        <v>4.9534143177259998E-3</v>
      </c>
      <c r="G728" s="18">
        <v>8.387348347177E-3</v>
      </c>
      <c r="H728" s="18">
        <v>4.4268646602139998E-3</v>
      </c>
      <c r="I728" s="18">
        <v>4.4529262086510004E-3</v>
      </c>
      <c r="J728" s="18">
        <v>4.1791398678090001E-3</v>
      </c>
      <c r="K728" s="18">
        <v>4.2237468433639997E-3</v>
      </c>
      <c r="L728" s="18">
        <v>4.4814196898169999E-3</v>
      </c>
      <c r="M728" s="18">
        <v>4.8384206439279999E-3</v>
      </c>
      <c r="N728" s="18">
        <v>6.6265014930309996E-3</v>
      </c>
      <c r="O728" s="18">
        <v>6.7674770093770001E-3</v>
      </c>
      <c r="P728" s="18">
        <v>5.2489671996190004E-3</v>
      </c>
      <c r="Q728" s="18">
        <v>5.6289305790519998E-3</v>
      </c>
      <c r="R728" s="18">
        <v>5.4844606946979997E-3</v>
      </c>
      <c r="S728" s="18">
        <v>5.6906047886399998E-3</v>
      </c>
      <c r="T728" s="18">
        <v>7.1278314112919999E-3</v>
      </c>
      <c r="U728" s="18">
        <v>6.7779673639460003E-3</v>
      </c>
      <c r="V728" s="18">
        <v>5.9718107888829999E-3</v>
      </c>
      <c r="W728" s="18">
        <v>5.81450586201E-3</v>
      </c>
      <c r="X728" s="18">
        <v>6.4968419450570003E-3</v>
      </c>
      <c r="Y728" s="18">
        <v>5.7605227459449999E-3</v>
      </c>
      <c r="Z728" s="18">
        <v>5.2543224864139999E-3</v>
      </c>
      <c r="AA728" s="18">
        <v>6.513727394795E-3</v>
      </c>
      <c r="AB728" s="18">
        <v>6.2074432018949998E-3</v>
      </c>
      <c r="AC728" s="18">
        <v>5.7564292897850002E-3</v>
      </c>
      <c r="AD728" s="18">
        <v>7.290092486248E-3</v>
      </c>
      <c r="AE728" s="18">
        <v>7.494179278231E-3</v>
      </c>
      <c r="AF728" s="18">
        <v>7.437795198909E-3</v>
      </c>
      <c r="AG728" s="18">
        <v>6.9634917652949997E-3</v>
      </c>
      <c r="AH728" s="18">
        <v>7.3912988825059998E-3</v>
      </c>
      <c r="AI728" s="18">
        <v>6.7681681833079996E-3</v>
      </c>
      <c r="AJ728" s="18">
        <v>7.1183392230619999E-3</v>
      </c>
      <c r="AK728" s="18">
        <v>7.8215416703760008E-3</v>
      </c>
      <c r="AL728" s="220">
        <v>5.9153747278400002E-3</v>
      </c>
      <c r="AM728" s="220">
        <v>7.2508586543140003E-3</v>
      </c>
      <c r="AN728" s="18"/>
      <c r="AO728" s="18"/>
      <c r="AP728" s="18"/>
      <c r="AQ728" s="18"/>
      <c r="AR728" s="18"/>
      <c r="AS728" s="18"/>
      <c r="AT728" s="18"/>
      <c r="AU728" s="18"/>
      <c r="AV728" s="18"/>
    </row>
    <row r="729" spans="1:48" s="19" customFormat="1" hidden="1" outlineLevel="1" x14ac:dyDescent="0.2">
      <c r="A729" s="28" t="s">
        <v>729</v>
      </c>
      <c r="B729" s="32"/>
      <c r="C729" s="19">
        <v>1.2283999999999999</v>
      </c>
      <c r="D729" s="19">
        <v>7.3997999999999999</v>
      </c>
      <c r="E729" s="19">
        <v>3.3262</v>
      </c>
      <c r="F729" s="19">
        <v>6.4275000000000002</v>
      </c>
      <c r="G729" s="19">
        <v>19.355799999999999</v>
      </c>
      <c r="H729" s="19">
        <v>3.8464999999999998</v>
      </c>
      <c r="I729" s="19">
        <v>3.8001999999999998</v>
      </c>
      <c r="J729" s="19">
        <v>3.5518000000000001</v>
      </c>
      <c r="K729" s="19">
        <v>2.9257</v>
      </c>
      <c r="L729" s="19">
        <v>3.669</v>
      </c>
      <c r="M729" s="19">
        <v>7.0159000000000002</v>
      </c>
      <c r="N729" s="19">
        <v>19.177600000000002</v>
      </c>
      <c r="O729" s="19">
        <v>21.3247</v>
      </c>
      <c r="P729" s="19">
        <v>11.910399999999999</v>
      </c>
      <c r="Q729" s="19">
        <v>14.5191</v>
      </c>
      <c r="R729" s="19">
        <v>10.612299999999999</v>
      </c>
      <c r="S729" s="19">
        <v>12.564</v>
      </c>
      <c r="T729" s="19">
        <v>13.4558</v>
      </c>
      <c r="U729" s="19">
        <v>15.3992</v>
      </c>
      <c r="V729" s="19">
        <v>11.4543</v>
      </c>
      <c r="W729" s="19">
        <v>12.6919</v>
      </c>
      <c r="X729" s="19">
        <v>12.125</v>
      </c>
      <c r="Y729" s="19">
        <v>12.800599999999999</v>
      </c>
      <c r="Z729" s="19">
        <v>10.7645</v>
      </c>
      <c r="AA729" s="19">
        <v>15.9024</v>
      </c>
      <c r="AB729" s="19">
        <v>13.087899999999999</v>
      </c>
      <c r="AC729" s="19">
        <v>12.674099999999999</v>
      </c>
      <c r="AD729" s="19">
        <v>13.5001</v>
      </c>
      <c r="AE729" s="19">
        <v>14.838200000000001</v>
      </c>
      <c r="AF729" s="19">
        <v>14.319599999999999</v>
      </c>
      <c r="AG729" s="19">
        <v>12.1957</v>
      </c>
      <c r="AH729" s="19">
        <v>15.6999</v>
      </c>
      <c r="AI729" s="19">
        <v>15.3416</v>
      </c>
      <c r="AJ729" s="19">
        <v>11.2674</v>
      </c>
      <c r="AK729" s="19">
        <v>15.3843</v>
      </c>
      <c r="AL729" s="224">
        <v>8.3587000000000007</v>
      </c>
      <c r="AM729" s="224">
        <v>16.5928</v>
      </c>
    </row>
    <row r="730" spans="1:48" s="19" customFormat="1" hidden="1" outlineLevel="1" x14ac:dyDescent="0.2">
      <c r="A730" s="28" t="s">
        <v>276</v>
      </c>
      <c r="B730" s="32"/>
      <c r="C730" s="19">
        <v>289</v>
      </c>
      <c r="D730" s="19">
        <v>1192</v>
      </c>
      <c r="E730" s="19">
        <v>490</v>
      </c>
      <c r="F730" s="19">
        <v>795</v>
      </c>
      <c r="G730" s="19">
        <v>1408</v>
      </c>
      <c r="H730" s="19">
        <v>511</v>
      </c>
      <c r="I730" s="19">
        <v>469</v>
      </c>
      <c r="J730" s="19">
        <v>493</v>
      </c>
      <c r="K730" s="19">
        <v>408</v>
      </c>
      <c r="L730" s="19">
        <v>487</v>
      </c>
      <c r="M730" s="19">
        <v>867</v>
      </c>
      <c r="N730" s="19">
        <v>1872</v>
      </c>
      <c r="O730" s="19">
        <v>1996</v>
      </c>
      <c r="P730" s="19">
        <v>1403</v>
      </c>
      <c r="Q730" s="19">
        <v>1583</v>
      </c>
      <c r="R730" s="19">
        <v>1252</v>
      </c>
      <c r="S730" s="19">
        <v>1378</v>
      </c>
      <c r="T730" s="19">
        <v>1211</v>
      </c>
      <c r="U730" s="19">
        <v>1444</v>
      </c>
      <c r="V730" s="19">
        <v>1106</v>
      </c>
      <c r="W730" s="19">
        <v>1366</v>
      </c>
      <c r="X730" s="19">
        <v>1147</v>
      </c>
      <c r="Y730" s="19">
        <v>1348</v>
      </c>
      <c r="Z730" s="19">
        <v>1338</v>
      </c>
      <c r="AA730" s="19">
        <v>1526</v>
      </c>
      <c r="AB730" s="19">
        <v>1322</v>
      </c>
      <c r="AC730" s="19">
        <v>1394</v>
      </c>
      <c r="AD730" s="19">
        <v>1125</v>
      </c>
      <c r="AE730" s="19">
        <v>1246</v>
      </c>
      <c r="AF730" s="19">
        <v>1140</v>
      </c>
      <c r="AG730" s="19">
        <v>1103</v>
      </c>
      <c r="AH730" s="19">
        <v>1353</v>
      </c>
      <c r="AI730" s="19">
        <v>1385</v>
      </c>
      <c r="AJ730" s="19">
        <v>975</v>
      </c>
      <c r="AK730" s="19">
        <v>1229</v>
      </c>
      <c r="AL730" s="224">
        <v>879</v>
      </c>
      <c r="AM730" s="224">
        <v>1451</v>
      </c>
    </row>
    <row r="731" spans="1:48" ht="12.75" hidden="1" outlineLevel="1" x14ac:dyDescent="0.2">
      <c r="A731" s="49" t="s">
        <v>277</v>
      </c>
      <c r="B731" s="50"/>
      <c r="C731" s="7"/>
    </row>
    <row r="732" spans="1:48" s="19" customFormat="1" hidden="1" outlineLevel="1" x14ac:dyDescent="0.2">
      <c r="A732" s="28" t="s">
        <v>803</v>
      </c>
      <c r="B732" s="32"/>
      <c r="C732" s="19">
        <v>0</v>
      </c>
      <c r="D732" s="19">
        <v>55106</v>
      </c>
      <c r="E732" s="19">
        <v>196089</v>
      </c>
      <c r="F732" s="19">
        <v>645542</v>
      </c>
      <c r="G732" s="19">
        <v>2291373</v>
      </c>
      <c r="H732" s="19">
        <v>193699</v>
      </c>
      <c r="I732" s="19">
        <v>146285</v>
      </c>
      <c r="J732" s="19">
        <v>145759</v>
      </c>
      <c r="K732" s="19">
        <v>66149</v>
      </c>
      <c r="L732" s="19">
        <v>113095</v>
      </c>
      <c r="M732" s="19">
        <v>590221</v>
      </c>
      <c r="N732" s="19">
        <v>2255178</v>
      </c>
      <c r="O732" s="19">
        <v>2542821</v>
      </c>
      <c r="P732" s="19">
        <v>1245750</v>
      </c>
      <c r="Q732" s="19">
        <v>1602381</v>
      </c>
      <c r="R732" s="19">
        <v>1102452</v>
      </c>
      <c r="S732" s="19">
        <v>1350504</v>
      </c>
      <c r="T732" s="19">
        <v>1148552</v>
      </c>
      <c r="U732" s="19">
        <v>1330726</v>
      </c>
      <c r="V732" s="19">
        <v>877278</v>
      </c>
      <c r="W732" s="19">
        <v>1056468</v>
      </c>
      <c r="X732" s="19">
        <v>944634</v>
      </c>
      <c r="Y732" s="19">
        <v>1071315</v>
      </c>
      <c r="Z732" s="19">
        <v>929415</v>
      </c>
      <c r="AA732" s="19">
        <v>1346931</v>
      </c>
      <c r="AB732" s="19">
        <v>1069335</v>
      </c>
      <c r="AC732" s="19">
        <v>1072082</v>
      </c>
      <c r="AD732" s="19">
        <v>831751</v>
      </c>
      <c r="AE732" s="19">
        <v>974916</v>
      </c>
      <c r="AF732" s="19">
        <v>889320</v>
      </c>
      <c r="AG732" s="19">
        <v>698733</v>
      </c>
      <c r="AH732" s="19">
        <v>999196</v>
      </c>
      <c r="AI732" s="19">
        <v>989394</v>
      </c>
      <c r="AJ732" s="19">
        <v>665631</v>
      </c>
      <c r="AK732" s="19">
        <v>994983</v>
      </c>
      <c r="AL732" s="224">
        <v>438692</v>
      </c>
      <c r="AM732" s="224">
        <v>998955</v>
      </c>
    </row>
    <row r="733" spans="1:48" s="19" customFormat="1" hidden="1" outlineLevel="1" x14ac:dyDescent="0.2">
      <c r="A733" s="28" t="s">
        <v>279</v>
      </c>
      <c r="B733" s="32"/>
      <c r="C733" s="19">
        <v>0</v>
      </c>
      <c r="D733" s="19">
        <v>0</v>
      </c>
      <c r="E733" s="19">
        <v>4700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224">
        <v>0</v>
      </c>
      <c r="AM733" s="224">
        <v>0</v>
      </c>
    </row>
    <row r="734" spans="1:48" s="19" customFormat="1" hidden="1" outlineLevel="1" x14ac:dyDescent="0.2">
      <c r="A734" s="28" t="s">
        <v>280</v>
      </c>
      <c r="B734" s="32"/>
      <c r="C734" s="19">
        <v>1694</v>
      </c>
      <c r="D734" s="19">
        <v>3507</v>
      </c>
      <c r="E734" s="19">
        <v>37783</v>
      </c>
      <c r="F734" s="19">
        <v>43773</v>
      </c>
      <c r="G734" s="19">
        <v>99493</v>
      </c>
      <c r="H734" s="19">
        <v>120634</v>
      </c>
      <c r="I734" s="19">
        <v>113462</v>
      </c>
      <c r="J734" s="19">
        <v>130460</v>
      </c>
      <c r="K734" s="19">
        <v>123717</v>
      </c>
      <c r="L734" s="19">
        <v>127901</v>
      </c>
      <c r="M734" s="19">
        <v>117159</v>
      </c>
      <c r="N734" s="19">
        <v>79659</v>
      </c>
      <c r="O734" s="19">
        <v>103352</v>
      </c>
      <c r="P734" s="19">
        <v>142436</v>
      </c>
      <c r="Q734" s="19">
        <v>117324</v>
      </c>
      <c r="R734" s="19">
        <v>95586</v>
      </c>
      <c r="S734" s="19">
        <v>113359</v>
      </c>
      <c r="T734" s="19">
        <v>121559</v>
      </c>
      <c r="U734" s="19">
        <v>95017</v>
      </c>
      <c r="V734" s="19">
        <v>99136</v>
      </c>
      <c r="W734" s="19">
        <v>105288</v>
      </c>
      <c r="X734" s="19">
        <v>118924</v>
      </c>
      <c r="Y734" s="19">
        <v>90252</v>
      </c>
      <c r="Z734" s="19">
        <v>63652</v>
      </c>
      <c r="AA734" s="19">
        <v>80230</v>
      </c>
      <c r="AB734" s="19">
        <v>95766</v>
      </c>
      <c r="AC734" s="19">
        <v>78819</v>
      </c>
      <c r="AD734" s="19">
        <v>118531</v>
      </c>
      <c r="AE734" s="19">
        <v>68659</v>
      </c>
      <c r="AF734" s="19">
        <v>99342</v>
      </c>
      <c r="AG734" s="19">
        <v>93795</v>
      </c>
      <c r="AH734" s="19">
        <v>100747</v>
      </c>
      <c r="AI734" s="19">
        <v>68096</v>
      </c>
      <c r="AJ734" s="19">
        <v>72358</v>
      </c>
      <c r="AK734" s="19">
        <v>65239</v>
      </c>
      <c r="AL734" s="224">
        <v>60163</v>
      </c>
      <c r="AM734" s="224">
        <v>91298</v>
      </c>
    </row>
    <row r="735" spans="1:48" s="19" customFormat="1" hidden="1" outlineLevel="1" x14ac:dyDescent="0.2">
      <c r="A735" s="28" t="s">
        <v>281</v>
      </c>
      <c r="B735" s="32"/>
      <c r="C735" s="19">
        <v>6741</v>
      </c>
      <c r="D735" s="19">
        <v>792</v>
      </c>
      <c r="E735" s="19">
        <v>86050</v>
      </c>
      <c r="F735" s="19">
        <v>58320</v>
      </c>
      <c r="G735" s="19">
        <v>91047</v>
      </c>
      <c r="H735" s="19">
        <v>74492</v>
      </c>
      <c r="I735" s="19">
        <v>76609</v>
      </c>
      <c r="J735" s="19">
        <v>62877</v>
      </c>
      <c r="K735" s="19">
        <v>61243</v>
      </c>
      <c r="L735" s="19">
        <v>65157</v>
      </c>
      <c r="M735" s="19">
        <v>64670</v>
      </c>
      <c r="N735" s="19">
        <v>49072</v>
      </c>
      <c r="O735" s="19">
        <v>59424</v>
      </c>
      <c r="P735" s="19">
        <v>54147</v>
      </c>
      <c r="Q735" s="19">
        <v>46910</v>
      </c>
      <c r="R735" s="19">
        <v>55520</v>
      </c>
      <c r="S735" s="19">
        <v>65368</v>
      </c>
      <c r="T735" s="19">
        <v>53331</v>
      </c>
      <c r="U735" s="19">
        <v>49458</v>
      </c>
      <c r="V735" s="19">
        <v>50697</v>
      </c>
      <c r="W735" s="19">
        <v>47163</v>
      </c>
      <c r="X735" s="19">
        <v>59471</v>
      </c>
      <c r="Y735" s="19">
        <v>48585</v>
      </c>
      <c r="Z735" s="19">
        <v>36206</v>
      </c>
      <c r="AA735" s="19">
        <v>38619</v>
      </c>
      <c r="AB735" s="19">
        <v>46558</v>
      </c>
      <c r="AC735" s="19">
        <v>43527</v>
      </c>
      <c r="AD735" s="19">
        <v>39287</v>
      </c>
      <c r="AE735" s="19">
        <v>47839</v>
      </c>
      <c r="AF735" s="19">
        <v>56649</v>
      </c>
      <c r="AG735" s="19">
        <v>47588</v>
      </c>
      <c r="AH735" s="19">
        <v>49138</v>
      </c>
      <c r="AI735" s="19">
        <v>47965</v>
      </c>
      <c r="AJ735" s="19">
        <v>55564</v>
      </c>
      <c r="AK735" s="19">
        <v>54639</v>
      </c>
      <c r="AL735" s="224">
        <v>45428</v>
      </c>
      <c r="AM735" s="224">
        <v>41482</v>
      </c>
    </row>
    <row r="736" spans="1:48" s="19" customFormat="1" hidden="1" outlineLevel="1" x14ac:dyDescent="0.2">
      <c r="A736" s="28" t="s">
        <v>282</v>
      </c>
      <c r="B736" s="32"/>
      <c r="C736" s="19">
        <v>3409</v>
      </c>
      <c r="D736" s="19">
        <v>6172</v>
      </c>
      <c r="E736" s="19">
        <v>109584</v>
      </c>
      <c r="F736" s="19">
        <v>124344</v>
      </c>
      <c r="G736" s="19">
        <v>148912</v>
      </c>
      <c r="H736" s="19">
        <v>133387</v>
      </c>
      <c r="I736" s="19">
        <v>177397</v>
      </c>
      <c r="J736" s="19">
        <v>140242</v>
      </c>
      <c r="K736" s="19">
        <v>141639</v>
      </c>
      <c r="L736" s="19">
        <v>184254</v>
      </c>
      <c r="M736" s="19">
        <v>167582</v>
      </c>
      <c r="N736" s="19">
        <v>165769</v>
      </c>
      <c r="O736" s="19">
        <v>130359</v>
      </c>
      <c r="P736" s="19">
        <v>134690</v>
      </c>
      <c r="Q736" s="19">
        <v>147276</v>
      </c>
      <c r="R736" s="19">
        <v>139620</v>
      </c>
      <c r="S736" s="19">
        <v>120036</v>
      </c>
      <c r="T736" s="19">
        <v>109384</v>
      </c>
      <c r="U736" s="19">
        <v>158326</v>
      </c>
      <c r="V736" s="19">
        <v>187021</v>
      </c>
      <c r="W736" s="19">
        <v>126956</v>
      </c>
      <c r="X736" s="19">
        <v>151645</v>
      </c>
      <c r="Y736" s="19">
        <v>129786</v>
      </c>
      <c r="Z736" s="19">
        <v>105706</v>
      </c>
      <c r="AA736" s="19">
        <v>204115</v>
      </c>
      <c r="AB736" s="19">
        <v>158818</v>
      </c>
      <c r="AC736" s="19">
        <v>128807</v>
      </c>
      <c r="AD736" s="19">
        <v>127093</v>
      </c>
      <c r="AE736" s="19">
        <v>132208</v>
      </c>
      <c r="AF736" s="19">
        <v>131016</v>
      </c>
      <c r="AG736" s="19">
        <v>133645</v>
      </c>
      <c r="AH736" s="19">
        <v>99889</v>
      </c>
      <c r="AI736" s="19">
        <v>111781</v>
      </c>
      <c r="AJ736" s="19">
        <v>96022</v>
      </c>
      <c r="AK736" s="19">
        <v>94788</v>
      </c>
      <c r="AL736" s="224">
        <v>92998</v>
      </c>
      <c r="AM736" s="224">
        <v>129170</v>
      </c>
    </row>
    <row r="737" spans="1:39" s="19" customFormat="1" ht="12.75" hidden="1" outlineLevel="1" x14ac:dyDescent="0.2">
      <c r="A737" s="49" t="s">
        <v>764</v>
      </c>
      <c r="B737" s="32"/>
      <c r="AL737" s="224"/>
      <c r="AM737" s="224"/>
    </row>
    <row r="738" spans="1:39" s="91" customFormat="1" hidden="1" outlineLevel="1" x14ac:dyDescent="0.2">
      <c r="A738" s="113" t="s">
        <v>804</v>
      </c>
      <c r="B738" s="90"/>
      <c r="C738" s="91">
        <v>0</v>
      </c>
      <c r="D738" s="91">
        <v>18</v>
      </c>
      <c r="E738" s="91">
        <v>73</v>
      </c>
      <c r="F738" s="91">
        <v>234</v>
      </c>
      <c r="G738" s="91">
        <v>788</v>
      </c>
      <c r="H738" s="91">
        <v>66</v>
      </c>
      <c r="I738" s="91">
        <v>72</v>
      </c>
      <c r="J738" s="91">
        <v>55</v>
      </c>
      <c r="K738" s="91">
        <v>31</v>
      </c>
      <c r="L738" s="91">
        <v>36</v>
      </c>
      <c r="M738" s="91">
        <v>147</v>
      </c>
      <c r="N738" s="91">
        <v>603</v>
      </c>
      <c r="O738" s="91">
        <v>623</v>
      </c>
      <c r="P738" s="91">
        <v>344</v>
      </c>
      <c r="Q738" s="91">
        <v>424</v>
      </c>
      <c r="R738" s="91">
        <v>312</v>
      </c>
      <c r="S738" s="91">
        <v>370</v>
      </c>
      <c r="T738" s="91">
        <v>351</v>
      </c>
      <c r="U738" s="91">
        <v>378</v>
      </c>
      <c r="V738" s="91">
        <v>289</v>
      </c>
      <c r="W738" s="91">
        <v>315</v>
      </c>
      <c r="X738" s="91">
        <v>301</v>
      </c>
      <c r="Y738" s="91">
        <v>305</v>
      </c>
      <c r="Z738" s="91">
        <v>289</v>
      </c>
      <c r="AA738" s="91">
        <v>382</v>
      </c>
      <c r="AB738" s="91">
        <v>345</v>
      </c>
      <c r="AC738" s="91">
        <v>305</v>
      </c>
      <c r="AD738" s="91">
        <v>270</v>
      </c>
      <c r="AE738" s="91">
        <v>279</v>
      </c>
      <c r="AF738" s="91">
        <v>267</v>
      </c>
      <c r="AG738" s="91">
        <v>217</v>
      </c>
      <c r="AH738" s="91">
        <v>301</v>
      </c>
      <c r="AI738" s="91">
        <v>267</v>
      </c>
      <c r="AJ738" s="91">
        <v>197</v>
      </c>
      <c r="AK738" s="91">
        <v>313</v>
      </c>
      <c r="AL738" s="91">
        <v>120</v>
      </c>
      <c r="AM738" s="91">
        <v>265</v>
      </c>
    </row>
    <row r="739" spans="1:39" s="91" customFormat="1" hidden="1" outlineLevel="1" x14ac:dyDescent="0.2">
      <c r="A739" s="113" t="s">
        <v>766</v>
      </c>
      <c r="B739" s="90"/>
      <c r="C739" s="91">
        <v>0</v>
      </c>
      <c r="D739" s="91">
        <v>0</v>
      </c>
      <c r="E739" s="91">
        <v>3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</row>
    <row r="740" spans="1:39" s="91" customFormat="1" hidden="1" outlineLevel="1" x14ac:dyDescent="0.2">
      <c r="A740" s="113" t="s">
        <v>767</v>
      </c>
      <c r="B740" s="90"/>
      <c r="C740" s="91">
        <v>7</v>
      </c>
      <c r="D740" s="91">
        <v>22</v>
      </c>
      <c r="E740" s="91">
        <v>169</v>
      </c>
      <c r="F740" s="91">
        <v>205</v>
      </c>
      <c r="G740" s="91">
        <v>234</v>
      </c>
      <c r="H740" s="91">
        <v>227</v>
      </c>
      <c r="I740" s="91">
        <v>230</v>
      </c>
      <c r="J740" s="91">
        <v>224</v>
      </c>
      <c r="K740" s="91">
        <v>232</v>
      </c>
      <c r="L740" s="91">
        <v>218</v>
      </c>
      <c r="M740" s="91">
        <v>189</v>
      </c>
      <c r="N740" s="91">
        <v>152</v>
      </c>
      <c r="O740" s="91">
        <v>138</v>
      </c>
      <c r="P740" s="91">
        <v>174</v>
      </c>
      <c r="Q740" s="91">
        <v>158</v>
      </c>
      <c r="R740" s="91">
        <v>155</v>
      </c>
      <c r="S740" s="91">
        <v>178</v>
      </c>
      <c r="T740" s="91">
        <v>208</v>
      </c>
      <c r="U740" s="91">
        <v>149</v>
      </c>
      <c r="V740" s="91">
        <v>173</v>
      </c>
      <c r="W740" s="91">
        <v>134</v>
      </c>
      <c r="X740" s="91">
        <v>180</v>
      </c>
      <c r="Y740" s="91">
        <v>126</v>
      </c>
      <c r="Z740" s="91">
        <v>111</v>
      </c>
      <c r="AA740" s="91">
        <v>134</v>
      </c>
      <c r="AB740" s="91">
        <v>143</v>
      </c>
      <c r="AC740" s="91">
        <v>133</v>
      </c>
      <c r="AD740" s="91">
        <v>173</v>
      </c>
      <c r="AE740" s="91">
        <v>130</v>
      </c>
      <c r="AF740" s="91">
        <v>132</v>
      </c>
      <c r="AG740" s="91">
        <v>139</v>
      </c>
      <c r="AH740" s="91">
        <v>116</v>
      </c>
      <c r="AI740" s="91">
        <v>109</v>
      </c>
      <c r="AJ740" s="91">
        <v>112</v>
      </c>
      <c r="AK740" s="91">
        <v>104</v>
      </c>
      <c r="AL740" s="91">
        <v>102</v>
      </c>
      <c r="AM740" s="91">
        <v>104</v>
      </c>
    </row>
    <row r="741" spans="1:39" s="91" customFormat="1" hidden="1" outlineLevel="1" x14ac:dyDescent="0.2">
      <c r="A741" s="113" t="s">
        <v>768</v>
      </c>
      <c r="B741" s="90"/>
      <c r="C741" s="91">
        <v>30</v>
      </c>
      <c r="D741" s="91">
        <v>6</v>
      </c>
      <c r="E741" s="91">
        <v>421</v>
      </c>
      <c r="F741" s="91">
        <v>394</v>
      </c>
      <c r="G741" s="91">
        <v>574</v>
      </c>
      <c r="H741" s="91">
        <v>458</v>
      </c>
      <c r="I741" s="91">
        <v>490</v>
      </c>
      <c r="J741" s="91">
        <v>431</v>
      </c>
      <c r="K741" s="91">
        <v>431</v>
      </c>
      <c r="L741" s="91">
        <v>447</v>
      </c>
      <c r="M741" s="91">
        <v>451</v>
      </c>
      <c r="N741" s="91">
        <v>336</v>
      </c>
      <c r="O741" s="91">
        <v>386</v>
      </c>
      <c r="P741" s="91">
        <v>353</v>
      </c>
      <c r="Q741" s="91">
        <v>333</v>
      </c>
      <c r="R741" s="91">
        <v>384</v>
      </c>
      <c r="S741" s="91">
        <v>397</v>
      </c>
      <c r="T741" s="91">
        <v>413</v>
      </c>
      <c r="U741" s="91">
        <v>336</v>
      </c>
      <c r="V741" s="91">
        <v>359</v>
      </c>
      <c r="W741" s="91">
        <v>335</v>
      </c>
      <c r="X741" s="91">
        <v>373</v>
      </c>
      <c r="Y741" s="91">
        <v>326</v>
      </c>
      <c r="Z741" s="91">
        <v>237</v>
      </c>
      <c r="AA741" s="91">
        <v>270</v>
      </c>
      <c r="AB741" s="91">
        <v>282</v>
      </c>
      <c r="AC741" s="91">
        <v>295</v>
      </c>
      <c r="AD741" s="91">
        <v>269</v>
      </c>
      <c r="AE741" s="91">
        <v>313</v>
      </c>
      <c r="AF741" s="91">
        <v>360</v>
      </c>
      <c r="AG741" s="91">
        <v>310</v>
      </c>
      <c r="AH741" s="91">
        <v>313</v>
      </c>
      <c r="AI741" s="91">
        <v>284</v>
      </c>
      <c r="AJ741" s="91">
        <v>375</v>
      </c>
      <c r="AK741" s="91">
        <v>367</v>
      </c>
      <c r="AL741" s="91">
        <v>307</v>
      </c>
      <c r="AM741" s="91">
        <v>296</v>
      </c>
    </row>
    <row r="742" spans="1:39" s="91" customFormat="1" hidden="1" outlineLevel="1" x14ac:dyDescent="0.2">
      <c r="A742" s="113" t="s">
        <v>769</v>
      </c>
      <c r="B742" s="90"/>
      <c r="C742" s="91">
        <v>4</v>
      </c>
      <c r="D742" s="91">
        <v>9</v>
      </c>
      <c r="E742" s="91">
        <v>220</v>
      </c>
      <c r="F742" s="91">
        <v>264</v>
      </c>
      <c r="G742" s="91">
        <v>273</v>
      </c>
      <c r="H742" s="91">
        <v>271</v>
      </c>
      <c r="I742" s="91">
        <v>304</v>
      </c>
      <c r="J742" s="91">
        <v>262</v>
      </c>
      <c r="K742" s="91">
        <v>269</v>
      </c>
      <c r="L742" s="91">
        <v>305</v>
      </c>
      <c r="M742" s="91">
        <v>297</v>
      </c>
      <c r="N742" s="91">
        <v>271</v>
      </c>
      <c r="O742" s="91">
        <v>274</v>
      </c>
      <c r="P742" s="91">
        <v>253</v>
      </c>
      <c r="Q742" s="91">
        <v>294</v>
      </c>
      <c r="R742" s="91">
        <v>262</v>
      </c>
      <c r="S742" s="91">
        <v>252</v>
      </c>
      <c r="T742" s="91">
        <v>211</v>
      </c>
      <c r="U742" s="91">
        <v>268</v>
      </c>
      <c r="V742" s="91">
        <v>277</v>
      </c>
      <c r="W742" s="91">
        <v>194</v>
      </c>
      <c r="X742" s="91">
        <v>257</v>
      </c>
      <c r="Y742" s="91">
        <v>237</v>
      </c>
      <c r="Z742" s="91">
        <v>211</v>
      </c>
      <c r="AA742" s="91">
        <v>308</v>
      </c>
      <c r="AB742" s="91">
        <v>267</v>
      </c>
      <c r="AC742" s="91">
        <v>216</v>
      </c>
      <c r="AD742" s="91">
        <v>281</v>
      </c>
      <c r="AE742" s="91">
        <v>260</v>
      </c>
      <c r="AF742" s="91">
        <v>273</v>
      </c>
      <c r="AG742" s="91">
        <v>217</v>
      </c>
      <c r="AH742" s="91">
        <v>193</v>
      </c>
      <c r="AI742" s="91">
        <v>219</v>
      </c>
      <c r="AJ742" s="91">
        <v>228</v>
      </c>
      <c r="AK742" s="91">
        <v>200</v>
      </c>
      <c r="AL742" s="91">
        <v>196</v>
      </c>
      <c r="AM742" s="91">
        <v>204</v>
      </c>
    </row>
    <row r="743" spans="1:39" ht="12.75" hidden="1" outlineLevel="1" x14ac:dyDescent="0.2">
      <c r="A743" s="49" t="s">
        <v>283</v>
      </c>
      <c r="B743" s="50"/>
      <c r="C743" s="7"/>
    </row>
    <row r="744" spans="1:39" s="19" customFormat="1" hidden="1" outlineLevel="1" x14ac:dyDescent="0.2">
      <c r="A744" s="28" t="s">
        <v>805</v>
      </c>
      <c r="B744" s="32"/>
      <c r="C744" s="19">
        <v>0</v>
      </c>
      <c r="D744" s="19">
        <v>3061</v>
      </c>
      <c r="E744" s="19">
        <v>2686</v>
      </c>
      <c r="F744" s="19">
        <v>2759</v>
      </c>
      <c r="G744" s="19">
        <v>2908</v>
      </c>
      <c r="H744" s="19">
        <v>2935</v>
      </c>
      <c r="I744" s="19">
        <v>2032</v>
      </c>
      <c r="J744" s="19">
        <v>2650</v>
      </c>
      <c r="K744" s="19">
        <v>2134</v>
      </c>
      <c r="L744" s="19">
        <v>3142</v>
      </c>
      <c r="M744" s="19">
        <v>4015</v>
      </c>
      <c r="N744" s="19">
        <v>3740</v>
      </c>
      <c r="O744" s="19">
        <v>4082</v>
      </c>
      <c r="P744" s="19">
        <v>3621</v>
      </c>
      <c r="Q744" s="19">
        <v>3779</v>
      </c>
      <c r="R744" s="19">
        <v>3533</v>
      </c>
      <c r="S744" s="19">
        <v>3650</v>
      </c>
      <c r="T744" s="19">
        <v>3272</v>
      </c>
      <c r="U744" s="19">
        <v>3520</v>
      </c>
      <c r="V744" s="19">
        <v>3036</v>
      </c>
      <c r="W744" s="19">
        <v>3354</v>
      </c>
      <c r="X744" s="19">
        <v>3138</v>
      </c>
      <c r="Y744" s="19">
        <v>3513</v>
      </c>
      <c r="Z744" s="19">
        <v>3216</v>
      </c>
      <c r="AA744" s="19">
        <v>3526</v>
      </c>
      <c r="AB744" s="19">
        <v>3100</v>
      </c>
      <c r="AC744" s="19">
        <v>3515</v>
      </c>
      <c r="AD744" s="19">
        <v>3081</v>
      </c>
      <c r="AE744" s="19">
        <v>3494</v>
      </c>
      <c r="AF744" s="19">
        <v>3331</v>
      </c>
      <c r="AG744" s="19">
        <v>3220</v>
      </c>
      <c r="AH744" s="19">
        <v>3320</v>
      </c>
      <c r="AI744" s="19">
        <v>3706</v>
      </c>
      <c r="AJ744" s="19">
        <v>3379</v>
      </c>
      <c r="AK744" s="19">
        <v>3179</v>
      </c>
      <c r="AL744" s="224">
        <v>3656</v>
      </c>
      <c r="AM744" s="224">
        <v>3770</v>
      </c>
    </row>
    <row r="745" spans="1:39" s="19" customFormat="1" hidden="1" outlineLevel="1" x14ac:dyDescent="0.2">
      <c r="A745" s="28" t="s">
        <v>285</v>
      </c>
      <c r="B745" s="32"/>
      <c r="C745" s="19">
        <v>0</v>
      </c>
      <c r="D745" s="19">
        <v>0</v>
      </c>
      <c r="E745" s="19">
        <v>1567</v>
      </c>
      <c r="F745" s="19" t="s">
        <v>1</v>
      </c>
      <c r="G745" s="19" t="s">
        <v>1</v>
      </c>
      <c r="H745" s="19" t="s">
        <v>1</v>
      </c>
      <c r="I745" s="19" t="s">
        <v>1</v>
      </c>
      <c r="J745" s="19" t="s">
        <v>1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224">
        <v>0</v>
      </c>
      <c r="AM745" s="224">
        <v>0</v>
      </c>
    </row>
    <row r="746" spans="1:39" s="19" customFormat="1" hidden="1" outlineLevel="1" x14ac:dyDescent="0.2">
      <c r="A746" s="28" t="s">
        <v>286</v>
      </c>
      <c r="B746" s="32"/>
      <c r="C746" s="19">
        <v>242</v>
      </c>
      <c r="D746" s="19">
        <v>159</v>
      </c>
      <c r="E746" s="19">
        <v>224</v>
      </c>
      <c r="F746" s="19">
        <v>214</v>
      </c>
      <c r="G746" s="19">
        <v>425</v>
      </c>
      <c r="H746" s="19">
        <v>531</v>
      </c>
      <c r="I746" s="19">
        <v>493</v>
      </c>
      <c r="J746" s="19">
        <v>582</v>
      </c>
      <c r="K746" s="19">
        <v>533</v>
      </c>
      <c r="L746" s="19">
        <v>587</v>
      </c>
      <c r="M746" s="19">
        <v>620</v>
      </c>
      <c r="N746" s="19">
        <v>524</v>
      </c>
      <c r="O746" s="19">
        <v>749</v>
      </c>
      <c r="P746" s="19">
        <v>819</v>
      </c>
      <c r="Q746" s="19">
        <v>743</v>
      </c>
      <c r="R746" s="19">
        <v>617</v>
      </c>
      <c r="S746" s="19">
        <v>637</v>
      </c>
      <c r="T746" s="19">
        <v>584</v>
      </c>
      <c r="U746" s="19">
        <v>638</v>
      </c>
      <c r="V746" s="19">
        <v>573</v>
      </c>
      <c r="W746" s="19">
        <v>779</v>
      </c>
      <c r="X746" s="19">
        <v>661</v>
      </c>
      <c r="Y746" s="19">
        <v>716</v>
      </c>
      <c r="Z746" s="19">
        <v>573</v>
      </c>
      <c r="AA746" s="19">
        <v>599</v>
      </c>
      <c r="AB746" s="19">
        <v>670</v>
      </c>
      <c r="AC746" s="19">
        <v>593</v>
      </c>
      <c r="AD746" s="19">
        <v>685</v>
      </c>
      <c r="AE746" s="19">
        <v>528</v>
      </c>
      <c r="AF746" s="19">
        <v>753</v>
      </c>
      <c r="AG746" s="19">
        <v>675</v>
      </c>
      <c r="AH746" s="19">
        <v>869</v>
      </c>
      <c r="AI746" s="19">
        <v>625</v>
      </c>
      <c r="AJ746" s="19">
        <v>646</v>
      </c>
      <c r="AK746" s="19">
        <v>627</v>
      </c>
      <c r="AL746" s="224">
        <v>590</v>
      </c>
      <c r="AM746" s="224">
        <v>878</v>
      </c>
    </row>
    <row r="747" spans="1:39" s="19" customFormat="1" hidden="1" outlineLevel="1" x14ac:dyDescent="0.2">
      <c r="A747" s="28" t="s">
        <v>287</v>
      </c>
      <c r="B747" s="32"/>
      <c r="C747" s="19">
        <v>225</v>
      </c>
      <c r="D747" s="19">
        <v>132</v>
      </c>
      <c r="E747" s="19">
        <v>204</v>
      </c>
      <c r="F747" s="19">
        <v>148</v>
      </c>
      <c r="G747" s="19">
        <v>159</v>
      </c>
      <c r="H747" s="19">
        <v>163</v>
      </c>
      <c r="I747" s="19">
        <v>156</v>
      </c>
      <c r="J747" s="19">
        <v>146</v>
      </c>
      <c r="K747" s="19">
        <v>142</v>
      </c>
      <c r="L747" s="19">
        <v>146</v>
      </c>
      <c r="M747" s="19">
        <v>143</v>
      </c>
      <c r="N747" s="19">
        <v>146</v>
      </c>
      <c r="O747" s="19">
        <v>155</v>
      </c>
      <c r="P747" s="19">
        <v>153</v>
      </c>
      <c r="Q747" s="19">
        <v>141</v>
      </c>
      <c r="R747" s="19">
        <v>145</v>
      </c>
      <c r="S747" s="19">
        <v>165</v>
      </c>
      <c r="T747" s="19">
        <v>129</v>
      </c>
      <c r="U747" s="19">
        <v>147</v>
      </c>
      <c r="V747" s="19">
        <v>141</v>
      </c>
      <c r="W747" s="19">
        <v>140</v>
      </c>
      <c r="X747" s="19">
        <v>159</v>
      </c>
      <c r="Y747" s="19">
        <v>149</v>
      </c>
      <c r="Z747" s="19">
        <v>153</v>
      </c>
      <c r="AA747" s="19">
        <v>143</v>
      </c>
      <c r="AB747" s="19">
        <v>165</v>
      </c>
      <c r="AC747" s="19">
        <v>148</v>
      </c>
      <c r="AD747" s="19">
        <v>146</v>
      </c>
      <c r="AE747" s="19">
        <v>153</v>
      </c>
      <c r="AF747" s="19">
        <v>157</v>
      </c>
      <c r="AG747" s="19">
        <v>154</v>
      </c>
      <c r="AH747" s="19">
        <v>157</v>
      </c>
      <c r="AI747" s="19">
        <v>169</v>
      </c>
      <c r="AJ747" s="19">
        <v>148</v>
      </c>
      <c r="AK747" s="19">
        <v>149</v>
      </c>
      <c r="AL747" s="224">
        <v>148</v>
      </c>
      <c r="AM747" s="224">
        <v>140</v>
      </c>
    </row>
    <row r="748" spans="1:39" s="19" customFormat="1" hidden="1" outlineLevel="1" x14ac:dyDescent="0.2">
      <c r="A748" s="28" t="s">
        <v>288</v>
      </c>
      <c r="B748" s="32"/>
      <c r="C748" s="19">
        <v>852</v>
      </c>
      <c r="D748" s="19">
        <v>686</v>
      </c>
      <c r="E748" s="19">
        <v>498</v>
      </c>
      <c r="F748" s="19">
        <v>471</v>
      </c>
      <c r="G748" s="19">
        <v>545</v>
      </c>
      <c r="H748" s="19">
        <v>492</v>
      </c>
      <c r="I748" s="19">
        <v>584</v>
      </c>
      <c r="J748" s="19">
        <v>535</v>
      </c>
      <c r="K748" s="19">
        <v>527</v>
      </c>
      <c r="L748" s="19">
        <v>604</v>
      </c>
      <c r="M748" s="19">
        <v>564</v>
      </c>
      <c r="N748" s="19">
        <v>612</v>
      </c>
      <c r="O748" s="19">
        <v>476</v>
      </c>
      <c r="P748" s="19">
        <v>532</v>
      </c>
      <c r="Q748" s="19">
        <v>501</v>
      </c>
      <c r="R748" s="19">
        <v>533</v>
      </c>
      <c r="S748" s="19">
        <v>476</v>
      </c>
      <c r="T748" s="19">
        <v>518</v>
      </c>
      <c r="U748" s="19">
        <v>591</v>
      </c>
      <c r="V748" s="19">
        <v>675</v>
      </c>
      <c r="W748" s="19">
        <v>654</v>
      </c>
      <c r="X748" s="19">
        <v>590</v>
      </c>
      <c r="Y748" s="19">
        <v>548</v>
      </c>
      <c r="Z748" s="19">
        <v>501</v>
      </c>
      <c r="AA748" s="19">
        <v>663</v>
      </c>
      <c r="AB748" s="19">
        <v>595</v>
      </c>
      <c r="AC748" s="19">
        <v>596</v>
      </c>
      <c r="AD748" s="19">
        <v>452</v>
      </c>
      <c r="AE748" s="19">
        <v>508</v>
      </c>
      <c r="AF748" s="19">
        <v>480</v>
      </c>
      <c r="AG748" s="19">
        <v>616</v>
      </c>
      <c r="AH748" s="19">
        <v>518</v>
      </c>
      <c r="AI748" s="19">
        <v>510</v>
      </c>
      <c r="AJ748" s="19">
        <v>421</v>
      </c>
      <c r="AK748" s="19">
        <v>474</v>
      </c>
      <c r="AL748" s="224">
        <v>474</v>
      </c>
      <c r="AM748" s="224">
        <v>633</v>
      </c>
    </row>
    <row r="749" spans="1:39" s="19" customFormat="1" hidden="1" outlineLevel="1" x14ac:dyDescent="0.2">
      <c r="A749" s="28" t="s">
        <v>770</v>
      </c>
      <c r="B749" s="32"/>
      <c r="AL749" s="224"/>
      <c r="AM749" s="224"/>
    </row>
    <row r="750" spans="1:39" s="19" customFormat="1" hidden="1" outlineLevel="1" x14ac:dyDescent="0.2">
      <c r="A750" s="28" t="s">
        <v>771</v>
      </c>
      <c r="B750" s="32"/>
      <c r="C750" s="19">
        <v>847813</v>
      </c>
      <c r="D750" s="19">
        <v>1011893</v>
      </c>
      <c r="E750" s="19">
        <v>29393164</v>
      </c>
      <c r="F750" s="19">
        <v>26880229</v>
      </c>
      <c r="G750" s="19">
        <v>30721915</v>
      </c>
      <c r="H750" s="19">
        <v>28985063</v>
      </c>
      <c r="I750" s="19">
        <v>27568142</v>
      </c>
      <c r="J750" s="19">
        <v>26845517</v>
      </c>
      <c r="K750" s="19">
        <v>25913202</v>
      </c>
      <c r="L750" s="19">
        <v>33813566</v>
      </c>
      <c r="M750" s="19">
        <v>25031621</v>
      </c>
      <c r="N750" s="19">
        <v>22691440</v>
      </c>
      <c r="O750" s="19">
        <v>25800617</v>
      </c>
      <c r="P750" s="19">
        <v>25641567</v>
      </c>
      <c r="Q750" s="19">
        <v>26349386</v>
      </c>
      <c r="R750" s="19">
        <v>26542710</v>
      </c>
      <c r="S750" s="19">
        <v>25563564</v>
      </c>
      <c r="T750" s="19">
        <v>24488688</v>
      </c>
      <c r="U750" s="19">
        <v>24606932</v>
      </c>
      <c r="V750" s="19">
        <v>23256771</v>
      </c>
      <c r="W750" s="19">
        <v>21442572</v>
      </c>
      <c r="X750" s="19">
        <v>29286564</v>
      </c>
      <c r="Y750" s="19">
        <v>19642893</v>
      </c>
      <c r="Z750" s="19">
        <v>18718878</v>
      </c>
      <c r="AA750" s="19">
        <v>22370489</v>
      </c>
      <c r="AB750" s="19">
        <v>21870249</v>
      </c>
      <c r="AC750" s="19">
        <v>21960182</v>
      </c>
      <c r="AD750" s="19">
        <v>23453079</v>
      </c>
      <c r="AE750" s="19">
        <v>22217428</v>
      </c>
      <c r="AF750" s="19">
        <v>22242954</v>
      </c>
      <c r="AG750" s="19">
        <v>20120448</v>
      </c>
      <c r="AH750" s="19">
        <v>19956639</v>
      </c>
      <c r="AI750" s="19">
        <v>20720144</v>
      </c>
      <c r="AJ750" s="19">
        <v>23656705</v>
      </c>
      <c r="AK750" s="19">
        <v>16877553</v>
      </c>
      <c r="AL750" s="224">
        <v>18430368</v>
      </c>
      <c r="AM750" s="224">
        <v>19254076</v>
      </c>
    </row>
    <row r="751" spans="1:39" s="91" customFormat="1" hidden="1" outlineLevel="1" x14ac:dyDescent="0.2">
      <c r="A751" s="113" t="s">
        <v>772</v>
      </c>
      <c r="B751" s="90"/>
      <c r="C751" s="91">
        <v>10726</v>
      </c>
      <c r="D751" s="91">
        <v>13177</v>
      </c>
      <c r="E751" s="91">
        <v>442484</v>
      </c>
      <c r="F751" s="91">
        <v>410735</v>
      </c>
      <c r="G751" s="91">
        <v>474176</v>
      </c>
      <c r="H751" s="91">
        <v>437082</v>
      </c>
      <c r="I751" s="91">
        <v>431065</v>
      </c>
      <c r="J751" s="91">
        <v>421630</v>
      </c>
      <c r="K751" s="91">
        <v>402334</v>
      </c>
      <c r="L751" s="91">
        <v>503966</v>
      </c>
      <c r="M751" s="91">
        <v>374800</v>
      </c>
      <c r="N751" s="91">
        <v>344114</v>
      </c>
      <c r="O751" s="91">
        <v>389545</v>
      </c>
      <c r="P751" s="91">
        <v>385664</v>
      </c>
      <c r="Q751" s="91">
        <v>396410</v>
      </c>
      <c r="R751" s="91">
        <v>404717</v>
      </c>
      <c r="S751" s="91">
        <v>393398</v>
      </c>
      <c r="T751" s="91">
        <v>375963</v>
      </c>
      <c r="U751" s="91">
        <v>389209</v>
      </c>
      <c r="V751" s="91">
        <v>372274</v>
      </c>
      <c r="W751" s="91">
        <v>336836</v>
      </c>
      <c r="X751" s="91">
        <v>443695</v>
      </c>
      <c r="Y751" s="91">
        <v>310222</v>
      </c>
      <c r="Z751" s="91">
        <v>292422</v>
      </c>
      <c r="AA751" s="91">
        <v>348102</v>
      </c>
      <c r="AB751" s="91">
        <v>337048</v>
      </c>
      <c r="AC751" s="91">
        <v>340622</v>
      </c>
      <c r="AD751" s="91">
        <v>367000</v>
      </c>
      <c r="AE751" s="91">
        <v>349232</v>
      </c>
      <c r="AF751" s="91">
        <v>349929</v>
      </c>
      <c r="AG751" s="91">
        <v>326859</v>
      </c>
      <c r="AH751" s="91">
        <v>323394</v>
      </c>
      <c r="AI751" s="91">
        <v>334180</v>
      </c>
      <c r="AJ751" s="91">
        <v>374478</v>
      </c>
      <c r="AK751" s="91">
        <v>268758</v>
      </c>
      <c r="AL751" s="91">
        <v>298558</v>
      </c>
      <c r="AM751" s="91">
        <v>304307</v>
      </c>
    </row>
    <row r="752" spans="1:39" s="19" customFormat="1" hidden="1" outlineLevel="1" x14ac:dyDescent="0.2">
      <c r="A752" s="28" t="s">
        <v>773</v>
      </c>
      <c r="B752" s="32"/>
      <c r="C752" s="19">
        <v>841224</v>
      </c>
      <c r="D752" s="19">
        <v>1004275</v>
      </c>
      <c r="E752" s="19">
        <v>28853591</v>
      </c>
      <c r="F752" s="19">
        <v>26398952</v>
      </c>
      <c r="G752" s="19">
        <v>30026120</v>
      </c>
      <c r="H752" s="19">
        <v>28324667</v>
      </c>
      <c r="I752" s="19">
        <v>26979018</v>
      </c>
      <c r="J752" s="19">
        <v>26335646</v>
      </c>
      <c r="K752" s="19">
        <v>25447786</v>
      </c>
      <c r="L752" s="19">
        <v>33331103</v>
      </c>
      <c r="M752" s="19">
        <v>24501335</v>
      </c>
      <c r="N752" s="19">
        <v>22197998</v>
      </c>
      <c r="O752" s="19">
        <v>25301084</v>
      </c>
      <c r="P752" s="19">
        <v>25146062</v>
      </c>
      <c r="Q752" s="19">
        <v>25841428</v>
      </c>
      <c r="R752" s="19">
        <v>26076119</v>
      </c>
      <c r="S752" s="19">
        <v>25011100</v>
      </c>
      <c r="T752" s="19">
        <v>23983477</v>
      </c>
      <c r="U752" s="19">
        <v>24188625</v>
      </c>
      <c r="V752" s="19">
        <v>22895364</v>
      </c>
      <c r="W752" s="19">
        <v>21139493</v>
      </c>
      <c r="X752" s="19">
        <v>28925998</v>
      </c>
      <c r="Y752" s="19">
        <v>19303326</v>
      </c>
      <c r="Z752" s="19">
        <v>18438707</v>
      </c>
      <c r="AA752" s="19">
        <v>21965683</v>
      </c>
      <c r="AB752" s="19">
        <v>21504301</v>
      </c>
      <c r="AC752" s="19">
        <v>21649438</v>
      </c>
      <c r="AD752" s="19">
        <v>23015883</v>
      </c>
      <c r="AE752" s="19">
        <v>21725831</v>
      </c>
      <c r="AF752" s="19">
        <v>21800340</v>
      </c>
      <c r="AG752" s="19">
        <v>19756720</v>
      </c>
      <c r="AH752" s="19">
        <v>19636518</v>
      </c>
      <c r="AI752" s="19">
        <v>20384933</v>
      </c>
      <c r="AJ752" s="19">
        <v>23361833</v>
      </c>
      <c r="AK752" s="19">
        <v>16590043</v>
      </c>
      <c r="AL752" s="224">
        <v>18062920</v>
      </c>
      <c r="AM752" s="224">
        <v>18906400</v>
      </c>
    </row>
    <row r="753" spans="1:39" s="91" customFormat="1" hidden="1" outlineLevel="1" x14ac:dyDescent="0.2">
      <c r="A753" s="113" t="s">
        <v>774</v>
      </c>
      <c r="B753" s="90"/>
      <c r="C753" s="91">
        <v>10662</v>
      </c>
      <c r="D753" s="91">
        <v>13088</v>
      </c>
      <c r="E753" s="91">
        <v>437845</v>
      </c>
      <c r="F753" s="91">
        <v>406085</v>
      </c>
      <c r="G753" s="91">
        <v>468072</v>
      </c>
      <c r="H753" s="91">
        <v>431343</v>
      </c>
      <c r="I753" s="91">
        <v>426031</v>
      </c>
      <c r="J753" s="91">
        <v>416966</v>
      </c>
      <c r="K753" s="91">
        <v>398408</v>
      </c>
      <c r="L753" s="91">
        <v>499802</v>
      </c>
      <c r="M753" s="91">
        <v>370746</v>
      </c>
      <c r="N753" s="91">
        <v>340297</v>
      </c>
      <c r="O753" s="91">
        <v>385476</v>
      </c>
      <c r="P753" s="91">
        <v>381515</v>
      </c>
      <c r="Q753" s="91">
        <v>392477</v>
      </c>
      <c r="R753" s="91">
        <v>400898</v>
      </c>
      <c r="S753" s="91">
        <v>388822</v>
      </c>
      <c r="T753" s="91">
        <v>371558</v>
      </c>
      <c r="U753" s="91">
        <v>385195</v>
      </c>
      <c r="V753" s="91">
        <v>368751</v>
      </c>
      <c r="W753" s="91">
        <v>333842</v>
      </c>
      <c r="X753" s="91">
        <v>440437</v>
      </c>
      <c r="Y753" s="91">
        <v>307375</v>
      </c>
      <c r="Z753" s="91">
        <v>289846</v>
      </c>
      <c r="AA753" s="91">
        <v>344657</v>
      </c>
      <c r="AB753" s="91">
        <v>334034</v>
      </c>
      <c r="AC753" s="91">
        <v>337561</v>
      </c>
      <c r="AD753" s="91">
        <v>362984</v>
      </c>
      <c r="AE753" s="91">
        <v>345034</v>
      </c>
      <c r="AF753" s="91">
        <v>345900</v>
      </c>
      <c r="AG753" s="91">
        <v>323399</v>
      </c>
      <c r="AH753" s="91">
        <v>320314</v>
      </c>
      <c r="AI753" s="91">
        <v>331330</v>
      </c>
      <c r="AJ753" s="91">
        <v>371445</v>
      </c>
      <c r="AK753" s="91">
        <v>265706</v>
      </c>
      <c r="AL753" s="91">
        <v>295411</v>
      </c>
      <c r="AM753" s="91">
        <v>301295</v>
      </c>
    </row>
    <row r="754" spans="1:39" s="19" customFormat="1" hidden="1" outlineLevel="1" x14ac:dyDescent="0.2">
      <c r="A754" s="28" t="s">
        <v>775</v>
      </c>
      <c r="B754" s="32"/>
      <c r="C754" s="19">
        <v>6590</v>
      </c>
      <c r="D754" s="19">
        <v>7619</v>
      </c>
      <c r="E754" s="19">
        <v>539573</v>
      </c>
      <c r="F754" s="19">
        <v>481277</v>
      </c>
      <c r="G754" s="19">
        <v>695794</v>
      </c>
      <c r="H754" s="19">
        <v>660396</v>
      </c>
      <c r="I754" s="19">
        <v>589123</v>
      </c>
      <c r="J754" s="19">
        <v>509871</v>
      </c>
      <c r="K754" s="19">
        <v>465416</v>
      </c>
      <c r="L754" s="19">
        <v>482463</v>
      </c>
      <c r="M754" s="19">
        <v>530287</v>
      </c>
      <c r="N754" s="19">
        <v>493442</v>
      </c>
      <c r="O754" s="19">
        <v>499533</v>
      </c>
      <c r="P754" s="19">
        <v>495506</v>
      </c>
      <c r="Q754" s="19">
        <v>507958</v>
      </c>
      <c r="R754" s="19">
        <v>466591</v>
      </c>
      <c r="S754" s="19">
        <v>552464</v>
      </c>
      <c r="T754" s="19">
        <v>505211</v>
      </c>
      <c r="U754" s="19">
        <v>418307</v>
      </c>
      <c r="V754" s="19">
        <v>361407</v>
      </c>
      <c r="W754" s="19">
        <v>303079</v>
      </c>
      <c r="X754" s="19">
        <v>360566</v>
      </c>
      <c r="Y754" s="19">
        <v>339567</v>
      </c>
      <c r="Z754" s="19">
        <v>280172</v>
      </c>
      <c r="AA754" s="19">
        <v>404806</v>
      </c>
      <c r="AB754" s="19">
        <v>365948</v>
      </c>
      <c r="AC754" s="19">
        <v>310744</v>
      </c>
      <c r="AD754" s="19">
        <v>437196</v>
      </c>
      <c r="AE754" s="19">
        <v>491597</v>
      </c>
      <c r="AF754" s="19">
        <v>442614</v>
      </c>
      <c r="AG754" s="19">
        <v>363728</v>
      </c>
      <c r="AH754" s="19">
        <v>320120</v>
      </c>
      <c r="AI754" s="19">
        <v>335212</v>
      </c>
      <c r="AJ754" s="19">
        <v>294872</v>
      </c>
      <c r="AK754" s="19">
        <v>287511</v>
      </c>
      <c r="AL754" s="224">
        <v>367449</v>
      </c>
      <c r="AM754" s="224">
        <v>347676</v>
      </c>
    </row>
    <row r="755" spans="1:39" s="91" customFormat="1" hidden="1" outlineLevel="1" x14ac:dyDescent="0.2">
      <c r="A755" s="113" t="s">
        <v>776</v>
      </c>
      <c r="B755" s="90"/>
      <c r="C755" s="91">
        <v>64</v>
      </c>
      <c r="D755" s="91">
        <v>89</v>
      </c>
      <c r="E755" s="91">
        <v>4639</v>
      </c>
      <c r="F755" s="91">
        <v>4650</v>
      </c>
      <c r="G755" s="91">
        <v>6104</v>
      </c>
      <c r="H755" s="91">
        <v>5739</v>
      </c>
      <c r="I755" s="91">
        <v>5034</v>
      </c>
      <c r="J755" s="91">
        <v>4664</v>
      </c>
      <c r="K755" s="91">
        <v>3926</v>
      </c>
      <c r="L755" s="91">
        <v>4164</v>
      </c>
      <c r="M755" s="91">
        <v>4054</v>
      </c>
      <c r="N755" s="91">
        <v>3817</v>
      </c>
      <c r="O755" s="91">
        <v>4069</v>
      </c>
      <c r="P755" s="91">
        <v>4149</v>
      </c>
      <c r="Q755" s="91">
        <v>3933</v>
      </c>
      <c r="R755" s="91">
        <v>3819</v>
      </c>
      <c r="S755" s="91">
        <v>4576</v>
      </c>
      <c r="T755" s="91">
        <v>4405</v>
      </c>
      <c r="U755" s="91">
        <v>4014</v>
      </c>
      <c r="V755" s="91">
        <v>3523</v>
      </c>
      <c r="W755" s="91">
        <v>2994</v>
      </c>
      <c r="X755" s="91">
        <v>3258</v>
      </c>
      <c r="Y755" s="91">
        <v>2847</v>
      </c>
      <c r="Z755" s="91">
        <v>2576</v>
      </c>
      <c r="AA755" s="91">
        <v>3445</v>
      </c>
      <c r="AB755" s="91">
        <v>3014</v>
      </c>
      <c r="AC755" s="91">
        <v>3061</v>
      </c>
      <c r="AD755" s="91">
        <v>4016</v>
      </c>
      <c r="AE755" s="91">
        <v>4198</v>
      </c>
      <c r="AF755" s="91">
        <v>4029</v>
      </c>
      <c r="AG755" s="91">
        <v>3460</v>
      </c>
      <c r="AH755" s="91">
        <v>3080</v>
      </c>
      <c r="AI755" s="91">
        <v>2850</v>
      </c>
      <c r="AJ755" s="91">
        <v>3033</v>
      </c>
      <c r="AK755" s="91">
        <v>3052</v>
      </c>
      <c r="AL755" s="91">
        <v>3147</v>
      </c>
      <c r="AM755" s="91">
        <v>3012</v>
      </c>
    </row>
    <row r="756" spans="1:39" s="19" customFormat="1" hidden="1" outlineLevel="1" x14ac:dyDescent="0.2">
      <c r="A756" s="28" t="s">
        <v>777</v>
      </c>
      <c r="B756" s="32"/>
      <c r="C756" s="19">
        <v>1694</v>
      </c>
      <c r="D756" s="19">
        <v>3507</v>
      </c>
      <c r="E756" s="19">
        <v>37783</v>
      </c>
      <c r="F756" s="19">
        <v>43773</v>
      </c>
      <c r="G756" s="19">
        <v>99493</v>
      </c>
      <c r="H756" s="19">
        <v>120634</v>
      </c>
      <c r="I756" s="19">
        <v>113462</v>
      </c>
      <c r="J756" s="19">
        <v>130460</v>
      </c>
      <c r="K756" s="19">
        <v>123717</v>
      </c>
      <c r="L756" s="19">
        <v>127901</v>
      </c>
      <c r="M756" s="19">
        <v>117159</v>
      </c>
      <c r="N756" s="19">
        <v>79659</v>
      </c>
      <c r="O756" s="19">
        <v>103352</v>
      </c>
      <c r="P756" s="19">
        <v>142436</v>
      </c>
      <c r="Q756" s="19">
        <v>117324</v>
      </c>
      <c r="R756" s="19">
        <v>95586</v>
      </c>
      <c r="S756" s="19">
        <v>113359</v>
      </c>
      <c r="T756" s="19">
        <v>121559</v>
      </c>
      <c r="U756" s="19">
        <v>95017</v>
      </c>
      <c r="V756" s="19">
        <v>99136</v>
      </c>
      <c r="W756" s="19">
        <v>105938</v>
      </c>
      <c r="X756" s="19">
        <v>118924</v>
      </c>
      <c r="Y756" s="19">
        <v>90252</v>
      </c>
      <c r="Z756" s="19">
        <v>63652</v>
      </c>
      <c r="AA756" s="19">
        <v>80230</v>
      </c>
      <c r="AB756" s="19">
        <v>95766</v>
      </c>
      <c r="AC756" s="19">
        <v>78819</v>
      </c>
      <c r="AD756" s="19">
        <v>118531</v>
      </c>
      <c r="AE756" s="19">
        <v>68659</v>
      </c>
      <c r="AF756" s="19">
        <v>99342</v>
      </c>
      <c r="AG756" s="19">
        <v>93795</v>
      </c>
      <c r="AH756" s="19">
        <v>100747</v>
      </c>
      <c r="AI756" s="19">
        <v>68096</v>
      </c>
      <c r="AJ756" s="19">
        <v>72358</v>
      </c>
      <c r="AK756" s="19">
        <v>65239</v>
      </c>
      <c r="AL756" s="224">
        <v>60163</v>
      </c>
      <c r="AM756" s="224">
        <v>91298</v>
      </c>
    </row>
    <row r="757" spans="1:39" s="91" customFormat="1" hidden="1" outlineLevel="1" x14ac:dyDescent="0.2">
      <c r="A757" s="113" t="s">
        <v>778</v>
      </c>
      <c r="B757" s="90"/>
      <c r="C757" s="91">
        <v>7</v>
      </c>
      <c r="D757" s="91">
        <v>22</v>
      </c>
      <c r="E757" s="91">
        <v>169</v>
      </c>
      <c r="F757" s="91">
        <v>205</v>
      </c>
      <c r="G757" s="91">
        <v>234</v>
      </c>
      <c r="H757" s="91">
        <v>227</v>
      </c>
      <c r="I757" s="91">
        <v>230</v>
      </c>
      <c r="J757" s="91">
        <v>224</v>
      </c>
      <c r="K757" s="91">
        <v>232</v>
      </c>
      <c r="L757" s="91">
        <v>218</v>
      </c>
      <c r="M757" s="91">
        <v>189</v>
      </c>
      <c r="N757" s="91">
        <v>152</v>
      </c>
      <c r="O757" s="91">
        <v>138</v>
      </c>
      <c r="P757" s="91">
        <v>174</v>
      </c>
      <c r="Q757" s="91">
        <v>158</v>
      </c>
      <c r="R757" s="91">
        <v>155</v>
      </c>
      <c r="S757" s="91">
        <v>178</v>
      </c>
      <c r="T757" s="91">
        <v>208</v>
      </c>
      <c r="U757" s="91">
        <v>149</v>
      </c>
      <c r="V757" s="91">
        <v>173</v>
      </c>
      <c r="W757" s="91">
        <v>136</v>
      </c>
      <c r="X757" s="91">
        <v>180</v>
      </c>
      <c r="Y757" s="91">
        <v>126</v>
      </c>
      <c r="Z757" s="91">
        <v>111</v>
      </c>
      <c r="AA757" s="91">
        <v>134</v>
      </c>
      <c r="AB757" s="91">
        <v>143</v>
      </c>
      <c r="AC757" s="91">
        <v>133</v>
      </c>
      <c r="AD757" s="91">
        <v>173</v>
      </c>
      <c r="AE757" s="91">
        <v>130</v>
      </c>
      <c r="AF757" s="91">
        <v>132</v>
      </c>
      <c r="AG757" s="91">
        <v>139</v>
      </c>
      <c r="AH757" s="91">
        <v>116</v>
      </c>
      <c r="AI757" s="91">
        <v>109</v>
      </c>
      <c r="AJ757" s="91">
        <v>112</v>
      </c>
      <c r="AK757" s="91">
        <v>104</v>
      </c>
      <c r="AL757" s="91">
        <v>102</v>
      </c>
      <c r="AM757" s="91">
        <v>104</v>
      </c>
    </row>
    <row r="758" spans="1:39" s="19" customFormat="1" hidden="1" outlineLevel="1" x14ac:dyDescent="0.2">
      <c r="A758" s="28" t="s">
        <v>779</v>
      </c>
      <c r="B758" s="32"/>
      <c r="C758" s="19">
        <v>1694</v>
      </c>
      <c r="D758" s="19">
        <v>3507</v>
      </c>
      <c r="E758" s="19">
        <v>37189</v>
      </c>
      <c r="F758" s="19">
        <v>43585</v>
      </c>
      <c r="G758" s="19">
        <v>98039</v>
      </c>
      <c r="H758" s="19">
        <v>116851</v>
      </c>
      <c r="I758" s="19">
        <v>112787</v>
      </c>
      <c r="J758" s="19">
        <v>130460</v>
      </c>
      <c r="K758" s="19">
        <v>122885</v>
      </c>
      <c r="L758" s="19">
        <v>126201</v>
      </c>
      <c r="M758" s="19">
        <v>116166</v>
      </c>
      <c r="N758" s="19">
        <v>77323</v>
      </c>
      <c r="O758" s="19">
        <v>101889</v>
      </c>
      <c r="P758" s="19">
        <v>140897</v>
      </c>
      <c r="Q758" s="19">
        <v>116945</v>
      </c>
      <c r="R758" s="19">
        <v>95526</v>
      </c>
      <c r="S758" s="19">
        <v>112621</v>
      </c>
      <c r="T758" s="19">
        <v>120179</v>
      </c>
      <c r="U758" s="19">
        <v>95017</v>
      </c>
      <c r="V758" s="19">
        <v>99107</v>
      </c>
      <c r="W758" s="19">
        <v>105938</v>
      </c>
      <c r="X758" s="19">
        <v>116495</v>
      </c>
      <c r="Y758" s="19">
        <v>89694</v>
      </c>
      <c r="Z758" s="19">
        <v>63652</v>
      </c>
      <c r="AA758" s="19">
        <v>79924</v>
      </c>
      <c r="AB758" s="19">
        <v>95618</v>
      </c>
      <c r="AC758" s="19">
        <v>78819</v>
      </c>
      <c r="AD758" s="19">
        <v>118086</v>
      </c>
      <c r="AE758" s="19">
        <v>67382</v>
      </c>
      <c r="AF758" s="19">
        <v>99342</v>
      </c>
      <c r="AG758" s="19">
        <v>93755</v>
      </c>
      <c r="AH758" s="19">
        <v>100747</v>
      </c>
      <c r="AI758" s="19">
        <v>68096</v>
      </c>
      <c r="AJ758" s="19">
        <v>72259</v>
      </c>
      <c r="AK758" s="19">
        <v>65142</v>
      </c>
      <c r="AL758" s="224">
        <v>60113</v>
      </c>
      <c r="AM758" s="224">
        <v>90261</v>
      </c>
    </row>
    <row r="759" spans="1:39" s="91" customFormat="1" hidden="1" outlineLevel="1" x14ac:dyDescent="0.2">
      <c r="A759" s="113" t="s">
        <v>780</v>
      </c>
      <c r="B759" s="90"/>
      <c r="C759" s="91">
        <v>7</v>
      </c>
      <c r="D759" s="91">
        <v>22</v>
      </c>
      <c r="E759" s="91">
        <v>164</v>
      </c>
      <c r="F759" s="91">
        <v>199</v>
      </c>
      <c r="G759" s="91">
        <v>228</v>
      </c>
      <c r="H759" s="91">
        <v>214</v>
      </c>
      <c r="I759" s="91">
        <v>227</v>
      </c>
      <c r="J759" s="91">
        <v>224</v>
      </c>
      <c r="K759" s="91">
        <v>227</v>
      </c>
      <c r="L759" s="91">
        <v>213</v>
      </c>
      <c r="M759" s="91">
        <v>180</v>
      </c>
      <c r="N759" s="91">
        <v>144</v>
      </c>
      <c r="O759" s="91">
        <v>134</v>
      </c>
      <c r="P759" s="91">
        <v>170</v>
      </c>
      <c r="Q759" s="91">
        <v>154</v>
      </c>
      <c r="R759" s="91">
        <v>153</v>
      </c>
      <c r="S759" s="91">
        <v>169</v>
      </c>
      <c r="T759" s="91">
        <v>205</v>
      </c>
      <c r="U759" s="91">
        <v>149</v>
      </c>
      <c r="V759" s="91">
        <v>172</v>
      </c>
      <c r="W759" s="91">
        <v>136</v>
      </c>
      <c r="X759" s="91">
        <v>176</v>
      </c>
      <c r="Y759" s="91">
        <v>124</v>
      </c>
      <c r="Z759" s="91">
        <v>111</v>
      </c>
      <c r="AA759" s="91">
        <v>130</v>
      </c>
      <c r="AB759" s="91">
        <v>140</v>
      </c>
      <c r="AC759" s="91">
        <v>133</v>
      </c>
      <c r="AD759" s="91">
        <v>171</v>
      </c>
      <c r="AE759" s="91">
        <v>126</v>
      </c>
      <c r="AF759" s="91">
        <v>132</v>
      </c>
      <c r="AG759" s="91">
        <v>138</v>
      </c>
      <c r="AH759" s="91">
        <v>116</v>
      </c>
      <c r="AI759" s="91">
        <v>109</v>
      </c>
      <c r="AJ759" s="91">
        <v>111</v>
      </c>
      <c r="AK759" s="91">
        <v>103</v>
      </c>
      <c r="AL759" s="91">
        <v>101</v>
      </c>
      <c r="AM759" s="91">
        <v>103</v>
      </c>
    </row>
    <row r="760" spans="1:39" s="19" customFormat="1" hidden="1" outlineLevel="1" x14ac:dyDescent="0.2">
      <c r="A760" s="28" t="s">
        <v>781</v>
      </c>
      <c r="B760" s="32"/>
      <c r="C760" s="19">
        <v>0</v>
      </c>
      <c r="D760" s="19">
        <v>0</v>
      </c>
      <c r="E760" s="19">
        <v>593</v>
      </c>
      <c r="F760" s="19">
        <v>187</v>
      </c>
      <c r="G760" s="19">
        <v>1454</v>
      </c>
      <c r="H760" s="19">
        <v>3782</v>
      </c>
      <c r="I760" s="19">
        <v>676</v>
      </c>
      <c r="J760" s="19">
        <v>0</v>
      </c>
      <c r="K760" s="19">
        <v>831</v>
      </c>
      <c r="L760" s="19">
        <v>1701</v>
      </c>
      <c r="M760" s="19">
        <v>993</v>
      </c>
      <c r="N760" s="19">
        <v>2336</v>
      </c>
      <c r="O760" s="19">
        <v>1463</v>
      </c>
      <c r="P760" s="19">
        <v>1539</v>
      </c>
      <c r="Q760" s="19">
        <v>379</v>
      </c>
      <c r="R760" s="19">
        <v>59</v>
      </c>
      <c r="S760" s="19">
        <v>738</v>
      </c>
      <c r="T760" s="19">
        <v>1380</v>
      </c>
      <c r="U760" s="19">
        <v>0</v>
      </c>
      <c r="V760" s="19">
        <v>30</v>
      </c>
      <c r="W760" s="19">
        <v>0</v>
      </c>
      <c r="X760" s="19">
        <v>2429</v>
      </c>
      <c r="Y760" s="19">
        <v>558</v>
      </c>
      <c r="Z760" s="19">
        <v>0</v>
      </c>
      <c r="AA760" s="19">
        <v>306</v>
      </c>
      <c r="AB760" s="19">
        <v>148</v>
      </c>
      <c r="AC760" s="19">
        <v>0</v>
      </c>
      <c r="AD760" s="19">
        <v>445</v>
      </c>
      <c r="AE760" s="19">
        <v>1277</v>
      </c>
      <c r="AF760" s="19">
        <v>0</v>
      </c>
      <c r="AG760" s="19">
        <v>41</v>
      </c>
      <c r="AH760" s="19">
        <v>0</v>
      </c>
      <c r="AI760" s="19">
        <v>0</v>
      </c>
      <c r="AJ760" s="19">
        <v>100</v>
      </c>
      <c r="AK760" s="19">
        <v>97</v>
      </c>
      <c r="AL760" s="224">
        <v>49</v>
      </c>
      <c r="AM760" s="224">
        <v>1037</v>
      </c>
    </row>
    <row r="761" spans="1:39" s="91" customFormat="1" hidden="1" outlineLevel="1" x14ac:dyDescent="0.2">
      <c r="A761" s="113" t="s">
        <v>782</v>
      </c>
      <c r="B761" s="90"/>
      <c r="C761" s="91">
        <v>0</v>
      </c>
      <c r="D761" s="91">
        <v>0</v>
      </c>
      <c r="E761" s="91">
        <v>5</v>
      </c>
      <c r="F761" s="91">
        <v>6</v>
      </c>
      <c r="G761" s="91">
        <v>6</v>
      </c>
      <c r="H761" s="91">
        <v>13</v>
      </c>
      <c r="I761" s="91">
        <v>3</v>
      </c>
      <c r="J761" s="91">
        <v>0</v>
      </c>
      <c r="K761" s="91">
        <v>5</v>
      </c>
      <c r="L761" s="91">
        <v>5</v>
      </c>
      <c r="M761" s="91">
        <v>9</v>
      </c>
      <c r="N761" s="91">
        <v>8</v>
      </c>
      <c r="O761" s="91">
        <v>4</v>
      </c>
      <c r="P761" s="91">
        <v>4</v>
      </c>
      <c r="Q761" s="91">
        <v>4</v>
      </c>
      <c r="R761" s="91">
        <v>2</v>
      </c>
      <c r="S761" s="91">
        <v>9</v>
      </c>
      <c r="T761" s="91">
        <v>3</v>
      </c>
      <c r="U761" s="91">
        <v>0</v>
      </c>
      <c r="V761" s="91">
        <v>1</v>
      </c>
      <c r="W761" s="91">
        <v>0</v>
      </c>
      <c r="X761" s="91">
        <v>4</v>
      </c>
      <c r="Y761" s="91">
        <v>2</v>
      </c>
      <c r="Z761" s="91">
        <v>0</v>
      </c>
      <c r="AA761" s="91">
        <v>4</v>
      </c>
      <c r="AB761" s="91">
        <v>3</v>
      </c>
      <c r="AC761" s="91">
        <v>0</v>
      </c>
      <c r="AD761" s="91">
        <v>2</v>
      </c>
      <c r="AE761" s="91">
        <v>4</v>
      </c>
      <c r="AF761" s="91">
        <v>0</v>
      </c>
      <c r="AG761" s="91">
        <v>1</v>
      </c>
      <c r="AH761" s="91">
        <v>0</v>
      </c>
      <c r="AI761" s="91">
        <v>0</v>
      </c>
      <c r="AJ761" s="91">
        <v>1</v>
      </c>
      <c r="AK761" s="91">
        <v>1</v>
      </c>
      <c r="AL761" s="91">
        <v>1</v>
      </c>
      <c r="AM761" s="91">
        <v>1</v>
      </c>
    </row>
    <row r="762" spans="1:39" s="19" customFormat="1" hidden="1" outlineLevel="1" x14ac:dyDescent="0.2">
      <c r="A762" s="28" t="s">
        <v>783</v>
      </c>
      <c r="B762" s="32"/>
      <c r="C762" s="19">
        <v>6741</v>
      </c>
      <c r="D762" s="19">
        <v>792</v>
      </c>
      <c r="E762" s="19">
        <v>86050</v>
      </c>
      <c r="F762" s="19">
        <v>58320</v>
      </c>
      <c r="G762" s="19">
        <v>91047</v>
      </c>
      <c r="H762" s="19">
        <v>74492</v>
      </c>
      <c r="I762" s="19">
        <v>76609</v>
      </c>
      <c r="J762" s="19">
        <v>62877</v>
      </c>
      <c r="K762" s="19">
        <v>61428</v>
      </c>
      <c r="L762" s="19">
        <v>65157</v>
      </c>
      <c r="M762" s="19">
        <v>64670</v>
      </c>
      <c r="N762" s="19">
        <v>49072</v>
      </c>
      <c r="O762" s="19">
        <v>60224</v>
      </c>
      <c r="P762" s="19">
        <v>54147</v>
      </c>
      <c r="Q762" s="19">
        <v>46910</v>
      </c>
      <c r="R762" s="19">
        <v>55520</v>
      </c>
      <c r="S762" s="19">
        <v>65368</v>
      </c>
      <c r="T762" s="19">
        <v>53331</v>
      </c>
      <c r="U762" s="19">
        <v>49458</v>
      </c>
      <c r="V762" s="19">
        <v>50697</v>
      </c>
      <c r="W762" s="19">
        <v>47712</v>
      </c>
      <c r="X762" s="19">
        <v>59471</v>
      </c>
      <c r="Y762" s="19">
        <v>48585</v>
      </c>
      <c r="Z762" s="19">
        <v>36206</v>
      </c>
      <c r="AA762" s="19">
        <v>38619</v>
      </c>
      <c r="AB762" s="19">
        <v>46558</v>
      </c>
      <c r="AC762" s="19">
        <v>43527</v>
      </c>
      <c r="AD762" s="19">
        <v>39287</v>
      </c>
      <c r="AE762" s="19">
        <v>47839</v>
      </c>
      <c r="AF762" s="19">
        <v>56649</v>
      </c>
      <c r="AG762" s="19">
        <v>47588</v>
      </c>
      <c r="AH762" s="19">
        <v>49138</v>
      </c>
      <c r="AI762" s="19">
        <v>47965</v>
      </c>
      <c r="AJ762" s="19">
        <v>55564</v>
      </c>
      <c r="AK762" s="19">
        <v>54639</v>
      </c>
      <c r="AL762" s="224">
        <v>45428</v>
      </c>
      <c r="AM762" s="224">
        <v>41482</v>
      </c>
    </row>
    <row r="763" spans="1:39" s="91" customFormat="1" hidden="1" outlineLevel="1" x14ac:dyDescent="0.2">
      <c r="A763" s="113" t="s">
        <v>784</v>
      </c>
      <c r="B763" s="90"/>
      <c r="C763" s="91">
        <v>30</v>
      </c>
      <c r="D763" s="91">
        <v>6</v>
      </c>
      <c r="E763" s="91">
        <v>421</v>
      </c>
      <c r="F763" s="91">
        <v>394</v>
      </c>
      <c r="G763" s="91">
        <v>574</v>
      </c>
      <c r="H763" s="91">
        <v>458</v>
      </c>
      <c r="I763" s="91">
        <v>490</v>
      </c>
      <c r="J763" s="91">
        <v>431</v>
      </c>
      <c r="K763" s="91">
        <v>433</v>
      </c>
      <c r="L763" s="91">
        <v>447</v>
      </c>
      <c r="M763" s="91">
        <v>451</v>
      </c>
      <c r="N763" s="91">
        <v>336</v>
      </c>
      <c r="O763" s="91">
        <v>389</v>
      </c>
      <c r="P763" s="91">
        <v>353</v>
      </c>
      <c r="Q763" s="91">
        <v>333</v>
      </c>
      <c r="R763" s="91">
        <v>384</v>
      </c>
      <c r="S763" s="91">
        <v>397</v>
      </c>
      <c r="T763" s="91">
        <v>413</v>
      </c>
      <c r="U763" s="91">
        <v>336</v>
      </c>
      <c r="V763" s="91">
        <v>359</v>
      </c>
      <c r="W763" s="91">
        <v>340</v>
      </c>
      <c r="X763" s="91">
        <v>373</v>
      </c>
      <c r="Y763" s="91">
        <v>326</v>
      </c>
      <c r="Z763" s="91">
        <v>237</v>
      </c>
      <c r="AA763" s="91">
        <v>270</v>
      </c>
      <c r="AB763" s="91">
        <v>282</v>
      </c>
      <c r="AC763" s="91">
        <v>295</v>
      </c>
      <c r="AD763" s="91">
        <v>269</v>
      </c>
      <c r="AE763" s="91">
        <v>313</v>
      </c>
      <c r="AF763" s="91">
        <v>360</v>
      </c>
      <c r="AG763" s="91">
        <v>310</v>
      </c>
      <c r="AH763" s="91">
        <v>313</v>
      </c>
      <c r="AI763" s="91">
        <v>284</v>
      </c>
      <c r="AJ763" s="91">
        <v>375</v>
      </c>
      <c r="AK763" s="91">
        <v>367</v>
      </c>
      <c r="AL763" s="91">
        <v>307</v>
      </c>
      <c r="AM763" s="91">
        <v>296</v>
      </c>
    </row>
    <row r="764" spans="1:39" s="19" customFormat="1" hidden="1" outlineLevel="1" x14ac:dyDescent="0.2">
      <c r="A764" s="28" t="s">
        <v>785</v>
      </c>
      <c r="B764" s="32"/>
      <c r="C764" s="19">
        <v>6741</v>
      </c>
      <c r="D764" s="19">
        <v>792</v>
      </c>
      <c r="E764" s="19">
        <v>85268</v>
      </c>
      <c r="F764" s="19">
        <v>54220</v>
      </c>
      <c r="G764" s="19">
        <v>89902</v>
      </c>
      <c r="H764" s="19">
        <v>72238</v>
      </c>
      <c r="I764" s="19">
        <v>74266</v>
      </c>
      <c r="J764" s="19">
        <v>62355</v>
      </c>
      <c r="K764" s="19">
        <v>60786</v>
      </c>
      <c r="L764" s="19">
        <v>63988</v>
      </c>
      <c r="M764" s="19">
        <v>62563</v>
      </c>
      <c r="N764" s="19">
        <v>48675</v>
      </c>
      <c r="O764" s="19">
        <v>57879</v>
      </c>
      <c r="P764" s="19">
        <v>53741</v>
      </c>
      <c r="Q764" s="19">
        <v>45177</v>
      </c>
      <c r="R764" s="19">
        <v>54829</v>
      </c>
      <c r="S764" s="19">
        <v>64158</v>
      </c>
      <c r="T764" s="19">
        <v>51287</v>
      </c>
      <c r="U764" s="19">
        <v>48194</v>
      </c>
      <c r="V764" s="19">
        <v>49050</v>
      </c>
      <c r="W764" s="19">
        <v>44674</v>
      </c>
      <c r="X764" s="19">
        <v>57850</v>
      </c>
      <c r="Y764" s="19">
        <v>47394</v>
      </c>
      <c r="Z764" s="19">
        <v>33466</v>
      </c>
      <c r="AA764" s="19">
        <v>36606</v>
      </c>
      <c r="AB764" s="19">
        <v>45543</v>
      </c>
      <c r="AC764" s="19">
        <v>42053</v>
      </c>
      <c r="AD764" s="19">
        <v>38379</v>
      </c>
      <c r="AE764" s="19">
        <v>46404</v>
      </c>
      <c r="AF764" s="19">
        <v>54976</v>
      </c>
      <c r="AG764" s="19">
        <v>46236</v>
      </c>
      <c r="AH764" s="19">
        <v>46977</v>
      </c>
      <c r="AI764" s="19">
        <v>47221</v>
      </c>
      <c r="AJ764" s="19">
        <v>54231</v>
      </c>
      <c r="AK764" s="19">
        <v>52010</v>
      </c>
      <c r="AL764" s="224">
        <v>43924</v>
      </c>
      <c r="AM764" s="224">
        <v>40196</v>
      </c>
    </row>
    <row r="765" spans="1:39" s="91" customFormat="1" hidden="1" outlineLevel="1" x14ac:dyDescent="0.2">
      <c r="A765" s="113" t="s">
        <v>786</v>
      </c>
      <c r="B765" s="90"/>
      <c r="C765" s="91">
        <v>30</v>
      </c>
      <c r="D765" s="91">
        <v>6</v>
      </c>
      <c r="E765" s="91">
        <v>415</v>
      </c>
      <c r="F765" s="91">
        <v>372</v>
      </c>
      <c r="G765" s="91">
        <v>567</v>
      </c>
      <c r="H765" s="91">
        <v>447</v>
      </c>
      <c r="I765" s="91">
        <v>480</v>
      </c>
      <c r="J765" s="91">
        <v>428</v>
      </c>
      <c r="K765" s="91">
        <v>430</v>
      </c>
      <c r="L765" s="91">
        <v>441</v>
      </c>
      <c r="M765" s="91">
        <v>441</v>
      </c>
      <c r="N765" s="91">
        <v>333</v>
      </c>
      <c r="O765" s="91">
        <v>378</v>
      </c>
      <c r="P765" s="91">
        <v>350</v>
      </c>
      <c r="Q765" s="91">
        <v>324</v>
      </c>
      <c r="R765" s="91">
        <v>378</v>
      </c>
      <c r="S765" s="91">
        <v>387</v>
      </c>
      <c r="T765" s="91">
        <v>401</v>
      </c>
      <c r="U765" s="91">
        <v>330</v>
      </c>
      <c r="V765" s="91">
        <v>349</v>
      </c>
      <c r="W765" s="91">
        <v>319</v>
      </c>
      <c r="X765" s="91">
        <v>359</v>
      </c>
      <c r="Y765" s="91">
        <v>314</v>
      </c>
      <c r="Z765" s="91">
        <v>220</v>
      </c>
      <c r="AA765" s="91">
        <v>254</v>
      </c>
      <c r="AB765" s="91">
        <v>276</v>
      </c>
      <c r="AC765" s="91">
        <v>283</v>
      </c>
      <c r="AD765" s="91">
        <v>262</v>
      </c>
      <c r="AE765" s="91">
        <v>305</v>
      </c>
      <c r="AF765" s="91">
        <v>353</v>
      </c>
      <c r="AG765" s="91">
        <v>302</v>
      </c>
      <c r="AH765" s="91">
        <v>302</v>
      </c>
      <c r="AI765" s="91">
        <v>280</v>
      </c>
      <c r="AJ765" s="91">
        <v>366</v>
      </c>
      <c r="AK765" s="91">
        <v>345</v>
      </c>
      <c r="AL765" s="91">
        <v>296</v>
      </c>
      <c r="AM765" s="91">
        <v>286</v>
      </c>
    </row>
    <row r="766" spans="1:39" s="19" customFormat="1" hidden="1" outlineLevel="1" x14ac:dyDescent="0.2">
      <c r="A766" s="28" t="s">
        <v>787</v>
      </c>
      <c r="B766" s="32"/>
      <c r="C766" s="19">
        <v>0</v>
      </c>
      <c r="D766" s="19">
        <v>0</v>
      </c>
      <c r="E766" s="19">
        <v>782</v>
      </c>
      <c r="F766" s="19">
        <v>4100</v>
      </c>
      <c r="G766" s="19">
        <v>1144</v>
      </c>
      <c r="H766" s="19">
        <v>2255</v>
      </c>
      <c r="I766" s="19">
        <v>2343</v>
      </c>
      <c r="J766" s="19">
        <v>521</v>
      </c>
      <c r="K766" s="19">
        <v>642</v>
      </c>
      <c r="L766" s="19">
        <v>1169</v>
      </c>
      <c r="M766" s="19">
        <v>2107</v>
      </c>
      <c r="N766" s="19">
        <v>397</v>
      </c>
      <c r="O766" s="19">
        <v>2344</v>
      </c>
      <c r="P766" s="19">
        <v>406</v>
      </c>
      <c r="Q766" s="19">
        <v>1733</v>
      </c>
      <c r="R766" s="19">
        <v>691</v>
      </c>
      <c r="S766" s="19">
        <v>1210</v>
      </c>
      <c r="T766" s="19">
        <v>2043</v>
      </c>
      <c r="U766" s="19">
        <v>1264</v>
      </c>
      <c r="V766" s="19">
        <v>1647</v>
      </c>
      <c r="W766" s="19">
        <v>3038</v>
      </c>
      <c r="X766" s="19">
        <v>1621</v>
      </c>
      <c r="Y766" s="19">
        <v>1191</v>
      </c>
      <c r="Z766" s="19">
        <v>2739</v>
      </c>
      <c r="AA766" s="19">
        <v>2014</v>
      </c>
      <c r="AB766" s="19">
        <v>1015</v>
      </c>
      <c r="AC766" s="19">
        <v>1474</v>
      </c>
      <c r="AD766" s="19">
        <v>908</v>
      </c>
      <c r="AE766" s="19">
        <v>1435</v>
      </c>
      <c r="AF766" s="19">
        <v>1673</v>
      </c>
      <c r="AG766" s="19">
        <v>1352</v>
      </c>
      <c r="AH766" s="19">
        <v>2161</v>
      </c>
      <c r="AI766" s="19">
        <v>744</v>
      </c>
      <c r="AJ766" s="19">
        <v>1332</v>
      </c>
      <c r="AK766" s="19">
        <v>2630</v>
      </c>
      <c r="AL766" s="224">
        <v>1504</v>
      </c>
      <c r="AM766" s="224">
        <v>1286</v>
      </c>
    </row>
    <row r="767" spans="1:39" s="91" customFormat="1" hidden="1" outlineLevel="1" x14ac:dyDescent="0.2">
      <c r="A767" s="113" t="s">
        <v>788</v>
      </c>
      <c r="B767" s="90"/>
      <c r="C767" s="91">
        <v>0</v>
      </c>
      <c r="D767" s="91">
        <v>0</v>
      </c>
      <c r="E767" s="91">
        <v>6</v>
      </c>
      <c r="F767" s="91">
        <v>22</v>
      </c>
      <c r="G767" s="91">
        <v>7</v>
      </c>
      <c r="H767" s="91">
        <v>11</v>
      </c>
      <c r="I767" s="91">
        <v>10</v>
      </c>
      <c r="J767" s="91">
        <v>3</v>
      </c>
      <c r="K767" s="91">
        <v>3</v>
      </c>
      <c r="L767" s="91">
        <v>6</v>
      </c>
      <c r="M767" s="91">
        <v>10</v>
      </c>
      <c r="N767" s="91">
        <v>3</v>
      </c>
      <c r="O767" s="91">
        <v>11</v>
      </c>
      <c r="P767" s="91">
        <v>3</v>
      </c>
      <c r="Q767" s="91">
        <v>9</v>
      </c>
      <c r="R767" s="91">
        <v>6</v>
      </c>
      <c r="S767" s="91">
        <v>10</v>
      </c>
      <c r="T767" s="91">
        <v>12</v>
      </c>
      <c r="U767" s="91">
        <v>6</v>
      </c>
      <c r="V767" s="91">
        <v>10</v>
      </c>
      <c r="W767" s="91">
        <v>21</v>
      </c>
      <c r="X767" s="91">
        <v>14</v>
      </c>
      <c r="Y767" s="91">
        <v>12</v>
      </c>
      <c r="Z767" s="91">
        <v>17</v>
      </c>
      <c r="AA767" s="91">
        <v>16</v>
      </c>
      <c r="AB767" s="91">
        <v>6</v>
      </c>
      <c r="AC767" s="91">
        <v>12</v>
      </c>
      <c r="AD767" s="91">
        <v>7</v>
      </c>
      <c r="AE767" s="91">
        <v>8</v>
      </c>
      <c r="AF767" s="91">
        <v>7</v>
      </c>
      <c r="AG767" s="91">
        <v>8</v>
      </c>
      <c r="AH767" s="91">
        <v>11</v>
      </c>
      <c r="AI767" s="91">
        <v>4</v>
      </c>
      <c r="AJ767" s="91">
        <v>9</v>
      </c>
      <c r="AK767" s="91">
        <v>22</v>
      </c>
      <c r="AL767" s="91">
        <v>11</v>
      </c>
      <c r="AM767" s="91">
        <v>10</v>
      </c>
    </row>
    <row r="768" spans="1:39" s="19" customFormat="1" hidden="1" outlineLevel="1" x14ac:dyDescent="0.2">
      <c r="A768" s="28" t="s">
        <v>789</v>
      </c>
      <c r="B768" s="32"/>
      <c r="C768" s="19">
        <v>3409</v>
      </c>
      <c r="D768" s="19">
        <v>6172</v>
      </c>
      <c r="E768" s="19">
        <v>109584</v>
      </c>
      <c r="F768" s="19">
        <v>124344</v>
      </c>
      <c r="G768" s="19">
        <v>148912</v>
      </c>
      <c r="H768" s="19">
        <v>133387</v>
      </c>
      <c r="I768" s="19">
        <v>177397</v>
      </c>
      <c r="J768" s="19">
        <v>140242</v>
      </c>
      <c r="K768" s="19">
        <v>141639</v>
      </c>
      <c r="L768" s="19">
        <v>184254</v>
      </c>
      <c r="M768" s="19">
        <v>167582</v>
      </c>
      <c r="N768" s="19">
        <v>165769</v>
      </c>
      <c r="O768" s="19">
        <v>130359</v>
      </c>
      <c r="P768" s="19">
        <v>134690</v>
      </c>
      <c r="Q768" s="19">
        <v>147276</v>
      </c>
      <c r="R768" s="19">
        <v>139620</v>
      </c>
      <c r="S768" s="19">
        <v>120036</v>
      </c>
      <c r="T768" s="19">
        <v>109384</v>
      </c>
      <c r="U768" s="19">
        <v>158326</v>
      </c>
      <c r="V768" s="19">
        <v>187021</v>
      </c>
      <c r="W768" s="19">
        <v>126956</v>
      </c>
      <c r="X768" s="19">
        <v>151645</v>
      </c>
      <c r="Y768" s="19">
        <v>129786</v>
      </c>
      <c r="Z768" s="19">
        <v>105706</v>
      </c>
      <c r="AA768" s="19">
        <v>204115</v>
      </c>
      <c r="AB768" s="19">
        <v>158818</v>
      </c>
      <c r="AC768" s="19">
        <v>128807</v>
      </c>
      <c r="AD768" s="19">
        <v>127093</v>
      </c>
      <c r="AE768" s="19">
        <v>132208</v>
      </c>
      <c r="AF768" s="19">
        <v>131016</v>
      </c>
      <c r="AG768" s="19">
        <v>133645</v>
      </c>
      <c r="AH768" s="19">
        <v>99889</v>
      </c>
      <c r="AI768" s="19">
        <v>111781</v>
      </c>
      <c r="AJ768" s="19">
        <v>96022</v>
      </c>
      <c r="AK768" s="19">
        <v>94788</v>
      </c>
      <c r="AL768" s="224">
        <v>92998</v>
      </c>
      <c r="AM768" s="224">
        <v>129170</v>
      </c>
    </row>
    <row r="769" spans="1:39" s="91" customFormat="1" hidden="1" outlineLevel="1" x14ac:dyDescent="0.2">
      <c r="A769" s="113" t="s">
        <v>790</v>
      </c>
      <c r="B769" s="90"/>
      <c r="C769" s="91">
        <v>4</v>
      </c>
      <c r="D769" s="91">
        <v>9</v>
      </c>
      <c r="E769" s="91">
        <v>220</v>
      </c>
      <c r="F769" s="91">
        <v>264</v>
      </c>
      <c r="G769" s="91">
        <v>273</v>
      </c>
      <c r="H769" s="91">
        <v>271</v>
      </c>
      <c r="I769" s="91">
        <v>304</v>
      </c>
      <c r="J769" s="91">
        <v>262</v>
      </c>
      <c r="K769" s="91">
        <v>269</v>
      </c>
      <c r="L769" s="91">
        <v>305</v>
      </c>
      <c r="M769" s="91">
        <v>297</v>
      </c>
      <c r="N769" s="91">
        <v>271</v>
      </c>
      <c r="O769" s="91">
        <v>274</v>
      </c>
      <c r="P769" s="91">
        <v>253</v>
      </c>
      <c r="Q769" s="91">
        <v>294</v>
      </c>
      <c r="R769" s="91">
        <v>262</v>
      </c>
      <c r="S769" s="91">
        <v>252</v>
      </c>
      <c r="T769" s="91">
        <v>211</v>
      </c>
      <c r="U769" s="91">
        <v>268</v>
      </c>
      <c r="V769" s="91">
        <v>277</v>
      </c>
      <c r="W769" s="91">
        <v>194</v>
      </c>
      <c r="X769" s="91">
        <v>257</v>
      </c>
      <c r="Y769" s="91">
        <v>237</v>
      </c>
      <c r="Z769" s="91">
        <v>211</v>
      </c>
      <c r="AA769" s="91">
        <v>308</v>
      </c>
      <c r="AB769" s="91">
        <v>267</v>
      </c>
      <c r="AC769" s="91">
        <v>216</v>
      </c>
      <c r="AD769" s="91">
        <v>281</v>
      </c>
      <c r="AE769" s="91">
        <v>260</v>
      </c>
      <c r="AF769" s="91">
        <v>273</v>
      </c>
      <c r="AG769" s="91">
        <v>217</v>
      </c>
      <c r="AH769" s="91">
        <v>193</v>
      </c>
      <c r="AI769" s="91">
        <v>219</v>
      </c>
      <c r="AJ769" s="91">
        <v>228</v>
      </c>
      <c r="AK769" s="91">
        <v>200</v>
      </c>
      <c r="AL769" s="91">
        <v>196</v>
      </c>
      <c r="AM769" s="91">
        <v>204</v>
      </c>
    </row>
    <row r="770" spans="1:39" s="19" customFormat="1" hidden="1" outlineLevel="1" x14ac:dyDescent="0.2">
      <c r="A770" s="28" t="s">
        <v>791</v>
      </c>
      <c r="B770" s="32"/>
      <c r="C770" s="19">
        <v>3409</v>
      </c>
      <c r="D770" s="19">
        <v>6172</v>
      </c>
      <c r="E770" s="19">
        <v>103561</v>
      </c>
      <c r="F770" s="19">
        <v>123737</v>
      </c>
      <c r="G770" s="19">
        <v>148792</v>
      </c>
      <c r="H770" s="19">
        <v>133143</v>
      </c>
      <c r="I770" s="19">
        <v>177397</v>
      </c>
      <c r="J770" s="19">
        <v>140242</v>
      </c>
      <c r="K770" s="19">
        <v>138369</v>
      </c>
      <c r="L770" s="19">
        <v>178085</v>
      </c>
      <c r="M770" s="19">
        <v>166308</v>
      </c>
      <c r="N770" s="19">
        <v>159585</v>
      </c>
      <c r="O770" s="19">
        <v>124466</v>
      </c>
      <c r="P770" s="19">
        <v>134284</v>
      </c>
      <c r="Q770" s="19">
        <v>145135</v>
      </c>
      <c r="R770" s="19">
        <v>139620</v>
      </c>
      <c r="S770" s="19">
        <v>119001</v>
      </c>
      <c r="T770" s="19">
        <v>109384</v>
      </c>
      <c r="U770" s="19">
        <v>157268</v>
      </c>
      <c r="V770" s="19">
        <v>186902</v>
      </c>
      <c r="W770" s="19">
        <v>125916</v>
      </c>
      <c r="X770" s="19">
        <v>150917</v>
      </c>
      <c r="Y770" s="19">
        <v>129786</v>
      </c>
      <c r="Z770" s="19">
        <v>105706</v>
      </c>
      <c r="AA770" s="19">
        <v>204015</v>
      </c>
      <c r="AB770" s="19">
        <v>157286</v>
      </c>
      <c r="AC770" s="19">
        <v>128634</v>
      </c>
      <c r="AD770" s="19">
        <v>126787</v>
      </c>
      <c r="AE770" s="19">
        <v>131583</v>
      </c>
      <c r="AF770" s="19">
        <v>127334</v>
      </c>
      <c r="AG770" s="19">
        <v>133946</v>
      </c>
      <c r="AH770" s="19">
        <v>99889</v>
      </c>
      <c r="AI770" s="19">
        <v>111567</v>
      </c>
      <c r="AJ770" s="19">
        <v>95594</v>
      </c>
      <c r="AK770" s="19">
        <v>94578</v>
      </c>
      <c r="AL770" s="224">
        <v>91253</v>
      </c>
      <c r="AM770" s="224">
        <v>128732</v>
      </c>
    </row>
    <row r="771" spans="1:39" s="91" customFormat="1" hidden="1" outlineLevel="1" x14ac:dyDescent="0.2">
      <c r="A771" s="113" t="s">
        <v>792</v>
      </c>
      <c r="B771" s="90"/>
      <c r="C771" s="91">
        <v>4</v>
      </c>
      <c r="D771" s="91">
        <v>9</v>
      </c>
      <c r="E771" s="91">
        <v>218</v>
      </c>
      <c r="F771" s="91">
        <v>262</v>
      </c>
      <c r="G771" s="91">
        <v>272</v>
      </c>
      <c r="H771" s="91">
        <v>270</v>
      </c>
      <c r="I771" s="91">
        <v>304</v>
      </c>
      <c r="J771" s="91">
        <v>262</v>
      </c>
      <c r="K771" s="91">
        <v>264</v>
      </c>
      <c r="L771" s="91">
        <v>300</v>
      </c>
      <c r="M771" s="91">
        <v>294</v>
      </c>
      <c r="N771" s="91">
        <v>268</v>
      </c>
      <c r="O771" s="91">
        <v>272</v>
      </c>
      <c r="P771" s="91">
        <v>251</v>
      </c>
      <c r="Q771" s="91">
        <v>292</v>
      </c>
      <c r="R771" s="91">
        <v>262</v>
      </c>
      <c r="S771" s="91">
        <v>250</v>
      </c>
      <c r="T771" s="91">
        <v>211</v>
      </c>
      <c r="U771" s="91">
        <v>266</v>
      </c>
      <c r="V771" s="91">
        <v>276</v>
      </c>
      <c r="W771" s="91">
        <v>192</v>
      </c>
      <c r="X771" s="91">
        <v>252</v>
      </c>
      <c r="Y771" s="91">
        <v>237</v>
      </c>
      <c r="Z771" s="91">
        <v>211</v>
      </c>
      <c r="AA771" s="91">
        <v>307</v>
      </c>
      <c r="AB771" s="91">
        <v>259</v>
      </c>
      <c r="AC771" s="91">
        <v>213</v>
      </c>
      <c r="AD771" s="91">
        <v>279</v>
      </c>
      <c r="AE771" s="91">
        <v>258</v>
      </c>
      <c r="AF771" s="91">
        <v>264</v>
      </c>
      <c r="AG771" s="91">
        <v>216</v>
      </c>
      <c r="AH771" s="91">
        <v>193</v>
      </c>
      <c r="AI771" s="91">
        <v>217</v>
      </c>
      <c r="AJ771" s="91">
        <v>227</v>
      </c>
      <c r="AK771" s="91">
        <v>199</v>
      </c>
      <c r="AL771" s="91">
        <v>191</v>
      </c>
      <c r="AM771" s="91">
        <v>203</v>
      </c>
    </row>
    <row r="772" spans="1:39" s="19" customFormat="1" hidden="1" outlineLevel="1" x14ac:dyDescent="0.2">
      <c r="A772" s="28" t="s">
        <v>793</v>
      </c>
      <c r="B772" s="32"/>
      <c r="C772" s="19">
        <v>0</v>
      </c>
      <c r="D772" s="19">
        <v>0</v>
      </c>
      <c r="E772" s="19">
        <v>6023</v>
      </c>
      <c r="F772" s="19">
        <v>607</v>
      </c>
      <c r="G772" s="19">
        <v>120</v>
      </c>
      <c r="H772" s="19">
        <v>244</v>
      </c>
      <c r="I772" s="19">
        <v>0</v>
      </c>
      <c r="J772" s="19">
        <v>0</v>
      </c>
      <c r="K772" s="19">
        <v>3270</v>
      </c>
      <c r="L772" s="19">
        <v>6169</v>
      </c>
      <c r="M772" s="19">
        <v>1274</v>
      </c>
      <c r="N772" s="19">
        <v>6184</v>
      </c>
      <c r="O772" s="19">
        <v>5893</v>
      </c>
      <c r="P772" s="19">
        <v>406</v>
      </c>
      <c r="Q772" s="19">
        <v>2141</v>
      </c>
      <c r="R772" s="19">
        <v>0</v>
      </c>
      <c r="S772" s="19">
        <v>1035</v>
      </c>
      <c r="T772" s="19">
        <v>0</v>
      </c>
      <c r="U772" s="19">
        <v>1058</v>
      </c>
      <c r="V772" s="19">
        <v>119</v>
      </c>
      <c r="W772" s="19">
        <v>1040</v>
      </c>
      <c r="X772" s="19">
        <v>729</v>
      </c>
      <c r="Y772" s="19">
        <v>0</v>
      </c>
      <c r="Z772" s="19">
        <v>0</v>
      </c>
      <c r="AA772" s="19">
        <v>100</v>
      </c>
      <c r="AB772" s="19">
        <v>1533</v>
      </c>
      <c r="AC772" s="19">
        <v>174</v>
      </c>
      <c r="AD772" s="19">
        <v>307</v>
      </c>
      <c r="AE772" s="19">
        <v>625</v>
      </c>
      <c r="AF772" s="19">
        <v>3682</v>
      </c>
      <c r="AG772" s="19">
        <v>-301</v>
      </c>
      <c r="AH772" s="19">
        <v>0</v>
      </c>
      <c r="AI772" s="19">
        <v>214</v>
      </c>
      <c r="AJ772" s="19">
        <v>428</v>
      </c>
      <c r="AK772" s="19">
        <v>210</v>
      </c>
      <c r="AL772" s="224">
        <v>1745</v>
      </c>
      <c r="AM772" s="224">
        <v>438</v>
      </c>
    </row>
    <row r="773" spans="1:39" s="91" customFormat="1" hidden="1" outlineLevel="1" x14ac:dyDescent="0.2">
      <c r="A773" s="113" t="s">
        <v>794</v>
      </c>
      <c r="B773" s="90"/>
      <c r="C773" s="91">
        <v>0</v>
      </c>
      <c r="D773" s="91">
        <v>0</v>
      </c>
      <c r="E773" s="91">
        <v>2</v>
      </c>
      <c r="F773" s="91">
        <v>2</v>
      </c>
      <c r="G773" s="91">
        <v>1</v>
      </c>
      <c r="H773" s="91">
        <v>1</v>
      </c>
      <c r="I773" s="91">
        <v>0</v>
      </c>
      <c r="J773" s="91">
        <v>0</v>
      </c>
      <c r="K773" s="91">
        <v>5</v>
      </c>
      <c r="L773" s="91">
        <v>5</v>
      </c>
      <c r="M773" s="91">
        <v>3</v>
      </c>
      <c r="N773" s="91">
        <v>3</v>
      </c>
      <c r="O773" s="91">
        <v>2</v>
      </c>
      <c r="P773" s="91">
        <v>2</v>
      </c>
      <c r="Q773" s="91">
        <v>2</v>
      </c>
      <c r="R773" s="91">
        <v>0</v>
      </c>
      <c r="S773" s="91">
        <v>2</v>
      </c>
      <c r="T773" s="91">
        <v>0</v>
      </c>
      <c r="U773" s="91">
        <v>2</v>
      </c>
      <c r="V773" s="91">
        <v>1</v>
      </c>
      <c r="W773" s="91">
        <v>2</v>
      </c>
      <c r="X773" s="91">
        <v>5</v>
      </c>
      <c r="Y773" s="91">
        <v>0</v>
      </c>
      <c r="Z773" s="91">
        <v>0</v>
      </c>
      <c r="AA773" s="91">
        <v>1</v>
      </c>
      <c r="AB773" s="91">
        <v>8</v>
      </c>
      <c r="AC773" s="91">
        <v>3</v>
      </c>
      <c r="AD773" s="91">
        <v>2</v>
      </c>
      <c r="AE773" s="91">
        <v>2</v>
      </c>
      <c r="AF773" s="91">
        <v>9</v>
      </c>
      <c r="AG773" s="91">
        <v>1</v>
      </c>
      <c r="AH773" s="91">
        <v>0</v>
      </c>
      <c r="AI773" s="91">
        <v>2</v>
      </c>
      <c r="AJ773" s="91">
        <v>1</v>
      </c>
      <c r="AK773" s="91">
        <v>1</v>
      </c>
      <c r="AL773" s="91">
        <v>5</v>
      </c>
      <c r="AM773" s="91">
        <v>1</v>
      </c>
    </row>
    <row r="774" spans="1:39" collapsed="1" x14ac:dyDescent="0.2">
      <c r="C774" s="7"/>
    </row>
    <row r="775" spans="1:39" ht="18" x14ac:dyDescent="0.25">
      <c r="A775" s="97" t="s">
        <v>289</v>
      </c>
      <c r="B775" s="51"/>
      <c r="C775" s="7"/>
    </row>
    <row r="776" spans="1:39" x14ac:dyDescent="0.2">
      <c r="A776" s="16" t="s">
        <v>290</v>
      </c>
      <c r="C776" s="7"/>
    </row>
    <row r="777" spans="1:39" s="17" customFormat="1" x14ac:dyDescent="0.2">
      <c r="A777" s="36" t="s">
        <v>291</v>
      </c>
      <c r="B777" s="37"/>
      <c r="C777" s="17">
        <v>10432</v>
      </c>
      <c r="D777" s="17">
        <v>10050</v>
      </c>
      <c r="E777" s="17">
        <v>154915</v>
      </c>
      <c r="F777" s="17">
        <v>153723</v>
      </c>
      <c r="G777" s="17">
        <v>154192</v>
      </c>
      <c r="H777" s="17">
        <v>154364</v>
      </c>
      <c r="I777" s="17">
        <v>153701</v>
      </c>
      <c r="J777" s="17">
        <v>153506</v>
      </c>
      <c r="K777" s="17">
        <v>152847</v>
      </c>
      <c r="L777" s="17">
        <v>152480</v>
      </c>
      <c r="M777" s="17">
        <v>152687</v>
      </c>
      <c r="N777" s="17">
        <v>152130</v>
      </c>
      <c r="O777" s="17">
        <v>152376</v>
      </c>
      <c r="P777" s="17">
        <v>152075</v>
      </c>
      <c r="Q777" s="17">
        <v>151457</v>
      </c>
      <c r="R777" s="17">
        <v>151051</v>
      </c>
      <c r="S777" s="17">
        <v>151011</v>
      </c>
      <c r="T777" s="17">
        <v>111148</v>
      </c>
      <c r="U777" s="17">
        <v>110922</v>
      </c>
      <c r="V777" s="17">
        <v>110518</v>
      </c>
      <c r="W777" s="17">
        <v>109656</v>
      </c>
      <c r="X777" s="17">
        <v>109691</v>
      </c>
      <c r="Y777" s="17">
        <v>109143</v>
      </c>
      <c r="Z777" s="17">
        <v>108216</v>
      </c>
      <c r="AA777" s="17">
        <v>107991</v>
      </c>
      <c r="AB777" s="17">
        <v>107397</v>
      </c>
      <c r="AC777" s="17">
        <v>106911</v>
      </c>
      <c r="AD777" s="17">
        <v>84016</v>
      </c>
      <c r="AE777" s="17">
        <v>83810</v>
      </c>
      <c r="AF777" s="17">
        <v>83455</v>
      </c>
      <c r="AG777" s="17">
        <v>80996</v>
      </c>
      <c r="AH777" s="17">
        <v>80876</v>
      </c>
      <c r="AI777" s="17">
        <v>80607</v>
      </c>
      <c r="AJ777" s="17">
        <v>80375</v>
      </c>
      <c r="AK777" s="17">
        <v>80023</v>
      </c>
      <c r="AL777" s="218">
        <v>77414</v>
      </c>
      <c r="AM777" s="218">
        <v>77418</v>
      </c>
    </row>
    <row r="778" spans="1:39" s="17" customFormat="1" x14ac:dyDescent="0.2">
      <c r="A778" s="36" t="s">
        <v>292</v>
      </c>
      <c r="B778" s="37"/>
      <c r="C778" s="17">
        <v>96</v>
      </c>
      <c r="D778" s="17">
        <v>466</v>
      </c>
      <c r="E778" s="17">
        <v>3163</v>
      </c>
      <c r="F778" s="17">
        <v>3672</v>
      </c>
      <c r="G778" s="17">
        <v>2744</v>
      </c>
      <c r="H778" s="17">
        <v>2352</v>
      </c>
      <c r="I778" s="17">
        <v>2532</v>
      </c>
      <c r="J778" s="17">
        <v>2292</v>
      </c>
      <c r="K778" s="17">
        <v>2427</v>
      </c>
      <c r="L778" s="17">
        <v>2366</v>
      </c>
      <c r="M778" s="17">
        <v>1707</v>
      </c>
      <c r="N778" s="17">
        <v>1950</v>
      </c>
      <c r="O778" s="17">
        <v>1419</v>
      </c>
      <c r="P778" s="17">
        <v>1393</v>
      </c>
      <c r="Q778" s="17">
        <v>1612</v>
      </c>
      <c r="R778" s="17">
        <v>1578</v>
      </c>
      <c r="S778" s="17">
        <v>1228</v>
      </c>
      <c r="T778" s="17">
        <v>1480</v>
      </c>
      <c r="U778" s="17">
        <v>1390</v>
      </c>
      <c r="V778" s="17">
        <v>1137</v>
      </c>
      <c r="W778" s="17">
        <v>1534</v>
      </c>
      <c r="X778" s="17">
        <v>1103</v>
      </c>
      <c r="Y778" s="17">
        <v>1163</v>
      </c>
      <c r="Z778" s="17">
        <v>1312</v>
      </c>
      <c r="AA778" s="17">
        <v>857</v>
      </c>
      <c r="AB778" s="17">
        <v>987</v>
      </c>
      <c r="AC778" s="17">
        <v>1189</v>
      </c>
      <c r="AD778" s="17">
        <v>1030</v>
      </c>
      <c r="AE778" s="17">
        <v>919</v>
      </c>
      <c r="AF778" s="17">
        <v>1001</v>
      </c>
      <c r="AG778" s="17">
        <v>1006</v>
      </c>
      <c r="AH778" s="17">
        <v>906</v>
      </c>
      <c r="AI778" s="17">
        <v>986</v>
      </c>
      <c r="AJ778" s="17">
        <v>978</v>
      </c>
      <c r="AK778" s="17">
        <v>1050</v>
      </c>
      <c r="AL778" s="218">
        <v>1097</v>
      </c>
      <c r="AM778" s="218">
        <v>779</v>
      </c>
    </row>
    <row r="779" spans="1:39" s="17" customFormat="1" x14ac:dyDescent="0.2">
      <c r="A779" s="36" t="s">
        <v>293</v>
      </c>
      <c r="B779" s="37"/>
      <c r="C779" s="17">
        <v>31</v>
      </c>
      <c r="D779" s="17">
        <v>20</v>
      </c>
      <c r="E779" s="17">
        <v>575</v>
      </c>
      <c r="F779" s="17">
        <v>761</v>
      </c>
      <c r="G779" s="17">
        <v>626</v>
      </c>
      <c r="H779" s="17">
        <v>460</v>
      </c>
      <c r="I779" s="17">
        <v>549</v>
      </c>
      <c r="J779" s="17">
        <v>525</v>
      </c>
      <c r="K779" s="17">
        <v>519</v>
      </c>
      <c r="L779" s="17">
        <v>499</v>
      </c>
      <c r="M779" s="17">
        <v>480</v>
      </c>
      <c r="N779" s="17">
        <v>403</v>
      </c>
      <c r="O779" s="17">
        <v>298</v>
      </c>
      <c r="P779" s="17">
        <v>263</v>
      </c>
      <c r="Q779" s="17">
        <v>306</v>
      </c>
      <c r="R779" s="17">
        <v>350</v>
      </c>
      <c r="S779" s="17">
        <v>330</v>
      </c>
      <c r="T779" s="17">
        <v>271</v>
      </c>
      <c r="U779" s="17">
        <v>313</v>
      </c>
      <c r="V779" s="17">
        <v>300</v>
      </c>
      <c r="W779" s="17">
        <v>287</v>
      </c>
      <c r="X779" s="17">
        <v>273</v>
      </c>
      <c r="Y779" s="17">
        <v>251</v>
      </c>
      <c r="Z779" s="17">
        <v>270</v>
      </c>
      <c r="AA779" s="17">
        <v>243</v>
      </c>
      <c r="AB779" s="17">
        <v>202</v>
      </c>
      <c r="AC779" s="17">
        <v>203</v>
      </c>
      <c r="AD779" s="17">
        <v>224</v>
      </c>
      <c r="AE779" s="17">
        <v>233</v>
      </c>
      <c r="AF779" s="17">
        <v>207</v>
      </c>
      <c r="AG779" s="17">
        <v>228</v>
      </c>
      <c r="AH779" s="17">
        <v>195</v>
      </c>
      <c r="AI779" s="17">
        <v>196</v>
      </c>
      <c r="AJ779" s="17">
        <v>203</v>
      </c>
      <c r="AK779" s="17">
        <v>249</v>
      </c>
      <c r="AL779" s="218">
        <v>246</v>
      </c>
      <c r="AM779" s="218">
        <v>197</v>
      </c>
    </row>
    <row r="780" spans="1:39" s="17" customFormat="1" x14ac:dyDescent="0.2">
      <c r="A780" s="36" t="s">
        <v>294</v>
      </c>
      <c r="B780" s="37"/>
      <c r="C780" s="17">
        <v>9</v>
      </c>
      <c r="D780" s="17">
        <v>16</v>
      </c>
      <c r="E780" s="17">
        <v>317</v>
      </c>
      <c r="F780" s="17">
        <v>342</v>
      </c>
      <c r="G780" s="17">
        <v>410</v>
      </c>
      <c r="H780" s="17">
        <v>341</v>
      </c>
      <c r="I780" s="17">
        <v>268</v>
      </c>
      <c r="J780" s="17">
        <v>291</v>
      </c>
      <c r="K780" s="17">
        <v>344</v>
      </c>
      <c r="L780" s="17">
        <v>305</v>
      </c>
      <c r="M780" s="17">
        <v>315</v>
      </c>
      <c r="N780" s="17">
        <v>280</v>
      </c>
      <c r="O780" s="17">
        <v>217</v>
      </c>
      <c r="P780" s="17">
        <v>173</v>
      </c>
      <c r="Q780" s="17">
        <v>185</v>
      </c>
      <c r="R780" s="17">
        <v>210</v>
      </c>
      <c r="S780" s="17">
        <v>225</v>
      </c>
      <c r="T780" s="17">
        <v>212</v>
      </c>
      <c r="U780" s="17">
        <v>174</v>
      </c>
      <c r="V780" s="17">
        <v>214</v>
      </c>
      <c r="W780" s="17">
        <v>196</v>
      </c>
      <c r="X780" s="17">
        <v>181</v>
      </c>
      <c r="Y780" s="17">
        <v>204</v>
      </c>
      <c r="Z780" s="17">
        <v>172</v>
      </c>
      <c r="AA780" s="17">
        <v>172</v>
      </c>
      <c r="AB780" s="17">
        <v>174</v>
      </c>
      <c r="AC780" s="17">
        <v>154</v>
      </c>
      <c r="AD780" s="17">
        <v>159</v>
      </c>
      <c r="AE780" s="17">
        <v>165</v>
      </c>
      <c r="AF780" s="17">
        <v>187</v>
      </c>
      <c r="AG780" s="17">
        <v>150</v>
      </c>
      <c r="AH780" s="17">
        <v>161</v>
      </c>
      <c r="AI780" s="17">
        <v>128</v>
      </c>
      <c r="AJ780" s="17">
        <v>124</v>
      </c>
      <c r="AK780" s="17">
        <v>141</v>
      </c>
      <c r="AL780" s="218">
        <v>158</v>
      </c>
      <c r="AM780" s="218">
        <v>151</v>
      </c>
    </row>
    <row r="781" spans="1:39" s="17" customFormat="1" x14ac:dyDescent="0.2">
      <c r="A781" s="36" t="s">
        <v>295</v>
      </c>
      <c r="B781" s="37"/>
      <c r="C781" s="17">
        <v>11</v>
      </c>
      <c r="D781" s="17">
        <v>7</v>
      </c>
      <c r="E781" s="17">
        <v>297</v>
      </c>
      <c r="F781" s="17">
        <v>261</v>
      </c>
      <c r="G781" s="17">
        <v>233</v>
      </c>
      <c r="H781" s="17">
        <v>278</v>
      </c>
      <c r="I781" s="17">
        <v>263</v>
      </c>
      <c r="J781" s="17">
        <v>197</v>
      </c>
      <c r="K781" s="17">
        <v>231</v>
      </c>
      <c r="L781" s="17">
        <v>257</v>
      </c>
      <c r="M781" s="17">
        <v>223</v>
      </c>
      <c r="N781" s="17">
        <v>245</v>
      </c>
      <c r="O781" s="17">
        <v>200</v>
      </c>
      <c r="P781" s="17">
        <v>162</v>
      </c>
      <c r="Q781" s="17">
        <v>134</v>
      </c>
      <c r="R781" s="17">
        <v>153</v>
      </c>
      <c r="S781" s="17">
        <v>155</v>
      </c>
      <c r="T781" s="17">
        <v>177</v>
      </c>
      <c r="U781" s="17">
        <v>171</v>
      </c>
      <c r="V781" s="17">
        <v>124</v>
      </c>
      <c r="W781" s="17">
        <v>179</v>
      </c>
      <c r="X781" s="17">
        <v>162</v>
      </c>
      <c r="Y781" s="17">
        <v>143</v>
      </c>
      <c r="Z781" s="17">
        <v>161</v>
      </c>
      <c r="AA781" s="17">
        <v>131</v>
      </c>
      <c r="AB781" s="17">
        <v>129</v>
      </c>
      <c r="AC781" s="17">
        <v>145</v>
      </c>
      <c r="AD781" s="17">
        <v>126</v>
      </c>
      <c r="AE781" s="17">
        <v>142</v>
      </c>
      <c r="AF781" s="17">
        <v>142</v>
      </c>
      <c r="AG781" s="17">
        <v>156</v>
      </c>
      <c r="AH781" s="17">
        <v>120</v>
      </c>
      <c r="AI781" s="17">
        <v>136</v>
      </c>
      <c r="AJ781" s="17">
        <v>116</v>
      </c>
      <c r="AK781" s="17">
        <v>115</v>
      </c>
      <c r="AL781" s="218">
        <v>122</v>
      </c>
      <c r="AM781" s="218">
        <v>140</v>
      </c>
    </row>
    <row r="782" spans="1:39" s="17" customFormat="1" x14ac:dyDescent="0.2">
      <c r="A782" s="36" t="s">
        <v>296</v>
      </c>
      <c r="B782" s="37"/>
      <c r="C782" s="17">
        <v>6</v>
      </c>
      <c r="D782" s="17">
        <v>10</v>
      </c>
      <c r="E782" s="17">
        <v>228</v>
      </c>
      <c r="F782" s="17">
        <v>233</v>
      </c>
      <c r="G782" s="17">
        <v>230</v>
      </c>
      <c r="H782" s="17">
        <v>179</v>
      </c>
      <c r="I782" s="17">
        <v>235</v>
      </c>
      <c r="J782" s="17">
        <v>217</v>
      </c>
      <c r="K782" s="17">
        <v>148</v>
      </c>
      <c r="L782" s="17">
        <v>182</v>
      </c>
      <c r="M782" s="17">
        <v>193</v>
      </c>
      <c r="N782" s="17">
        <v>179</v>
      </c>
      <c r="O782" s="17">
        <v>190</v>
      </c>
      <c r="P782" s="17">
        <v>166</v>
      </c>
      <c r="Q782" s="17">
        <v>147</v>
      </c>
      <c r="R782" s="17">
        <v>127</v>
      </c>
      <c r="S782" s="17">
        <v>148</v>
      </c>
      <c r="T782" s="17">
        <v>156</v>
      </c>
      <c r="U782" s="17">
        <v>168</v>
      </c>
      <c r="V782" s="17">
        <v>170</v>
      </c>
      <c r="W782" s="17">
        <v>129</v>
      </c>
      <c r="X782" s="17">
        <v>143</v>
      </c>
      <c r="Y782" s="17">
        <v>138</v>
      </c>
      <c r="Z782" s="17">
        <v>126</v>
      </c>
      <c r="AA782" s="17">
        <v>140</v>
      </c>
      <c r="AB782" s="17">
        <v>108</v>
      </c>
      <c r="AC782" s="17">
        <v>106</v>
      </c>
      <c r="AD782" s="17">
        <v>130</v>
      </c>
      <c r="AE782" s="17">
        <v>107</v>
      </c>
      <c r="AF782" s="17">
        <v>98</v>
      </c>
      <c r="AG782" s="17">
        <v>123</v>
      </c>
      <c r="AH782" s="17">
        <v>131</v>
      </c>
      <c r="AI782" s="17">
        <v>108</v>
      </c>
      <c r="AJ782" s="17">
        <v>118</v>
      </c>
      <c r="AK782" s="17">
        <v>91</v>
      </c>
      <c r="AL782" s="218">
        <v>90</v>
      </c>
      <c r="AM782" s="218">
        <v>98</v>
      </c>
    </row>
    <row r="783" spans="1:39" s="17" customFormat="1" x14ac:dyDescent="0.2">
      <c r="A783" s="36" t="s">
        <v>616</v>
      </c>
      <c r="B783" s="37"/>
      <c r="C783" s="17">
        <v>9</v>
      </c>
      <c r="D783" s="17">
        <v>4</v>
      </c>
      <c r="E783" s="17">
        <v>268</v>
      </c>
      <c r="F783" s="17">
        <v>202</v>
      </c>
      <c r="G783" s="17">
        <v>225</v>
      </c>
      <c r="H783" s="17">
        <v>165</v>
      </c>
      <c r="I783" s="17">
        <v>149</v>
      </c>
      <c r="J783" s="17">
        <v>202</v>
      </c>
      <c r="K783" s="17">
        <v>173</v>
      </c>
      <c r="L783" s="17">
        <v>127</v>
      </c>
      <c r="M783" s="17">
        <v>164</v>
      </c>
      <c r="N783" s="17">
        <v>167</v>
      </c>
      <c r="O783" s="17">
        <v>138</v>
      </c>
      <c r="P783" s="17">
        <v>167</v>
      </c>
      <c r="Q783" s="17">
        <v>152</v>
      </c>
      <c r="R783" s="17">
        <v>134</v>
      </c>
      <c r="S783" s="17">
        <v>115</v>
      </c>
      <c r="T783" s="17">
        <v>87</v>
      </c>
      <c r="U783" s="17">
        <v>111</v>
      </c>
      <c r="V783" s="17">
        <v>147</v>
      </c>
      <c r="W783" s="17">
        <v>141</v>
      </c>
      <c r="X783" s="17">
        <v>99</v>
      </c>
      <c r="Y783" s="17">
        <v>129</v>
      </c>
      <c r="Z783" s="17">
        <v>108</v>
      </c>
      <c r="AA783" s="17">
        <v>105</v>
      </c>
      <c r="AB783" s="17">
        <v>116</v>
      </c>
      <c r="AC783" s="17">
        <v>90</v>
      </c>
      <c r="AD783" s="17">
        <v>93</v>
      </c>
      <c r="AE783" s="17">
        <v>114</v>
      </c>
      <c r="AF783" s="17">
        <v>105</v>
      </c>
      <c r="AG783" s="17">
        <v>92</v>
      </c>
      <c r="AH783" s="17">
        <v>98</v>
      </c>
      <c r="AI783" s="17">
        <v>104</v>
      </c>
      <c r="AJ783" s="17">
        <v>89</v>
      </c>
      <c r="AK783" s="17">
        <v>89</v>
      </c>
      <c r="AL783" s="218">
        <v>76</v>
      </c>
      <c r="AM783" s="218">
        <v>78</v>
      </c>
    </row>
    <row r="784" spans="1:39" s="17" customFormat="1" x14ac:dyDescent="0.2">
      <c r="A784" s="36" t="s">
        <v>299</v>
      </c>
      <c r="B784" s="37"/>
      <c r="C784" s="17">
        <v>66</v>
      </c>
      <c r="D784" s="17">
        <v>57</v>
      </c>
      <c r="E784" s="17">
        <v>1685</v>
      </c>
      <c r="F784" s="17">
        <v>1799</v>
      </c>
      <c r="G784" s="17">
        <v>1724</v>
      </c>
      <c r="H784" s="17">
        <v>1423</v>
      </c>
      <c r="I784" s="17">
        <v>1464</v>
      </c>
      <c r="J784" s="17">
        <v>1432</v>
      </c>
      <c r="K784" s="17">
        <v>1415</v>
      </c>
      <c r="L784" s="17">
        <v>1370</v>
      </c>
      <c r="M784" s="17">
        <v>1375</v>
      </c>
      <c r="N784" s="17">
        <v>1274</v>
      </c>
      <c r="O784" s="17">
        <v>1043</v>
      </c>
      <c r="P784" s="17">
        <v>931</v>
      </c>
      <c r="Q784" s="17">
        <v>924</v>
      </c>
      <c r="R784" s="17">
        <v>974</v>
      </c>
      <c r="S784" s="17">
        <v>973</v>
      </c>
      <c r="T784" s="17">
        <v>903</v>
      </c>
      <c r="U784" s="17">
        <v>937</v>
      </c>
      <c r="V784" s="17">
        <v>955</v>
      </c>
      <c r="W784" s="17">
        <v>932</v>
      </c>
      <c r="X784" s="17">
        <v>858</v>
      </c>
      <c r="Y784" s="17">
        <v>865</v>
      </c>
      <c r="Z784" s="17">
        <v>837</v>
      </c>
      <c r="AA784" s="17">
        <v>791</v>
      </c>
      <c r="AB784" s="17">
        <v>729</v>
      </c>
      <c r="AC784" s="17">
        <v>698</v>
      </c>
      <c r="AD784" s="17">
        <v>732</v>
      </c>
      <c r="AE784" s="17">
        <v>761</v>
      </c>
      <c r="AF784" s="17">
        <v>739</v>
      </c>
      <c r="AG784" s="17">
        <v>749</v>
      </c>
      <c r="AH784" s="17">
        <v>705</v>
      </c>
      <c r="AI784" s="17">
        <v>672</v>
      </c>
      <c r="AJ784" s="17">
        <v>650</v>
      </c>
      <c r="AK784" s="17">
        <v>685</v>
      </c>
      <c r="AL784" s="218">
        <v>692</v>
      </c>
      <c r="AM784" s="218">
        <v>664</v>
      </c>
    </row>
    <row r="785" spans="1:48" s="17" customFormat="1" x14ac:dyDescent="0.2">
      <c r="A785" s="36" t="s">
        <v>300</v>
      </c>
      <c r="B785" s="37"/>
      <c r="C785" s="17">
        <v>26</v>
      </c>
      <c r="D785" s="17">
        <v>21</v>
      </c>
      <c r="E785" s="17">
        <v>793</v>
      </c>
      <c r="F785" s="17">
        <v>696</v>
      </c>
      <c r="G785" s="17">
        <v>688</v>
      </c>
      <c r="H785" s="17">
        <v>622</v>
      </c>
      <c r="I785" s="17">
        <v>647</v>
      </c>
      <c r="J785" s="17">
        <v>616</v>
      </c>
      <c r="K785" s="17">
        <v>552</v>
      </c>
      <c r="L785" s="17">
        <v>566</v>
      </c>
      <c r="M785" s="17">
        <v>580</v>
      </c>
      <c r="N785" s="17">
        <v>591</v>
      </c>
      <c r="O785" s="17">
        <v>528</v>
      </c>
      <c r="P785" s="17">
        <v>495</v>
      </c>
      <c r="Q785" s="17">
        <v>433</v>
      </c>
      <c r="R785" s="17">
        <v>414</v>
      </c>
      <c r="S785" s="17">
        <v>418</v>
      </c>
      <c r="T785" s="17">
        <v>420</v>
      </c>
      <c r="U785" s="17">
        <v>450</v>
      </c>
      <c r="V785" s="17">
        <v>441</v>
      </c>
      <c r="W785" s="17">
        <v>449</v>
      </c>
      <c r="X785" s="17">
        <v>404</v>
      </c>
      <c r="Y785" s="17">
        <v>410</v>
      </c>
      <c r="Z785" s="17">
        <v>395</v>
      </c>
      <c r="AA785" s="17">
        <v>376</v>
      </c>
      <c r="AB785" s="17">
        <v>353</v>
      </c>
      <c r="AC785" s="17">
        <v>341</v>
      </c>
      <c r="AD785" s="17">
        <v>349</v>
      </c>
      <c r="AE785" s="17">
        <v>363</v>
      </c>
      <c r="AF785" s="17">
        <v>345</v>
      </c>
      <c r="AG785" s="17">
        <v>371</v>
      </c>
      <c r="AH785" s="17">
        <v>349</v>
      </c>
      <c r="AI785" s="17">
        <v>348</v>
      </c>
      <c r="AJ785" s="17">
        <v>323</v>
      </c>
      <c r="AK785" s="17">
        <v>295</v>
      </c>
      <c r="AL785" s="218">
        <v>288</v>
      </c>
      <c r="AM785" s="218">
        <v>316</v>
      </c>
    </row>
    <row r="786" spans="1:48" ht="12.75" x14ac:dyDescent="0.2">
      <c r="A786" s="49" t="s">
        <v>301</v>
      </c>
      <c r="B786" s="50"/>
      <c r="C786" s="7"/>
    </row>
    <row r="787" spans="1:48" x14ac:dyDescent="0.2">
      <c r="A787" s="16" t="s">
        <v>302</v>
      </c>
      <c r="C787" s="18">
        <v>0.9847083254672</v>
      </c>
      <c r="D787" s="18">
        <v>0.9505343800246</v>
      </c>
      <c r="E787" s="18">
        <v>0.96965505154510001</v>
      </c>
      <c r="F787" s="18">
        <v>0.96563312687659997</v>
      </c>
      <c r="G787" s="18">
        <v>0.97183915290559997</v>
      </c>
      <c r="H787" s="18">
        <v>0.97612859572910005</v>
      </c>
      <c r="I787" s="18">
        <v>0.97466026620669999</v>
      </c>
      <c r="J787" s="18">
        <v>0.97631495261720003</v>
      </c>
      <c r="K787" s="18">
        <v>0.97548009113589995</v>
      </c>
      <c r="L787" s="18">
        <v>0.97608439596459995</v>
      </c>
      <c r="M787" s="18">
        <v>0.9802142916755</v>
      </c>
      <c r="N787" s="18">
        <v>0.97924739626919999</v>
      </c>
      <c r="O787" s="18">
        <v>0.9840995104561</v>
      </c>
      <c r="P787" s="18">
        <v>0.98494808904200004</v>
      </c>
      <c r="Q787" s="18">
        <v>0.9835317189742</v>
      </c>
      <c r="R787" s="18">
        <v>0.98338574116389998</v>
      </c>
      <c r="S787" s="18">
        <v>0.98563428452080004</v>
      </c>
      <c r="T787" s="18">
        <v>0.97901013820009997</v>
      </c>
      <c r="U787" s="18">
        <v>0.97945235719519996</v>
      </c>
      <c r="V787" s="18">
        <v>0.98142260900449996</v>
      </c>
      <c r="W787" s="18">
        <v>0.97800610049769998</v>
      </c>
      <c r="X787" s="18">
        <v>0.98243649912230002</v>
      </c>
      <c r="Y787" s="18">
        <v>0.98175783252829996</v>
      </c>
      <c r="Z787" s="18">
        <v>0.98052824717980003</v>
      </c>
      <c r="AA787" s="18">
        <v>0.98496885232440001</v>
      </c>
      <c r="AB787" s="18">
        <v>0.98427318468010006</v>
      </c>
      <c r="AC787" s="18">
        <v>0.9826559311752</v>
      </c>
      <c r="AD787" s="18">
        <v>0.97945860243890004</v>
      </c>
      <c r="AE787" s="18">
        <v>0.98034857878110004</v>
      </c>
      <c r="AF787" s="18">
        <v>0.97957626621280003</v>
      </c>
      <c r="AG787" s="18">
        <v>0.97879179707800001</v>
      </c>
      <c r="AH787" s="18">
        <v>0.980469649763</v>
      </c>
      <c r="AI787" s="18">
        <v>0.97984562085939997</v>
      </c>
      <c r="AJ787" s="18">
        <v>0.9801470677902</v>
      </c>
      <c r="AK787" s="18">
        <v>0.97877883509870001</v>
      </c>
      <c r="AL787" s="220">
        <v>0.97741247174979995</v>
      </c>
      <c r="AM787" s="220">
        <v>0.98170198196830005</v>
      </c>
      <c r="AN787" s="18"/>
      <c r="AO787" s="18"/>
      <c r="AP787" s="18"/>
      <c r="AQ787" s="18"/>
      <c r="AR787" s="18"/>
      <c r="AS787" s="18"/>
      <c r="AT787" s="18"/>
      <c r="AU787" s="18"/>
      <c r="AV787" s="18"/>
    </row>
    <row r="788" spans="1:48" x14ac:dyDescent="0.2">
      <c r="A788" s="16" t="s">
        <v>303</v>
      </c>
      <c r="C788" s="18">
        <v>9.0617330564470005E-3</v>
      </c>
      <c r="D788" s="18">
        <v>4.4074529461839998E-2</v>
      </c>
      <c r="E788" s="18">
        <v>1.979807589993E-2</v>
      </c>
      <c r="F788" s="18">
        <v>2.3066195962159999E-2</v>
      </c>
      <c r="G788" s="18">
        <v>1.7294844321189998E-2</v>
      </c>
      <c r="H788" s="18">
        <v>1.4872991482179999E-2</v>
      </c>
      <c r="I788" s="18">
        <v>1.6056107598750001E-2</v>
      </c>
      <c r="J788" s="18">
        <v>1.457737073078E-2</v>
      </c>
      <c r="K788" s="18">
        <v>1.548928131522E-2</v>
      </c>
      <c r="L788" s="18">
        <v>1.514569570339E-2</v>
      </c>
      <c r="M788" s="18">
        <v>1.095853475338E-2</v>
      </c>
      <c r="N788" s="18">
        <v>1.2551978062999999E-2</v>
      </c>
      <c r="O788" s="18">
        <v>9.1644170035780001E-3</v>
      </c>
      <c r="P788" s="18">
        <v>9.0220791585439997E-3</v>
      </c>
      <c r="Q788" s="18">
        <v>1.046800828609E-2</v>
      </c>
      <c r="R788" s="18">
        <v>1.0273236850840001E-2</v>
      </c>
      <c r="S788" s="18">
        <v>8.0150379865810001E-3</v>
      </c>
      <c r="T788" s="18">
        <v>1.303608705992E-2</v>
      </c>
      <c r="U788" s="18">
        <v>1.22738390626E-2</v>
      </c>
      <c r="V788" s="18">
        <v>1.009679424563E-2</v>
      </c>
      <c r="W788" s="18">
        <v>1.368152548117E-2</v>
      </c>
      <c r="X788" s="18">
        <v>9.8789094687059993E-3</v>
      </c>
      <c r="Y788" s="18">
        <v>1.046136132625E-2</v>
      </c>
      <c r="Z788" s="18">
        <v>1.188782675667E-2</v>
      </c>
      <c r="AA788" s="18">
        <v>7.8165616249689998E-3</v>
      </c>
      <c r="AB788" s="18">
        <v>9.0456682521789997E-3</v>
      </c>
      <c r="AC788" s="18">
        <v>1.0928509715249999E-2</v>
      </c>
      <c r="AD788" s="18">
        <v>1.2007740912589999E-2</v>
      </c>
      <c r="AE788" s="18">
        <v>1.07497952977E-2</v>
      </c>
      <c r="AF788" s="18">
        <v>1.174951581666E-2</v>
      </c>
      <c r="AG788" s="18">
        <v>1.2156952786069999E-2</v>
      </c>
      <c r="AH788" s="18">
        <v>1.0983548922859999E-2</v>
      </c>
      <c r="AI788" s="18">
        <v>1.1985656111349999E-2</v>
      </c>
      <c r="AJ788" s="18">
        <v>1.1926392936840001E-2</v>
      </c>
      <c r="AK788" s="18">
        <v>1.2842779911449999E-2</v>
      </c>
      <c r="AL788" s="220">
        <v>1.385048546141E-2</v>
      </c>
      <c r="AM788" s="220">
        <v>9.8781400185139999E-3</v>
      </c>
      <c r="AN788" s="18"/>
      <c r="AO788" s="18"/>
      <c r="AP788" s="18"/>
      <c r="AQ788" s="18"/>
      <c r="AR788" s="18"/>
      <c r="AS788" s="18"/>
      <c r="AT788" s="18"/>
      <c r="AU788" s="18"/>
      <c r="AV788" s="18"/>
    </row>
    <row r="789" spans="1:48" x14ac:dyDescent="0.2">
      <c r="A789" s="16" t="s">
        <v>304</v>
      </c>
      <c r="C789" s="18">
        <v>2.9261846328109999E-3</v>
      </c>
      <c r="D789" s="18">
        <v>1.891610706517E-3</v>
      </c>
      <c r="E789" s="18">
        <v>3.599081138937E-3</v>
      </c>
      <c r="F789" s="18">
        <v>4.780330916994E-3</v>
      </c>
      <c r="G789" s="18">
        <v>3.9455439304169997E-3</v>
      </c>
      <c r="H789" s="18">
        <v>2.9088333681130001E-3</v>
      </c>
      <c r="I789" s="18">
        <v>3.4813598229519998E-3</v>
      </c>
      <c r="J789" s="18">
        <v>3.3390574317880002E-3</v>
      </c>
      <c r="K789" s="18">
        <v>3.3122937793970001E-3</v>
      </c>
      <c r="L789" s="18">
        <v>3.1942950786090002E-3</v>
      </c>
      <c r="M789" s="18">
        <v>3.081486046646E-3</v>
      </c>
      <c r="N789" s="18">
        <v>2.5940754663540001E-3</v>
      </c>
      <c r="O789" s="18">
        <v>1.9245921543810001E-3</v>
      </c>
      <c r="P789" s="18">
        <v>1.703378907894E-3</v>
      </c>
      <c r="Q789" s="18">
        <v>1.9871033098910001E-3</v>
      </c>
      <c r="R789" s="18">
        <v>2.2786013294009999E-3</v>
      </c>
      <c r="S789" s="18">
        <v>2.1538782862960001E-3</v>
      </c>
      <c r="T789" s="18">
        <v>2.3870132386749998E-3</v>
      </c>
      <c r="U789" s="18">
        <v>2.7638213140950001E-3</v>
      </c>
      <c r="V789" s="18">
        <v>2.6640618062339998E-3</v>
      </c>
      <c r="W789" s="18">
        <v>2.5597117425660001E-3</v>
      </c>
      <c r="X789" s="18">
        <v>2.4450972665069999E-3</v>
      </c>
      <c r="Y789" s="18">
        <v>2.2577830549330002E-3</v>
      </c>
      <c r="Z789" s="18">
        <v>2.446427762425E-3</v>
      </c>
      <c r="AA789" s="18">
        <v>2.2163646147810002E-3</v>
      </c>
      <c r="AB789" s="18">
        <v>1.8512917800809999E-3</v>
      </c>
      <c r="AC789" s="18">
        <v>1.8658431221160001E-3</v>
      </c>
      <c r="AD789" s="18">
        <v>2.6113921984659999E-3</v>
      </c>
      <c r="AE789" s="18">
        <v>2.725464966663E-3</v>
      </c>
      <c r="AF789" s="18">
        <v>2.429720053994E-3</v>
      </c>
      <c r="AG789" s="18">
        <v>2.755253712946E-3</v>
      </c>
      <c r="AH789" s="18">
        <v>2.3640088741259998E-3</v>
      </c>
      <c r="AI789" s="18">
        <v>2.3825442168599999E-3</v>
      </c>
      <c r="AJ789" s="18">
        <v>2.4755191883220002E-3</v>
      </c>
      <c r="AK789" s="18">
        <v>3.0455735218570001E-3</v>
      </c>
      <c r="AL789" s="220">
        <v>3.105942956706E-3</v>
      </c>
      <c r="AM789" s="220">
        <v>2.4980662177760001E-3</v>
      </c>
      <c r="AN789" s="18"/>
      <c r="AO789" s="18"/>
      <c r="AP789" s="18"/>
      <c r="AQ789" s="18"/>
      <c r="AR789" s="18"/>
      <c r="AS789" s="18"/>
      <c r="AT789" s="18"/>
      <c r="AU789" s="18"/>
      <c r="AV789" s="18"/>
    </row>
    <row r="790" spans="1:48" x14ac:dyDescent="0.2">
      <c r="A790" s="16" t="s">
        <v>305</v>
      </c>
      <c r="C790" s="18">
        <v>8.4953747404200002E-4</v>
      </c>
      <c r="D790" s="18">
        <v>1.5132885652130001E-3</v>
      </c>
      <c r="E790" s="18">
        <v>1.9841890800749999E-3</v>
      </c>
      <c r="F790" s="18">
        <v>2.1483221729459998E-3</v>
      </c>
      <c r="G790" s="18">
        <v>2.5841421908479999E-3</v>
      </c>
      <c r="H790" s="18">
        <v>2.1563308228839998E-3</v>
      </c>
      <c r="I790" s="18">
        <v>1.699461625776E-3</v>
      </c>
      <c r="J790" s="18">
        <v>1.8507918336199999E-3</v>
      </c>
      <c r="K790" s="18">
        <v>2.1954317150530002E-3</v>
      </c>
      <c r="L790" s="18">
        <v>1.952424847647E-3</v>
      </c>
      <c r="M790" s="18">
        <v>2.0222252181110001E-3</v>
      </c>
      <c r="N790" s="18">
        <v>1.802335311611E-3</v>
      </c>
      <c r="O790" s="18">
        <v>1.401464756713E-3</v>
      </c>
      <c r="P790" s="18">
        <v>1.1204735781969999E-3</v>
      </c>
      <c r="Q790" s="18">
        <v>1.2013533082670001E-3</v>
      </c>
      <c r="R790" s="18">
        <v>1.367160797641E-3</v>
      </c>
      <c r="S790" s="18">
        <v>1.4685533770199999E-3</v>
      </c>
      <c r="T790" s="18">
        <v>1.8673313896639999E-3</v>
      </c>
      <c r="U790" s="18">
        <v>1.5364374078360001E-3</v>
      </c>
      <c r="V790" s="18">
        <v>1.900364088447E-3</v>
      </c>
      <c r="W790" s="18">
        <v>1.7480958241920001E-3</v>
      </c>
      <c r="X790" s="18">
        <v>1.6211084440940001E-3</v>
      </c>
      <c r="Y790" s="18">
        <v>1.835010929109E-3</v>
      </c>
      <c r="Z790" s="18">
        <v>1.5584650930999999E-3</v>
      </c>
      <c r="AA790" s="18">
        <v>1.568784830216E-3</v>
      </c>
      <c r="AB790" s="18">
        <v>1.594677077892E-3</v>
      </c>
      <c r="AC790" s="18">
        <v>1.4154671960879999E-3</v>
      </c>
      <c r="AD790" s="18">
        <v>1.8536221408749999E-3</v>
      </c>
      <c r="AE790" s="18">
        <v>1.9300502982809999E-3</v>
      </c>
      <c r="AF790" s="18">
        <v>2.1949644932209998E-3</v>
      </c>
      <c r="AG790" s="18">
        <v>1.812666916412E-3</v>
      </c>
      <c r="AH790" s="18">
        <v>1.9518227114579999E-3</v>
      </c>
      <c r="AI790" s="18">
        <v>1.555947243664E-3</v>
      </c>
      <c r="AJ790" s="18">
        <v>1.512139799763E-3</v>
      </c>
      <c r="AK790" s="18">
        <v>1.7246018738229999E-3</v>
      </c>
      <c r="AL790" s="220">
        <v>1.9948739315430002E-3</v>
      </c>
      <c r="AM790" s="220">
        <v>1.9147614156550001E-3</v>
      </c>
      <c r="AN790" s="18"/>
      <c r="AO790" s="18"/>
      <c r="AP790" s="18"/>
      <c r="AQ790" s="18"/>
      <c r="AR790" s="18"/>
      <c r="AS790" s="18"/>
      <c r="AT790" s="18"/>
      <c r="AU790" s="18"/>
      <c r="AV790" s="18"/>
    </row>
    <row r="791" spans="1:48" x14ac:dyDescent="0.2">
      <c r="A791" s="16" t="s">
        <v>306</v>
      </c>
      <c r="C791" s="18">
        <v>1.0383235793849999E-3</v>
      </c>
      <c r="D791" s="18">
        <v>6.6206374728100005E-4</v>
      </c>
      <c r="E791" s="18">
        <v>1.8590036491550001E-3</v>
      </c>
      <c r="F791" s="18">
        <v>1.639509026722E-3</v>
      </c>
      <c r="G791" s="18">
        <v>1.4685490987019999E-3</v>
      </c>
      <c r="H791" s="18">
        <v>1.7579471224680001E-3</v>
      </c>
      <c r="I791" s="18">
        <v>1.6677552521609999E-3</v>
      </c>
      <c r="J791" s="18">
        <v>1.252941550595E-3</v>
      </c>
      <c r="K791" s="18">
        <v>1.4742579249339999E-3</v>
      </c>
      <c r="L791" s="18">
        <v>1.6451579863780001E-3</v>
      </c>
      <c r="M791" s="18">
        <v>1.431607059171E-3</v>
      </c>
      <c r="N791" s="18">
        <v>1.57704339766E-3</v>
      </c>
      <c r="O791" s="18">
        <v>1.2916725868329999E-3</v>
      </c>
      <c r="P791" s="18">
        <v>1.0492295934560001E-3</v>
      </c>
      <c r="Q791" s="18">
        <v>8.70169423285E-4</v>
      </c>
      <c r="R791" s="18">
        <v>9.9607429542399994E-4</v>
      </c>
      <c r="S791" s="18">
        <v>1.0116701041689999E-3</v>
      </c>
      <c r="T791" s="18">
        <v>1.5590455470309999E-3</v>
      </c>
      <c r="U791" s="18">
        <v>1.509947107701E-3</v>
      </c>
      <c r="V791" s="18">
        <v>1.101145546577E-3</v>
      </c>
      <c r="W791" s="18">
        <v>1.5964752680119999E-3</v>
      </c>
      <c r="X791" s="18">
        <v>1.450936839465E-3</v>
      </c>
      <c r="Y791" s="18">
        <v>1.2863066806990001E-3</v>
      </c>
      <c r="Z791" s="18">
        <v>1.45879581389E-3</v>
      </c>
      <c r="AA791" s="18">
        <v>1.194830306734E-3</v>
      </c>
      <c r="AB791" s="18">
        <v>1.1822605922299999E-3</v>
      </c>
      <c r="AC791" s="18">
        <v>1.3327450872260001E-3</v>
      </c>
      <c r="AD791" s="18">
        <v>1.4689081116370001E-3</v>
      </c>
      <c r="AE791" s="18">
        <v>1.6610129839749999E-3</v>
      </c>
      <c r="AF791" s="18">
        <v>1.6667644814840001E-3</v>
      </c>
      <c r="AG791" s="18">
        <v>1.8851735930680001E-3</v>
      </c>
      <c r="AH791" s="18">
        <v>1.45477469177E-3</v>
      </c>
      <c r="AI791" s="18">
        <v>1.6531939463930001E-3</v>
      </c>
      <c r="AJ791" s="18">
        <v>1.414582393327E-3</v>
      </c>
      <c r="AK791" s="18">
        <v>1.406590180777E-3</v>
      </c>
      <c r="AL791" s="220">
        <v>1.540345693976E-3</v>
      </c>
      <c r="AM791" s="220">
        <v>1.775275484714E-3</v>
      </c>
      <c r="AN791" s="18"/>
      <c r="AO791" s="18"/>
      <c r="AP791" s="18"/>
      <c r="AQ791" s="18"/>
      <c r="AR791" s="18"/>
      <c r="AS791" s="18"/>
      <c r="AT791" s="18"/>
      <c r="AU791" s="18"/>
      <c r="AV791" s="18"/>
    </row>
    <row r="792" spans="1:48" x14ac:dyDescent="0.2">
      <c r="A792" s="16" t="s">
        <v>307</v>
      </c>
      <c r="C792" s="18">
        <v>5.6635831602799998E-4</v>
      </c>
      <c r="D792" s="18">
        <v>9.4580535325799998E-4</v>
      </c>
      <c r="E792" s="18">
        <v>1.427113912483E-3</v>
      </c>
      <c r="F792" s="18">
        <v>1.4636230008670001E-3</v>
      </c>
      <c r="G792" s="18">
        <v>1.449640741208E-3</v>
      </c>
      <c r="H792" s="18">
        <v>1.131915593244E-3</v>
      </c>
      <c r="I792" s="18">
        <v>1.4901995599160001E-3</v>
      </c>
      <c r="J792" s="18">
        <v>1.380143738472E-3</v>
      </c>
      <c r="K792" s="18">
        <v>9.4454620298799999E-4</v>
      </c>
      <c r="L792" s="18">
        <v>1.1650535156450001E-3</v>
      </c>
      <c r="M792" s="18">
        <v>1.2390141812560001E-3</v>
      </c>
      <c r="N792" s="18">
        <v>1.1522072170660001E-3</v>
      </c>
      <c r="O792" s="18">
        <v>1.227088957491E-3</v>
      </c>
      <c r="P792" s="18">
        <v>1.075136496998E-3</v>
      </c>
      <c r="Q792" s="18">
        <v>9.5458884494699998E-4</v>
      </c>
      <c r="R792" s="18">
        <v>8.2680676809699998E-4</v>
      </c>
      <c r="S792" s="18">
        <v>9.6598177688400004E-4</v>
      </c>
      <c r="T792" s="18">
        <v>1.3740740414510001E-3</v>
      </c>
      <c r="U792" s="18">
        <v>1.4834568075659999E-3</v>
      </c>
      <c r="V792" s="18">
        <v>1.509635023533E-3</v>
      </c>
      <c r="W792" s="18">
        <v>1.1505324557179999E-3</v>
      </c>
      <c r="X792" s="18">
        <v>1.280765234837E-3</v>
      </c>
      <c r="Y792" s="18">
        <v>1.2413309226330001E-3</v>
      </c>
      <c r="Z792" s="18">
        <v>1.141666289132E-3</v>
      </c>
      <c r="AA792" s="18">
        <v>1.2769178850590001E-3</v>
      </c>
      <c r="AB792" s="18">
        <v>9.8979956558800002E-4</v>
      </c>
      <c r="AC792" s="18">
        <v>9.7428261548899997E-4</v>
      </c>
      <c r="AD792" s="18">
        <v>1.5155401151810001E-3</v>
      </c>
      <c r="AE792" s="18">
        <v>1.251608375249E-3</v>
      </c>
      <c r="AF792" s="18">
        <v>1.1503022477840001E-3</v>
      </c>
      <c r="AG792" s="18">
        <v>1.4863868714580001E-3</v>
      </c>
      <c r="AH792" s="18">
        <v>1.588129038515E-3</v>
      </c>
      <c r="AI792" s="18">
        <v>1.3128304868410001E-3</v>
      </c>
      <c r="AJ792" s="18">
        <v>1.4389717449360001E-3</v>
      </c>
      <c r="AK792" s="18">
        <v>1.113040925659E-3</v>
      </c>
      <c r="AL792" s="220">
        <v>1.1363205939169999E-3</v>
      </c>
      <c r="AM792" s="220">
        <v>1.2426928393E-3</v>
      </c>
      <c r="AN792" s="18"/>
      <c r="AO792" s="18"/>
      <c r="AP792" s="18"/>
      <c r="AQ792" s="18"/>
      <c r="AR792" s="18"/>
      <c r="AS792" s="18"/>
      <c r="AT792" s="18"/>
      <c r="AU792" s="18"/>
      <c r="AV792" s="18"/>
    </row>
    <row r="793" spans="1:48" x14ac:dyDescent="0.2">
      <c r="A793" s="16" t="s">
        <v>617</v>
      </c>
      <c r="C793" s="18">
        <v>8.4953747404200002E-4</v>
      </c>
      <c r="D793" s="18">
        <v>3.7832214130300001E-4</v>
      </c>
      <c r="E793" s="18">
        <v>1.6774847743220001E-3</v>
      </c>
      <c r="F793" s="18">
        <v>1.2688920436700001E-3</v>
      </c>
      <c r="G793" s="18">
        <v>1.418126812051E-3</v>
      </c>
      <c r="H793" s="18">
        <v>1.04338588204E-3</v>
      </c>
      <c r="I793" s="18">
        <v>9.4484993373400005E-4</v>
      </c>
      <c r="J793" s="18">
        <v>1.284742097564E-3</v>
      </c>
      <c r="K793" s="18">
        <v>1.1040979264659999E-3</v>
      </c>
      <c r="L793" s="18">
        <v>8.1297690377399995E-4</v>
      </c>
      <c r="M793" s="18">
        <v>1.0528410659370001E-3</v>
      </c>
      <c r="N793" s="18">
        <v>1.074964275139E-3</v>
      </c>
      <c r="O793" s="18">
        <v>8.9125408491500001E-4</v>
      </c>
      <c r="P793" s="18">
        <v>1.081613222884E-3</v>
      </c>
      <c r="Q793" s="18">
        <v>9.8705785327899993E-4</v>
      </c>
      <c r="R793" s="18">
        <v>8.7237879468500003E-4</v>
      </c>
      <c r="S793" s="18">
        <v>7.5059394825500005E-4</v>
      </c>
      <c r="T793" s="18">
        <v>7.6631052311699999E-4</v>
      </c>
      <c r="U793" s="18">
        <v>9.8014110499900007E-4</v>
      </c>
      <c r="V793" s="18">
        <v>1.305390285055E-3</v>
      </c>
      <c r="W793" s="18">
        <v>1.257558730668E-3</v>
      </c>
      <c r="X793" s="18">
        <v>8.8668362411799999E-4</v>
      </c>
      <c r="Y793" s="18">
        <v>1.1603745581130001E-3</v>
      </c>
      <c r="Z793" s="18">
        <v>9.7857110497000005E-4</v>
      </c>
      <c r="AA793" s="18">
        <v>9.5768841379399998E-4</v>
      </c>
      <c r="AB793" s="18">
        <v>1.0631180519279999E-3</v>
      </c>
      <c r="AC793" s="18">
        <v>8.2722108862300005E-4</v>
      </c>
      <c r="AD793" s="18">
        <v>1.0841940823990001E-3</v>
      </c>
      <c r="AE793" s="18">
        <v>1.3334892969939999E-3</v>
      </c>
      <c r="AF793" s="18">
        <v>1.2324666940550001E-3</v>
      </c>
      <c r="AG793" s="18">
        <v>1.1117690420660001E-3</v>
      </c>
      <c r="AH793" s="18">
        <v>1.1880659982789999E-3</v>
      </c>
      <c r="AI793" s="18">
        <v>1.2642071354769999E-3</v>
      </c>
      <c r="AJ793" s="18">
        <v>1.0853261466039999E-3</v>
      </c>
      <c r="AK793" s="18">
        <v>1.088578487732E-3</v>
      </c>
      <c r="AL793" s="220">
        <v>9.5955961264100002E-4</v>
      </c>
      <c r="AM793" s="220">
        <v>9.8908205576899995E-4</v>
      </c>
      <c r="AN793" s="18"/>
      <c r="AO793" s="18"/>
      <c r="AP793" s="18"/>
      <c r="AQ793" s="18"/>
      <c r="AR793" s="18"/>
      <c r="AS793" s="18"/>
      <c r="AT793" s="18"/>
      <c r="AU793" s="18"/>
      <c r="AV793" s="18"/>
    </row>
    <row r="794" spans="1:48" x14ac:dyDescent="0.2">
      <c r="A794" s="16" t="s">
        <v>310</v>
      </c>
      <c r="C794" s="18">
        <v>6.229941476307E-3</v>
      </c>
      <c r="D794" s="18">
        <v>5.3910905135720003E-3</v>
      </c>
      <c r="E794" s="18">
        <v>1.0546872554969999E-2</v>
      </c>
      <c r="F794" s="18">
        <v>1.13006771612E-2</v>
      </c>
      <c r="G794" s="18">
        <v>1.086600277323E-2</v>
      </c>
      <c r="H794" s="18">
        <v>8.9984127887489992E-3</v>
      </c>
      <c r="I794" s="18">
        <v>9.283626194538E-3</v>
      </c>
      <c r="J794" s="18">
        <v>9.1076766520380003E-3</v>
      </c>
      <c r="K794" s="18">
        <v>9.0306275488389997E-3</v>
      </c>
      <c r="L794" s="18">
        <v>8.7699083320529995E-3</v>
      </c>
      <c r="M794" s="18">
        <v>8.8271735711210001E-3</v>
      </c>
      <c r="N794" s="18">
        <v>8.2006256678299992E-3</v>
      </c>
      <c r="O794" s="18">
        <v>6.7360725403319997E-3</v>
      </c>
      <c r="P794" s="18">
        <v>6.0298317994289998E-3</v>
      </c>
      <c r="Q794" s="18">
        <v>6.0002727396699998E-3</v>
      </c>
      <c r="R794" s="18">
        <v>6.341021985248E-3</v>
      </c>
      <c r="S794" s="18">
        <v>6.3506774926249997E-3</v>
      </c>
      <c r="T794" s="18">
        <v>7.9537747399389992E-3</v>
      </c>
      <c r="U794" s="18">
        <v>8.2738037421960006E-3</v>
      </c>
      <c r="V794" s="18">
        <v>8.4805967498450003E-3</v>
      </c>
      <c r="W794" s="18">
        <v>8.3123740211559997E-3</v>
      </c>
      <c r="X794" s="18">
        <v>7.6845914090210004E-3</v>
      </c>
      <c r="Y794" s="18">
        <v>7.7808061454879996E-3</v>
      </c>
      <c r="Z794" s="18">
        <v>7.5839260635170002E-3</v>
      </c>
      <c r="AA794" s="18">
        <v>7.2145860505839999E-3</v>
      </c>
      <c r="AB794" s="18">
        <v>6.6811470677189998E-3</v>
      </c>
      <c r="AC794" s="18">
        <v>6.415559109542E-3</v>
      </c>
      <c r="AD794" s="18">
        <v>8.5336566485579995E-3</v>
      </c>
      <c r="AE794" s="18">
        <v>8.9016259211600005E-3</v>
      </c>
      <c r="AF794" s="18">
        <v>8.6742179705380004E-3</v>
      </c>
      <c r="AG794" s="18">
        <v>9.0512501359499998E-3</v>
      </c>
      <c r="AH794" s="18">
        <v>8.5468013141460006E-3</v>
      </c>
      <c r="AI794" s="18">
        <v>8.1687230292350008E-3</v>
      </c>
      <c r="AJ794" s="18">
        <v>7.9265392729530003E-3</v>
      </c>
      <c r="AK794" s="18">
        <v>8.3783849898479996E-3</v>
      </c>
      <c r="AL794" s="220">
        <v>8.7370427887829994E-3</v>
      </c>
      <c r="AM794" s="220">
        <v>8.4198780132130006E-3</v>
      </c>
      <c r="AN794" s="18"/>
      <c r="AO794" s="18"/>
      <c r="AP794" s="18"/>
      <c r="AQ794" s="18"/>
      <c r="AR794" s="18"/>
      <c r="AS794" s="18"/>
      <c r="AT794" s="18"/>
      <c r="AU794" s="18"/>
      <c r="AV794" s="18"/>
    </row>
    <row r="795" spans="1:48" x14ac:dyDescent="0.2">
      <c r="A795" s="16" t="s">
        <v>311</v>
      </c>
      <c r="C795" s="18">
        <v>2.4542193694540001E-3</v>
      </c>
      <c r="D795" s="18">
        <v>1.986191241842E-3</v>
      </c>
      <c r="E795" s="18">
        <v>4.9636023359600004E-3</v>
      </c>
      <c r="F795" s="18">
        <v>4.372024071259E-3</v>
      </c>
      <c r="G795" s="18">
        <v>4.3363166519599997E-3</v>
      </c>
      <c r="H795" s="18">
        <v>3.9332485977530002E-3</v>
      </c>
      <c r="I795" s="18">
        <v>4.1028047458100004E-3</v>
      </c>
      <c r="J795" s="18">
        <v>3.9178273866310002E-3</v>
      </c>
      <c r="K795" s="18">
        <v>3.5229020543879998E-3</v>
      </c>
      <c r="L795" s="18">
        <v>3.623188405797E-3</v>
      </c>
      <c r="M795" s="18">
        <v>3.723462306364E-3</v>
      </c>
      <c r="N795" s="18">
        <v>3.804214889864E-3</v>
      </c>
      <c r="O795" s="18">
        <v>3.410015629238E-3</v>
      </c>
      <c r="P795" s="18">
        <v>3.2059793133379999E-3</v>
      </c>
      <c r="Q795" s="18">
        <v>2.8118161215120001E-3</v>
      </c>
      <c r="R795" s="18">
        <v>2.695259858206E-3</v>
      </c>
      <c r="S795" s="18">
        <v>2.7282458293080001E-3</v>
      </c>
      <c r="T795" s="18">
        <v>3.6994301115990001E-3</v>
      </c>
      <c r="U795" s="18">
        <v>3.9735450202649999E-3</v>
      </c>
      <c r="V795" s="18">
        <v>3.9161708551639996E-3</v>
      </c>
      <c r="W795" s="18">
        <v>4.0045664543980003E-3</v>
      </c>
      <c r="X795" s="18">
        <v>3.6183856984199998E-3</v>
      </c>
      <c r="Y795" s="18">
        <v>3.6880121614449998E-3</v>
      </c>
      <c r="Z795" s="18">
        <v>3.5790332079920001E-3</v>
      </c>
      <c r="AA795" s="18">
        <v>3.4294366055869999E-3</v>
      </c>
      <c r="AB795" s="18">
        <v>3.2351782097460001E-3</v>
      </c>
      <c r="AC795" s="18">
        <v>3.134248791338E-3</v>
      </c>
      <c r="AD795" s="18">
        <v>4.068642309217E-3</v>
      </c>
      <c r="AE795" s="18">
        <v>4.246110656217E-3</v>
      </c>
      <c r="AF795" s="18">
        <v>4.049533423323E-3</v>
      </c>
      <c r="AG795" s="18">
        <v>4.4833295065920004E-3</v>
      </c>
      <c r="AH795" s="18">
        <v>4.2309697285630001E-3</v>
      </c>
      <c r="AI795" s="18">
        <v>4.2302315687110003E-3</v>
      </c>
      <c r="AJ795" s="18">
        <v>3.9388802848680004E-3</v>
      </c>
      <c r="AK795" s="18">
        <v>3.6082095941680002E-3</v>
      </c>
      <c r="AL795" s="220">
        <v>3.6362259005340001E-3</v>
      </c>
      <c r="AM795" s="220">
        <v>4.007050379782E-3</v>
      </c>
      <c r="AN795" s="18"/>
      <c r="AO795" s="18"/>
      <c r="AP795" s="18"/>
      <c r="AQ795" s="18"/>
      <c r="AR795" s="18"/>
      <c r="AS795" s="18"/>
      <c r="AT795" s="18"/>
      <c r="AU795" s="18"/>
      <c r="AV795" s="18"/>
    </row>
    <row r="796" spans="1:48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Z796" s="17">
        <v>0</v>
      </c>
      <c r="AA796" s="17">
        <v>0</v>
      </c>
      <c r="AB796" s="17">
        <v>0</v>
      </c>
      <c r="AC796" s="17">
        <v>0</v>
      </c>
      <c r="AD796" s="17">
        <v>0</v>
      </c>
      <c r="AE796" s="17">
        <v>0</v>
      </c>
      <c r="AF796" s="17">
        <v>0</v>
      </c>
      <c r="AG796" s="17">
        <v>0</v>
      </c>
      <c r="AH796" s="17">
        <v>0</v>
      </c>
      <c r="AI796" s="17">
        <v>0</v>
      </c>
      <c r="AJ796" s="17">
        <v>0</v>
      </c>
      <c r="AK796" s="17">
        <v>0</v>
      </c>
      <c r="AL796" s="218">
        <v>0</v>
      </c>
      <c r="AM796" s="218">
        <v>0</v>
      </c>
    </row>
    <row r="797" spans="1:48" s="100" customFormat="1" x14ac:dyDescent="0.2">
      <c r="A797" s="36" t="s">
        <v>312</v>
      </c>
      <c r="B797" s="99"/>
      <c r="C797" s="17">
        <v>0</v>
      </c>
      <c r="D797" s="17">
        <v>0</v>
      </c>
      <c r="E797" s="17">
        <v>1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  <c r="AA797" s="17">
        <v>0</v>
      </c>
      <c r="AB797" s="17">
        <v>0</v>
      </c>
      <c r="AC797" s="17">
        <v>0</v>
      </c>
      <c r="AD797" s="17">
        <v>0</v>
      </c>
      <c r="AE797" s="17">
        <v>0</v>
      </c>
      <c r="AF797" s="17">
        <v>0</v>
      </c>
      <c r="AG797" s="17">
        <v>0</v>
      </c>
      <c r="AH797" s="17">
        <v>0</v>
      </c>
      <c r="AI797" s="17">
        <v>0</v>
      </c>
      <c r="AJ797" s="17">
        <v>0</v>
      </c>
      <c r="AK797" s="17">
        <v>0</v>
      </c>
      <c r="AL797" s="218">
        <v>0</v>
      </c>
      <c r="AM797" s="218">
        <v>0</v>
      </c>
    </row>
    <row r="798" spans="1:48" s="17" customFormat="1" x14ac:dyDescent="0.2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0</v>
      </c>
      <c r="N798" s="100">
        <v>0</v>
      </c>
      <c r="O798" s="100">
        <v>0</v>
      </c>
      <c r="P798" s="100">
        <v>0</v>
      </c>
      <c r="Q798" s="100">
        <v>0</v>
      </c>
      <c r="R798" s="100">
        <v>0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7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218">
        <v>0</v>
      </c>
      <c r="AM798" s="218">
        <v>0</v>
      </c>
    </row>
    <row r="799" spans="1:48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22</v>
      </c>
      <c r="F799" s="17">
        <v>19</v>
      </c>
      <c r="G799" s="17">
        <v>1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0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  <c r="AA799" s="17">
        <v>0</v>
      </c>
      <c r="AB799" s="17">
        <v>0</v>
      </c>
      <c r="AC799" s="17">
        <v>0</v>
      </c>
      <c r="AD799" s="17">
        <v>0</v>
      </c>
      <c r="AE799" s="17">
        <v>0</v>
      </c>
      <c r="AF799" s="17">
        <v>0</v>
      </c>
      <c r="AG799" s="17">
        <v>0</v>
      </c>
      <c r="AH799" s="17">
        <v>0</v>
      </c>
      <c r="AI799" s="17">
        <v>0</v>
      </c>
      <c r="AJ799" s="17">
        <v>0</v>
      </c>
      <c r="AK799" s="17">
        <v>0</v>
      </c>
      <c r="AL799" s="218">
        <v>0</v>
      </c>
      <c r="AM799" s="218">
        <v>0</v>
      </c>
    </row>
    <row r="800" spans="1:48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218">
        <v>0</v>
      </c>
      <c r="AM800" s="218">
        <v>0</v>
      </c>
      <c r="AN800" s="18"/>
      <c r="AO800" s="18"/>
      <c r="AP800" s="18"/>
      <c r="AQ800" s="18"/>
      <c r="AR800" s="18"/>
      <c r="AS800" s="18"/>
      <c r="AT800" s="18"/>
      <c r="AU800" s="18"/>
      <c r="AV800" s="18"/>
    </row>
    <row r="801" spans="1:48" x14ac:dyDescent="0.2">
      <c r="A801" s="36" t="s">
        <v>315</v>
      </c>
      <c r="C801" s="17">
        <v>0</v>
      </c>
      <c r="D801" s="17">
        <v>0</v>
      </c>
      <c r="E801" s="17">
        <v>6</v>
      </c>
      <c r="F801" s="17">
        <v>8</v>
      </c>
      <c r="G801" s="17">
        <v>1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7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  <c r="AA801" s="17">
        <v>0</v>
      </c>
      <c r="AB801" s="17">
        <v>0</v>
      </c>
      <c r="AC801" s="17">
        <v>0</v>
      </c>
      <c r="AD801" s="17">
        <v>0</v>
      </c>
      <c r="AE801" s="17">
        <v>0</v>
      </c>
      <c r="AF801" s="17">
        <v>0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  <c r="AL801" s="218">
        <v>0</v>
      </c>
      <c r="AM801" s="218">
        <v>0</v>
      </c>
      <c r="AN801" s="18"/>
      <c r="AO801" s="18"/>
      <c r="AP801" s="18"/>
      <c r="AQ801" s="18"/>
      <c r="AR801" s="18"/>
      <c r="AS801" s="18"/>
      <c r="AT801" s="18"/>
      <c r="AU801" s="18"/>
      <c r="AV801" s="18"/>
    </row>
    <row r="802" spans="1:48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0</v>
      </c>
      <c r="AL802" s="220">
        <v>0</v>
      </c>
      <c r="AM802" s="220">
        <v>0</v>
      </c>
      <c r="AN802" s="18"/>
      <c r="AO802" s="18"/>
      <c r="AP802" s="18"/>
      <c r="AQ802" s="18"/>
      <c r="AR802" s="18"/>
      <c r="AS802" s="18"/>
      <c r="AT802" s="18"/>
      <c r="AU802" s="18"/>
      <c r="AV802" s="18"/>
    </row>
    <row r="803" spans="1:48" x14ac:dyDescent="0.2">
      <c r="A803" s="16" t="s">
        <v>316</v>
      </c>
      <c r="C803" s="18">
        <v>0</v>
      </c>
      <c r="D803" s="18">
        <v>0</v>
      </c>
      <c r="E803" s="18">
        <v>6.5359477124179999E-3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0</v>
      </c>
      <c r="AL803" s="220">
        <v>0</v>
      </c>
      <c r="AM803" s="220">
        <v>0</v>
      </c>
      <c r="AN803" s="18"/>
      <c r="AO803" s="18"/>
      <c r="AP803" s="18"/>
      <c r="AQ803" s="18"/>
      <c r="AR803" s="18"/>
      <c r="AS803" s="18"/>
      <c r="AT803" s="18"/>
      <c r="AU803" s="18"/>
      <c r="AV803" s="18"/>
    </row>
    <row r="804" spans="1:48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220">
        <v>0</v>
      </c>
      <c r="AM804" s="220">
        <v>0</v>
      </c>
    </row>
    <row r="805" spans="1:48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5.4821829055570004E-3</v>
      </c>
      <c r="F805" s="18">
        <v>6.9699192956709996E-3</v>
      </c>
      <c r="G805" s="18">
        <v>6.6225165562910004E-3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18">
        <v>0</v>
      </c>
      <c r="V805" s="18">
        <v>0</v>
      </c>
      <c r="W805" s="18">
        <v>0</v>
      </c>
      <c r="X805" s="18">
        <v>0</v>
      </c>
      <c r="Y805" s="18">
        <v>0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8">
        <v>0</v>
      </c>
      <c r="AL805" s="220">
        <v>0</v>
      </c>
      <c r="AM805" s="220">
        <v>0</v>
      </c>
    </row>
    <row r="806" spans="1:48" s="19" customFormat="1" x14ac:dyDescent="0.2">
      <c r="A806" s="16" t="s">
        <v>817</v>
      </c>
      <c r="B806" s="32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0</v>
      </c>
      <c r="AL806" s="220">
        <v>0</v>
      </c>
      <c r="AM806" s="220">
        <v>0</v>
      </c>
    </row>
    <row r="807" spans="1:48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1.495140792425E-3</v>
      </c>
      <c r="F807" s="18">
        <v>2.9347028613349998E-3</v>
      </c>
      <c r="G807" s="18">
        <v>6.6225165562910004E-3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8">
        <v>0</v>
      </c>
      <c r="Y807" s="18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220">
        <v>0</v>
      </c>
      <c r="AM807" s="220">
        <v>0</v>
      </c>
    </row>
    <row r="808" spans="1:48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</row>
    <row r="809" spans="1:48" s="19" customFormat="1" x14ac:dyDescent="0.2">
      <c r="A809" s="28" t="s">
        <v>321</v>
      </c>
      <c r="B809" s="32"/>
      <c r="C809" s="27">
        <v>6750819.6699999999</v>
      </c>
      <c r="D809" s="27">
        <v>5927934.5899999999</v>
      </c>
      <c r="E809" s="27">
        <v>180400110.55000001</v>
      </c>
      <c r="F809" s="27">
        <v>171800985.99000001</v>
      </c>
      <c r="G809" s="27">
        <v>173048115.19999999</v>
      </c>
      <c r="H809" s="19">
        <v>172636622.75</v>
      </c>
      <c r="I809" s="19">
        <v>167104743.94999999</v>
      </c>
      <c r="J809" s="19">
        <v>164810035.56</v>
      </c>
      <c r="K809" s="19">
        <v>161144527.66999999</v>
      </c>
      <c r="L809" s="19">
        <v>165224491.61000001</v>
      </c>
      <c r="M809" s="19">
        <v>159837110.88999999</v>
      </c>
      <c r="N809" s="19">
        <v>156463492.16999999</v>
      </c>
      <c r="O809" s="19">
        <v>156341210.25999999</v>
      </c>
      <c r="P809" s="19">
        <v>155814517.53</v>
      </c>
      <c r="Q809" s="19">
        <v>156889323.62</v>
      </c>
      <c r="R809" s="19">
        <v>155015852.77000001</v>
      </c>
      <c r="S809" s="19">
        <v>156533340.41999999</v>
      </c>
      <c r="T809" s="19">
        <v>155687698.09</v>
      </c>
      <c r="U809" s="19">
        <v>155288824.66</v>
      </c>
      <c r="V809" s="19">
        <v>153635040.66</v>
      </c>
      <c r="W809" s="19">
        <v>151869009.88</v>
      </c>
      <c r="X809" s="19">
        <v>155861695.52000001</v>
      </c>
      <c r="Y809" s="19">
        <v>151568373.97999999</v>
      </c>
      <c r="Z809" s="19">
        <v>147442100.74000001</v>
      </c>
      <c r="AA809" s="19">
        <v>147273920.12</v>
      </c>
      <c r="AB809" s="19">
        <v>145621736.36000001</v>
      </c>
      <c r="AC809" s="19">
        <v>145020696.44</v>
      </c>
      <c r="AD809" s="19">
        <v>144853576.78999999</v>
      </c>
      <c r="AE809" s="19">
        <v>144124253.25999999</v>
      </c>
      <c r="AF809" s="19">
        <v>143150841.53</v>
      </c>
      <c r="AG809" s="19">
        <v>141852600.58000001</v>
      </c>
      <c r="AH809" s="19">
        <v>141044325.16</v>
      </c>
      <c r="AI809" s="19">
        <v>139807075.33000001</v>
      </c>
      <c r="AJ809" s="19">
        <v>141057739.25</v>
      </c>
      <c r="AK809" s="19">
        <v>137435134.34999999</v>
      </c>
      <c r="AL809" s="224">
        <v>133230322.62</v>
      </c>
      <c r="AM809" s="224">
        <v>131774532.09</v>
      </c>
    </row>
    <row r="810" spans="1:48" s="19" customFormat="1" x14ac:dyDescent="0.2">
      <c r="A810" s="28" t="s">
        <v>322</v>
      </c>
      <c r="B810" s="32"/>
      <c r="C810" s="27">
        <v>245336.88</v>
      </c>
      <c r="D810" s="27">
        <v>1064254.52</v>
      </c>
      <c r="E810" s="27">
        <v>9014303.9199999999</v>
      </c>
      <c r="F810" s="27">
        <v>10803733.73</v>
      </c>
      <c r="G810" s="27">
        <v>8338260.4299999997</v>
      </c>
      <c r="H810" s="19">
        <v>6763147.2699999996</v>
      </c>
      <c r="I810" s="19">
        <v>7693180.46</v>
      </c>
      <c r="J810" s="19">
        <v>6781078.75</v>
      </c>
      <c r="K810" s="19">
        <v>7164856.3700000001</v>
      </c>
      <c r="L810" s="19">
        <v>6771135.1100000003</v>
      </c>
      <c r="M810" s="19">
        <v>5310375.38</v>
      </c>
      <c r="N810" s="19">
        <v>5894471.3899999997</v>
      </c>
      <c r="O810" s="19">
        <v>4154315.31</v>
      </c>
      <c r="P810" s="19">
        <v>4392154.84</v>
      </c>
      <c r="Q810" s="19">
        <v>4626125.3499999996</v>
      </c>
      <c r="R810" s="19">
        <v>4890604.32</v>
      </c>
      <c r="S810" s="19">
        <v>3731412.4</v>
      </c>
      <c r="T810" s="19">
        <v>4787804.8600000003</v>
      </c>
      <c r="U810" s="19">
        <v>4340225.75</v>
      </c>
      <c r="V810" s="19">
        <v>3736002.83</v>
      </c>
      <c r="W810" s="19">
        <v>4649854.41</v>
      </c>
      <c r="X810" s="19">
        <v>3463361.06</v>
      </c>
      <c r="Y810" s="19">
        <v>3727974.17</v>
      </c>
      <c r="Z810" s="19">
        <v>3995552.49</v>
      </c>
      <c r="AA810" s="19">
        <v>2805650</v>
      </c>
      <c r="AB810" s="19">
        <v>3131935.12</v>
      </c>
      <c r="AC810" s="19">
        <v>3751604.37</v>
      </c>
      <c r="AD810" s="19">
        <v>3245232.21</v>
      </c>
      <c r="AE810" s="19">
        <v>2929039.22</v>
      </c>
      <c r="AF810" s="19">
        <v>3379443.22</v>
      </c>
      <c r="AG810" s="19">
        <v>3278904.11</v>
      </c>
      <c r="AH810" s="19">
        <v>3067909.84</v>
      </c>
      <c r="AI810" s="19">
        <v>3166582.15</v>
      </c>
      <c r="AJ810" s="19">
        <v>3218876.54</v>
      </c>
      <c r="AK810" s="19">
        <v>3522946.18</v>
      </c>
      <c r="AL810" s="224">
        <v>3710246.55</v>
      </c>
      <c r="AM810" s="224">
        <v>2674678.41</v>
      </c>
    </row>
    <row r="811" spans="1:48" s="19" customFormat="1" x14ac:dyDescent="0.2">
      <c r="A811" s="28" t="s">
        <v>323</v>
      </c>
      <c r="B811" s="32"/>
      <c r="C811" s="27">
        <v>84226.89</v>
      </c>
      <c r="D811" s="27">
        <v>43776.37</v>
      </c>
      <c r="E811" s="27">
        <v>1741481.94</v>
      </c>
      <c r="F811" s="27">
        <v>2222960.58</v>
      </c>
      <c r="G811" s="27">
        <v>1857983.63</v>
      </c>
      <c r="H811" s="19">
        <v>1507212.21</v>
      </c>
      <c r="I811" s="19">
        <v>1756522.05</v>
      </c>
      <c r="J811" s="19">
        <v>1594020.19</v>
      </c>
      <c r="K811" s="19">
        <v>1571330.12</v>
      </c>
      <c r="L811" s="19">
        <v>1765257.81</v>
      </c>
      <c r="M811" s="19">
        <v>1541978.4</v>
      </c>
      <c r="N811" s="19">
        <v>1373633.78</v>
      </c>
      <c r="O811" s="19">
        <v>1034318.88</v>
      </c>
      <c r="P811" s="19">
        <v>933447.88</v>
      </c>
      <c r="Q811" s="19">
        <v>997275.5</v>
      </c>
      <c r="R811" s="19">
        <v>1230282.49</v>
      </c>
      <c r="S811" s="19">
        <v>1060923.56</v>
      </c>
      <c r="T811" s="19">
        <v>1010365.77</v>
      </c>
      <c r="U811" s="19">
        <v>1220678.27</v>
      </c>
      <c r="V811" s="19">
        <v>1145594.51</v>
      </c>
      <c r="W811" s="19">
        <v>1126990.29</v>
      </c>
      <c r="X811" s="19">
        <v>1001007.01</v>
      </c>
      <c r="Y811" s="19">
        <v>936512.41</v>
      </c>
      <c r="Z811" s="19">
        <v>1206754.28</v>
      </c>
      <c r="AA811" s="19">
        <v>899835.68</v>
      </c>
      <c r="AB811" s="19">
        <v>832288.75</v>
      </c>
      <c r="AC811" s="19">
        <v>726539.79</v>
      </c>
      <c r="AD811" s="19">
        <v>940481.16</v>
      </c>
      <c r="AE811" s="19">
        <v>897991.16</v>
      </c>
      <c r="AF811" s="19">
        <v>825322.77</v>
      </c>
      <c r="AG811" s="19">
        <v>889620.69</v>
      </c>
      <c r="AH811" s="19">
        <v>755845.82</v>
      </c>
      <c r="AI811" s="19">
        <v>705215.18</v>
      </c>
      <c r="AJ811" s="19">
        <v>771187.73</v>
      </c>
      <c r="AK811" s="19">
        <v>987784.51</v>
      </c>
      <c r="AL811" s="224">
        <v>1034755.93</v>
      </c>
      <c r="AM811" s="224">
        <v>765701.15</v>
      </c>
    </row>
    <row r="812" spans="1:48" s="19" customFormat="1" x14ac:dyDescent="0.2">
      <c r="A812" s="28" t="s">
        <v>324</v>
      </c>
      <c r="B812" s="32"/>
      <c r="C812" s="27">
        <v>30361.1</v>
      </c>
      <c r="D812" s="27">
        <v>30532.799999999999</v>
      </c>
      <c r="E812" s="27">
        <v>1198166.8500000001</v>
      </c>
      <c r="F812" s="27">
        <v>1213064.45</v>
      </c>
      <c r="G812" s="27">
        <v>1249609.43</v>
      </c>
      <c r="H812" s="19">
        <v>1144788.82</v>
      </c>
      <c r="I812" s="19">
        <v>984444.48</v>
      </c>
      <c r="J812" s="19">
        <v>1130223.95</v>
      </c>
      <c r="K812" s="19">
        <v>1164007.6200000001</v>
      </c>
      <c r="L812" s="19">
        <v>1021096.78</v>
      </c>
      <c r="M812" s="19">
        <v>1278363.6599999999</v>
      </c>
      <c r="N812" s="19">
        <v>996700.74</v>
      </c>
      <c r="O812" s="19">
        <v>860755.64</v>
      </c>
      <c r="P812" s="19">
        <v>731038.5</v>
      </c>
      <c r="Q812" s="19">
        <v>749465.73</v>
      </c>
      <c r="R812" s="19">
        <v>771072.13</v>
      </c>
      <c r="S812" s="19">
        <v>964641.47</v>
      </c>
      <c r="T812" s="19">
        <v>713043.66</v>
      </c>
      <c r="U812" s="19">
        <v>687199.17</v>
      </c>
      <c r="V812" s="19">
        <v>896349.29</v>
      </c>
      <c r="W812" s="19">
        <v>903617.4</v>
      </c>
      <c r="X812" s="19">
        <v>804028.42</v>
      </c>
      <c r="Y812" s="19">
        <v>806556.05</v>
      </c>
      <c r="Z812" s="19">
        <v>717602.62</v>
      </c>
      <c r="AA812" s="19">
        <v>940643.66</v>
      </c>
      <c r="AB812" s="19">
        <v>691158.91</v>
      </c>
      <c r="AC812" s="19">
        <v>701431.7</v>
      </c>
      <c r="AD812" s="19">
        <v>621934.32999999996</v>
      </c>
      <c r="AE812" s="19">
        <v>815597.88</v>
      </c>
      <c r="AF812" s="19">
        <v>860501.66</v>
      </c>
      <c r="AG812" s="19">
        <v>640611.26</v>
      </c>
      <c r="AH812" s="19">
        <v>698117.02</v>
      </c>
      <c r="AI812" s="19">
        <v>560034.71</v>
      </c>
      <c r="AJ812" s="19">
        <v>458342.53</v>
      </c>
      <c r="AK812" s="19">
        <v>599625.4</v>
      </c>
      <c r="AL812" s="224">
        <v>641936.52</v>
      </c>
      <c r="AM812" s="224">
        <v>717836.45</v>
      </c>
    </row>
    <row r="813" spans="1:48" s="19" customFormat="1" x14ac:dyDescent="0.2">
      <c r="A813" s="28" t="s">
        <v>325</v>
      </c>
      <c r="B813" s="32"/>
      <c r="C813" s="27">
        <v>23684.48</v>
      </c>
      <c r="D813" s="27">
        <v>29474.91</v>
      </c>
      <c r="E813" s="27">
        <v>1268388.8400000001</v>
      </c>
      <c r="F813" s="27">
        <v>1117979.55</v>
      </c>
      <c r="G813" s="27">
        <v>932391.12</v>
      </c>
      <c r="H813" s="19">
        <v>926563.25</v>
      </c>
      <c r="I813" s="19">
        <v>927163.29</v>
      </c>
      <c r="J813" s="19">
        <v>784477.38</v>
      </c>
      <c r="K813" s="19">
        <v>965224.3</v>
      </c>
      <c r="L813" s="19">
        <v>972231.3</v>
      </c>
      <c r="M813" s="19">
        <v>886364.45</v>
      </c>
      <c r="N813" s="19">
        <v>1150588.52</v>
      </c>
      <c r="O813" s="19">
        <v>794625.07</v>
      </c>
      <c r="P813" s="19">
        <v>684233.39</v>
      </c>
      <c r="Q813" s="19">
        <v>629576.26</v>
      </c>
      <c r="R813" s="19">
        <v>669903.1</v>
      </c>
      <c r="S813" s="19">
        <v>621611.75</v>
      </c>
      <c r="T813" s="19">
        <v>789842.18</v>
      </c>
      <c r="U813" s="19">
        <v>632390.67000000004</v>
      </c>
      <c r="V813" s="19">
        <v>517917.03</v>
      </c>
      <c r="W813" s="19">
        <v>745342.87</v>
      </c>
      <c r="X813" s="19">
        <v>724418.88</v>
      </c>
      <c r="Y813" s="19">
        <v>641483.18000000005</v>
      </c>
      <c r="Z813" s="19">
        <v>678196.11</v>
      </c>
      <c r="AA813" s="19">
        <v>569427.19999999995</v>
      </c>
      <c r="AB813" s="19">
        <v>776925.67</v>
      </c>
      <c r="AC813" s="19">
        <v>653850.72</v>
      </c>
      <c r="AD813" s="19">
        <v>587508.79</v>
      </c>
      <c r="AE813" s="19">
        <v>570911.71</v>
      </c>
      <c r="AF813" s="19">
        <v>737052.16000000003</v>
      </c>
      <c r="AG813" s="19">
        <v>812725.4</v>
      </c>
      <c r="AH813" s="19">
        <v>533957.85</v>
      </c>
      <c r="AI813" s="19">
        <v>616800.01</v>
      </c>
      <c r="AJ813" s="19">
        <v>511042.82</v>
      </c>
      <c r="AK813" s="19">
        <v>451344.75</v>
      </c>
      <c r="AL813" s="224">
        <v>555045.88</v>
      </c>
      <c r="AM813" s="224">
        <v>604149.91</v>
      </c>
    </row>
    <row r="814" spans="1:48" ht="12.75" x14ac:dyDescent="0.2">
      <c r="A814" s="28" t="s">
        <v>326</v>
      </c>
      <c r="B814" s="50"/>
      <c r="C814" s="27">
        <v>25260.1</v>
      </c>
      <c r="D814" s="27">
        <v>21068.25</v>
      </c>
      <c r="E814" s="27">
        <v>995223.9</v>
      </c>
      <c r="F814" s="27">
        <v>1015627.78</v>
      </c>
      <c r="G814" s="27">
        <v>933449.36</v>
      </c>
      <c r="H814" s="19">
        <v>757554.54</v>
      </c>
      <c r="I814" s="19">
        <v>898105.88</v>
      </c>
      <c r="J814" s="19">
        <v>803492.41</v>
      </c>
      <c r="K814" s="19">
        <v>637667.91</v>
      </c>
      <c r="L814" s="19">
        <v>811641.02</v>
      </c>
      <c r="M814" s="19">
        <v>776658.12</v>
      </c>
      <c r="N814" s="19">
        <v>709306.79</v>
      </c>
      <c r="O814" s="19">
        <v>987901.8</v>
      </c>
      <c r="P814" s="19">
        <v>684127.49</v>
      </c>
      <c r="Q814" s="19">
        <v>652358.46</v>
      </c>
      <c r="R814" s="19">
        <v>583221.9</v>
      </c>
      <c r="S814" s="19">
        <v>639338.03</v>
      </c>
      <c r="T814" s="19">
        <v>656048.93999999994</v>
      </c>
      <c r="U814" s="19">
        <v>786961.49</v>
      </c>
      <c r="V814" s="19">
        <v>616064.56999999995</v>
      </c>
      <c r="W814" s="19">
        <v>568323.69999999995</v>
      </c>
      <c r="X814" s="19">
        <v>709115.01</v>
      </c>
      <c r="Y814" s="19">
        <v>667314.78</v>
      </c>
      <c r="Z814" s="19">
        <v>543994.06999999995</v>
      </c>
      <c r="AA814" s="19">
        <v>644714.85</v>
      </c>
      <c r="AB814" s="19">
        <v>504201.23</v>
      </c>
      <c r="AC814" s="19">
        <v>625793.30000000005</v>
      </c>
      <c r="AD814" s="19">
        <v>569345.86</v>
      </c>
      <c r="AE814" s="19">
        <v>513487.68</v>
      </c>
      <c r="AF814" s="19">
        <v>395111.64</v>
      </c>
      <c r="AG814" s="19">
        <v>633586.93000000005</v>
      </c>
      <c r="AH814" s="19">
        <v>682644.39</v>
      </c>
      <c r="AI814" s="19">
        <v>510070.33</v>
      </c>
      <c r="AJ814" s="19">
        <v>539672.98</v>
      </c>
      <c r="AK814" s="19">
        <v>418719.12</v>
      </c>
      <c r="AL814" s="224">
        <v>376816.91</v>
      </c>
      <c r="AM814" s="224">
        <v>480049.08</v>
      </c>
    </row>
    <row r="815" spans="1:48" x14ac:dyDescent="0.2">
      <c r="A815" s="28" t="s">
        <v>618</v>
      </c>
      <c r="C815" s="27">
        <v>17565.240000000002</v>
      </c>
      <c r="D815" s="27">
        <v>14659.32</v>
      </c>
      <c r="E815" s="27">
        <v>1129962.32</v>
      </c>
      <c r="F815" s="27">
        <v>896034.56</v>
      </c>
      <c r="G815" s="27">
        <v>1107241.1299999999</v>
      </c>
      <c r="H815" s="19">
        <v>688010.99</v>
      </c>
      <c r="I815" s="19">
        <v>613704.72</v>
      </c>
      <c r="J815" s="19">
        <v>780257</v>
      </c>
      <c r="K815" s="19">
        <v>655926.80000000005</v>
      </c>
      <c r="L815" s="19">
        <v>600059.86</v>
      </c>
      <c r="M815" s="19">
        <v>704262.6</v>
      </c>
      <c r="N815" s="19">
        <v>705139.43</v>
      </c>
      <c r="O815" s="19">
        <v>598599.18000000005</v>
      </c>
      <c r="P815" s="19">
        <v>934746.54</v>
      </c>
      <c r="Q815" s="19">
        <v>655594.84</v>
      </c>
      <c r="R815" s="19">
        <v>611160.74</v>
      </c>
      <c r="S815" s="19">
        <v>543060.27</v>
      </c>
      <c r="T815" s="19">
        <v>437103.25</v>
      </c>
      <c r="U815" s="19">
        <v>480130.85</v>
      </c>
      <c r="V815" s="19">
        <v>755445.06</v>
      </c>
      <c r="W815" s="19">
        <v>529020.57999999996</v>
      </c>
      <c r="X815" s="19">
        <v>425807.18</v>
      </c>
      <c r="Y815" s="19">
        <v>655892.1</v>
      </c>
      <c r="Z815" s="19">
        <v>548564.74</v>
      </c>
      <c r="AA815" s="19">
        <v>463841.01</v>
      </c>
      <c r="AB815" s="19">
        <v>565578.67000000004</v>
      </c>
      <c r="AC815" s="19">
        <v>475961.66</v>
      </c>
      <c r="AD815" s="19">
        <v>602649.81000000006</v>
      </c>
      <c r="AE815" s="19">
        <v>500702.77</v>
      </c>
      <c r="AF815" s="19">
        <v>526909.66</v>
      </c>
      <c r="AG815" s="19">
        <v>378535.87</v>
      </c>
      <c r="AH815" s="19">
        <v>478771.56</v>
      </c>
      <c r="AI815" s="19">
        <v>565080.06999999995</v>
      </c>
      <c r="AJ815" s="19">
        <v>391178.72</v>
      </c>
      <c r="AK815" s="19">
        <v>440772.78</v>
      </c>
      <c r="AL815" s="224">
        <v>330756.01</v>
      </c>
      <c r="AM815" s="224">
        <v>343840.73</v>
      </c>
      <c r="AN815" s="18"/>
      <c r="AO815" s="18"/>
      <c r="AP815" s="18"/>
      <c r="AQ815" s="18"/>
      <c r="AR815" s="18"/>
      <c r="AS815" s="18"/>
      <c r="AT815" s="18"/>
      <c r="AU815" s="18"/>
      <c r="AV815" s="18"/>
    </row>
    <row r="816" spans="1:48" x14ac:dyDescent="0.2">
      <c r="A816" s="28" t="s">
        <v>329</v>
      </c>
      <c r="C816" s="27">
        <v>181098</v>
      </c>
      <c r="D816" s="27">
        <v>139512</v>
      </c>
      <c r="E816" s="27">
        <v>6333224</v>
      </c>
      <c r="F816" s="27">
        <v>6465667</v>
      </c>
      <c r="G816" s="27">
        <v>6080675</v>
      </c>
      <c r="H816" s="19">
        <v>5024130</v>
      </c>
      <c r="I816" s="19">
        <v>5179940</v>
      </c>
      <c r="J816" s="19">
        <v>5092471</v>
      </c>
      <c r="K816" s="19">
        <v>4994157</v>
      </c>
      <c r="L816" s="19">
        <v>5170287</v>
      </c>
      <c r="M816" s="19">
        <v>5187627</v>
      </c>
      <c r="N816" s="19">
        <v>4935369</v>
      </c>
      <c r="O816" s="19">
        <v>4276201</v>
      </c>
      <c r="P816" s="19">
        <v>3967594</v>
      </c>
      <c r="Q816" s="19">
        <v>3684271</v>
      </c>
      <c r="R816" s="19">
        <v>3865640</v>
      </c>
      <c r="S816" s="19">
        <v>3829575</v>
      </c>
      <c r="T816" s="19">
        <v>3606404</v>
      </c>
      <c r="U816" s="19">
        <v>3807360</v>
      </c>
      <c r="V816" s="19">
        <v>3931370</v>
      </c>
      <c r="W816" s="19">
        <v>3873295</v>
      </c>
      <c r="X816" s="19">
        <v>3664377</v>
      </c>
      <c r="Y816" s="19">
        <v>3707759</v>
      </c>
      <c r="Z816" s="19">
        <v>3695112</v>
      </c>
      <c r="AA816" s="19">
        <v>3518462</v>
      </c>
      <c r="AB816" s="19">
        <v>3370153</v>
      </c>
      <c r="AC816" s="19">
        <v>3183577</v>
      </c>
      <c r="AD816" s="19">
        <v>3321920</v>
      </c>
      <c r="AE816" s="19">
        <v>3298691</v>
      </c>
      <c r="AF816" s="19">
        <v>3344898</v>
      </c>
      <c r="AG816" s="19">
        <v>3355080</v>
      </c>
      <c r="AH816" s="19">
        <v>3149337</v>
      </c>
      <c r="AI816" s="19">
        <v>2957200</v>
      </c>
      <c r="AJ816" s="19">
        <v>2671425</v>
      </c>
      <c r="AK816" s="19">
        <v>2898247</v>
      </c>
      <c r="AL816" s="224">
        <v>2939311</v>
      </c>
      <c r="AM816" s="224">
        <v>2911577</v>
      </c>
      <c r="AN816" s="18"/>
      <c r="AO816" s="18"/>
      <c r="AP816" s="18"/>
      <c r="AQ816" s="18"/>
      <c r="AR816" s="18"/>
      <c r="AS816" s="18"/>
      <c r="AT816" s="18"/>
      <c r="AU816" s="18"/>
      <c r="AV816" s="18"/>
    </row>
    <row r="817" spans="1:48" x14ac:dyDescent="0.2">
      <c r="A817" s="28" t="s">
        <v>330</v>
      </c>
      <c r="C817" s="27">
        <v>66509.820000000007</v>
      </c>
      <c r="D817" s="27">
        <v>65202.48</v>
      </c>
      <c r="E817" s="27">
        <v>3393575.06</v>
      </c>
      <c r="F817" s="27">
        <v>3029641.89</v>
      </c>
      <c r="G817" s="27">
        <v>2973081.61</v>
      </c>
      <c r="H817" s="19">
        <v>2372128.7799999998</v>
      </c>
      <c r="I817" s="19">
        <v>2438973.89</v>
      </c>
      <c r="J817" s="19">
        <v>2368226.79</v>
      </c>
      <c r="K817" s="19">
        <v>2258819.0099999998</v>
      </c>
      <c r="L817" s="19">
        <v>2383932.1800000002</v>
      </c>
      <c r="M817" s="19">
        <v>2367285.17</v>
      </c>
      <c r="N817" s="19">
        <v>2565034.7400000002</v>
      </c>
      <c r="O817" s="19">
        <v>2381126.0499999998</v>
      </c>
      <c r="P817" s="19">
        <v>2303107.42</v>
      </c>
      <c r="Q817" s="19">
        <v>1937529.56</v>
      </c>
      <c r="R817" s="19">
        <v>1864285.74</v>
      </c>
      <c r="S817" s="19">
        <v>1804010.05</v>
      </c>
      <c r="T817" s="19">
        <v>1882994.37</v>
      </c>
      <c r="U817" s="19">
        <v>1899483.01</v>
      </c>
      <c r="V817" s="19">
        <v>1889426.66</v>
      </c>
      <c r="W817" s="19">
        <v>1842687.15</v>
      </c>
      <c r="X817" s="19">
        <v>1859341.07</v>
      </c>
      <c r="Y817" s="19">
        <v>1964690.06</v>
      </c>
      <c r="Z817" s="19">
        <v>1770754.92</v>
      </c>
      <c r="AA817" s="19">
        <v>1677983.06</v>
      </c>
      <c r="AB817" s="19">
        <v>1846705.57</v>
      </c>
      <c r="AC817" s="19">
        <v>1755605.68</v>
      </c>
      <c r="AD817" s="19">
        <v>1759504.46</v>
      </c>
      <c r="AE817" s="19">
        <v>1585102.16</v>
      </c>
      <c r="AF817" s="19">
        <v>1659073.46</v>
      </c>
      <c r="AG817" s="19">
        <v>1824848.2</v>
      </c>
      <c r="AH817" s="19">
        <v>1695373.8</v>
      </c>
      <c r="AI817" s="19">
        <v>1691950.41</v>
      </c>
      <c r="AJ817" s="19">
        <v>1441894.52</v>
      </c>
      <c r="AK817" s="19">
        <v>1310836.6499999999</v>
      </c>
      <c r="AL817" s="224">
        <v>1262618.8</v>
      </c>
      <c r="AM817" s="224">
        <v>1428039.72</v>
      </c>
      <c r="AN817" s="18"/>
      <c r="AO817" s="18"/>
      <c r="AP817" s="18"/>
      <c r="AQ817" s="18"/>
      <c r="AR817" s="18"/>
      <c r="AS817" s="18"/>
      <c r="AT817" s="18"/>
      <c r="AU817" s="18"/>
      <c r="AV817" s="18"/>
    </row>
    <row r="818" spans="1:48" ht="12.75" x14ac:dyDescent="0.2">
      <c r="A818" s="49" t="s">
        <v>331</v>
      </c>
      <c r="C818" s="7"/>
      <c r="Y818" s="18"/>
      <c r="AN818" s="18"/>
      <c r="AO818" s="18"/>
      <c r="AP818" s="18"/>
      <c r="AQ818" s="18"/>
      <c r="AR818" s="18"/>
      <c r="AS818" s="18"/>
      <c r="AT818" s="18"/>
      <c r="AU818" s="18"/>
      <c r="AV818" s="18"/>
    </row>
    <row r="819" spans="1:48" x14ac:dyDescent="0.2">
      <c r="A819" s="16" t="s">
        <v>332</v>
      </c>
      <c r="C819" s="18">
        <v>0.94058526163199996</v>
      </c>
      <c r="D819" s="18">
        <v>0.83120910277790006</v>
      </c>
      <c r="E819" s="18">
        <v>0.92159533621080003</v>
      </c>
      <c r="F819" s="18">
        <v>0.90866152570530001</v>
      </c>
      <c r="G819" s="18">
        <v>0.92308549648100002</v>
      </c>
      <c r="H819" s="18">
        <v>0.93608595691300001</v>
      </c>
      <c r="I819" s="18">
        <v>0.92847386598259996</v>
      </c>
      <c r="J819" s="18">
        <v>0.93279766389240004</v>
      </c>
      <c r="K819" s="18">
        <v>0.92983978824339997</v>
      </c>
      <c r="L819" s="18">
        <v>0.93259752034260002</v>
      </c>
      <c r="M819" s="18">
        <v>0.93836853485880001</v>
      </c>
      <c r="N819" s="18">
        <v>0.93526436189990003</v>
      </c>
      <c r="O819" s="18">
        <v>0.94883517896250003</v>
      </c>
      <c r="P819" s="18">
        <v>0.94908003041510003</v>
      </c>
      <c r="Q819" s="18">
        <v>0.94969485328379999</v>
      </c>
      <c r="R819" s="18">
        <v>0.9465339650872</v>
      </c>
      <c r="S819" s="18">
        <v>0.95392291996459999</v>
      </c>
      <c r="T819" s="18">
        <v>0.94884135108940004</v>
      </c>
      <c r="U819" s="18">
        <v>0.95014827995100004</v>
      </c>
      <c r="V819" s="18">
        <v>0.95246584907039999</v>
      </c>
      <c r="W819" s="18">
        <v>0.94686056166190002</v>
      </c>
      <c r="X819" s="18">
        <v>0.95626847275159998</v>
      </c>
      <c r="Y819" s="18">
        <v>0.95323534721780001</v>
      </c>
      <c r="Z819" s="18">
        <v>0.95043114295349995</v>
      </c>
      <c r="AA819" s="18">
        <v>0.95882854349710001</v>
      </c>
      <c r="AB819" s="18">
        <v>0.95725715614310003</v>
      </c>
      <c r="AC819" s="18">
        <v>0.95436012732510001</v>
      </c>
      <c r="AD819" s="18">
        <v>0.95662937234480006</v>
      </c>
      <c r="AE819" s="18">
        <v>0.95857825410359998</v>
      </c>
      <c r="AF819" s="18">
        <v>0.95513237078390001</v>
      </c>
      <c r="AG819" s="18">
        <v>0.95532315919790001</v>
      </c>
      <c r="AH819" s="18">
        <v>0.95778142609979999</v>
      </c>
      <c r="AI819" s="18">
        <v>0.95803691153019999</v>
      </c>
      <c r="AJ819" s="18">
        <v>0.95991606520820005</v>
      </c>
      <c r="AK819" s="18">
        <v>0.95536416477240005</v>
      </c>
      <c r="AL819" s="220">
        <v>0.9524623892006</v>
      </c>
      <c r="AM819" s="220">
        <v>0.95933038689929995</v>
      </c>
      <c r="AN819" s="18"/>
      <c r="AO819" s="18"/>
      <c r="AP819" s="18"/>
      <c r="AQ819" s="18"/>
      <c r="AR819" s="18"/>
      <c r="AS819" s="18"/>
      <c r="AT819" s="18"/>
      <c r="AU819" s="18"/>
      <c r="AV819" s="18"/>
    </row>
    <row r="820" spans="1:48" x14ac:dyDescent="0.2">
      <c r="A820" s="16" t="s">
        <v>333</v>
      </c>
      <c r="C820" s="18">
        <v>3.4182553340630001E-2</v>
      </c>
      <c r="D820" s="18">
        <v>0.14922871217049999</v>
      </c>
      <c r="E820" s="18">
        <v>4.605063947318E-2</v>
      </c>
      <c r="F820" s="18">
        <v>5.714133197692E-2</v>
      </c>
      <c r="G820" s="18">
        <v>4.4478538584009998E-2</v>
      </c>
      <c r="H820" s="18">
        <v>3.6671750658319999E-2</v>
      </c>
      <c r="I820" s="18">
        <v>4.274514795065E-2</v>
      </c>
      <c r="J820" s="18">
        <v>3.8379789162580003E-2</v>
      </c>
      <c r="K820" s="18">
        <v>4.1342815832489999E-2</v>
      </c>
      <c r="L820" s="18">
        <v>3.821917532902E-2</v>
      </c>
      <c r="M820" s="18">
        <v>3.11760462707E-2</v>
      </c>
      <c r="N820" s="18">
        <v>3.523434730266E-2</v>
      </c>
      <c r="O820" s="18">
        <v>2.521254955156E-2</v>
      </c>
      <c r="P820" s="18">
        <v>2.6753004246429998E-2</v>
      </c>
      <c r="Q820" s="18">
        <v>2.8003227588530001E-2</v>
      </c>
      <c r="R820" s="18">
        <v>2.9862256123900002E-2</v>
      </c>
      <c r="S820" s="18">
        <v>2.2739435590199999E-2</v>
      </c>
      <c r="T820" s="18">
        <v>2.9179358984989998E-2</v>
      </c>
      <c r="U820" s="18">
        <v>2.6556051538099999E-2</v>
      </c>
      <c r="V820" s="18">
        <v>2.3161481211050002E-2</v>
      </c>
      <c r="W820" s="18">
        <v>2.8990534420270001E-2</v>
      </c>
      <c r="X820" s="18">
        <v>2.1248986034600001E-2</v>
      </c>
      <c r="Y820" s="18">
        <v>2.3445766811669998E-2</v>
      </c>
      <c r="Z820" s="18">
        <v>2.5755856032590001E-2</v>
      </c>
      <c r="AA820" s="18">
        <v>1.8266216454829998E-2</v>
      </c>
      <c r="AB820" s="18">
        <v>2.0588048056130001E-2</v>
      </c>
      <c r="AC820" s="18">
        <v>2.4688763136010001E-2</v>
      </c>
      <c r="AD820" s="18">
        <v>2.1431879840060002E-2</v>
      </c>
      <c r="AE820" s="18">
        <v>1.9481199299910001E-2</v>
      </c>
      <c r="AF820" s="18">
        <v>2.2548352354409999E-2</v>
      </c>
      <c r="AG820" s="18">
        <v>2.2082168534550001E-2</v>
      </c>
      <c r="AH820" s="18">
        <v>2.0833075406379999E-2</v>
      </c>
      <c r="AI820" s="18">
        <v>2.1699206395179998E-2</v>
      </c>
      <c r="AJ820" s="18">
        <v>2.1904869020989998E-2</v>
      </c>
      <c r="AK820" s="18">
        <v>2.448934583367E-2</v>
      </c>
      <c r="AL820" s="220">
        <v>2.6524519524099999E-2</v>
      </c>
      <c r="AM820" s="220">
        <v>1.9471898197630001E-2</v>
      </c>
      <c r="AN820" s="18"/>
      <c r="AO820" s="18"/>
      <c r="AP820" s="18"/>
      <c r="AQ820" s="18"/>
      <c r="AR820" s="18"/>
      <c r="AS820" s="18"/>
      <c r="AT820" s="18"/>
      <c r="AU820" s="18"/>
      <c r="AV820" s="18"/>
    </row>
    <row r="821" spans="1:48" x14ac:dyDescent="0.2">
      <c r="A821" s="16" t="s">
        <v>334</v>
      </c>
      <c r="C821" s="18">
        <v>1.173525219747E-2</v>
      </c>
      <c r="D821" s="18">
        <v>6.1382791389020001E-3</v>
      </c>
      <c r="E821" s="18">
        <v>8.8965667986919995E-3</v>
      </c>
      <c r="F821" s="18">
        <v>1.1757317576300001E-2</v>
      </c>
      <c r="G821" s="18">
        <v>9.9109877017149999E-3</v>
      </c>
      <c r="H821" s="18">
        <v>8.172542774496E-3</v>
      </c>
      <c r="I821" s="18">
        <v>9.7596560091379996E-3</v>
      </c>
      <c r="J821" s="18">
        <v>9.0218918063880004E-3</v>
      </c>
      <c r="K821" s="18">
        <v>9.0669245004290008E-3</v>
      </c>
      <c r="L821" s="18">
        <v>9.9638681912680004E-3</v>
      </c>
      <c r="M821" s="18">
        <v>9.0526161536269995E-3</v>
      </c>
      <c r="N821" s="18">
        <v>8.2109296099559994E-3</v>
      </c>
      <c r="O821" s="18">
        <v>6.2772837563239998E-3</v>
      </c>
      <c r="P821" s="18">
        <v>5.6857137344130003E-3</v>
      </c>
      <c r="Q821" s="18">
        <v>6.0367868749949998E-3</v>
      </c>
      <c r="R821" s="18">
        <v>7.5121617733179998E-3</v>
      </c>
      <c r="S821" s="18">
        <v>6.4653274343919997E-3</v>
      </c>
      <c r="T821" s="18">
        <v>6.1576915457200003E-3</v>
      </c>
      <c r="U821" s="18">
        <v>7.4688269497399998E-3</v>
      </c>
      <c r="V821" s="18">
        <v>7.102153538478E-3</v>
      </c>
      <c r="W821" s="18">
        <v>7.0264674789160004E-3</v>
      </c>
      <c r="X821" s="18">
        <v>6.1415438955200003E-3</v>
      </c>
      <c r="Y821" s="18">
        <v>5.8898615118610003E-3</v>
      </c>
      <c r="Z821" s="18">
        <v>7.7788965556519997E-3</v>
      </c>
      <c r="AA821" s="18">
        <v>5.8583904994049998E-3</v>
      </c>
      <c r="AB821" s="18">
        <v>5.4711225249049998E-3</v>
      </c>
      <c r="AC821" s="18">
        <v>4.7812527695180003E-3</v>
      </c>
      <c r="AD821" s="18">
        <v>6.2110437431400004E-3</v>
      </c>
      <c r="AE821" s="18">
        <v>5.9725880889770003E-3</v>
      </c>
      <c r="AF821" s="18">
        <v>5.5067262305040004E-3</v>
      </c>
      <c r="AG821" s="18">
        <v>5.9912560262109999E-3</v>
      </c>
      <c r="AH821" s="18">
        <v>5.132677876759E-3</v>
      </c>
      <c r="AI821" s="18">
        <v>4.8325320547380002E-3</v>
      </c>
      <c r="AJ821" s="18">
        <v>5.2480317298039996E-3</v>
      </c>
      <c r="AK821" s="18">
        <v>6.8664677910380001E-3</v>
      </c>
      <c r="AL821" s="220">
        <v>7.3974609229040004E-3</v>
      </c>
      <c r="AM821" s="220">
        <v>5.5743728991350001E-3</v>
      </c>
      <c r="AN821" s="18"/>
      <c r="AO821" s="18"/>
      <c r="AP821" s="18"/>
      <c r="AQ821" s="18"/>
      <c r="AR821" s="18"/>
      <c r="AS821" s="18"/>
      <c r="AT821" s="18"/>
      <c r="AU821" s="18"/>
      <c r="AV821" s="18"/>
    </row>
    <row r="822" spans="1:48" x14ac:dyDescent="0.2">
      <c r="A822" s="16" t="s">
        <v>335</v>
      </c>
      <c r="C822" s="18">
        <v>4.2301830863360002E-3</v>
      </c>
      <c r="D822" s="18">
        <v>4.2812789021170004E-3</v>
      </c>
      <c r="E822" s="18">
        <v>6.1209772964990004E-3</v>
      </c>
      <c r="F822" s="18">
        <v>6.4159410236449997E-3</v>
      </c>
      <c r="G822" s="18">
        <v>6.6657550113489996E-3</v>
      </c>
      <c r="H822" s="18">
        <v>6.2073777913559999E-3</v>
      </c>
      <c r="I822" s="18">
        <v>5.4698086396900002E-3</v>
      </c>
      <c r="J822" s="18">
        <v>6.3968814559920003E-3</v>
      </c>
      <c r="K822" s="18">
        <v>6.7165830236010004E-3</v>
      </c>
      <c r="L822" s="18">
        <v>5.7635058566590002E-3</v>
      </c>
      <c r="M822" s="18">
        <v>7.504991975715E-3</v>
      </c>
      <c r="N822" s="18">
        <v>5.9578031186239997E-3</v>
      </c>
      <c r="O822" s="18">
        <v>5.223928037682E-3</v>
      </c>
      <c r="P822" s="18">
        <v>4.452820268696E-3</v>
      </c>
      <c r="Q822" s="18">
        <v>4.5367251899019996E-3</v>
      </c>
      <c r="R822" s="18">
        <v>4.7082020808539996E-3</v>
      </c>
      <c r="S822" s="18">
        <v>5.8785789999270003E-3</v>
      </c>
      <c r="T822" s="18">
        <v>4.3456568376330001E-3</v>
      </c>
      <c r="U822" s="18">
        <v>4.2046883334260002E-3</v>
      </c>
      <c r="V822" s="18">
        <v>5.5569490130369997E-3</v>
      </c>
      <c r="W822" s="18">
        <v>5.6338003360099998E-3</v>
      </c>
      <c r="X822" s="18">
        <v>4.9330082460420002E-3</v>
      </c>
      <c r="Y822" s="18">
        <v>5.0725472351760004E-3</v>
      </c>
      <c r="Z822" s="18">
        <v>4.6257607215979997E-3</v>
      </c>
      <c r="AA822" s="18">
        <v>6.1240713205210004E-3</v>
      </c>
      <c r="AB822" s="18">
        <v>4.543393240374E-3</v>
      </c>
      <c r="AC822" s="18">
        <v>4.6160200782019998E-3</v>
      </c>
      <c r="AD822" s="18">
        <v>4.1073245199190001E-3</v>
      </c>
      <c r="AE822" s="18">
        <v>5.4245858984650003E-3</v>
      </c>
      <c r="AF822" s="18">
        <v>5.7414471462049997E-3</v>
      </c>
      <c r="AG822" s="18">
        <v>4.3142724928460002E-3</v>
      </c>
      <c r="AH822" s="18">
        <v>4.7406623006039997E-3</v>
      </c>
      <c r="AI822" s="18">
        <v>3.837673613097E-3</v>
      </c>
      <c r="AJ822" s="18">
        <v>3.1190798906499998E-3</v>
      </c>
      <c r="AK822" s="18">
        <v>4.1682254116219997E-3</v>
      </c>
      <c r="AL822" s="220">
        <v>4.589198461211E-3</v>
      </c>
      <c r="AM822" s="220">
        <v>5.2259135994389997E-3</v>
      </c>
      <c r="AN822" s="18"/>
      <c r="AO822" s="18"/>
      <c r="AP822" s="18"/>
      <c r="AQ822" s="18"/>
      <c r="AR822" s="18"/>
      <c r="AS822" s="18"/>
      <c r="AT822" s="18"/>
      <c r="AU822" s="18"/>
      <c r="AV822" s="18"/>
    </row>
    <row r="823" spans="1:48" x14ac:dyDescent="0.2">
      <c r="A823" s="16" t="s">
        <v>336</v>
      </c>
      <c r="C823" s="18">
        <v>3.2999359939080001E-3</v>
      </c>
      <c r="D823" s="18">
        <v>4.1329426166219997E-3</v>
      </c>
      <c r="E823" s="18">
        <v>6.4797146514050004E-3</v>
      </c>
      <c r="F823" s="18">
        <v>5.9130336054619998E-3</v>
      </c>
      <c r="G823" s="18">
        <v>4.9736266640349998E-3</v>
      </c>
      <c r="H823" s="18">
        <v>5.0240953089819998E-3</v>
      </c>
      <c r="I823" s="18">
        <v>5.1515406679360004E-3</v>
      </c>
      <c r="J823" s="18">
        <v>4.4400127999119996E-3</v>
      </c>
      <c r="K823" s="18">
        <v>5.5695590268960002E-3</v>
      </c>
      <c r="L823" s="18">
        <v>5.4876882400680003E-3</v>
      </c>
      <c r="M823" s="18">
        <v>5.2036508021580004E-3</v>
      </c>
      <c r="N823" s="18">
        <v>6.8776710978550003E-3</v>
      </c>
      <c r="O823" s="18">
        <v>4.8225814501989999E-3</v>
      </c>
      <c r="P823" s="18">
        <v>4.1677261970610004E-3</v>
      </c>
      <c r="Q823" s="18">
        <v>3.8110007747869999E-3</v>
      </c>
      <c r="R823" s="18">
        <v>4.0904593055269998E-3</v>
      </c>
      <c r="S823" s="18">
        <v>3.7881367257180001E-3</v>
      </c>
      <c r="T823" s="18">
        <v>4.8137067373519998E-3</v>
      </c>
      <c r="U823" s="18">
        <v>3.8693377239040001E-3</v>
      </c>
      <c r="V823" s="18">
        <v>3.210844880229E-3</v>
      </c>
      <c r="W823" s="18">
        <v>4.6470031580279998E-3</v>
      </c>
      <c r="X823" s="18">
        <v>4.4445746191760001E-3</v>
      </c>
      <c r="Y823" s="18">
        <v>4.0343801662889997E-3</v>
      </c>
      <c r="Z823" s="18">
        <v>4.3717411834130002E-3</v>
      </c>
      <c r="AA823" s="18">
        <v>3.7072623065830001E-3</v>
      </c>
      <c r="AB823" s="18">
        <v>5.1071885007619999E-3</v>
      </c>
      <c r="AC823" s="18">
        <v>4.3028965637949999E-3</v>
      </c>
      <c r="AD823" s="18">
        <v>3.8799743677680001E-3</v>
      </c>
      <c r="AE823" s="18">
        <v>3.7971648618490002E-3</v>
      </c>
      <c r="AF823" s="18">
        <v>4.9177662488599999E-3</v>
      </c>
      <c r="AG823" s="18">
        <v>5.4733955776190002E-3</v>
      </c>
      <c r="AH823" s="18">
        <v>3.6259162534190001E-3</v>
      </c>
      <c r="AI823" s="18">
        <v>4.2266614562780002E-3</v>
      </c>
      <c r="AJ823" s="18">
        <v>3.477712144939E-3</v>
      </c>
      <c r="AK823" s="18">
        <v>3.1374699209740001E-3</v>
      </c>
      <c r="AL823" s="220">
        <v>3.9680180501300002E-3</v>
      </c>
      <c r="AM823" s="220">
        <v>4.3982654137570002E-3</v>
      </c>
      <c r="AN823" s="18"/>
      <c r="AO823" s="18"/>
      <c r="AP823" s="18"/>
      <c r="AQ823" s="18"/>
      <c r="AR823" s="18"/>
      <c r="AS823" s="18"/>
      <c r="AT823" s="18"/>
      <c r="AU823" s="18"/>
      <c r="AV823" s="18"/>
    </row>
    <row r="824" spans="1:48" s="19" customFormat="1" x14ac:dyDescent="0.2">
      <c r="A824" s="16" t="s">
        <v>337</v>
      </c>
      <c r="B824" s="32"/>
      <c r="C824" s="18">
        <v>3.5194656247350001E-3</v>
      </c>
      <c r="D824" s="18">
        <v>2.9541690978069999E-3</v>
      </c>
      <c r="E824" s="18">
        <v>5.0842191943739996E-3</v>
      </c>
      <c r="F824" s="18">
        <v>5.3716914533730002E-3</v>
      </c>
      <c r="G824" s="18">
        <v>4.9792716026960003E-3</v>
      </c>
      <c r="H824" s="18">
        <v>4.1076809496940004E-3</v>
      </c>
      <c r="I824" s="18">
        <v>4.9900907583739999E-3</v>
      </c>
      <c r="J824" s="18">
        <v>4.5476347387259997E-3</v>
      </c>
      <c r="K824" s="18">
        <v>3.6794857571470002E-3</v>
      </c>
      <c r="L824" s="18">
        <v>4.5812481871449996E-3</v>
      </c>
      <c r="M824" s="18">
        <v>4.5595890597159997E-3</v>
      </c>
      <c r="N824" s="18">
        <v>4.2398987338200002E-3</v>
      </c>
      <c r="O824" s="18">
        <v>5.9955783867960003E-3</v>
      </c>
      <c r="P824" s="18">
        <v>4.167081150779E-3</v>
      </c>
      <c r="Q824" s="18">
        <v>3.9489077883889997E-3</v>
      </c>
      <c r="R824" s="18">
        <v>3.5611798901099999E-3</v>
      </c>
      <c r="S824" s="18">
        <v>3.8961616661709999E-3</v>
      </c>
      <c r="T824" s="18">
        <v>3.9983015372899999E-3</v>
      </c>
      <c r="U824" s="18">
        <v>4.8150928294310004E-3</v>
      </c>
      <c r="V824" s="18">
        <v>3.8193140134339999E-3</v>
      </c>
      <c r="W824" s="18">
        <v>3.543338421795E-3</v>
      </c>
      <c r="X824" s="18">
        <v>4.3506797828389999E-3</v>
      </c>
      <c r="Y824" s="18">
        <v>4.1968388214070002E-3</v>
      </c>
      <c r="Z824" s="18">
        <v>3.5066572106280001E-3</v>
      </c>
      <c r="AA824" s="18">
        <v>4.1974234140899997E-3</v>
      </c>
      <c r="AB824" s="18">
        <v>3.3144106616100001E-3</v>
      </c>
      <c r="AC824" s="18">
        <v>4.1182547603770001E-3</v>
      </c>
      <c r="AD824" s="18">
        <v>3.7600243277979999E-3</v>
      </c>
      <c r="AE824" s="18">
        <v>3.415234512335E-3</v>
      </c>
      <c r="AF824" s="18">
        <v>2.63626754411E-3</v>
      </c>
      <c r="AG824" s="18">
        <v>4.2669663095300002E-3</v>
      </c>
      <c r="AH824" s="18">
        <v>4.6355932195890001E-3</v>
      </c>
      <c r="AI824" s="18">
        <v>3.4952895085100001E-3</v>
      </c>
      <c r="AJ824" s="18">
        <v>3.672544067523E-3</v>
      </c>
      <c r="AK824" s="18">
        <v>2.9106766930090001E-3</v>
      </c>
      <c r="AL824" s="220">
        <v>2.6938607317899999E-3</v>
      </c>
      <c r="AM824" s="220">
        <v>3.4948002648379998E-3</v>
      </c>
    </row>
    <row r="825" spans="1:48" s="19" customFormat="1" x14ac:dyDescent="0.2">
      <c r="A825" s="16" t="s">
        <v>619</v>
      </c>
      <c r="B825" s="32"/>
      <c r="C825" s="18">
        <v>2.4473481249170002E-3</v>
      </c>
      <c r="D825" s="18">
        <v>2.0555152961860002E-3</v>
      </c>
      <c r="E825" s="18">
        <v>5.7725463750050001E-3</v>
      </c>
      <c r="F825" s="18">
        <v>4.7391586589710004E-3</v>
      </c>
      <c r="G825" s="18">
        <v>5.9063239552129996E-3</v>
      </c>
      <c r="H825" s="18">
        <v>3.7305956041180002E-3</v>
      </c>
      <c r="I825" s="18">
        <v>3.4098899916370001E-3</v>
      </c>
      <c r="J825" s="18">
        <v>4.4161261440340003E-3</v>
      </c>
      <c r="K825" s="18">
        <v>3.784843616062E-3</v>
      </c>
      <c r="L825" s="18">
        <v>3.386993853272E-3</v>
      </c>
      <c r="M825" s="18">
        <v>4.134570879304E-3</v>
      </c>
      <c r="N825" s="18">
        <v>4.2149882372100001E-3</v>
      </c>
      <c r="O825" s="18">
        <v>3.6328998549869998E-3</v>
      </c>
      <c r="P825" s="18">
        <v>5.6936239875260003E-3</v>
      </c>
      <c r="Q825" s="18">
        <v>3.9684984995890004E-3</v>
      </c>
      <c r="R825" s="18">
        <v>3.731775739067E-3</v>
      </c>
      <c r="S825" s="18">
        <v>3.309439618967E-3</v>
      </c>
      <c r="T825" s="18">
        <v>2.6639332675839999E-3</v>
      </c>
      <c r="U825" s="18">
        <v>2.9377226743630002E-3</v>
      </c>
      <c r="V825" s="18">
        <v>4.6834082733210004E-3</v>
      </c>
      <c r="W825" s="18">
        <v>3.2982945230579999E-3</v>
      </c>
      <c r="X825" s="18">
        <v>2.612482690803E-3</v>
      </c>
      <c r="Y825" s="18">
        <v>4.1249999407090001E-3</v>
      </c>
      <c r="Z825" s="18">
        <v>3.5361203496519999E-3</v>
      </c>
      <c r="AA825" s="18">
        <v>3.019842207433E-3</v>
      </c>
      <c r="AB825" s="18">
        <v>3.7178806045890002E-3</v>
      </c>
      <c r="AC825" s="18">
        <v>3.1322345126609998E-3</v>
      </c>
      <c r="AD825" s="18">
        <v>3.9799673729829996E-3</v>
      </c>
      <c r="AE825" s="18">
        <v>3.3302013799549998E-3</v>
      </c>
      <c r="AF825" s="18">
        <v>3.5156515139260001E-3</v>
      </c>
      <c r="AG825" s="18">
        <v>2.5492947025260002E-3</v>
      </c>
      <c r="AH825" s="18">
        <v>3.2511659507930002E-3</v>
      </c>
      <c r="AI825" s="18">
        <v>3.8722472646840001E-3</v>
      </c>
      <c r="AJ825" s="18">
        <v>2.6620215217690001E-3</v>
      </c>
      <c r="AK825" s="18">
        <v>3.063980115497E-3</v>
      </c>
      <c r="AL825" s="220">
        <v>2.364571768137E-3</v>
      </c>
      <c r="AM825" s="220">
        <v>2.5031912867449998E-3</v>
      </c>
    </row>
    <row r="826" spans="1:48" s="19" customFormat="1" x14ac:dyDescent="0.2">
      <c r="A826" s="16" t="s">
        <v>340</v>
      </c>
      <c r="B826" s="32"/>
      <c r="C826" s="18">
        <v>2.5232185027369999E-2</v>
      </c>
      <c r="D826" s="18">
        <v>1.9562185051630002E-2</v>
      </c>
      <c r="E826" s="18">
        <v>3.2354024315970002E-2</v>
      </c>
      <c r="F826" s="18">
        <v>3.419714231775E-2</v>
      </c>
      <c r="G826" s="18">
        <v>3.2435964935009998E-2</v>
      </c>
      <c r="H826" s="18">
        <v>2.7242292428649999E-2</v>
      </c>
      <c r="I826" s="18">
        <v>2.8780986066770001E-2</v>
      </c>
      <c r="J826" s="18">
        <v>2.8822546945050001E-2</v>
      </c>
      <c r="K826" s="18">
        <v>2.881739592414E-2</v>
      </c>
      <c r="L826" s="18">
        <v>2.9183304328410001E-2</v>
      </c>
      <c r="M826" s="18">
        <v>3.0455418870520001E-2</v>
      </c>
      <c r="N826" s="18">
        <v>2.9501290797469999E-2</v>
      </c>
      <c r="O826" s="18">
        <v>2.5952271485990001E-2</v>
      </c>
      <c r="P826" s="18">
        <v>2.416696533848E-2</v>
      </c>
      <c r="Q826" s="18">
        <v>2.2301919127660001E-2</v>
      </c>
      <c r="R826" s="18">
        <v>2.3603778788879998E-2</v>
      </c>
      <c r="S826" s="18">
        <v>2.3337644445169999E-2</v>
      </c>
      <c r="T826" s="18">
        <v>2.1979289925580001E-2</v>
      </c>
      <c r="U826" s="18">
        <v>2.3295668510859999E-2</v>
      </c>
      <c r="V826" s="18">
        <v>2.4372669718499999E-2</v>
      </c>
      <c r="W826" s="18">
        <v>2.4148903917810001E-2</v>
      </c>
      <c r="X826" s="18">
        <v>2.2482289234380001E-2</v>
      </c>
      <c r="Y826" s="18">
        <v>2.3318627675440001E-2</v>
      </c>
      <c r="Z826" s="18">
        <v>2.3819176020940001E-2</v>
      </c>
      <c r="AA826" s="18">
        <v>2.2906989748030002E-2</v>
      </c>
      <c r="AB826" s="18">
        <v>2.2153995532240001E-2</v>
      </c>
      <c r="AC826" s="18">
        <v>2.095065868455E-2</v>
      </c>
      <c r="AD826" s="18">
        <v>2.193833433161E-2</v>
      </c>
      <c r="AE826" s="18">
        <v>2.1939774741580001E-2</v>
      </c>
      <c r="AF826" s="18">
        <v>2.2317858683610001E-2</v>
      </c>
      <c r="AG826" s="18">
        <v>2.2595185108730001E-2</v>
      </c>
      <c r="AH826" s="18">
        <v>2.1386015601160002E-2</v>
      </c>
      <c r="AI826" s="18">
        <v>2.0264403897310001E-2</v>
      </c>
      <c r="AJ826" s="18">
        <v>1.8179389354680001E-2</v>
      </c>
      <c r="AK826" s="18">
        <v>2.014681993214E-2</v>
      </c>
      <c r="AL826" s="220">
        <v>2.101310993417E-2</v>
      </c>
      <c r="AM826" s="220">
        <v>2.1196543463909999E-2</v>
      </c>
    </row>
    <row r="827" spans="1:48" s="19" customFormat="1" x14ac:dyDescent="0.2">
      <c r="A827" s="16" t="s">
        <v>341</v>
      </c>
      <c r="B827" s="32"/>
      <c r="C827" s="18">
        <v>9.2667497435610004E-3</v>
      </c>
      <c r="D827" s="18">
        <v>9.1426270106150006E-3</v>
      </c>
      <c r="E827" s="18">
        <v>1.733648022078E-2</v>
      </c>
      <c r="F827" s="18">
        <v>1.6023883717810002E-2</v>
      </c>
      <c r="G827" s="18">
        <v>1.585922222194E-2</v>
      </c>
      <c r="H827" s="18">
        <v>1.286237186279E-2</v>
      </c>
      <c r="I827" s="18">
        <v>1.355152141795E-2</v>
      </c>
      <c r="J827" s="18">
        <v>1.3403773682669999E-2</v>
      </c>
      <c r="K827" s="18">
        <v>1.3033888400109999E-2</v>
      </c>
      <c r="L827" s="18">
        <v>1.3455930280490001E-2</v>
      </c>
      <c r="M827" s="18">
        <v>1.3897810741179999E-2</v>
      </c>
      <c r="N827" s="18">
        <v>1.5332558068889999E-2</v>
      </c>
      <c r="O827" s="18">
        <v>1.445105969198E-2</v>
      </c>
      <c r="P827" s="18">
        <v>1.402843133537E-2</v>
      </c>
      <c r="Q827" s="18">
        <v>1.1728407062770001E-2</v>
      </c>
      <c r="R827" s="18">
        <v>1.1383414934699999E-2</v>
      </c>
      <c r="S827" s="18">
        <v>1.099373801086E-2</v>
      </c>
      <c r="T827" s="18">
        <v>1.147594154223E-2</v>
      </c>
      <c r="U827" s="18">
        <v>1.1622153227700001E-2</v>
      </c>
      <c r="V827" s="18">
        <v>1.171356716698E-2</v>
      </c>
      <c r="W827" s="18">
        <v>1.148863610288E-2</v>
      </c>
      <c r="X827" s="18">
        <v>1.1407737092819999E-2</v>
      </c>
      <c r="Y827" s="18">
        <v>1.235621892841E-2</v>
      </c>
      <c r="Z827" s="18">
        <v>1.141451874369E-2</v>
      </c>
      <c r="AA827" s="18">
        <v>1.092452792811E-2</v>
      </c>
      <c r="AB827" s="18">
        <v>1.2139479766960001E-2</v>
      </c>
      <c r="AC827" s="18">
        <v>1.155338583683E-2</v>
      </c>
      <c r="AD827" s="18">
        <v>1.161996606855E-2</v>
      </c>
      <c r="AE827" s="18">
        <v>1.054260075414E-2</v>
      </c>
      <c r="AF827" s="18">
        <v>1.1069685306899999E-2</v>
      </c>
      <c r="AG827" s="18">
        <v>1.2289656589680001E-2</v>
      </c>
      <c r="AH827" s="18">
        <v>1.15126754238E-2</v>
      </c>
      <c r="AI827" s="18">
        <v>1.159419822947E-2</v>
      </c>
      <c r="AJ827" s="18">
        <v>9.8122777342310001E-3</v>
      </c>
      <c r="AK827" s="18">
        <v>9.1121267294800006E-3</v>
      </c>
      <c r="AL827" s="220">
        <v>9.026450550057E-3</v>
      </c>
      <c r="AM827" s="220">
        <v>1.039625696534E-2</v>
      </c>
    </row>
    <row r="828" spans="1:48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9"/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9">
        <v>0</v>
      </c>
      <c r="AK828" s="19">
        <v>0</v>
      </c>
      <c r="AL828" s="224">
        <v>0</v>
      </c>
      <c r="AM828" s="224">
        <v>0</v>
      </c>
      <c r="AN828" s="18"/>
      <c r="AO828" s="18"/>
      <c r="AP828" s="18"/>
      <c r="AQ828" s="18"/>
      <c r="AR828" s="18"/>
      <c r="AS828" s="18"/>
      <c r="AT828" s="18"/>
      <c r="AU828" s="18"/>
      <c r="AV828" s="18"/>
    </row>
    <row r="829" spans="1:48" x14ac:dyDescent="0.2">
      <c r="A829" s="28" t="s">
        <v>342</v>
      </c>
      <c r="C829" s="19">
        <v>0</v>
      </c>
      <c r="D829" s="19">
        <v>0</v>
      </c>
      <c r="E829" s="19">
        <v>25272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0</v>
      </c>
      <c r="AH829" s="19">
        <v>0</v>
      </c>
      <c r="AI829" s="19">
        <v>0</v>
      </c>
      <c r="AJ829" s="19">
        <v>0</v>
      </c>
      <c r="AK829" s="19">
        <v>0</v>
      </c>
      <c r="AL829" s="224">
        <v>0</v>
      </c>
      <c r="AM829" s="224">
        <v>0</v>
      </c>
      <c r="AN829" s="18"/>
      <c r="AO829" s="18"/>
      <c r="AP829" s="18"/>
      <c r="AQ829" s="18"/>
      <c r="AR829" s="18"/>
      <c r="AS829" s="18"/>
      <c r="AT829" s="18"/>
      <c r="AU829" s="18"/>
      <c r="AV829" s="18"/>
    </row>
    <row r="830" spans="1:48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224">
        <v>0</v>
      </c>
      <c r="AM830" s="224">
        <v>0</v>
      </c>
      <c r="AN830" s="18"/>
      <c r="AO830" s="18"/>
      <c r="AP830" s="18"/>
      <c r="AQ830" s="18"/>
      <c r="AR830" s="18"/>
      <c r="AS830" s="18"/>
      <c r="AT830" s="18"/>
      <c r="AU830" s="18"/>
      <c r="AV830" s="18"/>
    </row>
    <row r="831" spans="1:48" x14ac:dyDescent="0.2">
      <c r="A831" s="28" t="s">
        <v>344</v>
      </c>
      <c r="C831" s="19">
        <v>0</v>
      </c>
      <c r="D831" s="19">
        <v>0</v>
      </c>
      <c r="E831" s="19">
        <v>39902</v>
      </c>
      <c r="F831" s="19">
        <v>46653</v>
      </c>
      <c r="G831" s="19">
        <v>25289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9">
        <v>0</v>
      </c>
      <c r="AK831" s="19">
        <v>0</v>
      </c>
      <c r="AL831" s="224">
        <v>0</v>
      </c>
      <c r="AM831" s="224">
        <v>0</v>
      </c>
      <c r="AN831" s="18"/>
      <c r="AO831" s="18"/>
      <c r="AP831" s="18"/>
      <c r="AQ831" s="18"/>
      <c r="AR831" s="18"/>
      <c r="AS831" s="18"/>
      <c r="AT831" s="18"/>
      <c r="AU831" s="18"/>
      <c r="AV831" s="18"/>
    </row>
    <row r="832" spans="1:48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9">
        <v>0</v>
      </c>
      <c r="AK832" s="19">
        <v>0</v>
      </c>
      <c r="AL832" s="224">
        <v>0</v>
      </c>
      <c r="AM832" s="224">
        <v>0</v>
      </c>
    </row>
    <row r="833" spans="1:48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17138</v>
      </c>
      <c r="F833" s="19">
        <v>13808</v>
      </c>
      <c r="G833" s="19">
        <v>25289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9">
        <v>0</v>
      </c>
      <c r="AK833" s="19">
        <v>0</v>
      </c>
      <c r="AL833" s="224">
        <v>0</v>
      </c>
      <c r="AM833" s="224">
        <v>0</v>
      </c>
    </row>
    <row r="834" spans="1:48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0</v>
      </c>
      <c r="AF834" s="18">
        <v>0</v>
      </c>
      <c r="AG834" s="18">
        <v>0</v>
      </c>
      <c r="AH834" s="18">
        <v>0</v>
      </c>
      <c r="AI834" s="18">
        <v>0</v>
      </c>
      <c r="AJ834" s="18">
        <v>0</v>
      </c>
      <c r="AK834" s="18">
        <v>0</v>
      </c>
      <c r="AL834" s="220">
        <v>0</v>
      </c>
      <c r="AM834" s="220">
        <v>0</v>
      </c>
      <c r="AN834" s="18"/>
      <c r="AO834" s="18"/>
      <c r="AP834" s="18"/>
      <c r="AQ834" s="18"/>
      <c r="AR834" s="18"/>
      <c r="AS834" s="18"/>
      <c r="AT834" s="18"/>
      <c r="AU834" s="18"/>
      <c r="AV834" s="18"/>
    </row>
    <row r="835" spans="1:48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0.1612701473698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0</v>
      </c>
      <c r="W835" s="18">
        <v>0</v>
      </c>
      <c r="X835" s="18">
        <v>0</v>
      </c>
      <c r="Y835" s="18">
        <v>0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8">
        <v>0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8">
        <v>0</v>
      </c>
      <c r="AL835" s="220">
        <v>0</v>
      </c>
      <c r="AM835" s="220">
        <v>0</v>
      </c>
    </row>
    <row r="836" spans="1:48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220">
        <v>0</v>
      </c>
      <c r="AM836" s="220">
        <v>0</v>
      </c>
    </row>
    <row r="837" spans="1:48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1.357104110114E-2</v>
      </c>
      <c r="F837" s="18">
        <v>2.6375320794960001E-2</v>
      </c>
      <c r="G837" s="18">
        <v>0.16543374068159999</v>
      </c>
      <c r="H837" s="18">
        <v>0</v>
      </c>
      <c r="I837" s="18">
        <v>0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18">
        <v>0</v>
      </c>
      <c r="V837" s="18">
        <v>0</v>
      </c>
      <c r="W837" s="18">
        <v>0</v>
      </c>
      <c r="X837" s="18">
        <v>0</v>
      </c>
      <c r="Y837" s="18">
        <v>0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8">
        <v>0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0</v>
      </c>
      <c r="AL837" s="220">
        <v>0</v>
      </c>
      <c r="AM837" s="220">
        <v>0</v>
      </c>
    </row>
    <row r="838" spans="1:48" s="19" customFormat="1" x14ac:dyDescent="0.2">
      <c r="A838" s="16" t="s">
        <v>821</v>
      </c>
      <c r="B838" s="32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0</v>
      </c>
      <c r="AL838" s="220">
        <v>0</v>
      </c>
      <c r="AM838" s="220">
        <v>0</v>
      </c>
    </row>
    <row r="839" spans="1:48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5.8288396924249999E-3</v>
      </c>
      <c r="F839" s="18">
        <v>7.806540596025E-3</v>
      </c>
      <c r="G839" s="18">
        <v>0.16543374068159999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8">
        <v>0</v>
      </c>
      <c r="AL839" s="220">
        <v>0</v>
      </c>
      <c r="AM839" s="220">
        <v>0</v>
      </c>
    </row>
    <row r="840" spans="1:48" ht="12.75" x14ac:dyDescent="0.2">
      <c r="A840" s="49" t="s">
        <v>350</v>
      </c>
      <c r="C840" s="7"/>
      <c r="Y840" s="18"/>
      <c r="AN840" s="18"/>
      <c r="AO840" s="18"/>
      <c r="AP840" s="18"/>
      <c r="AQ840" s="18"/>
      <c r="AR840" s="18"/>
      <c r="AS840" s="18"/>
      <c r="AT840" s="18"/>
      <c r="AU840" s="18"/>
      <c r="AV840" s="18"/>
    </row>
    <row r="841" spans="1:48" x14ac:dyDescent="0.2">
      <c r="A841" s="36" t="s">
        <v>351</v>
      </c>
      <c r="B841" s="32"/>
      <c r="C841" s="17">
        <v>51</v>
      </c>
      <c r="D841" s="17">
        <v>9</v>
      </c>
      <c r="E841" s="17">
        <v>210</v>
      </c>
      <c r="F841" s="17">
        <v>259</v>
      </c>
      <c r="G841" s="17">
        <v>208</v>
      </c>
      <c r="H841" s="17">
        <v>203</v>
      </c>
      <c r="I841" s="17">
        <v>210</v>
      </c>
      <c r="J841" s="17">
        <v>187</v>
      </c>
      <c r="K841" s="17">
        <v>263</v>
      </c>
      <c r="L841" s="17">
        <v>229</v>
      </c>
      <c r="M841" s="17">
        <v>185</v>
      </c>
      <c r="N841" s="17">
        <v>180</v>
      </c>
      <c r="O841" s="17">
        <v>180</v>
      </c>
      <c r="P841" s="17">
        <v>143</v>
      </c>
      <c r="Q841" s="17">
        <v>167</v>
      </c>
      <c r="R841" s="17">
        <v>144</v>
      </c>
      <c r="S841" s="17">
        <v>150</v>
      </c>
      <c r="T841" s="17">
        <v>157</v>
      </c>
      <c r="U841" s="17">
        <v>127</v>
      </c>
      <c r="V841" s="17">
        <v>131</v>
      </c>
      <c r="W841" s="17">
        <v>157</v>
      </c>
      <c r="X841" s="17">
        <v>173</v>
      </c>
      <c r="Y841" s="7">
        <v>108</v>
      </c>
      <c r="Z841" s="17">
        <v>160</v>
      </c>
      <c r="AA841" s="17">
        <v>121</v>
      </c>
      <c r="AB841" s="17">
        <v>124</v>
      </c>
      <c r="AC841" s="17">
        <v>129</v>
      </c>
      <c r="AD841" s="17">
        <v>104</v>
      </c>
      <c r="AE841" s="187">
        <v>115</v>
      </c>
      <c r="AF841" s="17">
        <v>143</v>
      </c>
      <c r="AG841" s="17">
        <v>105</v>
      </c>
      <c r="AH841" s="17">
        <v>124</v>
      </c>
      <c r="AI841" s="17">
        <v>116</v>
      </c>
      <c r="AJ841" s="17">
        <v>144</v>
      </c>
      <c r="AK841" s="17">
        <v>110</v>
      </c>
      <c r="AL841" s="218">
        <v>104</v>
      </c>
      <c r="AM841" s="218">
        <v>98</v>
      </c>
    </row>
    <row r="842" spans="1:48" x14ac:dyDescent="0.2">
      <c r="A842" s="16" t="s">
        <v>352</v>
      </c>
      <c r="C842" s="18">
        <v>5.7768548234850003E-2</v>
      </c>
      <c r="D842" s="18">
        <v>1.0214697815190001E-2</v>
      </c>
      <c r="E842" s="18">
        <v>1.5773364295860001E-2</v>
      </c>
      <c r="F842" s="18">
        <v>1.9523348869929999E-2</v>
      </c>
      <c r="G842" s="18">
        <v>1.573175343502E-2</v>
      </c>
      <c r="H842" s="18">
        <v>1.5404169749399999E-2</v>
      </c>
      <c r="I842" s="18">
        <v>1.5980012302069999E-2</v>
      </c>
      <c r="J842" s="18">
        <v>1.427208547987E-2</v>
      </c>
      <c r="K842" s="18">
        <v>2.014180957183E-2</v>
      </c>
      <c r="L842" s="18">
        <v>1.7591027807650001E-2</v>
      </c>
      <c r="M842" s="18">
        <v>1.4251872965740001E-2</v>
      </c>
      <c r="N842" s="18">
        <v>1.390372954671E-2</v>
      </c>
      <c r="O842" s="18">
        <v>1.3950063937790001E-2</v>
      </c>
      <c r="P842" s="18">
        <v>1.1114061619569999E-2</v>
      </c>
      <c r="Q842" s="18">
        <v>1.301357853928E-2</v>
      </c>
      <c r="R842" s="18">
        <v>1.124978027773E-2</v>
      </c>
      <c r="S842" s="18">
        <v>1.1748427016159999E-2</v>
      </c>
      <c r="T842" s="18">
        <v>1.65945865006E-2</v>
      </c>
      <c r="U842" s="18">
        <v>1.345707246863E-2</v>
      </c>
      <c r="V842" s="18">
        <v>1.3959683864669999E-2</v>
      </c>
      <c r="W842" s="18">
        <v>1.6803125167229999E-2</v>
      </c>
      <c r="X842" s="18">
        <v>1.8592487775169999E-2</v>
      </c>
      <c r="Y842" s="18">
        <v>1.16570873472E-2</v>
      </c>
      <c r="Z842" s="18">
        <v>1.7396819643909999E-2</v>
      </c>
      <c r="AA842" s="18">
        <v>1.3243462636469999E-2</v>
      </c>
      <c r="AB842" s="18">
        <v>1.3637238459209999E-2</v>
      </c>
      <c r="AC842" s="18">
        <v>1.422820272431E-2</v>
      </c>
      <c r="AD842" s="18">
        <v>1.4549185105739999E-2</v>
      </c>
      <c r="AE842" s="188">
        <v>1.6142238858349998E-2</v>
      </c>
      <c r="AF842" s="18">
        <v>2.014202711427E-2</v>
      </c>
      <c r="AG842" s="18">
        <v>1.522640209786E-2</v>
      </c>
      <c r="AH842" s="18">
        <v>1.8039206177940002E-2</v>
      </c>
      <c r="AI842" s="18">
        <v>1.6920926274840001E-2</v>
      </c>
      <c r="AJ842" s="18">
        <v>2.1072399790249999E-2</v>
      </c>
      <c r="AK842" s="18">
        <v>1.6145209031530001E-2</v>
      </c>
      <c r="AL842" s="220">
        <v>1.5756978902309999E-2</v>
      </c>
      <c r="AM842" s="220">
        <v>1.4912314071590001E-2</v>
      </c>
    </row>
    <row r="843" spans="1:48" x14ac:dyDescent="0.2">
      <c r="A843" s="28" t="s">
        <v>353</v>
      </c>
      <c r="B843" s="32"/>
      <c r="C843" s="19">
        <v>21266</v>
      </c>
      <c r="D843" s="19">
        <v>22017</v>
      </c>
      <c r="E843" s="19">
        <v>936322</v>
      </c>
      <c r="F843" s="19">
        <v>1172043</v>
      </c>
      <c r="G843" s="19">
        <v>964852</v>
      </c>
      <c r="H843" s="19">
        <v>995310</v>
      </c>
      <c r="I843" s="19">
        <v>943590</v>
      </c>
      <c r="J843" s="19">
        <v>896486</v>
      </c>
      <c r="K843" s="19">
        <v>1063228</v>
      </c>
      <c r="L843" s="19">
        <v>920277</v>
      </c>
      <c r="M843" s="19">
        <v>811165</v>
      </c>
      <c r="N843" s="19">
        <v>760236</v>
      </c>
      <c r="O843" s="19">
        <v>747293</v>
      </c>
      <c r="P843" s="19">
        <v>620021</v>
      </c>
      <c r="Q843" s="19">
        <v>857212</v>
      </c>
      <c r="R843" s="19">
        <v>675409</v>
      </c>
      <c r="S843" s="19">
        <v>697577</v>
      </c>
      <c r="T843" s="19">
        <v>745924</v>
      </c>
      <c r="U843" s="19">
        <v>616667</v>
      </c>
      <c r="V843" s="19">
        <v>528850</v>
      </c>
      <c r="W843" s="19">
        <v>767987</v>
      </c>
      <c r="X843" s="19">
        <v>662696</v>
      </c>
      <c r="Y843" s="19">
        <v>489873</v>
      </c>
      <c r="Z843" s="19">
        <v>784533</v>
      </c>
      <c r="AA843" s="19">
        <v>632966</v>
      </c>
      <c r="AB843" s="19">
        <v>574288</v>
      </c>
      <c r="AC843" s="19">
        <v>642151</v>
      </c>
      <c r="AD843" s="19">
        <v>505428</v>
      </c>
      <c r="AE843" s="189">
        <v>727542</v>
      </c>
      <c r="AF843" s="19">
        <v>605152</v>
      </c>
      <c r="AG843" s="19">
        <v>537402</v>
      </c>
      <c r="AH843" s="19">
        <v>643115</v>
      </c>
      <c r="AI843" s="19">
        <v>549264</v>
      </c>
      <c r="AJ843" s="19">
        <v>811726</v>
      </c>
      <c r="AK843" s="19">
        <v>513351</v>
      </c>
      <c r="AL843" s="224">
        <v>514376</v>
      </c>
      <c r="AM843" s="224">
        <v>443749</v>
      </c>
    </row>
    <row r="844" spans="1:48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148016.47000000012</v>
      </c>
      <c r="F844" s="19">
        <v>162860.94999999995</v>
      </c>
      <c r="G844" s="19">
        <v>120836.26999999996</v>
      </c>
      <c r="H844" s="19">
        <v>142509.65999999995</v>
      </c>
      <c r="I844" s="19">
        <v>80035.710000000021</v>
      </c>
      <c r="J844" s="19">
        <v>89568.670000000013</v>
      </c>
      <c r="K844" s="19">
        <v>113797.19000000006</v>
      </c>
      <c r="L844" s="19">
        <v>97027.989999999991</v>
      </c>
      <c r="M844" s="19">
        <v>96222.160000000047</v>
      </c>
      <c r="N844" s="19">
        <v>98328.66</v>
      </c>
      <c r="O844" s="19">
        <v>110175.16000000003</v>
      </c>
      <c r="P844" s="19">
        <v>95686.399999999965</v>
      </c>
      <c r="Q844" s="19">
        <v>138361.78000000006</v>
      </c>
      <c r="R844" s="19">
        <v>115254.33000000006</v>
      </c>
      <c r="S844" s="19">
        <v>108276.42000000006</v>
      </c>
      <c r="T844" s="19">
        <v>104441.31</v>
      </c>
      <c r="U844" s="19">
        <v>101725.62999999998</v>
      </c>
      <c r="V844" s="19">
        <v>83903.609999999971</v>
      </c>
      <c r="W844" s="19">
        <v>131236.56</v>
      </c>
      <c r="X844" s="19">
        <v>105376.12000000001</v>
      </c>
      <c r="Y844" s="19">
        <v>73293.460000000006</v>
      </c>
      <c r="Z844" s="19">
        <v>119764.73000000001</v>
      </c>
      <c r="AA844" s="19">
        <v>96364.050000000061</v>
      </c>
      <c r="AB844" s="19">
        <v>83103.059999999983</v>
      </c>
      <c r="AC844" s="19">
        <v>107467.40999999996</v>
      </c>
      <c r="AD844" s="19">
        <v>87480.420000000013</v>
      </c>
      <c r="AE844" s="189">
        <v>94230</v>
      </c>
      <c r="AF844" s="19">
        <v>100156</v>
      </c>
      <c r="AG844" s="19">
        <v>86722</v>
      </c>
      <c r="AH844" s="19">
        <v>90605</v>
      </c>
      <c r="AI844" s="19">
        <v>85319</v>
      </c>
      <c r="AJ844" s="19">
        <v>109757</v>
      </c>
      <c r="AK844" s="19">
        <v>80403</v>
      </c>
      <c r="AL844" s="224">
        <v>69380</v>
      </c>
      <c r="AM844" s="224">
        <v>69296</v>
      </c>
    </row>
    <row r="845" spans="1:48" s="19" customFormat="1" x14ac:dyDescent="0.2">
      <c r="A845" s="28" t="s">
        <v>355</v>
      </c>
      <c r="B845" s="32"/>
      <c r="C845" s="19">
        <f>C843-C844</f>
        <v>21266</v>
      </c>
      <c r="D845" s="19">
        <f t="shared" ref="D845:AC845" si="0">D843-D844</f>
        <v>22017</v>
      </c>
      <c r="E845" s="19">
        <f t="shared" si="0"/>
        <v>788305.52999999991</v>
      </c>
      <c r="F845" s="19">
        <f t="shared" si="0"/>
        <v>1009182.05</v>
      </c>
      <c r="G845" s="19">
        <f t="shared" si="0"/>
        <v>844015.73</v>
      </c>
      <c r="H845" s="19">
        <f t="shared" si="0"/>
        <v>852800.34000000008</v>
      </c>
      <c r="I845" s="19">
        <f t="shared" si="0"/>
        <v>863554.29</v>
      </c>
      <c r="J845" s="19">
        <f t="shared" si="0"/>
        <v>806917.33</v>
      </c>
      <c r="K845" s="19">
        <f t="shared" si="0"/>
        <v>949430.80999999994</v>
      </c>
      <c r="L845" s="19">
        <f t="shared" si="0"/>
        <v>823249.01</v>
      </c>
      <c r="M845" s="19">
        <f t="shared" si="0"/>
        <v>714942.84</v>
      </c>
      <c r="N845" s="19">
        <f t="shared" si="0"/>
        <v>661907.34</v>
      </c>
      <c r="O845" s="19">
        <f t="shared" si="0"/>
        <v>637117.84</v>
      </c>
      <c r="P845" s="19">
        <f t="shared" si="0"/>
        <v>524334.60000000009</v>
      </c>
      <c r="Q845" s="19">
        <f t="shared" si="0"/>
        <v>718850.22</v>
      </c>
      <c r="R845" s="19">
        <f t="shared" si="0"/>
        <v>560154.66999999993</v>
      </c>
      <c r="S845" s="19">
        <f t="shared" si="0"/>
        <v>589300.57999999996</v>
      </c>
      <c r="T845" s="19">
        <f t="shared" si="0"/>
        <v>641482.68999999994</v>
      </c>
      <c r="U845" s="19">
        <f t="shared" si="0"/>
        <v>514941.37</v>
      </c>
      <c r="V845" s="19">
        <f t="shared" si="0"/>
        <v>444946.39</v>
      </c>
      <c r="W845" s="19">
        <f t="shared" si="0"/>
        <v>636750.43999999994</v>
      </c>
      <c r="X845" s="19">
        <f t="shared" ref="X845" si="1">X843-X844</f>
        <v>557319.88</v>
      </c>
      <c r="Y845" s="19">
        <f t="shared" ref="Y845" si="2">Y843-Y844</f>
        <v>416579.54</v>
      </c>
      <c r="Z845" s="19">
        <f t="shared" si="0"/>
        <v>664768.27</v>
      </c>
      <c r="AA845" s="19">
        <f t="shared" si="0"/>
        <v>536601.94999999995</v>
      </c>
      <c r="AB845" s="19">
        <f t="shared" si="0"/>
        <v>491184.94</v>
      </c>
      <c r="AC845" s="19">
        <f t="shared" si="0"/>
        <v>534683.59000000008</v>
      </c>
      <c r="AD845" s="19">
        <f t="shared" ref="AD845" si="3">AD843-AD844</f>
        <v>417947.57999999996</v>
      </c>
      <c r="AE845" s="189">
        <v>633312</v>
      </c>
      <c r="AF845" s="19">
        <v>504996</v>
      </c>
      <c r="AG845" s="19">
        <v>450680</v>
      </c>
      <c r="AH845" s="19">
        <v>552509</v>
      </c>
      <c r="AI845" s="19">
        <v>463946</v>
      </c>
      <c r="AJ845" s="19">
        <v>701969</v>
      </c>
      <c r="AK845" s="19">
        <v>432948</v>
      </c>
      <c r="AL845" s="224">
        <v>444995</v>
      </c>
      <c r="AM845" s="224">
        <v>374454</v>
      </c>
    </row>
    <row r="846" spans="1:48" s="19" customFormat="1" x14ac:dyDescent="0.2">
      <c r="A846" s="28" t="s">
        <v>356</v>
      </c>
      <c r="B846" s="32"/>
      <c r="C846" s="19">
        <v>-50</v>
      </c>
      <c r="D846" s="19">
        <v>-160</v>
      </c>
      <c r="E846" s="19">
        <v>-28991</v>
      </c>
      <c r="F846" s="19">
        <v>-27239</v>
      </c>
      <c r="G846" s="19">
        <v>-60407</v>
      </c>
      <c r="H846" s="19">
        <v>-63468</v>
      </c>
      <c r="I846" s="19">
        <v>-63758</v>
      </c>
      <c r="J846" s="19">
        <v>-163645</v>
      </c>
      <c r="K846" s="19">
        <v>-139135</v>
      </c>
      <c r="L846" s="19">
        <v>-104541</v>
      </c>
      <c r="M846" s="19">
        <v>-95601</v>
      </c>
      <c r="N846" s="19">
        <v>-82917</v>
      </c>
      <c r="O846" s="19">
        <v>-119069</v>
      </c>
      <c r="P846" s="19">
        <v>-141982</v>
      </c>
      <c r="Q846" s="19">
        <v>-116325</v>
      </c>
      <c r="R846" s="19">
        <v>-106387</v>
      </c>
      <c r="S846" s="19">
        <v>-151888</v>
      </c>
      <c r="T846" s="19">
        <v>-88446</v>
      </c>
      <c r="U846" s="19">
        <v>-82300</v>
      </c>
      <c r="V846" s="19">
        <v>-111073</v>
      </c>
      <c r="W846" s="19">
        <v>-70995</v>
      </c>
      <c r="X846" s="19">
        <v>-80470</v>
      </c>
      <c r="Y846" s="19">
        <v>-100045</v>
      </c>
      <c r="Z846" s="19">
        <v>-68671</v>
      </c>
      <c r="AA846" s="19">
        <v>-121115</v>
      </c>
      <c r="AB846" s="19">
        <v>-88387</v>
      </c>
      <c r="AC846" s="19">
        <v>-65650</v>
      </c>
      <c r="AD846" s="19">
        <v>-91175</v>
      </c>
      <c r="AE846" s="189">
        <v>-66826</v>
      </c>
      <c r="AF846" s="19">
        <v>-119691</v>
      </c>
      <c r="AG846" s="19">
        <v>-63408</v>
      </c>
      <c r="AH846" s="19">
        <v>-119234</v>
      </c>
      <c r="AI846" s="19">
        <v>-80151</v>
      </c>
      <c r="AJ846" s="19">
        <v>-93041</v>
      </c>
      <c r="AK846" s="19">
        <v>-76316</v>
      </c>
      <c r="AL846" s="224">
        <v>-91597</v>
      </c>
      <c r="AM846" s="224">
        <v>-148230</v>
      </c>
    </row>
    <row r="847" spans="1:48" s="19" customFormat="1" x14ac:dyDescent="0.2">
      <c r="A847" s="28" t="s">
        <v>357</v>
      </c>
      <c r="B847" s="32"/>
      <c r="C847" s="19">
        <f>C845+C846</f>
        <v>21216</v>
      </c>
      <c r="D847" s="19">
        <f t="shared" ref="D847:AC847" si="4">D845+D846</f>
        <v>21857</v>
      </c>
      <c r="E847" s="19">
        <f t="shared" si="4"/>
        <v>759314.52999999991</v>
      </c>
      <c r="F847" s="19">
        <f t="shared" si="4"/>
        <v>981943.05</v>
      </c>
      <c r="G847" s="19">
        <f t="shared" si="4"/>
        <v>783608.73</v>
      </c>
      <c r="H847" s="19">
        <f t="shared" si="4"/>
        <v>789332.34000000008</v>
      </c>
      <c r="I847" s="19">
        <f t="shared" si="4"/>
        <v>799796.29</v>
      </c>
      <c r="J847" s="19">
        <f t="shared" si="4"/>
        <v>643272.32999999996</v>
      </c>
      <c r="K847" s="19">
        <f t="shared" si="4"/>
        <v>810295.80999999994</v>
      </c>
      <c r="L847" s="19">
        <f t="shared" si="4"/>
        <v>718708.01</v>
      </c>
      <c r="M847" s="19">
        <f t="shared" si="4"/>
        <v>619341.84</v>
      </c>
      <c r="N847" s="19">
        <f t="shared" si="4"/>
        <v>578990.34</v>
      </c>
      <c r="O847" s="19">
        <f t="shared" si="4"/>
        <v>518048.83999999997</v>
      </c>
      <c r="P847" s="19">
        <f t="shared" si="4"/>
        <v>382352.60000000009</v>
      </c>
      <c r="Q847" s="19">
        <f t="shared" si="4"/>
        <v>602525.22</v>
      </c>
      <c r="R847" s="19">
        <f t="shared" si="4"/>
        <v>453767.66999999993</v>
      </c>
      <c r="S847" s="19">
        <f t="shared" si="4"/>
        <v>437412.57999999996</v>
      </c>
      <c r="T847" s="19">
        <f t="shared" si="4"/>
        <v>553036.68999999994</v>
      </c>
      <c r="U847" s="19">
        <f t="shared" si="4"/>
        <v>432641.37</v>
      </c>
      <c r="V847" s="19">
        <f t="shared" si="4"/>
        <v>333873.39</v>
      </c>
      <c r="W847" s="19">
        <f t="shared" si="4"/>
        <v>565755.43999999994</v>
      </c>
      <c r="X847" s="19">
        <f t="shared" ref="X847" si="5">X845+X846</f>
        <v>476849.88</v>
      </c>
      <c r="Y847" s="19">
        <f t="shared" ref="Y847" si="6">Y845+Y846</f>
        <v>316534.53999999998</v>
      </c>
      <c r="Z847" s="19">
        <f t="shared" si="4"/>
        <v>596097.27</v>
      </c>
      <c r="AA847" s="19">
        <f t="shared" si="4"/>
        <v>415486.94999999995</v>
      </c>
      <c r="AB847" s="19">
        <f t="shared" si="4"/>
        <v>402797.94</v>
      </c>
      <c r="AC847" s="19">
        <f t="shared" si="4"/>
        <v>469033.59000000008</v>
      </c>
      <c r="AD847" s="19">
        <f t="shared" ref="AD847" si="7">AD845+AD846</f>
        <v>326772.57999999996</v>
      </c>
      <c r="AE847" s="189">
        <v>566486</v>
      </c>
      <c r="AF847" s="19">
        <v>385305</v>
      </c>
      <c r="AG847" s="19">
        <v>387272</v>
      </c>
      <c r="AH847" s="19">
        <v>433276</v>
      </c>
      <c r="AI847" s="19">
        <v>383795</v>
      </c>
      <c r="AJ847" s="19">
        <v>608928</v>
      </c>
      <c r="AK847" s="19">
        <v>356632</v>
      </c>
      <c r="AL847" s="224">
        <v>353399</v>
      </c>
      <c r="AM847" s="224">
        <v>226224</v>
      </c>
    </row>
    <row r="848" spans="1:48" ht="12.75" x14ac:dyDescent="0.2">
      <c r="A848" s="16" t="s">
        <v>824</v>
      </c>
      <c r="B848" s="50"/>
      <c r="C848" s="18">
        <v>3.5554989025080003E-2</v>
      </c>
      <c r="D848" s="18">
        <v>3.7047162926669999E-2</v>
      </c>
      <c r="E848" s="18">
        <v>5.7399722706400001E-2</v>
      </c>
      <c r="F848" s="18">
        <v>7.4387715865729995E-2</v>
      </c>
      <c r="G848" s="18">
        <v>6.1761357750449997E-2</v>
      </c>
      <c r="H848" s="18">
        <v>6.4762348106779999E-2</v>
      </c>
      <c r="I848" s="18">
        <v>6.2913744035659996E-2</v>
      </c>
      <c r="J848" s="18">
        <v>6.0887536696669999E-2</v>
      </c>
      <c r="K848" s="18">
        <v>7.3620715779029997E-2</v>
      </c>
      <c r="L848" s="18">
        <v>6.2333260515280001E-2</v>
      </c>
      <c r="M848" s="18">
        <v>5.7146069063439997E-2</v>
      </c>
      <c r="N848" s="18">
        <v>5.453192979194E-2</v>
      </c>
      <c r="O848" s="18">
        <v>5.4423866582430001E-2</v>
      </c>
      <c r="P848" s="18">
        <v>4.5319209968609997E-2</v>
      </c>
      <c r="Q848" s="18">
        <v>6.2267316766299999E-2</v>
      </c>
      <c r="R848" s="18">
        <v>4.948897233532E-2</v>
      </c>
      <c r="S848" s="18">
        <v>5.1012912067880001E-2</v>
      </c>
      <c r="T848" s="18">
        <v>5.4552550109250003E-2</v>
      </c>
      <c r="U848" s="18">
        <v>4.527758974308E-2</v>
      </c>
      <c r="V848" s="18">
        <v>3.9343507667329997E-2</v>
      </c>
      <c r="W848" s="18">
        <v>5.7458211735460001E-2</v>
      </c>
      <c r="X848" s="18">
        <v>4.8790580160469998E-2</v>
      </c>
      <c r="Y848" s="18">
        <v>3.6970565874759997E-2</v>
      </c>
      <c r="Z848" s="18">
        <v>6.0691416772600003E-2</v>
      </c>
      <c r="AA848" s="18">
        <v>4.94511769805E-2</v>
      </c>
      <c r="AB848" s="18">
        <v>4.5301560476310003E-2</v>
      </c>
      <c r="AC848" s="18">
        <v>5.0710794134709997E-2</v>
      </c>
      <c r="AD848" s="18">
        <v>4.0054862595249999E-2</v>
      </c>
      <c r="AE848" s="188">
        <v>5.8067023843880003E-2</v>
      </c>
      <c r="AF848" s="18">
        <v>4.8452372524480002E-2</v>
      </c>
      <c r="AG848" s="18">
        <v>4.3430377189780003E-2</v>
      </c>
      <c r="AH848" s="18">
        <v>5.2405937711829997E-2</v>
      </c>
      <c r="AI848" s="18">
        <v>4.5166412777200002E-2</v>
      </c>
      <c r="AJ848" s="18">
        <v>6.6286770712639997E-2</v>
      </c>
      <c r="AK848" s="18">
        <v>4.2821967172359997E-2</v>
      </c>
      <c r="AL848" s="220">
        <v>4.4127194680450003E-2</v>
      </c>
      <c r="AM848" s="220">
        <v>3.8766432011670002E-2</v>
      </c>
    </row>
    <row r="849" spans="1:48" s="19" customFormat="1" x14ac:dyDescent="0.2">
      <c r="A849" s="16" t="s">
        <v>359</v>
      </c>
      <c r="B849" s="32"/>
      <c r="C849" s="54">
        <f t="shared" ref="C849:AC849" si="8">(C847/C189)*12</f>
        <v>3.5472060377138424E-2</v>
      </c>
      <c r="D849" s="54">
        <f t="shared" si="8"/>
        <v>3.6777202076549276E-2</v>
      </c>
      <c r="E849" s="54">
        <f t="shared" si="8"/>
        <v>4.6548578762950148E-2</v>
      </c>
      <c r="F849" s="54">
        <f t="shared" si="8"/>
        <v>6.232238061921383E-2</v>
      </c>
      <c r="G849" s="54">
        <f t="shared" si="8"/>
        <v>5.0159773383920359E-2</v>
      </c>
      <c r="H849" s="54">
        <f t="shared" si="8"/>
        <v>5.1359873035605352E-2</v>
      </c>
      <c r="I849" s="54">
        <f t="shared" si="8"/>
        <v>5.3326310371919747E-2</v>
      </c>
      <c r="J849" s="54">
        <f t="shared" si="8"/>
        <v>4.3689785610329622E-2</v>
      </c>
      <c r="K849" s="54">
        <f t="shared" si="8"/>
        <v>5.6107045913057714E-2</v>
      </c>
      <c r="L849" s="54">
        <f t="shared" si="8"/>
        <v>4.8680335568539276E-2</v>
      </c>
      <c r="M849" s="54">
        <f t="shared" si="8"/>
        <v>4.3632237225121523E-2</v>
      </c>
      <c r="N849" s="54">
        <f t="shared" si="8"/>
        <v>4.153114749334097E-2</v>
      </c>
      <c r="O849" s="54">
        <f t="shared" si="8"/>
        <v>3.7728475786665085E-2</v>
      </c>
      <c r="P849" s="54">
        <f t="shared" si="8"/>
        <v>2.7947322726260621E-2</v>
      </c>
      <c r="Q849" s="54">
        <f t="shared" si="8"/>
        <v>4.3767039378178663E-2</v>
      </c>
      <c r="R849" s="54">
        <f t="shared" si="8"/>
        <v>3.3248716507782626E-2</v>
      </c>
      <c r="S849" s="54">
        <f t="shared" si="8"/>
        <v>3.1987400339631114E-2</v>
      </c>
      <c r="T849" s="54">
        <f t="shared" si="8"/>
        <v>4.0445899316074341E-2</v>
      </c>
      <c r="U849" s="54">
        <f t="shared" si="8"/>
        <v>3.176584955996873E-2</v>
      </c>
      <c r="V849" s="54">
        <f t="shared" si="8"/>
        <v>2.4838318174468958E-2</v>
      </c>
      <c r="W849" s="54">
        <f t="shared" si="8"/>
        <v>4.2327912516579885E-2</v>
      </c>
      <c r="X849" s="54">
        <f t="shared" ref="X849" si="9">(X847/X189)*12</f>
        <v>3.5107779749837295E-2</v>
      </c>
      <c r="Y849" s="54">
        <f t="shared" ref="Y849" si="10">(Y847/Y189)*12</f>
        <v>2.3888776072754282E-2</v>
      </c>
      <c r="Z849" s="54">
        <f t="shared" si="8"/>
        <v>4.6110255358063817E-2</v>
      </c>
      <c r="AA849" s="54">
        <f t="shared" si="8"/>
        <v>3.2460390552728938E-2</v>
      </c>
      <c r="AB849" s="54">
        <f t="shared" si="8"/>
        <v>3.1773927726682374E-2</v>
      </c>
      <c r="AC849" s="54">
        <f t="shared" si="8"/>
        <v>3.7039702690216197E-2</v>
      </c>
      <c r="AD849" s="54">
        <f t="shared" ref="AD849" si="11">(AD847/AD189)*12</f>
        <v>2.5896516057018551E-2</v>
      </c>
      <c r="AE849" s="191">
        <v>4.5212757867750003E-2</v>
      </c>
      <c r="AF849" s="54">
        <v>3.0850013467109999E-2</v>
      </c>
      <c r="AG849" s="54">
        <v>3.129754319769E-2</v>
      </c>
      <c r="AH849" s="54">
        <v>3.5306624740570003E-2</v>
      </c>
      <c r="AI849" s="54">
        <v>3.1559715836219998E-2</v>
      </c>
      <c r="AJ849" s="54">
        <v>4.9725994141380001E-2</v>
      </c>
      <c r="AK849" s="54">
        <v>2.974902544181E-2</v>
      </c>
      <c r="AL849" s="222">
        <v>3.0317330744030001E-2</v>
      </c>
      <c r="AM849" s="222">
        <v>1.9763165478250001E-2</v>
      </c>
    </row>
    <row r="850" spans="1:48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95"/>
      <c r="Y850" s="95"/>
      <c r="Z850" s="95"/>
      <c r="AA850" s="95"/>
      <c r="AB850" s="95"/>
      <c r="AC850" s="95"/>
      <c r="AD850" s="95"/>
      <c r="AE850" s="192"/>
      <c r="AF850" s="95"/>
      <c r="AG850" s="95"/>
      <c r="AH850" s="95"/>
      <c r="AI850" s="95"/>
      <c r="AJ850" s="95"/>
      <c r="AK850" s="95"/>
      <c r="AL850" s="226"/>
      <c r="AM850" s="226"/>
    </row>
    <row r="851" spans="1:48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95"/>
      <c r="Y851" s="95"/>
      <c r="Z851" s="95"/>
      <c r="AA851" s="95"/>
      <c r="AB851" s="95"/>
      <c r="AC851" s="95"/>
      <c r="AD851" s="95"/>
      <c r="AE851" s="192"/>
      <c r="AF851" s="95"/>
      <c r="AG851" s="95"/>
      <c r="AH851" s="95"/>
      <c r="AI851" s="95"/>
      <c r="AJ851" s="95"/>
      <c r="AK851" s="95"/>
      <c r="AL851" s="226"/>
      <c r="AM851" s="226"/>
    </row>
    <row r="852" spans="1:48" s="19" customFormat="1" x14ac:dyDescent="0.2">
      <c r="A852" s="28" t="s">
        <v>716</v>
      </c>
      <c r="B852" s="32"/>
      <c r="C852" s="19">
        <v>16454.97</v>
      </c>
      <c r="D852" s="19">
        <v>16380.62</v>
      </c>
      <c r="E852" s="19">
        <v>844989</v>
      </c>
      <c r="F852" s="19">
        <v>1006219.07</v>
      </c>
      <c r="G852" s="19">
        <v>885982.84</v>
      </c>
      <c r="H852" s="19">
        <v>916686.64</v>
      </c>
      <c r="I852" s="19">
        <v>756579.09</v>
      </c>
      <c r="J852" s="19">
        <v>713352.72</v>
      </c>
      <c r="K852" s="19">
        <v>882942.39</v>
      </c>
      <c r="L852" s="19">
        <v>762126.13</v>
      </c>
      <c r="M852" s="19">
        <v>670178.39</v>
      </c>
      <c r="N852" s="19">
        <v>652545.01</v>
      </c>
      <c r="O852" s="19">
        <v>598764.17000000004</v>
      </c>
      <c r="P852" s="19">
        <v>557940.37</v>
      </c>
      <c r="Q852" s="19">
        <v>811850.79</v>
      </c>
      <c r="R852" s="19">
        <v>582453.74</v>
      </c>
      <c r="S852" s="19">
        <v>526243.16</v>
      </c>
      <c r="T852" s="19">
        <v>560209.9</v>
      </c>
      <c r="U852" s="19">
        <v>452431.63</v>
      </c>
      <c r="V852" s="19">
        <v>410802.28</v>
      </c>
      <c r="W852" s="19">
        <v>669455.79</v>
      </c>
      <c r="X852" s="19">
        <v>554189.63</v>
      </c>
      <c r="Y852" s="19">
        <v>396103.43</v>
      </c>
      <c r="Z852" s="19">
        <v>636977.65</v>
      </c>
      <c r="AA852" s="19">
        <v>533419.32999999996</v>
      </c>
      <c r="AB852" s="19">
        <v>425881.4</v>
      </c>
      <c r="AC852" s="19">
        <v>521031.06</v>
      </c>
      <c r="AD852" s="19">
        <v>388934.22</v>
      </c>
      <c r="AE852" s="189">
        <v>563655.11</v>
      </c>
      <c r="AF852" s="19">
        <v>478480.54</v>
      </c>
      <c r="AG852" s="19">
        <v>427508.2</v>
      </c>
      <c r="AH852" s="19">
        <v>478916.32</v>
      </c>
      <c r="AI852" s="19">
        <v>490532.74</v>
      </c>
      <c r="AJ852" s="19">
        <v>588758.78</v>
      </c>
      <c r="AK852" s="19">
        <v>442709.48</v>
      </c>
      <c r="AL852" s="224">
        <v>390686.17</v>
      </c>
      <c r="AM852" s="224">
        <v>281528.94</v>
      </c>
    </row>
    <row r="853" spans="1:48" s="19" customFormat="1" x14ac:dyDescent="0.2">
      <c r="A853" s="28" t="s">
        <v>363</v>
      </c>
      <c r="B853" s="32"/>
      <c r="C853" s="19">
        <v>0</v>
      </c>
      <c r="D853" s="19">
        <v>3919.6</v>
      </c>
      <c r="E853" s="19">
        <v>0</v>
      </c>
      <c r="F853" s="19">
        <v>119216.84</v>
      </c>
      <c r="G853" s="19">
        <v>40242.35</v>
      </c>
      <c r="H853" s="19">
        <v>66307.929999999993</v>
      </c>
      <c r="I853" s="19">
        <v>156792.79999999999</v>
      </c>
      <c r="J853" s="19">
        <v>145430.82</v>
      </c>
      <c r="K853" s="19">
        <v>53942.49</v>
      </c>
      <c r="L853" s="19">
        <v>134562.18</v>
      </c>
      <c r="M853" s="19">
        <v>102572.75</v>
      </c>
      <c r="N853" s="19">
        <v>41454.160000000003</v>
      </c>
      <c r="O853" s="19">
        <v>65547.02</v>
      </c>
      <c r="P853" s="19">
        <v>28987.54</v>
      </c>
      <c r="Q853" s="19">
        <v>21478.34</v>
      </c>
      <c r="R853" s="19">
        <v>92955.66</v>
      </c>
      <c r="S853" s="19">
        <v>127326.28</v>
      </c>
      <c r="T853" s="19">
        <v>112194</v>
      </c>
      <c r="U853" s="19">
        <v>147252.66</v>
      </c>
      <c r="V853" s="19">
        <v>68406.960000000006</v>
      </c>
      <c r="W853" s="19">
        <v>51795.4</v>
      </c>
      <c r="X853" s="19">
        <v>78862.02</v>
      </c>
      <c r="Y853" s="19">
        <v>72406.789999999994</v>
      </c>
      <c r="Z853" s="19">
        <v>44951.74</v>
      </c>
      <c r="AA853" s="19">
        <v>22641.71</v>
      </c>
      <c r="AB853" s="19">
        <v>90090.08</v>
      </c>
      <c r="AC853" s="19">
        <v>62430.080000000002</v>
      </c>
      <c r="AD853" s="19">
        <v>62112.83</v>
      </c>
      <c r="AE853" s="189">
        <v>65864.61</v>
      </c>
      <c r="AF853" s="19">
        <v>42221.15</v>
      </c>
      <c r="AG853" s="19">
        <v>30503.7</v>
      </c>
      <c r="AH853" s="19">
        <v>47174.75</v>
      </c>
      <c r="AI853" s="19">
        <v>38751.599999999999</v>
      </c>
      <c r="AJ853" s="19">
        <v>144080.4</v>
      </c>
      <c r="AK853" s="19">
        <v>6722.94</v>
      </c>
      <c r="AL853" s="224">
        <v>61084.959999999999</v>
      </c>
      <c r="AM853" s="224">
        <v>88441.81</v>
      </c>
    </row>
    <row r="854" spans="1:48" s="19" customFormat="1" x14ac:dyDescent="0.2">
      <c r="A854" s="28" t="s">
        <v>364</v>
      </c>
      <c r="B854" s="32"/>
      <c r="C854" s="19">
        <v>4805.6400000000003</v>
      </c>
      <c r="D854" s="19">
        <v>1294.43</v>
      </c>
      <c r="E854" s="19">
        <v>38663.040000000001</v>
      </c>
      <c r="F854" s="19">
        <v>8255.18</v>
      </c>
      <c r="G854" s="19">
        <v>10674.94</v>
      </c>
      <c r="H854" s="19">
        <v>4329.78</v>
      </c>
      <c r="I854" s="19">
        <v>8946.3700000000008</v>
      </c>
      <c r="J854" s="19">
        <v>27908.639999999999</v>
      </c>
      <c r="K854" s="19">
        <v>111429.52</v>
      </c>
      <c r="L854" s="19">
        <v>23589.11</v>
      </c>
      <c r="M854" s="19">
        <v>15571.73</v>
      </c>
      <c r="N854" s="19">
        <v>49409.55</v>
      </c>
      <c r="O854" s="19">
        <v>82981.679999999993</v>
      </c>
      <c r="P854" s="19">
        <v>33092.76</v>
      </c>
      <c r="Q854" s="19">
        <v>21294.03</v>
      </c>
      <c r="R854" s="19">
        <v>0</v>
      </c>
      <c r="S854" s="19">
        <v>44008.02</v>
      </c>
      <c r="T854" s="19">
        <v>19686.759999999998</v>
      </c>
      <c r="U854" s="19">
        <v>10910.37</v>
      </c>
      <c r="V854" s="19">
        <v>41818.39</v>
      </c>
      <c r="W854" s="19">
        <v>38963.89</v>
      </c>
      <c r="X854" s="19">
        <v>23852.37</v>
      </c>
      <c r="Y854" s="19">
        <v>14462.84</v>
      </c>
      <c r="Z854" s="19">
        <v>94263.89</v>
      </c>
      <c r="AA854" s="19">
        <v>45381.47</v>
      </c>
      <c r="AB854" s="19">
        <v>42447.47</v>
      </c>
      <c r="AC854" s="19">
        <v>49307.42</v>
      </c>
      <c r="AD854" s="19">
        <v>37610.879999999997</v>
      </c>
      <c r="AE854" s="189">
        <v>73934.41</v>
      </c>
      <c r="AF854" s="19">
        <v>18536.36</v>
      </c>
      <c r="AG854" s="19">
        <v>10186.9</v>
      </c>
      <c r="AH854" s="19">
        <v>101580.38</v>
      </c>
      <c r="AI854" s="19">
        <v>4891.0600000000004</v>
      </c>
      <c r="AJ854" s="19">
        <v>35919.67</v>
      </c>
      <c r="AK854" s="19">
        <v>54839.34</v>
      </c>
      <c r="AL854" s="224">
        <v>42646.19</v>
      </c>
      <c r="AM854" s="224">
        <v>64531.94</v>
      </c>
    </row>
    <row r="855" spans="1:48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8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0</v>
      </c>
      <c r="AL855" s="224">
        <v>0</v>
      </c>
      <c r="AM855" s="224">
        <v>0</v>
      </c>
    </row>
    <row r="856" spans="1:48" ht="15" x14ac:dyDescent="0.25">
      <c r="A856" s="49" t="s">
        <v>366</v>
      </c>
      <c r="B856" s="50"/>
      <c r="C856" s="7"/>
      <c r="AE856" s="186"/>
    </row>
    <row r="857" spans="1:48" x14ac:dyDescent="0.2">
      <c r="A857" s="28" t="s">
        <v>367</v>
      </c>
      <c r="C857" s="19">
        <v>2743.9062119999999</v>
      </c>
      <c r="D857" s="19">
        <v>2447.572807</v>
      </c>
      <c r="E857" s="19">
        <v>3758.5898219999999</v>
      </c>
      <c r="F857" s="19">
        <v>3594.0338630000001</v>
      </c>
      <c r="G857" s="19">
        <v>3527.0734739999998</v>
      </c>
      <c r="H857" s="19">
        <v>3530.6604430000002</v>
      </c>
      <c r="I857" s="19">
        <v>3538.2106690000001</v>
      </c>
      <c r="J857" s="19">
        <v>3556.1947839999998</v>
      </c>
      <c r="K857" s="19">
        <v>3529.4393989999999</v>
      </c>
      <c r="L857" s="19">
        <v>3773.9319489999998</v>
      </c>
      <c r="M857" s="19">
        <v>3772.8198040000002</v>
      </c>
      <c r="N857" s="19">
        <v>3873.916217</v>
      </c>
      <c r="O857" s="19">
        <v>4099.9046689999996</v>
      </c>
      <c r="P857" s="19">
        <v>4261.6474760000001</v>
      </c>
      <c r="Q857" s="19">
        <v>3987.3060500000001</v>
      </c>
      <c r="R857" s="19">
        <v>3968.8299379999999</v>
      </c>
      <c r="S857" s="19">
        <v>3935.8428370000001</v>
      </c>
      <c r="T857" s="19">
        <v>3993.8026580000001</v>
      </c>
      <c r="U857" s="19">
        <v>4063.3516009999998</v>
      </c>
      <c r="V857" s="19">
        <v>4116.6182829999998</v>
      </c>
      <c r="W857" s="19">
        <v>4155.895751</v>
      </c>
      <c r="X857" s="19">
        <v>4270.8350819999996</v>
      </c>
      <c r="Y857" s="19">
        <v>4286.4260350000004</v>
      </c>
      <c r="Z857" s="19">
        <v>4414.7094619999998</v>
      </c>
      <c r="AA857" s="19">
        <v>4448.1193430000003</v>
      </c>
      <c r="AB857" s="19">
        <v>4622.9811110000001</v>
      </c>
      <c r="AC857" s="19">
        <v>4560.9988110000004</v>
      </c>
      <c r="AD857" s="19">
        <v>4538.1420079999998</v>
      </c>
      <c r="AE857" s="189">
        <v>4334.6796320000003</v>
      </c>
      <c r="AF857" s="19">
        <v>4526.2488359999998</v>
      </c>
      <c r="AG857" s="19">
        <v>4479.4127500000004</v>
      </c>
      <c r="AH857" s="19">
        <v>4467.1441699999996</v>
      </c>
      <c r="AI857" s="19">
        <v>4400.5956850000002</v>
      </c>
      <c r="AJ857" s="19">
        <v>4109.8842770000001</v>
      </c>
      <c r="AK857" s="19">
        <v>4231.0168759999997</v>
      </c>
      <c r="AL857" s="224">
        <v>4247.5596100000002</v>
      </c>
      <c r="AM857" s="224">
        <v>4384.9056019999998</v>
      </c>
      <c r="AN857" s="44"/>
      <c r="AO857" s="44"/>
      <c r="AP857" s="44"/>
      <c r="AQ857" s="44"/>
      <c r="AR857" s="44"/>
      <c r="AS857" s="44"/>
      <c r="AT857" s="44"/>
      <c r="AU857" s="44"/>
      <c r="AV857" s="44"/>
    </row>
    <row r="858" spans="1:48" x14ac:dyDescent="0.2">
      <c r="A858" s="28" t="s">
        <v>368</v>
      </c>
      <c r="C858" s="19">
        <v>2558.0700000000002</v>
      </c>
      <c r="D858" s="19">
        <v>3104.88</v>
      </c>
      <c r="E858" s="19">
        <v>4279.4136950000002</v>
      </c>
      <c r="F858" s="19">
        <v>4352.9337500000001</v>
      </c>
      <c r="G858" s="19">
        <v>4321.3395490000003</v>
      </c>
      <c r="H858" s="19">
        <v>3813.7118650000002</v>
      </c>
      <c r="I858" s="19">
        <v>3769.6659810000001</v>
      </c>
      <c r="J858" s="19">
        <v>3844.5240100000001</v>
      </c>
      <c r="K858" s="19">
        <v>4092.0634239999999</v>
      </c>
      <c r="L858" s="19">
        <v>4211.894311</v>
      </c>
      <c r="M858" s="19">
        <v>4081.526155</v>
      </c>
      <c r="N858" s="19">
        <v>4340.1603050000003</v>
      </c>
      <c r="O858" s="19">
        <v>4509.7084279999999</v>
      </c>
      <c r="P858" s="19">
        <v>4652.7422630000001</v>
      </c>
      <c r="Q858" s="19">
        <v>4474.664111</v>
      </c>
      <c r="R858" s="19">
        <v>4503.1056520000002</v>
      </c>
      <c r="S858" s="19">
        <v>4315.8135169999996</v>
      </c>
      <c r="T858" s="19">
        <v>4483.3199290000002</v>
      </c>
      <c r="U858" s="19">
        <v>4221.0733559999999</v>
      </c>
      <c r="V858" s="19">
        <v>4284.4141950000003</v>
      </c>
      <c r="W858" s="19">
        <v>4103.9802900000004</v>
      </c>
      <c r="X858" s="19">
        <v>4602.3293809999996</v>
      </c>
      <c r="Y858" s="19">
        <v>4791.9269759999997</v>
      </c>
      <c r="Z858" s="19">
        <v>4482.9238480000004</v>
      </c>
      <c r="AA858" s="19">
        <v>4462.7209039999998</v>
      </c>
      <c r="AB858" s="19">
        <v>5231.4605380000003</v>
      </c>
      <c r="AC858" s="19">
        <v>5148.4037539999999</v>
      </c>
      <c r="AD858" s="19">
        <v>5041.5600569999997</v>
      </c>
      <c r="AE858" s="189">
        <v>4366.6726170000002</v>
      </c>
      <c r="AF858" s="19">
        <v>4808.9085800000003</v>
      </c>
      <c r="AG858" s="19">
        <v>4918.7283020000004</v>
      </c>
      <c r="AH858" s="19">
        <v>4857.8045849999999</v>
      </c>
      <c r="AI858" s="19">
        <v>4861.9264659999999</v>
      </c>
      <c r="AJ858" s="19">
        <v>4464.0697209999998</v>
      </c>
      <c r="AK858" s="19">
        <v>4443.5140680000004</v>
      </c>
      <c r="AL858" s="224">
        <v>4384.0930559999997</v>
      </c>
      <c r="AM858" s="224">
        <v>4519.1130380000004</v>
      </c>
      <c r="AN858" s="44"/>
      <c r="AO858" s="44"/>
      <c r="AP858" s="44"/>
      <c r="AQ858" s="44"/>
      <c r="AR858" s="44"/>
      <c r="AS858" s="44"/>
      <c r="AT858" s="44"/>
      <c r="AU858" s="44"/>
      <c r="AV858" s="44"/>
    </row>
    <row r="859" spans="1:48" x14ac:dyDescent="0.2">
      <c r="A859" s="28" t="s">
        <v>369</v>
      </c>
      <c r="C859" s="19">
        <v>2362.8444439999998</v>
      </c>
      <c r="D859" s="19">
        <v>2446.3822220000002</v>
      </c>
      <c r="E859" s="19">
        <v>4458.6746670000002</v>
      </c>
      <c r="F859" s="19">
        <v>4525.2619690000001</v>
      </c>
      <c r="G859" s="19">
        <v>4638.7097599999997</v>
      </c>
      <c r="H859" s="19">
        <v>4903.0068970000002</v>
      </c>
      <c r="I859" s="19">
        <v>4493.2862379999997</v>
      </c>
      <c r="J859" s="19">
        <v>4794.041123</v>
      </c>
      <c r="K859" s="19">
        <v>4042.6903419999999</v>
      </c>
      <c r="L859" s="19">
        <v>4018.6786900000002</v>
      </c>
      <c r="M859" s="19">
        <v>4384.676649</v>
      </c>
      <c r="N859" s="19">
        <v>4223.5316110000003</v>
      </c>
      <c r="O859" s="19">
        <v>4151.6270560000003</v>
      </c>
      <c r="P859" s="19">
        <v>4335.8088809999999</v>
      </c>
      <c r="Q859" s="19">
        <v>5133.0056290000002</v>
      </c>
      <c r="R859" s="19">
        <v>4690.3430559999997</v>
      </c>
      <c r="S859" s="19">
        <v>4650.5164000000004</v>
      </c>
      <c r="T859" s="19">
        <v>4751.1074520000002</v>
      </c>
      <c r="U859" s="19">
        <v>4855.6474799999996</v>
      </c>
      <c r="V859" s="19">
        <v>4037.024656</v>
      </c>
      <c r="W859" s="19">
        <v>4891.638344</v>
      </c>
      <c r="X859" s="19">
        <v>3830.6112720000001</v>
      </c>
      <c r="Y859" s="19">
        <v>4535.8578699999998</v>
      </c>
      <c r="Z859" s="19">
        <v>4903.7339380000003</v>
      </c>
      <c r="AA859" s="19">
        <v>5231.1227269999999</v>
      </c>
      <c r="AB859" s="19">
        <v>4631.3522579999999</v>
      </c>
      <c r="AC859" s="19">
        <v>4977.9113180000004</v>
      </c>
      <c r="AD859" s="19">
        <v>4859.8870189999998</v>
      </c>
      <c r="AE859" s="189">
        <v>6326.4485219999997</v>
      </c>
      <c r="AF859" s="19">
        <v>4231.8289510000004</v>
      </c>
      <c r="AG859" s="19">
        <v>5118.115143</v>
      </c>
      <c r="AH859" s="19">
        <v>5186.4091129999997</v>
      </c>
      <c r="AI859" s="19">
        <v>4735.0358619999997</v>
      </c>
      <c r="AJ859" s="19">
        <v>5636.9837500000003</v>
      </c>
      <c r="AK859" s="19">
        <v>4666.8249089999999</v>
      </c>
      <c r="AL859" s="224">
        <v>4945.9187499999998</v>
      </c>
      <c r="AM859" s="224">
        <v>4528.05602</v>
      </c>
      <c r="AN859" s="44"/>
      <c r="AO859" s="44"/>
      <c r="AP859" s="44"/>
      <c r="AQ859" s="44"/>
      <c r="AR859" s="44"/>
      <c r="AS859" s="44"/>
      <c r="AT859" s="44"/>
      <c r="AU859" s="44"/>
      <c r="AV859" s="44"/>
    </row>
    <row r="860" spans="1:48" x14ac:dyDescent="0.2">
      <c r="A860" s="28" t="s">
        <v>370</v>
      </c>
      <c r="B860" s="32"/>
      <c r="C860" s="19">
        <f t="shared" ref="C860:AD860" si="12">C847/C841</f>
        <v>416</v>
      </c>
      <c r="D860" s="19">
        <f t="shared" si="12"/>
        <v>2428.5555555555557</v>
      </c>
      <c r="E860" s="19">
        <f t="shared" si="12"/>
        <v>3615.783476190476</v>
      </c>
      <c r="F860" s="19">
        <f t="shared" si="12"/>
        <v>3791.2859073359077</v>
      </c>
      <c r="G860" s="19">
        <f t="shared" si="12"/>
        <v>3767.3496634615385</v>
      </c>
      <c r="H860" s="19">
        <f t="shared" si="12"/>
        <v>3888.3366502463059</v>
      </c>
      <c r="I860" s="19">
        <f t="shared" si="12"/>
        <v>3808.5537619047623</v>
      </c>
      <c r="J860" s="19">
        <f t="shared" si="12"/>
        <v>3439.9589839572191</v>
      </c>
      <c r="K860" s="19">
        <f t="shared" si="12"/>
        <v>3080.972661596958</v>
      </c>
      <c r="L860" s="19">
        <f t="shared" si="12"/>
        <v>3138.4629257641923</v>
      </c>
      <c r="M860" s="19">
        <f t="shared" si="12"/>
        <v>3347.7937297297294</v>
      </c>
      <c r="N860" s="19">
        <f t="shared" si="12"/>
        <v>3216.6129999999998</v>
      </c>
      <c r="O860" s="19">
        <f t="shared" si="12"/>
        <v>2878.049111111111</v>
      </c>
      <c r="P860" s="19">
        <f t="shared" si="12"/>
        <v>2673.7944055944063</v>
      </c>
      <c r="Q860" s="19">
        <f t="shared" si="12"/>
        <v>3607.9354491017962</v>
      </c>
      <c r="R860" s="19">
        <f t="shared" si="12"/>
        <v>3151.1643749999994</v>
      </c>
      <c r="S860" s="19">
        <f t="shared" si="12"/>
        <v>2916.0838666666664</v>
      </c>
      <c r="T860" s="19">
        <f t="shared" si="12"/>
        <v>3522.5266878980888</v>
      </c>
      <c r="U860" s="19">
        <f t="shared" si="12"/>
        <v>3406.6249606299211</v>
      </c>
      <c r="V860" s="19">
        <f t="shared" si="12"/>
        <v>2548.6518320610689</v>
      </c>
      <c r="W860" s="19">
        <f t="shared" si="12"/>
        <v>3603.5378343949042</v>
      </c>
      <c r="X860" s="19">
        <f t="shared" si="12"/>
        <v>2756.3576878612716</v>
      </c>
      <c r="Y860" s="19">
        <f t="shared" si="12"/>
        <v>2930.8753703703701</v>
      </c>
      <c r="Z860" s="19">
        <f t="shared" si="12"/>
        <v>3725.6079374999999</v>
      </c>
      <c r="AA860" s="19">
        <f t="shared" si="12"/>
        <v>3433.7764462809914</v>
      </c>
      <c r="AB860" s="19">
        <f t="shared" si="12"/>
        <v>3248.3704838709677</v>
      </c>
      <c r="AC860" s="19">
        <f t="shared" si="12"/>
        <v>3635.9193023255821</v>
      </c>
      <c r="AD860" s="19">
        <f t="shared" si="12"/>
        <v>3142.0440384615381</v>
      </c>
      <c r="AE860" s="189">
        <v>4925.9660000000003</v>
      </c>
      <c r="AF860" s="19">
        <v>2694.4393709999999</v>
      </c>
      <c r="AG860" s="19">
        <v>4514.2248570000002</v>
      </c>
      <c r="AH860" s="19">
        <v>3494.1574999999998</v>
      </c>
      <c r="AI860" s="19">
        <v>3308.5732760000001</v>
      </c>
      <c r="AJ860" s="19">
        <v>4228.6661109999995</v>
      </c>
      <c r="AK860" s="19">
        <v>3242.1091820000001</v>
      </c>
      <c r="AL860" s="224">
        <v>3398.064519</v>
      </c>
      <c r="AM860" s="224">
        <v>2308.4074489999998</v>
      </c>
    </row>
    <row r="861" spans="1:48" ht="12.75" x14ac:dyDescent="0.2">
      <c r="A861" s="28" t="s">
        <v>371</v>
      </c>
      <c r="B861" s="50"/>
      <c r="C861" s="19">
        <v>664.27423099999999</v>
      </c>
      <c r="D861" s="19">
        <v>609.81901900000003</v>
      </c>
      <c r="E861" s="19">
        <v>1301.404779</v>
      </c>
      <c r="F861" s="19">
        <v>1263.0058819999999</v>
      </c>
      <c r="G861" s="19">
        <v>1273.1318759999999</v>
      </c>
      <c r="H861" s="19">
        <v>1275.0839390000001</v>
      </c>
      <c r="I861" s="19">
        <v>1250.3244979999999</v>
      </c>
      <c r="J861" s="19">
        <v>1241.745253</v>
      </c>
      <c r="K861" s="19">
        <v>1229.3944320000001</v>
      </c>
      <c r="L861" s="19">
        <v>1264.4432629999999</v>
      </c>
      <c r="M861" s="19">
        <v>1231.2831120000001</v>
      </c>
      <c r="N861" s="19">
        <v>1218.054711</v>
      </c>
      <c r="O861" s="19">
        <v>1219.4534040000001</v>
      </c>
      <c r="P861" s="19">
        <v>1221.5316600000001</v>
      </c>
      <c r="Q861" s="19">
        <v>1238.2079140000001</v>
      </c>
      <c r="R861" s="19">
        <v>1207.5832029999999</v>
      </c>
      <c r="S861" s="19">
        <v>1220.8797079999999</v>
      </c>
      <c r="T861" s="19">
        <v>1657.072484</v>
      </c>
      <c r="U861" s="19">
        <v>1659.812543</v>
      </c>
      <c r="V861" s="19">
        <v>1647.411409</v>
      </c>
      <c r="W861" s="19">
        <v>1645.8824950000001</v>
      </c>
      <c r="X861" s="19">
        <v>1686.8847940000001</v>
      </c>
      <c r="Y861" s="19">
        <v>1659.121232</v>
      </c>
      <c r="Z861" s="19">
        <v>1637.604116</v>
      </c>
      <c r="AA861" s="19">
        <v>1641.716764</v>
      </c>
      <c r="AB861" s="19">
        <v>1640.090103</v>
      </c>
      <c r="AC861" s="19">
        <v>1647.15003</v>
      </c>
      <c r="AD861" s="19">
        <v>2098.6995019999999</v>
      </c>
      <c r="AE861" s="189">
        <v>2102.9882539999999</v>
      </c>
      <c r="AF861" s="19">
        <v>2106.4445799999999</v>
      </c>
      <c r="AG861" s="19">
        <v>2154.4167010000001</v>
      </c>
      <c r="AH861" s="19">
        <v>2153.95381</v>
      </c>
      <c r="AI861" s="19">
        <v>2151.3567990000001</v>
      </c>
      <c r="AJ861" s="19">
        <v>2181.5402640000002</v>
      </c>
      <c r="AK861" s="19">
        <v>2150.6636859999999</v>
      </c>
      <c r="AL861" s="224">
        <v>2173.9790079999998</v>
      </c>
      <c r="AM861" s="224">
        <v>2156.485228</v>
      </c>
    </row>
    <row r="862" spans="1:48" x14ac:dyDescent="0.2">
      <c r="A862" s="28" t="s">
        <v>372</v>
      </c>
      <c r="C862" s="19">
        <v>2432.1431240000002</v>
      </c>
      <c r="D862" s="19">
        <v>2436.5222960000001</v>
      </c>
      <c r="E862" s="19">
        <v>2520.896823</v>
      </c>
      <c r="F862" s="19">
        <v>2487.7682450000002</v>
      </c>
      <c r="G862" s="19">
        <v>2491.985036</v>
      </c>
      <c r="H862" s="19">
        <v>2470.712982</v>
      </c>
      <c r="I862" s="19">
        <v>2451.7138880000002</v>
      </c>
      <c r="J862" s="19">
        <v>2443.4859940000001</v>
      </c>
      <c r="K862" s="19">
        <v>2414.5726970000001</v>
      </c>
      <c r="L862" s="19">
        <v>2462.8953409999999</v>
      </c>
      <c r="M862" s="19">
        <v>2414.5939199999998</v>
      </c>
      <c r="N862" s="19">
        <v>2393.5634869999999</v>
      </c>
      <c r="O862" s="19">
        <v>2403.7422849999998</v>
      </c>
      <c r="P862" s="19">
        <v>2427.7514809999998</v>
      </c>
      <c r="Q862" s="19">
        <v>2459.536971</v>
      </c>
      <c r="R862" s="19">
        <v>2474.9455579999999</v>
      </c>
      <c r="S862" s="19">
        <v>2502.5060680000001</v>
      </c>
      <c r="T862" s="19">
        <v>2524.45354</v>
      </c>
      <c r="U862" s="19">
        <v>2533.976416</v>
      </c>
      <c r="V862" s="19">
        <v>2466.3600550000001</v>
      </c>
      <c r="W862" s="19">
        <v>2469.09112</v>
      </c>
      <c r="X862" s="19">
        <v>2533.0557800000001</v>
      </c>
      <c r="Y862" s="19">
        <v>2519.75576</v>
      </c>
      <c r="Z862" s="19">
        <v>2503.7412380000001</v>
      </c>
      <c r="AA862" s="19">
        <v>2504.3249759999999</v>
      </c>
      <c r="AB862" s="19">
        <v>2507.8545060000001</v>
      </c>
      <c r="AC862" s="19">
        <v>2519.9991129999999</v>
      </c>
      <c r="AD862" s="19">
        <v>2539.2113690000001</v>
      </c>
      <c r="AE862" s="189">
        <v>2549.7668140000001</v>
      </c>
      <c r="AF862" s="19">
        <v>2572.261614</v>
      </c>
      <c r="AG862" s="19">
        <v>2572.6650500000001</v>
      </c>
      <c r="AH862" s="19">
        <v>2573.6467870000001</v>
      </c>
      <c r="AI862" s="19">
        <v>2568.6612270000001</v>
      </c>
      <c r="AJ862" s="19">
        <v>2608.55969</v>
      </c>
      <c r="AK862" s="19">
        <v>2680.0357610000001</v>
      </c>
      <c r="AL862" s="224">
        <v>2656.8382649999999</v>
      </c>
      <c r="AM862" s="224">
        <v>2635.5759760000001</v>
      </c>
      <c r="AN862" s="44"/>
      <c r="AO862" s="44"/>
      <c r="AP862" s="44"/>
      <c r="AQ862" s="44"/>
      <c r="AR862" s="44"/>
      <c r="AS862" s="44"/>
      <c r="AT862" s="44"/>
      <c r="AU862" s="44"/>
      <c r="AV862" s="44"/>
    </row>
    <row r="863" spans="1:48" x14ac:dyDescent="0.2">
      <c r="A863" s="28" t="s">
        <v>373</v>
      </c>
      <c r="C863" s="19">
        <v>677.48294899999996</v>
      </c>
      <c r="D863" s="19">
        <v>674.52007600000002</v>
      </c>
      <c r="E863" s="19">
        <v>1225.237623</v>
      </c>
      <c r="F863" s="19">
        <v>1187.672818</v>
      </c>
      <c r="G863" s="19">
        <v>1181.564668</v>
      </c>
      <c r="H863" s="19">
        <v>1166.2138990000001</v>
      </c>
      <c r="I863" s="19">
        <v>1141.2890849999999</v>
      </c>
      <c r="J863" s="19">
        <v>1123.72693</v>
      </c>
      <c r="K863" s="19">
        <v>1106.0351450000001</v>
      </c>
      <c r="L863" s="19">
        <v>1134.108628</v>
      </c>
      <c r="M863" s="19">
        <v>1093.5109910000001</v>
      </c>
      <c r="N863" s="19">
        <v>1076.852433</v>
      </c>
      <c r="O863" s="19">
        <v>1064.1556089999999</v>
      </c>
      <c r="P863" s="19">
        <v>1063.311719</v>
      </c>
      <c r="Q863" s="19">
        <v>1072.7742149999999</v>
      </c>
      <c r="R863" s="19">
        <v>1066.2037680000001</v>
      </c>
      <c r="S863" s="19">
        <v>1071.027908</v>
      </c>
      <c r="T863" s="19">
        <v>1445.2608250000001</v>
      </c>
      <c r="U863" s="19">
        <v>1443.1598590000001</v>
      </c>
      <c r="V863" s="19">
        <v>1432.398668</v>
      </c>
      <c r="W863" s="19">
        <v>1430.5146099999999</v>
      </c>
      <c r="X863" s="19">
        <v>1459.7989660000001</v>
      </c>
      <c r="Y863" s="19">
        <v>1430.2664159999999</v>
      </c>
      <c r="Z863" s="19">
        <v>1405.6250359999999</v>
      </c>
      <c r="AA863" s="19">
        <v>1400.94094</v>
      </c>
      <c r="AB863" s="19">
        <v>1394.1871860000001</v>
      </c>
      <c r="AC863" s="19">
        <v>1396.679594</v>
      </c>
      <c r="AD863" s="19">
        <v>1765.2637219999999</v>
      </c>
      <c r="AE863" s="189">
        <v>1758.709787</v>
      </c>
      <c r="AF863" s="19">
        <v>1759.2041220000001</v>
      </c>
      <c r="AG863" s="19">
        <v>1794.3772120000001</v>
      </c>
      <c r="AH863" s="19">
        <v>1785.269139</v>
      </c>
      <c r="AI863" s="19">
        <v>1773.910918</v>
      </c>
      <c r="AJ863" s="19">
        <v>1791.9831349999999</v>
      </c>
      <c r="AK863" s="19">
        <v>1759.537654</v>
      </c>
      <c r="AL863" s="224">
        <v>1766.0931760000001</v>
      </c>
      <c r="AM863" s="224">
        <v>1741.810892</v>
      </c>
      <c r="AN863" s="44"/>
      <c r="AO863" s="44"/>
      <c r="AP863" s="44"/>
      <c r="AQ863" s="44"/>
      <c r="AR863" s="44"/>
      <c r="AS863" s="44"/>
      <c r="AT863" s="44"/>
      <c r="AU863" s="44"/>
      <c r="AV863" s="44"/>
    </row>
    <row r="864" spans="1:48" ht="15" x14ac:dyDescent="0.25">
      <c r="A864" s="49" t="s">
        <v>374</v>
      </c>
      <c r="C864" s="7"/>
      <c r="AE864" s="186"/>
      <c r="AN864" s="44"/>
      <c r="AO864" s="44"/>
      <c r="AP864" s="44"/>
      <c r="AQ864" s="44"/>
      <c r="AR864" s="44"/>
      <c r="AS864" s="44"/>
      <c r="AT864" s="44"/>
      <c r="AU864" s="44"/>
      <c r="AV864" s="44"/>
    </row>
    <row r="865" spans="1:48" x14ac:dyDescent="0.2">
      <c r="A865" s="16" t="s">
        <v>375</v>
      </c>
      <c r="B865" s="32"/>
      <c r="C865" s="44">
        <v>4.1306829065399997</v>
      </c>
      <c r="D865" s="44">
        <v>4.0136052355510001</v>
      </c>
      <c r="E865" s="44">
        <v>2.88810205923</v>
      </c>
      <c r="F865" s="44">
        <v>2.8456192609630002</v>
      </c>
      <c r="G865" s="44">
        <v>2.7703913006369998</v>
      </c>
      <c r="H865" s="44">
        <v>2.7689631520820002</v>
      </c>
      <c r="I865" s="44">
        <v>2.829833915414</v>
      </c>
      <c r="J865" s="44">
        <v>2.863868233686</v>
      </c>
      <c r="K865" s="44">
        <v>2.8708763504410002</v>
      </c>
      <c r="L865" s="44">
        <v>2.9846589881569998</v>
      </c>
      <c r="M865" s="44">
        <v>3.0641367267269999</v>
      </c>
      <c r="N865" s="44">
        <v>3.180412325417</v>
      </c>
      <c r="O865" s="44">
        <v>3.362083911754</v>
      </c>
      <c r="P865" s="44">
        <v>3.4887736572080001</v>
      </c>
      <c r="Q865" s="44">
        <v>3.2202233608270001</v>
      </c>
      <c r="R865" s="44">
        <v>3.2865892208990002</v>
      </c>
      <c r="S865" s="44">
        <v>3.2237761094769999</v>
      </c>
      <c r="T865" s="44">
        <v>2.4101556795330001</v>
      </c>
      <c r="U865" s="44">
        <v>2.4480786207410001</v>
      </c>
      <c r="V865" s="44">
        <v>2.4988404592350002</v>
      </c>
      <c r="W865" s="44">
        <v>2.5250257925259998</v>
      </c>
      <c r="X865" s="44">
        <v>2.531788239285</v>
      </c>
      <c r="Y865" s="44">
        <v>2.5835520350049999</v>
      </c>
      <c r="Z865" s="44">
        <v>2.6958343717850002</v>
      </c>
      <c r="AA865" s="44">
        <v>2.7094316386789998</v>
      </c>
      <c r="AB865" s="44">
        <v>2.8187360578340002</v>
      </c>
      <c r="AC865" s="44">
        <v>2.7690245140190002</v>
      </c>
      <c r="AD865" s="44">
        <v>2.1623591194660001</v>
      </c>
      <c r="AE865" s="190">
        <v>2.0612001152510002</v>
      </c>
      <c r="AF865" s="44">
        <v>2.148762364724</v>
      </c>
      <c r="AG865" s="44">
        <v>2.0791765810029998</v>
      </c>
      <c r="AH865" s="44">
        <v>2.0739275600520002</v>
      </c>
      <c r="AI865" s="44">
        <v>2.0454978396639998</v>
      </c>
      <c r="AJ865" s="44">
        <v>1.8839369342479999</v>
      </c>
      <c r="AK865" s="44">
        <v>1.967307535152</v>
      </c>
      <c r="AL865" s="225">
        <v>1.953818134317</v>
      </c>
      <c r="AM865" s="225">
        <v>2.0333575884370001</v>
      </c>
    </row>
    <row r="866" spans="1:48" ht="12.75" x14ac:dyDescent="0.2">
      <c r="A866" s="16" t="s">
        <v>376</v>
      </c>
      <c r="B866" s="50"/>
      <c r="C866" s="44">
        <v>3.85092463294</v>
      </c>
      <c r="D866" s="44">
        <v>5.0914778052880001</v>
      </c>
      <c r="E866" s="44">
        <v>3.2883033504029999</v>
      </c>
      <c r="F866" s="44">
        <v>3.4464873153619999</v>
      </c>
      <c r="G866" s="44">
        <v>3.3942591730620002</v>
      </c>
      <c r="H866" s="44">
        <v>2.990949653191</v>
      </c>
      <c r="I866" s="44">
        <v>3.014950109206</v>
      </c>
      <c r="J866" s="44">
        <v>3.0960649951349999</v>
      </c>
      <c r="K866" s="44">
        <v>3.32851956902</v>
      </c>
      <c r="L866" s="44">
        <v>3.3310267335380002</v>
      </c>
      <c r="M866" s="44">
        <v>3.3148559549829999</v>
      </c>
      <c r="N866" s="44">
        <v>3.5631899491380001</v>
      </c>
      <c r="O866" s="44">
        <v>3.6981391948929998</v>
      </c>
      <c r="P866" s="44">
        <v>3.8089411974309999</v>
      </c>
      <c r="Q866" s="44">
        <v>3.613822897395</v>
      </c>
      <c r="R866" s="44">
        <v>3.7290230941410001</v>
      </c>
      <c r="S866" s="44">
        <v>3.535003069459</v>
      </c>
      <c r="T866" s="44">
        <v>2.7055665777289999</v>
      </c>
      <c r="U866" s="44">
        <v>2.5431024566380001</v>
      </c>
      <c r="V866" s="44">
        <v>2.6006947448950002</v>
      </c>
      <c r="W866" s="44">
        <v>2.4934831631460002</v>
      </c>
      <c r="X866" s="44">
        <v>2.7283009477109998</v>
      </c>
      <c r="Y866" s="44">
        <v>2.8882319651069999</v>
      </c>
      <c r="Z866" s="44">
        <v>2.7374893634170001</v>
      </c>
      <c r="AA866" s="44">
        <v>2.718325719539</v>
      </c>
      <c r="AB866" s="44">
        <v>3.1897397155360001</v>
      </c>
      <c r="AC866" s="44">
        <v>3.1256434814089999</v>
      </c>
      <c r="AD866" s="44">
        <v>2.4022305486610001</v>
      </c>
      <c r="AE866" s="190">
        <v>2.0764132221009999</v>
      </c>
      <c r="AF866" s="44">
        <v>2.2829504398179998</v>
      </c>
      <c r="AG866" s="44">
        <v>2.283090499494</v>
      </c>
      <c r="AH866" s="44">
        <v>2.2552965441269999</v>
      </c>
      <c r="AI866" s="44">
        <v>2.2599349712580001</v>
      </c>
      <c r="AJ866" s="44">
        <v>2.046292610319</v>
      </c>
      <c r="AK866" s="44">
        <v>2.0661129379790002</v>
      </c>
      <c r="AL866" s="225">
        <v>2.0166216136589998</v>
      </c>
      <c r="AM866" s="225">
        <v>2.095591928757</v>
      </c>
    </row>
    <row r="867" spans="1:48" x14ac:dyDescent="0.2">
      <c r="A867" s="16" t="s">
        <v>377</v>
      </c>
      <c r="C867" s="44">
        <v>3.5570316195079998</v>
      </c>
      <c r="D867" s="44">
        <v>4.0116528779519998</v>
      </c>
      <c r="E867" s="44">
        <v>3.4260475593819999</v>
      </c>
      <c r="F867" s="44">
        <v>3.5829302422149998</v>
      </c>
      <c r="G867" s="44">
        <v>3.643542233302</v>
      </c>
      <c r="H867" s="44">
        <v>3.845242455678</v>
      </c>
      <c r="I867" s="44">
        <v>3.5936960730449998</v>
      </c>
      <c r="J867" s="44">
        <v>3.860728368073</v>
      </c>
      <c r="K867" s="44">
        <v>3.2883590798919999</v>
      </c>
      <c r="L867" s="44">
        <v>3.1782198605819998</v>
      </c>
      <c r="M867" s="44">
        <v>3.5610629325569998</v>
      </c>
      <c r="N867" s="44">
        <v>3.4674399862</v>
      </c>
      <c r="O867" s="44">
        <v>3.4044983133060001</v>
      </c>
      <c r="P867" s="44">
        <v>3.5494854731459999</v>
      </c>
      <c r="Q867" s="44">
        <v>4.1455118896199998</v>
      </c>
      <c r="R867" s="44">
        <v>3.8840744420840001</v>
      </c>
      <c r="S867" s="44">
        <v>3.809152013816</v>
      </c>
      <c r="T867" s="44">
        <v>2.8671693599269998</v>
      </c>
      <c r="U867" s="44">
        <v>2.9254191992440002</v>
      </c>
      <c r="V867" s="44">
        <v>2.450526100247</v>
      </c>
      <c r="W867" s="44">
        <v>2.9720459140469999</v>
      </c>
      <c r="X867" s="44">
        <v>2.2708197300139998</v>
      </c>
      <c r="Y867" s="44">
        <v>2.7338917635979998</v>
      </c>
      <c r="Z867" s="44">
        <v>2.9944562856269998</v>
      </c>
      <c r="AA867" s="44">
        <v>3.1863734606510001</v>
      </c>
      <c r="AB867" s="44">
        <v>2.8238401353109999</v>
      </c>
      <c r="AC867" s="44">
        <v>3.022135948551</v>
      </c>
      <c r="AD867" s="44">
        <v>2.3156659700439999</v>
      </c>
      <c r="AE867" s="190">
        <v>3.0083137691839998</v>
      </c>
      <c r="AF867" s="44">
        <v>2.0089913552929999</v>
      </c>
      <c r="AG867" s="44">
        <v>2.3756384457120001</v>
      </c>
      <c r="AH867" s="44">
        <v>2.4078553069040001</v>
      </c>
      <c r="AI867" s="44">
        <v>2.2009533074480001</v>
      </c>
      <c r="AJ867" s="44">
        <v>2.583946692614</v>
      </c>
      <c r="AK867" s="44">
        <v>2.1699463930670002</v>
      </c>
      <c r="AL867" s="225">
        <v>2.2750535913030001</v>
      </c>
      <c r="AM867" s="225">
        <v>2.0997389464679999</v>
      </c>
      <c r="AN867" s="44"/>
      <c r="AO867" s="44"/>
      <c r="AP867" s="44"/>
      <c r="AQ867" s="44"/>
      <c r="AR867" s="44"/>
      <c r="AS867" s="44"/>
      <c r="AT867" s="44"/>
      <c r="AU867" s="44"/>
      <c r="AV867" s="44"/>
    </row>
    <row r="868" spans="1:48" x14ac:dyDescent="0.2">
      <c r="A868" s="16" t="s">
        <v>378</v>
      </c>
      <c r="C868" s="44">
        <f t="shared" ref="C868:AD868" si="13">C860/C861</f>
        <v>0.62624738486957809</v>
      </c>
      <c r="D868" s="44">
        <f t="shared" si="13"/>
        <v>3.9824201605551361</v>
      </c>
      <c r="E868" s="44">
        <f t="shared" si="13"/>
        <v>2.7783696007085865</v>
      </c>
      <c r="F868" s="44">
        <f t="shared" si="13"/>
        <v>3.001795923018439</v>
      </c>
      <c r="G868" s="44">
        <f t="shared" si="13"/>
        <v>2.959119738088734</v>
      </c>
      <c r="H868" s="44">
        <f t="shared" si="13"/>
        <v>3.0494750434201068</v>
      </c>
      <c r="I868" s="44">
        <f t="shared" si="13"/>
        <v>3.0460522592309971</v>
      </c>
      <c r="J868" s="44">
        <f t="shared" si="13"/>
        <v>2.7702614329681832</v>
      </c>
      <c r="K868" s="44">
        <f t="shared" si="13"/>
        <v>2.5060896498325427</v>
      </c>
      <c r="L868" s="44">
        <f t="shared" si="13"/>
        <v>2.482090749028881</v>
      </c>
      <c r="M868" s="44">
        <f t="shared" si="13"/>
        <v>2.7189471674729906</v>
      </c>
      <c r="N868" s="44">
        <f t="shared" si="13"/>
        <v>2.6407787523429231</v>
      </c>
      <c r="O868" s="44">
        <f t="shared" si="13"/>
        <v>2.3601140491884762</v>
      </c>
      <c r="P868" s="44">
        <f t="shared" si="13"/>
        <v>2.1888867011391304</v>
      </c>
      <c r="Q868" s="44">
        <f t="shared" si="13"/>
        <v>2.9138365280241585</v>
      </c>
      <c r="R868" s="44">
        <f t="shared" si="13"/>
        <v>2.6094801312005327</v>
      </c>
      <c r="S868" s="44">
        <f t="shared" si="13"/>
        <v>2.3885103893189341</v>
      </c>
      <c r="T868" s="44">
        <f t="shared" si="13"/>
        <v>2.1257529298869757</v>
      </c>
      <c r="U868" s="44">
        <f t="shared" si="13"/>
        <v>2.0524154820957521</v>
      </c>
      <c r="V868" s="44">
        <f t="shared" si="13"/>
        <v>1.5470645754530337</v>
      </c>
      <c r="W868" s="44">
        <f t="shared" si="13"/>
        <v>2.1894259434327989</v>
      </c>
      <c r="X868" s="44">
        <f t="shared" si="13"/>
        <v>1.6339928474459124</v>
      </c>
      <c r="Y868" s="44">
        <f t="shared" si="13"/>
        <v>1.7665227313361089</v>
      </c>
      <c r="Z868" s="44">
        <f t="shared" si="13"/>
        <v>2.2750357678632018</v>
      </c>
      <c r="AA868" s="44">
        <f t="shared" si="13"/>
        <v>2.0915766480417028</v>
      </c>
      <c r="AB868" s="44">
        <f t="shared" si="13"/>
        <v>1.9806048935538072</v>
      </c>
      <c r="AC868" s="44">
        <f t="shared" si="13"/>
        <v>2.2074001979804971</v>
      </c>
      <c r="AD868" s="44">
        <f t="shared" si="13"/>
        <v>1.4971386020091304</v>
      </c>
      <c r="AE868" s="190">
        <v>2.342364960911</v>
      </c>
      <c r="AF868" s="44">
        <v>1.2791408787009999</v>
      </c>
      <c r="AG868" s="44">
        <v>2.0953350645470001</v>
      </c>
      <c r="AH868" s="44">
        <v>1.6222063274189999</v>
      </c>
      <c r="AI868" s="44">
        <v>1.537900769195</v>
      </c>
      <c r="AJ868" s="44">
        <v>1.9383855438599999</v>
      </c>
      <c r="AK868" s="44">
        <v>1.5074924090920001</v>
      </c>
      <c r="AL868" s="225">
        <v>1.5630622496490001</v>
      </c>
      <c r="AM868" s="225">
        <v>1.0704489968969999</v>
      </c>
      <c r="AN868" s="44"/>
      <c r="AO868" s="44"/>
      <c r="AP868" s="44"/>
      <c r="AQ868" s="44"/>
      <c r="AR868" s="44"/>
      <c r="AS868" s="44"/>
      <c r="AT868" s="44"/>
      <c r="AU868" s="44"/>
      <c r="AV868" s="44"/>
    </row>
    <row r="869" spans="1:48" ht="15" x14ac:dyDescent="0.25">
      <c r="A869" s="49" t="s">
        <v>379</v>
      </c>
      <c r="C869" s="44"/>
      <c r="D869" s="44"/>
      <c r="E869" s="44"/>
      <c r="F869" s="44"/>
      <c r="G869" s="44"/>
      <c r="Y869" s="44"/>
      <c r="AE869" s="186"/>
      <c r="AN869" s="44"/>
      <c r="AO869" s="44"/>
      <c r="AP869" s="44"/>
      <c r="AQ869" s="44"/>
      <c r="AR869" s="44"/>
      <c r="AS869" s="44"/>
      <c r="AT869" s="44"/>
      <c r="AU869" s="44"/>
      <c r="AV869" s="44"/>
    </row>
    <row r="870" spans="1:48" x14ac:dyDescent="0.2">
      <c r="A870" s="16" t="s">
        <v>380</v>
      </c>
      <c r="B870" s="32"/>
      <c r="C870" s="44">
        <v>1.1281845153900001</v>
      </c>
      <c r="D870" s="44">
        <v>1.004535362213</v>
      </c>
      <c r="E870" s="44">
        <v>1.490973286727</v>
      </c>
      <c r="F870" s="44">
        <v>1.444681943385</v>
      </c>
      <c r="G870" s="44">
        <v>1.415367036039</v>
      </c>
      <c r="H870" s="44">
        <v>1.4290046915279999</v>
      </c>
      <c r="I870" s="44">
        <v>1.443158064328</v>
      </c>
      <c r="J870" s="44">
        <v>1.4553776009099999</v>
      </c>
      <c r="K870" s="44">
        <v>1.4617242226560001</v>
      </c>
      <c r="L870" s="44">
        <v>1.53231519238</v>
      </c>
      <c r="M870" s="44">
        <v>1.562506959129</v>
      </c>
      <c r="N870" s="44">
        <v>1.618472305893</v>
      </c>
      <c r="O870" s="44">
        <v>1.705634042015</v>
      </c>
      <c r="P870" s="44">
        <v>1.755388683189</v>
      </c>
      <c r="Q870" s="44">
        <v>1.621161257627</v>
      </c>
      <c r="R870" s="44">
        <v>1.6036029260960001</v>
      </c>
      <c r="S870" s="44">
        <v>1.572760556587</v>
      </c>
      <c r="T870" s="44">
        <v>1.5820464089620001</v>
      </c>
      <c r="U870" s="44">
        <v>1.603547521466</v>
      </c>
      <c r="V870" s="44">
        <v>1.6691067772349999</v>
      </c>
      <c r="W870" s="44">
        <v>1.683168238735</v>
      </c>
      <c r="X870" s="44">
        <v>1.686040676907</v>
      </c>
      <c r="Y870" s="44">
        <v>1.7011275863619999</v>
      </c>
      <c r="Z870" s="44">
        <v>1.7632450970819999</v>
      </c>
      <c r="AA870" s="44">
        <v>1.776174971196</v>
      </c>
      <c r="AB870" s="44">
        <v>1.8434008436080001</v>
      </c>
      <c r="AC870" s="44">
        <v>1.8099208003989999</v>
      </c>
      <c r="AD870" s="44">
        <v>1.7872249879740001</v>
      </c>
      <c r="AE870" s="190">
        <v>1.7000298254749999</v>
      </c>
      <c r="AF870" s="44">
        <v>1.759637826873</v>
      </c>
      <c r="AG870" s="44">
        <v>1.7411566073710001</v>
      </c>
      <c r="AH870" s="44">
        <v>1.735725427919</v>
      </c>
      <c r="AI870" s="44">
        <v>1.713186479485</v>
      </c>
      <c r="AJ870" s="44">
        <v>1.575537754642</v>
      </c>
      <c r="AK870" s="44">
        <v>1.5787165744489999</v>
      </c>
      <c r="AL870" s="225">
        <v>1.598727203648</v>
      </c>
      <c r="AM870" s="225">
        <v>1.663737126886</v>
      </c>
    </row>
    <row r="871" spans="1:48" ht="12.75" x14ac:dyDescent="0.2">
      <c r="A871" s="16" t="s">
        <v>381</v>
      </c>
      <c r="B871" s="50"/>
      <c r="C871" s="44">
        <v>1.0517760958939999</v>
      </c>
      <c r="D871" s="44">
        <v>1.2743080600029999</v>
      </c>
      <c r="E871" s="44">
        <v>1.69757590056</v>
      </c>
      <c r="F871" s="44">
        <v>1.749734428956</v>
      </c>
      <c r="G871" s="44">
        <v>1.7340953042330001</v>
      </c>
      <c r="H871" s="44">
        <v>1.5435673397530001</v>
      </c>
      <c r="I871" s="44">
        <v>1.537563579243</v>
      </c>
      <c r="J871" s="44">
        <v>1.5733767328679999</v>
      </c>
      <c r="K871" s="44">
        <v>1.694736061647</v>
      </c>
      <c r="L871" s="44">
        <v>1.7101393794990001</v>
      </c>
      <c r="M871" s="44">
        <v>1.6903571740100001</v>
      </c>
      <c r="N871" s="44">
        <v>1.8132630814020001</v>
      </c>
      <c r="O871" s="44">
        <v>1.876119772284</v>
      </c>
      <c r="P871" s="44">
        <v>1.9164821022680001</v>
      </c>
      <c r="Q871" s="44">
        <v>1.819311587032</v>
      </c>
      <c r="R871" s="44">
        <v>1.819476649901</v>
      </c>
      <c r="S871" s="44">
        <v>1.724596624038</v>
      </c>
      <c r="T871" s="44">
        <v>1.7759566010000001</v>
      </c>
      <c r="U871" s="44">
        <v>1.6657903086220001</v>
      </c>
      <c r="V871" s="44">
        <v>1.737140603828</v>
      </c>
      <c r="W871" s="44">
        <v>1.66214209631</v>
      </c>
      <c r="X871" s="44">
        <v>1.816908027815</v>
      </c>
      <c r="Y871" s="44">
        <v>1.901742641559</v>
      </c>
      <c r="Z871" s="44">
        <v>1.79049007939</v>
      </c>
      <c r="AA871" s="44">
        <v>1.7820055090810001</v>
      </c>
      <c r="AB871" s="44">
        <v>2.0860303206349999</v>
      </c>
      <c r="AC871" s="44">
        <v>2.0430180819969999</v>
      </c>
      <c r="AD871" s="44">
        <v>1.9854826262630001</v>
      </c>
      <c r="AE871" s="190">
        <v>1.7125772415130001</v>
      </c>
      <c r="AF871" s="44">
        <v>1.8695254611350001</v>
      </c>
      <c r="AG871" s="44">
        <v>1.911919432308</v>
      </c>
      <c r="AH871" s="44">
        <v>1.887517980156</v>
      </c>
      <c r="AI871" s="44">
        <v>1.8927861776229999</v>
      </c>
      <c r="AJ871" s="44">
        <v>1.7113159182740001</v>
      </c>
      <c r="AK871" s="44">
        <v>1.6580055134180001</v>
      </c>
      <c r="AL871" s="225">
        <v>1.6501166493399999</v>
      </c>
      <c r="AM871" s="225">
        <v>1.7146586092389999</v>
      </c>
    </row>
    <row r="872" spans="1:48" x14ac:dyDescent="0.2">
      <c r="A872" s="16" t="s">
        <v>382</v>
      </c>
      <c r="C872" s="44">
        <v>0.97150715382410002</v>
      </c>
      <c r="D872" s="44">
        <v>1.0040467211699999</v>
      </c>
      <c r="E872" s="44">
        <v>1.7686859000599999</v>
      </c>
      <c r="F872" s="44">
        <v>1.8190046350689999</v>
      </c>
      <c r="G872" s="44">
        <v>1.8614516910459999</v>
      </c>
      <c r="H872" s="44">
        <v>1.984450210214</v>
      </c>
      <c r="I872" s="44">
        <v>1.832712315839</v>
      </c>
      <c r="J872" s="44">
        <v>1.961967915982</v>
      </c>
      <c r="K872" s="44">
        <v>1.6742881033979999</v>
      </c>
      <c r="L872" s="44">
        <v>1.6316887779860001</v>
      </c>
      <c r="M872" s="44">
        <v>1.815906439645</v>
      </c>
      <c r="N872" s="44">
        <v>1.7645371152539999</v>
      </c>
      <c r="O872" s="44">
        <v>1.727151484487</v>
      </c>
      <c r="P872" s="44">
        <v>1.7859360459889999</v>
      </c>
      <c r="Q872" s="44">
        <v>2.0869804716779998</v>
      </c>
      <c r="R872" s="44">
        <v>1.895129790146</v>
      </c>
      <c r="S872" s="44">
        <v>1.858343705619</v>
      </c>
      <c r="T872" s="44">
        <v>1.8820340230629999</v>
      </c>
      <c r="U872" s="44">
        <v>1.916216524442</v>
      </c>
      <c r="V872" s="44">
        <v>1.636835079485</v>
      </c>
      <c r="W872" s="44">
        <v>1.981149381282</v>
      </c>
      <c r="X872" s="44">
        <v>1.5122490796500001</v>
      </c>
      <c r="Y872" s="44">
        <v>1.8001180677499999</v>
      </c>
      <c r="Z872" s="44">
        <v>1.9585625954329999</v>
      </c>
      <c r="AA872" s="44">
        <v>2.088835425444</v>
      </c>
      <c r="AB872" s="44">
        <v>1.846738815143</v>
      </c>
      <c r="AC872" s="44">
        <v>1.9753623296659999</v>
      </c>
      <c r="AD872" s="44">
        <v>1.9139355938639999</v>
      </c>
      <c r="AE872" s="190">
        <v>2.4811870978280002</v>
      </c>
      <c r="AF872" s="44">
        <v>1.6451782852629999</v>
      </c>
      <c r="AG872" s="44">
        <v>1.9894214922719999</v>
      </c>
      <c r="AH872" s="44">
        <v>2.015198487858</v>
      </c>
      <c r="AI872" s="44">
        <v>1.843386668605</v>
      </c>
      <c r="AJ872" s="44">
        <v>2.1609563973119998</v>
      </c>
      <c r="AK872" s="44">
        <v>1.741329342357</v>
      </c>
      <c r="AL872" s="225">
        <v>1.861580667253</v>
      </c>
      <c r="AM872" s="225">
        <v>1.7180517887619999</v>
      </c>
      <c r="AN872" s="18"/>
      <c r="AO872" s="18"/>
      <c r="AP872" s="18"/>
      <c r="AQ872" s="18"/>
      <c r="AR872" s="18"/>
      <c r="AS872" s="18"/>
      <c r="AT872" s="18"/>
      <c r="AU872" s="18"/>
      <c r="AV872" s="18"/>
    </row>
    <row r="873" spans="1:48" x14ac:dyDescent="0.2">
      <c r="A873" s="16" t="s">
        <v>383</v>
      </c>
      <c r="C873" s="44">
        <f t="shared" ref="C873:AD873" si="14">C860/C862</f>
        <v>0.17104256566769382</v>
      </c>
      <c r="D873" s="44">
        <f t="shared" si="14"/>
        <v>0.99673028214947046</v>
      </c>
      <c r="E873" s="44">
        <f t="shared" si="14"/>
        <v>1.4343242623819499</v>
      </c>
      <c r="F873" s="44">
        <f t="shared" si="14"/>
        <v>1.5239706974135396</v>
      </c>
      <c r="G873" s="44">
        <f t="shared" si="14"/>
        <v>1.5117866315556554</v>
      </c>
      <c r="H873" s="44">
        <f t="shared" si="14"/>
        <v>1.5737710849354762</v>
      </c>
      <c r="I873" s="44">
        <f t="shared" si="14"/>
        <v>1.5534250470847608</v>
      </c>
      <c r="J873" s="44">
        <f t="shared" si="14"/>
        <v>1.4078079401330994</v>
      </c>
      <c r="K873" s="44">
        <f t="shared" si="14"/>
        <v>1.2759908473349884</v>
      </c>
      <c r="L873" s="44">
        <f t="shared" si="14"/>
        <v>1.2742981293268818</v>
      </c>
      <c r="M873" s="44">
        <f t="shared" si="14"/>
        <v>1.3864831274526401</v>
      </c>
      <c r="N873" s="44">
        <f t="shared" si="14"/>
        <v>1.343859487107893</v>
      </c>
      <c r="O873" s="44">
        <f t="shared" si="14"/>
        <v>1.1973201657560852</v>
      </c>
      <c r="P873" s="44">
        <f t="shared" si="14"/>
        <v>1.1013460094741907</v>
      </c>
      <c r="Q873" s="44">
        <f t="shared" si="14"/>
        <v>1.4669165341454005</v>
      </c>
      <c r="R873" s="44">
        <f t="shared" si="14"/>
        <v>1.2732257341234006</v>
      </c>
      <c r="S873" s="44">
        <f t="shared" si="14"/>
        <v>1.1652654528814779</v>
      </c>
      <c r="T873" s="44">
        <f t="shared" si="14"/>
        <v>1.3953620583954534</v>
      </c>
      <c r="U873" s="44">
        <f t="shared" si="14"/>
        <v>1.3443791106814789</v>
      </c>
      <c r="V873" s="44">
        <f t="shared" si="14"/>
        <v>1.0333656786624648</v>
      </c>
      <c r="W873" s="44">
        <f t="shared" si="14"/>
        <v>1.4594592338880163</v>
      </c>
      <c r="X873" s="44">
        <f t="shared" si="14"/>
        <v>1.0881551482696805</v>
      </c>
      <c r="Y873" s="44">
        <f t="shared" si="14"/>
        <v>1.1631585159548836</v>
      </c>
      <c r="Z873" s="44">
        <f t="shared" si="14"/>
        <v>1.4880163656512813</v>
      </c>
      <c r="AA873" s="44">
        <f t="shared" si="14"/>
        <v>1.3711385220322108</v>
      </c>
      <c r="AB873" s="44">
        <f t="shared" si="14"/>
        <v>1.2952786838707331</v>
      </c>
      <c r="AC873" s="44">
        <f t="shared" si="14"/>
        <v>1.4428256278221883</v>
      </c>
      <c r="AD873" s="44">
        <f t="shared" si="14"/>
        <v>1.2374094086145131</v>
      </c>
      <c r="AE873" s="190">
        <v>1.9319280385419999</v>
      </c>
      <c r="AF873" s="44">
        <v>1.0474981845419999</v>
      </c>
      <c r="AG873" s="44">
        <v>1.754688142232</v>
      </c>
      <c r="AH873" s="44">
        <v>1.3576678501549999</v>
      </c>
      <c r="AI873" s="44">
        <v>1.2880535747749999</v>
      </c>
      <c r="AJ873" s="44">
        <v>1.621073164332</v>
      </c>
      <c r="AK873" s="44">
        <v>1.2097260898790001</v>
      </c>
      <c r="AL873" s="225">
        <v>1.278988098031</v>
      </c>
      <c r="AM873" s="225">
        <v>0.87586450543820005</v>
      </c>
      <c r="AN873" s="18"/>
      <c r="AO873" s="18"/>
      <c r="AP873" s="18"/>
      <c r="AQ873" s="18"/>
      <c r="AR873" s="18"/>
      <c r="AS873" s="18"/>
      <c r="AT873" s="18"/>
      <c r="AU873" s="18"/>
      <c r="AV873" s="18"/>
    </row>
    <row r="874" spans="1:48" ht="15" x14ac:dyDescent="0.25">
      <c r="A874" s="49" t="s">
        <v>384</v>
      </c>
      <c r="C874" s="44"/>
      <c r="D874" s="44"/>
      <c r="E874" s="44"/>
      <c r="F874" s="44"/>
      <c r="G874" s="44"/>
      <c r="AE874" s="186"/>
      <c r="AN874" s="18"/>
      <c r="AO874" s="18"/>
      <c r="AP874" s="18"/>
      <c r="AQ874" s="18"/>
      <c r="AR874" s="18"/>
      <c r="AS874" s="18"/>
      <c r="AT874" s="18"/>
      <c r="AU874" s="18"/>
      <c r="AV874" s="18"/>
    </row>
    <row r="875" spans="1:48" x14ac:dyDescent="0.2">
      <c r="A875" s="16" t="s">
        <v>385</v>
      </c>
      <c r="C875" s="44">
        <v>4.050148002726</v>
      </c>
      <c r="D875" s="44">
        <v>3.6286137289639999</v>
      </c>
      <c r="E875" s="44">
        <v>3.0676415351889998</v>
      </c>
      <c r="F875" s="44">
        <v>3.0261144380939999</v>
      </c>
      <c r="G875" s="44">
        <v>2.9850871209909999</v>
      </c>
      <c r="H875" s="44">
        <v>3.0274552933050001</v>
      </c>
      <c r="I875" s="44">
        <v>3.100187950664</v>
      </c>
      <c r="J875" s="44">
        <v>3.1646431956500001</v>
      </c>
      <c r="K875" s="44">
        <v>3.1910734628670001</v>
      </c>
      <c r="L875" s="44">
        <v>3.327663553991</v>
      </c>
      <c r="M875" s="44">
        <v>3.4501891942120002</v>
      </c>
      <c r="N875" s="44">
        <v>3.5974439015300002</v>
      </c>
      <c r="O875" s="44">
        <v>3.852730404935</v>
      </c>
      <c r="P875" s="44">
        <v>4.0079004095539998</v>
      </c>
      <c r="Q875" s="44">
        <v>3.716817567344</v>
      </c>
      <c r="R875" s="44">
        <v>3.722393463355</v>
      </c>
      <c r="S875" s="44">
        <v>3.6748275238789998</v>
      </c>
      <c r="T875" s="44">
        <v>2.7633784767890002</v>
      </c>
      <c r="U875" s="44">
        <v>2.8155935572969999</v>
      </c>
      <c r="V875" s="44">
        <v>2.8739333371729998</v>
      </c>
      <c r="W875" s="44">
        <v>2.9051753273309999</v>
      </c>
      <c r="X875" s="44">
        <v>2.9256323515120002</v>
      </c>
      <c r="Y875" s="44">
        <v>2.9969423783889999</v>
      </c>
      <c r="Z875" s="44">
        <v>3.1407447569309999</v>
      </c>
      <c r="AA875" s="44">
        <v>3.175094120082</v>
      </c>
      <c r="AB875" s="44">
        <v>3.3158970020699998</v>
      </c>
      <c r="AC875" s="44">
        <v>3.2656013804609998</v>
      </c>
      <c r="AD875" s="44">
        <v>2.5708011506789998</v>
      </c>
      <c r="AE875" s="190">
        <v>2.4646929601290002</v>
      </c>
      <c r="AF875" s="44">
        <v>2.5728957652909998</v>
      </c>
      <c r="AG875" s="44">
        <v>2.4963606981750002</v>
      </c>
      <c r="AH875" s="44">
        <v>2.502224494884</v>
      </c>
      <c r="AI875" s="44">
        <v>2.480730932458</v>
      </c>
      <c r="AJ875" s="44">
        <v>2.2934837926960001</v>
      </c>
      <c r="AK875" s="44">
        <v>2.4046185460029998</v>
      </c>
      <c r="AL875" s="225">
        <v>2.4050597487230001</v>
      </c>
      <c r="AM875" s="225">
        <v>2.517440683897</v>
      </c>
      <c r="AN875" s="18"/>
      <c r="AO875" s="18"/>
      <c r="AP875" s="18"/>
      <c r="AQ875" s="18"/>
      <c r="AR875" s="18"/>
      <c r="AS875" s="18"/>
      <c r="AT875" s="18"/>
      <c r="AU875" s="18"/>
      <c r="AV875" s="18"/>
    </row>
    <row r="876" spans="1:48" x14ac:dyDescent="0.2">
      <c r="A876" s="16" t="s">
        <v>386</v>
      </c>
      <c r="C876" s="44">
        <v>3.7758441070490001</v>
      </c>
      <c r="D876" s="44">
        <v>4.6030950182490002</v>
      </c>
      <c r="E876" s="44">
        <v>3.492721424355</v>
      </c>
      <c r="F876" s="44">
        <v>3.6650950353049998</v>
      </c>
      <c r="G876" s="44">
        <v>3.6573026129850001</v>
      </c>
      <c r="H876" s="44">
        <v>3.2701649903700001</v>
      </c>
      <c r="I876" s="44">
        <v>3.3029896028530001</v>
      </c>
      <c r="J876" s="44">
        <v>3.4212261950110001</v>
      </c>
      <c r="K876" s="44">
        <v>3.6997589484129998</v>
      </c>
      <c r="L876" s="44">
        <v>3.7138367574140001</v>
      </c>
      <c r="M876" s="44">
        <v>3.7324966919699998</v>
      </c>
      <c r="N876" s="44">
        <v>4.0304132423579997</v>
      </c>
      <c r="O876" s="44">
        <v>4.2378279935360004</v>
      </c>
      <c r="P876" s="44">
        <v>4.3757086257560003</v>
      </c>
      <c r="Q876" s="44">
        <v>4.1711145238249996</v>
      </c>
      <c r="R876" s="44">
        <v>4.2234944063170001</v>
      </c>
      <c r="S876" s="44">
        <v>4.0295994931079999</v>
      </c>
      <c r="T876" s="44">
        <v>3.1020836172149999</v>
      </c>
      <c r="U876" s="44">
        <v>2.9248827352969999</v>
      </c>
      <c r="V876" s="44">
        <v>2.9910766409840002</v>
      </c>
      <c r="W876" s="44">
        <v>2.8688838688799998</v>
      </c>
      <c r="X876" s="44">
        <v>3.1527145096220002</v>
      </c>
      <c r="Y876" s="44">
        <v>3.3503736938780002</v>
      </c>
      <c r="Z876" s="44">
        <v>3.189274332019</v>
      </c>
      <c r="AA876" s="44">
        <v>3.1855168018870001</v>
      </c>
      <c r="AB876" s="44">
        <v>3.7523372685899998</v>
      </c>
      <c r="AC876" s="44">
        <v>3.68617381899</v>
      </c>
      <c r="AD876" s="44">
        <v>2.8559812304530001</v>
      </c>
      <c r="AE876" s="190">
        <v>2.4828841280199998</v>
      </c>
      <c r="AF876" s="44">
        <v>2.7335705499160001</v>
      </c>
      <c r="AG876" s="44">
        <v>2.74118968316</v>
      </c>
      <c r="AH876" s="44">
        <v>2.721048875883</v>
      </c>
      <c r="AI876" s="44">
        <v>2.7407951647919999</v>
      </c>
      <c r="AJ876" s="44">
        <v>2.4911337803100002</v>
      </c>
      <c r="AK876" s="44">
        <v>2.5253873123689998</v>
      </c>
      <c r="AL876" s="225">
        <v>2.482367926792</v>
      </c>
      <c r="AM876" s="225">
        <v>2.5944912042519999</v>
      </c>
      <c r="AN876" s="18"/>
      <c r="AO876" s="18"/>
      <c r="AP876" s="18"/>
      <c r="AQ876" s="18"/>
      <c r="AR876" s="18"/>
      <c r="AS876" s="18"/>
      <c r="AT876" s="18"/>
      <c r="AU876" s="18"/>
      <c r="AV876" s="18"/>
    </row>
    <row r="877" spans="1:48" x14ac:dyDescent="0.2">
      <c r="A877" s="16" t="s">
        <v>387</v>
      </c>
      <c r="C877" s="44">
        <v>3.4876810530709998</v>
      </c>
      <c r="D877" s="44">
        <v>3.6268486446639998</v>
      </c>
      <c r="E877" s="44">
        <v>3.6390285312469999</v>
      </c>
      <c r="F877" s="44">
        <v>3.810192419411</v>
      </c>
      <c r="G877" s="44">
        <v>3.9259042550830001</v>
      </c>
      <c r="H877" s="44">
        <v>4.2042089356560002</v>
      </c>
      <c r="I877" s="44">
        <v>3.937027259203</v>
      </c>
      <c r="J877" s="44">
        <v>4.2661975912730004</v>
      </c>
      <c r="K877" s="44">
        <v>3.655119244202</v>
      </c>
      <c r="L877" s="44">
        <v>3.5434689318250001</v>
      </c>
      <c r="M877" s="44">
        <v>4.0097234378120001</v>
      </c>
      <c r="N877" s="44">
        <v>3.9221080652300002</v>
      </c>
      <c r="O877" s="44">
        <v>3.9013345619859998</v>
      </c>
      <c r="P877" s="44">
        <v>4.0776460955380003</v>
      </c>
      <c r="Q877" s="44">
        <v>4.7847958636690002</v>
      </c>
      <c r="R877" s="44">
        <v>4.3991056814940004</v>
      </c>
      <c r="S877" s="44">
        <v>4.3421057131909997</v>
      </c>
      <c r="T877" s="44">
        <v>3.2873702582019999</v>
      </c>
      <c r="U877" s="44">
        <v>3.364594331243</v>
      </c>
      <c r="V877" s="44">
        <v>2.8183666656600002</v>
      </c>
      <c r="W877" s="44">
        <v>3.4194955500019999</v>
      </c>
      <c r="X877" s="44">
        <v>2.6240676702319998</v>
      </c>
      <c r="Y877" s="44">
        <v>3.1713377447959998</v>
      </c>
      <c r="Z877" s="44">
        <v>3.4886501104729999</v>
      </c>
      <c r="AA877" s="44">
        <v>3.734006606726</v>
      </c>
      <c r="AB877" s="44">
        <v>3.3219013227500001</v>
      </c>
      <c r="AC877" s="44">
        <v>3.5641039924219999</v>
      </c>
      <c r="AD877" s="44">
        <v>2.7530657080890002</v>
      </c>
      <c r="AE877" s="190">
        <v>3.5972100495750001</v>
      </c>
      <c r="AF877" s="44">
        <v>2.4055360589879999</v>
      </c>
      <c r="AG877" s="44">
        <v>2.852307256215</v>
      </c>
      <c r="AH877" s="44">
        <v>2.9051132957229999</v>
      </c>
      <c r="AI877" s="44">
        <v>2.6692636114339998</v>
      </c>
      <c r="AJ877" s="44">
        <v>3.1456678580720001</v>
      </c>
      <c r="AK877" s="44">
        <v>2.6523018121800002</v>
      </c>
      <c r="AL877" s="225">
        <v>2.8004857374009999</v>
      </c>
      <c r="AM877" s="225">
        <v>2.5996255058440001</v>
      </c>
      <c r="AN877" s="18"/>
      <c r="AO877" s="18"/>
      <c r="AP877" s="18"/>
      <c r="AQ877" s="18"/>
      <c r="AR877" s="18"/>
      <c r="AS877" s="18"/>
      <c r="AT877" s="18"/>
      <c r="AU877" s="18"/>
      <c r="AV877" s="18"/>
    </row>
    <row r="878" spans="1:48" x14ac:dyDescent="0.2">
      <c r="A878" s="16" t="s">
        <v>388</v>
      </c>
      <c r="C878" s="44">
        <f t="shared" ref="C878:AD878" si="15">C860/C863</f>
        <v>0.61403759402954361</v>
      </c>
      <c r="D878" s="44">
        <f t="shared" si="15"/>
        <v>3.600419975573204</v>
      </c>
      <c r="E878" s="44">
        <f t="shared" si="15"/>
        <v>2.9510875346263146</v>
      </c>
      <c r="F878" s="44">
        <f t="shared" si="15"/>
        <v>3.1921972532134752</v>
      </c>
      <c r="G878" s="44">
        <f t="shared" si="15"/>
        <v>3.1884413654975154</v>
      </c>
      <c r="H878" s="44">
        <f t="shared" si="15"/>
        <v>3.3341539262912745</v>
      </c>
      <c r="I878" s="44">
        <f t="shared" si="15"/>
        <v>3.3370631612627424</v>
      </c>
      <c r="J878" s="44">
        <f t="shared" si="15"/>
        <v>3.0612054335631336</v>
      </c>
      <c r="K878" s="44">
        <f t="shared" si="15"/>
        <v>2.7856010503146877</v>
      </c>
      <c r="L878" s="44">
        <f t="shared" si="15"/>
        <v>2.7673389023579427</v>
      </c>
      <c r="M878" s="44">
        <f t="shared" si="15"/>
        <v>3.0615089901092079</v>
      </c>
      <c r="N878" s="44">
        <f t="shared" si="15"/>
        <v>2.9870508729212295</v>
      </c>
      <c r="O878" s="44">
        <f t="shared" si="15"/>
        <v>2.7045378389873349</v>
      </c>
      <c r="P878" s="44">
        <f t="shared" si="15"/>
        <v>2.5145913073440003</v>
      </c>
      <c r="Q878" s="44">
        <f t="shared" si="15"/>
        <v>3.3631824839319022</v>
      </c>
      <c r="R878" s="44">
        <f t="shared" si="15"/>
        <v>2.9554991921581721</v>
      </c>
      <c r="S878" s="44">
        <f t="shared" si="15"/>
        <v>2.7226964347848406</v>
      </c>
      <c r="T878" s="44">
        <f t="shared" si="15"/>
        <v>2.43729479618192</v>
      </c>
      <c r="U878" s="44">
        <f t="shared" si="15"/>
        <v>2.3605319531201849</v>
      </c>
      <c r="V878" s="44">
        <f t="shared" si="15"/>
        <v>1.7792894457376505</v>
      </c>
      <c r="W878" s="44">
        <f t="shared" si="15"/>
        <v>2.5190500042463069</v>
      </c>
      <c r="X878" s="44">
        <f t="shared" si="15"/>
        <v>1.888176216081298</v>
      </c>
      <c r="Y878" s="44">
        <f t="shared" si="15"/>
        <v>2.0491814235330339</v>
      </c>
      <c r="Z878" s="44">
        <f t="shared" si="15"/>
        <v>2.6504991317613387</v>
      </c>
      <c r="AA878" s="44">
        <f t="shared" si="15"/>
        <v>2.4510501108497778</v>
      </c>
      <c r="AB878" s="44">
        <f t="shared" si="15"/>
        <v>2.32993855953498</v>
      </c>
      <c r="AC878" s="44">
        <f t="shared" si="15"/>
        <v>2.6032594146468084</v>
      </c>
      <c r="AD878" s="44">
        <f t="shared" si="15"/>
        <v>1.779928969990773</v>
      </c>
      <c r="AE878" s="190">
        <v>2.800897587039</v>
      </c>
      <c r="AF878" s="44">
        <v>1.5316240660430001</v>
      </c>
      <c r="AG878" s="44">
        <v>2.51576136074</v>
      </c>
      <c r="AH878" s="44">
        <v>1.9572160987739999</v>
      </c>
      <c r="AI878" s="44">
        <v>1.8651293270589999</v>
      </c>
      <c r="AJ878" s="44">
        <v>2.3597689222080001</v>
      </c>
      <c r="AK878" s="44">
        <v>1.842591531873</v>
      </c>
      <c r="AL878" s="225">
        <v>1.924057329262</v>
      </c>
      <c r="AM878" s="225">
        <v>1.325291660527</v>
      </c>
      <c r="AN878" s="18"/>
      <c r="AO878" s="18"/>
      <c r="AP878" s="18"/>
      <c r="AQ878" s="18"/>
      <c r="AR878" s="18"/>
      <c r="AS878" s="18"/>
      <c r="AT878" s="18"/>
      <c r="AU878" s="18"/>
      <c r="AV878" s="18"/>
    </row>
    <row r="879" spans="1:48" ht="12.75" x14ac:dyDescent="0.2">
      <c r="A879" s="49" t="s">
        <v>389</v>
      </c>
      <c r="C879" s="44"/>
      <c r="D879" s="44"/>
      <c r="E879" s="44"/>
      <c r="F879" s="44"/>
      <c r="G879" s="44"/>
    </row>
    <row r="880" spans="1:48" s="17" customFormat="1" x14ac:dyDescent="0.2">
      <c r="A880" s="16"/>
      <c r="B880" s="37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220"/>
      <c r="AM880" s="220"/>
    </row>
    <row r="881" spans="1:48" s="19" customFormat="1" x14ac:dyDescent="0.2">
      <c r="A881" s="16" t="s">
        <v>390</v>
      </c>
      <c r="B881" s="32"/>
      <c r="C881" s="18"/>
      <c r="D881" s="18">
        <f t="shared" ref="D881:D886" si="16">D810/C809</f>
        <v>0.15764819266754315</v>
      </c>
      <c r="E881" s="18">
        <f t="shared" ref="E881:E886" si="17">E810/D809</f>
        <v>1.5206483444008447</v>
      </c>
      <c r="F881" s="18">
        <f t="shared" ref="F881:F886" si="18">F810/E809</f>
        <v>5.988762255777897E-2</v>
      </c>
      <c r="G881" s="18">
        <f t="shared" ref="G881:G886" si="19">G810/F809</f>
        <v>4.8534415457227607E-2</v>
      </c>
      <c r="H881" s="18">
        <f t="shared" ref="H881:H886" si="20">H810/G809</f>
        <v>3.9082467105657326E-2</v>
      </c>
      <c r="I881" s="18">
        <f t="shared" ref="I881:I886" si="21">I810/H809</f>
        <v>4.4562853104122141E-2</v>
      </c>
      <c r="J881" s="18">
        <f t="shared" ref="J881:J886" si="22">J810/I809</f>
        <v>4.0579809942612947E-2</v>
      </c>
      <c r="K881" s="18">
        <f t="shared" ref="K881:K886" si="23">K810/J809</f>
        <v>4.3473422875341804E-2</v>
      </c>
      <c r="L881" s="18">
        <f t="shared" ref="L881:L886" si="24">L810/K809</f>
        <v>4.2019019869332937E-2</v>
      </c>
      <c r="M881" s="18">
        <f t="shared" ref="M881:M886" si="25">M810/L809</f>
        <v>3.2140364471719737E-2</v>
      </c>
      <c r="N881" s="18">
        <f t="shared" ref="N881:N886" si="26">N810/M809</f>
        <v>3.6877990081143168E-2</v>
      </c>
      <c r="O881" s="18">
        <f t="shared" ref="O881:O886" si="27">O810/N809</f>
        <v>2.6551339564160264E-2</v>
      </c>
      <c r="P881" s="18">
        <f t="shared" ref="P881:P886" si="28">P810/O809</f>
        <v>2.8093391580477842E-2</v>
      </c>
      <c r="Q881" s="18">
        <f t="shared" ref="Q881:Q886" si="29">Q810/P809</f>
        <v>2.9689950739726811E-2</v>
      </c>
      <c r="R881" s="18">
        <f t="shared" ref="R881:R886" si="30">R810/Q809</f>
        <v>3.1172320761898891E-2</v>
      </c>
      <c r="S881" s="18">
        <f t="shared" ref="S881:S886" si="31">S810/R809</f>
        <v>2.4071166486026224E-2</v>
      </c>
      <c r="T881" s="18">
        <f t="shared" ref="T881:W886" si="32">T810/S809</f>
        <v>3.0586486221744688E-2</v>
      </c>
      <c r="U881" s="18">
        <f t="shared" si="32"/>
        <v>2.7877769427170802E-2</v>
      </c>
      <c r="V881" s="18">
        <f t="shared" si="32"/>
        <v>2.4058413979111896E-2</v>
      </c>
      <c r="W881" s="18">
        <f t="shared" si="32"/>
        <v>3.0265585181770475E-2</v>
      </c>
      <c r="X881" s="18">
        <f t="shared" ref="X881:X886" si="33">X810/W809</f>
        <v>2.2804922892014579E-2</v>
      </c>
      <c r="Y881" s="18">
        <f t="shared" ref="Y881:Y886" si="34">Y810/X809</f>
        <v>2.3918475656012801E-2</v>
      </c>
      <c r="Z881" s="18">
        <f t="shared" ref="Z881:Z886" si="35">Z810/Y809</f>
        <v>2.6361386515416654E-2</v>
      </c>
      <c r="AA881" s="18">
        <f t="shared" ref="AA881:AA886" si="36">AA810/Z809</f>
        <v>1.9028825457034788E-2</v>
      </c>
      <c r="AB881" s="18">
        <f t="shared" ref="AB881:AB886" si="37">AB810/AA809</f>
        <v>2.1266053877346876E-2</v>
      </c>
      <c r="AC881" s="18">
        <f t="shared" ref="AC881:AC886" si="38">AC810/AB809</f>
        <v>2.5762667468305963E-2</v>
      </c>
      <c r="AD881" s="18">
        <f t="shared" ref="AD881:AD886" si="39">AD810/AC809</f>
        <v>2.2377717730397626E-2</v>
      </c>
      <c r="AE881" s="18">
        <f t="shared" ref="AE881:AE886" si="40">AE810/AD809</f>
        <v>2.0220689643351681E-2</v>
      </c>
      <c r="AF881" s="18">
        <f t="shared" ref="AF881:AF886" si="41">AF810/AE809</f>
        <v>2.3448123015794492E-2</v>
      </c>
      <c r="AG881" s="18">
        <f t="shared" ref="AG881:AG886" si="42">AG810/AF809</f>
        <v>2.2905238103772117E-2</v>
      </c>
      <c r="AH881" s="18">
        <f t="shared" ref="AH881:AM886" si="43">AH810/AG809</f>
        <v>2.1627448685861798E-2</v>
      </c>
      <c r="AI881" s="18">
        <f t="shared" si="43"/>
        <v>2.2450971681475626E-2</v>
      </c>
      <c r="AJ881" s="18">
        <f t="shared" si="43"/>
        <v>2.3023702716061956E-2</v>
      </c>
      <c r="AK881" s="18">
        <f t="shared" si="43"/>
        <v>2.4975206597889668E-2</v>
      </c>
      <c r="AL881" s="220">
        <f t="shared" si="43"/>
        <v>2.6996346804240599E-2</v>
      </c>
      <c r="AM881" s="220">
        <f t="shared" si="43"/>
        <v>2.0075598087596975E-2</v>
      </c>
    </row>
    <row r="882" spans="1:48" ht="15" x14ac:dyDescent="0.25">
      <c r="A882" s="16" t="s">
        <v>391</v>
      </c>
      <c r="C882" s="18"/>
      <c r="D882" s="18">
        <f t="shared" si="16"/>
        <v>0.17843371123004417</v>
      </c>
      <c r="E882" s="18">
        <f t="shared" si="17"/>
        <v>1.6363397169316227</v>
      </c>
      <c r="F882" s="18">
        <f t="shared" si="18"/>
        <v>0.24660368673258579</v>
      </c>
      <c r="G882" s="18">
        <f t="shared" si="19"/>
        <v>0.1719760664630893</v>
      </c>
      <c r="H882" s="18">
        <f t="shared" si="20"/>
        <v>0.18075859139362477</v>
      </c>
      <c r="I882" s="18">
        <f t="shared" si="21"/>
        <v>0.25971962163112855</v>
      </c>
      <c r="J882" s="18">
        <f t="shared" si="22"/>
        <v>0.20719911592974644</v>
      </c>
      <c r="K882" s="18">
        <f t="shared" si="23"/>
        <v>0.23172273585526493</v>
      </c>
      <c r="L882" s="18">
        <f t="shared" si="24"/>
        <v>0.24637727804165319</v>
      </c>
      <c r="M882" s="18">
        <f t="shared" si="25"/>
        <v>0.2277281984408667</v>
      </c>
      <c r="N882" s="18">
        <f t="shared" si="26"/>
        <v>0.25866980800893968</v>
      </c>
      <c r="O882" s="18">
        <f t="shared" si="27"/>
        <v>0.17547271189656247</v>
      </c>
      <c r="P882" s="18">
        <f t="shared" si="28"/>
        <v>0.22469355606038482</v>
      </c>
      <c r="Q882" s="18">
        <f t="shared" si="29"/>
        <v>0.22705836572920093</v>
      </c>
      <c r="R882" s="18">
        <f t="shared" si="30"/>
        <v>0.26594231606802443</v>
      </c>
      <c r="S882" s="18">
        <f t="shared" si="31"/>
        <v>0.21693097428908337</v>
      </c>
      <c r="T882" s="18">
        <f t="shared" si="32"/>
        <v>0.27077301077736676</v>
      </c>
      <c r="U882" s="18">
        <f t="shared" si="32"/>
        <v>0.25495572724741333</v>
      </c>
      <c r="V882" s="18">
        <f t="shared" si="32"/>
        <v>0.26394813910313308</v>
      </c>
      <c r="W882" s="18">
        <f t="shared" si="32"/>
        <v>0.3016567013681839</v>
      </c>
      <c r="X882" s="18">
        <f t="shared" si="33"/>
        <v>0.21527706498664331</v>
      </c>
      <c r="Y882" s="18">
        <f t="shared" si="34"/>
        <v>0.27040565328756105</v>
      </c>
      <c r="Z882" s="18">
        <f t="shared" si="35"/>
        <v>0.32370242522361686</v>
      </c>
      <c r="AA882" s="18">
        <f t="shared" si="36"/>
        <v>0.22520932518145945</v>
      </c>
      <c r="AB882" s="18">
        <f t="shared" si="37"/>
        <v>0.29664739008785845</v>
      </c>
      <c r="AC882" s="18">
        <f t="shared" si="38"/>
        <v>0.23197791849532312</v>
      </c>
      <c r="AD882" s="18">
        <f t="shared" si="39"/>
        <v>0.25068772376976411</v>
      </c>
      <c r="AE882" s="18">
        <f t="shared" si="40"/>
        <v>0.27671091061924352</v>
      </c>
      <c r="AF882" s="18">
        <f t="shared" si="41"/>
        <v>0.28177252266359204</v>
      </c>
      <c r="AG882" s="18">
        <f t="shared" si="42"/>
        <v>0.26324475130551234</v>
      </c>
      <c r="AH882" s="18">
        <f t="shared" si="43"/>
        <v>0.23051781773514565</v>
      </c>
      <c r="AI882" s="18">
        <f t="shared" si="43"/>
        <v>0.22986828713323598</v>
      </c>
      <c r="AJ882" s="18">
        <f t="shared" si="43"/>
        <v>0.24353946730862486</v>
      </c>
      <c r="AK882" s="18">
        <f t="shared" si="43"/>
        <v>0.30687244376263029</v>
      </c>
      <c r="AL882" s="220">
        <f t="shared" si="43"/>
        <v>0.29371891511552983</v>
      </c>
      <c r="AM882" s="220">
        <f t="shared" si="43"/>
        <v>0.20637473539325846</v>
      </c>
      <c r="AN882" s="56"/>
      <c r="AO882" s="56"/>
      <c r="AP882" s="56"/>
      <c r="AQ882" s="56"/>
      <c r="AR882" s="56"/>
      <c r="AS882" s="56"/>
      <c r="AT882" s="56"/>
      <c r="AU882" s="56"/>
      <c r="AV882" s="56"/>
    </row>
    <row r="883" spans="1:48" ht="15" x14ac:dyDescent="0.25">
      <c r="A883" s="16" t="s">
        <v>392</v>
      </c>
      <c r="B883" s="50"/>
      <c r="C883" s="18"/>
      <c r="D883" s="18">
        <f t="shared" si="16"/>
        <v>0.36250655817874788</v>
      </c>
      <c r="E883" s="18">
        <f t="shared" si="17"/>
        <v>27.370173680458201</v>
      </c>
      <c r="F883" s="18">
        <f t="shared" si="18"/>
        <v>0.69657021536496666</v>
      </c>
      <c r="G883" s="18">
        <f t="shared" si="19"/>
        <v>0.56213746714302959</v>
      </c>
      <c r="H883" s="18">
        <f t="shared" si="20"/>
        <v>0.61614580533198782</v>
      </c>
      <c r="I883" s="18">
        <f t="shared" si="21"/>
        <v>0.65315585520634811</v>
      </c>
      <c r="J883" s="18">
        <f t="shared" si="22"/>
        <v>0.64344421409341257</v>
      </c>
      <c r="K883" s="18">
        <f t="shared" si="23"/>
        <v>0.73023392507970686</v>
      </c>
      <c r="L883" s="18">
        <f t="shared" si="24"/>
        <v>0.64982957241346584</v>
      </c>
      <c r="M883" s="18">
        <f t="shared" si="25"/>
        <v>0.72417958031863905</v>
      </c>
      <c r="N883" s="18">
        <f t="shared" si="26"/>
        <v>0.64637788700542109</v>
      </c>
      <c r="O883" s="18">
        <f t="shared" si="27"/>
        <v>0.62662672724894697</v>
      </c>
      <c r="P883" s="18">
        <f t="shared" si="28"/>
        <v>0.70678251565900063</v>
      </c>
      <c r="Q883" s="18">
        <f t="shared" si="29"/>
        <v>0.80290045760241047</v>
      </c>
      <c r="R883" s="18">
        <f t="shared" si="30"/>
        <v>0.77317865524621832</v>
      </c>
      <c r="S883" s="18">
        <f t="shared" si="31"/>
        <v>0.78408128038951441</v>
      </c>
      <c r="T883" s="18">
        <f t="shared" si="32"/>
        <v>0.67209711131309025</v>
      </c>
      <c r="U883" s="18">
        <f t="shared" si="32"/>
        <v>0.6801489029067167</v>
      </c>
      <c r="V883" s="18">
        <f t="shared" si="32"/>
        <v>0.73430428969625228</v>
      </c>
      <c r="W883" s="18">
        <f t="shared" si="32"/>
        <v>0.78877595179816284</v>
      </c>
      <c r="X883" s="18">
        <f t="shared" si="33"/>
        <v>0.71342976699470939</v>
      </c>
      <c r="Y883" s="18">
        <f t="shared" si="34"/>
        <v>0.80574465707288112</v>
      </c>
      <c r="Z883" s="18">
        <f t="shared" si="35"/>
        <v>0.7662499848774027</v>
      </c>
      <c r="AA883" s="18">
        <f t="shared" si="36"/>
        <v>0.77948234830374918</v>
      </c>
      <c r="AB883" s="18">
        <f t="shared" si="37"/>
        <v>0.76809458144624809</v>
      </c>
      <c r="AC883" s="18">
        <f t="shared" si="38"/>
        <v>0.84277445778283078</v>
      </c>
      <c r="AD883" s="18">
        <f t="shared" si="39"/>
        <v>0.8560223934879051</v>
      </c>
      <c r="AE883" s="18">
        <f t="shared" si="40"/>
        <v>0.86721341658773898</v>
      </c>
      <c r="AF883" s="18">
        <f t="shared" si="41"/>
        <v>0.9582518161982797</v>
      </c>
      <c r="AG883" s="18">
        <f t="shared" si="42"/>
        <v>0.77619482133032636</v>
      </c>
      <c r="AH883" s="18">
        <f t="shared" si="43"/>
        <v>0.78473559332348719</v>
      </c>
      <c r="AI883" s="18">
        <f t="shared" si="43"/>
        <v>0.74093776161916192</v>
      </c>
      <c r="AJ883" s="18">
        <f t="shared" si="43"/>
        <v>0.64993287580678571</v>
      </c>
      <c r="AK883" s="18">
        <f t="shared" si="43"/>
        <v>0.77753493303115706</v>
      </c>
      <c r="AL883" s="220">
        <f t="shared" si="43"/>
        <v>0.64987506232508141</v>
      </c>
      <c r="AM883" s="220">
        <f t="shared" si="43"/>
        <v>0.69372537927857048</v>
      </c>
      <c r="AN883" s="56"/>
      <c r="AO883" s="56"/>
      <c r="AP883" s="56"/>
      <c r="AQ883" s="56"/>
      <c r="AR883" s="56"/>
      <c r="AS883" s="56"/>
      <c r="AT883" s="56"/>
      <c r="AU883" s="56"/>
      <c r="AV883" s="56"/>
    </row>
    <row r="884" spans="1:48" s="19" customFormat="1" x14ac:dyDescent="0.2">
      <c r="A884" s="16" t="s">
        <v>393</v>
      </c>
      <c r="B884" s="32"/>
      <c r="C884" s="18"/>
      <c r="D884" s="18">
        <f t="shared" si="16"/>
        <v>0.97081166360902604</v>
      </c>
      <c r="E884" s="18">
        <f t="shared" si="17"/>
        <v>41.541844835717662</v>
      </c>
      <c r="F884" s="18">
        <f t="shared" si="18"/>
        <v>0.93307501371783064</v>
      </c>
      <c r="G884" s="18">
        <f t="shared" si="19"/>
        <v>0.76862455247122285</v>
      </c>
      <c r="H884" s="18">
        <f t="shared" si="20"/>
        <v>0.74148228058746324</v>
      </c>
      <c r="I884" s="18">
        <f t="shared" si="21"/>
        <v>0.80989897333204208</v>
      </c>
      <c r="J884" s="18">
        <f t="shared" si="22"/>
        <v>0.7968731563206084</v>
      </c>
      <c r="K884" s="18">
        <f t="shared" si="23"/>
        <v>0.85401154346446129</v>
      </c>
      <c r="L884" s="18">
        <f t="shared" si="24"/>
        <v>0.83524478989235473</v>
      </c>
      <c r="M884" s="18">
        <f t="shared" si="25"/>
        <v>0.86805136139984684</v>
      </c>
      <c r="N884" s="18">
        <f t="shared" si="26"/>
        <v>0.90004789403979157</v>
      </c>
      <c r="O884" s="18">
        <f t="shared" si="27"/>
        <v>0.79725542292664486</v>
      </c>
      <c r="P884" s="18">
        <f t="shared" si="28"/>
        <v>0.79492176199972386</v>
      </c>
      <c r="Q884" s="18">
        <f t="shared" si="29"/>
        <v>0.86120807590845083</v>
      </c>
      <c r="R884" s="18">
        <f t="shared" si="30"/>
        <v>0.89384086981535504</v>
      </c>
      <c r="S884" s="18">
        <f t="shared" si="31"/>
        <v>0.80616550101480133</v>
      </c>
      <c r="T884" s="18">
        <f t="shared" si="32"/>
        <v>0.81879351506627651</v>
      </c>
      <c r="U884" s="18">
        <f t="shared" si="32"/>
        <v>0.88688912821972221</v>
      </c>
      <c r="V884" s="18">
        <f t="shared" si="32"/>
        <v>0.75366364310364342</v>
      </c>
      <c r="W884" s="18">
        <f t="shared" si="32"/>
        <v>0.83153172353157101</v>
      </c>
      <c r="X884" s="18">
        <f t="shared" si="33"/>
        <v>0.80168761690511936</v>
      </c>
      <c r="Y884" s="18">
        <f t="shared" si="34"/>
        <v>0.79783644961206723</v>
      </c>
      <c r="Z884" s="18">
        <f t="shared" si="35"/>
        <v>0.84085428408850194</v>
      </c>
      <c r="AA884" s="18">
        <f t="shared" si="36"/>
        <v>0.7935132678305995</v>
      </c>
      <c r="AB884" s="18">
        <f t="shared" si="37"/>
        <v>0.82595110458725673</v>
      </c>
      <c r="AC884" s="18">
        <f t="shared" si="38"/>
        <v>0.94602082175284397</v>
      </c>
      <c r="AD884" s="18">
        <f t="shared" si="39"/>
        <v>0.83758517044496283</v>
      </c>
      <c r="AE884" s="18">
        <f t="shared" si="40"/>
        <v>0.91796140277382665</v>
      </c>
      <c r="AF884" s="18">
        <f t="shared" si="41"/>
        <v>0.90369553192070584</v>
      </c>
      <c r="AG884" s="18">
        <f t="shared" si="42"/>
        <v>0.94447859635738529</v>
      </c>
      <c r="AH884" s="18">
        <f t="shared" si="43"/>
        <v>0.83351305751322569</v>
      </c>
      <c r="AI884" s="18">
        <f t="shared" si="43"/>
        <v>0.8835195136769477</v>
      </c>
      <c r="AJ884" s="18">
        <f t="shared" si="43"/>
        <v>0.91251990434664321</v>
      </c>
      <c r="AK884" s="18">
        <f t="shared" si="43"/>
        <v>0.98473242271451433</v>
      </c>
      <c r="AL884" s="220">
        <f t="shared" si="43"/>
        <v>0.92565438355346519</v>
      </c>
      <c r="AM884" s="220">
        <f t="shared" si="43"/>
        <v>0.94113653169319611</v>
      </c>
    </row>
    <row r="885" spans="1:48" s="19" customFormat="1" x14ac:dyDescent="0.2">
      <c r="A885" s="16" t="s">
        <v>394</v>
      </c>
      <c r="B885" s="32"/>
      <c r="C885" s="18"/>
      <c r="D885" s="18">
        <f t="shared" si="16"/>
        <v>0.88953821236522823</v>
      </c>
      <c r="E885" s="18">
        <f t="shared" si="17"/>
        <v>33.765120911310675</v>
      </c>
      <c r="F885" s="18">
        <f t="shared" si="18"/>
        <v>0.80072273420507234</v>
      </c>
      <c r="G885" s="18">
        <f t="shared" si="19"/>
        <v>0.83494314363800304</v>
      </c>
      <c r="H885" s="18">
        <f t="shared" si="20"/>
        <v>0.81248579458800518</v>
      </c>
      <c r="I885" s="18">
        <f t="shared" si="21"/>
        <v>0.96928718034089956</v>
      </c>
      <c r="J885" s="18">
        <f t="shared" si="22"/>
        <v>0.86661370080776168</v>
      </c>
      <c r="K885" s="18">
        <f t="shared" si="23"/>
        <v>0.81285697492004172</v>
      </c>
      <c r="L885" s="18">
        <f t="shared" si="24"/>
        <v>0.84088332629006546</v>
      </c>
      <c r="M885" s="18">
        <f t="shared" si="25"/>
        <v>0.79884089310846085</v>
      </c>
      <c r="N885" s="18">
        <f t="shared" si="26"/>
        <v>0.80024282336684427</v>
      </c>
      <c r="O885" s="18">
        <f t="shared" si="27"/>
        <v>0.85860564643909365</v>
      </c>
      <c r="P885" s="18">
        <f t="shared" si="28"/>
        <v>0.86094375300794379</v>
      </c>
      <c r="Q885" s="18">
        <f t="shared" si="29"/>
        <v>0.95341512053365296</v>
      </c>
      <c r="R885" s="18">
        <f t="shared" si="30"/>
        <v>0.92637212845350936</v>
      </c>
      <c r="S885" s="18">
        <f t="shared" si="31"/>
        <v>0.95437389377657766</v>
      </c>
      <c r="T885" s="18">
        <f t="shared" si="32"/>
        <v>1.0553998375995948</v>
      </c>
      <c r="U885" s="18">
        <f t="shared" si="32"/>
        <v>0.99635282835869809</v>
      </c>
      <c r="V885" s="18">
        <f t="shared" si="32"/>
        <v>0.97418352171451217</v>
      </c>
      <c r="W885" s="18">
        <f t="shared" si="32"/>
        <v>1.0973257627770996</v>
      </c>
      <c r="X885" s="18">
        <f t="shared" si="33"/>
        <v>0.95139436968116431</v>
      </c>
      <c r="Y885" s="18">
        <f t="shared" si="34"/>
        <v>0.9211725403954133</v>
      </c>
      <c r="Z885" s="18">
        <f t="shared" si="35"/>
        <v>0.84802546186791661</v>
      </c>
      <c r="AA885" s="18">
        <f t="shared" si="36"/>
        <v>0.95063189023599681</v>
      </c>
      <c r="AB885" s="18">
        <f t="shared" si="37"/>
        <v>0.88545336436334621</v>
      </c>
      <c r="AC885" s="18">
        <f t="shared" si="38"/>
        <v>0.80547383638385894</v>
      </c>
      <c r="AD885" s="18">
        <f t="shared" si="39"/>
        <v>0.87075817550525902</v>
      </c>
      <c r="AE885" s="18">
        <f t="shared" si="40"/>
        <v>0.87400850632379468</v>
      </c>
      <c r="AF885" s="18">
        <f t="shared" si="41"/>
        <v>0.69207135372998396</v>
      </c>
      <c r="AG885" s="18">
        <f t="shared" si="42"/>
        <v>0.85962292003865781</v>
      </c>
      <c r="AH885" s="18">
        <f t="shared" si="43"/>
        <v>0.83994469718800469</v>
      </c>
      <c r="AI885" s="18">
        <f t="shared" si="43"/>
        <v>0.95526328529489746</v>
      </c>
      <c r="AJ885" s="18">
        <f t="shared" si="43"/>
        <v>0.87495617907010081</v>
      </c>
      <c r="AK885" s="18">
        <f t="shared" si="43"/>
        <v>0.81934253571941384</v>
      </c>
      <c r="AL885" s="220">
        <f t="shared" si="43"/>
        <v>0.8348760232615976</v>
      </c>
      <c r="AM885" s="220">
        <f t="shared" si="43"/>
        <v>0.86488180040179741</v>
      </c>
    </row>
    <row r="886" spans="1:48" s="19" customFormat="1" x14ac:dyDescent="0.2">
      <c r="A886" s="16" t="s">
        <v>620</v>
      </c>
      <c r="B886" s="32"/>
      <c r="C886" s="18"/>
      <c r="D886" s="18">
        <f t="shared" si="16"/>
        <v>0.58033499471498529</v>
      </c>
      <c r="E886" s="18">
        <f t="shared" si="17"/>
        <v>53.633420905865464</v>
      </c>
      <c r="F886" s="18">
        <f t="shared" si="18"/>
        <v>0.9003346483138116</v>
      </c>
      <c r="G886" s="18">
        <f t="shared" si="19"/>
        <v>1.0902036669379012</v>
      </c>
      <c r="H886" s="18">
        <f t="shared" si="20"/>
        <v>0.73706300468190367</v>
      </c>
      <c r="I886" s="18">
        <f t="shared" si="21"/>
        <v>0.81011291939455599</v>
      </c>
      <c r="J886" s="18">
        <f t="shared" si="22"/>
        <v>0.86878063864808452</v>
      </c>
      <c r="K886" s="18">
        <f t="shared" si="23"/>
        <v>0.81634473684698527</v>
      </c>
      <c r="L886" s="18">
        <f t="shared" si="24"/>
        <v>0.94102251436801954</v>
      </c>
      <c r="M886" s="18">
        <f t="shared" si="25"/>
        <v>0.86770207843856872</v>
      </c>
      <c r="N886" s="18">
        <f t="shared" si="26"/>
        <v>0.90791483645339344</v>
      </c>
      <c r="O886" s="18">
        <f t="shared" si="27"/>
        <v>0.84392140106257829</v>
      </c>
      <c r="P886" s="18">
        <f t="shared" si="28"/>
        <v>0.94619378160865786</v>
      </c>
      <c r="Q886" s="18">
        <f t="shared" si="29"/>
        <v>0.95829337306705797</v>
      </c>
      <c r="R886" s="18">
        <f t="shared" si="30"/>
        <v>0.93684803290509944</v>
      </c>
      <c r="S886" s="18">
        <f t="shared" si="31"/>
        <v>0.93113833688344005</v>
      </c>
      <c r="T886" s="18">
        <f t="shared" si="32"/>
        <v>0.6836809785896828</v>
      </c>
      <c r="U886" s="18">
        <f t="shared" si="32"/>
        <v>0.7318521846860998</v>
      </c>
      <c r="V886" s="18">
        <f t="shared" si="32"/>
        <v>0.95995175062505289</v>
      </c>
      <c r="W886" s="18">
        <f t="shared" si="32"/>
        <v>0.85870963168682135</v>
      </c>
      <c r="X886" s="18">
        <f t="shared" si="33"/>
        <v>0.74923354419321242</v>
      </c>
      <c r="Y886" s="18">
        <f t="shared" si="34"/>
        <v>0.9249446010175415</v>
      </c>
      <c r="Z886" s="18">
        <f t="shared" si="35"/>
        <v>0.82204793965450607</v>
      </c>
      <c r="AA886" s="18">
        <f t="shared" si="36"/>
        <v>0.85265821004262055</v>
      </c>
      <c r="AB886" s="18">
        <f t="shared" si="37"/>
        <v>0.87725398290422507</v>
      </c>
      <c r="AC886" s="18">
        <f t="shared" si="38"/>
        <v>0.9439914694377084</v>
      </c>
      <c r="AD886" s="18">
        <f t="shared" si="39"/>
        <v>0.96301735732868987</v>
      </c>
      <c r="AE886" s="18">
        <f t="shared" si="40"/>
        <v>0.87943516441833802</v>
      </c>
      <c r="AF886" s="18">
        <f t="shared" si="41"/>
        <v>1.0261388549770074</v>
      </c>
      <c r="AG886" s="18">
        <f t="shared" si="42"/>
        <v>0.95804788236560179</v>
      </c>
      <c r="AH886" s="18">
        <f t="shared" si="43"/>
        <v>0.75565251953666401</v>
      </c>
      <c r="AI886" s="18">
        <f t="shared" si="43"/>
        <v>0.82778102080352545</v>
      </c>
      <c r="AJ886" s="18">
        <f t="shared" si="43"/>
        <v>0.76691133946175616</v>
      </c>
      <c r="AK886" s="18">
        <f t="shared" si="43"/>
        <v>0.81674050088629613</v>
      </c>
      <c r="AL886" s="220">
        <f t="shared" si="43"/>
        <v>0.78992335004907355</v>
      </c>
      <c r="AM886" s="220">
        <f t="shared" si="43"/>
        <v>0.91248752610385775</v>
      </c>
    </row>
    <row r="887" spans="1:48" s="19" customFormat="1" x14ac:dyDescent="0.2">
      <c r="A887" s="16" t="s">
        <v>514</v>
      </c>
      <c r="B887" s="32"/>
      <c r="C887" s="18"/>
      <c r="D887" s="18"/>
      <c r="E887" s="18"/>
      <c r="F887" s="18"/>
      <c r="G887" s="18"/>
      <c r="H887" s="18"/>
      <c r="I887" s="18"/>
      <c r="J887" s="18"/>
      <c r="K887" s="18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18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</row>
    <row r="888" spans="1:48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218"/>
      <c r="AM888" s="218"/>
    </row>
    <row r="889" spans="1:48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224"/>
      <c r="AM889" s="224"/>
    </row>
    <row r="890" spans="1:48" ht="15" x14ac:dyDescent="0.25">
      <c r="C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128"/>
      <c r="X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</row>
    <row r="891" spans="1:48" ht="15" x14ac:dyDescent="0.25">
      <c r="A891" s="49" t="s">
        <v>822</v>
      </c>
      <c r="C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128"/>
      <c r="X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</row>
    <row r="892" spans="1:48" ht="15" x14ac:dyDescent="0.25">
      <c r="A892" s="16" t="s">
        <v>826</v>
      </c>
      <c r="C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128"/>
      <c r="X892" s="7">
        <v>16</v>
      </c>
      <c r="Y892" s="7">
        <v>28</v>
      </c>
      <c r="Z892" s="17">
        <v>22</v>
      </c>
      <c r="AA892" s="17">
        <v>16</v>
      </c>
      <c r="AB892" s="17">
        <v>19</v>
      </c>
      <c r="AC892" s="17">
        <v>13</v>
      </c>
      <c r="AD892" s="17">
        <v>15</v>
      </c>
      <c r="AE892" s="17">
        <v>13</v>
      </c>
      <c r="AF892" s="17">
        <v>6</v>
      </c>
      <c r="AG892" s="17">
        <v>7</v>
      </c>
      <c r="AH892" s="17">
        <v>4</v>
      </c>
      <c r="AI892" s="17">
        <v>2</v>
      </c>
      <c r="AJ892" s="17">
        <v>6</v>
      </c>
      <c r="AK892" s="17">
        <v>3</v>
      </c>
      <c r="AL892" s="218">
        <v>8</v>
      </c>
      <c r="AM892" s="218">
        <v>3</v>
      </c>
    </row>
    <row r="893" spans="1:48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128"/>
      <c r="X893" s="19">
        <v>-65543.600000000006</v>
      </c>
      <c r="Y893" s="19">
        <v>-139343.76</v>
      </c>
      <c r="Z893" s="19">
        <v>-99717.64</v>
      </c>
      <c r="AA893" s="19">
        <v>-88864.86</v>
      </c>
      <c r="AB893" s="19">
        <v>-92127.6</v>
      </c>
      <c r="AC893" s="19">
        <v>-75641.3</v>
      </c>
      <c r="AD893" s="19">
        <v>-70372.25</v>
      </c>
      <c r="AE893" s="19">
        <v>-64452.24</v>
      </c>
      <c r="AF893" s="19">
        <v>-25770.42</v>
      </c>
      <c r="AG893" s="19">
        <v>-31282.18</v>
      </c>
      <c r="AH893" s="19">
        <v>-16041.87</v>
      </c>
      <c r="AI893" s="19">
        <v>-5795.6</v>
      </c>
      <c r="AJ893" s="19">
        <v>-35991.300000000003</v>
      </c>
      <c r="AK893" s="19">
        <v>-14926.86</v>
      </c>
      <c r="AL893" s="224">
        <v>-45399.09</v>
      </c>
      <c r="AM893" s="224">
        <v>-14290.53</v>
      </c>
    </row>
    <row r="894" spans="1:48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128"/>
      <c r="X894" s="17">
        <v>3</v>
      </c>
      <c r="Y894" s="17">
        <v>3</v>
      </c>
      <c r="Z894" s="17">
        <v>1</v>
      </c>
      <c r="AA894" s="17">
        <v>2</v>
      </c>
      <c r="AB894" s="17">
        <v>2</v>
      </c>
      <c r="AC894" s="17">
        <v>1</v>
      </c>
      <c r="AD894" s="17">
        <v>5</v>
      </c>
      <c r="AE894" s="17">
        <v>4</v>
      </c>
      <c r="AF894" s="17">
        <v>5</v>
      </c>
      <c r="AG894" s="17">
        <v>2</v>
      </c>
      <c r="AH894" s="17">
        <v>2</v>
      </c>
      <c r="AI894" s="17">
        <v>2</v>
      </c>
      <c r="AJ894" s="17">
        <v>2</v>
      </c>
      <c r="AK894" s="17">
        <v>3</v>
      </c>
      <c r="AL894" s="218">
        <v>0</v>
      </c>
      <c r="AM894" s="218">
        <v>3</v>
      </c>
    </row>
    <row r="895" spans="1:48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128"/>
      <c r="X895" s="17" t="s">
        <v>1</v>
      </c>
      <c r="Y895" s="17">
        <v>0</v>
      </c>
      <c r="Z895" s="17">
        <v>50</v>
      </c>
      <c r="AA895" s="17">
        <v>84</v>
      </c>
      <c r="AB895" s="17">
        <v>63</v>
      </c>
      <c r="AC895" s="17">
        <v>61</v>
      </c>
      <c r="AD895" s="17">
        <v>58</v>
      </c>
      <c r="AE895" s="17">
        <v>54</v>
      </c>
      <c r="AF895" s="17">
        <v>65</v>
      </c>
      <c r="AG895" s="17">
        <v>36</v>
      </c>
      <c r="AH895" s="17">
        <v>198</v>
      </c>
      <c r="AI895" s="17">
        <v>152</v>
      </c>
      <c r="AJ895" s="17">
        <v>165</v>
      </c>
      <c r="AK895" s="17">
        <v>129</v>
      </c>
      <c r="AL895" s="218">
        <v>178</v>
      </c>
      <c r="AM895" s="218">
        <v>190</v>
      </c>
    </row>
    <row r="896" spans="1:48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128"/>
      <c r="X896" s="17">
        <v>12</v>
      </c>
      <c r="Y896" s="17">
        <v>7</v>
      </c>
      <c r="Z896" s="17">
        <v>6</v>
      </c>
      <c r="AA896" s="17">
        <v>5</v>
      </c>
      <c r="AB896" s="17">
        <v>10</v>
      </c>
      <c r="AC896" s="17">
        <v>7</v>
      </c>
      <c r="AD896" s="17">
        <v>7</v>
      </c>
      <c r="AE896" s="17">
        <v>7</v>
      </c>
      <c r="AF896" s="17">
        <v>7</v>
      </c>
      <c r="AG896" s="17">
        <v>5</v>
      </c>
      <c r="AH896" s="17">
        <v>7</v>
      </c>
      <c r="AI896" s="17">
        <v>7</v>
      </c>
      <c r="AJ896" s="17">
        <v>5</v>
      </c>
      <c r="AK896" s="17">
        <v>6</v>
      </c>
      <c r="AL896" s="218">
        <v>3</v>
      </c>
      <c r="AM896" s="218">
        <v>5</v>
      </c>
    </row>
    <row r="897" spans="1:39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128"/>
      <c r="X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</row>
    <row r="898" spans="1:39" ht="15" x14ac:dyDescent="0.25">
      <c r="A898" s="49" t="s">
        <v>400</v>
      </c>
      <c r="B898" s="50"/>
      <c r="C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128"/>
      <c r="X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</row>
    <row r="899" spans="1:39" s="19" customFormat="1" x14ac:dyDescent="0.2">
      <c r="A899" s="60" t="s">
        <v>723</v>
      </c>
      <c r="B899" s="32"/>
      <c r="C899" s="19">
        <v>1131694.23</v>
      </c>
      <c r="D899" s="19">
        <v>1261021.1399999999</v>
      </c>
      <c r="E899" s="19">
        <v>33103306.899999999</v>
      </c>
      <c r="F899" s="19">
        <v>35760792.079999998</v>
      </c>
      <c r="G899" s="19">
        <v>36879793.579999998</v>
      </c>
      <c r="H899" s="19">
        <v>33288269.489999998</v>
      </c>
      <c r="I899" s="19">
        <v>32188109.030000001</v>
      </c>
      <c r="J899" s="19">
        <v>34186551.409999996</v>
      </c>
      <c r="K899" s="19">
        <v>31375613.140000001</v>
      </c>
      <c r="L899" s="19">
        <v>33395280.91</v>
      </c>
      <c r="M899" s="19">
        <v>34597830.140000001</v>
      </c>
      <c r="N899" s="19">
        <v>30113988.780000001</v>
      </c>
      <c r="O899" s="19">
        <v>32017386.390000001</v>
      </c>
      <c r="P899" s="19">
        <v>30288855.91</v>
      </c>
      <c r="Q899" s="19">
        <v>28910451.27</v>
      </c>
      <c r="R899" s="19">
        <v>30352894.449999999</v>
      </c>
      <c r="S899" s="19">
        <v>29545587.260000002</v>
      </c>
      <c r="T899" s="19">
        <v>27731520.989999998</v>
      </c>
      <c r="U899" s="19">
        <v>28915962.390000001</v>
      </c>
      <c r="V899" s="19">
        <v>28290346.75</v>
      </c>
      <c r="W899" s="19">
        <v>24036811.68</v>
      </c>
      <c r="X899" s="19">
        <v>29802773.23</v>
      </c>
      <c r="Y899" s="19">
        <v>28253774.949999999</v>
      </c>
      <c r="Z899" s="19">
        <v>24914910.120000001</v>
      </c>
      <c r="AA899" s="19">
        <v>27663344.629999999</v>
      </c>
      <c r="AB899" s="19">
        <v>25763765.710000001</v>
      </c>
      <c r="AC899" s="19">
        <v>24368241.690000001</v>
      </c>
      <c r="AD899" s="19">
        <v>26882014.309999999</v>
      </c>
      <c r="AE899" s="19">
        <v>26106583.289999999</v>
      </c>
      <c r="AF899" s="19">
        <v>24262788.02</v>
      </c>
      <c r="AG899" s="19">
        <v>23784907.309999999</v>
      </c>
      <c r="AH899" s="19">
        <v>24560369.329999998</v>
      </c>
      <c r="AI899" s="19">
        <v>23641588.879999999</v>
      </c>
      <c r="AJ899" s="19">
        <v>25109980.100000001</v>
      </c>
      <c r="AK899" s="19">
        <v>22637635.82</v>
      </c>
      <c r="AL899" s="224">
        <v>23781221.859999999</v>
      </c>
      <c r="AM899" s="224">
        <v>24426713.850000001</v>
      </c>
    </row>
    <row r="900" spans="1:39" s="17" customFormat="1" x14ac:dyDescent="0.2">
      <c r="A900" s="60" t="s">
        <v>724</v>
      </c>
      <c r="B900" s="37"/>
      <c r="C900" s="19">
        <v>-8737.85</v>
      </c>
      <c r="D900" s="19">
        <v>-4148.78</v>
      </c>
      <c r="E900" s="19">
        <v>-189743.11</v>
      </c>
      <c r="F900" s="19">
        <v>-251889.08</v>
      </c>
      <c r="G900" s="19">
        <v>-139640.09</v>
      </c>
      <c r="H900" s="19">
        <v>-181061.06</v>
      </c>
      <c r="I900" s="19">
        <v>-182778.47</v>
      </c>
      <c r="J900" s="19">
        <v>-229298.67</v>
      </c>
      <c r="K900" s="19">
        <v>-131767.56</v>
      </c>
      <c r="L900" s="19">
        <v>-274339.68</v>
      </c>
      <c r="M900" s="19">
        <v>-484916.94</v>
      </c>
      <c r="N900" s="19">
        <v>-326818.56</v>
      </c>
      <c r="O900" s="19">
        <v>-269677.28000000003</v>
      </c>
      <c r="P900" s="19">
        <v>-179340.05</v>
      </c>
      <c r="Q900" s="19">
        <v>-157432.51</v>
      </c>
      <c r="R900" s="19">
        <v>-240115.29</v>
      </c>
      <c r="S900" s="19">
        <v>-219600.07</v>
      </c>
      <c r="T900" s="19">
        <v>-181530.85</v>
      </c>
      <c r="U900" s="19">
        <v>-183458.47</v>
      </c>
      <c r="V900" s="19">
        <v>-236075.59</v>
      </c>
      <c r="W900" s="19">
        <v>-229757.29</v>
      </c>
      <c r="X900" s="19">
        <v>-191018.23</v>
      </c>
      <c r="Y900" s="19">
        <v>-1607581.61</v>
      </c>
      <c r="Z900" s="19">
        <v>-254811.89</v>
      </c>
      <c r="AA900" s="19">
        <v>-165815.87</v>
      </c>
      <c r="AB900" s="19">
        <v>-209255.18</v>
      </c>
      <c r="AC900" s="19">
        <v>-155184.34</v>
      </c>
      <c r="AD900" s="19">
        <v>-167443.35999999999</v>
      </c>
      <c r="AE900" s="19">
        <v>-165804.66</v>
      </c>
      <c r="AF900" s="19">
        <v>-89573.48</v>
      </c>
      <c r="AG900" s="19">
        <v>-143908.9</v>
      </c>
      <c r="AH900" s="19">
        <v>-141190.07999999999</v>
      </c>
      <c r="AI900" s="19">
        <v>-88590.57</v>
      </c>
      <c r="AJ900" s="19">
        <v>-113175.37</v>
      </c>
      <c r="AK900" s="19">
        <v>-125554.45</v>
      </c>
      <c r="AL900" s="224">
        <v>-152355.10999999999</v>
      </c>
      <c r="AM900" s="224">
        <v>-108074.5</v>
      </c>
    </row>
    <row r="901" spans="1:39" s="19" customFormat="1" x14ac:dyDescent="0.2">
      <c r="A901" s="28" t="s">
        <v>401</v>
      </c>
      <c r="B901" s="32"/>
      <c r="C901" s="19">
        <v>1122956.3799999999</v>
      </c>
      <c r="D901" s="19">
        <v>1256872.3600000001</v>
      </c>
      <c r="E901" s="19">
        <v>32913563.789999999</v>
      </c>
      <c r="F901" s="19">
        <v>35508903</v>
      </c>
      <c r="G901" s="19">
        <v>36740153.490000002</v>
      </c>
      <c r="H901" s="19">
        <v>33107208.43</v>
      </c>
      <c r="I901" s="19">
        <v>32005330.559999999</v>
      </c>
      <c r="J901" s="19">
        <v>33957252.740000002</v>
      </c>
      <c r="K901" s="19">
        <v>31243845.579999998</v>
      </c>
      <c r="L901" s="19">
        <v>33120941.23</v>
      </c>
      <c r="M901" s="19">
        <v>34112913.200000003</v>
      </c>
      <c r="N901" s="19">
        <v>29787170.219999999</v>
      </c>
      <c r="O901" s="19">
        <v>31747709.109999999</v>
      </c>
      <c r="P901" s="19">
        <v>30109515.859999999</v>
      </c>
      <c r="Q901" s="19">
        <v>28753018.760000002</v>
      </c>
      <c r="R901" s="19">
        <v>30112779.16</v>
      </c>
      <c r="S901" s="19">
        <v>29325987.190000001</v>
      </c>
      <c r="T901" s="19">
        <v>27549990.140000001</v>
      </c>
      <c r="U901" s="19">
        <v>28732503.920000002</v>
      </c>
      <c r="V901" s="19">
        <v>28054271.16</v>
      </c>
      <c r="W901" s="19">
        <v>23807054.390000001</v>
      </c>
      <c r="X901" s="19">
        <v>29611755</v>
      </c>
      <c r="Y901" s="19">
        <v>26646193.34</v>
      </c>
      <c r="Z901" s="19">
        <v>24660098.23</v>
      </c>
      <c r="AA901" s="19">
        <v>27497528.760000002</v>
      </c>
      <c r="AB901" s="19">
        <v>25554510.530000001</v>
      </c>
      <c r="AC901" s="19">
        <v>24213057.350000001</v>
      </c>
      <c r="AD901" s="19">
        <v>26714570.949999999</v>
      </c>
      <c r="AE901" s="19">
        <v>25940778.629999999</v>
      </c>
      <c r="AF901" s="19">
        <v>24173214.539999999</v>
      </c>
      <c r="AG901" s="19">
        <v>23640998.41</v>
      </c>
      <c r="AH901" s="19">
        <v>24419179.25</v>
      </c>
      <c r="AI901" s="19">
        <v>23552998.309999999</v>
      </c>
      <c r="AJ901" s="19">
        <v>24996804.73</v>
      </c>
      <c r="AK901" s="19">
        <v>22512081.370000001</v>
      </c>
      <c r="AL901" s="224">
        <v>23628866.75</v>
      </c>
      <c r="AM901" s="224">
        <v>24318639.350000001</v>
      </c>
    </row>
    <row r="902" spans="1:39" s="19" customFormat="1" x14ac:dyDescent="0.2">
      <c r="A902" s="28" t="s">
        <v>402</v>
      </c>
      <c r="B902" s="32"/>
      <c r="C902" s="19">
        <v>468</v>
      </c>
      <c r="D902" s="19">
        <v>573</v>
      </c>
      <c r="E902" s="19">
        <v>522</v>
      </c>
      <c r="F902" s="19">
        <v>550</v>
      </c>
      <c r="G902" s="19">
        <v>540</v>
      </c>
      <c r="H902" s="19">
        <v>508</v>
      </c>
      <c r="I902" s="19">
        <v>502</v>
      </c>
      <c r="J902" s="19">
        <v>514</v>
      </c>
      <c r="K902" s="19">
        <v>494.55</v>
      </c>
      <c r="L902" s="19">
        <v>519</v>
      </c>
      <c r="M902" s="19">
        <v>533</v>
      </c>
      <c r="N902" s="19">
        <v>494</v>
      </c>
      <c r="O902" s="19">
        <v>517</v>
      </c>
      <c r="P902" s="19">
        <v>505</v>
      </c>
      <c r="Q902" s="19">
        <v>494</v>
      </c>
      <c r="R902" s="19">
        <v>505</v>
      </c>
      <c r="S902" s="19">
        <v>502</v>
      </c>
      <c r="T902" s="19">
        <v>489</v>
      </c>
      <c r="U902" s="19">
        <v>500</v>
      </c>
      <c r="V902" s="19">
        <v>491</v>
      </c>
      <c r="W902" s="19">
        <v>458</v>
      </c>
      <c r="X902" s="19">
        <v>512</v>
      </c>
      <c r="Y902" s="19">
        <v>487</v>
      </c>
      <c r="Z902" s="19">
        <v>463</v>
      </c>
      <c r="AA902" s="19">
        <v>501</v>
      </c>
      <c r="AB902" s="19">
        <v>483</v>
      </c>
      <c r="AC902" s="19">
        <v>476</v>
      </c>
      <c r="AD902" s="19">
        <v>500</v>
      </c>
      <c r="AE902" s="19">
        <v>494</v>
      </c>
      <c r="AF902" s="19">
        <v>485</v>
      </c>
      <c r="AG902" s="19">
        <v>472</v>
      </c>
      <c r="AH902" s="19">
        <v>483</v>
      </c>
      <c r="AI902" s="19">
        <v>479</v>
      </c>
      <c r="AJ902" s="19">
        <v>497</v>
      </c>
      <c r="AK902" s="19">
        <v>485</v>
      </c>
      <c r="AL902" s="224">
        <v>485</v>
      </c>
      <c r="AM902" s="224">
        <v>504</v>
      </c>
    </row>
    <row r="903" spans="1:39" s="71" customFormat="1" x14ac:dyDescent="0.2">
      <c r="A903" s="131" t="s">
        <v>867</v>
      </c>
      <c r="B903" s="132"/>
      <c r="D903" s="71">
        <f>D901/C189</f>
        <v>0.17511882635855197</v>
      </c>
      <c r="E903" s="71">
        <f t="shared" ref="E903:W903" si="44">E901/D189</f>
        <v>4.6151072370568729</v>
      </c>
      <c r="F903" s="71">
        <f t="shared" si="44"/>
        <v>0.18140143760994726</v>
      </c>
      <c r="G903" s="71">
        <f t="shared" si="44"/>
        <v>0.19431997862232755</v>
      </c>
      <c r="H903" s="71">
        <f t="shared" si="44"/>
        <v>0.17660281301177541</v>
      </c>
      <c r="I903" s="71">
        <f t="shared" si="44"/>
        <v>0.17354220678286367</v>
      </c>
      <c r="J903" s="71">
        <f t="shared" si="44"/>
        <v>0.18867460602488356</v>
      </c>
      <c r="K903" s="71">
        <f t="shared" si="44"/>
        <v>0.17683502141729573</v>
      </c>
      <c r="L903" s="71">
        <f t="shared" si="44"/>
        <v>0.19111520214197006</v>
      </c>
      <c r="M903" s="71">
        <f t="shared" si="44"/>
        <v>0.19254783568694483</v>
      </c>
      <c r="N903" s="71">
        <f t="shared" si="44"/>
        <v>0.17487392709548405</v>
      </c>
      <c r="O903" s="71">
        <f t="shared" si="44"/>
        <v>0.18977270985544348</v>
      </c>
      <c r="P903" s="71">
        <f t="shared" si="44"/>
        <v>0.18273472376211644</v>
      </c>
      <c r="Q903" s="71">
        <f t="shared" si="44"/>
        <v>0.1751371845952196</v>
      </c>
      <c r="R903" s="71">
        <f t="shared" si="44"/>
        <v>0.18228105473633643</v>
      </c>
      <c r="S903" s="71">
        <f t="shared" si="44"/>
        <v>0.17906583384238145</v>
      </c>
      <c r="T903" s="71">
        <f t="shared" si="44"/>
        <v>0.167891178766332</v>
      </c>
      <c r="U903" s="71">
        <f t="shared" si="44"/>
        <v>0.17511073883226921</v>
      </c>
      <c r="V903" s="71">
        <f t="shared" si="44"/>
        <v>0.17165251618277</v>
      </c>
      <c r="W903" s="71">
        <f t="shared" si="44"/>
        <v>0.14759267271337698</v>
      </c>
      <c r="X903" s="71">
        <f t="shared" ref="X903" si="45">X901/W189</f>
        <v>0.18462096377167211</v>
      </c>
      <c r="Y903" s="71">
        <f t="shared" ref="Y903" si="46">Y901/X189</f>
        <v>0.16348413588645228</v>
      </c>
      <c r="Z903" s="71">
        <f t="shared" ref="Z903" si="47">Z901/Y189</f>
        <v>0.15509091165548483</v>
      </c>
      <c r="AA903" s="71">
        <f>AA901/Z189</f>
        <v>0.17725268126672569</v>
      </c>
      <c r="AB903" s="71">
        <f>AB901/AA189</f>
        <v>0.16637293345146467</v>
      </c>
      <c r="AC903" s="71">
        <f>AC901/AB189</f>
        <v>0.15916663953993815</v>
      </c>
      <c r="AD903" s="71">
        <f>AD901/AC189</f>
        <v>0.17580470897700634</v>
      </c>
      <c r="AE903" s="71">
        <f t="shared" ref="AE903" si="48">AE901/AD189</f>
        <v>0.1713158302948182</v>
      </c>
      <c r="AF903" s="71">
        <f t="shared" ref="AF903" si="49">AF901/AE189</f>
        <v>0.16077736581936594</v>
      </c>
      <c r="AG903" s="71">
        <f t="shared" ref="AG903:AH903" si="50">AG901/AF189</f>
        <v>0.15773768856475634</v>
      </c>
      <c r="AH903" s="71">
        <f t="shared" si="50"/>
        <v>0.16445385823557004</v>
      </c>
      <c r="AI903" s="71">
        <f t="shared" ref="AI903" si="51">AI901/AH189</f>
        <v>0.15993996415444114</v>
      </c>
      <c r="AJ903" s="71">
        <f t="shared" ref="AJ903:AM903" si="52">AJ901/AI189</f>
        <v>0.17129220066386072</v>
      </c>
      <c r="AK903" s="71">
        <f t="shared" si="52"/>
        <v>0.15319761030649834</v>
      </c>
      <c r="AL903" s="71">
        <f t="shared" si="52"/>
        <v>0.16425328686072316</v>
      </c>
      <c r="AM903" s="71">
        <f t="shared" si="52"/>
        <v>0.17385373601078069</v>
      </c>
    </row>
    <row r="904" spans="1:39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226"/>
      <c r="AM904" s="226"/>
    </row>
    <row r="905" spans="1:39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45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226"/>
      <c r="AM905" s="226"/>
    </row>
    <row r="906" spans="1:39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226"/>
      <c r="AM906" s="226"/>
    </row>
    <row r="907" spans="1:39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226"/>
      <c r="AM907" s="226"/>
    </row>
    <row r="908" spans="1:39" s="17" customFormat="1" x14ac:dyDescent="0.2">
      <c r="A908" s="36" t="s">
        <v>407</v>
      </c>
      <c r="B908" s="37"/>
      <c r="X908" s="110"/>
      <c r="Y908" s="110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</row>
    <row r="909" spans="1:39" s="17" customFormat="1" x14ac:dyDescent="0.2">
      <c r="A909" s="36" t="s">
        <v>408</v>
      </c>
      <c r="B909" s="37"/>
      <c r="X909" s="110"/>
      <c r="Y909" s="110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</row>
    <row r="910" spans="1:39" s="17" customFormat="1" x14ac:dyDescent="0.2">
      <c r="A910" s="36" t="s">
        <v>409</v>
      </c>
      <c r="B910" s="37"/>
      <c r="X910" s="110"/>
      <c r="Y910" s="110"/>
      <c r="Z910" s="110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</row>
    <row r="911" spans="1:39" s="17" customFormat="1" x14ac:dyDescent="0.2">
      <c r="A911" s="36"/>
      <c r="B911" s="37"/>
      <c r="AL911" s="218"/>
      <c r="AM911" s="218"/>
    </row>
    <row r="912" spans="1:39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Z912" s="7"/>
      <c r="AA912" s="7"/>
      <c r="AB912" s="7"/>
      <c r="AL912" s="218"/>
      <c r="AM912" s="218"/>
    </row>
    <row r="913" spans="1:48" s="17" customFormat="1" x14ac:dyDescent="0.2">
      <c r="A913" s="28" t="s">
        <v>412</v>
      </c>
      <c r="B913" s="37"/>
      <c r="C913" s="19">
        <v>71547.539999999994</v>
      </c>
      <c r="D913" s="19">
        <v>67992.259999999995</v>
      </c>
      <c r="E913" s="19">
        <v>4184943.66</v>
      </c>
      <c r="F913" s="19">
        <v>3857432.74</v>
      </c>
      <c r="G913" s="19">
        <v>3560596.48</v>
      </c>
      <c r="H913" s="19">
        <v>3251386.35</v>
      </c>
      <c r="I913" s="19">
        <v>3038281.76</v>
      </c>
      <c r="J913" s="19">
        <v>2888418.97</v>
      </c>
      <c r="K913" s="19">
        <v>2707536.47</v>
      </c>
      <c r="L913" s="19">
        <v>2527271.7000000002</v>
      </c>
      <c r="M913" s="19">
        <v>2346353.29</v>
      </c>
      <c r="N913" s="19">
        <v>2151954.54</v>
      </c>
      <c r="O913" s="19">
        <v>2003588.16</v>
      </c>
      <c r="P913" s="19">
        <v>1915341.6</v>
      </c>
      <c r="Q913" s="19">
        <v>1808454.74</v>
      </c>
      <c r="R913" s="19">
        <v>1716329.04</v>
      </c>
      <c r="S913" s="19">
        <v>1642163.41</v>
      </c>
      <c r="T913" s="19">
        <v>1670110.03</v>
      </c>
      <c r="U913" s="19">
        <v>1673512.26</v>
      </c>
      <c r="V913" s="19">
        <v>1656410.57</v>
      </c>
      <c r="W913" s="19">
        <v>1636676.93</v>
      </c>
      <c r="X913" s="19">
        <v>1555380.84</v>
      </c>
      <c r="Y913" s="19">
        <v>1506565.9</v>
      </c>
      <c r="Z913" s="19">
        <v>1427400.57</v>
      </c>
      <c r="AA913" s="19">
        <v>1453638.57</v>
      </c>
      <c r="AB913" s="19">
        <v>1415335</v>
      </c>
      <c r="AC913" s="19">
        <v>1349632.8</v>
      </c>
      <c r="AD913" s="19">
        <v>1291556.18</v>
      </c>
      <c r="AE913" s="19">
        <v>651974.92000000004</v>
      </c>
      <c r="AF913" s="19">
        <v>1196536.53</v>
      </c>
      <c r="AG913" s="19">
        <v>1080876.8500000001</v>
      </c>
      <c r="AH913" s="19">
        <v>1156799.3700000001</v>
      </c>
      <c r="AI913" s="19">
        <v>1123143.92</v>
      </c>
      <c r="AJ913" s="19">
        <v>1090128.05</v>
      </c>
      <c r="AK913" s="19">
        <v>1053463.54</v>
      </c>
      <c r="AL913" s="224">
        <v>1067158.3700000001</v>
      </c>
      <c r="AM913" s="224">
        <v>1055577.6100000001</v>
      </c>
    </row>
    <row r="914" spans="1:48" s="19" customFormat="1" x14ac:dyDescent="0.2">
      <c r="A914" s="36" t="s">
        <v>413</v>
      </c>
      <c r="B914" s="32"/>
      <c r="C914" s="17">
        <v>32</v>
      </c>
      <c r="D914" s="17">
        <v>32</v>
      </c>
      <c r="E914" s="17">
        <v>2558</v>
      </c>
      <c r="F914" s="17">
        <v>2525</v>
      </c>
      <c r="G914" s="17">
        <v>2511</v>
      </c>
      <c r="H914" s="17">
        <v>2485</v>
      </c>
      <c r="I914" s="17">
        <v>2472</v>
      </c>
      <c r="J914" s="17">
        <v>2467</v>
      </c>
      <c r="K914" s="17">
        <v>2443</v>
      </c>
      <c r="L914" s="17">
        <v>2429</v>
      </c>
      <c r="M914" s="17">
        <v>2420</v>
      </c>
      <c r="N914" s="17">
        <v>2399</v>
      </c>
      <c r="O914" s="17">
        <v>2393</v>
      </c>
      <c r="P914" s="17">
        <v>2392</v>
      </c>
      <c r="Q914" s="17">
        <v>2371</v>
      </c>
      <c r="R914" s="17">
        <v>2360</v>
      </c>
      <c r="S914" s="17">
        <v>2356</v>
      </c>
      <c r="T914" s="17">
        <v>2358</v>
      </c>
      <c r="U914" s="17">
        <v>2369</v>
      </c>
      <c r="V914" s="17">
        <v>2278</v>
      </c>
      <c r="W914" s="17">
        <v>2280</v>
      </c>
      <c r="X914" s="17">
        <v>2273</v>
      </c>
      <c r="Y914" s="17">
        <v>2272</v>
      </c>
      <c r="Z914" s="17">
        <v>2259</v>
      </c>
      <c r="AA914" s="17">
        <v>2275</v>
      </c>
      <c r="AB914" s="17">
        <v>2185</v>
      </c>
      <c r="AC914" s="17">
        <v>2182</v>
      </c>
      <c r="AD914" s="17">
        <v>2179</v>
      </c>
      <c r="AE914" s="17">
        <v>1949</v>
      </c>
      <c r="AF914" s="17">
        <v>2181</v>
      </c>
      <c r="AG914" s="17">
        <v>2176</v>
      </c>
      <c r="AH914" s="17">
        <v>2196</v>
      </c>
      <c r="AI914" s="17">
        <v>2194</v>
      </c>
      <c r="AJ914" s="17">
        <v>2199</v>
      </c>
      <c r="AK914" s="17">
        <v>2199</v>
      </c>
      <c r="AL914" s="218">
        <v>2211</v>
      </c>
      <c r="AM914" s="218">
        <v>2115</v>
      </c>
    </row>
    <row r="915" spans="1:48" ht="15" x14ac:dyDescent="0.25">
      <c r="A915" s="28" t="s">
        <v>414</v>
      </c>
      <c r="C915" s="19">
        <v>13631.42</v>
      </c>
      <c r="D915" s="19">
        <v>14825.73</v>
      </c>
      <c r="E915" s="19">
        <v>746892.69</v>
      </c>
      <c r="F915" s="19">
        <v>710999.8</v>
      </c>
      <c r="G915" s="19">
        <v>1134773.23</v>
      </c>
      <c r="H915" s="19">
        <v>847079.13</v>
      </c>
      <c r="I915" s="19">
        <v>801004.3</v>
      </c>
      <c r="J915" s="19">
        <v>739342.53</v>
      </c>
      <c r="K915" s="19">
        <v>744652.71</v>
      </c>
      <c r="L915" s="19">
        <v>609796.21</v>
      </c>
      <c r="M915" s="19">
        <v>422225.99</v>
      </c>
      <c r="N915" s="19">
        <v>416992.87</v>
      </c>
      <c r="O915" s="19">
        <v>297085.39</v>
      </c>
      <c r="P915" s="19">
        <v>305470.77</v>
      </c>
      <c r="Q915" s="19">
        <v>306831.24</v>
      </c>
      <c r="R915" s="19">
        <v>243886.13</v>
      </c>
      <c r="S915" s="19">
        <v>210270.41</v>
      </c>
      <c r="T915" s="19">
        <v>182191.03</v>
      </c>
      <c r="U915" s="19">
        <v>187141.61</v>
      </c>
      <c r="V915" s="19">
        <v>149581.74</v>
      </c>
      <c r="W915" s="19">
        <v>213599.02</v>
      </c>
      <c r="X915" s="19">
        <v>128715.65</v>
      </c>
      <c r="Y915" s="19">
        <v>121654.1</v>
      </c>
      <c r="Z915" s="19">
        <v>165892.43</v>
      </c>
      <c r="AA915" s="19">
        <v>153005.48000000001</v>
      </c>
      <c r="AB915" s="19">
        <v>191177.92</v>
      </c>
      <c r="AC915" s="19">
        <v>185554.66</v>
      </c>
      <c r="AD915" s="19">
        <v>138386.97</v>
      </c>
      <c r="AE915" s="19">
        <v>93605.38</v>
      </c>
      <c r="AF915" s="19">
        <v>152014.24</v>
      </c>
      <c r="AG915" s="19">
        <v>102075.35</v>
      </c>
      <c r="AH915" s="19">
        <v>140445.23000000001</v>
      </c>
      <c r="AI915" s="19">
        <v>148818.31</v>
      </c>
      <c r="AJ915" s="19">
        <v>135309.6</v>
      </c>
      <c r="AK915" s="19">
        <v>126013.74</v>
      </c>
      <c r="AL915" s="224">
        <v>108353.52</v>
      </c>
      <c r="AM915" s="224">
        <v>116654.83</v>
      </c>
      <c r="AN915" s="56"/>
      <c r="AO915" s="56"/>
      <c r="AP915" s="56"/>
      <c r="AQ915" s="56"/>
      <c r="AR915" s="56"/>
      <c r="AS915" s="56"/>
      <c r="AT915" s="56"/>
      <c r="AU915" s="56"/>
      <c r="AV915" s="56"/>
    </row>
    <row r="916" spans="1:48" ht="18" x14ac:dyDescent="0.25">
      <c r="A916" s="28" t="s">
        <v>415</v>
      </c>
      <c r="B916" s="51"/>
      <c r="C916" s="19">
        <v>7996.39</v>
      </c>
      <c r="D916" s="19">
        <v>3228.15</v>
      </c>
      <c r="E916" s="19">
        <v>213804.82</v>
      </c>
      <c r="F916" s="19">
        <v>320412.83</v>
      </c>
      <c r="G916" s="19">
        <v>185736.15</v>
      </c>
      <c r="H916" s="19">
        <v>307890.13</v>
      </c>
      <c r="I916" s="19">
        <v>254459.14</v>
      </c>
      <c r="J916" s="19">
        <v>167879.3</v>
      </c>
      <c r="K916" s="19">
        <v>188359.4</v>
      </c>
      <c r="L916" s="19">
        <v>204978.07</v>
      </c>
      <c r="M916" s="19">
        <v>170519.44</v>
      </c>
      <c r="N916" s="19">
        <v>124244.58</v>
      </c>
      <c r="O916" s="19">
        <v>152033.37</v>
      </c>
      <c r="P916" s="19">
        <v>90202.72</v>
      </c>
      <c r="Q916" s="19">
        <v>78039.25</v>
      </c>
      <c r="R916" s="19">
        <v>128678.57</v>
      </c>
      <c r="S916" s="19">
        <v>117030.43</v>
      </c>
      <c r="T916" s="19">
        <v>112662.57</v>
      </c>
      <c r="U916" s="19">
        <v>78185.34</v>
      </c>
      <c r="V916" s="19">
        <v>100230.05</v>
      </c>
      <c r="W916" s="19">
        <v>74130.880000000005</v>
      </c>
      <c r="X916" s="19">
        <v>107111.96</v>
      </c>
      <c r="Y916" s="19">
        <v>95104.3</v>
      </c>
      <c r="Z916" s="19">
        <v>85234.27</v>
      </c>
      <c r="AA916" s="19">
        <v>58246.2</v>
      </c>
      <c r="AB916" s="19">
        <v>63582.91</v>
      </c>
      <c r="AC916" s="19">
        <v>56777.599999999999</v>
      </c>
      <c r="AD916" s="19">
        <v>63072.08</v>
      </c>
      <c r="AE916" s="19">
        <v>13650.07</v>
      </c>
      <c r="AF916" s="19">
        <v>44187.5</v>
      </c>
      <c r="AG916" s="19">
        <v>36357.31</v>
      </c>
      <c r="AH916" s="19">
        <v>61722.64</v>
      </c>
      <c r="AI916" s="19">
        <v>20016.61</v>
      </c>
      <c r="AJ916" s="19">
        <v>27303.67</v>
      </c>
      <c r="AK916" s="19">
        <v>25494.080000000002</v>
      </c>
      <c r="AL916" s="224">
        <v>48170.879999999997</v>
      </c>
      <c r="AM916" s="224">
        <v>50760.37</v>
      </c>
      <c r="AN916" s="56"/>
      <c r="AO916" s="56"/>
      <c r="AP916" s="56"/>
      <c r="AQ916" s="56"/>
      <c r="AR916" s="56"/>
      <c r="AS916" s="56"/>
      <c r="AT916" s="56"/>
      <c r="AU916" s="56"/>
      <c r="AV916" s="56"/>
    </row>
    <row r="917" spans="1:48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151870.47</v>
      </c>
      <c r="F917" s="19">
        <v>152071.31</v>
      </c>
      <c r="G917" s="19">
        <v>180557.29</v>
      </c>
      <c r="H917" s="19">
        <v>159064.17000000001</v>
      </c>
      <c r="I917" s="19">
        <v>195588.92</v>
      </c>
      <c r="J917" s="19">
        <v>194964.94</v>
      </c>
      <c r="K917" s="19">
        <v>168277.94</v>
      </c>
      <c r="L917" s="19">
        <v>138489.47</v>
      </c>
      <c r="M917" s="19">
        <v>122495.23</v>
      </c>
      <c r="N917" s="19">
        <v>92476.51</v>
      </c>
      <c r="O917" s="19">
        <v>43140.22</v>
      </c>
      <c r="P917" s="19">
        <v>91649.16</v>
      </c>
      <c r="Q917" s="19">
        <v>66858.27</v>
      </c>
      <c r="R917" s="19">
        <v>55558.05</v>
      </c>
      <c r="S917" s="19">
        <v>86914.64</v>
      </c>
      <c r="T917" s="19">
        <v>69829.039999999994</v>
      </c>
      <c r="U917" s="19">
        <v>78819.8</v>
      </c>
      <c r="V917" s="19">
        <v>81142.52</v>
      </c>
      <c r="W917" s="19">
        <v>104286.27</v>
      </c>
      <c r="X917" s="19">
        <v>85472.94</v>
      </c>
      <c r="Y917" s="19">
        <v>88521.57</v>
      </c>
      <c r="Z917" s="19">
        <v>93325.31</v>
      </c>
      <c r="AA917" s="19">
        <v>126874.49</v>
      </c>
      <c r="AB917" s="19">
        <v>77354.77</v>
      </c>
      <c r="AC917" s="19">
        <v>87763.16</v>
      </c>
      <c r="AD917" s="19">
        <v>40414.54</v>
      </c>
      <c r="AE917" s="19">
        <v>20443.04</v>
      </c>
      <c r="AF917" s="19">
        <v>81646.2</v>
      </c>
      <c r="AG917" s="19">
        <v>36651.32</v>
      </c>
      <c r="AH917" s="19">
        <v>69306.14</v>
      </c>
      <c r="AI917" s="19">
        <v>74050.320000000007</v>
      </c>
      <c r="AJ917" s="19">
        <v>38175.64</v>
      </c>
      <c r="AK917" s="19">
        <v>44120.82</v>
      </c>
      <c r="AL917" s="224">
        <v>32770.35</v>
      </c>
      <c r="AM917" s="224">
        <v>35794.54</v>
      </c>
    </row>
    <row r="918" spans="1:48" s="19" customFormat="1" x14ac:dyDescent="0.2">
      <c r="A918" s="28" t="s">
        <v>417</v>
      </c>
      <c r="B918" s="32"/>
      <c r="C918" s="19">
        <v>2954.49</v>
      </c>
      <c r="D918" s="19">
        <v>0</v>
      </c>
      <c r="E918" s="19">
        <v>185621.31</v>
      </c>
      <c r="F918" s="19">
        <v>137159.67999999999</v>
      </c>
      <c r="G918" s="19">
        <v>126075.44</v>
      </c>
      <c r="H918" s="19">
        <v>105705.23</v>
      </c>
      <c r="I918" s="19">
        <v>118517.9</v>
      </c>
      <c r="J918" s="19">
        <v>156684.65</v>
      </c>
      <c r="K918" s="19">
        <v>151988.26999999999</v>
      </c>
      <c r="L918" s="19">
        <v>124004.32</v>
      </c>
      <c r="M918" s="19">
        <v>105142.87</v>
      </c>
      <c r="N918" s="19">
        <v>88481.35</v>
      </c>
      <c r="O918" s="19">
        <v>59446.69</v>
      </c>
      <c r="P918" s="19">
        <v>37417.31</v>
      </c>
      <c r="Q918" s="19">
        <v>54602.29</v>
      </c>
      <c r="R918" s="19">
        <v>49090.39</v>
      </c>
      <c r="S918" s="19">
        <v>51063.85</v>
      </c>
      <c r="T918" s="19">
        <v>87565.69</v>
      </c>
      <c r="U918" s="19">
        <v>79040.53</v>
      </c>
      <c r="V918" s="19">
        <v>70105</v>
      </c>
      <c r="W918" s="19">
        <v>53980.08</v>
      </c>
      <c r="X918" s="19">
        <v>69380.479999999996</v>
      </c>
      <c r="Y918" s="19">
        <v>79811.78</v>
      </c>
      <c r="Z918" s="19">
        <v>82347.33</v>
      </c>
      <c r="AA918" s="19">
        <v>82523.070000000007</v>
      </c>
      <c r="AB918" s="19">
        <v>104227.18</v>
      </c>
      <c r="AC918" s="19">
        <v>100873.21</v>
      </c>
      <c r="AD918" s="19">
        <v>106050.65</v>
      </c>
      <c r="AE918" s="19">
        <v>0</v>
      </c>
      <c r="AF918" s="19">
        <v>83226.92</v>
      </c>
      <c r="AG918" s="19">
        <v>37193.800000000003</v>
      </c>
      <c r="AH918" s="19">
        <v>38267.03</v>
      </c>
      <c r="AI918" s="19">
        <v>52000.58</v>
      </c>
      <c r="AJ918" s="19">
        <v>76227.63</v>
      </c>
      <c r="AK918" s="19">
        <v>49741.67</v>
      </c>
      <c r="AL918" s="224">
        <v>54748.34</v>
      </c>
      <c r="AM918" s="224">
        <v>45865.78</v>
      </c>
    </row>
    <row r="919" spans="1:48" s="19" customFormat="1" x14ac:dyDescent="0.2">
      <c r="A919" s="28" t="s">
        <v>418</v>
      </c>
      <c r="B919" s="32"/>
      <c r="C919" s="19">
        <v>7081.38</v>
      </c>
      <c r="D919" s="19">
        <v>9929.56</v>
      </c>
      <c r="E919" s="19">
        <v>128528.6</v>
      </c>
      <c r="F919" s="19">
        <v>159085.9</v>
      </c>
      <c r="G919" s="19">
        <v>93134.02</v>
      </c>
      <c r="H919" s="19">
        <v>95158.9</v>
      </c>
      <c r="I919" s="19">
        <v>122346.9</v>
      </c>
      <c r="J919" s="19">
        <v>66657.03</v>
      </c>
      <c r="K919" s="19">
        <v>80520.240000000005</v>
      </c>
      <c r="L919" s="19">
        <v>63738.26</v>
      </c>
      <c r="M919" s="19">
        <v>52823.75</v>
      </c>
      <c r="N919" s="19">
        <v>37748.54</v>
      </c>
      <c r="O919" s="19">
        <v>53156.800000000003</v>
      </c>
      <c r="P919" s="19">
        <v>57944.37</v>
      </c>
      <c r="Q919" s="19">
        <v>59934.559999999998</v>
      </c>
      <c r="R919" s="19">
        <v>32130.29</v>
      </c>
      <c r="S919" s="19">
        <v>60077.21</v>
      </c>
      <c r="T919" s="19">
        <v>110627.8</v>
      </c>
      <c r="U919" s="19">
        <v>144246.87</v>
      </c>
      <c r="V919" s="19">
        <v>82829.649999999994</v>
      </c>
      <c r="W919" s="19">
        <v>97324.24</v>
      </c>
      <c r="X919" s="19">
        <v>85205.51</v>
      </c>
      <c r="Y919" s="19">
        <v>81325.429999999993</v>
      </c>
      <c r="Z919" s="19">
        <v>54179.02</v>
      </c>
      <c r="AA919" s="19">
        <v>79773.179999999993</v>
      </c>
      <c r="AB919" s="19">
        <v>59370.559999999998</v>
      </c>
      <c r="AC919" s="19">
        <v>47470.2</v>
      </c>
      <c r="AD919" s="19">
        <v>74263.08</v>
      </c>
      <c r="AE919" s="19">
        <v>0</v>
      </c>
      <c r="AF919" s="19">
        <v>13843.4</v>
      </c>
      <c r="AG919" s="19">
        <v>40669.42</v>
      </c>
      <c r="AH919" s="19">
        <v>47159.66</v>
      </c>
      <c r="AI919" s="19">
        <v>24206.81</v>
      </c>
      <c r="AJ919" s="19">
        <v>71795.899999999994</v>
      </c>
      <c r="AK919" s="19">
        <v>49837.78</v>
      </c>
      <c r="AL919" s="224">
        <v>47788.63</v>
      </c>
      <c r="AM919" s="224">
        <v>32644.18</v>
      </c>
    </row>
    <row r="920" spans="1:48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146963.21</v>
      </c>
      <c r="F920" s="19">
        <v>90184.42</v>
      </c>
      <c r="G920" s="19">
        <v>140039.42000000001</v>
      </c>
      <c r="H920" s="19">
        <v>73001.81</v>
      </c>
      <c r="I920" s="19">
        <v>55828.480000000003</v>
      </c>
      <c r="J920" s="19">
        <v>62227.58</v>
      </c>
      <c r="K920" s="19">
        <v>13800.71</v>
      </c>
      <c r="L920" s="19">
        <v>34318.46</v>
      </c>
      <c r="M920" s="19">
        <v>43538.31</v>
      </c>
      <c r="N920" s="19">
        <v>31079.61</v>
      </c>
      <c r="O920" s="19">
        <v>29322.38</v>
      </c>
      <c r="P920" s="19">
        <v>53381.09</v>
      </c>
      <c r="Q920" s="19">
        <v>56138.85</v>
      </c>
      <c r="R920" s="19">
        <v>72183.81</v>
      </c>
      <c r="S920" s="19">
        <v>52655.77</v>
      </c>
      <c r="T920" s="19">
        <v>47737.62</v>
      </c>
      <c r="U920" s="19">
        <v>87067.6</v>
      </c>
      <c r="V920" s="19">
        <v>141374.75</v>
      </c>
      <c r="W920" s="19">
        <v>101081.42</v>
      </c>
      <c r="X920" s="19">
        <v>56665.36</v>
      </c>
      <c r="Y920" s="19">
        <v>66961.66</v>
      </c>
      <c r="Z920" s="19">
        <v>13988.07</v>
      </c>
      <c r="AA920" s="19">
        <v>24380.880000000001</v>
      </c>
      <c r="AB920" s="19">
        <v>74389.210000000006</v>
      </c>
      <c r="AC920" s="19">
        <v>63056.92</v>
      </c>
      <c r="AD920" s="19">
        <v>54879.73</v>
      </c>
      <c r="AE920" s="19">
        <v>0</v>
      </c>
      <c r="AF920" s="19">
        <v>82680.639999999999</v>
      </c>
      <c r="AG920" s="19">
        <v>19853.72</v>
      </c>
      <c r="AH920" s="19">
        <v>24834.93</v>
      </c>
      <c r="AI920" s="19">
        <v>42025.72</v>
      </c>
      <c r="AJ920" s="19">
        <v>19493.34</v>
      </c>
      <c r="AK920" s="19">
        <v>46809.4</v>
      </c>
      <c r="AL920" s="224">
        <v>25654.65</v>
      </c>
      <c r="AM920" s="224">
        <v>37971.58</v>
      </c>
    </row>
    <row r="921" spans="1:48" s="19" customFormat="1" x14ac:dyDescent="0.2">
      <c r="A921" s="36" t="s">
        <v>421</v>
      </c>
      <c r="B921" s="32"/>
      <c r="C921" s="17">
        <v>7</v>
      </c>
      <c r="D921" s="17">
        <v>8</v>
      </c>
      <c r="E921" s="17">
        <v>274</v>
      </c>
      <c r="F921" s="17">
        <v>242</v>
      </c>
      <c r="G921" s="17">
        <v>371</v>
      </c>
      <c r="H921" s="17">
        <v>293</v>
      </c>
      <c r="I921" s="17">
        <v>261</v>
      </c>
      <c r="J921" s="17">
        <v>241</v>
      </c>
      <c r="K921" s="17">
        <v>225</v>
      </c>
      <c r="L921" s="17">
        <v>210</v>
      </c>
      <c r="M921" s="17">
        <v>143</v>
      </c>
      <c r="N921" s="17">
        <v>152</v>
      </c>
      <c r="O921" s="17">
        <v>117</v>
      </c>
      <c r="P921" s="17">
        <v>113</v>
      </c>
      <c r="Q921" s="17">
        <v>113</v>
      </c>
      <c r="R921" s="17">
        <v>88</v>
      </c>
      <c r="S921" s="17">
        <v>71</v>
      </c>
      <c r="T921" s="17">
        <v>68</v>
      </c>
      <c r="U921" s="17">
        <v>81</v>
      </c>
      <c r="V921" s="17">
        <v>65</v>
      </c>
      <c r="W921" s="17">
        <v>74</v>
      </c>
      <c r="X921" s="17">
        <v>50</v>
      </c>
      <c r="Y921" s="17">
        <v>51</v>
      </c>
      <c r="Z921" s="17">
        <v>56</v>
      </c>
      <c r="AA921" s="17">
        <v>41</v>
      </c>
      <c r="AB921" s="17">
        <v>48</v>
      </c>
      <c r="AC921" s="17">
        <v>51</v>
      </c>
      <c r="AD921" s="17">
        <v>36</v>
      </c>
      <c r="AE921" s="17">
        <v>32</v>
      </c>
      <c r="AF921" s="17">
        <v>49</v>
      </c>
      <c r="AG921" s="17">
        <v>38</v>
      </c>
      <c r="AH921" s="17">
        <v>44</v>
      </c>
      <c r="AI921" s="17">
        <v>45</v>
      </c>
      <c r="AJ921" s="17">
        <v>43</v>
      </c>
      <c r="AK921" s="17">
        <v>44</v>
      </c>
      <c r="AL921" s="218">
        <v>36</v>
      </c>
      <c r="AM921" s="218">
        <v>28</v>
      </c>
    </row>
    <row r="922" spans="1:48" s="19" customFormat="1" x14ac:dyDescent="0.2">
      <c r="A922" s="36" t="s">
        <v>422</v>
      </c>
      <c r="B922" s="32"/>
      <c r="C922" s="17">
        <v>2</v>
      </c>
      <c r="D922" s="17">
        <v>1</v>
      </c>
      <c r="E922" s="17">
        <v>70</v>
      </c>
      <c r="F922" s="17">
        <v>106</v>
      </c>
      <c r="G922" s="17">
        <v>71</v>
      </c>
      <c r="H922" s="17">
        <v>109</v>
      </c>
      <c r="I922" s="17">
        <v>104</v>
      </c>
      <c r="J922" s="17">
        <v>76</v>
      </c>
      <c r="K922" s="17">
        <v>82</v>
      </c>
      <c r="L922" s="17">
        <v>74</v>
      </c>
      <c r="M922" s="17">
        <v>60</v>
      </c>
      <c r="N922" s="17">
        <v>44</v>
      </c>
      <c r="O922" s="17">
        <v>54</v>
      </c>
      <c r="P922" s="17">
        <v>35</v>
      </c>
      <c r="Q922" s="17">
        <v>40</v>
      </c>
      <c r="R922" s="17">
        <v>55</v>
      </c>
      <c r="S922" s="17">
        <v>43</v>
      </c>
      <c r="T922" s="17">
        <v>34</v>
      </c>
      <c r="U922" s="17">
        <v>30</v>
      </c>
      <c r="V922" s="17">
        <v>32</v>
      </c>
      <c r="W922" s="17">
        <v>26</v>
      </c>
      <c r="X922" s="17">
        <v>27</v>
      </c>
      <c r="Y922" s="17">
        <v>25</v>
      </c>
      <c r="Z922" s="17">
        <v>28</v>
      </c>
      <c r="AA922" s="17">
        <v>23</v>
      </c>
      <c r="AB922" s="17">
        <v>19</v>
      </c>
      <c r="AC922" s="17">
        <v>13</v>
      </c>
      <c r="AD922" s="17">
        <v>14</v>
      </c>
      <c r="AE922" s="17">
        <v>6</v>
      </c>
      <c r="AF922" s="17">
        <v>14</v>
      </c>
      <c r="AG922" s="17">
        <v>9</v>
      </c>
      <c r="AH922" s="17">
        <v>9</v>
      </c>
      <c r="AI922" s="17">
        <v>5</v>
      </c>
      <c r="AJ922" s="17">
        <v>6</v>
      </c>
      <c r="AK922" s="17">
        <v>5</v>
      </c>
      <c r="AL922" s="218">
        <v>12</v>
      </c>
      <c r="AM922" s="218">
        <v>11</v>
      </c>
    </row>
    <row r="923" spans="1:48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43</v>
      </c>
      <c r="F923" s="17">
        <v>58</v>
      </c>
      <c r="G923" s="17">
        <v>65</v>
      </c>
      <c r="H923" s="17">
        <v>47</v>
      </c>
      <c r="I923" s="17">
        <v>63</v>
      </c>
      <c r="J923" s="17">
        <v>57</v>
      </c>
      <c r="K923" s="17">
        <v>48</v>
      </c>
      <c r="L923" s="17">
        <v>49</v>
      </c>
      <c r="M923" s="17">
        <v>45</v>
      </c>
      <c r="N923" s="17">
        <v>33</v>
      </c>
      <c r="O923" s="17">
        <v>17</v>
      </c>
      <c r="P923" s="17">
        <v>27</v>
      </c>
      <c r="Q923" s="17">
        <v>19</v>
      </c>
      <c r="R923" s="17">
        <v>26</v>
      </c>
      <c r="S923" s="17">
        <v>29</v>
      </c>
      <c r="T923" s="17">
        <v>23</v>
      </c>
      <c r="U923" s="17">
        <v>20</v>
      </c>
      <c r="V923" s="17">
        <v>28</v>
      </c>
      <c r="W923" s="17">
        <v>25</v>
      </c>
      <c r="X923" s="17">
        <v>18</v>
      </c>
      <c r="Y923" s="17">
        <v>26</v>
      </c>
      <c r="Z923" s="17">
        <v>20</v>
      </c>
      <c r="AA923" s="17">
        <v>26</v>
      </c>
      <c r="AB923" s="17">
        <v>23</v>
      </c>
      <c r="AC923" s="17">
        <v>21</v>
      </c>
      <c r="AD923" s="17">
        <v>11</v>
      </c>
      <c r="AE923" s="17">
        <v>3</v>
      </c>
      <c r="AF923" s="17">
        <v>19</v>
      </c>
      <c r="AG923" s="17">
        <v>9</v>
      </c>
      <c r="AH923" s="17">
        <v>15</v>
      </c>
      <c r="AI923" s="17">
        <v>8</v>
      </c>
      <c r="AJ923" s="17">
        <v>4</v>
      </c>
      <c r="AK923" s="17">
        <v>7</v>
      </c>
      <c r="AL923" s="218">
        <v>6</v>
      </c>
      <c r="AM923" s="218">
        <v>8</v>
      </c>
    </row>
    <row r="924" spans="1:48" s="19" customFormat="1" x14ac:dyDescent="0.2">
      <c r="A924" s="36" t="s">
        <v>424</v>
      </c>
      <c r="B924" s="32"/>
      <c r="C924" s="17">
        <v>1</v>
      </c>
      <c r="D924" s="17">
        <v>0</v>
      </c>
      <c r="E924" s="17">
        <v>50</v>
      </c>
      <c r="F924" s="17">
        <v>36</v>
      </c>
      <c r="G924" s="17">
        <v>34</v>
      </c>
      <c r="H924" s="17">
        <v>36</v>
      </c>
      <c r="I924" s="17">
        <v>37</v>
      </c>
      <c r="J924" s="17">
        <v>47</v>
      </c>
      <c r="K924" s="17">
        <v>42</v>
      </c>
      <c r="L924" s="17">
        <v>33</v>
      </c>
      <c r="M924" s="17">
        <v>27</v>
      </c>
      <c r="N924" s="17">
        <v>33</v>
      </c>
      <c r="O924" s="17">
        <v>18</v>
      </c>
      <c r="P924" s="17">
        <v>12</v>
      </c>
      <c r="Q924" s="17">
        <v>13</v>
      </c>
      <c r="R924" s="17">
        <v>9</v>
      </c>
      <c r="S924" s="17">
        <v>17</v>
      </c>
      <c r="T924" s="17">
        <v>23</v>
      </c>
      <c r="U924" s="17">
        <v>22</v>
      </c>
      <c r="V924" s="17">
        <v>17</v>
      </c>
      <c r="W924" s="17">
        <v>30</v>
      </c>
      <c r="X924" s="17">
        <v>25</v>
      </c>
      <c r="Y924" s="17">
        <v>17</v>
      </c>
      <c r="Z924" s="17">
        <v>18</v>
      </c>
      <c r="AA924" s="17">
        <v>18</v>
      </c>
      <c r="AB924" s="17">
        <v>17</v>
      </c>
      <c r="AC924" s="17">
        <v>20</v>
      </c>
      <c r="AD924" s="17">
        <v>20</v>
      </c>
      <c r="AE924" s="17">
        <v>0</v>
      </c>
      <c r="AF924" s="17">
        <v>14</v>
      </c>
      <c r="AG924" s="17">
        <v>6</v>
      </c>
      <c r="AH924" s="17">
        <v>6</v>
      </c>
      <c r="AI924" s="17">
        <v>10</v>
      </c>
      <c r="AJ924" s="17">
        <v>12</v>
      </c>
      <c r="AK924" s="17">
        <v>6</v>
      </c>
      <c r="AL924" s="218">
        <v>8</v>
      </c>
      <c r="AM924" s="218">
        <v>8</v>
      </c>
    </row>
    <row r="925" spans="1:48" s="19" customFormat="1" x14ac:dyDescent="0.2">
      <c r="A925" s="36" t="s">
        <v>425</v>
      </c>
      <c r="B925" s="32"/>
      <c r="C925" s="17">
        <v>1</v>
      </c>
      <c r="D925" s="17">
        <v>2</v>
      </c>
      <c r="E925" s="17">
        <v>33</v>
      </c>
      <c r="F925" s="17">
        <v>42</v>
      </c>
      <c r="G925" s="17">
        <v>32</v>
      </c>
      <c r="H925" s="17">
        <v>27</v>
      </c>
      <c r="I925" s="17">
        <v>32</v>
      </c>
      <c r="J925" s="17">
        <v>23</v>
      </c>
      <c r="K925" s="17">
        <v>21</v>
      </c>
      <c r="L925" s="17">
        <v>17</v>
      </c>
      <c r="M925" s="17">
        <v>12</v>
      </c>
      <c r="N925" s="17">
        <v>12</v>
      </c>
      <c r="O925" s="17">
        <v>19</v>
      </c>
      <c r="P925" s="17">
        <v>20</v>
      </c>
      <c r="Q925" s="17">
        <v>17</v>
      </c>
      <c r="R925" s="17">
        <v>14</v>
      </c>
      <c r="S925" s="17">
        <v>15</v>
      </c>
      <c r="T925" s="17">
        <v>21</v>
      </c>
      <c r="U925" s="17">
        <v>32</v>
      </c>
      <c r="V925" s="17">
        <v>25</v>
      </c>
      <c r="W925" s="17">
        <v>18</v>
      </c>
      <c r="X925" s="17">
        <v>24</v>
      </c>
      <c r="Y925" s="17">
        <v>20</v>
      </c>
      <c r="Z925" s="17">
        <v>16</v>
      </c>
      <c r="AA925" s="17">
        <v>17</v>
      </c>
      <c r="AB925" s="17">
        <v>18</v>
      </c>
      <c r="AC925" s="17">
        <v>14</v>
      </c>
      <c r="AD925" s="17">
        <v>15</v>
      </c>
      <c r="AE925" s="17">
        <v>0</v>
      </c>
      <c r="AF925" s="17">
        <v>4</v>
      </c>
      <c r="AG925" s="17">
        <v>7</v>
      </c>
      <c r="AH925" s="17">
        <v>10</v>
      </c>
      <c r="AI925" s="17">
        <v>6</v>
      </c>
      <c r="AJ925" s="17">
        <v>12</v>
      </c>
      <c r="AK925" s="17">
        <v>8</v>
      </c>
      <c r="AL925" s="218">
        <v>7</v>
      </c>
      <c r="AM925" s="218">
        <v>6</v>
      </c>
    </row>
    <row r="926" spans="1:48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42</v>
      </c>
      <c r="F926" s="17">
        <v>24</v>
      </c>
      <c r="G926" s="17">
        <v>34</v>
      </c>
      <c r="H926" s="17">
        <v>21</v>
      </c>
      <c r="I926" s="17">
        <v>19</v>
      </c>
      <c r="J926" s="17">
        <v>24</v>
      </c>
      <c r="K926" s="17">
        <v>9</v>
      </c>
      <c r="L926" s="17">
        <v>9</v>
      </c>
      <c r="M926" s="17">
        <v>12</v>
      </c>
      <c r="N926" s="17">
        <v>9</v>
      </c>
      <c r="O926" s="17">
        <v>9</v>
      </c>
      <c r="P926" s="17">
        <v>14</v>
      </c>
      <c r="Q926" s="17">
        <v>19</v>
      </c>
      <c r="R926" s="17">
        <v>16</v>
      </c>
      <c r="S926" s="17">
        <v>14</v>
      </c>
      <c r="T926" s="17">
        <v>10</v>
      </c>
      <c r="U926" s="17">
        <v>19</v>
      </c>
      <c r="V926" s="17">
        <v>27</v>
      </c>
      <c r="W926" s="17">
        <v>27</v>
      </c>
      <c r="X926" s="17">
        <v>14</v>
      </c>
      <c r="Y926" s="17">
        <v>20</v>
      </c>
      <c r="Z926" s="17">
        <v>7</v>
      </c>
      <c r="AA926" s="17">
        <v>8</v>
      </c>
      <c r="AB926" s="17">
        <v>11</v>
      </c>
      <c r="AC926" s="17">
        <v>11</v>
      </c>
      <c r="AD926" s="17">
        <v>13</v>
      </c>
      <c r="AE926" s="17">
        <v>0</v>
      </c>
      <c r="AF926" s="17">
        <v>12</v>
      </c>
      <c r="AG926" s="17">
        <v>4</v>
      </c>
      <c r="AH926" s="17">
        <v>5</v>
      </c>
      <c r="AI926" s="17">
        <v>7</v>
      </c>
      <c r="AJ926" s="17">
        <v>4</v>
      </c>
      <c r="AK926" s="17">
        <v>8</v>
      </c>
      <c r="AL926" s="218">
        <v>4</v>
      </c>
      <c r="AM926" s="218">
        <v>4</v>
      </c>
    </row>
    <row r="927" spans="1:48" s="19" customFormat="1" x14ac:dyDescent="0.2">
      <c r="A927" s="28" t="s">
        <v>428</v>
      </c>
      <c r="B927" s="32"/>
      <c r="C927" s="19">
        <v>53515.28</v>
      </c>
      <c r="D927" s="19">
        <v>54834.55</v>
      </c>
      <c r="E927" s="19">
        <v>3358155.25</v>
      </c>
      <c r="F927" s="19">
        <v>2998518.6</v>
      </c>
      <c r="G927" s="19">
        <v>2835054.16</v>
      </c>
      <c r="H927" s="19">
        <v>2510566.11</v>
      </c>
      <c r="I927" s="19">
        <v>2291540.42</v>
      </c>
      <c r="J927" s="19">
        <v>2240005.4700000002</v>
      </c>
      <c r="K927" s="19">
        <v>2104589.91</v>
      </c>
      <c r="L927" s="19">
        <v>1961743.12</v>
      </c>
      <c r="M927" s="19">
        <v>1851833.69</v>
      </c>
      <c r="N927" s="19">
        <v>1777923.95</v>
      </c>
      <c r="O927" s="19">
        <v>1666488.7</v>
      </c>
      <c r="P927" s="19">
        <v>1584746.95</v>
      </c>
      <c r="Q927" s="19">
        <v>1492881.52</v>
      </c>
      <c r="R927" s="19">
        <v>1378687.93</v>
      </c>
      <c r="S927" s="19">
        <v>1274421.51</v>
      </c>
      <c r="T927" s="19">
        <v>1241687.31</v>
      </c>
      <c r="U927" s="19">
        <v>1206152.1200000001</v>
      </c>
      <c r="V927" s="19">
        <v>1180728.6000000001</v>
      </c>
      <c r="W927" s="19">
        <v>1205874.04</v>
      </c>
      <c r="X927" s="19">
        <v>1151544.5900000001</v>
      </c>
      <c r="Y927" s="19">
        <v>1094841.1599999999</v>
      </c>
      <c r="Z927" s="19">
        <v>1098326.57</v>
      </c>
      <c r="AA927" s="19">
        <v>1081840.75</v>
      </c>
      <c r="AB927" s="19">
        <v>1036410.37</v>
      </c>
      <c r="AC927" s="19">
        <v>993691.71</v>
      </c>
      <c r="AD927" s="19">
        <v>952876.1</v>
      </c>
      <c r="AE927" s="19">
        <v>617881.81000000006</v>
      </c>
      <c r="AF927" s="19">
        <v>890951.87</v>
      </c>
      <c r="AG927" s="19">
        <v>910151.28</v>
      </c>
      <c r="AH927" s="19">
        <v>915508.97</v>
      </c>
      <c r="AI927" s="19">
        <v>910843.88</v>
      </c>
      <c r="AJ927" s="19">
        <v>857131.87</v>
      </c>
      <c r="AK927" s="19">
        <v>837459.79</v>
      </c>
      <c r="AL927" s="224">
        <v>858025.52</v>
      </c>
      <c r="AM927" s="224">
        <v>852541.16</v>
      </c>
    </row>
    <row r="928" spans="1:48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128"/>
      <c r="X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</row>
    <row r="929" spans="1:39" s="19" customFormat="1" ht="18" hidden="1" outlineLevel="1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128"/>
      <c r="X929" s="56"/>
      <c r="Z929" s="56"/>
      <c r="AA929" s="56"/>
      <c r="AB929" s="56"/>
      <c r="AL929" s="224"/>
      <c r="AM929" s="224"/>
    </row>
    <row r="930" spans="1:39" s="19" customFormat="1" hidden="1" outlineLevel="1" x14ac:dyDescent="0.2">
      <c r="A930" s="28" t="s">
        <v>430</v>
      </c>
      <c r="B930" s="32"/>
      <c r="C930" s="19">
        <v>43530.62</v>
      </c>
      <c r="D930" s="19">
        <v>85826.57</v>
      </c>
      <c r="E930" s="19">
        <v>1802708.3</v>
      </c>
      <c r="F930" s="19">
        <v>1675642.99</v>
      </c>
      <c r="G930" s="19">
        <v>2104577.79</v>
      </c>
      <c r="H930" s="19">
        <v>1703514.8</v>
      </c>
      <c r="I930" s="19">
        <v>1884150.57</v>
      </c>
      <c r="J930" s="19">
        <v>2027186.66</v>
      </c>
      <c r="K930" s="19">
        <v>1629505.21</v>
      </c>
      <c r="L930" s="19">
        <v>2137719.25</v>
      </c>
      <c r="M930" s="19">
        <v>1835811.69</v>
      </c>
      <c r="N930" s="19">
        <v>1767425.58</v>
      </c>
      <c r="O930" s="19">
        <v>1754930.44</v>
      </c>
      <c r="P930" s="19">
        <v>1770533.87</v>
      </c>
      <c r="Q930" s="19">
        <v>1809222.88</v>
      </c>
      <c r="R930" s="19">
        <v>1789393.41</v>
      </c>
      <c r="S930" s="19">
        <v>1798345.29</v>
      </c>
      <c r="T930" s="19">
        <v>1629167.49</v>
      </c>
      <c r="U930" s="19">
        <v>1855426.85</v>
      </c>
      <c r="V930" s="19">
        <v>1775825.16</v>
      </c>
      <c r="W930" s="19">
        <v>1521144.94</v>
      </c>
      <c r="X930" s="19">
        <v>1814135.7</v>
      </c>
      <c r="Y930" s="19">
        <v>1666006.29</v>
      </c>
      <c r="Z930" s="19">
        <v>1636532.11</v>
      </c>
      <c r="AA930" s="19">
        <v>1563786.83</v>
      </c>
      <c r="AB930" s="19">
        <v>1581206.92</v>
      </c>
      <c r="AC930" s="19">
        <v>1534346.27</v>
      </c>
      <c r="AD930" s="19">
        <v>1539101.44</v>
      </c>
      <c r="AE930" s="19">
        <v>1540012.29</v>
      </c>
      <c r="AF930" s="19">
        <v>1540242.67</v>
      </c>
      <c r="AG930" s="19">
        <v>1537045.86</v>
      </c>
      <c r="AH930" s="19">
        <v>1506667.94</v>
      </c>
      <c r="AI930" s="19">
        <v>1484943.41</v>
      </c>
      <c r="AJ930" s="19">
        <v>1465703.89</v>
      </c>
      <c r="AK930" s="19">
        <v>1484267.38</v>
      </c>
      <c r="AL930" s="224">
        <v>1465994.61</v>
      </c>
      <c r="AM930" s="224">
        <v>1373936.41</v>
      </c>
    </row>
    <row r="931" spans="1:39" s="19" customFormat="1" hidden="1" outlineLevel="1" x14ac:dyDescent="0.2">
      <c r="A931" s="28" t="s">
        <v>846</v>
      </c>
      <c r="B931" s="32"/>
      <c r="Z931" s="17">
        <v>56530</v>
      </c>
      <c r="AA931" s="17">
        <v>54686</v>
      </c>
      <c r="AB931" s="17">
        <v>53040</v>
      </c>
      <c r="AC931" s="17">
        <v>51958</v>
      </c>
      <c r="AD931" s="17">
        <v>51016</v>
      </c>
      <c r="AE931" s="17">
        <v>50252</v>
      </c>
      <c r="AF931" s="17">
        <v>49590</v>
      </c>
      <c r="AG931" s="17">
        <v>48834</v>
      </c>
      <c r="AH931" s="17">
        <v>48262</v>
      </c>
      <c r="AI931" s="17">
        <v>47119</v>
      </c>
      <c r="AJ931" s="17">
        <v>46502</v>
      </c>
      <c r="AK931" s="17">
        <v>46032</v>
      </c>
      <c r="AL931" s="218">
        <v>45027</v>
      </c>
      <c r="AM931" s="218">
        <v>43522</v>
      </c>
    </row>
    <row r="932" spans="1:39" s="19" customFormat="1" hidden="1" outlineLevel="1" x14ac:dyDescent="0.2">
      <c r="A932" s="28" t="s">
        <v>431</v>
      </c>
      <c r="B932" s="32"/>
      <c r="C932" s="19">
        <v>0</v>
      </c>
      <c r="D932" s="19">
        <v>-90.3</v>
      </c>
      <c r="E932" s="19">
        <v>-1067.01</v>
      </c>
      <c r="F932" s="19">
        <v>-1878.92</v>
      </c>
      <c r="G932" s="19">
        <v>-7360.71</v>
      </c>
      <c r="H932" s="19">
        <v>-36315.67</v>
      </c>
      <c r="I932" s="19">
        <v>-6137.48</v>
      </c>
      <c r="J932" s="19">
        <v>-7189.53</v>
      </c>
      <c r="K932" s="19">
        <v>-5439.9</v>
      </c>
      <c r="L932" s="19">
        <v>-4284.2700000000004</v>
      </c>
      <c r="M932" s="19">
        <v>-6604.74</v>
      </c>
      <c r="N932" s="19">
        <v>-7132.29</v>
      </c>
      <c r="O932" s="19">
        <v>-4839.6000000000004</v>
      </c>
      <c r="P932" s="19">
        <v>-2243.88</v>
      </c>
      <c r="Q932" s="19">
        <v>-2194.7399999999998</v>
      </c>
      <c r="R932" s="19">
        <v>-1889.08</v>
      </c>
      <c r="S932" s="19">
        <v>-1699.76</v>
      </c>
      <c r="T932" s="19">
        <v>-1722.07</v>
      </c>
      <c r="U932" s="19">
        <v>-1152.44</v>
      </c>
      <c r="V932" s="19">
        <v>-10486.47</v>
      </c>
      <c r="W932" s="19">
        <v>-3314.9</v>
      </c>
      <c r="X932" s="19">
        <v>-3705.86</v>
      </c>
      <c r="Y932" s="19">
        <v>-2417.87</v>
      </c>
      <c r="Z932" s="19">
        <v>-3303.76</v>
      </c>
      <c r="AA932" s="19">
        <v>-7178.76</v>
      </c>
      <c r="AB932" s="19">
        <v>-6071.87</v>
      </c>
      <c r="AC932" s="19">
        <v>-2239.06</v>
      </c>
      <c r="AD932" s="19">
        <v>-2436.79</v>
      </c>
      <c r="AE932" s="19">
        <v>-608.36</v>
      </c>
      <c r="AF932" s="19">
        <v>-1893.29</v>
      </c>
      <c r="AG932" s="19">
        <v>-2384.9899999999998</v>
      </c>
      <c r="AH932" s="19">
        <v>-1116.92</v>
      </c>
      <c r="AI932" s="19">
        <v>-2593.5</v>
      </c>
      <c r="AJ932" s="19">
        <v>-1443.22</v>
      </c>
      <c r="AK932" s="19">
        <v>-2023.34</v>
      </c>
      <c r="AL932" s="224">
        <v>-3417.99</v>
      </c>
      <c r="AM932" s="224">
        <v>-1926.48</v>
      </c>
    </row>
    <row r="933" spans="1:39" s="19" customFormat="1" hidden="1" outlineLevel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224">
        <v>0</v>
      </c>
      <c r="AM933" s="224">
        <v>0</v>
      </c>
    </row>
    <row r="934" spans="1:39" s="19" customFormat="1" hidden="1" outlineLevel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224">
        <v>0</v>
      </c>
      <c r="AM934" s="224">
        <v>0</v>
      </c>
    </row>
    <row r="935" spans="1:39" s="19" customFormat="1" hidden="1" outlineLevel="1" x14ac:dyDescent="0.2">
      <c r="A935" s="28" t="s">
        <v>434</v>
      </c>
      <c r="B935" s="32"/>
      <c r="C935" s="19">
        <v>0</v>
      </c>
      <c r="D935" s="19">
        <v>2204.25</v>
      </c>
      <c r="E935" s="19">
        <v>7833.57</v>
      </c>
      <c r="F935" s="19">
        <v>25888.07</v>
      </c>
      <c r="G935" s="19">
        <v>91777.39</v>
      </c>
      <c r="H935" s="19">
        <v>7768.63</v>
      </c>
      <c r="I935" s="19">
        <v>5925.14</v>
      </c>
      <c r="J935" s="19">
        <v>5723.12</v>
      </c>
      <c r="K935" s="19">
        <v>2656.61</v>
      </c>
      <c r="L935" s="19">
        <v>4433.79</v>
      </c>
      <c r="M935" s="19">
        <v>23543.71</v>
      </c>
      <c r="N935" s="19">
        <v>90521.85</v>
      </c>
      <c r="O935" s="19">
        <v>101758.8</v>
      </c>
      <c r="P935" s="19">
        <v>49855.94</v>
      </c>
      <c r="Q935" s="19">
        <v>64124.34</v>
      </c>
      <c r="R935" s="19">
        <v>44116.36</v>
      </c>
      <c r="S935" s="19">
        <v>54042.19</v>
      </c>
      <c r="T935" s="19">
        <v>46003.4</v>
      </c>
      <c r="U935" s="19">
        <v>53276.53</v>
      </c>
      <c r="V935" s="19">
        <v>35112.42</v>
      </c>
      <c r="W935" s="19">
        <v>42288.85</v>
      </c>
      <c r="X935" s="19">
        <v>37817.480000000003</v>
      </c>
      <c r="Y935" s="19">
        <v>42866.559999999998</v>
      </c>
      <c r="Z935" s="19">
        <v>37227.14</v>
      </c>
      <c r="AA935" s="19">
        <v>53917.18</v>
      </c>
      <c r="AB935" s="19">
        <v>42797.18</v>
      </c>
      <c r="AC935" s="19">
        <v>42907.87</v>
      </c>
      <c r="AD935" s="19">
        <v>33306.36</v>
      </c>
      <c r="AE935" s="19">
        <v>39014.449999999997</v>
      </c>
      <c r="AF935" s="19">
        <v>35599.26</v>
      </c>
      <c r="AG935" s="19">
        <v>27969.19</v>
      </c>
      <c r="AH935" s="19">
        <v>39976.85</v>
      </c>
      <c r="AI935" s="19">
        <v>39584.49</v>
      </c>
      <c r="AJ935" s="19">
        <v>26642.34</v>
      </c>
      <c r="AK935" s="19">
        <v>39830.18</v>
      </c>
      <c r="AL935" s="224">
        <v>17554.73</v>
      </c>
      <c r="AM935" s="224">
        <v>39963.410000000003</v>
      </c>
    </row>
    <row r="936" spans="1:39" s="19" customFormat="1" hidden="1" outlineLevel="1" x14ac:dyDescent="0.2">
      <c r="A936" s="28" t="s">
        <v>847</v>
      </c>
      <c r="B936" s="32"/>
      <c r="Z936" s="17">
        <v>289</v>
      </c>
      <c r="AA936" s="17">
        <v>382</v>
      </c>
      <c r="AB936" s="17">
        <v>345</v>
      </c>
      <c r="AC936" s="17">
        <v>305</v>
      </c>
      <c r="AD936" s="17">
        <v>270</v>
      </c>
      <c r="AE936" s="17">
        <v>279</v>
      </c>
      <c r="AF936" s="17">
        <v>267</v>
      </c>
      <c r="AG936" s="17">
        <v>217</v>
      </c>
      <c r="AH936" s="17">
        <v>301</v>
      </c>
      <c r="AI936" s="17">
        <v>267</v>
      </c>
      <c r="AJ936" s="17">
        <v>197</v>
      </c>
      <c r="AK936" s="17">
        <v>313</v>
      </c>
      <c r="AL936" s="218">
        <v>120</v>
      </c>
      <c r="AM936" s="218">
        <v>265</v>
      </c>
    </row>
    <row r="937" spans="1:39" s="19" customFormat="1" hidden="1" outlineLevel="1" x14ac:dyDescent="0.2">
      <c r="A937" s="28" t="s">
        <v>737</v>
      </c>
      <c r="B937" s="32"/>
      <c r="C937" s="19">
        <v>0</v>
      </c>
      <c r="D937" s="19">
        <v>0</v>
      </c>
      <c r="E937" s="19">
        <v>0</v>
      </c>
      <c r="F937" s="19">
        <v>0</v>
      </c>
      <c r="G937" s="19">
        <v>-705.58</v>
      </c>
      <c r="H937" s="19">
        <v>-561.49</v>
      </c>
      <c r="I937" s="19">
        <v>-902.44</v>
      </c>
      <c r="J937" s="19">
        <v>-52.07</v>
      </c>
      <c r="K937" s="19">
        <v>0</v>
      </c>
      <c r="L937" s="19">
        <v>-10</v>
      </c>
      <c r="M937" s="19">
        <v>-240</v>
      </c>
      <c r="N937" s="19">
        <v>-88</v>
      </c>
      <c r="O937" s="19">
        <v>-1285.52</v>
      </c>
      <c r="P937" s="19">
        <v>-1140.4000000000001</v>
      </c>
      <c r="Q937" s="19">
        <v>-35.17</v>
      </c>
      <c r="R937" s="19">
        <v>-205.26</v>
      </c>
      <c r="S937" s="19">
        <v>-384.48</v>
      </c>
      <c r="T937" s="19">
        <v>-1031.3599999999999</v>
      </c>
      <c r="U937" s="19">
        <v>-420</v>
      </c>
      <c r="V937" s="19">
        <v>-272</v>
      </c>
      <c r="W937" s="19">
        <v>-20.57</v>
      </c>
      <c r="X937" s="19">
        <v>-506</v>
      </c>
      <c r="Y937" s="19">
        <v>0</v>
      </c>
      <c r="Z937" s="19">
        <v>-492.43</v>
      </c>
      <c r="AA937" s="19">
        <v>-10</v>
      </c>
      <c r="AB937" s="19">
        <v>-57</v>
      </c>
      <c r="AC937" s="19">
        <v>-67.12</v>
      </c>
      <c r="AD937" s="19">
        <v>-74.099999999999994</v>
      </c>
      <c r="AE937" s="19">
        <v>-277.66000000000003</v>
      </c>
      <c r="AF937" s="19">
        <v>-170</v>
      </c>
      <c r="AG937" s="19">
        <v>-473.55</v>
      </c>
      <c r="AH937" s="19">
        <v>-62</v>
      </c>
      <c r="AI937" s="19">
        <v>-52</v>
      </c>
      <c r="AJ937" s="19">
        <v>-181.14</v>
      </c>
      <c r="AK937" s="19">
        <v>-341.74</v>
      </c>
      <c r="AL937" s="224">
        <v>-464.28</v>
      </c>
      <c r="AM937" s="224">
        <v>-56</v>
      </c>
    </row>
    <row r="938" spans="1:39" s="19" customFormat="1" hidden="1" outlineLevel="1" x14ac:dyDescent="0.2">
      <c r="A938" s="28" t="s">
        <v>435</v>
      </c>
      <c r="B938" s="32"/>
      <c r="C938" s="19">
        <v>3131.31</v>
      </c>
      <c r="D938" s="19">
        <v>10003.64</v>
      </c>
      <c r="E938" s="19">
        <v>0</v>
      </c>
      <c r="F938" s="19">
        <v>0</v>
      </c>
      <c r="G938" s="19">
        <v>0</v>
      </c>
      <c r="H938" s="19">
        <v>0</v>
      </c>
      <c r="I938" s="19">
        <v>67481.05</v>
      </c>
      <c r="J938" s="19">
        <v>217631.93</v>
      </c>
      <c r="K938" s="19">
        <v>181030.52</v>
      </c>
      <c r="L938" s="19">
        <v>227376.18</v>
      </c>
      <c r="M938" s="19">
        <v>261259.24</v>
      </c>
      <c r="N938" s="19">
        <v>256307.11</v>
      </c>
      <c r="O938" s="19">
        <v>190146.69</v>
      </c>
      <c r="P938" s="19">
        <v>195475.02</v>
      </c>
      <c r="Q938" s="19">
        <v>156581.18</v>
      </c>
      <c r="R938" s="19">
        <v>160390.38</v>
      </c>
      <c r="S938" s="19">
        <v>155363.98000000001</v>
      </c>
      <c r="T938" s="19">
        <v>127997.07</v>
      </c>
      <c r="U938" s="19">
        <v>153399.46</v>
      </c>
      <c r="V938" s="19">
        <v>135609.07</v>
      </c>
      <c r="W938" s="19">
        <v>128642.66</v>
      </c>
      <c r="X938" s="19">
        <v>139177.49</v>
      </c>
      <c r="Y938" s="19">
        <v>151334.46</v>
      </c>
      <c r="Z938" s="19">
        <v>143525.91</v>
      </c>
      <c r="AA938" s="19">
        <v>123102.33</v>
      </c>
      <c r="AB938" s="19">
        <v>119925.66</v>
      </c>
      <c r="AC938" s="19">
        <v>114686.16</v>
      </c>
      <c r="AD938" s="19">
        <v>113822.19</v>
      </c>
      <c r="AE938" s="19">
        <v>118047.65</v>
      </c>
      <c r="AF938" s="19">
        <v>108470.29</v>
      </c>
      <c r="AG938" s="19">
        <v>114565.15</v>
      </c>
      <c r="AH938" s="19">
        <v>114582.84</v>
      </c>
      <c r="AI938" s="19">
        <v>102585.18</v>
      </c>
      <c r="AJ938" s="19">
        <v>109464.09</v>
      </c>
      <c r="AK938" s="19">
        <v>110216.99</v>
      </c>
      <c r="AL938" s="224">
        <v>110832.61</v>
      </c>
      <c r="AM938" s="224">
        <v>104496.12</v>
      </c>
    </row>
    <row r="939" spans="1:39" s="19" customFormat="1" hidden="1" outlineLevel="1" x14ac:dyDescent="0.2">
      <c r="A939" s="28" t="s">
        <v>848</v>
      </c>
      <c r="B939" s="32"/>
      <c r="Z939" s="17">
        <v>5029</v>
      </c>
      <c r="AA939" s="17">
        <v>4295</v>
      </c>
      <c r="AB939" s="17">
        <v>4223</v>
      </c>
      <c r="AC939" s="17">
        <v>4031</v>
      </c>
      <c r="AD939" s="17">
        <v>3986</v>
      </c>
      <c r="AE939" s="17">
        <v>4099</v>
      </c>
      <c r="AF939" s="17">
        <v>3760</v>
      </c>
      <c r="AG939" s="17">
        <v>4004</v>
      </c>
      <c r="AH939" s="17">
        <v>3985</v>
      </c>
      <c r="AI939" s="17">
        <v>3562</v>
      </c>
      <c r="AJ939" s="17">
        <v>3821</v>
      </c>
      <c r="AK939" s="17">
        <v>3849</v>
      </c>
      <c r="AL939" s="218">
        <v>3863</v>
      </c>
      <c r="AM939" s="218">
        <v>3600</v>
      </c>
    </row>
    <row r="940" spans="1:39" s="19" customFormat="1" hidden="1" outlineLevel="1" x14ac:dyDescent="0.2">
      <c r="A940" s="28" t="s">
        <v>436</v>
      </c>
      <c r="B940" s="32"/>
      <c r="C940" s="19">
        <v>-260</v>
      </c>
      <c r="D940" s="19">
        <v>-6531.45</v>
      </c>
      <c r="E940" s="19">
        <v>-640</v>
      </c>
      <c r="F940" s="19">
        <v>-55</v>
      </c>
      <c r="G940" s="19">
        <v>-25</v>
      </c>
      <c r="H940" s="19">
        <v>0</v>
      </c>
      <c r="I940" s="19">
        <v>-1042.3699999999999</v>
      </c>
      <c r="J940" s="19">
        <v>-9128.82</v>
      </c>
      <c r="K940" s="19">
        <v>-12288.84</v>
      </c>
      <c r="L940" s="19">
        <v>-14412.78</v>
      </c>
      <c r="M940" s="19">
        <v>-23522.98</v>
      </c>
      <c r="N940" s="19">
        <v>-25702.15</v>
      </c>
      <c r="O940" s="19">
        <v>-22032.41</v>
      </c>
      <c r="P940" s="19">
        <v>-13707.47</v>
      </c>
      <c r="Q940" s="19">
        <v>-10040.61</v>
      </c>
      <c r="R940" s="19">
        <v>-11099.63</v>
      </c>
      <c r="S940" s="19">
        <v>-10521.75</v>
      </c>
      <c r="T940" s="19">
        <v>-8914.9</v>
      </c>
      <c r="U940" s="19">
        <v>-10003.24</v>
      </c>
      <c r="V940" s="19">
        <v>-8332.18</v>
      </c>
      <c r="W940" s="19">
        <v>-7631.87</v>
      </c>
      <c r="X940" s="19">
        <v>-8815</v>
      </c>
      <c r="Y940" s="19">
        <v>-9351.32</v>
      </c>
      <c r="Z940" s="19">
        <v>-10856.11</v>
      </c>
      <c r="AA940" s="19">
        <v>-10690.65</v>
      </c>
      <c r="AB940" s="19">
        <v>-8990.4599999999991</v>
      </c>
      <c r="AC940" s="19">
        <v>-7140.19</v>
      </c>
      <c r="AD940" s="19">
        <v>-6814.17</v>
      </c>
      <c r="AE940" s="19">
        <v>-6683.69</v>
      </c>
      <c r="AF940" s="19">
        <v>-7601.43</v>
      </c>
      <c r="AG940" s="19">
        <v>-7164.94</v>
      </c>
      <c r="AH940" s="19">
        <v>-6757.82</v>
      </c>
      <c r="AI940" s="19">
        <v>-6076.16</v>
      </c>
      <c r="AJ940" s="19">
        <v>-6143.53</v>
      </c>
      <c r="AK940" s="19">
        <v>-7194.42</v>
      </c>
      <c r="AL940" s="224">
        <v>-6166.17</v>
      </c>
      <c r="AM940" s="224">
        <v>-7955.69</v>
      </c>
    </row>
    <row r="941" spans="1:39" s="19" customFormat="1" hidden="1" outlineLevel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224">
        <v>0</v>
      </c>
      <c r="AM941" s="224">
        <v>0</v>
      </c>
    </row>
    <row r="942" spans="1:39" s="19" customFormat="1" hidden="1" outlineLevel="1" x14ac:dyDescent="0.2">
      <c r="A942" s="28" t="s">
        <v>849</v>
      </c>
      <c r="B942" s="32"/>
      <c r="Z942" s="17">
        <v>0</v>
      </c>
      <c r="AA942" s="17">
        <v>0</v>
      </c>
      <c r="AB942" s="17">
        <v>0</v>
      </c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218">
        <v>0</v>
      </c>
      <c r="AM942" s="218">
        <v>0</v>
      </c>
    </row>
    <row r="943" spans="1:39" s="19" customFormat="1" hidden="1" outlineLevel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224">
        <v>0</v>
      </c>
      <c r="AM943" s="224">
        <v>0</v>
      </c>
    </row>
    <row r="944" spans="1:39" s="19" customFormat="1" hidden="1" outlineLevel="1" x14ac:dyDescent="0.2">
      <c r="A944" s="28" t="s">
        <v>439</v>
      </c>
      <c r="B944" s="32"/>
      <c r="C944" s="19">
        <v>0</v>
      </c>
      <c r="D944" s="19">
        <v>50</v>
      </c>
      <c r="E944" s="19">
        <v>960</v>
      </c>
      <c r="F944" s="19">
        <v>1285</v>
      </c>
      <c r="G944" s="19">
        <v>1405</v>
      </c>
      <c r="H944" s="19">
        <v>1823.41</v>
      </c>
      <c r="I944" s="19">
        <v>1555.92</v>
      </c>
      <c r="J944" s="19">
        <v>1762.2</v>
      </c>
      <c r="K944" s="19">
        <v>2010</v>
      </c>
      <c r="L944" s="19">
        <v>2174</v>
      </c>
      <c r="M944" s="19">
        <v>2650.71</v>
      </c>
      <c r="N944" s="19">
        <v>2926.83</v>
      </c>
      <c r="O944" s="19">
        <v>2545.85</v>
      </c>
      <c r="P944" s="19">
        <v>2309.2600000000002</v>
      </c>
      <c r="Q944" s="19">
        <v>2390</v>
      </c>
      <c r="R944" s="19">
        <v>2423.79</v>
      </c>
      <c r="S944" s="19">
        <v>2405.7600000000002</v>
      </c>
      <c r="T944" s="19">
        <v>2318.31</v>
      </c>
      <c r="U944" s="19">
        <v>2023.65</v>
      </c>
      <c r="V944" s="19">
        <v>2475.96</v>
      </c>
      <c r="W944" s="19">
        <v>2170</v>
      </c>
      <c r="X944" s="19">
        <v>2290</v>
      </c>
      <c r="Y944" s="19">
        <v>1903.18</v>
      </c>
      <c r="Z944" s="19">
        <v>1525</v>
      </c>
      <c r="AA944" s="19">
        <v>1380</v>
      </c>
      <c r="AB944" s="19">
        <v>1105.68</v>
      </c>
      <c r="AC944" s="19">
        <v>1470</v>
      </c>
      <c r="AD944" s="19">
        <v>1210</v>
      </c>
      <c r="AE944" s="19">
        <v>1095</v>
      </c>
      <c r="AF944" s="19">
        <v>1163.8900000000001</v>
      </c>
      <c r="AG944" s="19">
        <v>1148.47</v>
      </c>
      <c r="AH944" s="19">
        <v>1540</v>
      </c>
      <c r="AI944" s="19">
        <v>1124.75</v>
      </c>
      <c r="AJ944" s="19">
        <v>1023.5</v>
      </c>
      <c r="AK944" s="19">
        <v>1280</v>
      </c>
      <c r="AL944" s="224">
        <v>970</v>
      </c>
      <c r="AM944" s="224">
        <v>627.89</v>
      </c>
    </row>
    <row r="945" spans="1:48" s="19" customFormat="1" hidden="1" outlineLevel="1" x14ac:dyDescent="0.2">
      <c r="A945" s="28" t="s">
        <v>855</v>
      </c>
      <c r="B945" s="32"/>
      <c r="Z945" s="17">
        <v>57</v>
      </c>
      <c r="AA945" s="17">
        <v>52</v>
      </c>
      <c r="AB945" s="17">
        <v>42</v>
      </c>
      <c r="AC945" s="17">
        <v>56</v>
      </c>
      <c r="AD945" s="17">
        <v>44</v>
      </c>
      <c r="AE945" s="17">
        <v>41</v>
      </c>
      <c r="AF945" s="17">
        <v>43</v>
      </c>
      <c r="AG945" s="17">
        <v>43</v>
      </c>
      <c r="AH945" s="17">
        <v>58</v>
      </c>
      <c r="AI945" s="17">
        <v>41</v>
      </c>
      <c r="AJ945" s="17">
        <v>38</v>
      </c>
      <c r="AK945" s="17">
        <v>48</v>
      </c>
      <c r="AL945" s="218">
        <v>36</v>
      </c>
      <c r="AM945" s="218">
        <v>23</v>
      </c>
    </row>
    <row r="946" spans="1:48" s="19" customFormat="1" hidden="1" outlineLevel="1" x14ac:dyDescent="0.2">
      <c r="A946" s="28" t="s">
        <v>440</v>
      </c>
      <c r="B946" s="32"/>
      <c r="C946" s="19">
        <v>0</v>
      </c>
      <c r="D946" s="19">
        <v>-25</v>
      </c>
      <c r="E946" s="19">
        <v>-75</v>
      </c>
      <c r="F946" s="19">
        <v>-225</v>
      </c>
      <c r="G946" s="19">
        <v>-75</v>
      </c>
      <c r="H946" s="19">
        <v>-200</v>
      </c>
      <c r="I946" s="19">
        <v>-200</v>
      </c>
      <c r="J946" s="19">
        <v>-100</v>
      </c>
      <c r="K946" s="19">
        <v>-210</v>
      </c>
      <c r="L946" s="19">
        <v>-50</v>
      </c>
      <c r="M946" s="19">
        <v>-100</v>
      </c>
      <c r="N946" s="19">
        <v>-185</v>
      </c>
      <c r="O946" s="19">
        <v>-235</v>
      </c>
      <c r="P946" s="19">
        <v>-325</v>
      </c>
      <c r="Q946" s="19">
        <v>-175</v>
      </c>
      <c r="R946" s="19">
        <v>-520</v>
      </c>
      <c r="S946" s="19">
        <v>-370</v>
      </c>
      <c r="T946" s="19">
        <v>-100</v>
      </c>
      <c r="U946" s="19">
        <v>-200</v>
      </c>
      <c r="V946" s="19">
        <v>-200</v>
      </c>
      <c r="W946" s="19">
        <v>-75</v>
      </c>
      <c r="X946" s="19">
        <v>-210</v>
      </c>
      <c r="Y946" s="19">
        <v>-100</v>
      </c>
      <c r="Z946" s="19">
        <v>-75</v>
      </c>
      <c r="AA946" s="19">
        <v>-225</v>
      </c>
      <c r="AB946" s="19">
        <v>-25</v>
      </c>
      <c r="AC946" s="19">
        <v>-60</v>
      </c>
      <c r="AD946" s="19">
        <v>-85</v>
      </c>
      <c r="AE946" s="19">
        <v>0</v>
      </c>
      <c r="AF946" s="19">
        <v>-50</v>
      </c>
      <c r="AG946" s="19">
        <v>-50</v>
      </c>
      <c r="AH946" s="19">
        <v>-50</v>
      </c>
      <c r="AI946" s="19">
        <v>-50</v>
      </c>
      <c r="AJ946" s="19">
        <v>0</v>
      </c>
      <c r="AK946" s="19">
        <v>-50</v>
      </c>
      <c r="AL946" s="224">
        <v>-75</v>
      </c>
      <c r="AM946" s="224">
        <v>0</v>
      </c>
      <c r="AN946" s="27"/>
      <c r="AO946" s="27"/>
      <c r="AP946" s="27"/>
      <c r="AQ946" s="27"/>
      <c r="AR946" s="27"/>
      <c r="AS946" s="27"/>
      <c r="AT946" s="27"/>
      <c r="AU946" s="27"/>
      <c r="AV946" s="27"/>
    </row>
    <row r="947" spans="1:48" s="19" customFormat="1" hidden="1" outlineLevel="1" x14ac:dyDescent="0.2">
      <c r="A947" s="28" t="s">
        <v>441</v>
      </c>
      <c r="B947" s="32"/>
      <c r="C947" s="19">
        <v>158.52000000000001</v>
      </c>
      <c r="D947" s="19">
        <v>219.4</v>
      </c>
      <c r="E947" s="19">
        <v>16236.7</v>
      </c>
      <c r="F947" s="19">
        <v>14846.96</v>
      </c>
      <c r="G947" s="19">
        <v>21280.94</v>
      </c>
      <c r="H947" s="19">
        <v>20725.150000000001</v>
      </c>
      <c r="I947" s="19">
        <v>19321.169999999998</v>
      </c>
      <c r="J947" s="19">
        <v>16574.48</v>
      </c>
      <c r="K947" s="19">
        <v>14764.96</v>
      </c>
      <c r="L947" s="19">
        <v>15039.18</v>
      </c>
      <c r="M947" s="19">
        <v>16614.25</v>
      </c>
      <c r="N947" s="19">
        <v>15199.79</v>
      </c>
      <c r="O947" s="19">
        <v>15374.24</v>
      </c>
      <c r="P947" s="19">
        <v>15536.39</v>
      </c>
      <c r="Q947" s="19">
        <v>15268.19</v>
      </c>
      <c r="R947" s="19">
        <v>14576.45</v>
      </c>
      <c r="S947" s="19">
        <v>16959.63</v>
      </c>
      <c r="T947" s="19">
        <v>15578.62</v>
      </c>
      <c r="U947" s="19">
        <v>13273.12</v>
      </c>
      <c r="V947" s="19">
        <v>11085.27</v>
      </c>
      <c r="W947" s="19">
        <v>9234.66</v>
      </c>
      <c r="X947" s="19">
        <v>10813.64</v>
      </c>
      <c r="Y947" s="19">
        <v>10143.69</v>
      </c>
      <c r="Z947" s="19">
        <v>8461.9699999999993</v>
      </c>
      <c r="AA947" s="19">
        <v>11770.57</v>
      </c>
      <c r="AB947" s="19">
        <v>11272.91</v>
      </c>
      <c r="AC947" s="19">
        <v>9081.2000000000007</v>
      </c>
      <c r="AD947" s="19">
        <v>13220.86</v>
      </c>
      <c r="AE947" s="19">
        <v>14963.33</v>
      </c>
      <c r="AF947" s="19">
        <v>13730.52</v>
      </c>
      <c r="AG947" s="19">
        <v>11366.57</v>
      </c>
      <c r="AH947" s="19">
        <v>9754.76</v>
      </c>
      <c r="AI947" s="19">
        <v>10368.34</v>
      </c>
      <c r="AJ947" s="19">
        <v>9729.27</v>
      </c>
      <c r="AK947" s="19">
        <v>9016.67</v>
      </c>
      <c r="AL947" s="224">
        <v>11537.51</v>
      </c>
      <c r="AM947" s="224">
        <v>11073.99</v>
      </c>
      <c r="AN947" s="27"/>
      <c r="AO947" s="27"/>
      <c r="AP947" s="27"/>
      <c r="AQ947" s="27"/>
      <c r="AR947" s="27"/>
      <c r="AS947" s="27"/>
      <c r="AT947" s="27"/>
      <c r="AU947" s="27"/>
      <c r="AV947" s="27"/>
    </row>
    <row r="948" spans="1:48" s="19" customFormat="1" hidden="1" outlineLevel="1" x14ac:dyDescent="0.2">
      <c r="A948" s="28" t="s">
        <v>856</v>
      </c>
      <c r="B948" s="32"/>
      <c r="Z948" s="17">
        <v>2278</v>
      </c>
      <c r="AA948" s="17">
        <v>3074</v>
      </c>
      <c r="AB948" s="17">
        <v>2707</v>
      </c>
      <c r="AC948" s="17">
        <v>2728</v>
      </c>
      <c r="AD948" s="17">
        <v>3642</v>
      </c>
      <c r="AE948" s="17">
        <v>3872</v>
      </c>
      <c r="AF948" s="17">
        <v>3676</v>
      </c>
      <c r="AG948" s="17">
        <v>3141</v>
      </c>
      <c r="AH948" s="17">
        <v>2729</v>
      </c>
      <c r="AI948" s="17">
        <v>2521</v>
      </c>
      <c r="AJ948" s="17">
        <v>2657</v>
      </c>
      <c r="AK948" s="17">
        <v>2695</v>
      </c>
      <c r="AL948" s="218">
        <v>2709</v>
      </c>
      <c r="AM948" s="218">
        <v>2677</v>
      </c>
      <c r="AN948" s="27"/>
      <c r="AO948" s="27"/>
      <c r="AP948" s="27"/>
      <c r="AQ948" s="27"/>
      <c r="AR948" s="27"/>
      <c r="AS948" s="27"/>
      <c r="AT948" s="27"/>
      <c r="AU948" s="27"/>
      <c r="AV948" s="27"/>
    </row>
    <row r="949" spans="1:48" ht="18" hidden="1" outlineLevel="1" x14ac:dyDescent="0.25">
      <c r="A949" s="28" t="s">
        <v>442</v>
      </c>
      <c r="B949" s="51"/>
      <c r="C949" s="19">
        <v>0</v>
      </c>
      <c r="D949" s="19">
        <v>0</v>
      </c>
      <c r="E949" s="19">
        <v>-52.05</v>
      </c>
      <c r="F949" s="19">
        <v>-226.01</v>
      </c>
      <c r="G949" s="19">
        <v>-242.54</v>
      </c>
      <c r="H949" s="19">
        <v>-927.26</v>
      </c>
      <c r="I949" s="19">
        <v>-1206.8599999999999</v>
      </c>
      <c r="J949" s="19">
        <v>-1251.52</v>
      </c>
      <c r="K949" s="19">
        <v>-393.61</v>
      </c>
      <c r="L949" s="19">
        <v>-323.52</v>
      </c>
      <c r="M949" s="19">
        <v>-315.93</v>
      </c>
      <c r="N949" s="19">
        <v>-387.78</v>
      </c>
      <c r="O949" s="19">
        <v>-449.78</v>
      </c>
      <c r="P949" s="19">
        <v>-760.4</v>
      </c>
      <c r="Q949" s="19">
        <v>-102.89</v>
      </c>
      <c r="R949" s="19">
        <v>-453.05</v>
      </c>
      <c r="S949" s="19">
        <v>-255.25</v>
      </c>
      <c r="T949" s="19">
        <v>-152.52000000000001</v>
      </c>
      <c r="U949" s="19">
        <v>-451.04</v>
      </c>
      <c r="V949" s="19">
        <v>-588.58000000000004</v>
      </c>
      <c r="W949" s="19">
        <v>-97.23</v>
      </c>
      <c r="X949" s="19">
        <v>-244.8</v>
      </c>
      <c r="Y949" s="19">
        <v>-272.62</v>
      </c>
      <c r="Z949" s="19">
        <v>-119.36</v>
      </c>
      <c r="AA949" s="19">
        <v>-106.27</v>
      </c>
      <c r="AB949" s="19">
        <v>-189.73</v>
      </c>
      <c r="AC949" s="19">
        <v>-84.63</v>
      </c>
      <c r="AD949" s="19">
        <v>-81.64</v>
      </c>
      <c r="AE949" s="19">
        <v>-294.3</v>
      </c>
      <c r="AF949" s="19">
        <v>-503.19</v>
      </c>
      <c r="AG949" s="19">
        <v>-325.64</v>
      </c>
      <c r="AH949" s="19">
        <v>-342.46</v>
      </c>
      <c r="AI949" s="19">
        <v>-358.83</v>
      </c>
      <c r="AJ949" s="19">
        <v>-506.72</v>
      </c>
      <c r="AK949" s="19">
        <v>-374.07</v>
      </c>
      <c r="AL949" s="224">
        <v>-427.02</v>
      </c>
      <c r="AM949" s="224">
        <v>-243.66</v>
      </c>
      <c r="AN949" s="56"/>
      <c r="AO949" s="56"/>
      <c r="AP949" s="56"/>
      <c r="AQ949" s="56"/>
      <c r="AR949" s="56"/>
      <c r="AS949" s="56"/>
      <c r="AT949" s="56"/>
      <c r="AU949" s="56"/>
      <c r="AV949" s="56"/>
    </row>
    <row r="950" spans="1:48" s="19" customFormat="1" hidden="1" outlineLevel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0</v>
      </c>
      <c r="AL950" s="224">
        <v>0</v>
      </c>
      <c r="AM950" s="224">
        <v>0</v>
      </c>
      <c r="AN950" s="27"/>
      <c r="AO950" s="27"/>
      <c r="AP950" s="27"/>
      <c r="AQ950" s="27"/>
      <c r="AR950" s="27"/>
      <c r="AS950" s="27"/>
      <c r="AT950" s="27"/>
      <c r="AU950" s="27"/>
      <c r="AV950" s="27"/>
    </row>
    <row r="951" spans="1:48" s="19" customFormat="1" hidden="1" outlineLevel="1" x14ac:dyDescent="0.2">
      <c r="A951" s="28" t="s">
        <v>857</v>
      </c>
      <c r="B951" s="32"/>
      <c r="Z951" s="17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218" t="s">
        <v>1</v>
      </c>
      <c r="AM951" s="218" t="s">
        <v>1</v>
      </c>
      <c r="AN951" s="27"/>
      <c r="AO951" s="27"/>
      <c r="AP951" s="27"/>
      <c r="AQ951" s="27"/>
      <c r="AR951" s="27"/>
      <c r="AS951" s="27"/>
      <c r="AT951" s="27"/>
      <c r="AU951" s="27"/>
      <c r="AV951" s="27"/>
    </row>
    <row r="952" spans="1:48" s="19" customFormat="1" hidden="1" outlineLevel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224">
        <v>0</v>
      </c>
      <c r="AM952" s="224">
        <v>0</v>
      </c>
      <c r="AN952" s="27"/>
      <c r="AO952" s="27"/>
      <c r="AP952" s="27"/>
      <c r="AQ952" s="27"/>
      <c r="AR952" s="27"/>
      <c r="AS952" s="27"/>
      <c r="AT952" s="27"/>
      <c r="AU952" s="27"/>
      <c r="AV952" s="27"/>
    </row>
    <row r="953" spans="1:48" s="17" customFormat="1" hidden="1" outlineLevel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224">
        <v>0</v>
      </c>
      <c r="AM953" s="224">
        <v>0</v>
      </c>
    </row>
    <row r="954" spans="1:48" s="17" customFormat="1" hidden="1" outlineLevel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7">
        <v>0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218">
        <v>0</v>
      </c>
      <c r="AM954" s="218">
        <v>0</v>
      </c>
    </row>
    <row r="955" spans="1:48" ht="15" hidden="1" outlineLevel="1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224">
        <v>0</v>
      </c>
      <c r="AM955" s="224">
        <v>0</v>
      </c>
      <c r="AN955" s="56"/>
      <c r="AO955" s="56"/>
      <c r="AP955" s="56"/>
      <c r="AQ955" s="56"/>
      <c r="AR955" s="56"/>
      <c r="AS955" s="56"/>
      <c r="AT955" s="56"/>
      <c r="AU955" s="56"/>
      <c r="AV955" s="56"/>
    </row>
    <row r="956" spans="1:48" s="19" customFormat="1" hidden="1" outlineLevel="1" x14ac:dyDescent="0.2">
      <c r="A956" s="28" t="s">
        <v>447</v>
      </c>
      <c r="B956" s="32"/>
      <c r="C956" s="19">
        <v>378.8</v>
      </c>
      <c r="D956" s="19">
        <v>322</v>
      </c>
      <c r="E956" s="19">
        <v>7663.09</v>
      </c>
      <c r="F956" s="19">
        <v>6890.33</v>
      </c>
      <c r="G956" s="19">
        <v>11529.59</v>
      </c>
      <c r="H956" s="19">
        <v>11304.94</v>
      </c>
      <c r="I956" s="19">
        <v>11371.22</v>
      </c>
      <c r="J956" s="19">
        <v>11256.83</v>
      </c>
      <c r="K956" s="19">
        <v>11025.98</v>
      </c>
      <c r="L956" s="19">
        <v>11384.28</v>
      </c>
      <c r="M956" s="19">
        <v>10896.71</v>
      </c>
      <c r="N956" s="19">
        <v>7756.5</v>
      </c>
      <c r="O956" s="19">
        <v>9625.81</v>
      </c>
      <c r="P956" s="19">
        <v>11088.41</v>
      </c>
      <c r="Q956" s="19">
        <v>9414.73</v>
      </c>
      <c r="R956" s="19">
        <v>8948.9</v>
      </c>
      <c r="S956" s="19">
        <v>9808.66</v>
      </c>
      <c r="T956" s="19">
        <v>10525.38</v>
      </c>
      <c r="U956" s="19">
        <v>8477.99</v>
      </c>
      <c r="V956" s="19">
        <v>8910.9599999999991</v>
      </c>
      <c r="W956" s="19">
        <v>8938.9599999999991</v>
      </c>
      <c r="X956" s="19">
        <v>10085.31</v>
      </c>
      <c r="Y956" s="19">
        <v>8099.17</v>
      </c>
      <c r="Z956" s="19">
        <v>5779.45</v>
      </c>
      <c r="AA956" s="19">
        <v>7095.97</v>
      </c>
      <c r="AB956" s="19">
        <v>8017.78</v>
      </c>
      <c r="AC956" s="19">
        <v>7277.8</v>
      </c>
      <c r="AD956" s="19">
        <v>8807.16</v>
      </c>
      <c r="AE956" s="19">
        <v>6976.52</v>
      </c>
      <c r="AF956" s="19">
        <v>8935.2900000000009</v>
      </c>
      <c r="AG956" s="19">
        <v>8104.24</v>
      </c>
      <c r="AH956" s="19">
        <v>8308.92</v>
      </c>
      <c r="AI956" s="19">
        <v>6632.27</v>
      </c>
      <c r="AJ956" s="19">
        <v>7593.92</v>
      </c>
      <c r="AK956" s="19">
        <v>7345.68</v>
      </c>
      <c r="AL956" s="224">
        <v>6556.97</v>
      </c>
      <c r="AM956" s="224">
        <v>7914.13</v>
      </c>
    </row>
    <row r="957" spans="1:48" s="19" customFormat="1" hidden="1" outlineLevel="1" x14ac:dyDescent="0.2">
      <c r="A957" s="28" t="s">
        <v>859</v>
      </c>
      <c r="B957" s="32"/>
      <c r="Z957" s="17">
        <v>346</v>
      </c>
      <c r="AA957" s="17">
        <v>404</v>
      </c>
      <c r="AB957" s="17">
        <v>425</v>
      </c>
      <c r="AC957" s="17">
        <v>428</v>
      </c>
      <c r="AD957" s="17">
        <v>441</v>
      </c>
      <c r="AE957" s="17">
        <v>443</v>
      </c>
      <c r="AF957" s="17">
        <v>492</v>
      </c>
      <c r="AG957" s="17">
        <v>449</v>
      </c>
      <c r="AH957" s="17">
        <v>428</v>
      </c>
      <c r="AI957" s="17">
        <v>386</v>
      </c>
      <c r="AJ957" s="17">
        <v>485</v>
      </c>
      <c r="AK957" s="17">
        <v>467</v>
      </c>
      <c r="AL957" s="218">
        <v>409</v>
      </c>
      <c r="AM957" s="218">
        <v>400</v>
      </c>
    </row>
    <row r="958" spans="1:48" s="19" customFormat="1" hidden="1" outlineLevel="1" x14ac:dyDescent="0.2">
      <c r="A958" s="28" t="s">
        <v>448</v>
      </c>
      <c r="B958" s="32"/>
      <c r="C958" s="19">
        <v>0</v>
      </c>
      <c r="D958" s="19">
        <v>-70</v>
      </c>
      <c r="E958" s="19">
        <v>-10</v>
      </c>
      <c r="F958" s="19">
        <v>-30</v>
      </c>
      <c r="G958" s="19">
        <v>-30.09</v>
      </c>
      <c r="H958" s="19">
        <v>-290.18</v>
      </c>
      <c r="I958" s="19">
        <v>-10</v>
      </c>
      <c r="J958" s="19">
        <v>-80</v>
      </c>
      <c r="K958" s="19">
        <v>-10</v>
      </c>
      <c r="L958" s="19">
        <v>-10</v>
      </c>
      <c r="M958" s="19">
        <v>-10</v>
      </c>
      <c r="N958" s="19">
        <v>-20</v>
      </c>
      <c r="O958" s="19">
        <v>-10</v>
      </c>
      <c r="P958" s="19">
        <v>0</v>
      </c>
      <c r="Q958" s="19">
        <v>-50</v>
      </c>
      <c r="R958" s="19">
        <v>-30.25</v>
      </c>
      <c r="S958" s="19">
        <v>0</v>
      </c>
      <c r="T958" s="19">
        <v>-241.65</v>
      </c>
      <c r="U958" s="19">
        <v>-75</v>
      </c>
      <c r="V958" s="19">
        <v>0</v>
      </c>
      <c r="W958" s="19">
        <v>-10</v>
      </c>
      <c r="X958" s="19">
        <v>-20</v>
      </c>
      <c r="Y958" s="19">
        <v>-10</v>
      </c>
      <c r="Z958" s="19">
        <v>0</v>
      </c>
      <c r="AA958" s="19">
        <v>-10</v>
      </c>
      <c r="AB958" s="19">
        <v>0</v>
      </c>
      <c r="AC958" s="19">
        <v>-35</v>
      </c>
      <c r="AD958" s="19">
        <v>0</v>
      </c>
      <c r="AE958" s="19">
        <v>-20</v>
      </c>
      <c r="AF958" s="19">
        <v>0</v>
      </c>
      <c r="AG958" s="19">
        <v>0</v>
      </c>
      <c r="AH958" s="19">
        <v>0</v>
      </c>
      <c r="AI958" s="19">
        <v>-152.5</v>
      </c>
      <c r="AJ958" s="19">
        <v>-52</v>
      </c>
      <c r="AK958" s="19">
        <v>-15.28</v>
      </c>
      <c r="AL958" s="224">
        <v>-137.5</v>
      </c>
      <c r="AM958" s="224">
        <v>-75</v>
      </c>
    </row>
    <row r="959" spans="1:48" s="19" customFormat="1" hidden="1" outlineLevel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224">
        <v>0</v>
      </c>
      <c r="AM959" s="224">
        <v>0</v>
      </c>
    </row>
    <row r="960" spans="1:48" s="19" customFormat="1" hidden="1" outlineLevel="1" x14ac:dyDescent="0.2">
      <c r="A960" s="28" t="s">
        <v>860</v>
      </c>
      <c r="B960" s="32"/>
      <c r="Z960" s="17">
        <v>0</v>
      </c>
      <c r="AA960" s="17">
        <v>0</v>
      </c>
      <c r="AB960" s="17">
        <v>0</v>
      </c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218">
        <v>0</v>
      </c>
      <c r="AM960" s="218">
        <v>0</v>
      </c>
    </row>
    <row r="961" spans="1:48" s="19" customFormat="1" hidden="1" outlineLevel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224">
        <v>0</v>
      </c>
      <c r="AM961" s="224">
        <v>0</v>
      </c>
    </row>
    <row r="962" spans="1:48" s="19" customFormat="1" hidden="1" outlineLevel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224">
        <v>0</v>
      </c>
      <c r="AM962" s="224">
        <v>0</v>
      </c>
    </row>
    <row r="963" spans="1:48" s="19" customFormat="1" hidden="1" outlineLevel="1" x14ac:dyDescent="0.2">
      <c r="A963" s="28" t="s">
        <v>861</v>
      </c>
      <c r="B963" s="32"/>
      <c r="Z963" s="17">
        <v>0</v>
      </c>
      <c r="AA963" s="17">
        <v>0</v>
      </c>
      <c r="AB963" s="17">
        <v>0</v>
      </c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218">
        <v>0</v>
      </c>
      <c r="AM963" s="218">
        <v>0</v>
      </c>
    </row>
    <row r="964" spans="1:48" s="19" customFormat="1" hidden="1" outlineLevel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224">
        <v>0</v>
      </c>
      <c r="AM964" s="224">
        <v>0</v>
      </c>
    </row>
    <row r="965" spans="1:48" s="19" customFormat="1" hidden="1" outlineLevel="1" x14ac:dyDescent="0.2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</row>
    <row r="966" spans="1:48" s="19" customFormat="1" hidden="1" outlineLevel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</row>
    <row r="967" spans="1:48" ht="18" hidden="1" outlineLevel="1" x14ac:dyDescent="0.25">
      <c r="A967" s="97" t="s">
        <v>453</v>
      </c>
      <c r="B967" s="50"/>
      <c r="C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128"/>
      <c r="X967" s="40"/>
      <c r="Y967" s="180"/>
      <c r="Z967" s="56"/>
      <c r="AA967" s="56"/>
      <c r="AB967" s="56"/>
      <c r="AN967" s="56"/>
      <c r="AO967" s="56"/>
      <c r="AP967" s="56"/>
      <c r="AQ967" s="56"/>
      <c r="AR967" s="56"/>
      <c r="AS967" s="56"/>
      <c r="AT967" s="56"/>
      <c r="AU967" s="56"/>
      <c r="AV967" s="56"/>
    </row>
    <row r="968" spans="1:48" s="17" customFormat="1" hidden="1" outlineLevel="1" x14ac:dyDescent="0.2">
      <c r="A968" s="28" t="s">
        <v>454</v>
      </c>
      <c r="B968" s="37"/>
      <c r="C968" s="27">
        <v>406609.53</v>
      </c>
      <c r="D968" s="27">
        <v>409856.59</v>
      </c>
      <c r="E968" s="27">
        <v>11997309.460000001</v>
      </c>
      <c r="F968" s="27">
        <v>11646230.970000001</v>
      </c>
      <c r="G968" s="27">
        <v>11488607.470000001</v>
      </c>
      <c r="H968" s="27">
        <v>11163364.199999999</v>
      </c>
      <c r="I968" s="27">
        <v>10950586.859999999</v>
      </c>
      <c r="J968" s="27">
        <v>10774765.779999999</v>
      </c>
      <c r="K968" s="27">
        <v>10559376.5</v>
      </c>
      <c r="L968" s="27">
        <v>10632762.26</v>
      </c>
      <c r="M968" s="27">
        <v>10403815.970000001</v>
      </c>
      <c r="N968" s="27">
        <v>10181797.84</v>
      </c>
      <c r="O968" s="27">
        <v>9901268.3900000006</v>
      </c>
      <c r="P968" s="27">
        <v>9755139.4000000004</v>
      </c>
      <c r="Q968" s="27">
        <v>9670798.7799999993</v>
      </c>
      <c r="R968" s="27">
        <v>9615781.5</v>
      </c>
      <c r="S968" s="27">
        <v>9602495.6899999995</v>
      </c>
      <c r="T968" s="27">
        <v>9548380.3100000005</v>
      </c>
      <c r="U968" s="27">
        <v>9526982.3100000005</v>
      </c>
      <c r="V968" s="27">
        <v>9383226.9399999995</v>
      </c>
      <c r="W968" s="27">
        <v>9244232.7599999998</v>
      </c>
      <c r="X968" s="27">
        <v>9344493.4100000001</v>
      </c>
      <c r="Y968" s="27">
        <v>9126794.4199999999</v>
      </c>
      <c r="Z968" s="27">
        <v>8940054.1600000001</v>
      </c>
      <c r="AA968" s="27">
        <v>8713216.2100000009</v>
      </c>
      <c r="AB968" s="27">
        <v>8532424.4700000007</v>
      </c>
      <c r="AC968" s="27">
        <v>8474070.2300000004</v>
      </c>
      <c r="AD968" s="27">
        <v>8372474.0300000003</v>
      </c>
      <c r="AE968" s="27">
        <v>8389364.8900000006</v>
      </c>
      <c r="AF968" s="27">
        <v>8343266.5499999998</v>
      </c>
      <c r="AG968" s="27">
        <v>8260351.0199999996</v>
      </c>
      <c r="AH968" s="27">
        <v>8144265.6600000001</v>
      </c>
      <c r="AI968" s="27">
        <v>8094056.46</v>
      </c>
      <c r="AJ968" s="27">
        <v>8103808.7999999998</v>
      </c>
      <c r="AK968" s="27">
        <v>7957199.0700000003</v>
      </c>
      <c r="AL968" s="27">
        <v>7747167.1100000003</v>
      </c>
      <c r="AM968" s="27">
        <v>7647115.1900000004</v>
      </c>
    </row>
    <row r="969" spans="1:48" s="17" customFormat="1" hidden="1" outlineLevel="1" x14ac:dyDescent="0.2">
      <c r="A969" s="28" t="s">
        <v>455</v>
      </c>
      <c r="B969" s="37"/>
      <c r="C969" s="27">
        <v>1512900</v>
      </c>
      <c r="D969" s="27">
        <v>1512400</v>
      </c>
      <c r="E969" s="27">
        <v>62806700</v>
      </c>
      <c r="F969" s="27">
        <v>62660300</v>
      </c>
      <c r="G969" s="27">
        <v>62589300</v>
      </c>
      <c r="H969" s="27">
        <v>62453700</v>
      </c>
      <c r="I969" s="27">
        <v>62326900</v>
      </c>
      <c r="J969" s="27">
        <v>62246100</v>
      </c>
      <c r="K969" s="27">
        <v>62174800</v>
      </c>
      <c r="L969" s="27">
        <v>62050000</v>
      </c>
      <c r="M969" s="27">
        <v>61953700</v>
      </c>
      <c r="N969" s="27">
        <v>61870700</v>
      </c>
      <c r="O969" s="27">
        <v>61725900</v>
      </c>
      <c r="P969" s="27">
        <v>61710900</v>
      </c>
      <c r="Q969" s="27">
        <v>61629800</v>
      </c>
      <c r="R969" s="27">
        <v>61574900</v>
      </c>
      <c r="S969" s="27">
        <v>61515500</v>
      </c>
      <c r="T969" s="27">
        <v>61466800</v>
      </c>
      <c r="U969" s="27">
        <v>61442100</v>
      </c>
      <c r="V969" s="27">
        <v>61390000</v>
      </c>
      <c r="W969" s="27">
        <v>61328900</v>
      </c>
      <c r="X969" s="27">
        <v>61277200</v>
      </c>
      <c r="Y969" s="27">
        <v>61190400</v>
      </c>
      <c r="Z969" s="27">
        <v>61156300</v>
      </c>
      <c r="AA969" s="27">
        <v>61060700</v>
      </c>
      <c r="AB969" s="27">
        <v>61011500</v>
      </c>
      <c r="AC969" s="27">
        <v>60966700</v>
      </c>
      <c r="AD969" s="27">
        <v>60916900</v>
      </c>
      <c r="AE969" s="27">
        <v>60870300</v>
      </c>
      <c r="AF969" s="27">
        <v>60809300</v>
      </c>
      <c r="AG969" s="27">
        <v>60787500</v>
      </c>
      <c r="AH969" s="27">
        <v>60747600</v>
      </c>
      <c r="AI969" s="27">
        <v>60701500</v>
      </c>
      <c r="AJ969" s="27">
        <v>60622300</v>
      </c>
      <c r="AK969" s="27">
        <v>60554600</v>
      </c>
      <c r="AL969" s="27">
        <v>60537000</v>
      </c>
      <c r="AM969" s="27">
        <v>60511300</v>
      </c>
    </row>
    <row r="970" spans="1:48" s="17" customFormat="1" hidden="1" outlineLevel="1" x14ac:dyDescent="0.2">
      <c r="A970" s="36" t="s">
        <v>456</v>
      </c>
      <c r="B970" s="37"/>
      <c r="C970" s="17">
        <v>831</v>
      </c>
      <c r="D970" s="17">
        <v>827</v>
      </c>
      <c r="E970" s="17">
        <v>9975</v>
      </c>
      <c r="F970" s="17">
        <v>9917</v>
      </c>
      <c r="G970" s="17">
        <v>9879</v>
      </c>
      <c r="H970" s="17">
        <v>9829</v>
      </c>
      <c r="I970" s="17">
        <v>9796</v>
      </c>
      <c r="J970" s="17">
        <v>9766</v>
      </c>
      <c r="K970" s="17">
        <v>9731</v>
      </c>
      <c r="L970" s="17">
        <v>9695</v>
      </c>
      <c r="M970" s="17">
        <v>9664</v>
      </c>
      <c r="N970" s="17">
        <v>9635</v>
      </c>
      <c r="O970" s="17">
        <v>9591</v>
      </c>
      <c r="P970" s="17">
        <v>9573</v>
      </c>
      <c r="Q970" s="17">
        <v>9543</v>
      </c>
      <c r="R970" s="17">
        <v>9510</v>
      </c>
      <c r="S970" s="17">
        <v>9485</v>
      </c>
      <c r="T970" s="17">
        <v>6218</v>
      </c>
      <c r="U970" s="17">
        <v>6196</v>
      </c>
      <c r="V970" s="17">
        <v>6153</v>
      </c>
      <c r="W970" s="17">
        <v>6123</v>
      </c>
      <c r="X970" s="17">
        <v>6096</v>
      </c>
      <c r="Y970" s="17">
        <v>6035</v>
      </c>
      <c r="Z970" s="17">
        <v>5939</v>
      </c>
      <c r="AA970" s="17">
        <v>5842</v>
      </c>
      <c r="AB970" s="17">
        <v>5780</v>
      </c>
      <c r="AC970" s="17">
        <v>5760</v>
      </c>
      <c r="AD970" s="17">
        <v>4968</v>
      </c>
      <c r="AE970" s="17">
        <v>4941</v>
      </c>
      <c r="AF970" s="17">
        <v>4910</v>
      </c>
      <c r="AG970" s="17">
        <v>4781</v>
      </c>
      <c r="AH970" s="17">
        <v>4764</v>
      </c>
      <c r="AI970" s="17">
        <v>4750</v>
      </c>
      <c r="AJ970" s="17">
        <v>4737</v>
      </c>
      <c r="AK970" s="17">
        <v>4710</v>
      </c>
      <c r="AL970" s="218">
        <v>4573</v>
      </c>
      <c r="AM970" s="218">
        <v>4541</v>
      </c>
    </row>
    <row r="971" spans="1:48" s="17" customFormat="1" ht="15" hidden="1" outlineLevel="1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128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</row>
    <row r="972" spans="1:48" s="17" customFormat="1" hidden="1" outlineLevel="1" x14ac:dyDescent="0.2">
      <c r="A972" s="28" t="s">
        <v>458</v>
      </c>
      <c r="B972" s="37"/>
      <c r="C972" s="19">
        <v>17770</v>
      </c>
      <c r="D972" s="19">
        <v>50848</v>
      </c>
      <c r="E972" s="19">
        <v>932925</v>
      </c>
      <c r="F972" s="19">
        <v>942667</v>
      </c>
      <c r="G972" s="19">
        <v>768272</v>
      </c>
      <c r="H972" s="19">
        <v>630930</v>
      </c>
      <c r="I972" s="19">
        <v>767850</v>
      </c>
      <c r="J972" s="19">
        <v>573384</v>
      </c>
      <c r="K972" s="19">
        <v>608308</v>
      </c>
      <c r="L972" s="19">
        <v>645892</v>
      </c>
      <c r="M972" s="19">
        <v>481426</v>
      </c>
      <c r="N972" s="19">
        <v>450234</v>
      </c>
      <c r="O972" s="19">
        <v>415227</v>
      </c>
      <c r="P972" s="19">
        <v>442798</v>
      </c>
      <c r="Q972" s="19">
        <v>369724</v>
      </c>
      <c r="R972" s="19">
        <v>448184</v>
      </c>
      <c r="S972" s="19">
        <v>348407</v>
      </c>
      <c r="T972" s="19">
        <v>475996</v>
      </c>
      <c r="U972" s="19">
        <v>440186</v>
      </c>
      <c r="V972" s="19">
        <v>378505</v>
      </c>
      <c r="W972" s="19">
        <v>455409</v>
      </c>
      <c r="X972" s="19">
        <v>305294</v>
      </c>
      <c r="Y972" s="19">
        <v>367705</v>
      </c>
      <c r="Z972" s="19">
        <v>329800</v>
      </c>
      <c r="AA972" s="19">
        <v>296704</v>
      </c>
      <c r="AB972" s="19">
        <v>296477</v>
      </c>
      <c r="AC972" s="19">
        <v>285524</v>
      </c>
      <c r="AD972" s="19">
        <v>265120</v>
      </c>
      <c r="AE972" s="19">
        <v>271569</v>
      </c>
      <c r="AF972" s="19">
        <v>306777</v>
      </c>
      <c r="AG972" s="19">
        <v>262446</v>
      </c>
      <c r="AH972" s="19">
        <v>336795</v>
      </c>
      <c r="AI972" s="19">
        <v>259485</v>
      </c>
      <c r="AJ972" s="19">
        <v>337424</v>
      </c>
      <c r="AK972" s="19">
        <v>329897</v>
      </c>
      <c r="AL972" s="224">
        <v>319592</v>
      </c>
      <c r="AM972" s="224">
        <v>286998</v>
      </c>
    </row>
    <row r="973" spans="1:48" s="17" customFormat="1" hidden="1" outlineLevel="1" x14ac:dyDescent="0.2">
      <c r="A973" s="28" t="s">
        <v>459</v>
      </c>
      <c r="B973" s="37"/>
      <c r="C973" s="19">
        <v>11768</v>
      </c>
      <c r="D973" s="19">
        <v>7312</v>
      </c>
      <c r="E973" s="19">
        <v>147386</v>
      </c>
      <c r="F973" s="19">
        <v>210007</v>
      </c>
      <c r="G973" s="19">
        <v>186339</v>
      </c>
      <c r="H973" s="19">
        <v>131036</v>
      </c>
      <c r="I973" s="19">
        <v>160795</v>
      </c>
      <c r="J973" s="19">
        <v>215407</v>
      </c>
      <c r="K973" s="19">
        <v>130301</v>
      </c>
      <c r="L973" s="19">
        <v>171431</v>
      </c>
      <c r="M973" s="19">
        <v>112422</v>
      </c>
      <c r="N973" s="19">
        <v>165690</v>
      </c>
      <c r="O973" s="19">
        <v>99631</v>
      </c>
      <c r="P973" s="19">
        <v>84840</v>
      </c>
      <c r="Q973" s="19">
        <v>135612</v>
      </c>
      <c r="R973" s="19">
        <v>105744</v>
      </c>
      <c r="S973" s="19">
        <v>81892</v>
      </c>
      <c r="T973" s="19">
        <v>102530</v>
      </c>
      <c r="U973" s="19">
        <v>128362</v>
      </c>
      <c r="V973" s="19">
        <v>169832</v>
      </c>
      <c r="W973" s="19">
        <v>76711</v>
      </c>
      <c r="X973" s="19">
        <v>78267</v>
      </c>
      <c r="Y973" s="19">
        <v>69654</v>
      </c>
      <c r="Z973" s="19">
        <v>99668</v>
      </c>
      <c r="AA973" s="19">
        <v>53044</v>
      </c>
      <c r="AB973" s="19">
        <v>38861</v>
      </c>
      <c r="AC973" s="19">
        <v>71626</v>
      </c>
      <c r="AD973" s="19">
        <v>56893</v>
      </c>
      <c r="AE973" s="19">
        <v>93672</v>
      </c>
      <c r="AF973" s="19">
        <v>56250</v>
      </c>
      <c r="AG973" s="19">
        <v>70370</v>
      </c>
      <c r="AH973" s="19">
        <v>66554</v>
      </c>
      <c r="AI973" s="19">
        <v>74144</v>
      </c>
      <c r="AJ973" s="19">
        <v>44085</v>
      </c>
      <c r="AK973" s="19">
        <v>60005</v>
      </c>
      <c r="AL973" s="224">
        <v>96244</v>
      </c>
      <c r="AM973" s="224">
        <v>16661</v>
      </c>
    </row>
    <row r="974" spans="1:48" s="17" customFormat="1" hidden="1" outlineLevel="1" x14ac:dyDescent="0.2">
      <c r="A974" s="28" t="s">
        <v>460</v>
      </c>
      <c r="B974" s="37"/>
      <c r="C974" s="19">
        <v>1565</v>
      </c>
      <c r="D974" s="19">
        <v>8308</v>
      </c>
      <c r="E974" s="19">
        <v>142942</v>
      </c>
      <c r="F974" s="19">
        <v>101970</v>
      </c>
      <c r="G974" s="19">
        <v>142350</v>
      </c>
      <c r="H974" s="19">
        <v>113948</v>
      </c>
      <c r="I974" s="19">
        <v>79184</v>
      </c>
      <c r="J974" s="19">
        <v>91287</v>
      </c>
      <c r="K974" s="19">
        <v>186758</v>
      </c>
      <c r="L974" s="19">
        <v>50459</v>
      </c>
      <c r="M974" s="19">
        <v>142967</v>
      </c>
      <c r="N974" s="19">
        <v>107323</v>
      </c>
      <c r="O974" s="19">
        <v>93964</v>
      </c>
      <c r="P974" s="19">
        <v>78242</v>
      </c>
      <c r="Q974" s="19">
        <v>36416</v>
      </c>
      <c r="R974" s="19">
        <v>111714</v>
      </c>
      <c r="S974" s="19">
        <v>108570</v>
      </c>
      <c r="T974" s="19">
        <v>59703</v>
      </c>
      <c r="U974" s="19">
        <v>63273</v>
      </c>
      <c r="V974" s="19">
        <v>30284</v>
      </c>
      <c r="W974" s="19">
        <v>143642</v>
      </c>
      <c r="X974" s="19">
        <v>70459</v>
      </c>
      <c r="Y974" s="19">
        <v>77269</v>
      </c>
      <c r="Z974" s="19">
        <v>66524</v>
      </c>
      <c r="AA974" s="19">
        <v>42620</v>
      </c>
      <c r="AB974" s="19">
        <v>56335</v>
      </c>
      <c r="AC974" s="19">
        <v>46837</v>
      </c>
      <c r="AD974" s="19">
        <v>65115</v>
      </c>
      <c r="AE974" s="19">
        <v>43736</v>
      </c>
      <c r="AF974" s="19">
        <v>67518</v>
      </c>
      <c r="AG974" s="19">
        <v>43366</v>
      </c>
      <c r="AH974" s="19">
        <v>35917</v>
      </c>
      <c r="AI974" s="19">
        <v>41091</v>
      </c>
      <c r="AJ974" s="19">
        <v>55618</v>
      </c>
      <c r="AK974" s="19">
        <v>31046</v>
      </c>
      <c r="AL974" s="224">
        <v>43154</v>
      </c>
      <c r="AM974" s="224">
        <v>64847</v>
      </c>
    </row>
    <row r="975" spans="1:48" s="17" customFormat="1" hidden="1" outlineLevel="1" x14ac:dyDescent="0.2">
      <c r="A975" s="28" t="s">
        <v>461</v>
      </c>
      <c r="B975" s="37"/>
      <c r="C975" s="19">
        <v>1533</v>
      </c>
      <c r="D975" s="19">
        <v>1659</v>
      </c>
      <c r="E975" s="19">
        <v>160033</v>
      </c>
      <c r="F975" s="19">
        <v>119599</v>
      </c>
      <c r="G975" s="19">
        <v>105218</v>
      </c>
      <c r="H975" s="19">
        <v>78498</v>
      </c>
      <c r="I975" s="19">
        <v>84776</v>
      </c>
      <c r="J975" s="19">
        <v>81603</v>
      </c>
      <c r="K975" s="19">
        <v>91062</v>
      </c>
      <c r="L975" s="19">
        <v>169271</v>
      </c>
      <c r="M975" s="19">
        <v>48913</v>
      </c>
      <c r="N975" s="19">
        <v>111824</v>
      </c>
      <c r="O975" s="19">
        <v>83438</v>
      </c>
      <c r="P975" s="19">
        <v>64251</v>
      </c>
      <c r="Q975" s="19">
        <v>70964</v>
      </c>
      <c r="R975" s="19">
        <v>52675</v>
      </c>
      <c r="S975" s="19">
        <v>91473</v>
      </c>
      <c r="T975" s="19">
        <v>90219</v>
      </c>
      <c r="U975" s="19">
        <v>67216</v>
      </c>
      <c r="V975" s="19">
        <v>84659</v>
      </c>
      <c r="W975" s="19">
        <v>26179</v>
      </c>
      <c r="X975" s="19">
        <v>110806</v>
      </c>
      <c r="Y975" s="19">
        <v>43512</v>
      </c>
      <c r="Z975" s="19">
        <v>39126</v>
      </c>
      <c r="AA975" s="19">
        <v>58191</v>
      </c>
      <c r="AB975" s="19">
        <v>33122</v>
      </c>
      <c r="AC975" s="19">
        <v>30692</v>
      </c>
      <c r="AD975" s="19">
        <v>14920</v>
      </c>
      <c r="AE975" s="19">
        <v>58974</v>
      </c>
      <c r="AF975" s="19">
        <v>37639</v>
      </c>
      <c r="AG975" s="19">
        <v>59111</v>
      </c>
      <c r="AH975" s="19">
        <v>44065</v>
      </c>
      <c r="AI975" s="19">
        <v>34688</v>
      </c>
      <c r="AJ975" s="19">
        <v>27309</v>
      </c>
      <c r="AK975" s="19">
        <v>51493</v>
      </c>
      <c r="AL975" s="224">
        <v>24390</v>
      </c>
      <c r="AM975" s="224">
        <v>39684</v>
      </c>
    </row>
    <row r="976" spans="1:48" s="17" customFormat="1" hidden="1" outlineLevel="1" x14ac:dyDescent="0.2">
      <c r="A976" s="19" t="s">
        <v>462</v>
      </c>
      <c r="B976" s="37"/>
      <c r="C976" s="19">
        <v>6494</v>
      </c>
      <c r="D976" s="19">
        <v>997</v>
      </c>
      <c r="E976" s="19">
        <v>77910</v>
      </c>
      <c r="F976" s="19">
        <v>118561</v>
      </c>
      <c r="G976" s="19">
        <v>49130</v>
      </c>
      <c r="H976" s="19">
        <v>58871</v>
      </c>
      <c r="I976" s="19">
        <v>59648</v>
      </c>
      <c r="J976" s="19">
        <v>76052</v>
      </c>
      <c r="K976" s="19">
        <v>42191</v>
      </c>
      <c r="L976" s="19">
        <v>64752</v>
      </c>
      <c r="M976" s="19">
        <v>107513</v>
      </c>
      <c r="N976" s="19">
        <v>20746</v>
      </c>
      <c r="O976" s="19">
        <v>75261</v>
      </c>
      <c r="P976" s="19">
        <v>52231</v>
      </c>
      <c r="Q976" s="19">
        <v>44804</v>
      </c>
      <c r="R976" s="19">
        <v>52692</v>
      </c>
      <c r="S976" s="19">
        <v>35942</v>
      </c>
      <c r="T976" s="19">
        <v>83977</v>
      </c>
      <c r="U976" s="19">
        <v>110976</v>
      </c>
      <c r="V976" s="19">
        <v>55842</v>
      </c>
      <c r="W976" s="19">
        <v>86796</v>
      </c>
      <c r="X976" s="19">
        <v>39112</v>
      </c>
      <c r="Y976" s="19">
        <v>107181</v>
      </c>
      <c r="Z976" s="19">
        <v>37538</v>
      </c>
      <c r="AA976" s="19">
        <v>39336</v>
      </c>
      <c r="AB976" s="19">
        <v>51544</v>
      </c>
      <c r="AC976" s="19">
        <v>29636</v>
      </c>
      <c r="AD976" s="19">
        <v>29003</v>
      </c>
      <c r="AE976" s="19">
        <v>18389</v>
      </c>
      <c r="AF976" s="19">
        <v>42523</v>
      </c>
      <c r="AG976" s="19">
        <v>37610</v>
      </c>
      <c r="AH976" s="19">
        <v>56398</v>
      </c>
      <c r="AI976" s="19">
        <v>42273</v>
      </c>
      <c r="AJ976" s="19">
        <v>30599</v>
      </c>
      <c r="AK976" s="19">
        <v>17710</v>
      </c>
      <c r="AL976" s="224">
        <v>41208</v>
      </c>
      <c r="AM976" s="224">
        <v>23417</v>
      </c>
    </row>
    <row r="977" spans="1:48" ht="15" hidden="1" outlineLevel="1" x14ac:dyDescent="0.25">
      <c r="A977" s="19" t="s">
        <v>692</v>
      </c>
      <c r="C977" s="19">
        <v>413</v>
      </c>
      <c r="D977" s="19">
        <v>6550</v>
      </c>
      <c r="E977" s="19">
        <v>122375</v>
      </c>
      <c r="F977" s="19">
        <v>73659</v>
      </c>
      <c r="G977" s="19">
        <v>123501</v>
      </c>
      <c r="H977" s="19">
        <v>35735</v>
      </c>
      <c r="I977" s="19">
        <v>31711</v>
      </c>
      <c r="J977" s="19">
        <v>37035</v>
      </c>
      <c r="K977" s="19">
        <v>63336</v>
      </c>
      <c r="L977" s="19">
        <v>42410</v>
      </c>
      <c r="M977" s="19">
        <v>55055</v>
      </c>
      <c r="N977" s="19">
        <v>107276</v>
      </c>
      <c r="O977" s="19">
        <v>19049</v>
      </c>
      <c r="P977" s="19">
        <v>73710</v>
      </c>
      <c r="Q977" s="19">
        <v>42525</v>
      </c>
      <c r="R977" s="19">
        <v>45342</v>
      </c>
      <c r="S977" s="19">
        <v>33653</v>
      </c>
      <c r="T977" s="19">
        <v>18844</v>
      </c>
      <c r="U977" s="19">
        <v>30869</v>
      </c>
      <c r="V977" s="19">
        <v>89483</v>
      </c>
      <c r="W977" s="19">
        <v>46402</v>
      </c>
      <c r="X977" s="19">
        <v>65188</v>
      </c>
      <c r="Y977" s="19">
        <v>24106</v>
      </c>
      <c r="Z977" s="19">
        <v>79412</v>
      </c>
      <c r="AA977" s="19">
        <v>32308</v>
      </c>
      <c r="AB977" s="19">
        <v>40161</v>
      </c>
      <c r="AC977" s="19">
        <v>49086</v>
      </c>
      <c r="AD977" s="19">
        <v>34501</v>
      </c>
      <c r="AE977" s="19">
        <v>25246</v>
      </c>
      <c r="AF977" s="19">
        <v>24025</v>
      </c>
      <c r="AG977" s="19">
        <v>43363</v>
      </c>
      <c r="AH977" s="19">
        <v>36746</v>
      </c>
      <c r="AI977" s="19">
        <v>55140</v>
      </c>
      <c r="AJ977" s="19">
        <v>40972</v>
      </c>
      <c r="AK977" s="19">
        <v>21391</v>
      </c>
      <c r="AL977" s="224">
        <v>15563</v>
      </c>
      <c r="AM977" s="224">
        <v>30811</v>
      </c>
      <c r="AN977" s="56"/>
      <c r="AO977" s="56"/>
      <c r="AP977" s="56"/>
      <c r="AQ977" s="56"/>
      <c r="AR977" s="56"/>
      <c r="AS977" s="56"/>
      <c r="AT977" s="56"/>
      <c r="AU977" s="56"/>
      <c r="AV977" s="56"/>
    </row>
    <row r="978" spans="1:48" ht="18" hidden="1" outlineLevel="1" x14ac:dyDescent="0.25">
      <c r="A978" s="28" t="s">
        <v>465</v>
      </c>
      <c r="B978" s="51"/>
      <c r="C978" s="19">
        <v>21774</v>
      </c>
      <c r="D978" s="19">
        <v>24826</v>
      </c>
      <c r="E978" s="19">
        <v>650646</v>
      </c>
      <c r="F978" s="19">
        <v>623795</v>
      </c>
      <c r="G978" s="19">
        <v>606540</v>
      </c>
      <c r="H978" s="19">
        <v>418087</v>
      </c>
      <c r="I978" s="19">
        <v>416113</v>
      </c>
      <c r="J978" s="19">
        <v>501384</v>
      </c>
      <c r="K978" s="19">
        <v>513648</v>
      </c>
      <c r="L978" s="19">
        <v>498323</v>
      </c>
      <c r="M978" s="19">
        <v>466870</v>
      </c>
      <c r="N978" s="19">
        <v>512859</v>
      </c>
      <c r="O978" s="19">
        <v>371343</v>
      </c>
      <c r="P978" s="19">
        <v>353275</v>
      </c>
      <c r="Q978" s="19">
        <v>330321</v>
      </c>
      <c r="R978" s="19">
        <v>368167</v>
      </c>
      <c r="S978" s="19">
        <v>351530</v>
      </c>
      <c r="T978" s="19">
        <v>355273</v>
      </c>
      <c r="U978" s="19">
        <v>400696</v>
      </c>
      <c r="V978" s="19">
        <v>430099</v>
      </c>
      <c r="W978" s="19">
        <v>379729</v>
      </c>
      <c r="X978" s="19">
        <v>363833</v>
      </c>
      <c r="Y978" s="19">
        <v>321722</v>
      </c>
      <c r="Z978" s="19">
        <v>322267</v>
      </c>
      <c r="AA978" s="19">
        <v>225499</v>
      </c>
      <c r="AB978" s="19">
        <v>220023</v>
      </c>
      <c r="AC978" s="19">
        <v>227877</v>
      </c>
      <c r="AD978" s="19">
        <v>200433</v>
      </c>
      <c r="AE978" s="19">
        <v>240018</v>
      </c>
      <c r="AF978" s="19">
        <v>227955</v>
      </c>
      <c r="AG978" s="19">
        <v>253819</v>
      </c>
      <c r="AH978" s="19">
        <v>239680</v>
      </c>
      <c r="AI978" s="19">
        <v>247335</v>
      </c>
      <c r="AJ978" s="19">
        <v>198583</v>
      </c>
      <c r="AK978" s="19">
        <v>181645</v>
      </c>
      <c r="AL978" s="224">
        <v>220560</v>
      </c>
      <c r="AM978" s="224">
        <v>175421</v>
      </c>
      <c r="AN978" s="56"/>
      <c r="AO978" s="56"/>
      <c r="AP978" s="56"/>
      <c r="AQ978" s="56"/>
      <c r="AR978" s="56"/>
      <c r="AS978" s="56"/>
      <c r="AT978" s="56"/>
      <c r="AU978" s="56"/>
      <c r="AV978" s="56"/>
    </row>
    <row r="979" spans="1:48" ht="15" hidden="1" outlineLevel="1" x14ac:dyDescent="0.25">
      <c r="A979" s="28" t="s">
        <v>466</v>
      </c>
      <c r="C979" s="19">
        <v>8441</v>
      </c>
      <c r="D979" s="19">
        <v>9206</v>
      </c>
      <c r="E979" s="19">
        <v>360317</v>
      </c>
      <c r="F979" s="19">
        <v>311818</v>
      </c>
      <c r="G979" s="19">
        <v>277850</v>
      </c>
      <c r="H979" s="19">
        <v>173104</v>
      </c>
      <c r="I979" s="19">
        <v>176135</v>
      </c>
      <c r="J979" s="19">
        <v>194690</v>
      </c>
      <c r="K979" s="19">
        <v>196588</v>
      </c>
      <c r="L979" s="19">
        <v>276433</v>
      </c>
      <c r="M979" s="19">
        <v>211481</v>
      </c>
      <c r="N979" s="19">
        <v>239846</v>
      </c>
      <c r="O979" s="19">
        <v>177748</v>
      </c>
      <c r="P979" s="19">
        <v>190193</v>
      </c>
      <c r="Q979" s="19">
        <v>158293</v>
      </c>
      <c r="R979" s="19">
        <v>150709</v>
      </c>
      <c r="S979" s="19">
        <v>161069</v>
      </c>
      <c r="T979" s="19">
        <v>193040</v>
      </c>
      <c r="U979" s="19">
        <v>209061</v>
      </c>
      <c r="V979" s="19">
        <v>229983</v>
      </c>
      <c r="W979" s="19">
        <v>159376</v>
      </c>
      <c r="X979" s="19">
        <v>215106</v>
      </c>
      <c r="Y979" s="19">
        <v>174799</v>
      </c>
      <c r="Z979" s="19">
        <v>156075</v>
      </c>
      <c r="AA979" s="19">
        <v>129835</v>
      </c>
      <c r="AB979" s="19">
        <v>124827</v>
      </c>
      <c r="AC979" s="19">
        <v>109414</v>
      </c>
      <c r="AD979" s="19">
        <v>78424</v>
      </c>
      <c r="AE979" s="19">
        <v>102610</v>
      </c>
      <c r="AF979" s="19">
        <v>104187</v>
      </c>
      <c r="AG979" s="19">
        <v>140084</v>
      </c>
      <c r="AH979" s="19">
        <v>137209</v>
      </c>
      <c r="AI979" s="19">
        <v>132101</v>
      </c>
      <c r="AJ979" s="19">
        <v>98880</v>
      </c>
      <c r="AK979" s="19">
        <v>90594</v>
      </c>
      <c r="AL979" s="224">
        <v>81162</v>
      </c>
      <c r="AM979" s="224">
        <v>93913</v>
      </c>
      <c r="AN979" s="56"/>
      <c r="AO979" s="56"/>
      <c r="AP979" s="56"/>
      <c r="AQ979" s="56"/>
      <c r="AR979" s="56"/>
      <c r="AS979" s="56"/>
      <c r="AT979" s="56"/>
      <c r="AU979" s="56"/>
      <c r="AV979" s="56"/>
    </row>
    <row r="980" spans="1:48" ht="15" hidden="1" outlineLevel="1" x14ac:dyDescent="0.25">
      <c r="A980" s="49" t="s">
        <v>467</v>
      </c>
      <c r="C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128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18"/>
      <c r="AO980" s="18"/>
      <c r="AP980" s="18"/>
      <c r="AQ980" s="18"/>
      <c r="AR980" s="18"/>
      <c r="AS980" s="18"/>
      <c r="AT980" s="18"/>
      <c r="AU980" s="18"/>
      <c r="AV980" s="18"/>
    </row>
    <row r="981" spans="1:48" hidden="1" outlineLevel="1" x14ac:dyDescent="0.2">
      <c r="A981" s="36" t="s">
        <v>468</v>
      </c>
      <c r="C981" s="17">
        <v>796</v>
      </c>
      <c r="D981" s="17">
        <v>770</v>
      </c>
      <c r="E981" s="17">
        <v>9325</v>
      </c>
      <c r="F981" s="17">
        <v>9269</v>
      </c>
      <c r="G981" s="17">
        <v>9326</v>
      </c>
      <c r="H981" s="17">
        <v>9377</v>
      </c>
      <c r="I981" s="17">
        <v>9318</v>
      </c>
      <c r="J981" s="17">
        <v>9317</v>
      </c>
      <c r="K981" s="17">
        <v>9260</v>
      </c>
      <c r="L981" s="17">
        <v>9241</v>
      </c>
      <c r="M981" s="17">
        <v>9265</v>
      </c>
      <c r="N981" s="17">
        <v>9252</v>
      </c>
      <c r="O981" s="17">
        <v>9281</v>
      </c>
      <c r="P981" s="17">
        <v>9294</v>
      </c>
      <c r="Q981" s="17">
        <v>9232</v>
      </c>
      <c r="R981" s="17">
        <v>9207</v>
      </c>
      <c r="S981" s="17">
        <v>9213</v>
      </c>
      <c r="T981" s="17">
        <v>5935</v>
      </c>
      <c r="U981" s="17">
        <v>5916</v>
      </c>
      <c r="V981" s="17">
        <v>5888</v>
      </c>
      <c r="W981" s="17">
        <v>5830</v>
      </c>
      <c r="X981" s="17">
        <v>5868</v>
      </c>
      <c r="Y981" s="17">
        <v>5801</v>
      </c>
      <c r="Z981" s="17">
        <v>5701</v>
      </c>
      <c r="AA981" s="17">
        <v>5661</v>
      </c>
      <c r="AB981" s="17">
        <v>5581</v>
      </c>
      <c r="AC981" s="17">
        <v>5561</v>
      </c>
      <c r="AD981" s="17">
        <v>4768</v>
      </c>
      <c r="AE981" s="17">
        <v>4751</v>
      </c>
      <c r="AF981" s="17">
        <v>4732</v>
      </c>
      <c r="AG981" s="17">
        <v>4591</v>
      </c>
      <c r="AH981" s="17">
        <v>4590</v>
      </c>
      <c r="AI981" s="17">
        <v>4585</v>
      </c>
      <c r="AJ981" s="17">
        <v>4562</v>
      </c>
      <c r="AK981" s="17">
        <v>4531</v>
      </c>
      <c r="AL981" s="218">
        <v>4390</v>
      </c>
      <c r="AM981" s="218">
        <v>4394</v>
      </c>
      <c r="AN981" s="18"/>
      <c r="AO981" s="18"/>
      <c r="AP981" s="18"/>
      <c r="AQ981" s="18"/>
      <c r="AR981" s="18"/>
      <c r="AS981" s="18"/>
      <c r="AT981" s="18"/>
      <c r="AU981" s="18"/>
      <c r="AV981" s="18"/>
    </row>
    <row r="982" spans="1:48" hidden="1" outlineLevel="1" x14ac:dyDescent="0.2">
      <c r="A982" s="36" t="s">
        <v>469</v>
      </c>
      <c r="C982" s="17">
        <v>20</v>
      </c>
      <c r="D982" s="17">
        <v>43</v>
      </c>
      <c r="E982" s="17">
        <v>397</v>
      </c>
      <c r="F982" s="17">
        <v>394</v>
      </c>
      <c r="G982" s="17">
        <v>322</v>
      </c>
      <c r="H982" s="17">
        <v>265</v>
      </c>
      <c r="I982" s="17">
        <v>290</v>
      </c>
      <c r="J982" s="17">
        <v>259</v>
      </c>
      <c r="K982" s="17">
        <v>286</v>
      </c>
      <c r="L982" s="17">
        <v>277</v>
      </c>
      <c r="M982" s="17">
        <v>213</v>
      </c>
      <c r="N982" s="17">
        <v>197</v>
      </c>
      <c r="O982" s="17">
        <v>172</v>
      </c>
      <c r="P982" s="17">
        <v>158</v>
      </c>
      <c r="Q982" s="17">
        <v>192</v>
      </c>
      <c r="R982" s="17">
        <v>173</v>
      </c>
      <c r="S982" s="17">
        <v>145</v>
      </c>
      <c r="T982" s="17">
        <v>168</v>
      </c>
      <c r="U982" s="17">
        <v>167</v>
      </c>
      <c r="V982" s="17">
        <v>143</v>
      </c>
      <c r="W982" s="17">
        <v>180</v>
      </c>
      <c r="X982" s="17">
        <v>126</v>
      </c>
      <c r="Y982" s="17">
        <v>133</v>
      </c>
      <c r="Z982" s="17">
        <v>137</v>
      </c>
      <c r="AA982" s="17">
        <v>98</v>
      </c>
      <c r="AB982" s="17">
        <v>113</v>
      </c>
      <c r="AC982" s="17">
        <v>118</v>
      </c>
      <c r="AD982" s="17">
        <v>125</v>
      </c>
      <c r="AE982" s="17">
        <v>109</v>
      </c>
      <c r="AF982" s="17">
        <v>106</v>
      </c>
      <c r="AG982" s="17">
        <v>112</v>
      </c>
      <c r="AH982" s="17">
        <v>103</v>
      </c>
      <c r="AI982" s="17">
        <v>93</v>
      </c>
      <c r="AJ982" s="17">
        <v>110</v>
      </c>
      <c r="AK982" s="17">
        <v>115</v>
      </c>
      <c r="AL982" s="218">
        <v>116</v>
      </c>
      <c r="AM982" s="218">
        <v>97</v>
      </c>
      <c r="AN982" s="18"/>
      <c r="AO982" s="18"/>
      <c r="AP982" s="18"/>
      <c r="AQ982" s="18"/>
      <c r="AR982" s="18"/>
      <c r="AS982" s="18"/>
      <c r="AT982" s="18"/>
      <c r="AU982" s="18"/>
      <c r="AV982" s="18"/>
    </row>
    <row r="983" spans="1:48" hidden="1" outlineLevel="1" x14ac:dyDescent="0.2">
      <c r="A983" s="36" t="s">
        <v>470</v>
      </c>
      <c r="C983" s="17">
        <v>9</v>
      </c>
      <c r="D983" s="17">
        <v>6</v>
      </c>
      <c r="E983" s="17">
        <v>81</v>
      </c>
      <c r="F983" s="17">
        <v>105</v>
      </c>
      <c r="G983" s="17">
        <v>81</v>
      </c>
      <c r="H983" s="17">
        <v>69</v>
      </c>
      <c r="I983" s="17">
        <v>85</v>
      </c>
      <c r="J983" s="17">
        <v>73</v>
      </c>
      <c r="K983" s="17">
        <v>61</v>
      </c>
      <c r="L983" s="17">
        <v>66</v>
      </c>
      <c r="M983" s="17">
        <v>66</v>
      </c>
      <c r="N983" s="17">
        <v>66</v>
      </c>
      <c r="O983" s="17">
        <v>42</v>
      </c>
      <c r="P983" s="17">
        <v>35</v>
      </c>
      <c r="Q983" s="17">
        <v>47</v>
      </c>
      <c r="R983" s="17">
        <v>53</v>
      </c>
      <c r="S983" s="17">
        <v>43</v>
      </c>
      <c r="T983" s="17">
        <v>31</v>
      </c>
      <c r="U983" s="17">
        <v>33</v>
      </c>
      <c r="V983" s="17">
        <v>43</v>
      </c>
      <c r="W983" s="17">
        <v>34</v>
      </c>
      <c r="X983" s="17">
        <v>37</v>
      </c>
      <c r="Y983" s="17">
        <v>33</v>
      </c>
      <c r="Z983" s="17">
        <v>40</v>
      </c>
      <c r="AA983" s="17">
        <v>22</v>
      </c>
      <c r="AB983" s="17">
        <v>24</v>
      </c>
      <c r="AC983" s="17">
        <v>26</v>
      </c>
      <c r="AD983" s="17">
        <v>22</v>
      </c>
      <c r="AE983" s="17">
        <v>32</v>
      </c>
      <c r="AF983" s="17">
        <v>25</v>
      </c>
      <c r="AG983" s="17">
        <v>31</v>
      </c>
      <c r="AH983" s="17">
        <v>22</v>
      </c>
      <c r="AI983" s="17">
        <v>24</v>
      </c>
      <c r="AJ983" s="17">
        <v>14</v>
      </c>
      <c r="AK983" s="17">
        <v>24</v>
      </c>
      <c r="AL983" s="218">
        <v>28</v>
      </c>
      <c r="AM983" s="218">
        <v>8</v>
      </c>
    </row>
    <row r="984" spans="1:48" ht="18" hidden="1" outlineLevel="1" x14ac:dyDescent="0.25">
      <c r="A984" s="36" t="s">
        <v>471</v>
      </c>
      <c r="B984" s="51"/>
      <c r="C984" s="17">
        <v>1</v>
      </c>
      <c r="D984" s="17">
        <v>4</v>
      </c>
      <c r="E984" s="17">
        <v>50</v>
      </c>
      <c r="F984" s="17">
        <v>48</v>
      </c>
      <c r="G984" s="17">
        <v>53</v>
      </c>
      <c r="H984" s="17">
        <v>44</v>
      </c>
      <c r="I984" s="17">
        <v>34</v>
      </c>
      <c r="J984" s="17">
        <v>43</v>
      </c>
      <c r="K984" s="17">
        <v>50</v>
      </c>
      <c r="L984" s="17">
        <v>31</v>
      </c>
      <c r="M984" s="17">
        <v>48</v>
      </c>
      <c r="N984" s="17">
        <v>39</v>
      </c>
      <c r="O984" s="17">
        <v>32</v>
      </c>
      <c r="P984" s="17">
        <v>21</v>
      </c>
      <c r="Q984" s="17">
        <v>19</v>
      </c>
      <c r="R984" s="17">
        <v>27</v>
      </c>
      <c r="S984" s="17">
        <v>38</v>
      </c>
      <c r="T984" s="17">
        <v>28</v>
      </c>
      <c r="U984" s="17">
        <v>21</v>
      </c>
      <c r="V984" s="17">
        <v>17</v>
      </c>
      <c r="W984" s="17">
        <v>28</v>
      </c>
      <c r="X984" s="17">
        <v>18</v>
      </c>
      <c r="Y984" s="17">
        <v>29</v>
      </c>
      <c r="Z984" s="17">
        <v>20</v>
      </c>
      <c r="AA984" s="17">
        <v>20</v>
      </c>
      <c r="AB984" s="17">
        <v>19</v>
      </c>
      <c r="AC984" s="17">
        <v>17</v>
      </c>
      <c r="AD984" s="17">
        <v>17</v>
      </c>
      <c r="AE984" s="17">
        <v>13</v>
      </c>
      <c r="AF984" s="17">
        <v>15</v>
      </c>
      <c r="AG984" s="17">
        <v>14</v>
      </c>
      <c r="AH984" s="17">
        <v>16</v>
      </c>
      <c r="AI984" s="17">
        <v>15</v>
      </c>
      <c r="AJ984" s="17">
        <v>17</v>
      </c>
      <c r="AK984" s="17">
        <v>9</v>
      </c>
      <c r="AL984" s="218">
        <v>14</v>
      </c>
      <c r="AM984" s="218">
        <v>17</v>
      </c>
    </row>
    <row r="985" spans="1:48" s="17" customFormat="1" hidden="1" outlineLevel="1" x14ac:dyDescent="0.2">
      <c r="A985" s="36" t="s">
        <v>472</v>
      </c>
      <c r="B985" s="37"/>
      <c r="C985" s="17">
        <v>3</v>
      </c>
      <c r="D985" s="17">
        <v>1</v>
      </c>
      <c r="E985" s="17">
        <v>46</v>
      </c>
      <c r="F985" s="17">
        <v>35</v>
      </c>
      <c r="G985" s="17">
        <v>35</v>
      </c>
      <c r="H985" s="17">
        <v>33</v>
      </c>
      <c r="I985" s="17">
        <v>29</v>
      </c>
      <c r="J985" s="17">
        <v>26</v>
      </c>
      <c r="K985" s="17">
        <v>36</v>
      </c>
      <c r="L985" s="17">
        <v>40</v>
      </c>
      <c r="M985" s="17">
        <v>19</v>
      </c>
      <c r="N985" s="17">
        <v>37</v>
      </c>
      <c r="O985" s="17">
        <v>31</v>
      </c>
      <c r="P985" s="17">
        <v>24</v>
      </c>
      <c r="Q985" s="17">
        <v>14</v>
      </c>
      <c r="R985" s="17">
        <v>18</v>
      </c>
      <c r="S985" s="17">
        <v>18</v>
      </c>
      <c r="T985" s="17">
        <v>28</v>
      </c>
      <c r="U985" s="17">
        <v>21</v>
      </c>
      <c r="V985" s="17">
        <v>18</v>
      </c>
      <c r="W985" s="17">
        <v>12</v>
      </c>
      <c r="X985" s="17">
        <v>21</v>
      </c>
      <c r="Y985" s="17">
        <v>12</v>
      </c>
      <c r="Z985" s="17">
        <v>18</v>
      </c>
      <c r="AA985" s="17">
        <v>18</v>
      </c>
      <c r="AB985" s="17">
        <v>16</v>
      </c>
      <c r="AC985" s="17">
        <v>13</v>
      </c>
      <c r="AD985" s="17">
        <v>9</v>
      </c>
      <c r="AE985" s="17">
        <v>15</v>
      </c>
      <c r="AF985" s="17">
        <v>11</v>
      </c>
      <c r="AG985" s="17">
        <v>13</v>
      </c>
      <c r="AH985" s="17">
        <v>15</v>
      </c>
      <c r="AI985" s="17">
        <v>14</v>
      </c>
      <c r="AJ985" s="17">
        <v>12</v>
      </c>
      <c r="AK985" s="17">
        <v>15</v>
      </c>
      <c r="AL985" s="218">
        <v>8</v>
      </c>
      <c r="AM985" s="218">
        <v>12</v>
      </c>
    </row>
    <row r="986" spans="1:48" s="19" customFormat="1" hidden="1" outlineLevel="1" x14ac:dyDescent="0.2">
      <c r="A986" s="17" t="s">
        <v>473</v>
      </c>
      <c r="B986" s="32"/>
      <c r="C986" s="17">
        <v>1</v>
      </c>
      <c r="D986" s="17">
        <v>2</v>
      </c>
      <c r="E986" s="17">
        <v>31</v>
      </c>
      <c r="F986" s="17">
        <v>36</v>
      </c>
      <c r="G986" s="17">
        <v>27</v>
      </c>
      <c r="H986" s="17">
        <v>21</v>
      </c>
      <c r="I986" s="17">
        <v>23</v>
      </c>
      <c r="J986" s="17">
        <v>26</v>
      </c>
      <c r="K986" s="17">
        <v>18</v>
      </c>
      <c r="L986" s="17">
        <v>24</v>
      </c>
      <c r="M986" s="17">
        <v>30</v>
      </c>
      <c r="N986" s="17">
        <v>14</v>
      </c>
      <c r="O986" s="17">
        <v>22</v>
      </c>
      <c r="P986" s="17">
        <v>23</v>
      </c>
      <c r="Q986" s="17">
        <v>19</v>
      </c>
      <c r="R986" s="17">
        <v>13</v>
      </c>
      <c r="S986" s="17">
        <v>18</v>
      </c>
      <c r="T986" s="17">
        <v>18</v>
      </c>
      <c r="U986" s="17">
        <v>29</v>
      </c>
      <c r="V986" s="17">
        <v>22</v>
      </c>
      <c r="W986" s="17">
        <v>20</v>
      </c>
      <c r="X986" s="17">
        <v>12</v>
      </c>
      <c r="Y986" s="17">
        <v>17</v>
      </c>
      <c r="Z986" s="17">
        <v>11</v>
      </c>
      <c r="AA986" s="17">
        <v>14</v>
      </c>
      <c r="AB986" s="17">
        <v>13</v>
      </c>
      <c r="AC986" s="17">
        <v>15</v>
      </c>
      <c r="AD986" s="17">
        <v>12</v>
      </c>
      <c r="AE986" s="17">
        <v>9</v>
      </c>
      <c r="AF986" s="17">
        <v>10</v>
      </c>
      <c r="AG986" s="17">
        <v>10</v>
      </c>
      <c r="AH986" s="17">
        <v>9</v>
      </c>
      <c r="AI986" s="17">
        <v>13</v>
      </c>
      <c r="AJ986" s="17">
        <v>11</v>
      </c>
      <c r="AK986" s="17">
        <v>8</v>
      </c>
      <c r="AL986" s="218">
        <v>10</v>
      </c>
      <c r="AM986" s="218">
        <v>6</v>
      </c>
    </row>
    <row r="987" spans="1:48" hidden="1" outlineLevel="1" x14ac:dyDescent="0.2">
      <c r="A987" s="17" t="s">
        <v>760</v>
      </c>
      <c r="C987" s="17">
        <v>1</v>
      </c>
      <c r="D987" s="17">
        <v>1</v>
      </c>
      <c r="E987" s="17">
        <v>45</v>
      </c>
      <c r="F987" s="17">
        <v>30</v>
      </c>
      <c r="G987" s="17">
        <v>35</v>
      </c>
      <c r="H987" s="17">
        <v>20</v>
      </c>
      <c r="I987" s="17">
        <v>17</v>
      </c>
      <c r="J987" s="17">
        <v>22</v>
      </c>
      <c r="K987" s="17">
        <v>20</v>
      </c>
      <c r="L987" s="17">
        <v>16</v>
      </c>
      <c r="M987" s="17">
        <v>23</v>
      </c>
      <c r="N987" s="17">
        <v>30</v>
      </c>
      <c r="O987" s="17">
        <v>11</v>
      </c>
      <c r="P987" s="17">
        <v>18</v>
      </c>
      <c r="Q987" s="17">
        <v>20</v>
      </c>
      <c r="R987" s="17">
        <v>19</v>
      </c>
      <c r="S987" s="17">
        <v>10</v>
      </c>
      <c r="T987" s="17">
        <v>10</v>
      </c>
      <c r="U987" s="17">
        <v>9</v>
      </c>
      <c r="V987" s="17">
        <v>22</v>
      </c>
      <c r="W987" s="17">
        <v>19</v>
      </c>
      <c r="X987" s="17">
        <v>14</v>
      </c>
      <c r="Y987" s="17">
        <v>10</v>
      </c>
      <c r="Z987" s="17">
        <v>12</v>
      </c>
      <c r="AA987" s="17">
        <v>9</v>
      </c>
      <c r="AB987" s="17">
        <v>14</v>
      </c>
      <c r="AC987" s="17">
        <v>10</v>
      </c>
      <c r="AD987" s="17">
        <v>15</v>
      </c>
      <c r="AE987" s="17">
        <v>12</v>
      </c>
      <c r="AF987" s="17">
        <v>11</v>
      </c>
      <c r="AG987" s="17">
        <v>10</v>
      </c>
      <c r="AH987" s="17">
        <v>9</v>
      </c>
      <c r="AI987" s="17">
        <v>6</v>
      </c>
      <c r="AJ987" s="17">
        <v>11</v>
      </c>
      <c r="AK987" s="17">
        <v>8</v>
      </c>
      <c r="AL987" s="218">
        <v>7</v>
      </c>
      <c r="AM987" s="218">
        <v>7</v>
      </c>
    </row>
    <row r="988" spans="1:48" s="17" customFormat="1" hidden="1" outlineLevel="1" x14ac:dyDescent="0.2">
      <c r="A988" s="36" t="s">
        <v>476</v>
      </c>
      <c r="B988" s="37"/>
      <c r="C988" s="17">
        <v>15</v>
      </c>
      <c r="D988" s="17">
        <v>14</v>
      </c>
      <c r="E988" s="17">
        <v>253</v>
      </c>
      <c r="F988" s="17">
        <v>254</v>
      </c>
      <c r="G988" s="17">
        <v>231</v>
      </c>
      <c r="H988" s="17">
        <v>187</v>
      </c>
      <c r="I988" s="17">
        <v>188</v>
      </c>
      <c r="J988" s="17">
        <v>190</v>
      </c>
      <c r="K988" s="17">
        <v>185</v>
      </c>
      <c r="L988" s="17">
        <v>177</v>
      </c>
      <c r="M988" s="17">
        <v>186</v>
      </c>
      <c r="N988" s="17">
        <v>186</v>
      </c>
      <c r="O988" s="17">
        <v>138</v>
      </c>
      <c r="P988" s="17">
        <v>121</v>
      </c>
      <c r="Q988" s="17">
        <v>119</v>
      </c>
      <c r="R988" s="17">
        <v>130</v>
      </c>
      <c r="S988" s="17">
        <v>127</v>
      </c>
      <c r="T988" s="17">
        <v>115</v>
      </c>
      <c r="U988" s="17">
        <v>113</v>
      </c>
      <c r="V988" s="17">
        <v>122</v>
      </c>
      <c r="W988" s="17">
        <v>113</v>
      </c>
      <c r="X988" s="17">
        <v>102</v>
      </c>
      <c r="Y988" s="17">
        <v>101</v>
      </c>
      <c r="Z988" s="17">
        <v>101</v>
      </c>
      <c r="AA988" s="17">
        <v>83</v>
      </c>
      <c r="AB988" s="17">
        <v>86</v>
      </c>
      <c r="AC988" s="17">
        <v>81</v>
      </c>
      <c r="AD988" s="17">
        <v>75</v>
      </c>
      <c r="AE988" s="17">
        <v>81</v>
      </c>
      <c r="AF988" s="17">
        <v>72</v>
      </c>
      <c r="AG988" s="17">
        <v>78</v>
      </c>
      <c r="AH988" s="17">
        <v>71</v>
      </c>
      <c r="AI988" s="17">
        <v>72</v>
      </c>
      <c r="AJ988" s="17">
        <v>65</v>
      </c>
      <c r="AK988" s="17">
        <v>64</v>
      </c>
      <c r="AL988" s="218">
        <v>67</v>
      </c>
      <c r="AM988" s="218">
        <v>50</v>
      </c>
    </row>
    <row r="989" spans="1:48" s="17" customFormat="1" hidden="1" outlineLevel="1" x14ac:dyDescent="0.2">
      <c r="A989" s="36" t="s">
        <v>477</v>
      </c>
      <c r="B989" s="37"/>
      <c r="C989" s="17">
        <v>5</v>
      </c>
      <c r="D989" s="17">
        <v>4</v>
      </c>
      <c r="E989" s="17">
        <v>122</v>
      </c>
      <c r="F989" s="17">
        <v>101</v>
      </c>
      <c r="G989" s="17">
        <v>97</v>
      </c>
      <c r="H989" s="17">
        <v>74</v>
      </c>
      <c r="I989" s="17">
        <v>69</v>
      </c>
      <c r="J989" s="17">
        <v>74</v>
      </c>
      <c r="K989" s="17">
        <v>74</v>
      </c>
      <c r="L989" s="17">
        <v>80</v>
      </c>
      <c r="M989" s="17">
        <v>72</v>
      </c>
      <c r="N989" s="17">
        <v>81</v>
      </c>
      <c r="O989" s="17">
        <v>64</v>
      </c>
      <c r="P989" s="17">
        <v>65</v>
      </c>
      <c r="Q989" s="17">
        <v>53</v>
      </c>
      <c r="R989" s="17">
        <v>50</v>
      </c>
      <c r="S989" s="17">
        <v>46</v>
      </c>
      <c r="T989" s="17">
        <v>56</v>
      </c>
      <c r="U989" s="17">
        <v>59</v>
      </c>
      <c r="V989" s="17">
        <v>62</v>
      </c>
      <c r="W989" s="17">
        <v>51</v>
      </c>
      <c r="X989" s="17">
        <v>47</v>
      </c>
      <c r="Y989" s="17">
        <v>39</v>
      </c>
      <c r="Z989" s="17">
        <v>41</v>
      </c>
      <c r="AA989" s="17">
        <v>41</v>
      </c>
      <c r="AB989" s="17">
        <v>43</v>
      </c>
      <c r="AC989" s="17">
        <v>38</v>
      </c>
      <c r="AD989" s="17">
        <v>36</v>
      </c>
      <c r="AE989" s="17">
        <v>36</v>
      </c>
      <c r="AF989" s="17">
        <v>32</v>
      </c>
      <c r="AG989" s="17">
        <v>33</v>
      </c>
      <c r="AH989" s="17">
        <v>33</v>
      </c>
      <c r="AI989" s="17">
        <v>33</v>
      </c>
      <c r="AJ989" s="17">
        <v>34</v>
      </c>
      <c r="AK989" s="17">
        <v>31</v>
      </c>
      <c r="AL989" s="218">
        <v>25</v>
      </c>
      <c r="AM989" s="218">
        <v>25</v>
      </c>
    </row>
    <row r="990" spans="1:48" s="17" customFormat="1" ht="15" hidden="1" outlineLevel="1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128"/>
      <c r="X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</row>
    <row r="991" spans="1:48" s="17" customFormat="1" ht="18" hidden="1" outlineLevel="1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128"/>
      <c r="X991" s="88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</row>
    <row r="992" spans="1:48" s="17" customFormat="1" ht="15" hidden="1" outlineLevel="1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128"/>
      <c r="X992" s="56"/>
      <c r="Z992" s="56"/>
      <c r="AA992" s="56"/>
      <c r="AB992" s="56"/>
      <c r="AL992" s="218"/>
      <c r="AM992" s="218"/>
    </row>
    <row r="993" spans="1:39" s="17" customFormat="1" hidden="1" outlineLevel="1" x14ac:dyDescent="0.2">
      <c r="A993" s="16" t="s">
        <v>480</v>
      </c>
      <c r="B993" s="37"/>
      <c r="C993" s="18">
        <v>0</v>
      </c>
      <c r="D993" s="18">
        <v>0</v>
      </c>
      <c r="E993" s="18">
        <v>0.96521426054449999</v>
      </c>
      <c r="F993" s="18">
        <v>0.95619324212760004</v>
      </c>
      <c r="G993" s="18">
        <v>0.95612828228580005</v>
      </c>
      <c r="H993" s="18">
        <v>0.95630588824560003</v>
      </c>
      <c r="I993" s="18">
        <v>0.95618083910289997</v>
      </c>
      <c r="J993" s="18">
        <v>0.95621535907999999</v>
      </c>
      <c r="K993" s="18">
        <v>0.95619073159470003</v>
      </c>
      <c r="L993" s="18">
        <v>0.956203287372</v>
      </c>
      <c r="M993" s="18">
        <v>0.95614061286660001</v>
      </c>
      <c r="N993" s="18">
        <v>0.95614173642919997</v>
      </c>
      <c r="O993" s="18">
        <v>0.95606403537130003</v>
      </c>
      <c r="P993" s="18">
        <v>0.9560144101143</v>
      </c>
      <c r="Q993" s="18">
        <v>0.95597751462229996</v>
      </c>
      <c r="R993" s="18">
        <v>0.95598720292499995</v>
      </c>
      <c r="S993" s="18">
        <v>0.95596827887769997</v>
      </c>
      <c r="T993" s="18">
        <v>0.96676495999400003</v>
      </c>
      <c r="U993" s="18">
        <v>0.96674176792769995</v>
      </c>
      <c r="V993" s="18">
        <v>0.96683899696219999</v>
      </c>
      <c r="W993" s="18">
        <v>0.96678511030460001</v>
      </c>
      <c r="X993" s="18">
        <v>0.96673578875279997</v>
      </c>
      <c r="Y993" s="18">
        <v>0.96683161695870001</v>
      </c>
      <c r="Z993" s="18">
        <v>0.96659616643110002</v>
      </c>
      <c r="AA993" s="18">
        <v>0.96663143159160003</v>
      </c>
      <c r="AB993" s="18">
        <v>0.96659440566120003</v>
      </c>
      <c r="AC993" s="18">
        <v>0.96656290407550005</v>
      </c>
      <c r="AD993" s="18">
        <v>0.96310221846099997</v>
      </c>
      <c r="AE993" s="18">
        <v>0.96312330228950005</v>
      </c>
      <c r="AF993" s="18">
        <v>0.96316404538150002</v>
      </c>
      <c r="AG993" s="18">
        <v>0.96321623144839996</v>
      </c>
      <c r="AH993" s="18">
        <v>0.9631189270046</v>
      </c>
      <c r="AI993" s="18">
        <v>0.96315948677880003</v>
      </c>
      <c r="AJ993" s="18">
        <v>0.96310369722989997</v>
      </c>
      <c r="AK993" s="18">
        <v>0.96305434381720001</v>
      </c>
      <c r="AL993" s="220">
        <v>0.96316990635080002</v>
      </c>
      <c r="AM993" s="220">
        <v>0.96315353133920001</v>
      </c>
    </row>
    <row r="994" spans="1:39" s="17" customFormat="1" hidden="1" outlineLevel="1" x14ac:dyDescent="0.2">
      <c r="A994" s="16" t="s">
        <v>481</v>
      </c>
      <c r="B994" s="37"/>
      <c r="C994" s="18">
        <v>1</v>
      </c>
      <c r="D994" s="18">
        <v>1</v>
      </c>
      <c r="E994" s="18">
        <v>3.4747437606290003E-2</v>
      </c>
      <c r="F994" s="18">
        <v>4.3769902111099997E-2</v>
      </c>
      <c r="G994" s="18">
        <v>4.3834931098670003E-2</v>
      </c>
      <c r="H994" s="18">
        <v>4.3657282597490001E-2</v>
      </c>
      <c r="I994" s="18">
        <v>4.378217646015E-2</v>
      </c>
      <c r="J994" s="18">
        <v>4.3747591807699999E-2</v>
      </c>
      <c r="K994" s="18">
        <v>4.37720219605E-2</v>
      </c>
      <c r="L994" s="18">
        <v>4.37593051181E-2</v>
      </c>
      <c r="M994" s="18">
        <v>4.382205364076E-2</v>
      </c>
      <c r="N994" s="18">
        <v>4.382065573031E-2</v>
      </c>
      <c r="O994" s="18">
        <v>4.3898367534160002E-2</v>
      </c>
      <c r="P994" s="18">
        <v>4.3947827531779997E-2</v>
      </c>
      <c r="Q994" s="18">
        <v>4.398455457863E-2</v>
      </c>
      <c r="R994" s="18">
        <v>4.3974710542349998E-2</v>
      </c>
      <c r="S994" s="18">
        <v>4.3993631398120001E-2</v>
      </c>
      <c r="T994" s="18">
        <v>3.3235040006009998E-2</v>
      </c>
      <c r="U994" s="18">
        <v>3.3258232072320003E-2</v>
      </c>
      <c r="V994" s="18">
        <v>3.3161003037790002E-2</v>
      </c>
      <c r="W994" s="18">
        <v>3.3214889695399999E-2</v>
      </c>
      <c r="X994" s="18">
        <v>3.3264211247240001E-2</v>
      </c>
      <c r="Y994" s="18">
        <v>3.3168383041329998E-2</v>
      </c>
      <c r="Z994" s="18">
        <v>3.3403833568860002E-2</v>
      </c>
      <c r="AA994" s="18">
        <v>3.336856840842E-2</v>
      </c>
      <c r="AB994" s="18">
        <v>3.3405594338809998E-2</v>
      </c>
      <c r="AC994" s="18">
        <v>3.3437095924520002E-2</v>
      </c>
      <c r="AD994" s="18">
        <v>3.689778153902E-2</v>
      </c>
      <c r="AE994" s="18">
        <v>3.6876697710519997E-2</v>
      </c>
      <c r="AF994" s="18">
        <v>3.6835954618489999E-2</v>
      </c>
      <c r="AG994" s="18">
        <v>3.6783768551569999E-2</v>
      </c>
      <c r="AH994" s="18">
        <v>3.6881072995359997E-2</v>
      </c>
      <c r="AI994" s="18">
        <v>3.6840513221239997E-2</v>
      </c>
      <c r="AJ994" s="18">
        <v>3.689630277007E-2</v>
      </c>
      <c r="AK994" s="18">
        <v>3.6945656182830001E-2</v>
      </c>
      <c r="AL994" s="220">
        <v>3.6830093649169997E-2</v>
      </c>
      <c r="AM994" s="220">
        <v>3.6846468660760003E-2</v>
      </c>
    </row>
    <row r="995" spans="1:39" s="17" customFormat="1" hidden="1" outlineLevel="1" x14ac:dyDescent="0.2">
      <c r="A995" s="16" t="s">
        <v>482</v>
      </c>
      <c r="B995" s="37"/>
      <c r="C995" s="18">
        <v>0</v>
      </c>
      <c r="D995" s="18">
        <v>0</v>
      </c>
      <c r="E995" s="18">
        <v>3.8301849213000001E-5</v>
      </c>
      <c r="F995" s="18">
        <v>3.6855761293E-5</v>
      </c>
      <c r="G995" s="18">
        <v>3.6786615558000002E-5</v>
      </c>
      <c r="H995" s="18">
        <v>3.6829156907000003E-5</v>
      </c>
      <c r="I995" s="18">
        <v>3.6984436949000003E-5</v>
      </c>
      <c r="J995" s="18">
        <v>3.7049112302999999E-5</v>
      </c>
      <c r="K995" s="18">
        <v>3.7246444826999998E-5</v>
      </c>
      <c r="L995" s="18">
        <v>3.7407509932000003E-5</v>
      </c>
      <c r="M995" s="18">
        <v>3.7333492622999999E-5</v>
      </c>
      <c r="N995" s="18">
        <v>3.7607840482999998E-5</v>
      </c>
      <c r="O995" s="18">
        <v>3.7597094497E-5</v>
      </c>
      <c r="P995" s="18">
        <v>3.7762353954000002E-5</v>
      </c>
      <c r="Q995" s="18">
        <v>3.7930799049999999E-5</v>
      </c>
      <c r="R995" s="18">
        <v>3.8086532602E-5</v>
      </c>
      <c r="S995" s="18">
        <v>3.8089724154000003E-5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220">
        <v>0</v>
      </c>
      <c r="AM995" s="220">
        <v>0</v>
      </c>
    </row>
    <row r="996" spans="1:39" s="17" customFormat="1" hidden="1" outlineLevel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Z996" s="7"/>
      <c r="AA996" s="7"/>
      <c r="AB996" s="7"/>
      <c r="AC996" s="18"/>
      <c r="AD996" s="18"/>
      <c r="AE996" s="18"/>
      <c r="AF996" s="18"/>
      <c r="AG996" s="18"/>
      <c r="AH996" s="18"/>
      <c r="AI996" s="18"/>
      <c r="AJ996" s="18"/>
      <c r="AK996" s="18"/>
      <c r="AL996" s="220"/>
      <c r="AM996" s="220"/>
    </row>
    <row r="997" spans="1:39" s="17" customFormat="1" ht="18" hidden="1" outlineLevel="1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Z997" s="7"/>
      <c r="AA997" s="7"/>
      <c r="AB997" s="7"/>
      <c r="AC997" s="18"/>
      <c r="AD997" s="18"/>
      <c r="AE997" s="18"/>
      <c r="AF997" s="18"/>
      <c r="AG997" s="18"/>
      <c r="AH997" s="18"/>
      <c r="AI997" s="18"/>
      <c r="AJ997" s="18"/>
      <c r="AK997" s="18"/>
      <c r="AL997" s="220"/>
      <c r="AM997" s="220"/>
    </row>
    <row r="998" spans="1:39" s="18" customFormat="1" hidden="1" outlineLevel="1" x14ac:dyDescent="0.2">
      <c r="A998" s="148" t="s">
        <v>1809</v>
      </c>
      <c r="B998" s="59"/>
      <c r="AD998" s="18">
        <v>5.8145680056829997E-2</v>
      </c>
      <c r="AE998" s="18">
        <v>5.8919490089650001E-2</v>
      </c>
      <c r="AF998" s="18">
        <v>5.862182761128E-2</v>
      </c>
      <c r="AG998" s="18">
        <v>5.8949777237170001E-2</v>
      </c>
      <c r="AH998" s="18">
        <v>5.901769821827E-2</v>
      </c>
      <c r="AI998" s="18">
        <v>5.8096997941779999E-2</v>
      </c>
      <c r="AJ998" s="18">
        <v>5.7221937416019997E-2</v>
      </c>
      <c r="AK998" s="18">
        <v>5.8339251069439997E-2</v>
      </c>
      <c r="AL998" s="220">
        <v>5.837756557874E-2</v>
      </c>
      <c r="AM998" s="220">
        <v>5.7594688688049997E-2</v>
      </c>
    </row>
    <row r="999" spans="1:39" s="18" customFormat="1" hidden="1" outlineLevel="1" x14ac:dyDescent="0.2">
      <c r="A999" s="148" t="s">
        <v>1807</v>
      </c>
      <c r="B999" s="59"/>
      <c r="AD999" s="18">
        <v>0</v>
      </c>
      <c r="AE999" s="18">
        <v>0</v>
      </c>
      <c r="AF999" s="18">
        <v>0</v>
      </c>
      <c r="AG999" s="18">
        <v>0</v>
      </c>
      <c r="AH999" s="18">
        <v>0</v>
      </c>
      <c r="AI999" s="18">
        <v>0</v>
      </c>
      <c r="AJ999" s="18">
        <v>0</v>
      </c>
      <c r="AK999" s="18">
        <v>0</v>
      </c>
      <c r="AL999" s="220">
        <v>0</v>
      </c>
      <c r="AM999" s="220">
        <v>0</v>
      </c>
    </row>
    <row r="1000" spans="1:39" s="147" customFormat="1" hidden="1" outlineLevel="1" x14ac:dyDescent="0.2">
      <c r="A1000" s="145" t="s">
        <v>1808</v>
      </c>
      <c r="B1000" s="146"/>
      <c r="AD1000" s="147">
        <v>719.38026407979999</v>
      </c>
      <c r="AE1000" s="147">
        <v>719.19224961819998</v>
      </c>
      <c r="AF1000" s="147">
        <v>719.67264696209998</v>
      </c>
      <c r="AG1000" s="147">
        <v>719.25417502309995</v>
      </c>
      <c r="AH1000" s="147">
        <v>719.16828090399997</v>
      </c>
      <c r="AI1000" s="147">
        <v>719.36728703000006</v>
      </c>
      <c r="AJ1000" s="147">
        <v>720.01959542600002</v>
      </c>
      <c r="AK1000" s="147">
        <v>718.16505688589996</v>
      </c>
      <c r="AL1000" s="147">
        <v>717.53840503189997</v>
      </c>
      <c r="AM1000" s="147">
        <v>718.00158371750001</v>
      </c>
    </row>
    <row r="1001" spans="1:39" s="147" customFormat="1" hidden="1" outlineLevel="1" x14ac:dyDescent="0.2">
      <c r="A1001" s="145" t="s">
        <v>1810</v>
      </c>
      <c r="B1001" s="146"/>
      <c r="AD1001" s="147">
        <v>0</v>
      </c>
      <c r="AE1001" s="147">
        <v>0</v>
      </c>
      <c r="AF1001" s="147">
        <v>0</v>
      </c>
      <c r="AG1001" s="147">
        <v>0</v>
      </c>
      <c r="AH1001" s="147">
        <v>0</v>
      </c>
      <c r="AI1001" s="147">
        <v>0</v>
      </c>
      <c r="AJ1001" s="147">
        <v>0</v>
      </c>
      <c r="AK1001" s="147">
        <v>0</v>
      </c>
      <c r="AL1001" s="147">
        <v>0</v>
      </c>
      <c r="AM1001" s="147">
        <v>0</v>
      </c>
    </row>
    <row r="1002" spans="1:39" s="18" customFormat="1" hidden="1" outlineLevel="1" x14ac:dyDescent="0.2">
      <c r="A1002" s="148" t="s">
        <v>1811</v>
      </c>
      <c r="B1002" s="59"/>
      <c r="AD1002" s="18">
        <v>0.14033788557749999</v>
      </c>
      <c r="AE1002" s="18">
        <v>0.14023326170940001</v>
      </c>
      <c r="AF1002" s="18">
        <v>0.14147328200949999</v>
      </c>
      <c r="AG1002" s="18">
        <v>0.14030185013980001</v>
      </c>
      <c r="AH1002" s="18">
        <v>0.143276187029</v>
      </c>
      <c r="AI1002" s="18">
        <v>0.14228368414170001</v>
      </c>
      <c r="AJ1002" s="18">
        <v>0.1394936566926</v>
      </c>
      <c r="AK1002" s="18">
        <v>0.14552002739780001</v>
      </c>
      <c r="AL1002" s="220">
        <v>0.1474924280962</v>
      </c>
      <c r="AM1002" s="220">
        <v>0.146401731758</v>
      </c>
    </row>
    <row r="1003" spans="1:39" s="18" customFormat="1" hidden="1" outlineLevel="1" x14ac:dyDescent="0.2">
      <c r="A1003" s="148" t="s">
        <v>1812</v>
      </c>
      <c r="B1003" s="59"/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0</v>
      </c>
      <c r="AL1003" s="220">
        <v>0</v>
      </c>
      <c r="AM1003" s="220">
        <v>0</v>
      </c>
    </row>
    <row r="1004" spans="1:39" s="18" customFormat="1" hidden="1" outlineLevel="1" x14ac:dyDescent="0.2">
      <c r="A1004" s="148" t="s">
        <v>1816</v>
      </c>
      <c r="B1004" s="59"/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220">
        <v>0</v>
      </c>
      <c r="AM1004" s="220">
        <v>0</v>
      </c>
    </row>
    <row r="1005" spans="1:39" s="17" customFormat="1" hidden="1" outlineLevel="1" x14ac:dyDescent="0.2">
      <c r="A1005" s="36" t="s">
        <v>1813</v>
      </c>
      <c r="B1005" s="37"/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218">
        <v>0</v>
      </c>
      <c r="AM1005" s="218">
        <v>0</v>
      </c>
    </row>
    <row r="1006" spans="1:39" s="18" customFormat="1" hidden="1" outlineLevel="1" x14ac:dyDescent="0.2">
      <c r="A1006" s="148" t="s">
        <v>1814</v>
      </c>
      <c r="B1006" s="59"/>
      <c r="AD1006" s="18">
        <v>4.0431555382369998E-2</v>
      </c>
      <c r="AE1006" s="18">
        <v>3.9875533170249999E-2</v>
      </c>
      <c r="AF1006" s="18">
        <v>4.1249118256949997E-2</v>
      </c>
      <c r="AG1006" s="18">
        <v>4.0808076797399999E-2</v>
      </c>
      <c r="AH1006" s="18">
        <v>4.0911735480839997E-2</v>
      </c>
      <c r="AI1006" s="18">
        <v>4.3270987652279998E-2</v>
      </c>
      <c r="AJ1006" s="18">
        <v>4.109141946007E-2</v>
      </c>
      <c r="AK1006" s="18">
        <v>4.3379239752020002E-2</v>
      </c>
      <c r="AL1006" s="220">
        <v>4.5904183579010001E-2</v>
      </c>
      <c r="AM1006" s="220">
        <v>4.4476044002930003E-2</v>
      </c>
    </row>
    <row r="1007" spans="1:39" s="17" customFormat="1" hidden="1" outlineLevel="1" x14ac:dyDescent="0.2">
      <c r="A1007" s="36" t="s">
        <v>1815</v>
      </c>
      <c r="B1007" s="37"/>
      <c r="AD1007" s="17">
        <v>0</v>
      </c>
      <c r="AE1007" s="17">
        <v>0</v>
      </c>
      <c r="AF1007" s="17">
        <v>0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  <c r="AL1007" s="218">
        <v>0</v>
      </c>
      <c r="AM1007" s="218">
        <v>0</v>
      </c>
    </row>
    <row r="1008" spans="1:39" s="61" customFormat="1" hidden="1" outlineLevel="1" x14ac:dyDescent="0.2">
      <c r="A1008" s="149" t="s">
        <v>1817</v>
      </c>
      <c r="B1008" s="63"/>
      <c r="AD1008" s="61">
        <v>0</v>
      </c>
      <c r="AE1008" s="61">
        <v>0</v>
      </c>
      <c r="AF1008" s="61">
        <v>0</v>
      </c>
      <c r="AG1008" s="61">
        <v>0</v>
      </c>
      <c r="AH1008" s="61">
        <v>0</v>
      </c>
      <c r="AI1008" s="61">
        <v>0</v>
      </c>
      <c r="AJ1008" s="61">
        <v>0</v>
      </c>
      <c r="AK1008" s="61">
        <v>0</v>
      </c>
      <c r="AL1008" s="61">
        <v>0</v>
      </c>
      <c r="AM1008" s="61">
        <v>0</v>
      </c>
    </row>
    <row r="1009" spans="1:39" s="17" customFormat="1" hidden="1" outlineLevel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220"/>
      <c r="AM1009" s="220"/>
    </row>
    <row r="1010" spans="1:39" ht="18" hidden="1" outlineLevel="1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220"/>
      <c r="AM1010" s="220"/>
    </row>
    <row r="1011" spans="1:39" s="19" customFormat="1" hidden="1" outlineLevel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8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218"/>
      <c r="AM1011" s="218"/>
    </row>
    <row r="1012" spans="1:39" s="19" customFormat="1" hidden="1" outlineLevel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220"/>
      <c r="AM1012" s="220"/>
    </row>
    <row r="1013" spans="1:39" s="19" customFormat="1" hidden="1" outlineLevel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</row>
    <row r="1014" spans="1:39" s="19" customFormat="1" hidden="1" outlineLevel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218"/>
      <c r="AM1014" s="218"/>
    </row>
    <row r="1015" spans="1:39" s="19" customFormat="1" hidden="1" outlineLevel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218"/>
      <c r="AM1015" s="218"/>
    </row>
    <row r="1016" spans="1:39" s="19" customFormat="1" hidden="1" outlineLevel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218"/>
      <c r="AM1016" s="218"/>
    </row>
    <row r="1017" spans="1:39" s="19" customFormat="1" hidden="1" outlineLevel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218"/>
      <c r="AM1017" s="218"/>
    </row>
    <row r="1018" spans="1:39" s="19" customFormat="1" hidden="1" outlineLevel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218"/>
      <c r="AM1018" s="218"/>
    </row>
    <row r="1019" spans="1:39" s="19" customFormat="1" hidden="1" outlineLevel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218"/>
      <c r="AM1019" s="218"/>
    </row>
    <row r="1020" spans="1:39" hidden="1" outlineLevel="1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218"/>
      <c r="AM1020" s="218"/>
    </row>
    <row r="1021" spans="1:39" hidden="1" outlineLevel="1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218"/>
      <c r="AM1021" s="218"/>
    </row>
    <row r="1022" spans="1:39" hidden="1" outlineLevel="1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</row>
    <row r="1023" spans="1:39" hidden="1" outlineLevel="1" x14ac:dyDescent="0.2">
      <c r="A1023" s="28" t="s">
        <v>504</v>
      </c>
      <c r="C1023" s="7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224"/>
      <c r="AM1023" s="224"/>
    </row>
    <row r="1024" spans="1:39" hidden="1" outlineLevel="1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224"/>
      <c r="AM1024" s="224"/>
    </row>
    <row r="1025" spans="1:39" hidden="1" outlineLevel="1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224"/>
      <c r="AM1025" s="224"/>
    </row>
    <row r="1026" spans="1:39" hidden="1" outlineLevel="1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224"/>
      <c r="AM1026" s="224"/>
    </row>
    <row r="1027" spans="1:39" hidden="1" outlineLevel="1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224"/>
      <c r="AM1027" s="224"/>
    </row>
    <row r="1028" spans="1:39" hidden="1" outlineLevel="1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224"/>
      <c r="AM1028" s="224"/>
    </row>
    <row r="1029" spans="1:39" hidden="1" outlineLevel="1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224"/>
      <c r="AM1029" s="224"/>
    </row>
    <row r="1030" spans="1:39" hidden="1" outlineLevel="1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224"/>
      <c r="AM1030" s="224"/>
    </row>
    <row r="1031" spans="1:39" collapsed="1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</row>
    <row r="1032" spans="1:39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scale="42" orientation="portrait" r:id="rId10"/>
  <rowBreaks count="4" manualBreakCount="4">
    <brk id="133" max="16383" man="1"/>
    <brk id="304" max="16383" man="1"/>
    <brk id="476" max="16383" man="1"/>
    <brk id="77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0"/>
  <sheetViews>
    <sheetView workbookViewId="0">
      <selection activeCell="B1" sqref="B1:B1048576"/>
    </sheetView>
  </sheetViews>
  <sheetFormatPr defaultRowHeight="15" x14ac:dyDescent="0.25"/>
  <cols>
    <col min="1" max="1" width="38.42578125" style="16" customWidth="1"/>
    <col min="2" max="2" width="17.85546875" style="7" bestFit="1" customWidth="1"/>
  </cols>
  <sheetData>
    <row r="1" spans="1:2" x14ac:dyDescent="0.25">
      <c r="A1" s="114" t="s">
        <v>0</v>
      </c>
      <c r="B1" s="87"/>
    </row>
    <row r="2" spans="1:2" x14ac:dyDescent="0.25">
      <c r="B2" s="65"/>
    </row>
    <row r="3" spans="1:2" ht="18" x14ac:dyDescent="0.25">
      <c r="A3" s="97" t="s">
        <v>2</v>
      </c>
    </row>
    <row r="4" spans="1:2" x14ac:dyDescent="0.25">
      <c r="A4" s="36" t="s">
        <v>3</v>
      </c>
      <c r="B4" s="17"/>
    </row>
    <row r="5" spans="1:2" x14ac:dyDescent="0.25">
      <c r="A5" s="28" t="s">
        <v>623</v>
      </c>
      <c r="B5" s="19"/>
    </row>
    <row r="6" spans="1:2" x14ac:dyDescent="0.25">
      <c r="A6" s="28" t="s">
        <v>625</v>
      </c>
      <c r="B6" s="19"/>
    </row>
    <row r="7" spans="1:2" x14ac:dyDescent="0.25">
      <c r="A7" s="28" t="s">
        <v>626</v>
      </c>
      <c r="B7" s="19"/>
    </row>
    <row r="8" spans="1:2" x14ac:dyDescent="0.25">
      <c r="A8" s="28" t="s">
        <v>627</v>
      </c>
      <c r="B8" s="19"/>
    </row>
    <row r="9" spans="1:2" x14ac:dyDescent="0.25">
      <c r="A9" s="28" t="s">
        <v>624</v>
      </c>
      <c r="B9" s="19"/>
    </row>
    <row r="10" spans="1:2" x14ac:dyDescent="0.25">
      <c r="A10" s="49" t="s">
        <v>4</v>
      </c>
    </row>
    <row r="11" spans="1:2" x14ac:dyDescent="0.25">
      <c r="A11" s="36" t="s">
        <v>5</v>
      </c>
      <c r="B11" s="17"/>
    </row>
    <row r="12" spans="1:2" x14ac:dyDescent="0.25">
      <c r="A12" s="16" t="s">
        <v>6</v>
      </c>
      <c r="B12" s="18"/>
    </row>
    <row r="13" spans="1:2" x14ac:dyDescent="0.25">
      <c r="A13" s="36" t="s">
        <v>7</v>
      </c>
      <c r="B13" s="17"/>
    </row>
    <row r="14" spans="1:2" x14ac:dyDescent="0.25">
      <c r="A14" s="28" t="s">
        <v>8</v>
      </c>
      <c r="B14" s="19"/>
    </row>
    <row r="15" spans="1:2" x14ac:dyDescent="0.25">
      <c r="A15" s="49" t="s">
        <v>9</v>
      </c>
    </row>
    <row r="16" spans="1:2" x14ac:dyDescent="0.25">
      <c r="A16" s="16" t="s">
        <v>628</v>
      </c>
    </row>
    <row r="17" spans="1:2" x14ac:dyDescent="0.25">
      <c r="A17" s="36" t="s">
        <v>10</v>
      </c>
      <c r="B17" s="17"/>
    </row>
    <row r="18" spans="1:2" x14ac:dyDescent="0.25">
      <c r="A18" s="36" t="s">
        <v>11</v>
      </c>
      <c r="B18" s="17"/>
    </row>
    <row r="19" spans="1:2" x14ac:dyDescent="0.25">
      <c r="A19" s="36" t="s">
        <v>12</v>
      </c>
      <c r="B19" s="17"/>
    </row>
    <row r="20" spans="1:2" x14ac:dyDescent="0.25">
      <c r="A20" s="36" t="s">
        <v>13</v>
      </c>
      <c r="B20" s="17"/>
    </row>
    <row r="21" spans="1:2" x14ac:dyDescent="0.25">
      <c r="A21" s="36" t="s">
        <v>14</v>
      </c>
      <c r="B21" s="17"/>
    </row>
    <row r="22" spans="1:2" x14ac:dyDescent="0.25">
      <c r="A22" s="36" t="s">
        <v>15</v>
      </c>
      <c r="B22" s="17"/>
    </row>
    <row r="23" spans="1:2" x14ac:dyDescent="0.25">
      <c r="A23" s="36" t="s">
        <v>16</v>
      </c>
      <c r="B23" s="17"/>
    </row>
    <row r="24" spans="1:2" x14ac:dyDescent="0.25">
      <c r="A24" s="36" t="s">
        <v>17</v>
      </c>
      <c r="B24" s="17"/>
    </row>
    <row r="25" spans="1:2" x14ac:dyDescent="0.25">
      <c r="A25" s="36" t="s">
        <v>18</v>
      </c>
      <c r="B25" s="17"/>
    </row>
    <row r="26" spans="1:2" x14ac:dyDescent="0.25">
      <c r="A26" s="36" t="s">
        <v>19</v>
      </c>
      <c r="B26" s="17"/>
    </row>
    <row r="27" spans="1:2" x14ac:dyDescent="0.25">
      <c r="A27" s="36" t="s">
        <v>20</v>
      </c>
      <c r="B27" s="17"/>
    </row>
    <row r="28" spans="1:2" x14ac:dyDescent="0.25">
      <c r="A28" s="36" t="s">
        <v>21</v>
      </c>
      <c r="B28" s="17"/>
    </row>
    <row r="29" spans="1:2" x14ac:dyDescent="0.25">
      <c r="A29" s="36" t="s">
        <v>22</v>
      </c>
      <c r="B29" s="17"/>
    </row>
    <row r="30" spans="1:2" x14ac:dyDescent="0.25">
      <c r="A30" s="36" t="s">
        <v>23</v>
      </c>
      <c r="B30" s="17"/>
    </row>
    <row r="31" spans="1:2" x14ac:dyDescent="0.25">
      <c r="A31" s="36" t="s">
        <v>24</v>
      </c>
      <c r="B31" s="17"/>
    </row>
    <row r="32" spans="1:2" x14ac:dyDescent="0.25">
      <c r="A32" s="36" t="s">
        <v>795</v>
      </c>
      <c r="B32" s="17"/>
    </row>
    <row r="33" spans="1:2" x14ac:dyDescent="0.25">
      <c r="A33" s="36"/>
      <c r="B33" s="17"/>
    </row>
    <row r="34" spans="1:2" x14ac:dyDescent="0.25">
      <c r="A34" s="49" t="s">
        <v>27</v>
      </c>
    </row>
    <row r="35" spans="1:2" x14ac:dyDescent="0.25">
      <c r="A35" s="16" t="s">
        <v>628</v>
      </c>
    </row>
    <row r="36" spans="1:2" x14ac:dyDescent="0.25">
      <c r="A36" s="28" t="s">
        <v>10</v>
      </c>
      <c r="B36" s="19"/>
    </row>
    <row r="37" spans="1:2" x14ac:dyDescent="0.25">
      <c r="A37" s="28" t="s">
        <v>11</v>
      </c>
      <c r="B37" s="19"/>
    </row>
    <row r="38" spans="1:2" x14ac:dyDescent="0.25">
      <c r="A38" s="28" t="s">
        <v>629</v>
      </c>
      <c r="B38" s="19"/>
    </row>
    <row r="39" spans="1:2" x14ac:dyDescent="0.25">
      <c r="A39" s="28" t="s">
        <v>13</v>
      </c>
      <c r="B39" s="19"/>
    </row>
    <row r="40" spans="1:2" x14ac:dyDescent="0.25">
      <c r="A40" s="28" t="s">
        <v>14</v>
      </c>
      <c r="B40" s="19"/>
    </row>
    <row r="41" spans="1:2" x14ac:dyDescent="0.25">
      <c r="A41" s="28" t="s">
        <v>15</v>
      </c>
      <c r="B41" s="19"/>
    </row>
    <row r="42" spans="1:2" x14ac:dyDescent="0.25">
      <c r="A42" s="28" t="s">
        <v>16</v>
      </c>
      <c r="B42" s="19"/>
    </row>
    <row r="43" spans="1:2" x14ac:dyDescent="0.25">
      <c r="A43" s="28" t="s">
        <v>17</v>
      </c>
      <c r="B43" s="19"/>
    </row>
    <row r="44" spans="1:2" x14ac:dyDescent="0.25">
      <c r="A44" s="28" t="s">
        <v>18</v>
      </c>
      <c r="B44" s="19"/>
    </row>
    <row r="45" spans="1:2" x14ac:dyDescent="0.25">
      <c r="A45" s="28" t="s">
        <v>19</v>
      </c>
      <c r="B45" s="19"/>
    </row>
    <row r="46" spans="1:2" x14ac:dyDescent="0.25">
      <c r="A46" s="28" t="s">
        <v>20</v>
      </c>
      <c r="B46" s="19"/>
    </row>
    <row r="47" spans="1:2" x14ac:dyDescent="0.25">
      <c r="A47" s="28" t="s">
        <v>21</v>
      </c>
      <c r="B47" s="19"/>
    </row>
    <row r="48" spans="1:2" x14ac:dyDescent="0.25">
      <c r="A48" s="28" t="s">
        <v>22</v>
      </c>
      <c r="B48" s="19"/>
    </row>
    <row r="49" spans="1:2" x14ac:dyDescent="0.25">
      <c r="A49" s="28" t="s">
        <v>23</v>
      </c>
      <c r="B49" s="19"/>
    </row>
    <row r="50" spans="1:2" x14ac:dyDescent="0.25">
      <c r="A50" s="28" t="s">
        <v>24</v>
      </c>
      <c r="B50" s="19"/>
    </row>
    <row r="51" spans="1:2" x14ac:dyDescent="0.25">
      <c r="A51" s="36" t="s">
        <v>795</v>
      </c>
      <c r="B51" s="19"/>
    </row>
    <row r="52" spans="1:2" x14ac:dyDescent="0.25">
      <c r="A52" s="28"/>
      <c r="B52" s="19"/>
    </row>
    <row r="53" spans="1:2" x14ac:dyDescent="0.25">
      <c r="A53" s="49" t="s">
        <v>28</v>
      </c>
    </row>
    <row r="54" spans="1:2" x14ac:dyDescent="0.25">
      <c r="A54" s="16" t="s">
        <v>29</v>
      </c>
    </row>
    <row r="55" spans="1:2" x14ac:dyDescent="0.25">
      <c r="A55" s="28" t="s">
        <v>630</v>
      </c>
      <c r="B55" s="19"/>
    </row>
    <row r="56" spans="1:2" x14ac:dyDescent="0.25">
      <c r="A56" s="115">
        <v>0</v>
      </c>
      <c r="B56" s="19"/>
    </row>
    <row r="57" spans="1:2" x14ac:dyDescent="0.25">
      <c r="A57" s="28" t="s">
        <v>631</v>
      </c>
      <c r="B57" s="19"/>
    </row>
    <row r="58" spans="1:2" x14ac:dyDescent="0.25">
      <c r="A58" s="28" t="s">
        <v>632</v>
      </c>
      <c r="B58" s="19"/>
    </row>
    <row r="59" spans="1:2" x14ac:dyDescent="0.25">
      <c r="A59" s="28" t="s">
        <v>633</v>
      </c>
      <c r="B59" s="19"/>
    </row>
    <row r="60" spans="1:2" x14ac:dyDescent="0.25">
      <c r="A60" s="28" t="s">
        <v>634</v>
      </c>
      <c r="B60" s="19"/>
    </row>
    <row r="61" spans="1:2" x14ac:dyDescent="0.25">
      <c r="A61" s="28" t="s">
        <v>635</v>
      </c>
      <c r="B61" s="19"/>
    </row>
    <row r="62" spans="1:2" x14ac:dyDescent="0.25">
      <c r="A62" s="28" t="s">
        <v>636</v>
      </c>
      <c r="B62" s="19"/>
    </row>
    <row r="63" spans="1:2" x14ac:dyDescent="0.25">
      <c r="A63" s="28" t="s">
        <v>637</v>
      </c>
      <c r="B63" s="19"/>
    </row>
    <row r="64" spans="1:2" x14ac:dyDescent="0.25">
      <c r="A64" s="28" t="s">
        <v>638</v>
      </c>
      <c r="B64" s="19"/>
    </row>
    <row r="65" spans="1:2" x14ac:dyDescent="0.25">
      <c r="A65" s="28" t="s">
        <v>639</v>
      </c>
      <c r="B65" s="19"/>
    </row>
    <row r="66" spans="1:2" x14ac:dyDescent="0.25">
      <c r="A66" s="28" t="s">
        <v>640</v>
      </c>
      <c r="B66" s="19"/>
    </row>
    <row r="67" spans="1:2" x14ac:dyDescent="0.25">
      <c r="A67" s="28" t="s">
        <v>641</v>
      </c>
      <c r="B67" s="19"/>
    </row>
    <row r="68" spans="1:2" x14ac:dyDescent="0.25">
      <c r="A68" s="28" t="s">
        <v>642</v>
      </c>
      <c r="B68" s="19"/>
    </row>
    <row r="69" spans="1:2" x14ac:dyDescent="0.25">
      <c r="A69" s="28" t="s">
        <v>643</v>
      </c>
      <c r="B69" s="19"/>
    </row>
    <row r="70" spans="1:2" x14ac:dyDescent="0.25">
      <c r="A70" s="28" t="s">
        <v>644</v>
      </c>
      <c r="B70" s="19"/>
    </row>
    <row r="71" spans="1:2" x14ac:dyDescent="0.25">
      <c r="A71" s="28" t="s">
        <v>645</v>
      </c>
      <c r="B71" s="19"/>
    </row>
    <row r="72" spans="1:2" x14ac:dyDescent="0.25">
      <c r="A72" s="28" t="s">
        <v>646</v>
      </c>
      <c r="B72" s="19"/>
    </row>
    <row r="73" spans="1:2" x14ac:dyDescent="0.25">
      <c r="A73" s="28" t="s">
        <v>647</v>
      </c>
      <c r="B73" s="19"/>
    </row>
    <row r="74" spans="1:2" x14ac:dyDescent="0.25">
      <c r="A74" s="28" t="s">
        <v>648</v>
      </c>
      <c r="B74" s="19"/>
    </row>
    <row r="75" spans="1:2" x14ac:dyDescent="0.25">
      <c r="A75" s="28" t="s">
        <v>649</v>
      </c>
      <c r="B75" s="19"/>
    </row>
    <row r="76" spans="1:2" x14ac:dyDescent="0.25">
      <c r="A76" s="28" t="s">
        <v>650</v>
      </c>
      <c r="B76" s="19"/>
    </row>
    <row r="77" spans="1:2" x14ac:dyDescent="0.25">
      <c r="A77" s="49" t="s">
        <v>30</v>
      </c>
    </row>
    <row r="78" spans="1:2" x14ac:dyDescent="0.25">
      <c r="A78" s="16" t="s">
        <v>628</v>
      </c>
    </row>
    <row r="79" spans="1:2" x14ac:dyDescent="0.25">
      <c r="A79" s="16" t="s">
        <v>10</v>
      </c>
      <c r="B79" s="18"/>
    </row>
    <row r="80" spans="1:2" x14ac:dyDescent="0.25">
      <c r="A80" s="16" t="s">
        <v>11</v>
      </c>
      <c r="B80" s="18"/>
    </row>
    <row r="81" spans="1:2" x14ac:dyDescent="0.25">
      <c r="A81" s="16" t="s">
        <v>629</v>
      </c>
      <c r="B81" s="18"/>
    </row>
    <row r="82" spans="1:2" x14ac:dyDescent="0.25">
      <c r="A82" s="16" t="s">
        <v>13</v>
      </c>
      <c r="B82" s="18"/>
    </row>
    <row r="83" spans="1:2" x14ac:dyDescent="0.25">
      <c r="A83" s="16" t="s">
        <v>14</v>
      </c>
      <c r="B83" s="18"/>
    </row>
    <row r="84" spans="1:2" x14ac:dyDescent="0.25">
      <c r="A84" s="16" t="s">
        <v>15</v>
      </c>
      <c r="B84" s="18"/>
    </row>
    <row r="85" spans="1:2" x14ac:dyDescent="0.25">
      <c r="A85" s="16" t="s">
        <v>16</v>
      </c>
      <c r="B85" s="18"/>
    </row>
    <row r="86" spans="1:2" x14ac:dyDescent="0.25">
      <c r="A86" s="16" t="s">
        <v>17</v>
      </c>
      <c r="B86" s="18"/>
    </row>
    <row r="87" spans="1:2" x14ac:dyDescent="0.25">
      <c r="A87" s="16" t="s">
        <v>18</v>
      </c>
      <c r="B87" s="18"/>
    </row>
    <row r="88" spans="1:2" x14ac:dyDescent="0.25">
      <c r="A88" s="16" t="s">
        <v>19</v>
      </c>
      <c r="B88" s="18"/>
    </row>
    <row r="89" spans="1:2" x14ac:dyDescent="0.25">
      <c r="A89" s="16" t="s">
        <v>20</v>
      </c>
      <c r="B89" s="18"/>
    </row>
    <row r="90" spans="1:2" x14ac:dyDescent="0.25">
      <c r="A90" s="16" t="s">
        <v>21</v>
      </c>
      <c r="B90" s="18"/>
    </row>
    <row r="91" spans="1:2" x14ac:dyDescent="0.25">
      <c r="A91" s="16" t="s">
        <v>22</v>
      </c>
      <c r="B91" s="18"/>
    </row>
    <row r="92" spans="1:2" x14ac:dyDescent="0.25">
      <c r="A92" s="16" t="s">
        <v>23</v>
      </c>
      <c r="B92" s="18"/>
    </row>
    <row r="93" spans="1:2" x14ac:dyDescent="0.25">
      <c r="A93" s="16" t="s">
        <v>24</v>
      </c>
      <c r="B93" s="18"/>
    </row>
    <row r="94" spans="1:2" x14ac:dyDescent="0.25">
      <c r="A94" s="36" t="s">
        <v>795</v>
      </c>
      <c r="B94" s="18"/>
    </row>
    <row r="95" spans="1:2" x14ac:dyDescent="0.25">
      <c r="B95" s="18"/>
    </row>
    <row r="96" spans="1:2" x14ac:dyDescent="0.25">
      <c r="A96" s="49" t="s">
        <v>31</v>
      </c>
      <c r="B96" s="18"/>
    </row>
    <row r="97" spans="1:2" x14ac:dyDescent="0.25">
      <c r="A97" s="16" t="s">
        <v>628</v>
      </c>
      <c r="B97" s="18"/>
    </row>
    <row r="98" spans="1:2" x14ac:dyDescent="0.25">
      <c r="A98" s="16" t="s">
        <v>10</v>
      </c>
      <c r="B98" s="18"/>
    </row>
    <row r="99" spans="1:2" x14ac:dyDescent="0.25">
      <c r="A99" s="16" t="s">
        <v>11</v>
      </c>
      <c r="B99" s="18"/>
    </row>
    <row r="100" spans="1:2" x14ac:dyDescent="0.25">
      <c r="A100" s="16" t="s">
        <v>629</v>
      </c>
      <c r="B100" s="18"/>
    </row>
    <row r="101" spans="1:2" x14ac:dyDescent="0.25">
      <c r="A101" s="16" t="s">
        <v>13</v>
      </c>
      <c r="B101" s="18"/>
    </row>
    <row r="102" spans="1:2" x14ac:dyDescent="0.25">
      <c r="A102" s="16" t="s">
        <v>14</v>
      </c>
      <c r="B102" s="18"/>
    </row>
    <row r="103" spans="1:2" x14ac:dyDescent="0.25">
      <c r="A103" s="16" t="s">
        <v>15</v>
      </c>
      <c r="B103" s="18"/>
    </row>
    <row r="104" spans="1:2" x14ac:dyDescent="0.25">
      <c r="A104" s="16" t="s">
        <v>16</v>
      </c>
      <c r="B104" s="18"/>
    </row>
    <row r="105" spans="1:2" x14ac:dyDescent="0.25">
      <c r="A105" s="16" t="s">
        <v>17</v>
      </c>
      <c r="B105" s="18"/>
    </row>
    <row r="106" spans="1:2" x14ac:dyDescent="0.25">
      <c r="A106" s="16" t="s">
        <v>18</v>
      </c>
      <c r="B106" s="18"/>
    </row>
    <row r="107" spans="1:2" x14ac:dyDescent="0.25">
      <c r="A107" s="16" t="s">
        <v>19</v>
      </c>
      <c r="B107" s="18"/>
    </row>
    <row r="108" spans="1:2" x14ac:dyDescent="0.25">
      <c r="A108" s="16" t="s">
        <v>20</v>
      </c>
      <c r="B108" s="18"/>
    </row>
    <row r="109" spans="1:2" x14ac:dyDescent="0.25">
      <c r="A109" s="16" t="s">
        <v>21</v>
      </c>
      <c r="B109" s="18"/>
    </row>
    <row r="110" spans="1:2" x14ac:dyDescent="0.25">
      <c r="A110" s="16" t="s">
        <v>22</v>
      </c>
      <c r="B110" s="18"/>
    </row>
    <row r="111" spans="1:2" x14ac:dyDescent="0.25">
      <c r="A111" s="16" t="s">
        <v>23</v>
      </c>
      <c r="B111" s="18"/>
    </row>
    <row r="112" spans="1:2" x14ac:dyDescent="0.25">
      <c r="A112" s="16" t="s">
        <v>24</v>
      </c>
      <c r="B112" s="18"/>
    </row>
    <row r="113" spans="1:2" x14ac:dyDescent="0.25">
      <c r="A113" s="36" t="s">
        <v>795</v>
      </c>
      <c r="B113" s="18"/>
    </row>
    <row r="114" spans="1:2" x14ac:dyDescent="0.25">
      <c r="B114" s="18"/>
    </row>
    <row r="115" spans="1:2" x14ac:dyDescent="0.25">
      <c r="A115" s="49" t="s">
        <v>32</v>
      </c>
      <c r="B115" s="18"/>
    </row>
    <row r="116" spans="1:2" x14ac:dyDescent="0.25">
      <c r="A116" s="16" t="s">
        <v>628</v>
      </c>
      <c r="B116" s="18"/>
    </row>
    <row r="117" spans="1:2" x14ac:dyDescent="0.25">
      <c r="A117" s="16" t="s">
        <v>10</v>
      </c>
      <c r="B117" s="18"/>
    </row>
    <row r="118" spans="1:2" x14ac:dyDescent="0.25">
      <c r="A118" s="16" t="s">
        <v>11</v>
      </c>
      <c r="B118" s="18"/>
    </row>
    <row r="119" spans="1:2" x14ac:dyDescent="0.25">
      <c r="A119" s="16" t="s">
        <v>629</v>
      </c>
      <c r="B119" s="18"/>
    </row>
    <row r="120" spans="1:2" x14ac:dyDescent="0.25">
      <c r="A120" s="16" t="s">
        <v>13</v>
      </c>
      <c r="B120" s="18"/>
    </row>
    <row r="121" spans="1:2" x14ac:dyDescent="0.25">
      <c r="A121" s="16" t="s">
        <v>14</v>
      </c>
      <c r="B121" s="18"/>
    </row>
    <row r="122" spans="1:2" x14ac:dyDescent="0.25">
      <c r="A122" s="16" t="s">
        <v>15</v>
      </c>
      <c r="B122" s="18"/>
    </row>
    <row r="123" spans="1:2" x14ac:dyDescent="0.25">
      <c r="A123" s="16" t="s">
        <v>16</v>
      </c>
      <c r="B123" s="18"/>
    </row>
    <row r="124" spans="1:2" x14ac:dyDescent="0.25">
      <c r="A124" s="16" t="s">
        <v>17</v>
      </c>
      <c r="B124" s="18"/>
    </row>
    <row r="125" spans="1:2" x14ac:dyDescent="0.25">
      <c r="A125" s="16" t="s">
        <v>18</v>
      </c>
      <c r="B125" s="18"/>
    </row>
    <row r="126" spans="1:2" x14ac:dyDescent="0.25">
      <c r="A126" s="16" t="s">
        <v>19</v>
      </c>
      <c r="B126" s="18"/>
    </row>
    <row r="127" spans="1:2" x14ac:dyDescent="0.25">
      <c r="A127" s="16" t="s">
        <v>20</v>
      </c>
      <c r="B127" s="18"/>
    </row>
    <row r="128" spans="1:2" x14ac:dyDescent="0.25">
      <c r="A128" s="16" t="s">
        <v>21</v>
      </c>
      <c r="B128" s="18"/>
    </row>
    <row r="129" spans="1:2" x14ac:dyDescent="0.25">
      <c r="A129" s="16" t="s">
        <v>22</v>
      </c>
      <c r="B129" s="18"/>
    </row>
    <row r="130" spans="1:2" x14ac:dyDescent="0.25">
      <c r="A130" s="16" t="s">
        <v>23</v>
      </c>
      <c r="B130" s="18"/>
    </row>
    <row r="131" spans="1:2" x14ac:dyDescent="0.25">
      <c r="A131" s="16" t="s">
        <v>24</v>
      </c>
      <c r="B131" s="18"/>
    </row>
    <row r="132" spans="1:2" x14ac:dyDescent="0.25">
      <c r="A132" s="36" t="s">
        <v>795</v>
      </c>
      <c r="B132" s="18"/>
    </row>
    <row r="133" spans="1:2" x14ac:dyDescent="0.25">
      <c r="B133" s="18"/>
    </row>
    <row r="134" spans="1:2" x14ac:dyDescent="0.25">
      <c r="A134" s="49" t="s">
        <v>33</v>
      </c>
      <c r="B134" s="18"/>
    </row>
    <row r="135" spans="1:2" x14ac:dyDescent="0.25">
      <c r="A135" s="16" t="s">
        <v>628</v>
      </c>
      <c r="B135" s="18"/>
    </row>
    <row r="136" spans="1:2" x14ac:dyDescent="0.25">
      <c r="A136" s="16" t="s">
        <v>10</v>
      </c>
      <c r="B136" s="18"/>
    </row>
    <row r="137" spans="1:2" x14ac:dyDescent="0.25">
      <c r="A137" s="16" t="s">
        <v>11</v>
      </c>
      <c r="B137" s="18"/>
    </row>
    <row r="138" spans="1:2" x14ac:dyDescent="0.25">
      <c r="A138" s="16" t="s">
        <v>629</v>
      </c>
      <c r="B138" s="18"/>
    </row>
    <row r="139" spans="1:2" x14ac:dyDescent="0.25">
      <c r="A139" s="16" t="s">
        <v>13</v>
      </c>
      <c r="B139" s="18"/>
    </row>
    <row r="140" spans="1:2" x14ac:dyDescent="0.25">
      <c r="A140" s="16" t="s">
        <v>14</v>
      </c>
      <c r="B140" s="18"/>
    </row>
    <row r="141" spans="1:2" x14ac:dyDescent="0.25">
      <c r="A141" s="16" t="s">
        <v>15</v>
      </c>
      <c r="B141" s="18"/>
    </row>
    <row r="142" spans="1:2" x14ac:dyDescent="0.25">
      <c r="A142" s="16" t="s">
        <v>16</v>
      </c>
      <c r="B142" s="18"/>
    </row>
    <row r="143" spans="1:2" x14ac:dyDescent="0.25">
      <c r="A143" s="16" t="s">
        <v>17</v>
      </c>
      <c r="B143" s="18"/>
    </row>
    <row r="144" spans="1:2" x14ac:dyDescent="0.25">
      <c r="A144" s="16" t="s">
        <v>18</v>
      </c>
      <c r="B144" s="18"/>
    </row>
    <row r="145" spans="1:2" x14ac:dyDescent="0.25">
      <c r="A145" s="16" t="s">
        <v>19</v>
      </c>
      <c r="B145" s="18"/>
    </row>
    <row r="146" spans="1:2" x14ac:dyDescent="0.25">
      <c r="A146" s="16" t="s">
        <v>20</v>
      </c>
      <c r="B146" s="18"/>
    </row>
    <row r="147" spans="1:2" x14ac:dyDescent="0.25">
      <c r="A147" s="16" t="s">
        <v>21</v>
      </c>
      <c r="B147" s="18"/>
    </row>
    <row r="148" spans="1:2" x14ac:dyDescent="0.25">
      <c r="A148" s="16" t="s">
        <v>22</v>
      </c>
      <c r="B148" s="18"/>
    </row>
    <row r="149" spans="1:2" x14ac:dyDescent="0.25">
      <c r="A149" s="16" t="s">
        <v>23</v>
      </c>
      <c r="B149" s="18"/>
    </row>
    <row r="150" spans="1:2" x14ac:dyDescent="0.25">
      <c r="A150" s="16" t="s">
        <v>24</v>
      </c>
      <c r="B150" s="18"/>
    </row>
    <row r="151" spans="1:2" x14ac:dyDescent="0.25">
      <c r="A151" s="36" t="s">
        <v>795</v>
      </c>
      <c r="B151" s="18"/>
    </row>
    <row r="152" spans="1:2" x14ac:dyDescent="0.25">
      <c r="B152" s="18"/>
    </row>
    <row r="153" spans="1:2" x14ac:dyDescent="0.25">
      <c r="A153" s="49" t="s">
        <v>34</v>
      </c>
    </row>
    <row r="154" spans="1:2" x14ac:dyDescent="0.25">
      <c r="A154" s="16" t="s">
        <v>651</v>
      </c>
    </row>
    <row r="155" spans="1:2" x14ac:dyDescent="0.25">
      <c r="A155" s="28" t="s">
        <v>10</v>
      </c>
      <c r="B155" s="19"/>
    </row>
    <row r="156" spans="1:2" x14ac:dyDescent="0.25">
      <c r="A156" s="28" t="s">
        <v>11</v>
      </c>
      <c r="B156" s="19"/>
    </row>
    <row r="157" spans="1:2" x14ac:dyDescent="0.25">
      <c r="A157" s="28" t="s">
        <v>629</v>
      </c>
      <c r="B157" s="19"/>
    </row>
    <row r="158" spans="1:2" x14ac:dyDescent="0.25">
      <c r="A158" s="28" t="s">
        <v>13</v>
      </c>
      <c r="B158" s="19"/>
    </row>
    <row r="159" spans="1:2" x14ac:dyDescent="0.25">
      <c r="A159" s="28" t="s">
        <v>14</v>
      </c>
      <c r="B159" s="19"/>
    </row>
    <row r="160" spans="1:2" x14ac:dyDescent="0.25">
      <c r="A160" s="28" t="s">
        <v>15</v>
      </c>
      <c r="B160" s="19"/>
    </row>
    <row r="161" spans="1:2" x14ac:dyDescent="0.25">
      <c r="A161" s="28" t="s">
        <v>16</v>
      </c>
      <c r="B161" s="19"/>
    </row>
    <row r="162" spans="1:2" x14ac:dyDescent="0.25">
      <c r="A162" s="28" t="s">
        <v>17</v>
      </c>
      <c r="B162" s="19"/>
    </row>
    <row r="163" spans="1:2" x14ac:dyDescent="0.25">
      <c r="A163" s="28" t="s">
        <v>18</v>
      </c>
      <c r="B163" s="19"/>
    </row>
    <row r="164" spans="1:2" x14ac:dyDescent="0.25">
      <c r="A164" s="28" t="s">
        <v>19</v>
      </c>
      <c r="B164" s="19"/>
    </row>
    <row r="165" spans="1:2" x14ac:dyDescent="0.25">
      <c r="A165" s="28" t="s">
        <v>20</v>
      </c>
      <c r="B165" s="19"/>
    </row>
    <row r="166" spans="1:2" x14ac:dyDescent="0.25">
      <c r="A166" s="28" t="s">
        <v>21</v>
      </c>
      <c r="B166" s="19"/>
    </row>
    <row r="167" spans="1:2" x14ac:dyDescent="0.25">
      <c r="A167" s="28" t="s">
        <v>22</v>
      </c>
      <c r="B167" s="19"/>
    </row>
    <row r="168" spans="1:2" x14ac:dyDescent="0.25">
      <c r="A168" s="28" t="s">
        <v>23</v>
      </c>
      <c r="B168" s="19"/>
    </row>
    <row r="169" spans="1:2" x14ac:dyDescent="0.25">
      <c r="A169" s="28" t="s">
        <v>24</v>
      </c>
      <c r="B169" s="19"/>
    </row>
    <row r="170" spans="1:2" x14ac:dyDescent="0.25">
      <c r="A170" s="36" t="s">
        <v>795</v>
      </c>
      <c r="B170" s="19"/>
    </row>
    <row r="171" spans="1:2" x14ac:dyDescent="0.25">
      <c r="A171" s="28"/>
      <c r="B171" s="19"/>
    </row>
    <row r="172" spans="1:2" x14ac:dyDescent="0.25">
      <c r="A172" s="16" t="s">
        <v>652</v>
      </c>
      <c r="B172" s="18"/>
    </row>
    <row r="173" spans="1:2" x14ac:dyDescent="0.25">
      <c r="A173" s="16" t="s">
        <v>35</v>
      </c>
      <c r="B173" s="18"/>
    </row>
    <row r="174" spans="1:2" x14ac:dyDescent="0.25">
      <c r="A174" s="16" t="s">
        <v>36</v>
      </c>
      <c r="B174" s="18"/>
    </row>
    <row r="175" spans="1:2" x14ac:dyDescent="0.25">
      <c r="A175" s="16" t="s">
        <v>37</v>
      </c>
      <c r="B175" s="18"/>
    </row>
    <row r="176" spans="1:2" x14ac:dyDescent="0.25">
      <c r="A176" s="16" t="s">
        <v>38</v>
      </c>
      <c r="B176" s="18"/>
    </row>
    <row r="177" spans="1:2" x14ac:dyDescent="0.25">
      <c r="A177" s="16" t="s">
        <v>39</v>
      </c>
      <c r="B177" s="18"/>
    </row>
    <row r="179" spans="1:2" ht="18" x14ac:dyDescent="0.25">
      <c r="A179" s="97" t="s">
        <v>516</v>
      </c>
    </row>
    <row r="180" spans="1:2" x14ac:dyDescent="0.25">
      <c r="A180" s="17" t="s">
        <v>746</v>
      </c>
      <c r="B180" s="17"/>
    </row>
    <row r="181" spans="1:2" x14ac:dyDescent="0.25">
      <c r="A181" s="36" t="s">
        <v>656</v>
      </c>
      <c r="B181" s="17"/>
    </row>
    <row r="182" spans="1:2" x14ac:dyDescent="0.25">
      <c r="A182" s="16" t="s">
        <v>41</v>
      </c>
      <c r="B182" s="54"/>
    </row>
    <row r="183" spans="1:2" x14ac:dyDescent="0.25">
      <c r="A183" s="36" t="s">
        <v>42</v>
      </c>
      <c r="B183" s="17"/>
    </row>
    <row r="184" spans="1:2" x14ac:dyDescent="0.25">
      <c r="A184" s="36" t="s">
        <v>43</v>
      </c>
      <c r="B184" s="17"/>
    </row>
    <row r="185" spans="1:2" x14ac:dyDescent="0.25">
      <c r="A185" s="36" t="s">
        <v>44</v>
      </c>
      <c r="B185" s="17"/>
    </row>
    <row r="186" spans="1:2" x14ac:dyDescent="0.25">
      <c r="A186" s="36" t="s">
        <v>45</v>
      </c>
      <c r="B186" s="17"/>
    </row>
    <row r="187" spans="1:2" x14ac:dyDescent="0.25">
      <c r="A187" s="16" t="s">
        <v>734</v>
      </c>
      <c r="B187" s="18"/>
    </row>
    <row r="188" spans="1:2" x14ac:dyDescent="0.25">
      <c r="A188" s="16" t="s">
        <v>726</v>
      </c>
      <c r="B188" s="18"/>
    </row>
    <row r="189" spans="1:2" x14ac:dyDescent="0.25">
      <c r="A189" s="28" t="s">
        <v>46</v>
      </c>
      <c r="B189" s="19"/>
    </row>
    <row r="190" spans="1:2" x14ac:dyDescent="0.25">
      <c r="A190" s="28" t="s">
        <v>763</v>
      </c>
      <c r="B190" s="19"/>
    </row>
    <row r="191" spans="1:2" x14ac:dyDescent="0.25">
      <c r="A191" s="28" t="s">
        <v>653</v>
      </c>
      <c r="B191" s="19"/>
    </row>
    <row r="192" spans="1:2" x14ac:dyDescent="0.25">
      <c r="A192" s="28" t="s">
        <v>654</v>
      </c>
      <c r="B192" s="19"/>
    </row>
    <row r="193" spans="1:2" x14ac:dyDescent="0.25">
      <c r="A193" s="28" t="s">
        <v>655</v>
      </c>
      <c r="B193" s="19"/>
    </row>
    <row r="194" spans="1:2" x14ac:dyDescent="0.25">
      <c r="A194" s="19" t="s">
        <v>747</v>
      </c>
      <c r="B194" s="19"/>
    </row>
    <row r="195" spans="1:2" x14ac:dyDescent="0.25">
      <c r="A195" s="28" t="s">
        <v>748</v>
      </c>
      <c r="B195" s="19"/>
    </row>
    <row r="196" spans="1:2" x14ac:dyDescent="0.25">
      <c r="A196" s="28" t="s">
        <v>862</v>
      </c>
      <c r="B196" s="19"/>
    </row>
    <row r="197" spans="1:2" x14ac:dyDescent="0.25">
      <c r="A197" s="28" t="s">
        <v>50</v>
      </c>
      <c r="B197" s="19"/>
    </row>
    <row r="198" spans="1:2" x14ac:dyDescent="0.25">
      <c r="A198" s="16" t="s">
        <v>51</v>
      </c>
      <c r="B198" s="18"/>
    </row>
    <row r="199" spans="1:2" x14ac:dyDescent="0.25">
      <c r="A199" s="16" t="s">
        <v>800</v>
      </c>
      <c r="B199" s="18"/>
    </row>
    <row r="201" spans="1:2" x14ac:dyDescent="0.25">
      <c r="A201" s="49" t="s">
        <v>53</v>
      </c>
    </row>
    <row r="202" spans="1:2" x14ac:dyDescent="0.25">
      <c r="A202" s="28" t="s">
        <v>517</v>
      </c>
      <c r="B202" s="19"/>
    </row>
    <row r="203" spans="1:2" x14ac:dyDescent="0.25">
      <c r="A203" s="28" t="s">
        <v>518</v>
      </c>
      <c r="B203" s="19"/>
    </row>
    <row r="204" spans="1:2" x14ac:dyDescent="0.25">
      <c r="A204" s="28" t="s">
        <v>519</v>
      </c>
      <c r="B204" s="19"/>
    </row>
    <row r="205" spans="1:2" x14ac:dyDescent="0.25">
      <c r="A205" s="28" t="s">
        <v>520</v>
      </c>
      <c r="B205" s="19"/>
    </row>
    <row r="206" spans="1:2" x14ac:dyDescent="0.25">
      <c r="A206" s="28" t="s">
        <v>521</v>
      </c>
      <c r="B206" s="19"/>
    </row>
    <row r="207" spans="1:2" x14ac:dyDescent="0.25">
      <c r="A207" s="28" t="s">
        <v>522</v>
      </c>
      <c r="B207" s="19"/>
    </row>
    <row r="208" spans="1:2" x14ac:dyDescent="0.25">
      <c r="A208" s="28" t="s">
        <v>721</v>
      </c>
      <c r="B208" s="19"/>
    </row>
    <row r="209" spans="1:2" x14ac:dyDescent="0.25">
      <c r="A209" s="28" t="s">
        <v>523</v>
      </c>
      <c r="B209" s="19"/>
    </row>
    <row r="210" spans="1:2" x14ac:dyDescent="0.25">
      <c r="A210" s="28" t="s">
        <v>524</v>
      </c>
      <c r="B210" s="19"/>
    </row>
    <row r="211" spans="1:2" x14ac:dyDescent="0.25">
      <c r="A211" s="28" t="s">
        <v>525</v>
      </c>
      <c r="B211" s="19"/>
    </row>
    <row r="212" spans="1:2" x14ac:dyDescent="0.25">
      <c r="A212" s="28" t="s">
        <v>526</v>
      </c>
      <c r="B212" s="19"/>
    </row>
    <row r="213" spans="1:2" x14ac:dyDescent="0.25">
      <c r="A213" s="28" t="s">
        <v>527</v>
      </c>
      <c r="B213" s="19"/>
    </row>
    <row r="214" spans="1:2" x14ac:dyDescent="0.25">
      <c r="A214" s="28" t="s">
        <v>528</v>
      </c>
      <c r="B214" s="19"/>
    </row>
    <row r="215" spans="1:2" x14ac:dyDescent="0.25">
      <c r="A215" s="28" t="s">
        <v>529</v>
      </c>
      <c r="B215" s="19"/>
    </row>
    <row r="216" spans="1:2" x14ac:dyDescent="0.25">
      <c r="A216" s="28" t="s">
        <v>530</v>
      </c>
      <c r="B216" s="19"/>
    </row>
    <row r="217" spans="1:2" x14ac:dyDescent="0.25">
      <c r="A217" s="28" t="s">
        <v>531</v>
      </c>
      <c r="B217" s="19"/>
    </row>
    <row r="218" spans="1:2" x14ac:dyDescent="0.25">
      <c r="A218" s="28" t="s">
        <v>532</v>
      </c>
      <c r="B218" s="19"/>
    </row>
    <row r="219" spans="1:2" x14ac:dyDescent="0.25">
      <c r="A219" s="28" t="s">
        <v>533</v>
      </c>
      <c r="B219" s="19"/>
    </row>
    <row r="220" spans="1:2" x14ac:dyDescent="0.25">
      <c r="A220" s="28" t="s">
        <v>534</v>
      </c>
      <c r="B220" s="19"/>
    </row>
    <row r="221" spans="1:2" x14ac:dyDescent="0.25">
      <c r="A221" s="28" t="s">
        <v>535</v>
      </c>
      <c r="B221" s="19"/>
    </row>
    <row r="222" spans="1:2" x14ac:dyDescent="0.25">
      <c r="A222" s="28" t="s">
        <v>536</v>
      </c>
      <c r="B222" s="19"/>
    </row>
    <row r="223" spans="1:2" x14ac:dyDescent="0.25">
      <c r="A223" s="28" t="s">
        <v>537</v>
      </c>
      <c r="B223" s="19"/>
    </row>
    <row r="224" spans="1:2" x14ac:dyDescent="0.25">
      <c r="A224" s="28" t="s">
        <v>538</v>
      </c>
      <c r="B224" s="19"/>
    </row>
    <row r="225" spans="1:2" x14ac:dyDescent="0.25">
      <c r="A225" s="28" t="s">
        <v>539</v>
      </c>
      <c r="B225" s="19"/>
    </row>
    <row r="226" spans="1:2" x14ac:dyDescent="0.25">
      <c r="A226" s="28" t="s">
        <v>540</v>
      </c>
      <c r="B226" s="19"/>
    </row>
    <row r="227" spans="1:2" x14ac:dyDescent="0.25">
      <c r="A227" s="28" t="s">
        <v>541</v>
      </c>
      <c r="B227" s="19"/>
    </row>
    <row r="228" spans="1:2" x14ac:dyDescent="0.25">
      <c r="A228" s="28" t="s">
        <v>542</v>
      </c>
      <c r="B228" s="19"/>
    </row>
    <row r="229" spans="1:2" x14ac:dyDescent="0.25">
      <c r="A229" s="28" t="s">
        <v>543</v>
      </c>
      <c r="B229" s="19"/>
    </row>
    <row r="230" spans="1:2" x14ac:dyDescent="0.25">
      <c r="A230" s="28" t="s">
        <v>544</v>
      </c>
      <c r="B230" s="19"/>
    </row>
    <row r="231" spans="1:2" x14ac:dyDescent="0.25">
      <c r="A231" s="28" t="s">
        <v>545</v>
      </c>
      <c r="B231" s="19"/>
    </row>
    <row r="232" spans="1:2" x14ac:dyDescent="0.25">
      <c r="A232" s="28" t="s">
        <v>61</v>
      </c>
      <c r="B232" s="19"/>
    </row>
    <row r="233" spans="1:2" x14ac:dyDescent="0.25">
      <c r="A233" s="28" t="s">
        <v>546</v>
      </c>
      <c r="B233" s="19"/>
    </row>
    <row r="234" spans="1:2" x14ac:dyDescent="0.25">
      <c r="A234" s="28" t="s">
        <v>547</v>
      </c>
      <c r="B234" s="19"/>
    </row>
    <row r="235" spans="1:2" x14ac:dyDescent="0.25">
      <c r="A235" s="28" t="s">
        <v>548</v>
      </c>
      <c r="B235" s="19"/>
    </row>
    <row r="236" spans="1:2" x14ac:dyDescent="0.25">
      <c r="A236" s="28" t="s">
        <v>549</v>
      </c>
      <c r="B236" s="19"/>
    </row>
    <row r="237" spans="1:2" x14ac:dyDescent="0.25">
      <c r="A237" s="28" t="s">
        <v>550</v>
      </c>
      <c r="B237" s="19"/>
    </row>
    <row r="238" spans="1:2" x14ac:dyDescent="0.25">
      <c r="A238" s="28" t="s">
        <v>551</v>
      </c>
      <c r="B238" s="19"/>
    </row>
    <row r="239" spans="1:2" x14ac:dyDescent="0.25">
      <c r="A239" s="28" t="s">
        <v>552</v>
      </c>
      <c r="B239" s="19"/>
    </row>
    <row r="240" spans="1:2" x14ac:dyDescent="0.25">
      <c r="A240" s="28" t="s">
        <v>553</v>
      </c>
      <c r="B240" s="19"/>
    </row>
    <row r="241" spans="1:2" x14ac:dyDescent="0.25">
      <c r="A241" s="28" t="s">
        <v>554</v>
      </c>
      <c r="B241" s="19"/>
    </row>
    <row r="242" spans="1:2" x14ac:dyDescent="0.25">
      <c r="A242" s="28" t="s">
        <v>555</v>
      </c>
      <c r="B242" s="19"/>
    </row>
    <row r="243" spans="1:2" x14ac:dyDescent="0.25">
      <c r="A243" s="28" t="s">
        <v>556</v>
      </c>
      <c r="B243" s="19"/>
    </row>
    <row r="244" spans="1:2" x14ac:dyDescent="0.25">
      <c r="A244" s="28" t="s">
        <v>557</v>
      </c>
      <c r="B244" s="19"/>
    </row>
    <row r="245" spans="1:2" x14ac:dyDescent="0.25">
      <c r="A245" s="28" t="s">
        <v>558</v>
      </c>
      <c r="B245" s="19"/>
    </row>
    <row r="246" spans="1:2" x14ac:dyDescent="0.25">
      <c r="A246" s="28" t="s">
        <v>559</v>
      </c>
      <c r="B246" s="19"/>
    </row>
    <row r="247" spans="1:2" x14ac:dyDescent="0.25">
      <c r="A247" s="28" t="s">
        <v>560</v>
      </c>
      <c r="B247" s="19"/>
    </row>
    <row r="248" spans="1:2" x14ac:dyDescent="0.25">
      <c r="A248" s="28" t="s">
        <v>561</v>
      </c>
      <c r="B248" s="19"/>
    </row>
    <row r="249" spans="1:2" x14ac:dyDescent="0.25">
      <c r="A249" s="28" t="s">
        <v>562</v>
      </c>
      <c r="B249" s="19"/>
    </row>
    <row r="250" spans="1:2" x14ac:dyDescent="0.25">
      <c r="A250" s="28" t="s">
        <v>563</v>
      </c>
      <c r="B250" s="19"/>
    </row>
    <row r="251" spans="1:2" x14ac:dyDescent="0.25">
      <c r="A251" s="28" t="s">
        <v>564</v>
      </c>
      <c r="B251" s="19"/>
    </row>
    <row r="252" spans="1:2" x14ac:dyDescent="0.25">
      <c r="A252" s="28" t="s">
        <v>565</v>
      </c>
      <c r="B252" s="19"/>
    </row>
    <row r="253" spans="1:2" x14ac:dyDescent="0.25">
      <c r="A253" s="68" t="s">
        <v>92</v>
      </c>
      <c r="B253" s="17"/>
    </row>
    <row r="254" spans="1:2" x14ac:dyDescent="0.25">
      <c r="A254" s="36" t="s">
        <v>566</v>
      </c>
      <c r="B254" s="17"/>
    </row>
    <row r="255" spans="1:2" x14ac:dyDescent="0.25">
      <c r="A255" s="36" t="s">
        <v>567</v>
      </c>
      <c r="B255" s="17"/>
    </row>
    <row r="256" spans="1:2" x14ac:dyDescent="0.25">
      <c r="A256" s="36" t="s">
        <v>568</v>
      </c>
      <c r="B256" s="17"/>
    </row>
    <row r="257" spans="1:2" x14ac:dyDescent="0.25">
      <c r="A257" s="36" t="s">
        <v>569</v>
      </c>
      <c r="B257" s="17"/>
    </row>
    <row r="258" spans="1:2" x14ac:dyDescent="0.25">
      <c r="A258" s="36" t="s">
        <v>570</v>
      </c>
      <c r="B258" s="17"/>
    </row>
    <row r="259" spans="1:2" x14ac:dyDescent="0.25">
      <c r="A259" s="36" t="s">
        <v>571</v>
      </c>
      <c r="B259" s="17"/>
    </row>
    <row r="260" spans="1:2" x14ac:dyDescent="0.25">
      <c r="A260" s="28" t="s">
        <v>722</v>
      </c>
      <c r="B260" s="17"/>
    </row>
    <row r="261" spans="1:2" x14ac:dyDescent="0.25">
      <c r="A261" s="36" t="s">
        <v>572</v>
      </c>
      <c r="B261" s="17"/>
    </row>
    <row r="262" spans="1:2" x14ac:dyDescent="0.25">
      <c r="A262" s="36" t="s">
        <v>573</v>
      </c>
      <c r="B262" s="17"/>
    </row>
    <row r="263" spans="1:2" x14ac:dyDescent="0.25">
      <c r="A263" s="36" t="s">
        <v>574</v>
      </c>
      <c r="B263" s="17"/>
    </row>
    <row r="264" spans="1:2" x14ac:dyDescent="0.25">
      <c r="A264" s="36" t="s">
        <v>575</v>
      </c>
      <c r="B264" s="17"/>
    </row>
    <row r="265" spans="1:2" x14ac:dyDescent="0.25">
      <c r="A265" s="36" t="s">
        <v>576</v>
      </c>
      <c r="B265" s="17"/>
    </row>
    <row r="266" spans="1:2" x14ac:dyDescent="0.25">
      <c r="A266" s="36" t="s">
        <v>577</v>
      </c>
      <c r="B266" s="17"/>
    </row>
    <row r="267" spans="1:2" x14ac:dyDescent="0.25">
      <c r="A267" s="36" t="s">
        <v>578</v>
      </c>
      <c r="B267" s="17"/>
    </row>
    <row r="268" spans="1:2" x14ac:dyDescent="0.25">
      <c r="A268" s="36" t="s">
        <v>579</v>
      </c>
      <c r="B268" s="17"/>
    </row>
    <row r="269" spans="1:2" x14ac:dyDescent="0.25">
      <c r="A269" s="36" t="s">
        <v>580</v>
      </c>
      <c r="B269" s="17"/>
    </row>
    <row r="270" spans="1:2" x14ac:dyDescent="0.25">
      <c r="A270" s="36" t="s">
        <v>581</v>
      </c>
      <c r="B270" s="17"/>
    </row>
    <row r="271" spans="1:2" x14ac:dyDescent="0.25">
      <c r="A271" s="36" t="s">
        <v>582</v>
      </c>
      <c r="B271" s="17"/>
    </row>
    <row r="272" spans="1:2" x14ac:dyDescent="0.25">
      <c r="A272" s="36" t="s">
        <v>583</v>
      </c>
      <c r="B272" s="17"/>
    </row>
    <row r="273" spans="1:2" x14ac:dyDescent="0.25">
      <c r="A273" s="36" t="s">
        <v>584</v>
      </c>
      <c r="B273" s="17"/>
    </row>
    <row r="274" spans="1:2" x14ac:dyDescent="0.25">
      <c r="A274" s="36" t="s">
        <v>585</v>
      </c>
      <c r="B274" s="17"/>
    </row>
    <row r="275" spans="1:2" x14ac:dyDescent="0.25">
      <c r="A275" s="36" t="s">
        <v>586</v>
      </c>
      <c r="B275" s="17"/>
    </row>
    <row r="276" spans="1:2" x14ac:dyDescent="0.25">
      <c r="A276" s="36" t="s">
        <v>587</v>
      </c>
      <c r="B276" s="17"/>
    </row>
    <row r="277" spans="1:2" x14ac:dyDescent="0.25">
      <c r="A277" s="36" t="s">
        <v>588</v>
      </c>
      <c r="B277" s="17"/>
    </row>
    <row r="278" spans="1:2" x14ac:dyDescent="0.25">
      <c r="A278" s="36" t="s">
        <v>589</v>
      </c>
      <c r="B278" s="17"/>
    </row>
    <row r="279" spans="1:2" x14ac:dyDescent="0.25">
      <c r="A279" s="36" t="s">
        <v>590</v>
      </c>
      <c r="B279" s="17"/>
    </row>
    <row r="280" spans="1:2" x14ac:dyDescent="0.25">
      <c r="A280" s="36" t="s">
        <v>591</v>
      </c>
      <c r="B280" s="17"/>
    </row>
    <row r="281" spans="1:2" x14ac:dyDescent="0.25">
      <c r="A281" s="36" t="s">
        <v>592</v>
      </c>
      <c r="B281" s="17"/>
    </row>
    <row r="282" spans="1:2" x14ac:dyDescent="0.25">
      <c r="A282" s="36" t="s">
        <v>593</v>
      </c>
      <c r="B282" s="17"/>
    </row>
    <row r="283" spans="1:2" x14ac:dyDescent="0.25">
      <c r="A283" s="36" t="s">
        <v>594</v>
      </c>
      <c r="B283" s="17"/>
    </row>
    <row r="284" spans="1:2" x14ac:dyDescent="0.25">
      <c r="A284" s="36" t="s">
        <v>595</v>
      </c>
      <c r="B284" s="17"/>
    </row>
    <row r="285" spans="1:2" x14ac:dyDescent="0.25">
      <c r="A285" s="36" t="s">
        <v>596</v>
      </c>
      <c r="B285" s="17"/>
    </row>
    <row r="286" spans="1:2" x14ac:dyDescent="0.25">
      <c r="A286" s="36" t="s">
        <v>597</v>
      </c>
      <c r="B286" s="17"/>
    </row>
    <row r="287" spans="1:2" x14ac:dyDescent="0.25">
      <c r="A287" s="36" t="s">
        <v>598</v>
      </c>
      <c r="B287" s="17"/>
    </row>
    <row r="288" spans="1:2" x14ac:dyDescent="0.25">
      <c r="A288" s="36" t="s">
        <v>599</v>
      </c>
      <c r="B288" s="17"/>
    </row>
    <row r="289" spans="1:2" x14ac:dyDescent="0.25">
      <c r="A289" s="36" t="s">
        <v>600</v>
      </c>
      <c r="B289" s="17"/>
    </row>
    <row r="290" spans="1:2" x14ac:dyDescent="0.25">
      <c r="A290" s="36" t="s">
        <v>601</v>
      </c>
      <c r="B290" s="17"/>
    </row>
    <row r="291" spans="1:2" x14ac:dyDescent="0.25">
      <c r="A291" s="36" t="s">
        <v>602</v>
      </c>
      <c r="B291" s="17"/>
    </row>
    <row r="292" spans="1:2" x14ac:dyDescent="0.25">
      <c r="A292" s="36" t="s">
        <v>603</v>
      </c>
      <c r="B292" s="17"/>
    </row>
    <row r="293" spans="1:2" x14ac:dyDescent="0.25">
      <c r="A293" s="36" t="s">
        <v>604</v>
      </c>
      <c r="B293" s="17"/>
    </row>
    <row r="294" spans="1:2" x14ac:dyDescent="0.25">
      <c r="A294" s="36" t="s">
        <v>605</v>
      </c>
      <c r="B294" s="17"/>
    </row>
    <row r="295" spans="1:2" x14ac:dyDescent="0.25">
      <c r="A295" s="36" t="s">
        <v>606</v>
      </c>
      <c r="B295" s="17"/>
    </row>
    <row r="296" spans="1:2" x14ac:dyDescent="0.25">
      <c r="A296" s="36" t="s">
        <v>607</v>
      </c>
      <c r="B296" s="17"/>
    </row>
    <row r="297" spans="1:2" x14ac:dyDescent="0.25">
      <c r="A297" s="36" t="s">
        <v>608</v>
      </c>
      <c r="B297" s="17"/>
    </row>
    <row r="298" spans="1:2" x14ac:dyDescent="0.25">
      <c r="A298" s="36" t="s">
        <v>609</v>
      </c>
      <c r="B298" s="17"/>
    </row>
    <row r="299" spans="1:2" x14ac:dyDescent="0.25">
      <c r="A299" s="36" t="s">
        <v>610</v>
      </c>
      <c r="B299" s="17"/>
    </row>
    <row r="300" spans="1:2" x14ac:dyDescent="0.25">
      <c r="A300" s="36" t="s">
        <v>611</v>
      </c>
      <c r="B300" s="17"/>
    </row>
    <row r="301" spans="1:2" x14ac:dyDescent="0.25">
      <c r="A301" s="36" t="s">
        <v>612</v>
      </c>
      <c r="B301" s="17"/>
    </row>
    <row r="302" spans="1:2" x14ac:dyDescent="0.25">
      <c r="A302" s="36" t="s">
        <v>613</v>
      </c>
      <c r="B302" s="17"/>
    </row>
    <row r="303" spans="1:2" x14ac:dyDescent="0.25">
      <c r="A303" s="36" t="s">
        <v>614</v>
      </c>
      <c r="B303" s="17"/>
    </row>
    <row r="304" spans="1:2" x14ac:dyDescent="0.25">
      <c r="A304" s="36" t="s">
        <v>615</v>
      </c>
      <c r="B304" s="17"/>
    </row>
    <row r="305" spans="1:2" x14ac:dyDescent="0.25">
      <c r="A305" s="49" t="s">
        <v>131</v>
      </c>
    </row>
    <row r="306" spans="1:2" x14ac:dyDescent="0.25">
      <c r="A306" s="16" t="s">
        <v>132</v>
      </c>
    </row>
    <row r="307" spans="1:2" x14ac:dyDescent="0.25">
      <c r="A307" s="16" t="s">
        <v>133</v>
      </c>
      <c r="B307" s="18"/>
    </row>
    <row r="308" spans="1:2" x14ac:dyDescent="0.25">
      <c r="A308" s="16" t="s">
        <v>134</v>
      </c>
      <c r="B308" s="18"/>
    </row>
    <row r="309" spans="1:2" x14ac:dyDescent="0.25">
      <c r="A309" s="16" t="s">
        <v>629</v>
      </c>
      <c r="B309" s="18"/>
    </row>
    <row r="310" spans="1:2" x14ac:dyDescent="0.25">
      <c r="A310" s="16" t="s">
        <v>13</v>
      </c>
      <c r="B310" s="18"/>
    </row>
    <row r="311" spans="1:2" x14ac:dyDescent="0.25">
      <c r="A311" s="16" t="s">
        <v>14</v>
      </c>
      <c r="B311" s="18"/>
    </row>
    <row r="312" spans="1:2" x14ac:dyDescent="0.25">
      <c r="A312" s="16" t="s">
        <v>15</v>
      </c>
      <c r="B312" s="18"/>
    </row>
    <row r="313" spans="1:2" x14ac:dyDescent="0.25">
      <c r="A313" s="16" t="s">
        <v>16</v>
      </c>
      <c r="B313" s="18"/>
    </row>
    <row r="314" spans="1:2" x14ac:dyDescent="0.25">
      <c r="A314" s="16" t="s">
        <v>17</v>
      </c>
      <c r="B314" s="18"/>
    </row>
    <row r="315" spans="1:2" x14ac:dyDescent="0.25">
      <c r="A315" s="16" t="s">
        <v>18</v>
      </c>
      <c r="B315" s="18"/>
    </row>
    <row r="316" spans="1:2" x14ac:dyDescent="0.25">
      <c r="A316" s="16" t="s">
        <v>19</v>
      </c>
      <c r="B316" s="18"/>
    </row>
    <row r="317" spans="1:2" x14ac:dyDescent="0.25">
      <c r="A317" s="16" t="s">
        <v>20</v>
      </c>
      <c r="B317" s="18"/>
    </row>
    <row r="318" spans="1:2" x14ac:dyDescent="0.25">
      <c r="A318" s="16" t="s">
        <v>21</v>
      </c>
      <c r="B318" s="18"/>
    </row>
    <row r="319" spans="1:2" x14ac:dyDescent="0.25">
      <c r="A319" s="16" t="s">
        <v>22</v>
      </c>
      <c r="B319" s="18"/>
    </row>
    <row r="320" spans="1:2" x14ac:dyDescent="0.25">
      <c r="A320" s="16" t="s">
        <v>23</v>
      </c>
      <c r="B320" s="18"/>
    </row>
    <row r="321" spans="1:2" x14ac:dyDescent="0.25">
      <c r="A321" s="16" t="s">
        <v>24</v>
      </c>
      <c r="B321" s="18"/>
    </row>
    <row r="322" spans="1:2" x14ac:dyDescent="0.25">
      <c r="A322" s="36" t="s">
        <v>795</v>
      </c>
      <c r="B322" s="18"/>
    </row>
    <row r="323" spans="1:2" x14ac:dyDescent="0.25">
      <c r="B323" s="18"/>
    </row>
    <row r="324" spans="1:2" x14ac:dyDescent="0.25">
      <c r="A324" s="49" t="s">
        <v>828</v>
      </c>
      <c r="B324" s="18"/>
    </row>
    <row r="325" spans="1:2" x14ac:dyDescent="0.25">
      <c r="A325" s="16" t="s">
        <v>628</v>
      </c>
      <c r="B325" s="18"/>
    </row>
    <row r="326" spans="1:2" x14ac:dyDescent="0.25">
      <c r="A326" s="16" t="s">
        <v>10</v>
      </c>
      <c r="B326" s="18"/>
    </row>
    <row r="327" spans="1:2" x14ac:dyDescent="0.25">
      <c r="A327" s="16" t="s">
        <v>11</v>
      </c>
      <c r="B327" s="18"/>
    </row>
    <row r="328" spans="1:2" x14ac:dyDescent="0.25">
      <c r="A328" s="16" t="s">
        <v>629</v>
      </c>
      <c r="B328" s="18"/>
    </row>
    <row r="329" spans="1:2" x14ac:dyDescent="0.25">
      <c r="A329" s="16" t="s">
        <v>13</v>
      </c>
      <c r="B329" s="18"/>
    </row>
    <row r="330" spans="1:2" x14ac:dyDescent="0.25">
      <c r="A330" s="16" t="s">
        <v>14</v>
      </c>
      <c r="B330" s="18"/>
    </row>
    <row r="331" spans="1:2" x14ac:dyDescent="0.25">
      <c r="A331" s="16" t="s">
        <v>15</v>
      </c>
      <c r="B331" s="18"/>
    </row>
    <row r="332" spans="1:2" x14ac:dyDescent="0.25">
      <c r="A332" s="16" t="s">
        <v>16</v>
      </c>
      <c r="B332" s="18"/>
    </row>
    <row r="333" spans="1:2" x14ac:dyDescent="0.25">
      <c r="A333" s="16" t="s">
        <v>17</v>
      </c>
      <c r="B333" s="18"/>
    </row>
    <row r="334" spans="1:2" x14ac:dyDescent="0.25">
      <c r="A334" s="16" t="s">
        <v>18</v>
      </c>
      <c r="B334" s="18"/>
    </row>
    <row r="335" spans="1:2" x14ac:dyDescent="0.25">
      <c r="A335" s="16" t="s">
        <v>19</v>
      </c>
      <c r="B335" s="18"/>
    </row>
    <row r="336" spans="1:2" x14ac:dyDescent="0.25">
      <c r="A336" s="16" t="s">
        <v>20</v>
      </c>
      <c r="B336" s="18"/>
    </row>
    <row r="337" spans="1:2" x14ac:dyDescent="0.25">
      <c r="A337" s="16" t="s">
        <v>21</v>
      </c>
      <c r="B337" s="18"/>
    </row>
    <row r="338" spans="1:2" x14ac:dyDescent="0.25">
      <c r="A338" s="16" t="s">
        <v>22</v>
      </c>
      <c r="B338" s="18"/>
    </row>
    <row r="339" spans="1:2" x14ac:dyDescent="0.25">
      <c r="A339" s="16" t="s">
        <v>23</v>
      </c>
      <c r="B339" s="18"/>
    </row>
    <row r="340" spans="1:2" x14ac:dyDescent="0.25">
      <c r="A340" s="16" t="s">
        <v>24</v>
      </c>
      <c r="B340" s="18"/>
    </row>
    <row r="341" spans="1:2" x14ac:dyDescent="0.25">
      <c r="A341" s="36" t="s">
        <v>795</v>
      </c>
      <c r="B341" s="18"/>
    </row>
    <row r="342" spans="1:2" x14ac:dyDescent="0.25">
      <c r="B342" s="18"/>
    </row>
    <row r="343" spans="1:2" x14ac:dyDescent="0.25">
      <c r="A343" s="49" t="s">
        <v>829</v>
      </c>
      <c r="B343" s="18"/>
    </row>
    <row r="344" spans="1:2" x14ac:dyDescent="0.25">
      <c r="A344" s="16" t="s">
        <v>628</v>
      </c>
      <c r="B344" s="18"/>
    </row>
    <row r="345" spans="1:2" x14ac:dyDescent="0.25">
      <c r="A345" s="16" t="s">
        <v>10</v>
      </c>
      <c r="B345" s="18"/>
    </row>
    <row r="346" spans="1:2" x14ac:dyDescent="0.25">
      <c r="A346" s="16" t="s">
        <v>11</v>
      </c>
      <c r="B346" s="18"/>
    </row>
    <row r="347" spans="1:2" x14ac:dyDescent="0.25">
      <c r="A347" s="16" t="s">
        <v>629</v>
      </c>
      <c r="B347" s="18"/>
    </row>
    <row r="348" spans="1:2" x14ac:dyDescent="0.25">
      <c r="A348" s="16" t="s">
        <v>13</v>
      </c>
      <c r="B348" s="18"/>
    </row>
    <row r="349" spans="1:2" x14ac:dyDescent="0.25">
      <c r="A349" s="16" t="s">
        <v>14</v>
      </c>
      <c r="B349" s="18"/>
    </row>
    <row r="350" spans="1:2" x14ac:dyDescent="0.25">
      <c r="A350" s="16" t="s">
        <v>15</v>
      </c>
      <c r="B350" s="18"/>
    </row>
    <row r="351" spans="1:2" x14ac:dyDescent="0.25">
      <c r="A351" s="16" t="s">
        <v>16</v>
      </c>
      <c r="B351" s="18"/>
    </row>
    <row r="352" spans="1:2" x14ac:dyDescent="0.25">
      <c r="A352" s="16" t="s">
        <v>17</v>
      </c>
      <c r="B352" s="18"/>
    </row>
    <row r="353" spans="1:2" x14ac:dyDescent="0.25">
      <c r="A353" s="16" t="s">
        <v>18</v>
      </c>
      <c r="B353" s="18"/>
    </row>
    <row r="354" spans="1:2" x14ac:dyDescent="0.25">
      <c r="A354" s="16" t="s">
        <v>19</v>
      </c>
      <c r="B354" s="18"/>
    </row>
    <row r="355" spans="1:2" x14ac:dyDescent="0.25">
      <c r="A355" s="16" t="s">
        <v>20</v>
      </c>
      <c r="B355" s="18"/>
    </row>
    <row r="356" spans="1:2" x14ac:dyDescent="0.25">
      <c r="A356" s="16" t="s">
        <v>21</v>
      </c>
      <c r="B356" s="18"/>
    </row>
    <row r="357" spans="1:2" x14ac:dyDescent="0.25">
      <c r="A357" s="16" t="s">
        <v>22</v>
      </c>
      <c r="B357" s="18"/>
    </row>
    <row r="358" spans="1:2" x14ac:dyDescent="0.25">
      <c r="A358" s="16" t="s">
        <v>23</v>
      </c>
      <c r="B358" s="18"/>
    </row>
    <row r="359" spans="1:2" x14ac:dyDescent="0.25">
      <c r="A359" s="16" t="s">
        <v>24</v>
      </c>
      <c r="B359" s="18"/>
    </row>
    <row r="360" spans="1:2" x14ac:dyDescent="0.25">
      <c r="A360" s="36" t="s">
        <v>795</v>
      </c>
      <c r="B360" s="18"/>
    </row>
    <row r="361" spans="1:2" x14ac:dyDescent="0.25">
      <c r="B361" s="18"/>
    </row>
    <row r="362" spans="1:2" x14ac:dyDescent="0.25">
      <c r="A362" s="49" t="s">
        <v>830</v>
      </c>
      <c r="B362" s="18"/>
    </row>
    <row r="363" spans="1:2" x14ac:dyDescent="0.25">
      <c r="A363" s="16" t="s">
        <v>628</v>
      </c>
      <c r="B363" s="18"/>
    </row>
    <row r="364" spans="1:2" x14ac:dyDescent="0.25">
      <c r="A364" s="16" t="s">
        <v>10</v>
      </c>
      <c r="B364" s="18"/>
    </row>
    <row r="365" spans="1:2" x14ac:dyDescent="0.25">
      <c r="A365" s="16" t="s">
        <v>11</v>
      </c>
      <c r="B365" s="18"/>
    </row>
    <row r="366" spans="1:2" x14ac:dyDescent="0.25">
      <c r="A366" s="16" t="s">
        <v>629</v>
      </c>
      <c r="B366" s="18"/>
    </row>
    <row r="367" spans="1:2" x14ac:dyDescent="0.25">
      <c r="A367" s="16" t="s">
        <v>13</v>
      </c>
      <c r="B367" s="18"/>
    </row>
    <row r="368" spans="1:2" x14ac:dyDescent="0.25">
      <c r="A368" s="16" t="s">
        <v>14</v>
      </c>
      <c r="B368" s="18"/>
    </row>
    <row r="369" spans="1:2" x14ac:dyDescent="0.25">
      <c r="A369" s="16" t="s">
        <v>15</v>
      </c>
      <c r="B369" s="18"/>
    </row>
    <row r="370" spans="1:2" x14ac:dyDescent="0.25">
      <c r="A370" s="16" t="s">
        <v>16</v>
      </c>
      <c r="B370" s="18"/>
    </row>
    <row r="371" spans="1:2" x14ac:dyDescent="0.25">
      <c r="A371" s="16" t="s">
        <v>17</v>
      </c>
      <c r="B371" s="18"/>
    </row>
    <row r="372" spans="1:2" x14ac:dyDescent="0.25">
      <c r="A372" s="16" t="s">
        <v>18</v>
      </c>
      <c r="B372" s="18"/>
    </row>
    <row r="373" spans="1:2" x14ac:dyDescent="0.25">
      <c r="A373" s="16" t="s">
        <v>19</v>
      </c>
      <c r="B373" s="18"/>
    </row>
    <row r="374" spans="1:2" x14ac:dyDescent="0.25">
      <c r="A374" s="16" t="s">
        <v>20</v>
      </c>
      <c r="B374" s="18"/>
    </row>
    <row r="375" spans="1:2" x14ac:dyDescent="0.25">
      <c r="A375" s="16" t="s">
        <v>21</v>
      </c>
      <c r="B375" s="18"/>
    </row>
    <row r="376" spans="1:2" x14ac:dyDescent="0.25">
      <c r="A376" s="16" t="s">
        <v>22</v>
      </c>
      <c r="B376" s="18"/>
    </row>
    <row r="377" spans="1:2" x14ac:dyDescent="0.25">
      <c r="A377" s="16" t="s">
        <v>23</v>
      </c>
      <c r="B377" s="18"/>
    </row>
    <row r="378" spans="1:2" x14ac:dyDescent="0.25">
      <c r="A378" s="16" t="s">
        <v>24</v>
      </c>
      <c r="B378" s="18"/>
    </row>
    <row r="379" spans="1:2" x14ac:dyDescent="0.25">
      <c r="A379" s="36" t="s">
        <v>795</v>
      </c>
      <c r="B379" s="18"/>
    </row>
    <row r="380" spans="1:2" x14ac:dyDescent="0.25">
      <c r="B380" s="18"/>
    </row>
    <row r="381" spans="1:2" x14ac:dyDescent="0.25">
      <c r="A381" s="36" t="s">
        <v>135</v>
      </c>
      <c r="B381" s="17"/>
    </row>
    <row r="382" spans="1:2" x14ac:dyDescent="0.25">
      <c r="A382" s="36" t="s">
        <v>136</v>
      </c>
      <c r="B382" s="17"/>
    </row>
    <row r="383" spans="1:2" x14ac:dyDescent="0.25">
      <c r="A383" s="49" t="s">
        <v>137</v>
      </c>
    </row>
    <row r="384" spans="1:2" x14ac:dyDescent="0.25">
      <c r="A384" s="16" t="s">
        <v>750</v>
      </c>
      <c r="B384" s="18"/>
    </row>
    <row r="385" spans="1:2" x14ac:dyDescent="0.25">
      <c r="A385" s="16" t="s">
        <v>751</v>
      </c>
      <c r="B385" s="18"/>
    </row>
    <row r="386" spans="1:2" x14ac:dyDescent="0.25">
      <c r="A386" s="16" t="s">
        <v>752</v>
      </c>
      <c r="B386" s="18"/>
    </row>
    <row r="387" spans="1:2" x14ac:dyDescent="0.25">
      <c r="A387" s="16" t="s">
        <v>753</v>
      </c>
      <c r="B387" s="18"/>
    </row>
    <row r="388" spans="1:2" x14ac:dyDescent="0.25">
      <c r="A388" s="16" t="s">
        <v>754</v>
      </c>
      <c r="B388" s="18"/>
    </row>
    <row r="389" spans="1:2" x14ac:dyDescent="0.25">
      <c r="A389" s="49" t="s">
        <v>143</v>
      </c>
    </row>
    <row r="390" spans="1:2" x14ac:dyDescent="0.25">
      <c r="A390" s="16" t="s">
        <v>755</v>
      </c>
      <c r="B390" s="18"/>
    </row>
    <row r="391" spans="1:2" x14ac:dyDescent="0.25">
      <c r="A391" s="16" t="s">
        <v>756</v>
      </c>
      <c r="B391" s="18"/>
    </row>
    <row r="392" spans="1:2" x14ac:dyDescent="0.25">
      <c r="A392" s="16" t="s">
        <v>757</v>
      </c>
      <c r="B392" s="18"/>
    </row>
    <row r="393" spans="1:2" x14ac:dyDescent="0.25">
      <c r="A393" s="16" t="s">
        <v>147</v>
      </c>
      <c r="B393" s="18"/>
    </row>
    <row r="394" spans="1:2" x14ac:dyDescent="0.25">
      <c r="A394" s="16" t="s">
        <v>148</v>
      </c>
      <c r="B394" s="48"/>
    </row>
    <row r="396" spans="1:2" ht="18" x14ac:dyDescent="0.25">
      <c r="A396" s="97" t="s">
        <v>149</v>
      </c>
    </row>
    <row r="397" spans="1:2" x14ac:dyDescent="0.25">
      <c r="A397" s="16" t="s">
        <v>801</v>
      </c>
    </row>
    <row r="398" spans="1:2" x14ac:dyDescent="0.25">
      <c r="A398" s="16" t="s">
        <v>151</v>
      </c>
      <c r="B398" s="18"/>
    </row>
    <row r="399" spans="1:2" x14ac:dyDescent="0.25">
      <c r="A399" s="16" t="s">
        <v>152</v>
      </c>
      <c r="B399" s="18"/>
    </row>
    <row r="400" spans="1:2" x14ac:dyDescent="0.25">
      <c r="A400" s="16" t="s">
        <v>153</v>
      </c>
      <c r="B400" s="18"/>
    </row>
    <row r="401" spans="1:2" x14ac:dyDescent="0.25">
      <c r="A401" s="49" t="s">
        <v>154</v>
      </c>
    </row>
    <row r="402" spans="1:2" x14ac:dyDescent="0.25">
      <c r="A402" s="116" t="s">
        <v>155</v>
      </c>
      <c r="B402" s="19"/>
    </row>
    <row r="403" spans="1:2" x14ac:dyDescent="0.25">
      <c r="A403" s="16" t="s">
        <v>156</v>
      </c>
      <c r="B403" s="18"/>
    </row>
    <row r="404" spans="1:2" x14ac:dyDescent="0.25">
      <c r="A404" s="16" t="s">
        <v>157</v>
      </c>
      <c r="B404" s="18"/>
    </row>
    <row r="405" spans="1:2" x14ac:dyDescent="0.25">
      <c r="A405" s="16" t="s">
        <v>158</v>
      </c>
      <c r="B405" s="18"/>
    </row>
    <row r="406" spans="1:2" x14ac:dyDescent="0.25">
      <c r="A406" s="16" t="s">
        <v>159</v>
      </c>
      <c r="B406" s="18"/>
    </row>
    <row r="407" spans="1:2" x14ac:dyDescent="0.25">
      <c r="A407" s="16" t="s">
        <v>160</v>
      </c>
      <c r="B407" s="18"/>
    </row>
    <row r="408" spans="1:2" x14ac:dyDescent="0.25">
      <c r="A408" s="16" t="s">
        <v>161</v>
      </c>
      <c r="B408" s="18"/>
    </row>
    <row r="409" spans="1:2" x14ac:dyDescent="0.25">
      <c r="A409" s="16" t="s">
        <v>162</v>
      </c>
      <c r="B409" s="18"/>
    </row>
    <row r="410" spans="1:2" x14ac:dyDescent="0.25">
      <c r="A410" s="116" t="s">
        <v>163</v>
      </c>
      <c r="B410" s="19"/>
    </row>
    <row r="411" spans="1:2" x14ac:dyDescent="0.25">
      <c r="A411" s="16" t="s">
        <v>164</v>
      </c>
      <c r="B411" s="18"/>
    </row>
    <row r="412" spans="1:2" x14ac:dyDescent="0.25">
      <c r="A412" s="16" t="s">
        <v>165</v>
      </c>
      <c r="B412" s="18"/>
    </row>
    <row r="413" spans="1:2" x14ac:dyDescent="0.25">
      <c r="A413" s="16" t="s">
        <v>166</v>
      </c>
      <c r="B413" s="18"/>
    </row>
    <row r="414" spans="1:2" x14ac:dyDescent="0.25">
      <c r="A414" s="16" t="s">
        <v>167</v>
      </c>
      <c r="B414" s="18"/>
    </row>
    <row r="415" spans="1:2" x14ac:dyDescent="0.25">
      <c r="A415" s="16" t="s">
        <v>168</v>
      </c>
      <c r="B415" s="18"/>
    </row>
    <row r="416" spans="1:2" x14ac:dyDescent="0.25">
      <c r="A416" s="16" t="s">
        <v>169</v>
      </c>
      <c r="B416" s="18"/>
    </row>
    <row r="417" spans="1:2" x14ac:dyDescent="0.25">
      <c r="A417" s="16" t="s">
        <v>170</v>
      </c>
      <c r="B417" s="18"/>
    </row>
    <row r="418" spans="1:2" x14ac:dyDescent="0.25">
      <c r="A418" s="116" t="s">
        <v>171</v>
      </c>
      <c r="B418" s="19"/>
    </row>
    <row r="419" spans="1:2" x14ac:dyDescent="0.25">
      <c r="A419" s="16" t="s">
        <v>173</v>
      </c>
      <c r="B419" s="18"/>
    </row>
    <row r="420" spans="1:2" x14ac:dyDescent="0.25">
      <c r="A420" s="16" t="s">
        <v>174</v>
      </c>
      <c r="B420" s="18"/>
    </row>
    <row r="421" spans="1:2" x14ac:dyDescent="0.25">
      <c r="A421" s="16" t="s">
        <v>175</v>
      </c>
      <c r="B421" s="18"/>
    </row>
    <row r="422" spans="1:2" x14ac:dyDescent="0.25">
      <c r="A422" s="16" t="s">
        <v>176</v>
      </c>
      <c r="B422" s="18"/>
    </row>
    <row r="423" spans="1:2" x14ac:dyDescent="0.25">
      <c r="A423" s="16" t="s">
        <v>177</v>
      </c>
      <c r="B423" s="18"/>
    </row>
    <row r="424" spans="1:2" x14ac:dyDescent="0.25">
      <c r="A424" s="16" t="s">
        <v>178</v>
      </c>
      <c r="B424" s="18"/>
    </row>
    <row r="425" spans="1:2" x14ac:dyDescent="0.25">
      <c r="A425" s="16" t="s">
        <v>179</v>
      </c>
      <c r="B425" s="18"/>
    </row>
    <row r="426" spans="1:2" x14ac:dyDescent="0.25">
      <c r="A426" s="116" t="s">
        <v>180</v>
      </c>
      <c r="B426" s="19"/>
    </row>
    <row r="427" spans="1:2" x14ac:dyDescent="0.25">
      <c r="A427" s="16" t="s">
        <v>181</v>
      </c>
      <c r="B427" s="18"/>
    </row>
    <row r="428" spans="1:2" x14ac:dyDescent="0.25">
      <c r="A428" s="16" t="s">
        <v>182</v>
      </c>
      <c r="B428" s="18"/>
    </row>
    <row r="429" spans="1:2" x14ac:dyDescent="0.25">
      <c r="A429" s="16" t="s">
        <v>183</v>
      </c>
      <c r="B429" s="18"/>
    </row>
    <row r="430" spans="1:2" x14ac:dyDescent="0.25">
      <c r="A430" s="16" t="s">
        <v>184</v>
      </c>
      <c r="B430" s="18"/>
    </row>
    <row r="431" spans="1:2" x14ac:dyDescent="0.25">
      <c r="A431" s="16" t="s">
        <v>185</v>
      </c>
      <c r="B431" s="18"/>
    </row>
    <row r="432" spans="1:2" x14ac:dyDescent="0.25">
      <c r="A432" s="16" t="s">
        <v>186</v>
      </c>
      <c r="B432" s="18"/>
    </row>
    <row r="433" spans="1:2" x14ac:dyDescent="0.25">
      <c r="A433" s="16" t="s">
        <v>187</v>
      </c>
      <c r="B433" s="18"/>
    </row>
    <row r="434" spans="1:2" x14ac:dyDescent="0.25">
      <c r="A434" s="16" t="s">
        <v>188</v>
      </c>
      <c r="B434" s="18"/>
    </row>
    <row r="435" spans="1:2" x14ac:dyDescent="0.25">
      <c r="A435" s="16" t="s">
        <v>189</v>
      </c>
      <c r="B435" s="18"/>
    </row>
    <row r="436" spans="1:2" x14ac:dyDescent="0.25">
      <c r="A436" s="16" t="s">
        <v>190</v>
      </c>
      <c r="B436" s="18"/>
    </row>
    <row r="437" spans="1:2" x14ac:dyDescent="0.25">
      <c r="A437" s="16" t="s">
        <v>191</v>
      </c>
      <c r="B437" s="18"/>
    </row>
    <row r="438" spans="1:2" x14ac:dyDescent="0.25">
      <c r="A438" s="16" t="s">
        <v>192</v>
      </c>
      <c r="B438" s="18"/>
    </row>
    <row r="439" spans="1:2" x14ac:dyDescent="0.25">
      <c r="A439" s="49" t="s">
        <v>193</v>
      </c>
      <c r="B439" s="18"/>
    </row>
    <row r="440" spans="1:2" x14ac:dyDescent="0.25">
      <c r="A440" s="16" t="s">
        <v>194</v>
      </c>
      <c r="B440" s="18"/>
    </row>
    <row r="441" spans="1:2" x14ac:dyDescent="0.25">
      <c r="A441" s="16" t="s">
        <v>195</v>
      </c>
      <c r="B441" s="18"/>
    </row>
    <row r="442" spans="1:2" x14ac:dyDescent="0.25">
      <c r="A442" s="16" t="s">
        <v>196</v>
      </c>
      <c r="B442" s="18"/>
    </row>
    <row r="443" spans="1:2" x14ac:dyDescent="0.25">
      <c r="A443" s="16" t="s">
        <v>629</v>
      </c>
      <c r="B443" s="18"/>
    </row>
    <row r="444" spans="1:2" x14ac:dyDescent="0.25">
      <c r="A444" s="16" t="s">
        <v>13</v>
      </c>
      <c r="B444" s="18"/>
    </row>
    <row r="445" spans="1:2" x14ac:dyDescent="0.25">
      <c r="A445" s="16" t="s">
        <v>14</v>
      </c>
      <c r="B445" s="18"/>
    </row>
    <row r="446" spans="1:2" x14ac:dyDescent="0.25">
      <c r="A446" s="16" t="s">
        <v>15</v>
      </c>
      <c r="B446" s="18"/>
    </row>
    <row r="447" spans="1:2" x14ac:dyDescent="0.25">
      <c r="A447" s="16" t="s">
        <v>16</v>
      </c>
      <c r="B447" s="18"/>
    </row>
    <row r="448" spans="1:2" x14ac:dyDescent="0.25">
      <c r="A448" s="16" t="s">
        <v>17</v>
      </c>
      <c r="B448" s="18"/>
    </row>
    <row r="449" spans="1:2" x14ac:dyDescent="0.25">
      <c r="A449" s="16" t="s">
        <v>18</v>
      </c>
      <c r="B449" s="18"/>
    </row>
    <row r="450" spans="1:2" x14ac:dyDescent="0.25">
      <c r="A450" s="16" t="s">
        <v>19</v>
      </c>
      <c r="B450" s="18"/>
    </row>
    <row r="451" spans="1:2" x14ac:dyDescent="0.25">
      <c r="A451" s="16" t="s">
        <v>20</v>
      </c>
      <c r="B451" s="18"/>
    </row>
    <row r="452" spans="1:2" x14ac:dyDescent="0.25">
      <c r="A452" s="16" t="s">
        <v>21</v>
      </c>
      <c r="B452" s="18"/>
    </row>
    <row r="453" spans="1:2" x14ac:dyDescent="0.25">
      <c r="A453" s="16" t="s">
        <v>22</v>
      </c>
      <c r="B453" s="18"/>
    </row>
    <row r="454" spans="1:2" x14ac:dyDescent="0.25">
      <c r="A454" s="16" t="s">
        <v>23</v>
      </c>
      <c r="B454" s="18"/>
    </row>
    <row r="455" spans="1:2" x14ac:dyDescent="0.25">
      <c r="A455" s="16" t="s">
        <v>24</v>
      </c>
      <c r="B455" s="18"/>
    </row>
    <row r="456" spans="1:2" x14ac:dyDescent="0.25">
      <c r="A456" s="36" t="s">
        <v>795</v>
      </c>
      <c r="B456" s="18"/>
    </row>
    <row r="457" spans="1:2" x14ac:dyDescent="0.25">
      <c r="B457" s="18"/>
    </row>
    <row r="458" spans="1:2" x14ac:dyDescent="0.25">
      <c r="A458" s="49" t="s">
        <v>197</v>
      </c>
      <c r="B458" s="18"/>
    </row>
    <row r="459" spans="1:2" x14ac:dyDescent="0.25">
      <c r="A459" s="16" t="s">
        <v>198</v>
      </c>
      <c r="B459" s="18"/>
    </row>
    <row r="460" spans="1:2" x14ac:dyDescent="0.25">
      <c r="A460" s="16" t="s">
        <v>199</v>
      </c>
      <c r="B460" s="18"/>
    </row>
    <row r="461" spans="1:2" x14ac:dyDescent="0.25">
      <c r="A461" s="16" t="s">
        <v>200</v>
      </c>
      <c r="B461" s="18"/>
    </row>
    <row r="462" spans="1:2" x14ac:dyDescent="0.25">
      <c r="A462" s="16" t="s">
        <v>629</v>
      </c>
      <c r="B462" s="18"/>
    </row>
    <row r="463" spans="1:2" x14ac:dyDescent="0.25">
      <c r="A463" s="16" t="s">
        <v>13</v>
      </c>
      <c r="B463" s="18"/>
    </row>
    <row r="464" spans="1:2" x14ac:dyDescent="0.25">
      <c r="A464" s="16" t="s">
        <v>14</v>
      </c>
      <c r="B464" s="18"/>
    </row>
    <row r="465" spans="1:2" x14ac:dyDescent="0.25">
      <c r="A465" s="16" t="s">
        <v>15</v>
      </c>
      <c r="B465" s="18"/>
    </row>
    <row r="466" spans="1:2" x14ac:dyDescent="0.25">
      <c r="A466" s="16" t="s">
        <v>16</v>
      </c>
      <c r="B466" s="18"/>
    </row>
    <row r="467" spans="1:2" x14ac:dyDescent="0.25">
      <c r="A467" s="16" t="s">
        <v>17</v>
      </c>
      <c r="B467" s="18"/>
    </row>
    <row r="468" spans="1:2" x14ac:dyDescent="0.25">
      <c r="A468" s="16" t="s">
        <v>18</v>
      </c>
      <c r="B468" s="18"/>
    </row>
    <row r="469" spans="1:2" x14ac:dyDescent="0.25">
      <c r="A469" s="16" t="s">
        <v>19</v>
      </c>
      <c r="B469" s="18"/>
    </row>
    <row r="470" spans="1:2" x14ac:dyDescent="0.25">
      <c r="A470" s="16" t="s">
        <v>20</v>
      </c>
      <c r="B470" s="18"/>
    </row>
    <row r="471" spans="1:2" x14ac:dyDescent="0.25">
      <c r="A471" s="16" t="s">
        <v>21</v>
      </c>
      <c r="B471" s="18"/>
    </row>
    <row r="472" spans="1:2" x14ac:dyDescent="0.25">
      <c r="A472" s="16" t="s">
        <v>22</v>
      </c>
      <c r="B472" s="18"/>
    </row>
    <row r="473" spans="1:2" x14ac:dyDescent="0.25">
      <c r="A473" s="16" t="s">
        <v>23</v>
      </c>
      <c r="B473" s="18"/>
    </row>
    <row r="474" spans="1:2" x14ac:dyDescent="0.25">
      <c r="A474" s="16" t="s">
        <v>24</v>
      </c>
      <c r="B474" s="18"/>
    </row>
    <row r="475" spans="1:2" x14ac:dyDescent="0.25">
      <c r="A475" s="36" t="s">
        <v>795</v>
      </c>
      <c r="B475" s="18"/>
    </row>
    <row r="476" spans="1:2" x14ac:dyDescent="0.25">
      <c r="B476" s="18"/>
    </row>
    <row r="477" spans="1:2" x14ac:dyDescent="0.25">
      <c r="A477" s="49" t="s">
        <v>201</v>
      </c>
      <c r="B477" s="18"/>
    </row>
    <row r="478" spans="1:2" x14ac:dyDescent="0.25">
      <c r="A478" s="16" t="s">
        <v>202</v>
      </c>
      <c r="B478" s="18"/>
    </row>
    <row r="479" spans="1:2" x14ac:dyDescent="0.25">
      <c r="A479" s="16" t="s">
        <v>203</v>
      </c>
      <c r="B479" s="18"/>
    </row>
    <row r="480" spans="1:2" x14ac:dyDescent="0.25">
      <c r="A480" s="16" t="s">
        <v>204</v>
      </c>
      <c r="B480" s="18"/>
    </row>
    <row r="481" spans="1:2" x14ac:dyDescent="0.25">
      <c r="A481" s="16" t="s">
        <v>629</v>
      </c>
      <c r="B481" s="18"/>
    </row>
    <row r="482" spans="1:2" x14ac:dyDescent="0.25">
      <c r="A482" s="16" t="s">
        <v>13</v>
      </c>
      <c r="B482" s="18"/>
    </row>
    <row r="483" spans="1:2" x14ac:dyDescent="0.25">
      <c r="A483" s="16" t="s">
        <v>14</v>
      </c>
      <c r="B483" s="18"/>
    </row>
    <row r="484" spans="1:2" x14ac:dyDescent="0.25">
      <c r="A484" s="16" t="s">
        <v>15</v>
      </c>
      <c r="B484" s="18"/>
    </row>
    <row r="485" spans="1:2" x14ac:dyDescent="0.25">
      <c r="A485" s="16" t="s">
        <v>16</v>
      </c>
      <c r="B485" s="18"/>
    </row>
    <row r="486" spans="1:2" x14ac:dyDescent="0.25">
      <c r="A486" s="16" t="s">
        <v>17</v>
      </c>
      <c r="B486" s="18"/>
    </row>
    <row r="487" spans="1:2" x14ac:dyDescent="0.25">
      <c r="A487" s="16" t="s">
        <v>18</v>
      </c>
      <c r="B487" s="18"/>
    </row>
    <row r="488" spans="1:2" x14ac:dyDescent="0.25">
      <c r="A488" s="16" t="s">
        <v>19</v>
      </c>
      <c r="B488" s="18"/>
    </row>
    <row r="489" spans="1:2" x14ac:dyDescent="0.25">
      <c r="A489" s="16" t="s">
        <v>20</v>
      </c>
      <c r="B489" s="18"/>
    </row>
    <row r="490" spans="1:2" x14ac:dyDescent="0.25">
      <c r="A490" s="16" t="s">
        <v>21</v>
      </c>
      <c r="B490" s="18"/>
    </row>
    <row r="491" spans="1:2" x14ac:dyDescent="0.25">
      <c r="A491" s="16" t="s">
        <v>22</v>
      </c>
      <c r="B491" s="18"/>
    </row>
    <row r="492" spans="1:2" x14ac:dyDescent="0.25">
      <c r="A492" s="16" t="s">
        <v>23</v>
      </c>
      <c r="B492" s="18"/>
    </row>
    <row r="493" spans="1:2" x14ac:dyDescent="0.25">
      <c r="A493" s="16" t="s">
        <v>24</v>
      </c>
      <c r="B493" s="18"/>
    </row>
    <row r="494" spans="1:2" x14ac:dyDescent="0.25">
      <c r="A494" s="36" t="s">
        <v>795</v>
      </c>
      <c r="B494" s="18"/>
    </row>
    <row r="495" spans="1:2" x14ac:dyDescent="0.25">
      <c r="B495" s="18"/>
    </row>
    <row r="496" spans="1:2" x14ac:dyDescent="0.25">
      <c r="A496" s="49" t="s">
        <v>205</v>
      </c>
      <c r="B496" s="18"/>
    </row>
    <row r="497" spans="1:2" x14ac:dyDescent="0.25">
      <c r="A497" s="16" t="s">
        <v>206</v>
      </c>
      <c r="B497" s="18"/>
    </row>
    <row r="498" spans="1:2" x14ac:dyDescent="0.25">
      <c r="A498" s="16" t="s">
        <v>207</v>
      </c>
      <c r="B498" s="18"/>
    </row>
    <row r="499" spans="1:2" x14ac:dyDescent="0.25">
      <c r="A499" s="16" t="s">
        <v>208</v>
      </c>
      <c r="B499" s="18"/>
    </row>
    <row r="500" spans="1:2" x14ac:dyDescent="0.25">
      <c r="A500" s="16" t="s">
        <v>629</v>
      </c>
      <c r="B500" s="18"/>
    </row>
    <row r="501" spans="1:2" x14ac:dyDescent="0.25">
      <c r="A501" s="16" t="s">
        <v>13</v>
      </c>
      <c r="B501" s="18"/>
    </row>
    <row r="502" spans="1:2" x14ac:dyDescent="0.25">
      <c r="A502" s="16" t="s">
        <v>14</v>
      </c>
      <c r="B502" s="18"/>
    </row>
    <row r="503" spans="1:2" x14ac:dyDescent="0.25">
      <c r="A503" s="16" t="s">
        <v>15</v>
      </c>
      <c r="B503" s="18"/>
    </row>
    <row r="504" spans="1:2" x14ac:dyDescent="0.25">
      <c r="A504" s="16" t="s">
        <v>16</v>
      </c>
      <c r="B504" s="18"/>
    </row>
    <row r="505" spans="1:2" x14ac:dyDescent="0.25">
      <c r="A505" s="16" t="s">
        <v>17</v>
      </c>
      <c r="B505" s="18"/>
    </row>
    <row r="506" spans="1:2" x14ac:dyDescent="0.25">
      <c r="A506" s="16" t="s">
        <v>18</v>
      </c>
      <c r="B506" s="18"/>
    </row>
    <row r="507" spans="1:2" x14ac:dyDescent="0.25">
      <c r="A507" s="16" t="s">
        <v>19</v>
      </c>
      <c r="B507" s="18"/>
    </row>
    <row r="508" spans="1:2" x14ac:dyDescent="0.25">
      <c r="A508" s="16" t="s">
        <v>20</v>
      </c>
      <c r="B508" s="18"/>
    </row>
    <row r="509" spans="1:2" x14ac:dyDescent="0.25">
      <c r="A509" s="16" t="s">
        <v>21</v>
      </c>
      <c r="B509" s="18"/>
    </row>
    <row r="510" spans="1:2" x14ac:dyDescent="0.25">
      <c r="A510" s="16" t="s">
        <v>22</v>
      </c>
      <c r="B510" s="18"/>
    </row>
    <row r="511" spans="1:2" x14ac:dyDescent="0.25">
      <c r="A511" s="16" t="s">
        <v>23</v>
      </c>
      <c r="B511" s="18"/>
    </row>
    <row r="512" spans="1:2" x14ac:dyDescent="0.25">
      <c r="A512" s="16" t="s">
        <v>24</v>
      </c>
      <c r="B512" s="18"/>
    </row>
    <row r="513" spans="1:2" x14ac:dyDescent="0.25">
      <c r="A513" s="36" t="s">
        <v>795</v>
      </c>
      <c r="B513" s="18"/>
    </row>
    <row r="514" spans="1:2" x14ac:dyDescent="0.25">
      <c r="B514" s="18"/>
    </row>
    <row r="515" spans="1:2" x14ac:dyDescent="0.25">
      <c r="A515" s="16" t="s">
        <v>209</v>
      </c>
    </row>
    <row r="516" spans="1:2" x14ac:dyDescent="0.25">
      <c r="A516" s="49" t="s">
        <v>210</v>
      </c>
    </row>
    <row r="517" spans="1:2" x14ac:dyDescent="0.25">
      <c r="A517" s="16" t="s">
        <v>211</v>
      </c>
    </row>
    <row r="518" spans="1:2" x14ac:dyDescent="0.25">
      <c r="A518" s="28" t="s">
        <v>212</v>
      </c>
      <c r="B518" s="19"/>
    </row>
    <row r="519" spans="1:2" x14ac:dyDescent="0.25">
      <c r="A519" s="28" t="s">
        <v>213</v>
      </c>
      <c r="B519" s="19"/>
    </row>
    <row r="520" spans="1:2" x14ac:dyDescent="0.25">
      <c r="A520" s="28" t="s">
        <v>629</v>
      </c>
      <c r="B520" s="19"/>
    </row>
    <row r="521" spans="1:2" x14ac:dyDescent="0.25">
      <c r="A521" s="28" t="s">
        <v>13</v>
      </c>
      <c r="B521" s="19"/>
    </row>
    <row r="522" spans="1:2" x14ac:dyDescent="0.25">
      <c r="A522" s="28" t="s">
        <v>14</v>
      </c>
      <c r="B522" s="19"/>
    </row>
    <row r="523" spans="1:2" x14ac:dyDescent="0.25">
      <c r="A523" s="28" t="s">
        <v>15</v>
      </c>
      <c r="B523" s="19"/>
    </row>
    <row r="524" spans="1:2" x14ac:dyDescent="0.25">
      <c r="A524" s="28" t="s">
        <v>16</v>
      </c>
      <c r="B524" s="19"/>
    </row>
    <row r="525" spans="1:2" x14ac:dyDescent="0.25">
      <c r="A525" s="28" t="s">
        <v>17</v>
      </c>
      <c r="B525" s="19"/>
    </row>
    <row r="526" spans="1:2" x14ac:dyDescent="0.25">
      <c r="A526" s="28" t="s">
        <v>18</v>
      </c>
      <c r="B526" s="19"/>
    </row>
    <row r="527" spans="1:2" x14ac:dyDescent="0.25">
      <c r="A527" s="28" t="s">
        <v>19</v>
      </c>
      <c r="B527" s="19"/>
    </row>
    <row r="528" spans="1:2" x14ac:dyDescent="0.25">
      <c r="A528" s="28" t="s">
        <v>20</v>
      </c>
      <c r="B528" s="19"/>
    </row>
    <row r="529" spans="1:2" x14ac:dyDescent="0.25">
      <c r="A529" s="28" t="s">
        <v>21</v>
      </c>
      <c r="B529" s="19"/>
    </row>
    <row r="530" spans="1:2" x14ac:dyDescent="0.25">
      <c r="A530" s="28" t="s">
        <v>22</v>
      </c>
      <c r="B530" s="19"/>
    </row>
    <row r="531" spans="1:2" x14ac:dyDescent="0.25">
      <c r="A531" s="28" t="s">
        <v>23</v>
      </c>
      <c r="B531" s="19"/>
    </row>
    <row r="532" spans="1:2" x14ac:dyDescent="0.25">
      <c r="A532" s="28" t="s">
        <v>24</v>
      </c>
      <c r="B532" s="19"/>
    </row>
    <row r="533" spans="1:2" x14ac:dyDescent="0.25">
      <c r="A533" s="36" t="s">
        <v>795</v>
      </c>
      <c r="B533" s="19"/>
    </row>
    <row r="534" spans="1:2" x14ac:dyDescent="0.25">
      <c r="A534" s="28"/>
      <c r="B534" s="19"/>
    </row>
    <row r="535" spans="1:2" x14ac:dyDescent="0.25">
      <c r="A535" s="16" t="s">
        <v>214</v>
      </c>
      <c r="B535" s="18"/>
    </row>
    <row r="536" spans="1:2" x14ac:dyDescent="0.25">
      <c r="A536" s="49" t="s">
        <v>851</v>
      </c>
    </row>
    <row r="537" spans="1:2" x14ac:dyDescent="0.25">
      <c r="A537" s="16" t="s">
        <v>216</v>
      </c>
    </row>
    <row r="538" spans="1:2" x14ac:dyDescent="0.25">
      <c r="A538" s="16" t="s">
        <v>217</v>
      </c>
      <c r="B538" s="18"/>
    </row>
    <row r="539" spans="1:2" x14ac:dyDescent="0.25">
      <c r="A539" s="16" t="s">
        <v>218</v>
      </c>
      <c r="B539" s="18"/>
    </row>
    <row r="540" spans="1:2" x14ac:dyDescent="0.25">
      <c r="A540" s="16" t="s">
        <v>219</v>
      </c>
      <c r="B540" s="18"/>
    </row>
    <row r="541" spans="1:2" x14ac:dyDescent="0.25">
      <c r="A541" s="16" t="s">
        <v>220</v>
      </c>
      <c r="B541" s="18"/>
    </row>
    <row r="542" spans="1:2" x14ac:dyDescent="0.25">
      <c r="A542" s="16" t="s">
        <v>221</v>
      </c>
      <c r="B542" s="18"/>
    </row>
    <row r="543" spans="1:2" x14ac:dyDescent="0.25">
      <c r="A543" s="16" t="s">
        <v>222</v>
      </c>
      <c r="B543" s="18"/>
    </row>
    <row r="544" spans="1:2" x14ac:dyDescent="0.25">
      <c r="A544" s="16" t="s">
        <v>223</v>
      </c>
      <c r="B544" s="18"/>
    </row>
    <row r="545" spans="1:2" x14ac:dyDescent="0.25">
      <c r="A545" s="16" t="s">
        <v>224</v>
      </c>
      <c r="B545" s="18"/>
    </row>
    <row r="546" spans="1:2" x14ac:dyDescent="0.25">
      <c r="A546" s="16" t="s">
        <v>225</v>
      </c>
      <c r="B546" s="18"/>
    </row>
    <row r="547" spans="1:2" x14ac:dyDescent="0.25">
      <c r="A547" s="16" t="s">
        <v>226</v>
      </c>
      <c r="B547" s="18"/>
    </row>
    <row r="548" spans="1:2" x14ac:dyDescent="0.25">
      <c r="A548" s="16" t="s">
        <v>227</v>
      </c>
      <c r="B548" s="18"/>
    </row>
    <row r="549" spans="1:2" x14ac:dyDescent="0.25">
      <c r="A549" s="16" t="s">
        <v>228</v>
      </c>
      <c r="B549" s="18"/>
    </row>
    <row r="550" spans="1:2" x14ac:dyDescent="0.25">
      <c r="A550" s="16" t="s">
        <v>229</v>
      </c>
      <c r="B550" s="18"/>
    </row>
    <row r="551" spans="1:2" x14ac:dyDescent="0.25">
      <c r="A551" s="16" t="s">
        <v>230</v>
      </c>
      <c r="B551" s="18"/>
    </row>
    <row r="552" spans="1:2" x14ac:dyDescent="0.25">
      <c r="A552" s="16" t="s">
        <v>231</v>
      </c>
      <c r="B552" s="18"/>
    </row>
    <row r="553" spans="1:2" x14ac:dyDescent="0.25">
      <c r="A553" s="16" t="s">
        <v>232</v>
      </c>
      <c r="B553" s="18"/>
    </row>
    <row r="554" spans="1:2" x14ac:dyDescent="0.25">
      <c r="A554" s="16" t="s">
        <v>233</v>
      </c>
      <c r="B554" s="18"/>
    </row>
    <row r="555" spans="1:2" x14ac:dyDescent="0.25">
      <c r="A555" s="16" t="s">
        <v>234</v>
      </c>
      <c r="B555" s="18"/>
    </row>
    <row r="556" spans="1:2" x14ac:dyDescent="0.25">
      <c r="A556" s="16" t="s">
        <v>235</v>
      </c>
      <c r="B556" s="18"/>
    </row>
    <row r="557" spans="1:2" x14ac:dyDescent="0.25">
      <c r="A557" s="16" t="s">
        <v>236</v>
      </c>
      <c r="B557" s="18"/>
    </row>
    <row r="558" spans="1:2" x14ac:dyDescent="0.25">
      <c r="A558" s="16" t="s">
        <v>237</v>
      </c>
      <c r="B558" s="18"/>
    </row>
    <row r="559" spans="1:2" x14ac:dyDescent="0.25">
      <c r="A559" s="16" t="s">
        <v>831</v>
      </c>
      <c r="B559" s="18"/>
    </row>
    <row r="560" spans="1:2" x14ac:dyDescent="0.25">
      <c r="A560" s="16" t="s">
        <v>832</v>
      </c>
      <c r="B560" s="18"/>
    </row>
    <row r="561" spans="1:2" x14ac:dyDescent="0.25">
      <c r="A561" s="16" t="s">
        <v>833</v>
      </c>
      <c r="B561" s="18"/>
    </row>
    <row r="562" spans="1:2" x14ac:dyDescent="0.25">
      <c r="A562" s="16" t="s">
        <v>834</v>
      </c>
      <c r="B562" s="18"/>
    </row>
    <row r="563" spans="1:2" x14ac:dyDescent="0.25">
      <c r="A563" s="16" t="s">
        <v>835</v>
      </c>
      <c r="B563" s="18"/>
    </row>
    <row r="564" spans="1:2" x14ac:dyDescent="0.25">
      <c r="A564" s="16" t="s">
        <v>836</v>
      </c>
      <c r="B564" s="18"/>
    </row>
    <row r="565" spans="1:2" x14ac:dyDescent="0.25">
      <c r="A565" s="49" t="s">
        <v>853</v>
      </c>
    </row>
    <row r="566" spans="1:2" x14ac:dyDescent="0.25">
      <c r="A566" s="16" t="s">
        <v>216</v>
      </c>
    </row>
    <row r="567" spans="1:2" x14ac:dyDescent="0.25">
      <c r="A567" s="16" t="s">
        <v>217</v>
      </c>
      <c r="B567" s="18"/>
    </row>
    <row r="568" spans="1:2" x14ac:dyDescent="0.25">
      <c r="A568" s="16" t="s">
        <v>218</v>
      </c>
      <c r="B568" s="18"/>
    </row>
    <row r="569" spans="1:2" x14ac:dyDescent="0.25">
      <c r="A569" s="16" t="s">
        <v>219</v>
      </c>
      <c r="B569" s="18"/>
    </row>
    <row r="570" spans="1:2" x14ac:dyDescent="0.25">
      <c r="A570" s="16" t="s">
        <v>220</v>
      </c>
      <c r="B570" s="18"/>
    </row>
    <row r="571" spans="1:2" x14ac:dyDescent="0.25">
      <c r="A571" s="16" t="s">
        <v>221</v>
      </c>
      <c r="B571" s="18"/>
    </row>
    <row r="572" spans="1:2" x14ac:dyDescent="0.25">
      <c r="A572" s="16" t="s">
        <v>222</v>
      </c>
      <c r="B572" s="18"/>
    </row>
    <row r="573" spans="1:2" x14ac:dyDescent="0.25">
      <c r="A573" s="16" t="s">
        <v>223</v>
      </c>
      <c r="B573" s="18"/>
    </row>
    <row r="574" spans="1:2" x14ac:dyDescent="0.25">
      <c r="A574" s="16" t="s">
        <v>224</v>
      </c>
      <c r="B574" s="18"/>
    </row>
    <row r="575" spans="1:2" x14ac:dyDescent="0.25">
      <c r="A575" s="16" t="s">
        <v>225</v>
      </c>
      <c r="B575" s="18"/>
    </row>
    <row r="576" spans="1:2" x14ac:dyDescent="0.25">
      <c r="A576" s="16" t="s">
        <v>226</v>
      </c>
      <c r="B576" s="18"/>
    </row>
    <row r="577" spans="1:2" x14ac:dyDescent="0.25">
      <c r="A577" s="16" t="s">
        <v>227</v>
      </c>
      <c r="B577" s="18"/>
    </row>
    <row r="578" spans="1:2" x14ac:dyDescent="0.25">
      <c r="A578" s="16" t="s">
        <v>228</v>
      </c>
      <c r="B578" s="18"/>
    </row>
    <row r="579" spans="1:2" x14ac:dyDescent="0.25">
      <c r="A579" s="16" t="s">
        <v>229</v>
      </c>
      <c r="B579" s="18"/>
    </row>
    <row r="580" spans="1:2" x14ac:dyDescent="0.25">
      <c r="A580" s="16" t="s">
        <v>230</v>
      </c>
      <c r="B580" s="18"/>
    </row>
    <row r="581" spans="1:2" x14ac:dyDescent="0.25">
      <c r="A581" s="16" t="s">
        <v>231</v>
      </c>
      <c r="B581" s="18"/>
    </row>
    <row r="582" spans="1:2" x14ac:dyDescent="0.25">
      <c r="A582" s="16" t="s">
        <v>232</v>
      </c>
      <c r="B582" s="18"/>
    </row>
    <row r="583" spans="1:2" x14ac:dyDescent="0.25">
      <c r="A583" s="16" t="s">
        <v>233</v>
      </c>
      <c r="B583" s="18"/>
    </row>
    <row r="584" spans="1:2" x14ac:dyDescent="0.25">
      <c r="A584" s="16" t="s">
        <v>234</v>
      </c>
      <c r="B584" s="18"/>
    </row>
    <row r="585" spans="1:2" x14ac:dyDescent="0.25">
      <c r="A585" s="16" t="s">
        <v>235</v>
      </c>
      <c r="B585" s="18"/>
    </row>
    <row r="586" spans="1:2" x14ac:dyDescent="0.25">
      <c r="A586" s="16" t="s">
        <v>236</v>
      </c>
      <c r="B586" s="18"/>
    </row>
    <row r="587" spans="1:2" x14ac:dyDescent="0.25">
      <c r="A587" s="16" t="s">
        <v>237</v>
      </c>
      <c r="B587" s="18"/>
    </row>
    <row r="588" spans="1:2" x14ac:dyDescent="0.25">
      <c r="A588" s="16" t="s">
        <v>831</v>
      </c>
      <c r="B588" s="18"/>
    </row>
    <row r="589" spans="1:2" x14ac:dyDescent="0.25">
      <c r="A589" s="16" t="s">
        <v>832</v>
      </c>
      <c r="B589" s="18"/>
    </row>
    <row r="590" spans="1:2" x14ac:dyDescent="0.25">
      <c r="A590" s="16" t="s">
        <v>833</v>
      </c>
      <c r="B590" s="18"/>
    </row>
    <row r="591" spans="1:2" x14ac:dyDescent="0.25">
      <c r="A591" s="16" t="s">
        <v>834</v>
      </c>
      <c r="B591" s="18"/>
    </row>
    <row r="592" spans="1:2" x14ac:dyDescent="0.25">
      <c r="A592" s="16" t="s">
        <v>835</v>
      </c>
      <c r="B592" s="18"/>
    </row>
    <row r="593" spans="1:2" x14ac:dyDescent="0.25">
      <c r="A593" s="16" t="s">
        <v>836</v>
      </c>
      <c r="B593" s="18"/>
    </row>
    <row r="594" spans="1:2" x14ac:dyDescent="0.25">
      <c r="A594" s="49" t="s">
        <v>837</v>
      </c>
    </row>
    <row r="595" spans="1:2" x14ac:dyDescent="0.25">
      <c r="A595" s="28" t="s">
        <v>863</v>
      </c>
    </row>
    <row r="596" spans="1:2" x14ac:dyDescent="0.25">
      <c r="A596" s="28" t="s">
        <v>240</v>
      </c>
      <c r="B596" s="19"/>
    </row>
    <row r="597" spans="1:2" x14ac:dyDescent="0.25">
      <c r="A597" s="28" t="s">
        <v>241</v>
      </c>
      <c r="B597" s="19"/>
    </row>
    <row r="598" spans="1:2" x14ac:dyDescent="0.25">
      <c r="A598" s="28" t="s">
        <v>242</v>
      </c>
      <c r="B598" s="19"/>
    </row>
    <row r="599" spans="1:2" x14ac:dyDescent="0.25">
      <c r="A599" s="28" t="s">
        <v>243</v>
      </c>
      <c r="B599" s="19"/>
    </row>
    <row r="600" spans="1:2" x14ac:dyDescent="0.25">
      <c r="A600" s="28" t="s">
        <v>244</v>
      </c>
      <c r="B600" s="19"/>
    </row>
    <row r="601" spans="1:2" x14ac:dyDescent="0.25">
      <c r="A601" s="28" t="s">
        <v>245</v>
      </c>
      <c r="B601" s="19"/>
    </row>
    <row r="602" spans="1:2" x14ac:dyDescent="0.25">
      <c r="A602" s="28" t="s">
        <v>246</v>
      </c>
      <c r="B602" s="19"/>
    </row>
    <row r="603" spans="1:2" x14ac:dyDescent="0.25">
      <c r="A603" s="28" t="s">
        <v>247</v>
      </c>
      <c r="B603" s="19"/>
    </row>
    <row r="604" spans="1:2" x14ac:dyDescent="0.25">
      <c r="A604" s="28" t="s">
        <v>248</v>
      </c>
      <c r="B604" s="19"/>
    </row>
    <row r="605" spans="1:2" x14ac:dyDescent="0.25">
      <c r="A605" s="28" t="s">
        <v>249</v>
      </c>
      <c r="B605" s="19"/>
    </row>
    <row r="606" spans="1:2" x14ac:dyDescent="0.25">
      <c r="A606" s="28" t="s">
        <v>250</v>
      </c>
      <c r="B606" s="19"/>
    </row>
    <row r="607" spans="1:2" x14ac:dyDescent="0.25">
      <c r="A607" s="28" t="s">
        <v>251</v>
      </c>
      <c r="B607" s="19"/>
    </row>
    <row r="608" spans="1:2" x14ac:dyDescent="0.25">
      <c r="A608" s="28" t="s">
        <v>252</v>
      </c>
      <c r="B608" s="19"/>
    </row>
    <row r="609" spans="1:2" x14ac:dyDescent="0.25">
      <c r="A609" s="28" t="s">
        <v>253</v>
      </c>
      <c r="B609" s="19"/>
    </row>
    <row r="610" spans="1:2" x14ac:dyDescent="0.25">
      <c r="A610" s="28" t="s">
        <v>254</v>
      </c>
      <c r="B610" s="19"/>
    </row>
    <row r="611" spans="1:2" x14ac:dyDescent="0.25">
      <c r="A611" s="28" t="s">
        <v>255</v>
      </c>
      <c r="B611" s="19"/>
    </row>
    <row r="612" spans="1:2" x14ac:dyDescent="0.25">
      <c r="A612" s="28" t="s">
        <v>256</v>
      </c>
      <c r="B612" s="19"/>
    </row>
    <row r="613" spans="1:2" x14ac:dyDescent="0.25">
      <c r="A613" s="28" t="s">
        <v>257</v>
      </c>
      <c r="B613" s="19"/>
    </row>
    <row r="614" spans="1:2" x14ac:dyDescent="0.25">
      <c r="A614" s="28" t="s">
        <v>258</v>
      </c>
      <c r="B614" s="19"/>
    </row>
    <row r="615" spans="1:2" x14ac:dyDescent="0.25">
      <c r="A615" s="28" t="s">
        <v>259</v>
      </c>
      <c r="B615" s="19"/>
    </row>
    <row r="616" spans="1:2" x14ac:dyDescent="0.25">
      <c r="A616" s="28" t="s">
        <v>260</v>
      </c>
      <c r="B616" s="19"/>
    </row>
    <row r="617" spans="1:2" x14ac:dyDescent="0.25">
      <c r="A617" s="16" t="s">
        <v>831</v>
      </c>
      <c r="B617" s="19"/>
    </row>
    <row r="618" spans="1:2" x14ac:dyDescent="0.25">
      <c r="A618" s="16" t="s">
        <v>832</v>
      </c>
      <c r="B618" s="19"/>
    </row>
    <row r="619" spans="1:2" x14ac:dyDescent="0.25">
      <c r="A619" s="16" t="s">
        <v>833</v>
      </c>
      <c r="B619" s="19"/>
    </row>
    <row r="620" spans="1:2" x14ac:dyDescent="0.25">
      <c r="A620" s="16" t="s">
        <v>834</v>
      </c>
      <c r="B620" s="19"/>
    </row>
    <row r="621" spans="1:2" x14ac:dyDescent="0.25">
      <c r="A621" s="16" t="s">
        <v>835</v>
      </c>
      <c r="B621" s="19"/>
    </row>
    <row r="622" spans="1:2" x14ac:dyDescent="0.25">
      <c r="A622" s="16" t="s">
        <v>836</v>
      </c>
      <c r="B622" s="19"/>
    </row>
    <row r="623" spans="1:2" x14ac:dyDescent="0.25">
      <c r="A623" s="49" t="s">
        <v>838</v>
      </c>
    </row>
    <row r="624" spans="1:2" x14ac:dyDescent="0.25">
      <c r="A624" s="28" t="s">
        <v>863</v>
      </c>
    </row>
    <row r="625" spans="1:2" x14ac:dyDescent="0.25">
      <c r="A625" s="28" t="s">
        <v>240</v>
      </c>
      <c r="B625" s="19"/>
    </row>
    <row r="626" spans="1:2" x14ac:dyDescent="0.25">
      <c r="A626" s="28" t="s">
        <v>241</v>
      </c>
      <c r="B626" s="19"/>
    </row>
    <row r="627" spans="1:2" x14ac:dyDescent="0.25">
      <c r="A627" s="28" t="s">
        <v>242</v>
      </c>
      <c r="B627" s="19"/>
    </row>
    <row r="628" spans="1:2" x14ac:dyDescent="0.25">
      <c r="A628" s="28" t="s">
        <v>243</v>
      </c>
      <c r="B628" s="19"/>
    </row>
    <row r="629" spans="1:2" x14ac:dyDescent="0.25">
      <c r="A629" s="28" t="s">
        <v>244</v>
      </c>
      <c r="B629" s="19"/>
    </row>
    <row r="630" spans="1:2" x14ac:dyDescent="0.25">
      <c r="A630" s="28" t="s">
        <v>245</v>
      </c>
      <c r="B630" s="19"/>
    </row>
    <row r="631" spans="1:2" x14ac:dyDescent="0.25">
      <c r="A631" s="28" t="s">
        <v>246</v>
      </c>
      <c r="B631" s="19"/>
    </row>
    <row r="632" spans="1:2" x14ac:dyDescent="0.25">
      <c r="A632" s="28" t="s">
        <v>247</v>
      </c>
      <c r="B632" s="19"/>
    </row>
    <row r="633" spans="1:2" x14ac:dyDescent="0.25">
      <c r="A633" s="28" t="s">
        <v>248</v>
      </c>
      <c r="B633" s="19"/>
    </row>
    <row r="634" spans="1:2" x14ac:dyDescent="0.25">
      <c r="A634" s="28" t="s">
        <v>249</v>
      </c>
      <c r="B634" s="19"/>
    </row>
    <row r="635" spans="1:2" x14ac:dyDescent="0.25">
      <c r="A635" s="28" t="s">
        <v>250</v>
      </c>
      <c r="B635" s="19"/>
    </row>
    <row r="636" spans="1:2" x14ac:dyDescent="0.25">
      <c r="A636" s="28" t="s">
        <v>251</v>
      </c>
      <c r="B636" s="19"/>
    </row>
    <row r="637" spans="1:2" x14ac:dyDescent="0.25">
      <c r="A637" s="28" t="s">
        <v>252</v>
      </c>
      <c r="B637" s="19"/>
    </row>
    <row r="638" spans="1:2" x14ac:dyDescent="0.25">
      <c r="A638" s="28" t="s">
        <v>253</v>
      </c>
      <c r="B638" s="19"/>
    </row>
    <row r="639" spans="1:2" x14ac:dyDescent="0.25">
      <c r="A639" s="28" t="s">
        <v>254</v>
      </c>
      <c r="B639" s="19"/>
    </row>
    <row r="640" spans="1:2" x14ac:dyDescent="0.25">
      <c r="A640" s="28" t="s">
        <v>255</v>
      </c>
      <c r="B640" s="19"/>
    </row>
    <row r="641" spans="1:2" x14ac:dyDescent="0.25">
      <c r="A641" s="28" t="s">
        <v>256</v>
      </c>
      <c r="B641" s="19"/>
    </row>
    <row r="642" spans="1:2" x14ac:dyDescent="0.25">
      <c r="A642" s="28" t="s">
        <v>257</v>
      </c>
      <c r="B642" s="19"/>
    </row>
    <row r="643" spans="1:2" x14ac:dyDescent="0.25">
      <c r="A643" s="28" t="s">
        <v>258</v>
      </c>
      <c r="B643" s="19"/>
    </row>
    <row r="644" spans="1:2" x14ac:dyDescent="0.25">
      <c r="A644" s="28" t="s">
        <v>259</v>
      </c>
      <c r="B644" s="19"/>
    </row>
    <row r="645" spans="1:2" x14ac:dyDescent="0.25">
      <c r="A645" s="28" t="s">
        <v>260</v>
      </c>
      <c r="B645" s="19"/>
    </row>
    <row r="646" spans="1:2" x14ac:dyDescent="0.25">
      <c r="A646" s="16" t="s">
        <v>831</v>
      </c>
      <c r="B646" s="19"/>
    </row>
    <row r="647" spans="1:2" x14ac:dyDescent="0.25">
      <c r="A647" s="16" t="s">
        <v>832</v>
      </c>
      <c r="B647" s="19"/>
    </row>
    <row r="648" spans="1:2" x14ac:dyDescent="0.25">
      <c r="A648" s="16" t="s">
        <v>833</v>
      </c>
      <c r="B648" s="19"/>
    </row>
    <row r="649" spans="1:2" x14ac:dyDescent="0.25">
      <c r="A649" s="16" t="s">
        <v>834</v>
      </c>
      <c r="B649" s="19"/>
    </row>
    <row r="650" spans="1:2" x14ac:dyDescent="0.25">
      <c r="A650" s="16" t="s">
        <v>835</v>
      </c>
      <c r="B650" s="19"/>
    </row>
    <row r="651" spans="1:2" x14ac:dyDescent="0.25">
      <c r="A651" s="16" t="s">
        <v>836</v>
      </c>
      <c r="B651" s="19"/>
    </row>
    <row r="652" spans="1:2" x14ac:dyDescent="0.25">
      <c r="A652" s="49" t="s">
        <v>839</v>
      </c>
    </row>
    <row r="653" spans="1:2" x14ac:dyDescent="0.25">
      <c r="A653" s="28" t="s">
        <v>864</v>
      </c>
    </row>
    <row r="654" spans="1:2" x14ac:dyDescent="0.25">
      <c r="A654" s="28" t="s">
        <v>630</v>
      </c>
      <c r="B654" s="17"/>
    </row>
    <row r="655" spans="1:2" x14ac:dyDescent="0.25">
      <c r="A655" s="115">
        <v>0</v>
      </c>
      <c r="B655" s="17"/>
    </row>
    <row r="656" spans="1:2" x14ac:dyDescent="0.25">
      <c r="A656" s="28" t="s">
        <v>841</v>
      </c>
      <c r="B656" s="17"/>
    </row>
    <row r="657" spans="1:2" x14ac:dyDescent="0.25">
      <c r="A657" s="28" t="s">
        <v>842</v>
      </c>
      <c r="B657" s="17"/>
    </row>
    <row r="658" spans="1:2" x14ac:dyDescent="0.25">
      <c r="A658" s="28" t="s">
        <v>843</v>
      </c>
      <c r="B658" s="17"/>
    </row>
    <row r="659" spans="1:2" x14ac:dyDescent="0.25">
      <c r="A659" s="28" t="s">
        <v>844</v>
      </c>
      <c r="B659" s="17"/>
    </row>
    <row r="660" spans="1:2" x14ac:dyDescent="0.25">
      <c r="A660" s="28" t="s">
        <v>845</v>
      </c>
      <c r="B660" s="17"/>
    </row>
    <row r="661" spans="1:2" x14ac:dyDescent="0.25">
      <c r="A661" s="28" t="s">
        <v>247</v>
      </c>
      <c r="B661" s="17"/>
    </row>
    <row r="662" spans="1:2" x14ac:dyDescent="0.25">
      <c r="A662" s="28" t="s">
        <v>248</v>
      </c>
      <c r="B662" s="17"/>
    </row>
    <row r="663" spans="1:2" x14ac:dyDescent="0.25">
      <c r="A663" s="28" t="s">
        <v>249</v>
      </c>
      <c r="B663" s="17"/>
    </row>
    <row r="664" spans="1:2" x14ac:dyDescent="0.25">
      <c r="A664" s="28" t="s">
        <v>250</v>
      </c>
      <c r="B664" s="17"/>
    </row>
    <row r="665" spans="1:2" x14ac:dyDescent="0.25">
      <c r="A665" s="28" t="s">
        <v>251</v>
      </c>
      <c r="B665" s="17"/>
    </row>
    <row r="666" spans="1:2" x14ac:dyDescent="0.25">
      <c r="A666" s="28" t="s">
        <v>252</v>
      </c>
      <c r="B666" s="17"/>
    </row>
    <row r="667" spans="1:2" x14ac:dyDescent="0.25">
      <c r="A667" s="28" t="s">
        <v>253</v>
      </c>
      <c r="B667" s="17"/>
    </row>
    <row r="668" spans="1:2" x14ac:dyDescent="0.25">
      <c r="A668" s="28" t="s">
        <v>254</v>
      </c>
      <c r="B668" s="17"/>
    </row>
    <row r="669" spans="1:2" x14ac:dyDescent="0.25">
      <c r="A669" s="28" t="s">
        <v>255</v>
      </c>
      <c r="B669" s="17"/>
    </row>
    <row r="670" spans="1:2" x14ac:dyDescent="0.25">
      <c r="A670" s="28" t="s">
        <v>256</v>
      </c>
      <c r="B670" s="17"/>
    </row>
    <row r="671" spans="1:2" x14ac:dyDescent="0.25">
      <c r="A671" s="28" t="s">
        <v>257</v>
      </c>
      <c r="B671" s="17"/>
    </row>
    <row r="672" spans="1:2" x14ac:dyDescent="0.25">
      <c r="A672" s="28" t="s">
        <v>258</v>
      </c>
      <c r="B672" s="17"/>
    </row>
    <row r="673" spans="1:2" x14ac:dyDescent="0.25">
      <c r="A673" s="28" t="s">
        <v>259</v>
      </c>
      <c r="B673" s="17"/>
    </row>
    <row r="674" spans="1:2" x14ac:dyDescent="0.25">
      <c r="A674" s="28" t="s">
        <v>260</v>
      </c>
      <c r="B674" s="17"/>
    </row>
    <row r="675" spans="1:2" x14ac:dyDescent="0.25">
      <c r="A675" s="16" t="s">
        <v>831</v>
      </c>
      <c r="B675" s="17"/>
    </row>
    <row r="676" spans="1:2" x14ac:dyDescent="0.25">
      <c r="A676" s="16" t="s">
        <v>832</v>
      </c>
      <c r="B676" s="17"/>
    </row>
    <row r="677" spans="1:2" x14ac:dyDescent="0.25">
      <c r="A677" s="16" t="s">
        <v>833</v>
      </c>
      <c r="B677" s="17"/>
    </row>
    <row r="678" spans="1:2" x14ac:dyDescent="0.25">
      <c r="A678" s="16" t="s">
        <v>834</v>
      </c>
      <c r="B678" s="17"/>
    </row>
    <row r="679" spans="1:2" x14ac:dyDescent="0.25">
      <c r="A679" s="16" t="s">
        <v>835</v>
      </c>
      <c r="B679" s="17"/>
    </row>
    <row r="680" spans="1:2" x14ac:dyDescent="0.25">
      <c r="A680" s="16" t="s">
        <v>836</v>
      </c>
      <c r="B680" s="17"/>
    </row>
    <row r="681" spans="1:2" x14ac:dyDescent="0.25">
      <c r="A681" s="49" t="s">
        <v>840</v>
      </c>
      <c r="B681" s="17"/>
    </row>
    <row r="682" spans="1:2" x14ac:dyDescent="0.25">
      <c r="A682" s="28" t="s">
        <v>864</v>
      </c>
      <c r="B682" s="17"/>
    </row>
    <row r="683" spans="1:2" x14ac:dyDescent="0.25">
      <c r="A683" s="28" t="s">
        <v>240</v>
      </c>
      <c r="B683" s="17"/>
    </row>
    <row r="684" spans="1:2" x14ac:dyDescent="0.25">
      <c r="A684" s="28" t="s">
        <v>241</v>
      </c>
      <c r="B684" s="17"/>
    </row>
    <row r="685" spans="1:2" x14ac:dyDescent="0.25">
      <c r="A685" s="28" t="s">
        <v>242</v>
      </c>
      <c r="B685" s="17"/>
    </row>
    <row r="686" spans="1:2" x14ac:dyDescent="0.25">
      <c r="A686" s="28" t="s">
        <v>243</v>
      </c>
      <c r="B686" s="17"/>
    </row>
    <row r="687" spans="1:2" x14ac:dyDescent="0.25">
      <c r="A687" s="28" t="s">
        <v>244</v>
      </c>
      <c r="B687" s="17"/>
    </row>
    <row r="688" spans="1:2" x14ac:dyDescent="0.25">
      <c r="A688" s="28" t="s">
        <v>245</v>
      </c>
      <c r="B688" s="17"/>
    </row>
    <row r="689" spans="1:2" x14ac:dyDescent="0.25">
      <c r="A689" s="28" t="s">
        <v>246</v>
      </c>
      <c r="B689" s="17"/>
    </row>
    <row r="690" spans="1:2" x14ac:dyDescent="0.25">
      <c r="A690" s="28" t="s">
        <v>247</v>
      </c>
      <c r="B690" s="17"/>
    </row>
    <row r="691" spans="1:2" x14ac:dyDescent="0.25">
      <c r="A691" s="28" t="s">
        <v>248</v>
      </c>
      <c r="B691" s="17"/>
    </row>
    <row r="692" spans="1:2" x14ac:dyDescent="0.25">
      <c r="A692" s="28" t="s">
        <v>249</v>
      </c>
      <c r="B692" s="17"/>
    </row>
    <row r="693" spans="1:2" x14ac:dyDescent="0.25">
      <c r="A693" s="28" t="s">
        <v>250</v>
      </c>
      <c r="B693" s="17"/>
    </row>
    <row r="694" spans="1:2" x14ac:dyDescent="0.25">
      <c r="A694" s="28" t="s">
        <v>251</v>
      </c>
      <c r="B694" s="17"/>
    </row>
    <row r="695" spans="1:2" x14ac:dyDescent="0.25">
      <c r="A695" s="28" t="s">
        <v>252</v>
      </c>
      <c r="B695" s="17"/>
    </row>
    <row r="696" spans="1:2" x14ac:dyDescent="0.25">
      <c r="A696" s="28" t="s">
        <v>253</v>
      </c>
      <c r="B696" s="17"/>
    </row>
    <row r="697" spans="1:2" x14ac:dyDescent="0.25">
      <c r="A697" s="28" t="s">
        <v>254</v>
      </c>
      <c r="B697" s="17"/>
    </row>
    <row r="698" spans="1:2" x14ac:dyDescent="0.25">
      <c r="A698" s="28" t="s">
        <v>255</v>
      </c>
      <c r="B698" s="17"/>
    </row>
    <row r="699" spans="1:2" x14ac:dyDescent="0.25">
      <c r="A699" s="28" t="s">
        <v>256</v>
      </c>
      <c r="B699" s="17"/>
    </row>
    <row r="700" spans="1:2" x14ac:dyDescent="0.25">
      <c r="A700" s="28" t="s">
        <v>257</v>
      </c>
      <c r="B700" s="17"/>
    </row>
    <row r="701" spans="1:2" x14ac:dyDescent="0.25">
      <c r="A701" s="28" t="s">
        <v>258</v>
      </c>
      <c r="B701" s="17"/>
    </row>
    <row r="702" spans="1:2" x14ac:dyDescent="0.25">
      <c r="A702" s="28" t="s">
        <v>259</v>
      </c>
      <c r="B702" s="17"/>
    </row>
    <row r="703" spans="1:2" x14ac:dyDescent="0.25">
      <c r="A703" s="28" t="s">
        <v>260</v>
      </c>
      <c r="B703" s="17"/>
    </row>
    <row r="704" spans="1:2" x14ac:dyDescent="0.25">
      <c r="A704" s="16" t="s">
        <v>831</v>
      </c>
      <c r="B704" s="17"/>
    </row>
    <row r="705" spans="1:2" x14ac:dyDescent="0.25">
      <c r="A705" s="16" t="s">
        <v>832</v>
      </c>
      <c r="B705" s="17"/>
    </row>
    <row r="706" spans="1:2" x14ac:dyDescent="0.25">
      <c r="A706" s="16" t="s">
        <v>833</v>
      </c>
      <c r="B706" s="17"/>
    </row>
    <row r="707" spans="1:2" x14ac:dyDescent="0.25">
      <c r="A707" s="16" t="s">
        <v>834</v>
      </c>
      <c r="B707" s="17"/>
    </row>
    <row r="708" spans="1:2" x14ac:dyDescent="0.25">
      <c r="A708" s="16" t="s">
        <v>835</v>
      </c>
      <c r="B708" s="17"/>
    </row>
    <row r="709" spans="1:2" x14ac:dyDescent="0.25">
      <c r="A709" s="16" t="s">
        <v>836</v>
      </c>
      <c r="B709" s="17"/>
    </row>
    <row r="711" spans="1:2" ht="18" x14ac:dyDescent="0.25">
      <c r="A711" s="97" t="s">
        <v>262</v>
      </c>
    </row>
    <row r="712" spans="1:2" x14ac:dyDescent="0.25">
      <c r="A712" s="28" t="s">
        <v>263</v>
      </c>
      <c r="B712" s="19"/>
    </row>
    <row r="713" spans="1:2" x14ac:dyDescent="0.25">
      <c r="A713" s="16" t="s">
        <v>731</v>
      </c>
      <c r="B713" s="18"/>
    </row>
    <row r="714" spans="1:2" x14ac:dyDescent="0.25">
      <c r="A714" s="28" t="s">
        <v>733</v>
      </c>
      <c r="B714" s="19"/>
    </row>
    <row r="715" spans="1:2" x14ac:dyDescent="0.25">
      <c r="A715" s="16" t="s">
        <v>732</v>
      </c>
    </row>
    <row r="716" spans="1:2" x14ac:dyDescent="0.25">
      <c r="A716" s="28" t="s">
        <v>264</v>
      </c>
      <c r="B716" s="19"/>
    </row>
    <row r="717" spans="1:2" x14ac:dyDescent="0.25">
      <c r="A717" s="49" t="s">
        <v>265</v>
      </c>
    </row>
    <row r="718" spans="1:2" x14ac:dyDescent="0.25">
      <c r="A718" s="16" t="s">
        <v>266</v>
      </c>
      <c r="B718" s="18"/>
    </row>
    <row r="719" spans="1:2" x14ac:dyDescent="0.25">
      <c r="A719" s="16" t="s">
        <v>267</v>
      </c>
      <c r="B719" s="18"/>
    </row>
    <row r="720" spans="1:2" x14ac:dyDescent="0.25">
      <c r="A720" s="16" t="s">
        <v>268</v>
      </c>
      <c r="B720" s="18"/>
    </row>
    <row r="721" spans="1:2" x14ac:dyDescent="0.25">
      <c r="A721" s="16" t="s">
        <v>269</v>
      </c>
      <c r="B721" s="18"/>
    </row>
    <row r="722" spans="1:2" x14ac:dyDescent="0.25">
      <c r="A722" s="16" t="s">
        <v>270</v>
      </c>
      <c r="B722" s="18"/>
    </row>
    <row r="723" spans="1:2" x14ac:dyDescent="0.25">
      <c r="A723" s="16" t="s">
        <v>271</v>
      </c>
      <c r="B723" s="18"/>
    </row>
    <row r="724" spans="1:2" x14ac:dyDescent="0.25">
      <c r="A724" s="16" t="s">
        <v>272</v>
      </c>
      <c r="B724" s="18"/>
    </row>
    <row r="725" spans="1:2" x14ac:dyDescent="0.25">
      <c r="A725" s="16" t="s">
        <v>273</v>
      </c>
      <c r="B725" s="18"/>
    </row>
    <row r="726" spans="1:2" x14ac:dyDescent="0.25">
      <c r="A726" s="16" t="s">
        <v>274</v>
      </c>
      <c r="B726" s="18"/>
    </row>
    <row r="727" spans="1:2" x14ac:dyDescent="0.25">
      <c r="A727" s="28" t="s">
        <v>275</v>
      </c>
      <c r="B727" s="19"/>
    </row>
    <row r="728" spans="1:2" x14ac:dyDescent="0.25">
      <c r="A728" s="16" t="s">
        <v>730</v>
      </c>
      <c r="B728" s="18"/>
    </row>
    <row r="729" spans="1:2" x14ac:dyDescent="0.25">
      <c r="A729" s="28" t="s">
        <v>729</v>
      </c>
      <c r="B729" s="19"/>
    </row>
    <row r="730" spans="1:2" x14ac:dyDescent="0.25">
      <c r="A730" s="28" t="s">
        <v>276</v>
      </c>
      <c r="B730" s="19"/>
    </row>
    <row r="731" spans="1:2" x14ac:dyDescent="0.25">
      <c r="A731" s="49" t="s">
        <v>277</v>
      </c>
    </row>
    <row r="732" spans="1:2" x14ac:dyDescent="0.25">
      <c r="A732" s="28" t="s">
        <v>803</v>
      </c>
      <c r="B732" s="19"/>
    </row>
    <row r="733" spans="1:2" x14ac:dyDescent="0.25">
      <c r="A733" s="28" t="s">
        <v>279</v>
      </c>
      <c r="B733" s="19"/>
    </row>
    <row r="734" spans="1:2" x14ac:dyDescent="0.25">
      <c r="A734" s="28" t="s">
        <v>280</v>
      </c>
      <c r="B734" s="19"/>
    </row>
    <row r="735" spans="1:2" x14ac:dyDescent="0.25">
      <c r="A735" s="28" t="s">
        <v>281</v>
      </c>
      <c r="B735" s="19"/>
    </row>
    <row r="736" spans="1:2" x14ac:dyDescent="0.25">
      <c r="A736" s="28" t="s">
        <v>282</v>
      </c>
      <c r="B736" s="19"/>
    </row>
    <row r="737" spans="1:2" x14ac:dyDescent="0.25">
      <c r="A737" s="49" t="s">
        <v>764</v>
      </c>
      <c r="B737" s="19"/>
    </row>
    <row r="738" spans="1:2" x14ac:dyDescent="0.25">
      <c r="A738" s="113" t="s">
        <v>804</v>
      </c>
      <c r="B738" s="91"/>
    </row>
    <row r="739" spans="1:2" x14ac:dyDescent="0.25">
      <c r="A739" s="113" t="s">
        <v>766</v>
      </c>
      <c r="B739" s="91"/>
    </row>
    <row r="740" spans="1:2" x14ac:dyDescent="0.25">
      <c r="A740" s="113" t="s">
        <v>767</v>
      </c>
      <c r="B740" s="91"/>
    </row>
    <row r="741" spans="1:2" x14ac:dyDescent="0.25">
      <c r="A741" s="113" t="s">
        <v>768</v>
      </c>
      <c r="B741" s="91"/>
    </row>
    <row r="742" spans="1:2" x14ac:dyDescent="0.25">
      <c r="A742" s="113" t="s">
        <v>769</v>
      </c>
      <c r="B742" s="91"/>
    </row>
    <row r="743" spans="1:2" x14ac:dyDescent="0.25">
      <c r="A743" s="49" t="s">
        <v>283</v>
      </c>
    </row>
    <row r="744" spans="1:2" x14ac:dyDescent="0.25">
      <c r="A744" s="28" t="s">
        <v>805</v>
      </c>
      <c r="B744" s="19"/>
    </row>
    <row r="745" spans="1:2" x14ac:dyDescent="0.25">
      <c r="A745" s="28" t="s">
        <v>285</v>
      </c>
      <c r="B745" s="19"/>
    </row>
    <row r="746" spans="1:2" x14ac:dyDescent="0.25">
      <c r="A746" s="28" t="s">
        <v>286</v>
      </c>
      <c r="B746" s="19"/>
    </row>
    <row r="747" spans="1:2" x14ac:dyDescent="0.25">
      <c r="A747" s="28" t="s">
        <v>287</v>
      </c>
      <c r="B747" s="19"/>
    </row>
    <row r="748" spans="1:2" x14ac:dyDescent="0.25">
      <c r="A748" s="28" t="s">
        <v>288</v>
      </c>
      <c r="B748" s="19"/>
    </row>
    <row r="749" spans="1:2" x14ac:dyDescent="0.25">
      <c r="A749" s="28" t="s">
        <v>770</v>
      </c>
      <c r="B749" s="19"/>
    </row>
    <row r="750" spans="1:2" x14ac:dyDescent="0.25">
      <c r="A750" s="28" t="s">
        <v>771</v>
      </c>
      <c r="B750" s="19"/>
    </row>
    <row r="751" spans="1:2" x14ac:dyDescent="0.25">
      <c r="A751" s="113" t="s">
        <v>772</v>
      </c>
      <c r="B751" s="91"/>
    </row>
    <row r="752" spans="1:2" x14ac:dyDescent="0.25">
      <c r="A752" s="28" t="s">
        <v>773</v>
      </c>
      <c r="B752" s="19"/>
    </row>
    <row r="753" spans="1:2" x14ac:dyDescent="0.25">
      <c r="A753" s="113" t="s">
        <v>774</v>
      </c>
      <c r="B753" s="91"/>
    </row>
    <row r="754" spans="1:2" x14ac:dyDescent="0.25">
      <c r="A754" s="28" t="s">
        <v>775</v>
      </c>
      <c r="B754" s="19"/>
    </row>
    <row r="755" spans="1:2" x14ac:dyDescent="0.25">
      <c r="A755" s="113" t="s">
        <v>776</v>
      </c>
      <c r="B755" s="91"/>
    </row>
    <row r="756" spans="1:2" x14ac:dyDescent="0.25">
      <c r="A756" s="28" t="s">
        <v>777</v>
      </c>
      <c r="B756" s="19"/>
    </row>
    <row r="757" spans="1:2" x14ac:dyDescent="0.25">
      <c r="A757" s="113" t="s">
        <v>778</v>
      </c>
      <c r="B757" s="91"/>
    </row>
    <row r="758" spans="1:2" x14ac:dyDescent="0.25">
      <c r="A758" s="28" t="s">
        <v>779</v>
      </c>
      <c r="B758" s="19"/>
    </row>
    <row r="759" spans="1:2" x14ac:dyDescent="0.25">
      <c r="A759" s="113" t="s">
        <v>780</v>
      </c>
      <c r="B759" s="91"/>
    </row>
    <row r="760" spans="1:2" x14ac:dyDescent="0.25">
      <c r="A760" s="28" t="s">
        <v>781</v>
      </c>
      <c r="B760" s="19"/>
    </row>
    <row r="761" spans="1:2" x14ac:dyDescent="0.25">
      <c r="A761" s="113" t="s">
        <v>782</v>
      </c>
      <c r="B761" s="91"/>
    </row>
    <row r="762" spans="1:2" x14ac:dyDescent="0.25">
      <c r="A762" s="28" t="s">
        <v>783</v>
      </c>
      <c r="B762" s="19"/>
    </row>
    <row r="763" spans="1:2" x14ac:dyDescent="0.25">
      <c r="A763" s="113" t="s">
        <v>784</v>
      </c>
      <c r="B763" s="91"/>
    </row>
    <row r="764" spans="1:2" x14ac:dyDescent="0.25">
      <c r="A764" s="28" t="s">
        <v>785</v>
      </c>
      <c r="B764" s="19"/>
    </row>
    <row r="765" spans="1:2" x14ac:dyDescent="0.25">
      <c r="A765" s="113" t="s">
        <v>786</v>
      </c>
      <c r="B765" s="91"/>
    </row>
    <row r="766" spans="1:2" x14ac:dyDescent="0.25">
      <c r="A766" s="28" t="s">
        <v>787</v>
      </c>
      <c r="B766" s="19"/>
    </row>
    <row r="767" spans="1:2" x14ac:dyDescent="0.25">
      <c r="A767" s="113" t="s">
        <v>788</v>
      </c>
      <c r="B767" s="91"/>
    </row>
    <row r="768" spans="1:2" x14ac:dyDescent="0.25">
      <c r="A768" s="28" t="s">
        <v>789</v>
      </c>
      <c r="B768" s="19"/>
    </row>
    <row r="769" spans="1:2" x14ac:dyDescent="0.25">
      <c r="A769" s="113" t="s">
        <v>790</v>
      </c>
      <c r="B769" s="91"/>
    </row>
    <row r="770" spans="1:2" x14ac:dyDescent="0.25">
      <c r="A770" s="28" t="s">
        <v>791</v>
      </c>
      <c r="B770" s="19"/>
    </row>
    <row r="771" spans="1:2" x14ac:dyDescent="0.25">
      <c r="A771" s="113" t="s">
        <v>792</v>
      </c>
      <c r="B771" s="91"/>
    </row>
    <row r="772" spans="1:2" x14ac:dyDescent="0.25">
      <c r="A772" s="28" t="s">
        <v>793</v>
      </c>
      <c r="B772" s="19"/>
    </row>
    <row r="773" spans="1:2" x14ac:dyDescent="0.25">
      <c r="A773" s="113" t="s">
        <v>794</v>
      </c>
      <c r="B773" s="91"/>
    </row>
    <row r="775" spans="1:2" ht="18" x14ac:dyDescent="0.25">
      <c r="A775" s="97" t="s">
        <v>289</v>
      </c>
    </row>
    <row r="776" spans="1:2" x14ac:dyDescent="0.25">
      <c r="A776" s="16" t="s">
        <v>290</v>
      </c>
    </row>
    <row r="777" spans="1:2" x14ac:dyDescent="0.25">
      <c r="A777" s="36" t="s">
        <v>291</v>
      </c>
      <c r="B777" s="17"/>
    </row>
    <row r="778" spans="1:2" x14ac:dyDescent="0.25">
      <c r="A778" s="36" t="s">
        <v>292</v>
      </c>
      <c r="B778" s="17"/>
    </row>
    <row r="779" spans="1:2" x14ac:dyDescent="0.25">
      <c r="A779" s="36" t="s">
        <v>293</v>
      </c>
      <c r="B779" s="17"/>
    </row>
    <row r="780" spans="1:2" x14ac:dyDescent="0.25">
      <c r="A780" s="36" t="s">
        <v>294</v>
      </c>
      <c r="B780" s="17"/>
    </row>
    <row r="781" spans="1:2" x14ac:dyDescent="0.25">
      <c r="A781" s="36" t="s">
        <v>295</v>
      </c>
      <c r="B781" s="17"/>
    </row>
    <row r="782" spans="1:2" x14ac:dyDescent="0.25">
      <c r="A782" s="36" t="s">
        <v>296</v>
      </c>
      <c r="B782" s="17"/>
    </row>
    <row r="783" spans="1:2" x14ac:dyDescent="0.25">
      <c r="A783" s="36" t="s">
        <v>616</v>
      </c>
      <c r="B783" s="17"/>
    </row>
    <row r="784" spans="1:2" x14ac:dyDescent="0.25">
      <c r="A784" s="36" t="s">
        <v>299</v>
      </c>
      <c r="B784" s="17"/>
    </row>
    <row r="785" spans="1:2" x14ac:dyDescent="0.25">
      <c r="A785" s="36" t="s">
        <v>300</v>
      </c>
      <c r="B785" s="17"/>
    </row>
    <row r="786" spans="1:2" x14ac:dyDescent="0.25">
      <c r="A786" s="49" t="s">
        <v>301</v>
      </c>
    </row>
    <row r="787" spans="1:2" x14ac:dyDescent="0.25">
      <c r="A787" s="16" t="s">
        <v>302</v>
      </c>
      <c r="B787" s="18"/>
    </row>
    <row r="788" spans="1:2" x14ac:dyDescent="0.25">
      <c r="A788" s="16" t="s">
        <v>303</v>
      </c>
      <c r="B788" s="18"/>
    </row>
    <row r="789" spans="1:2" x14ac:dyDescent="0.25">
      <c r="A789" s="16" t="s">
        <v>304</v>
      </c>
      <c r="B789" s="18"/>
    </row>
    <row r="790" spans="1:2" x14ac:dyDescent="0.25">
      <c r="A790" s="16" t="s">
        <v>305</v>
      </c>
      <c r="B790" s="18"/>
    </row>
    <row r="791" spans="1:2" x14ac:dyDescent="0.25">
      <c r="A791" s="16" t="s">
        <v>306</v>
      </c>
      <c r="B791" s="18"/>
    </row>
    <row r="792" spans="1:2" x14ac:dyDescent="0.25">
      <c r="A792" s="16" t="s">
        <v>307</v>
      </c>
      <c r="B792" s="18"/>
    </row>
    <row r="793" spans="1:2" x14ac:dyDescent="0.25">
      <c r="A793" s="16" t="s">
        <v>617</v>
      </c>
      <c r="B793" s="18"/>
    </row>
    <row r="794" spans="1:2" x14ac:dyDescent="0.25">
      <c r="A794" s="16" t="s">
        <v>310</v>
      </c>
      <c r="B794" s="18"/>
    </row>
    <row r="795" spans="1:2" x14ac:dyDescent="0.25">
      <c r="A795" s="16" t="s">
        <v>311</v>
      </c>
      <c r="B795" s="18"/>
    </row>
    <row r="796" spans="1:2" x14ac:dyDescent="0.25">
      <c r="A796" s="36" t="s">
        <v>814</v>
      </c>
      <c r="B796" s="17"/>
    </row>
    <row r="797" spans="1:2" x14ac:dyDescent="0.25">
      <c r="A797" s="36" t="s">
        <v>312</v>
      </c>
      <c r="B797" s="17"/>
    </row>
    <row r="798" spans="1:2" x14ac:dyDescent="0.25">
      <c r="A798" s="36" t="s">
        <v>313</v>
      </c>
      <c r="B798" s="17"/>
    </row>
    <row r="799" spans="1:2" x14ac:dyDescent="0.25">
      <c r="A799" s="36" t="s">
        <v>314</v>
      </c>
      <c r="B799" s="17"/>
    </row>
    <row r="800" spans="1:2" x14ac:dyDescent="0.25">
      <c r="A800" s="36" t="s">
        <v>815</v>
      </c>
      <c r="B800" s="17"/>
    </row>
    <row r="801" spans="1:2" x14ac:dyDescent="0.25">
      <c r="A801" s="36" t="s">
        <v>315</v>
      </c>
      <c r="B801" s="17"/>
    </row>
    <row r="802" spans="1:2" x14ac:dyDescent="0.25">
      <c r="A802" s="16" t="s">
        <v>816</v>
      </c>
      <c r="B802" s="18"/>
    </row>
    <row r="803" spans="1:2" x14ac:dyDescent="0.25">
      <c r="A803" s="16" t="s">
        <v>316</v>
      </c>
      <c r="B803" s="18"/>
    </row>
    <row r="804" spans="1:2" x14ac:dyDescent="0.25">
      <c r="A804" s="16" t="s">
        <v>317</v>
      </c>
      <c r="B804" s="18"/>
    </row>
    <row r="805" spans="1:2" x14ac:dyDescent="0.25">
      <c r="A805" s="16" t="s">
        <v>318</v>
      </c>
      <c r="B805" s="18"/>
    </row>
    <row r="806" spans="1:2" x14ac:dyDescent="0.25">
      <c r="A806" s="16" t="s">
        <v>817</v>
      </c>
      <c r="B806" s="18"/>
    </row>
    <row r="807" spans="1:2" x14ac:dyDescent="0.25">
      <c r="A807" s="16" t="s">
        <v>319</v>
      </c>
      <c r="B807" s="18"/>
    </row>
    <row r="808" spans="1:2" x14ac:dyDescent="0.25">
      <c r="A808" s="49" t="s">
        <v>320</v>
      </c>
    </row>
    <row r="809" spans="1:2" x14ac:dyDescent="0.25">
      <c r="A809" s="28" t="s">
        <v>321</v>
      </c>
      <c r="B809" s="19"/>
    </row>
    <row r="810" spans="1:2" x14ac:dyDescent="0.25">
      <c r="A810" s="28" t="s">
        <v>322</v>
      </c>
      <c r="B810" s="19"/>
    </row>
    <row r="811" spans="1:2" x14ac:dyDescent="0.25">
      <c r="A811" s="28" t="s">
        <v>323</v>
      </c>
      <c r="B811" s="19"/>
    </row>
    <row r="812" spans="1:2" x14ac:dyDescent="0.25">
      <c r="A812" s="28" t="s">
        <v>324</v>
      </c>
      <c r="B812" s="19"/>
    </row>
    <row r="813" spans="1:2" x14ac:dyDescent="0.25">
      <c r="A813" s="28" t="s">
        <v>325</v>
      </c>
      <c r="B813" s="19"/>
    </row>
    <row r="814" spans="1:2" x14ac:dyDescent="0.25">
      <c r="A814" s="28" t="s">
        <v>326</v>
      </c>
      <c r="B814" s="19"/>
    </row>
    <row r="815" spans="1:2" x14ac:dyDescent="0.25">
      <c r="A815" s="28" t="s">
        <v>618</v>
      </c>
      <c r="B815" s="19"/>
    </row>
    <row r="816" spans="1:2" x14ac:dyDescent="0.25">
      <c r="A816" s="28" t="s">
        <v>329</v>
      </c>
      <c r="B816" s="19"/>
    </row>
    <row r="817" spans="1:2" x14ac:dyDescent="0.25">
      <c r="A817" s="28" t="s">
        <v>330</v>
      </c>
      <c r="B817" s="19"/>
    </row>
    <row r="818" spans="1:2" x14ac:dyDescent="0.25">
      <c r="A818" s="49" t="s">
        <v>331</v>
      </c>
    </row>
    <row r="819" spans="1:2" x14ac:dyDescent="0.25">
      <c r="A819" s="16" t="s">
        <v>332</v>
      </c>
      <c r="B819" s="18"/>
    </row>
    <row r="820" spans="1:2" x14ac:dyDescent="0.25">
      <c r="A820" s="16" t="s">
        <v>333</v>
      </c>
      <c r="B820" s="18"/>
    </row>
    <row r="821" spans="1:2" x14ac:dyDescent="0.25">
      <c r="A821" s="16" t="s">
        <v>334</v>
      </c>
      <c r="B821" s="18"/>
    </row>
    <row r="822" spans="1:2" x14ac:dyDescent="0.25">
      <c r="A822" s="16" t="s">
        <v>335</v>
      </c>
      <c r="B822" s="18"/>
    </row>
    <row r="823" spans="1:2" x14ac:dyDescent="0.25">
      <c r="A823" s="16" t="s">
        <v>336</v>
      </c>
      <c r="B823" s="18"/>
    </row>
    <row r="824" spans="1:2" x14ac:dyDescent="0.25">
      <c r="A824" s="16" t="s">
        <v>337</v>
      </c>
      <c r="B824" s="18"/>
    </row>
    <row r="825" spans="1:2" x14ac:dyDescent="0.25">
      <c r="A825" s="16" t="s">
        <v>619</v>
      </c>
      <c r="B825" s="18"/>
    </row>
    <row r="826" spans="1:2" x14ac:dyDescent="0.25">
      <c r="A826" s="16" t="s">
        <v>340</v>
      </c>
      <c r="B826" s="18"/>
    </row>
    <row r="827" spans="1:2" x14ac:dyDescent="0.25">
      <c r="A827" s="16" t="s">
        <v>341</v>
      </c>
      <c r="B827" s="18"/>
    </row>
    <row r="828" spans="1:2" x14ac:dyDescent="0.25">
      <c r="A828" s="28" t="s">
        <v>818</v>
      </c>
      <c r="B828" s="19"/>
    </row>
    <row r="829" spans="1:2" x14ac:dyDescent="0.25">
      <c r="A829" s="28" t="s">
        <v>342</v>
      </c>
      <c r="B829" s="19"/>
    </row>
    <row r="830" spans="1:2" x14ac:dyDescent="0.25">
      <c r="A830" s="28" t="s">
        <v>343</v>
      </c>
      <c r="B830" s="19"/>
    </row>
    <row r="831" spans="1:2" x14ac:dyDescent="0.25">
      <c r="A831" s="28" t="s">
        <v>344</v>
      </c>
      <c r="B831" s="19"/>
    </row>
    <row r="832" spans="1:2" x14ac:dyDescent="0.25">
      <c r="A832" s="28" t="s">
        <v>819</v>
      </c>
      <c r="B832" s="19"/>
    </row>
    <row r="833" spans="1:2" x14ac:dyDescent="0.25">
      <c r="A833" s="28" t="s">
        <v>345</v>
      </c>
      <c r="B833" s="19"/>
    </row>
    <row r="834" spans="1:2" x14ac:dyDescent="0.25">
      <c r="A834" s="16" t="s">
        <v>820</v>
      </c>
      <c r="B834" s="18"/>
    </row>
    <row r="835" spans="1:2" x14ac:dyDescent="0.25">
      <c r="A835" s="16" t="s">
        <v>346</v>
      </c>
      <c r="B835" s="18"/>
    </row>
    <row r="836" spans="1:2" x14ac:dyDescent="0.25">
      <c r="A836" s="16" t="s">
        <v>347</v>
      </c>
      <c r="B836" s="18"/>
    </row>
    <row r="837" spans="1:2" x14ac:dyDescent="0.25">
      <c r="A837" s="16" t="s">
        <v>348</v>
      </c>
      <c r="B837" s="18"/>
    </row>
    <row r="838" spans="1:2" x14ac:dyDescent="0.25">
      <c r="A838" s="16" t="s">
        <v>821</v>
      </c>
      <c r="B838" s="18"/>
    </row>
    <row r="839" spans="1:2" x14ac:dyDescent="0.25">
      <c r="A839" s="16" t="s">
        <v>349</v>
      </c>
      <c r="B839" s="18"/>
    </row>
    <row r="840" spans="1:2" x14ac:dyDescent="0.25">
      <c r="A840" s="49" t="s">
        <v>350</v>
      </c>
    </row>
    <row r="841" spans="1:2" x14ac:dyDescent="0.25">
      <c r="A841" s="36" t="s">
        <v>351</v>
      </c>
      <c r="B841" s="17"/>
    </row>
    <row r="842" spans="1:2" x14ac:dyDescent="0.25">
      <c r="A842" s="16" t="s">
        <v>352</v>
      </c>
      <c r="B842" s="18"/>
    </row>
    <row r="843" spans="1:2" x14ac:dyDescent="0.25">
      <c r="A843" s="28" t="s">
        <v>353</v>
      </c>
      <c r="B843" s="19"/>
    </row>
    <row r="844" spans="1:2" x14ac:dyDescent="0.25">
      <c r="A844" s="28" t="s">
        <v>354</v>
      </c>
      <c r="B844" s="19"/>
    </row>
    <row r="845" spans="1:2" x14ac:dyDescent="0.25">
      <c r="A845" s="28" t="s">
        <v>355</v>
      </c>
      <c r="B845" s="19"/>
    </row>
    <row r="846" spans="1:2" x14ac:dyDescent="0.25">
      <c r="A846" s="28" t="s">
        <v>356</v>
      </c>
      <c r="B846" s="19"/>
    </row>
    <row r="847" spans="1:2" x14ac:dyDescent="0.25">
      <c r="A847" s="28" t="s">
        <v>357</v>
      </c>
      <c r="B847" s="19"/>
    </row>
    <row r="848" spans="1:2" x14ac:dyDescent="0.25">
      <c r="A848" s="16" t="s">
        <v>824</v>
      </c>
      <c r="B848" s="18"/>
    </row>
    <row r="849" spans="1:2" x14ac:dyDescent="0.25">
      <c r="A849" s="16" t="s">
        <v>359</v>
      </c>
      <c r="B849" s="54"/>
    </row>
    <row r="850" spans="1:2" x14ac:dyDescent="0.25">
      <c r="A850" s="16" t="s">
        <v>360</v>
      </c>
      <c r="B850" s="95"/>
    </row>
    <row r="851" spans="1:2" x14ac:dyDescent="0.25">
      <c r="A851" s="16" t="s">
        <v>361</v>
      </c>
      <c r="B851" s="95"/>
    </row>
    <row r="852" spans="1:2" x14ac:dyDescent="0.25">
      <c r="A852" s="28" t="s">
        <v>716</v>
      </c>
      <c r="B852" s="19"/>
    </row>
    <row r="853" spans="1:2" x14ac:dyDescent="0.25">
      <c r="A853" s="28" t="s">
        <v>363</v>
      </c>
      <c r="B853" s="19"/>
    </row>
    <row r="854" spans="1:2" x14ac:dyDescent="0.25">
      <c r="A854" s="28" t="s">
        <v>364</v>
      </c>
      <c r="B854" s="19"/>
    </row>
    <row r="855" spans="1:2" x14ac:dyDescent="0.25">
      <c r="A855" s="28" t="s">
        <v>717</v>
      </c>
      <c r="B855" s="19"/>
    </row>
    <row r="856" spans="1:2" x14ac:dyDescent="0.25">
      <c r="A856" s="49" t="s">
        <v>366</v>
      </c>
      <c r="B856" s="19"/>
    </row>
    <row r="857" spans="1:2" x14ac:dyDescent="0.25">
      <c r="A857" s="28" t="s">
        <v>367</v>
      </c>
      <c r="B857" s="19"/>
    </row>
    <row r="858" spans="1:2" x14ac:dyDescent="0.25">
      <c r="A858" s="28" t="s">
        <v>368</v>
      </c>
      <c r="B858" s="19"/>
    </row>
    <row r="859" spans="1:2" x14ac:dyDescent="0.25">
      <c r="A859" s="28" t="s">
        <v>369</v>
      </c>
      <c r="B859" s="19"/>
    </row>
    <row r="860" spans="1:2" x14ac:dyDescent="0.25">
      <c r="A860" s="28" t="s">
        <v>370</v>
      </c>
      <c r="B860" s="19"/>
    </row>
    <row r="861" spans="1:2" x14ac:dyDescent="0.25">
      <c r="A861" s="28" t="s">
        <v>371</v>
      </c>
      <c r="B861" s="19"/>
    </row>
    <row r="862" spans="1:2" x14ac:dyDescent="0.25">
      <c r="A862" s="28" t="s">
        <v>372</v>
      </c>
      <c r="B862" s="19"/>
    </row>
    <row r="863" spans="1:2" x14ac:dyDescent="0.25">
      <c r="A863" s="28" t="s">
        <v>373</v>
      </c>
      <c r="B863" s="19"/>
    </row>
    <row r="864" spans="1:2" x14ac:dyDescent="0.25">
      <c r="A864" s="49" t="s">
        <v>374</v>
      </c>
    </row>
    <row r="865" spans="1:2" x14ac:dyDescent="0.25">
      <c r="A865" s="16" t="s">
        <v>375</v>
      </c>
      <c r="B865" s="44"/>
    </row>
    <row r="866" spans="1:2" x14ac:dyDescent="0.25">
      <c r="A866" s="16" t="s">
        <v>376</v>
      </c>
      <c r="B866" s="44"/>
    </row>
    <row r="867" spans="1:2" x14ac:dyDescent="0.25">
      <c r="A867" s="16" t="s">
        <v>377</v>
      </c>
      <c r="B867" s="44"/>
    </row>
    <row r="868" spans="1:2" x14ac:dyDescent="0.25">
      <c r="A868" s="16" t="s">
        <v>378</v>
      </c>
      <c r="B868" s="44"/>
    </row>
    <row r="869" spans="1:2" x14ac:dyDescent="0.25">
      <c r="A869" s="49" t="s">
        <v>379</v>
      </c>
    </row>
    <row r="870" spans="1:2" x14ac:dyDescent="0.25">
      <c r="A870" s="16" t="s">
        <v>380</v>
      </c>
      <c r="B870" s="44"/>
    </row>
    <row r="871" spans="1:2" x14ac:dyDescent="0.25">
      <c r="A871" s="16" t="s">
        <v>381</v>
      </c>
      <c r="B871" s="44"/>
    </row>
    <row r="872" spans="1:2" x14ac:dyDescent="0.25">
      <c r="A872" s="16" t="s">
        <v>382</v>
      </c>
      <c r="B872" s="44"/>
    </row>
    <row r="873" spans="1:2" x14ac:dyDescent="0.25">
      <c r="A873" s="16" t="s">
        <v>383</v>
      </c>
      <c r="B873" s="44"/>
    </row>
    <row r="874" spans="1:2" x14ac:dyDescent="0.25">
      <c r="A874" s="49" t="s">
        <v>384</v>
      </c>
    </row>
    <row r="875" spans="1:2" x14ac:dyDescent="0.25">
      <c r="A875" s="16" t="s">
        <v>385</v>
      </c>
      <c r="B875" s="44"/>
    </row>
    <row r="876" spans="1:2" x14ac:dyDescent="0.25">
      <c r="A876" s="16" t="s">
        <v>386</v>
      </c>
      <c r="B876" s="44"/>
    </row>
    <row r="877" spans="1:2" x14ac:dyDescent="0.25">
      <c r="A877" s="16" t="s">
        <v>387</v>
      </c>
      <c r="B877" s="44"/>
    </row>
    <row r="878" spans="1:2" x14ac:dyDescent="0.25">
      <c r="A878" s="16" t="s">
        <v>388</v>
      </c>
      <c r="B878" s="44"/>
    </row>
    <row r="879" spans="1:2" x14ac:dyDescent="0.25">
      <c r="A879" s="49" t="s">
        <v>389</v>
      </c>
    </row>
    <row r="880" spans="1:2" x14ac:dyDescent="0.25">
      <c r="B880" s="18"/>
    </row>
    <row r="881" spans="1:2" x14ac:dyDescent="0.25">
      <c r="A881" s="16" t="s">
        <v>390</v>
      </c>
      <c r="B881" s="18"/>
    </row>
    <row r="882" spans="1:2" x14ac:dyDescent="0.25">
      <c r="A882" s="16" t="s">
        <v>391</v>
      </c>
      <c r="B882" s="18"/>
    </row>
    <row r="883" spans="1:2" x14ac:dyDescent="0.25">
      <c r="A883" s="16" t="s">
        <v>392</v>
      </c>
      <c r="B883" s="18"/>
    </row>
    <row r="884" spans="1:2" x14ac:dyDescent="0.25">
      <c r="A884" s="16" t="s">
        <v>393</v>
      </c>
      <c r="B884" s="18"/>
    </row>
    <row r="885" spans="1:2" x14ac:dyDescent="0.25">
      <c r="A885" s="16" t="s">
        <v>394</v>
      </c>
      <c r="B885" s="18"/>
    </row>
    <row r="886" spans="1:2" x14ac:dyDescent="0.25">
      <c r="A886" s="16" t="s">
        <v>620</v>
      </c>
      <c r="B886" s="18"/>
    </row>
    <row r="887" spans="1:2" x14ac:dyDescent="0.25">
      <c r="A887" s="16" t="s">
        <v>514</v>
      </c>
    </row>
    <row r="888" spans="1:2" x14ac:dyDescent="0.25">
      <c r="A888" s="36" t="s">
        <v>397</v>
      </c>
      <c r="B888" s="17"/>
    </row>
    <row r="889" spans="1:2" x14ac:dyDescent="0.25">
      <c r="A889" s="28" t="s">
        <v>398</v>
      </c>
      <c r="B889" s="19"/>
    </row>
    <row r="890" spans="1:2" x14ac:dyDescent="0.25">
      <c r="B890" s="56"/>
    </row>
    <row r="891" spans="1:2" x14ac:dyDescent="0.25">
      <c r="A891" s="49" t="s">
        <v>822</v>
      </c>
      <c r="B891" s="56"/>
    </row>
    <row r="892" spans="1:2" x14ac:dyDescent="0.25">
      <c r="A892" s="16" t="s">
        <v>826</v>
      </c>
      <c r="B892" s="17"/>
    </row>
    <row r="893" spans="1:2" x14ac:dyDescent="0.25">
      <c r="A893" s="16" t="s">
        <v>825</v>
      </c>
      <c r="B893" s="19"/>
    </row>
    <row r="894" spans="1:2" x14ac:dyDescent="0.25">
      <c r="A894" s="36" t="s">
        <v>827</v>
      </c>
      <c r="B894" s="17"/>
    </row>
    <row r="895" spans="1:2" x14ac:dyDescent="0.25">
      <c r="A895" s="36" t="s">
        <v>823</v>
      </c>
      <c r="B895" s="17"/>
    </row>
    <row r="896" spans="1:2" x14ac:dyDescent="0.25">
      <c r="A896" s="36" t="s">
        <v>1830</v>
      </c>
      <c r="B896" s="17"/>
    </row>
    <row r="897" spans="1:2" x14ac:dyDescent="0.25">
      <c r="B897" s="56"/>
    </row>
    <row r="898" spans="1:2" x14ac:dyDescent="0.25">
      <c r="A898" s="49" t="s">
        <v>400</v>
      </c>
      <c r="B898" s="56"/>
    </row>
    <row r="899" spans="1:2" x14ac:dyDescent="0.25">
      <c r="A899" s="60" t="s">
        <v>723</v>
      </c>
      <c r="B899" s="19"/>
    </row>
    <row r="900" spans="1:2" x14ac:dyDescent="0.25">
      <c r="A900" s="60" t="s">
        <v>724</v>
      </c>
      <c r="B900" s="19"/>
    </row>
    <row r="901" spans="1:2" x14ac:dyDescent="0.25">
      <c r="A901" s="28" t="s">
        <v>401</v>
      </c>
      <c r="B901" s="19"/>
    </row>
    <row r="902" spans="1:2" x14ac:dyDescent="0.25">
      <c r="A902" s="28" t="s">
        <v>402</v>
      </c>
      <c r="B902" s="19"/>
    </row>
    <row r="903" spans="1:2" x14ac:dyDescent="0.25">
      <c r="A903" s="131" t="s">
        <v>867</v>
      </c>
      <c r="B903" s="71"/>
    </row>
    <row r="904" spans="1:2" x14ac:dyDescent="0.25">
      <c r="A904" s="16" t="s">
        <v>403</v>
      </c>
      <c r="B904" s="95"/>
    </row>
    <row r="905" spans="1:2" x14ac:dyDescent="0.25">
      <c r="A905" s="16" t="s">
        <v>404</v>
      </c>
      <c r="B905" s="95"/>
    </row>
    <row r="906" spans="1:2" x14ac:dyDescent="0.25">
      <c r="A906" s="16" t="s">
        <v>405</v>
      </c>
      <c r="B906" s="95"/>
    </row>
    <row r="907" spans="1:2" x14ac:dyDescent="0.25">
      <c r="A907" s="16" t="s">
        <v>406</v>
      </c>
      <c r="B907" s="95"/>
    </row>
    <row r="908" spans="1:2" x14ac:dyDescent="0.25">
      <c r="A908" s="36" t="s">
        <v>407</v>
      </c>
      <c r="B908" s="110"/>
    </row>
    <row r="909" spans="1:2" x14ac:dyDescent="0.25">
      <c r="A909" s="36" t="s">
        <v>408</v>
      </c>
      <c r="B909" s="110"/>
    </row>
    <row r="910" spans="1:2" x14ac:dyDescent="0.25">
      <c r="A910" s="36" t="s">
        <v>409</v>
      </c>
      <c r="B910" s="110"/>
    </row>
    <row r="911" spans="1:2" x14ac:dyDescent="0.25">
      <c r="A911" s="36"/>
      <c r="B911" s="17"/>
    </row>
    <row r="912" spans="1:2" x14ac:dyDescent="0.25">
      <c r="A912" s="49" t="s">
        <v>411</v>
      </c>
      <c r="B912" s="17"/>
    </row>
    <row r="913" spans="1:2" x14ac:dyDescent="0.25">
      <c r="A913" s="28" t="s">
        <v>412</v>
      </c>
      <c r="B913" s="19"/>
    </row>
    <row r="914" spans="1:2" x14ac:dyDescent="0.25">
      <c r="A914" s="36" t="s">
        <v>413</v>
      </c>
      <c r="B914" s="17"/>
    </row>
    <row r="915" spans="1:2" x14ac:dyDescent="0.25">
      <c r="A915" s="28" t="s">
        <v>414</v>
      </c>
      <c r="B915" s="19"/>
    </row>
    <row r="916" spans="1:2" x14ac:dyDescent="0.25">
      <c r="A916" s="28" t="s">
        <v>415</v>
      </c>
      <c r="B916" s="19"/>
    </row>
    <row r="917" spans="1:2" x14ac:dyDescent="0.25">
      <c r="A917" s="28" t="s">
        <v>416</v>
      </c>
      <c r="B917" s="19"/>
    </row>
    <row r="918" spans="1:2" x14ac:dyDescent="0.25">
      <c r="A918" s="28" t="s">
        <v>417</v>
      </c>
      <c r="B918" s="19"/>
    </row>
    <row r="919" spans="1:2" x14ac:dyDescent="0.25">
      <c r="A919" s="28" t="s">
        <v>418</v>
      </c>
      <c r="B919" s="19"/>
    </row>
    <row r="920" spans="1:2" x14ac:dyDescent="0.25">
      <c r="A920" s="28" t="s">
        <v>621</v>
      </c>
      <c r="B920" s="19"/>
    </row>
    <row r="921" spans="1:2" x14ac:dyDescent="0.25">
      <c r="A921" s="36" t="s">
        <v>421</v>
      </c>
      <c r="B921" s="17"/>
    </row>
    <row r="922" spans="1:2" x14ac:dyDescent="0.25">
      <c r="A922" s="36" t="s">
        <v>422</v>
      </c>
      <c r="B922" s="17"/>
    </row>
    <row r="923" spans="1:2" x14ac:dyDescent="0.25">
      <c r="A923" s="36" t="s">
        <v>423</v>
      </c>
      <c r="B923" s="17"/>
    </row>
    <row r="924" spans="1:2" x14ac:dyDescent="0.25">
      <c r="A924" s="36" t="s">
        <v>424</v>
      </c>
      <c r="B924" s="17"/>
    </row>
    <row r="925" spans="1:2" x14ac:dyDescent="0.25">
      <c r="A925" s="36" t="s">
        <v>425</v>
      </c>
      <c r="B925" s="17"/>
    </row>
    <row r="926" spans="1:2" x14ac:dyDescent="0.25">
      <c r="A926" s="36" t="s">
        <v>622</v>
      </c>
      <c r="B926" s="17"/>
    </row>
    <row r="927" spans="1:2" x14ac:dyDescent="0.25">
      <c r="A927" s="28" t="s">
        <v>428</v>
      </c>
      <c r="B927" s="19"/>
    </row>
    <row r="928" spans="1:2" x14ac:dyDescent="0.25">
      <c r="B928" s="56"/>
    </row>
    <row r="929" spans="1:2" ht="18" x14ac:dyDescent="0.25">
      <c r="A929" s="97" t="s">
        <v>429</v>
      </c>
      <c r="B929" s="19"/>
    </row>
    <row r="930" spans="1:2" x14ac:dyDescent="0.25">
      <c r="A930" s="28" t="s">
        <v>430</v>
      </c>
      <c r="B930" s="19"/>
    </row>
    <row r="931" spans="1:2" x14ac:dyDescent="0.25">
      <c r="A931" s="28" t="s">
        <v>846</v>
      </c>
      <c r="B931" s="17"/>
    </row>
    <row r="932" spans="1:2" x14ac:dyDescent="0.25">
      <c r="A932" s="28" t="s">
        <v>431</v>
      </c>
      <c r="B932" s="19"/>
    </row>
    <row r="933" spans="1:2" x14ac:dyDescent="0.25">
      <c r="A933" s="28" t="s">
        <v>432</v>
      </c>
      <c r="B933" s="19"/>
    </row>
    <row r="934" spans="1:2" x14ac:dyDescent="0.25">
      <c r="A934" s="28" t="s">
        <v>433</v>
      </c>
      <c r="B934" s="19"/>
    </row>
    <row r="935" spans="1:2" x14ac:dyDescent="0.25">
      <c r="A935" s="28" t="s">
        <v>434</v>
      </c>
      <c r="B935" s="19"/>
    </row>
    <row r="936" spans="1:2" x14ac:dyDescent="0.25">
      <c r="A936" s="28" t="s">
        <v>847</v>
      </c>
      <c r="B936" s="17"/>
    </row>
    <row r="937" spans="1:2" x14ac:dyDescent="0.25">
      <c r="A937" s="28" t="s">
        <v>737</v>
      </c>
      <c r="B937" s="19"/>
    </row>
    <row r="938" spans="1:2" x14ac:dyDescent="0.25">
      <c r="A938" s="28" t="s">
        <v>435</v>
      </c>
      <c r="B938" s="19"/>
    </row>
    <row r="939" spans="1:2" x14ac:dyDescent="0.25">
      <c r="A939" s="28" t="s">
        <v>848</v>
      </c>
      <c r="B939" s="17"/>
    </row>
    <row r="940" spans="1:2" x14ac:dyDescent="0.25">
      <c r="A940" s="28" t="s">
        <v>436</v>
      </c>
      <c r="B940" s="19"/>
    </row>
    <row r="941" spans="1:2" x14ac:dyDescent="0.25">
      <c r="A941" s="28" t="s">
        <v>437</v>
      </c>
      <c r="B941" s="19"/>
    </row>
    <row r="942" spans="1:2" x14ac:dyDescent="0.25">
      <c r="A942" s="28" t="s">
        <v>849</v>
      </c>
      <c r="B942" s="17"/>
    </row>
    <row r="943" spans="1:2" x14ac:dyDescent="0.25">
      <c r="A943" s="28" t="s">
        <v>438</v>
      </c>
      <c r="B943" s="19"/>
    </row>
    <row r="944" spans="1:2" x14ac:dyDescent="0.25">
      <c r="A944" s="28" t="s">
        <v>439</v>
      </c>
      <c r="B944" s="19"/>
    </row>
    <row r="945" spans="1:2" x14ac:dyDescent="0.25">
      <c r="A945" s="28" t="s">
        <v>855</v>
      </c>
      <c r="B945" s="17"/>
    </row>
    <row r="946" spans="1:2" x14ac:dyDescent="0.25">
      <c r="A946" s="28" t="s">
        <v>440</v>
      </c>
      <c r="B946" s="19"/>
    </row>
    <row r="947" spans="1:2" x14ac:dyDescent="0.25">
      <c r="A947" s="28" t="s">
        <v>441</v>
      </c>
      <c r="B947" s="19"/>
    </row>
    <row r="948" spans="1:2" x14ac:dyDescent="0.25">
      <c r="A948" s="28" t="s">
        <v>856</v>
      </c>
      <c r="B948" s="17"/>
    </row>
    <row r="949" spans="1:2" x14ac:dyDescent="0.25">
      <c r="A949" s="28" t="s">
        <v>442</v>
      </c>
      <c r="B949" s="19"/>
    </row>
    <row r="950" spans="1:2" x14ac:dyDescent="0.25">
      <c r="A950" s="28" t="s">
        <v>443</v>
      </c>
      <c r="B950" s="19"/>
    </row>
    <row r="951" spans="1:2" x14ac:dyDescent="0.25">
      <c r="A951" s="28" t="s">
        <v>857</v>
      </c>
      <c r="B951" s="17"/>
    </row>
    <row r="952" spans="1:2" x14ac:dyDescent="0.25">
      <c r="A952" s="28" t="s">
        <v>444</v>
      </c>
      <c r="B952" s="19"/>
    </row>
    <row r="953" spans="1:2" x14ac:dyDescent="0.25">
      <c r="A953" s="28" t="s">
        <v>445</v>
      </c>
      <c r="B953" s="19"/>
    </row>
    <row r="954" spans="1:2" x14ac:dyDescent="0.25">
      <c r="A954" s="28" t="s">
        <v>858</v>
      </c>
      <c r="B954" s="17"/>
    </row>
    <row r="955" spans="1:2" x14ac:dyDescent="0.25">
      <c r="A955" s="28" t="s">
        <v>446</v>
      </c>
      <c r="B955" s="19"/>
    </row>
    <row r="956" spans="1:2" x14ac:dyDescent="0.25">
      <c r="A956" s="28" t="s">
        <v>447</v>
      </c>
      <c r="B956" s="19"/>
    </row>
    <row r="957" spans="1:2" x14ac:dyDescent="0.25">
      <c r="A957" s="28" t="s">
        <v>859</v>
      </c>
      <c r="B957" s="17"/>
    </row>
    <row r="958" spans="1:2" x14ac:dyDescent="0.25">
      <c r="A958" s="28" t="s">
        <v>448</v>
      </c>
      <c r="B958" s="19"/>
    </row>
    <row r="959" spans="1:2" x14ac:dyDescent="0.25">
      <c r="A959" s="28" t="s">
        <v>449</v>
      </c>
      <c r="B959" s="19"/>
    </row>
    <row r="960" spans="1:2" x14ac:dyDescent="0.25">
      <c r="A960" s="28" t="s">
        <v>860</v>
      </c>
      <c r="B960" s="17"/>
    </row>
    <row r="961" spans="1:2" x14ac:dyDescent="0.25">
      <c r="A961" s="28" t="s">
        <v>450</v>
      </c>
      <c r="B961" s="19"/>
    </row>
    <row r="962" spans="1:2" x14ac:dyDescent="0.25">
      <c r="A962" s="28" t="s">
        <v>451</v>
      </c>
      <c r="B962" s="19"/>
    </row>
    <row r="963" spans="1:2" x14ac:dyDescent="0.25">
      <c r="A963" s="28" t="s">
        <v>861</v>
      </c>
      <c r="B963" s="17"/>
    </row>
    <row r="964" spans="1:2" x14ac:dyDescent="0.25">
      <c r="A964" s="28" t="s">
        <v>452</v>
      </c>
      <c r="B964" s="19"/>
    </row>
    <row r="965" spans="1:2" x14ac:dyDescent="0.25">
      <c r="A965" s="28" t="s">
        <v>515</v>
      </c>
      <c r="B965" s="112"/>
    </row>
    <row r="966" spans="1:2" x14ac:dyDescent="0.25">
      <c r="A966" s="28"/>
      <c r="B966" s="27"/>
    </row>
    <row r="967" spans="1:2" ht="18" x14ac:dyDescent="0.25">
      <c r="A967" s="97" t="s">
        <v>453</v>
      </c>
    </row>
    <row r="968" spans="1:2" x14ac:dyDescent="0.25">
      <c r="A968" s="28" t="s">
        <v>454</v>
      </c>
      <c r="B968" s="27"/>
    </row>
    <row r="969" spans="1:2" x14ac:dyDescent="0.25">
      <c r="A969" s="28" t="s">
        <v>455</v>
      </c>
      <c r="B969" s="27"/>
    </row>
    <row r="970" spans="1:2" x14ac:dyDescent="0.25">
      <c r="A970" s="36" t="s">
        <v>456</v>
      </c>
      <c r="B970" s="17"/>
    </row>
    <row r="971" spans="1:2" x14ac:dyDescent="0.25">
      <c r="A971" s="49" t="s">
        <v>457</v>
      </c>
      <c r="B971" s="56"/>
    </row>
    <row r="972" spans="1:2" x14ac:dyDescent="0.25">
      <c r="A972" s="28" t="s">
        <v>458</v>
      </c>
      <c r="B972" s="19"/>
    </row>
    <row r="973" spans="1:2" x14ac:dyDescent="0.25">
      <c r="A973" s="28" t="s">
        <v>459</v>
      </c>
      <c r="B973" s="19"/>
    </row>
    <row r="974" spans="1:2" x14ac:dyDescent="0.25">
      <c r="A974" s="28" t="s">
        <v>460</v>
      </c>
      <c r="B974" s="19"/>
    </row>
    <row r="975" spans="1:2" x14ac:dyDescent="0.25">
      <c r="A975" s="28" t="s">
        <v>461</v>
      </c>
      <c r="B975" s="19"/>
    </row>
    <row r="976" spans="1:2" x14ac:dyDescent="0.25">
      <c r="A976" s="19" t="s">
        <v>462</v>
      </c>
      <c r="B976" s="19"/>
    </row>
    <row r="977" spans="1:2" x14ac:dyDescent="0.25">
      <c r="A977" s="19" t="s">
        <v>692</v>
      </c>
      <c r="B977" s="19"/>
    </row>
    <row r="978" spans="1:2" x14ac:dyDescent="0.25">
      <c r="A978" s="28" t="s">
        <v>465</v>
      </c>
      <c r="B978" s="19"/>
    </row>
    <row r="979" spans="1:2" x14ac:dyDescent="0.25">
      <c r="A979" s="28" t="s">
        <v>466</v>
      </c>
      <c r="B979" s="19"/>
    </row>
    <row r="980" spans="1:2" x14ac:dyDescent="0.25">
      <c r="A980" s="49" t="s">
        <v>467</v>
      </c>
      <c r="B980" s="56"/>
    </row>
    <row r="981" spans="1:2" x14ac:dyDescent="0.25">
      <c r="A981" s="36" t="s">
        <v>468</v>
      </c>
      <c r="B981" s="17"/>
    </row>
    <row r="982" spans="1:2" x14ac:dyDescent="0.25">
      <c r="A982" s="36" t="s">
        <v>469</v>
      </c>
      <c r="B982" s="17"/>
    </row>
    <row r="983" spans="1:2" x14ac:dyDescent="0.25">
      <c r="A983" s="36" t="s">
        <v>470</v>
      </c>
      <c r="B983" s="17"/>
    </row>
    <row r="984" spans="1:2" x14ac:dyDescent="0.25">
      <c r="A984" s="36" t="s">
        <v>471</v>
      </c>
      <c r="B984" s="17"/>
    </row>
    <row r="985" spans="1:2" x14ac:dyDescent="0.25">
      <c r="A985" s="36" t="s">
        <v>472</v>
      </c>
      <c r="B985" s="17"/>
    </row>
    <row r="986" spans="1:2" x14ac:dyDescent="0.25">
      <c r="A986" s="17" t="s">
        <v>473</v>
      </c>
      <c r="B986" s="17"/>
    </row>
    <row r="987" spans="1:2" x14ac:dyDescent="0.25">
      <c r="A987" s="17" t="s">
        <v>760</v>
      </c>
      <c r="B987" s="17"/>
    </row>
    <row r="988" spans="1:2" x14ac:dyDescent="0.25">
      <c r="A988" s="36" t="s">
        <v>476</v>
      </c>
      <c r="B988" s="17"/>
    </row>
    <row r="989" spans="1:2" x14ac:dyDescent="0.25">
      <c r="A989" s="36" t="s">
        <v>477</v>
      </c>
      <c r="B989" s="17"/>
    </row>
    <row r="990" spans="1:2" x14ac:dyDescent="0.25">
      <c r="B990" s="17"/>
    </row>
    <row r="991" spans="1:2" ht="18" x14ac:dyDescent="0.25">
      <c r="A991" s="97" t="s">
        <v>478</v>
      </c>
      <c r="B991" s="56"/>
    </row>
    <row r="992" spans="1:2" x14ac:dyDescent="0.25">
      <c r="A992" s="16" t="s">
        <v>479</v>
      </c>
      <c r="B992" s="17"/>
    </row>
    <row r="993" spans="1:2" x14ac:dyDescent="0.25">
      <c r="A993" s="16" t="s">
        <v>480</v>
      </c>
      <c r="B993" s="18"/>
    </row>
    <row r="994" spans="1:2" x14ac:dyDescent="0.25">
      <c r="A994" s="16" t="s">
        <v>481</v>
      </c>
      <c r="B994" s="18"/>
    </row>
    <row r="995" spans="1:2" x14ac:dyDescent="0.25">
      <c r="A995" s="16" t="s">
        <v>482</v>
      </c>
      <c r="B995" s="18"/>
    </row>
    <row r="996" spans="1:2" x14ac:dyDescent="0.25">
      <c r="B996" s="18"/>
    </row>
    <row r="997" spans="1:2" ht="18" x14ac:dyDescent="0.25">
      <c r="A997" s="97" t="s">
        <v>1806</v>
      </c>
      <c r="B997" s="18"/>
    </row>
    <row r="998" spans="1:2" x14ac:dyDescent="0.25">
      <c r="A998" s="148" t="s">
        <v>1809</v>
      </c>
      <c r="B998" s="18"/>
    </row>
    <row r="999" spans="1:2" x14ac:dyDescent="0.25">
      <c r="A999" s="148" t="s">
        <v>1807</v>
      </c>
      <c r="B999" s="18"/>
    </row>
    <row r="1000" spans="1:2" x14ac:dyDescent="0.25">
      <c r="A1000" s="145" t="s">
        <v>1808</v>
      </c>
      <c r="B1000" s="147"/>
    </row>
    <row r="1001" spans="1:2" x14ac:dyDescent="0.25">
      <c r="A1001" s="145" t="s">
        <v>1810</v>
      </c>
      <c r="B1001" s="147"/>
    </row>
    <row r="1002" spans="1:2" x14ac:dyDescent="0.25">
      <c r="A1002" s="148" t="s">
        <v>1811</v>
      </c>
      <c r="B1002" s="18"/>
    </row>
    <row r="1003" spans="1:2" x14ac:dyDescent="0.25">
      <c r="A1003" s="148" t="s">
        <v>1812</v>
      </c>
      <c r="B1003" s="18"/>
    </row>
    <row r="1004" spans="1:2" x14ac:dyDescent="0.25">
      <c r="A1004" s="148" t="s">
        <v>1816</v>
      </c>
      <c r="B1004" s="18"/>
    </row>
    <row r="1005" spans="1:2" x14ac:dyDescent="0.25">
      <c r="A1005" s="36" t="s">
        <v>1813</v>
      </c>
      <c r="B1005" s="17"/>
    </row>
    <row r="1006" spans="1:2" x14ac:dyDescent="0.25">
      <c r="A1006" s="148" t="s">
        <v>1814</v>
      </c>
      <c r="B1006" s="18"/>
    </row>
    <row r="1007" spans="1:2" x14ac:dyDescent="0.25">
      <c r="A1007" s="36" t="s">
        <v>1815</v>
      </c>
      <c r="B1007" s="17"/>
    </row>
    <row r="1008" spans="1:2" x14ac:dyDescent="0.25">
      <c r="A1008" s="149" t="s">
        <v>1817</v>
      </c>
      <c r="B1008" s="61"/>
    </row>
    <row r="1009" spans="1:2" x14ac:dyDescent="0.25">
      <c r="B1009" s="18"/>
    </row>
    <row r="1010" spans="1:2" ht="18" x14ac:dyDescent="0.25">
      <c r="A1010" s="97" t="s">
        <v>489</v>
      </c>
      <c r="B1010" s="18"/>
    </row>
    <row r="1011" spans="1:2" x14ac:dyDescent="0.25">
      <c r="A1011" s="36" t="s">
        <v>490</v>
      </c>
      <c r="B1011" s="17"/>
    </row>
    <row r="1012" spans="1:2" x14ac:dyDescent="0.25">
      <c r="A1012" s="28" t="s">
        <v>491</v>
      </c>
      <c r="B1012" s="18"/>
    </row>
    <row r="1013" spans="1:2" x14ac:dyDescent="0.25">
      <c r="A1013" s="16" t="s">
        <v>492</v>
      </c>
    </row>
    <row r="1014" spans="1:2" x14ac:dyDescent="0.25">
      <c r="A1014" s="36" t="s">
        <v>493</v>
      </c>
      <c r="B1014" s="17"/>
    </row>
    <row r="1015" spans="1:2" x14ac:dyDescent="0.25">
      <c r="A1015" s="36" t="s">
        <v>494</v>
      </c>
      <c r="B1015" s="17"/>
    </row>
    <row r="1016" spans="1:2" x14ac:dyDescent="0.25">
      <c r="A1016" s="36" t="s">
        <v>495</v>
      </c>
      <c r="B1016" s="17"/>
    </row>
    <row r="1017" spans="1:2" x14ac:dyDescent="0.25">
      <c r="A1017" s="36" t="s">
        <v>496</v>
      </c>
      <c r="B1017" s="17"/>
    </row>
    <row r="1018" spans="1:2" x14ac:dyDescent="0.25">
      <c r="A1018" s="36" t="s">
        <v>497</v>
      </c>
      <c r="B1018" s="17"/>
    </row>
    <row r="1019" spans="1:2" x14ac:dyDescent="0.25">
      <c r="A1019" s="36" t="s">
        <v>761</v>
      </c>
      <c r="B1019" s="17"/>
    </row>
    <row r="1020" spans="1:2" x14ac:dyDescent="0.25">
      <c r="A1020" s="36" t="s">
        <v>501</v>
      </c>
      <c r="B1020" s="17"/>
    </row>
    <row r="1021" spans="1:2" x14ac:dyDescent="0.25">
      <c r="A1021" s="36" t="s">
        <v>502</v>
      </c>
      <c r="B1021" s="17"/>
    </row>
    <row r="1022" spans="1:2" x14ac:dyDescent="0.25">
      <c r="A1022" s="16" t="s">
        <v>503</v>
      </c>
    </row>
    <row r="1023" spans="1:2" x14ac:dyDescent="0.25">
      <c r="A1023" s="28" t="s">
        <v>504</v>
      </c>
      <c r="B1023" s="19"/>
    </row>
    <row r="1024" spans="1:2" x14ac:dyDescent="0.25">
      <c r="A1024" s="28" t="s">
        <v>505</v>
      </c>
      <c r="B1024" s="19"/>
    </row>
    <row r="1025" spans="1:2" x14ac:dyDescent="0.25">
      <c r="A1025" s="28" t="s">
        <v>506</v>
      </c>
      <c r="B1025" s="19"/>
    </row>
    <row r="1026" spans="1:2" x14ac:dyDescent="0.25">
      <c r="A1026" s="28" t="s">
        <v>507</v>
      </c>
      <c r="B1026" s="19"/>
    </row>
    <row r="1027" spans="1:2" x14ac:dyDescent="0.25">
      <c r="A1027" s="28" t="s">
        <v>508</v>
      </c>
      <c r="B1027" s="19"/>
    </row>
    <row r="1028" spans="1:2" x14ac:dyDescent="0.25">
      <c r="A1028" s="28" t="s">
        <v>762</v>
      </c>
      <c r="B1028" s="19"/>
    </row>
    <row r="1029" spans="1:2" x14ac:dyDescent="0.25">
      <c r="A1029" s="28" t="s">
        <v>512</v>
      </c>
      <c r="B1029" s="19"/>
    </row>
    <row r="1030" spans="1:2" x14ac:dyDescent="0.25">
      <c r="A1030" s="28" t="s">
        <v>513</v>
      </c>
      <c r="B1030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0"/>
  <sheetViews>
    <sheetView workbookViewId="0">
      <selection activeCell="B1" sqref="B1:B1048576"/>
    </sheetView>
  </sheetViews>
  <sheetFormatPr defaultRowHeight="15" x14ac:dyDescent="0.25"/>
  <cols>
    <col min="1" max="1" width="38.42578125" style="16" customWidth="1"/>
    <col min="2" max="2" width="17.85546875" style="7" bestFit="1" customWidth="1"/>
  </cols>
  <sheetData>
    <row r="1" spans="1:2" x14ac:dyDescent="0.25">
      <c r="A1" s="114" t="s">
        <v>0</v>
      </c>
      <c r="B1" s="87">
        <v>42247</v>
      </c>
    </row>
    <row r="2" spans="1:2" x14ac:dyDescent="0.25">
      <c r="B2" s="65"/>
    </row>
    <row r="3" spans="1:2" ht="18" x14ac:dyDescent="0.25">
      <c r="A3" s="97" t="s">
        <v>2</v>
      </c>
    </row>
    <row r="4" spans="1:2" x14ac:dyDescent="0.25">
      <c r="A4" s="36" t="s">
        <v>3</v>
      </c>
      <c r="B4" s="17"/>
    </row>
    <row r="5" spans="1:2" x14ac:dyDescent="0.25">
      <c r="A5" s="28" t="s">
        <v>623</v>
      </c>
      <c r="B5" s="19"/>
    </row>
    <row r="6" spans="1:2" x14ac:dyDescent="0.25">
      <c r="A6" s="28" t="s">
        <v>625</v>
      </c>
      <c r="B6" s="19"/>
    </row>
    <row r="7" spans="1:2" x14ac:dyDescent="0.25">
      <c r="A7" s="28" t="s">
        <v>626</v>
      </c>
      <c r="B7" s="19"/>
    </row>
    <row r="8" spans="1:2" x14ac:dyDescent="0.25">
      <c r="A8" s="28" t="s">
        <v>627</v>
      </c>
      <c r="B8" s="19"/>
    </row>
    <row r="9" spans="1:2" x14ac:dyDescent="0.25">
      <c r="A9" s="28" t="s">
        <v>624</v>
      </c>
      <c r="B9" s="19"/>
    </row>
    <row r="10" spans="1:2" x14ac:dyDescent="0.25">
      <c r="A10" s="49" t="s">
        <v>4</v>
      </c>
    </row>
    <row r="11" spans="1:2" x14ac:dyDescent="0.25">
      <c r="A11" s="36" t="s">
        <v>5</v>
      </c>
      <c r="B11" s="17"/>
    </row>
    <row r="12" spans="1:2" x14ac:dyDescent="0.25">
      <c r="A12" s="16" t="s">
        <v>6</v>
      </c>
      <c r="B12" s="18"/>
    </row>
    <row r="13" spans="1:2" x14ac:dyDescent="0.25">
      <c r="A13" s="36" t="s">
        <v>7</v>
      </c>
      <c r="B13" s="17"/>
    </row>
    <row r="14" spans="1:2" x14ac:dyDescent="0.25">
      <c r="A14" s="28" t="s">
        <v>8</v>
      </c>
      <c r="B14" s="19"/>
    </row>
    <row r="15" spans="1:2" x14ac:dyDescent="0.25">
      <c r="A15" s="49" t="s">
        <v>9</v>
      </c>
    </row>
    <row r="16" spans="1:2" x14ac:dyDescent="0.25">
      <c r="A16" s="16" t="s">
        <v>628</v>
      </c>
    </row>
    <row r="17" spans="1:2" x14ac:dyDescent="0.25">
      <c r="A17" s="36" t="s">
        <v>10</v>
      </c>
      <c r="B17" s="17"/>
    </row>
    <row r="18" spans="1:2" x14ac:dyDescent="0.25">
      <c r="A18" s="36" t="s">
        <v>11</v>
      </c>
      <c r="B18" s="17"/>
    </row>
    <row r="19" spans="1:2" x14ac:dyDescent="0.25">
      <c r="A19" s="36" t="s">
        <v>12</v>
      </c>
      <c r="B19" s="17"/>
    </row>
    <row r="20" spans="1:2" x14ac:dyDescent="0.25">
      <c r="A20" s="36" t="s">
        <v>13</v>
      </c>
      <c r="B20" s="17"/>
    </row>
    <row r="21" spans="1:2" x14ac:dyDescent="0.25">
      <c r="A21" s="36" t="s">
        <v>14</v>
      </c>
      <c r="B21" s="17"/>
    </row>
    <row r="22" spans="1:2" x14ac:dyDescent="0.25">
      <c r="A22" s="36" t="s">
        <v>15</v>
      </c>
      <c r="B22" s="17"/>
    </row>
    <row r="23" spans="1:2" x14ac:dyDescent="0.25">
      <c r="A23" s="36" t="s">
        <v>16</v>
      </c>
      <c r="B23" s="17"/>
    </row>
    <row r="24" spans="1:2" x14ac:dyDescent="0.25">
      <c r="A24" s="36" t="s">
        <v>17</v>
      </c>
      <c r="B24" s="17"/>
    </row>
    <row r="25" spans="1:2" x14ac:dyDescent="0.25">
      <c r="A25" s="36" t="s">
        <v>18</v>
      </c>
      <c r="B25" s="17"/>
    </row>
    <row r="26" spans="1:2" x14ac:dyDescent="0.25">
      <c r="A26" s="36" t="s">
        <v>19</v>
      </c>
      <c r="B26" s="17"/>
    </row>
    <row r="27" spans="1:2" x14ac:dyDescent="0.25">
      <c r="A27" s="36" t="s">
        <v>20</v>
      </c>
      <c r="B27" s="17"/>
    </row>
    <row r="28" spans="1:2" x14ac:dyDescent="0.25">
      <c r="A28" s="36" t="s">
        <v>21</v>
      </c>
      <c r="B28" s="17"/>
    </row>
    <row r="29" spans="1:2" x14ac:dyDescent="0.25">
      <c r="A29" s="36" t="s">
        <v>22</v>
      </c>
      <c r="B29" s="17"/>
    </row>
    <row r="30" spans="1:2" x14ac:dyDescent="0.25">
      <c r="A30" s="36" t="s">
        <v>23</v>
      </c>
      <c r="B30" s="17"/>
    </row>
    <row r="31" spans="1:2" x14ac:dyDescent="0.25">
      <c r="A31" s="36" t="s">
        <v>24</v>
      </c>
      <c r="B31" s="17"/>
    </row>
    <row r="32" spans="1:2" x14ac:dyDescent="0.25">
      <c r="A32" s="36" t="s">
        <v>795</v>
      </c>
      <c r="B32" s="17"/>
    </row>
    <row r="33" spans="1:2" x14ac:dyDescent="0.25">
      <c r="A33" s="36"/>
      <c r="B33" s="17"/>
    </row>
    <row r="34" spans="1:2" x14ac:dyDescent="0.25">
      <c r="A34" s="49" t="s">
        <v>27</v>
      </c>
    </row>
    <row r="35" spans="1:2" x14ac:dyDescent="0.25">
      <c r="A35" s="16" t="s">
        <v>628</v>
      </c>
    </row>
    <row r="36" spans="1:2" x14ac:dyDescent="0.25">
      <c r="A36" s="28" t="s">
        <v>10</v>
      </c>
      <c r="B36" s="19"/>
    </row>
    <row r="37" spans="1:2" x14ac:dyDescent="0.25">
      <c r="A37" s="28" t="s">
        <v>11</v>
      </c>
      <c r="B37" s="19"/>
    </row>
    <row r="38" spans="1:2" x14ac:dyDescent="0.25">
      <c r="A38" s="28" t="s">
        <v>629</v>
      </c>
      <c r="B38" s="19"/>
    </row>
    <row r="39" spans="1:2" x14ac:dyDescent="0.25">
      <c r="A39" s="28" t="s">
        <v>13</v>
      </c>
      <c r="B39" s="19"/>
    </row>
    <row r="40" spans="1:2" x14ac:dyDescent="0.25">
      <c r="A40" s="28" t="s">
        <v>14</v>
      </c>
      <c r="B40" s="19"/>
    </row>
    <row r="41" spans="1:2" x14ac:dyDescent="0.25">
      <c r="A41" s="28" t="s">
        <v>15</v>
      </c>
      <c r="B41" s="19"/>
    </row>
    <row r="42" spans="1:2" x14ac:dyDescent="0.25">
      <c r="A42" s="28" t="s">
        <v>16</v>
      </c>
      <c r="B42" s="19"/>
    </row>
    <row r="43" spans="1:2" x14ac:dyDescent="0.25">
      <c r="A43" s="28" t="s">
        <v>17</v>
      </c>
      <c r="B43" s="19"/>
    </row>
    <row r="44" spans="1:2" x14ac:dyDescent="0.25">
      <c r="A44" s="28" t="s">
        <v>18</v>
      </c>
      <c r="B44" s="19"/>
    </row>
    <row r="45" spans="1:2" x14ac:dyDescent="0.25">
      <c r="A45" s="28" t="s">
        <v>19</v>
      </c>
      <c r="B45" s="19"/>
    </row>
    <row r="46" spans="1:2" x14ac:dyDescent="0.25">
      <c r="A46" s="28" t="s">
        <v>20</v>
      </c>
      <c r="B46" s="19"/>
    </row>
    <row r="47" spans="1:2" x14ac:dyDescent="0.25">
      <c r="A47" s="28" t="s">
        <v>21</v>
      </c>
      <c r="B47" s="19"/>
    </row>
    <row r="48" spans="1:2" x14ac:dyDescent="0.25">
      <c r="A48" s="28" t="s">
        <v>22</v>
      </c>
      <c r="B48" s="19"/>
    </row>
    <row r="49" spans="1:2" x14ac:dyDescent="0.25">
      <c r="A49" s="28" t="s">
        <v>23</v>
      </c>
      <c r="B49" s="19"/>
    </row>
    <row r="50" spans="1:2" x14ac:dyDescent="0.25">
      <c r="A50" s="28" t="s">
        <v>24</v>
      </c>
      <c r="B50" s="19"/>
    </row>
    <row r="51" spans="1:2" x14ac:dyDescent="0.25">
      <c r="A51" s="36" t="s">
        <v>795</v>
      </c>
      <c r="B51" s="19"/>
    </row>
    <row r="52" spans="1:2" x14ac:dyDescent="0.25">
      <c r="A52" s="28"/>
      <c r="B52" s="19"/>
    </row>
    <row r="53" spans="1:2" x14ac:dyDescent="0.25">
      <c r="A53" s="49" t="s">
        <v>28</v>
      </c>
    </row>
    <row r="54" spans="1:2" x14ac:dyDescent="0.25">
      <c r="A54" s="16" t="s">
        <v>29</v>
      </c>
    </row>
    <row r="55" spans="1:2" x14ac:dyDescent="0.25">
      <c r="A55" s="28" t="s">
        <v>630</v>
      </c>
      <c r="B55" s="19"/>
    </row>
    <row r="56" spans="1:2" x14ac:dyDescent="0.25">
      <c r="A56" s="115">
        <v>0</v>
      </c>
      <c r="B56" s="19"/>
    </row>
    <row r="57" spans="1:2" x14ac:dyDescent="0.25">
      <c r="A57" s="28" t="s">
        <v>631</v>
      </c>
      <c r="B57" s="19"/>
    </row>
    <row r="58" spans="1:2" x14ac:dyDescent="0.25">
      <c r="A58" s="28" t="s">
        <v>632</v>
      </c>
      <c r="B58" s="19"/>
    </row>
    <row r="59" spans="1:2" x14ac:dyDescent="0.25">
      <c r="A59" s="28" t="s">
        <v>633</v>
      </c>
      <c r="B59" s="19"/>
    </row>
    <row r="60" spans="1:2" x14ac:dyDescent="0.25">
      <c r="A60" s="28" t="s">
        <v>634</v>
      </c>
      <c r="B60" s="19"/>
    </row>
    <row r="61" spans="1:2" x14ac:dyDescent="0.25">
      <c r="A61" s="28" t="s">
        <v>635</v>
      </c>
      <c r="B61" s="19"/>
    </row>
    <row r="62" spans="1:2" x14ac:dyDescent="0.25">
      <c r="A62" s="28" t="s">
        <v>636</v>
      </c>
      <c r="B62" s="19"/>
    </row>
    <row r="63" spans="1:2" x14ac:dyDescent="0.25">
      <c r="A63" s="28" t="s">
        <v>637</v>
      </c>
      <c r="B63" s="19"/>
    </row>
    <row r="64" spans="1:2" x14ac:dyDescent="0.25">
      <c r="A64" s="28" t="s">
        <v>638</v>
      </c>
      <c r="B64" s="19"/>
    </row>
    <row r="65" spans="1:2" x14ac:dyDescent="0.25">
      <c r="A65" s="28" t="s">
        <v>639</v>
      </c>
      <c r="B65" s="19"/>
    </row>
    <row r="66" spans="1:2" x14ac:dyDescent="0.25">
      <c r="A66" s="28" t="s">
        <v>640</v>
      </c>
      <c r="B66" s="19"/>
    </row>
    <row r="67" spans="1:2" x14ac:dyDescent="0.25">
      <c r="A67" s="28" t="s">
        <v>641</v>
      </c>
      <c r="B67" s="19"/>
    </row>
    <row r="68" spans="1:2" x14ac:dyDescent="0.25">
      <c r="A68" s="28" t="s">
        <v>642</v>
      </c>
      <c r="B68" s="19"/>
    </row>
    <row r="69" spans="1:2" x14ac:dyDescent="0.25">
      <c r="A69" s="28" t="s">
        <v>643</v>
      </c>
      <c r="B69" s="19"/>
    </row>
    <row r="70" spans="1:2" x14ac:dyDescent="0.25">
      <c r="A70" s="28" t="s">
        <v>644</v>
      </c>
      <c r="B70" s="19"/>
    </row>
    <row r="71" spans="1:2" x14ac:dyDescent="0.25">
      <c r="A71" s="28" t="s">
        <v>645</v>
      </c>
      <c r="B71" s="19"/>
    </row>
    <row r="72" spans="1:2" x14ac:dyDescent="0.25">
      <c r="A72" s="28" t="s">
        <v>646</v>
      </c>
      <c r="B72" s="19"/>
    </row>
    <row r="73" spans="1:2" x14ac:dyDescent="0.25">
      <c r="A73" s="28" t="s">
        <v>647</v>
      </c>
      <c r="B73" s="19"/>
    </row>
    <row r="74" spans="1:2" x14ac:dyDescent="0.25">
      <c r="A74" s="28" t="s">
        <v>648</v>
      </c>
      <c r="B74" s="19"/>
    </row>
    <row r="75" spans="1:2" x14ac:dyDescent="0.25">
      <c r="A75" s="28" t="s">
        <v>649</v>
      </c>
      <c r="B75" s="19"/>
    </row>
    <row r="76" spans="1:2" x14ac:dyDescent="0.25">
      <c r="A76" s="28" t="s">
        <v>650</v>
      </c>
      <c r="B76" s="19"/>
    </row>
    <row r="77" spans="1:2" x14ac:dyDescent="0.25">
      <c r="A77" s="49" t="s">
        <v>30</v>
      </c>
    </row>
    <row r="78" spans="1:2" x14ac:dyDescent="0.25">
      <c r="A78" s="16" t="s">
        <v>628</v>
      </c>
    </row>
    <row r="79" spans="1:2" x14ac:dyDescent="0.25">
      <c r="A79" s="16" t="s">
        <v>10</v>
      </c>
      <c r="B79" s="18"/>
    </row>
    <row r="80" spans="1:2" x14ac:dyDescent="0.25">
      <c r="A80" s="16" t="s">
        <v>11</v>
      </c>
      <c r="B80" s="18"/>
    </row>
    <row r="81" spans="1:2" x14ac:dyDescent="0.25">
      <c r="A81" s="16" t="s">
        <v>629</v>
      </c>
      <c r="B81" s="18"/>
    </row>
    <row r="82" spans="1:2" x14ac:dyDescent="0.25">
      <c r="A82" s="16" t="s">
        <v>13</v>
      </c>
      <c r="B82" s="18"/>
    </row>
    <row r="83" spans="1:2" x14ac:dyDescent="0.25">
      <c r="A83" s="16" t="s">
        <v>14</v>
      </c>
      <c r="B83" s="18"/>
    </row>
    <row r="84" spans="1:2" x14ac:dyDescent="0.25">
      <c r="A84" s="16" t="s">
        <v>15</v>
      </c>
      <c r="B84" s="18"/>
    </row>
    <row r="85" spans="1:2" x14ac:dyDescent="0.25">
      <c r="A85" s="16" t="s">
        <v>16</v>
      </c>
      <c r="B85" s="18"/>
    </row>
    <row r="86" spans="1:2" x14ac:dyDescent="0.25">
      <c r="A86" s="16" t="s">
        <v>17</v>
      </c>
      <c r="B86" s="18"/>
    </row>
    <row r="87" spans="1:2" x14ac:dyDescent="0.25">
      <c r="A87" s="16" t="s">
        <v>18</v>
      </c>
      <c r="B87" s="18"/>
    </row>
    <row r="88" spans="1:2" x14ac:dyDescent="0.25">
      <c r="A88" s="16" t="s">
        <v>19</v>
      </c>
      <c r="B88" s="18"/>
    </row>
    <row r="89" spans="1:2" x14ac:dyDescent="0.25">
      <c r="A89" s="16" t="s">
        <v>20</v>
      </c>
      <c r="B89" s="18"/>
    </row>
    <row r="90" spans="1:2" x14ac:dyDescent="0.25">
      <c r="A90" s="16" t="s">
        <v>21</v>
      </c>
      <c r="B90" s="18"/>
    </row>
    <row r="91" spans="1:2" x14ac:dyDescent="0.25">
      <c r="A91" s="16" t="s">
        <v>22</v>
      </c>
      <c r="B91" s="18"/>
    </row>
    <row r="92" spans="1:2" x14ac:dyDescent="0.25">
      <c r="A92" s="16" t="s">
        <v>23</v>
      </c>
      <c r="B92" s="18"/>
    </row>
    <row r="93" spans="1:2" x14ac:dyDescent="0.25">
      <c r="A93" s="16" t="s">
        <v>24</v>
      </c>
      <c r="B93" s="18"/>
    </row>
    <row r="94" spans="1:2" x14ac:dyDescent="0.25">
      <c r="A94" s="36" t="s">
        <v>795</v>
      </c>
      <c r="B94" s="18"/>
    </row>
    <row r="95" spans="1:2" x14ac:dyDescent="0.25">
      <c r="B95" s="18"/>
    </row>
    <row r="96" spans="1:2" x14ac:dyDescent="0.25">
      <c r="A96" s="49" t="s">
        <v>31</v>
      </c>
      <c r="B96" s="18"/>
    </row>
    <row r="97" spans="1:2" x14ac:dyDescent="0.25">
      <c r="A97" s="16" t="s">
        <v>628</v>
      </c>
      <c r="B97" s="18"/>
    </row>
    <row r="98" spans="1:2" x14ac:dyDescent="0.25">
      <c r="A98" s="16" t="s">
        <v>10</v>
      </c>
      <c r="B98" s="18"/>
    </row>
    <row r="99" spans="1:2" x14ac:dyDescent="0.25">
      <c r="A99" s="16" t="s">
        <v>11</v>
      </c>
      <c r="B99" s="18"/>
    </row>
    <row r="100" spans="1:2" x14ac:dyDescent="0.25">
      <c r="A100" s="16" t="s">
        <v>629</v>
      </c>
      <c r="B100" s="18"/>
    </row>
    <row r="101" spans="1:2" x14ac:dyDescent="0.25">
      <c r="A101" s="16" t="s">
        <v>13</v>
      </c>
      <c r="B101" s="18"/>
    </row>
    <row r="102" spans="1:2" x14ac:dyDescent="0.25">
      <c r="A102" s="16" t="s">
        <v>14</v>
      </c>
      <c r="B102" s="18"/>
    </row>
    <row r="103" spans="1:2" x14ac:dyDescent="0.25">
      <c r="A103" s="16" t="s">
        <v>15</v>
      </c>
      <c r="B103" s="18"/>
    </row>
    <row r="104" spans="1:2" x14ac:dyDescent="0.25">
      <c r="A104" s="16" t="s">
        <v>16</v>
      </c>
      <c r="B104" s="18"/>
    </row>
    <row r="105" spans="1:2" x14ac:dyDescent="0.25">
      <c r="A105" s="16" t="s">
        <v>17</v>
      </c>
      <c r="B105" s="18"/>
    </row>
    <row r="106" spans="1:2" x14ac:dyDescent="0.25">
      <c r="A106" s="16" t="s">
        <v>18</v>
      </c>
      <c r="B106" s="18"/>
    </row>
    <row r="107" spans="1:2" x14ac:dyDescent="0.25">
      <c r="A107" s="16" t="s">
        <v>19</v>
      </c>
      <c r="B107" s="18"/>
    </row>
    <row r="108" spans="1:2" x14ac:dyDescent="0.25">
      <c r="A108" s="16" t="s">
        <v>20</v>
      </c>
      <c r="B108" s="18"/>
    </row>
    <row r="109" spans="1:2" x14ac:dyDescent="0.25">
      <c r="A109" s="16" t="s">
        <v>21</v>
      </c>
      <c r="B109" s="18"/>
    </row>
    <row r="110" spans="1:2" x14ac:dyDescent="0.25">
      <c r="A110" s="16" t="s">
        <v>22</v>
      </c>
      <c r="B110" s="18"/>
    </row>
    <row r="111" spans="1:2" x14ac:dyDescent="0.25">
      <c r="A111" s="16" t="s">
        <v>23</v>
      </c>
      <c r="B111" s="18"/>
    </row>
    <row r="112" spans="1:2" x14ac:dyDescent="0.25">
      <c r="A112" s="16" t="s">
        <v>24</v>
      </c>
      <c r="B112" s="18"/>
    </row>
    <row r="113" spans="1:2" x14ac:dyDescent="0.25">
      <c r="A113" s="36" t="s">
        <v>795</v>
      </c>
      <c r="B113" s="18"/>
    </row>
    <row r="114" spans="1:2" x14ac:dyDescent="0.25">
      <c r="B114" s="18"/>
    </row>
    <row r="115" spans="1:2" x14ac:dyDescent="0.25">
      <c r="A115" s="49" t="s">
        <v>32</v>
      </c>
      <c r="B115" s="18"/>
    </row>
    <row r="116" spans="1:2" x14ac:dyDescent="0.25">
      <c r="A116" s="16" t="s">
        <v>628</v>
      </c>
      <c r="B116" s="18"/>
    </row>
    <row r="117" spans="1:2" x14ac:dyDescent="0.25">
      <c r="A117" s="16" t="s">
        <v>10</v>
      </c>
      <c r="B117" s="18"/>
    </row>
    <row r="118" spans="1:2" x14ac:dyDescent="0.25">
      <c r="A118" s="16" t="s">
        <v>11</v>
      </c>
      <c r="B118" s="18"/>
    </row>
    <row r="119" spans="1:2" x14ac:dyDescent="0.25">
      <c r="A119" s="16" t="s">
        <v>629</v>
      </c>
      <c r="B119" s="18"/>
    </row>
    <row r="120" spans="1:2" x14ac:dyDescent="0.25">
      <c r="A120" s="16" t="s">
        <v>13</v>
      </c>
      <c r="B120" s="18"/>
    </row>
    <row r="121" spans="1:2" x14ac:dyDescent="0.25">
      <c r="A121" s="16" t="s">
        <v>14</v>
      </c>
      <c r="B121" s="18"/>
    </row>
    <row r="122" spans="1:2" x14ac:dyDescent="0.25">
      <c r="A122" s="16" t="s">
        <v>15</v>
      </c>
      <c r="B122" s="18"/>
    </row>
    <row r="123" spans="1:2" x14ac:dyDescent="0.25">
      <c r="A123" s="16" t="s">
        <v>16</v>
      </c>
      <c r="B123" s="18"/>
    </row>
    <row r="124" spans="1:2" x14ac:dyDescent="0.25">
      <c r="A124" s="16" t="s">
        <v>17</v>
      </c>
      <c r="B124" s="18"/>
    </row>
    <row r="125" spans="1:2" x14ac:dyDescent="0.25">
      <c r="A125" s="16" t="s">
        <v>18</v>
      </c>
      <c r="B125" s="18"/>
    </row>
    <row r="126" spans="1:2" x14ac:dyDescent="0.25">
      <c r="A126" s="16" t="s">
        <v>19</v>
      </c>
      <c r="B126" s="18"/>
    </row>
    <row r="127" spans="1:2" x14ac:dyDescent="0.25">
      <c r="A127" s="16" t="s">
        <v>20</v>
      </c>
      <c r="B127" s="18"/>
    </row>
    <row r="128" spans="1:2" x14ac:dyDescent="0.25">
      <c r="A128" s="16" t="s">
        <v>21</v>
      </c>
      <c r="B128" s="18"/>
    </row>
    <row r="129" spans="1:2" x14ac:dyDescent="0.25">
      <c r="A129" s="16" t="s">
        <v>22</v>
      </c>
      <c r="B129" s="18"/>
    </row>
    <row r="130" spans="1:2" x14ac:dyDescent="0.25">
      <c r="A130" s="16" t="s">
        <v>23</v>
      </c>
      <c r="B130" s="18"/>
    </row>
    <row r="131" spans="1:2" x14ac:dyDescent="0.25">
      <c r="A131" s="16" t="s">
        <v>24</v>
      </c>
      <c r="B131" s="18"/>
    </row>
    <row r="132" spans="1:2" x14ac:dyDescent="0.25">
      <c r="A132" s="36" t="s">
        <v>795</v>
      </c>
      <c r="B132" s="18"/>
    </row>
    <row r="133" spans="1:2" x14ac:dyDescent="0.25">
      <c r="B133" s="18"/>
    </row>
    <row r="134" spans="1:2" x14ac:dyDescent="0.25">
      <c r="A134" s="49" t="s">
        <v>33</v>
      </c>
      <c r="B134" s="18"/>
    </row>
    <row r="135" spans="1:2" x14ac:dyDescent="0.25">
      <c r="A135" s="16" t="s">
        <v>628</v>
      </c>
      <c r="B135" s="18"/>
    </row>
    <row r="136" spans="1:2" x14ac:dyDescent="0.25">
      <c r="A136" s="16" t="s">
        <v>10</v>
      </c>
      <c r="B136" s="18"/>
    </row>
    <row r="137" spans="1:2" x14ac:dyDescent="0.25">
      <c r="A137" s="16" t="s">
        <v>11</v>
      </c>
      <c r="B137" s="18"/>
    </row>
    <row r="138" spans="1:2" x14ac:dyDescent="0.25">
      <c r="A138" s="16" t="s">
        <v>629</v>
      </c>
      <c r="B138" s="18"/>
    </row>
    <row r="139" spans="1:2" x14ac:dyDescent="0.25">
      <c r="A139" s="16" t="s">
        <v>13</v>
      </c>
      <c r="B139" s="18"/>
    </row>
    <row r="140" spans="1:2" x14ac:dyDescent="0.25">
      <c r="A140" s="16" t="s">
        <v>14</v>
      </c>
      <c r="B140" s="18"/>
    </row>
    <row r="141" spans="1:2" x14ac:dyDescent="0.25">
      <c r="A141" s="16" t="s">
        <v>15</v>
      </c>
      <c r="B141" s="18"/>
    </row>
    <row r="142" spans="1:2" x14ac:dyDescent="0.25">
      <c r="A142" s="16" t="s">
        <v>16</v>
      </c>
      <c r="B142" s="18"/>
    </row>
    <row r="143" spans="1:2" x14ac:dyDescent="0.25">
      <c r="A143" s="16" t="s">
        <v>17</v>
      </c>
      <c r="B143" s="18"/>
    </row>
    <row r="144" spans="1:2" x14ac:dyDescent="0.25">
      <c r="A144" s="16" t="s">
        <v>18</v>
      </c>
      <c r="B144" s="18"/>
    </row>
    <row r="145" spans="1:2" x14ac:dyDescent="0.25">
      <c r="A145" s="16" t="s">
        <v>19</v>
      </c>
      <c r="B145" s="18"/>
    </row>
    <row r="146" spans="1:2" x14ac:dyDescent="0.25">
      <c r="A146" s="16" t="s">
        <v>20</v>
      </c>
      <c r="B146" s="18"/>
    </row>
    <row r="147" spans="1:2" x14ac:dyDescent="0.25">
      <c r="A147" s="16" t="s">
        <v>21</v>
      </c>
      <c r="B147" s="18"/>
    </row>
    <row r="148" spans="1:2" x14ac:dyDescent="0.25">
      <c r="A148" s="16" t="s">
        <v>22</v>
      </c>
      <c r="B148" s="18"/>
    </row>
    <row r="149" spans="1:2" x14ac:dyDescent="0.25">
      <c r="A149" s="16" t="s">
        <v>23</v>
      </c>
      <c r="B149" s="18"/>
    </row>
    <row r="150" spans="1:2" x14ac:dyDescent="0.25">
      <c r="A150" s="16" t="s">
        <v>24</v>
      </c>
      <c r="B150" s="18"/>
    </row>
    <row r="151" spans="1:2" x14ac:dyDescent="0.25">
      <c r="A151" s="36" t="s">
        <v>795</v>
      </c>
      <c r="B151" s="18"/>
    </row>
    <row r="152" spans="1:2" x14ac:dyDescent="0.25">
      <c r="B152" s="18"/>
    </row>
    <row r="153" spans="1:2" x14ac:dyDescent="0.25">
      <c r="A153" s="49" t="s">
        <v>34</v>
      </c>
    </row>
    <row r="154" spans="1:2" x14ac:dyDescent="0.25">
      <c r="A154" s="16" t="s">
        <v>651</v>
      </c>
    </row>
    <row r="155" spans="1:2" x14ac:dyDescent="0.25">
      <c r="A155" s="28" t="s">
        <v>10</v>
      </c>
      <c r="B155" s="19"/>
    </row>
    <row r="156" spans="1:2" x14ac:dyDescent="0.25">
      <c r="A156" s="28" t="s">
        <v>11</v>
      </c>
      <c r="B156" s="19"/>
    </row>
    <row r="157" spans="1:2" x14ac:dyDescent="0.25">
      <c r="A157" s="28" t="s">
        <v>629</v>
      </c>
      <c r="B157" s="19"/>
    </row>
    <row r="158" spans="1:2" x14ac:dyDescent="0.25">
      <c r="A158" s="28" t="s">
        <v>13</v>
      </c>
      <c r="B158" s="19"/>
    </row>
    <row r="159" spans="1:2" x14ac:dyDescent="0.25">
      <c r="A159" s="28" t="s">
        <v>14</v>
      </c>
      <c r="B159" s="19"/>
    </row>
    <row r="160" spans="1:2" x14ac:dyDescent="0.25">
      <c r="A160" s="28" t="s">
        <v>15</v>
      </c>
      <c r="B160" s="19"/>
    </row>
    <row r="161" spans="1:2" x14ac:dyDescent="0.25">
      <c r="A161" s="28" t="s">
        <v>16</v>
      </c>
      <c r="B161" s="19"/>
    </row>
    <row r="162" spans="1:2" x14ac:dyDescent="0.25">
      <c r="A162" s="28" t="s">
        <v>17</v>
      </c>
      <c r="B162" s="19"/>
    </row>
    <row r="163" spans="1:2" x14ac:dyDescent="0.25">
      <c r="A163" s="28" t="s">
        <v>18</v>
      </c>
      <c r="B163" s="19"/>
    </row>
    <row r="164" spans="1:2" x14ac:dyDescent="0.25">
      <c r="A164" s="28" t="s">
        <v>19</v>
      </c>
      <c r="B164" s="19"/>
    </row>
    <row r="165" spans="1:2" x14ac:dyDescent="0.25">
      <c r="A165" s="28" t="s">
        <v>20</v>
      </c>
      <c r="B165" s="19"/>
    </row>
    <row r="166" spans="1:2" x14ac:dyDescent="0.25">
      <c r="A166" s="28" t="s">
        <v>21</v>
      </c>
      <c r="B166" s="19"/>
    </row>
    <row r="167" spans="1:2" x14ac:dyDescent="0.25">
      <c r="A167" s="28" t="s">
        <v>22</v>
      </c>
      <c r="B167" s="19"/>
    </row>
    <row r="168" spans="1:2" x14ac:dyDescent="0.25">
      <c r="A168" s="28" t="s">
        <v>23</v>
      </c>
      <c r="B168" s="19"/>
    </row>
    <row r="169" spans="1:2" x14ac:dyDescent="0.25">
      <c r="A169" s="28" t="s">
        <v>24</v>
      </c>
      <c r="B169" s="19"/>
    </row>
    <row r="170" spans="1:2" x14ac:dyDescent="0.25">
      <c r="A170" s="36" t="s">
        <v>795</v>
      </c>
      <c r="B170" s="19"/>
    </row>
    <row r="171" spans="1:2" x14ac:dyDescent="0.25">
      <c r="A171" s="28"/>
      <c r="B171" s="19"/>
    </row>
    <row r="172" spans="1:2" x14ac:dyDescent="0.25">
      <c r="A172" s="16" t="s">
        <v>652</v>
      </c>
      <c r="B172" s="18"/>
    </row>
    <row r="173" spans="1:2" x14ac:dyDescent="0.25">
      <c r="A173" s="16" t="s">
        <v>35</v>
      </c>
      <c r="B173" s="18"/>
    </row>
    <row r="174" spans="1:2" x14ac:dyDescent="0.25">
      <c r="A174" s="16" t="s">
        <v>36</v>
      </c>
      <c r="B174" s="18"/>
    </row>
    <row r="175" spans="1:2" x14ac:dyDescent="0.25">
      <c r="A175" s="16" t="s">
        <v>37</v>
      </c>
      <c r="B175" s="18"/>
    </row>
    <row r="176" spans="1:2" x14ac:dyDescent="0.25">
      <c r="A176" s="16" t="s">
        <v>38</v>
      </c>
      <c r="B176" s="18"/>
    </row>
    <row r="177" spans="1:2" x14ac:dyDescent="0.25">
      <c r="A177" s="16" t="s">
        <v>39</v>
      </c>
      <c r="B177" s="18"/>
    </row>
    <row r="179" spans="1:2" ht="18" x14ac:dyDescent="0.25">
      <c r="A179" s="97" t="s">
        <v>516</v>
      </c>
    </row>
    <row r="180" spans="1:2" x14ac:dyDescent="0.25">
      <c r="A180" s="17" t="s">
        <v>746</v>
      </c>
      <c r="B180" s="17"/>
    </row>
    <row r="181" spans="1:2" x14ac:dyDescent="0.25">
      <c r="A181" s="36" t="s">
        <v>656</v>
      </c>
      <c r="B181" s="17"/>
    </row>
    <row r="182" spans="1:2" x14ac:dyDescent="0.25">
      <c r="A182" s="16" t="s">
        <v>41</v>
      </c>
      <c r="B182" s="54"/>
    </row>
    <row r="183" spans="1:2" x14ac:dyDescent="0.25">
      <c r="A183" s="36" t="s">
        <v>42</v>
      </c>
      <c r="B183" s="17"/>
    </row>
    <row r="184" spans="1:2" x14ac:dyDescent="0.25">
      <c r="A184" s="36" t="s">
        <v>43</v>
      </c>
      <c r="B184" s="17"/>
    </row>
    <row r="185" spans="1:2" x14ac:dyDescent="0.25">
      <c r="A185" s="36" t="s">
        <v>44</v>
      </c>
      <c r="B185" s="17"/>
    </row>
    <row r="186" spans="1:2" x14ac:dyDescent="0.25">
      <c r="A186" s="36" t="s">
        <v>45</v>
      </c>
      <c r="B186" s="17"/>
    </row>
    <row r="187" spans="1:2" x14ac:dyDescent="0.25">
      <c r="A187" s="16" t="s">
        <v>734</v>
      </c>
      <c r="B187" s="18"/>
    </row>
    <row r="188" spans="1:2" x14ac:dyDescent="0.25">
      <c r="A188" s="16" t="s">
        <v>726</v>
      </c>
      <c r="B188" s="18"/>
    </row>
    <row r="189" spans="1:2" x14ac:dyDescent="0.25">
      <c r="A189" s="28" t="s">
        <v>46</v>
      </c>
      <c r="B189" s="19"/>
    </row>
    <row r="190" spans="1:2" x14ac:dyDescent="0.25">
      <c r="A190" s="28" t="s">
        <v>763</v>
      </c>
      <c r="B190" s="19"/>
    </row>
    <row r="191" spans="1:2" x14ac:dyDescent="0.25">
      <c r="A191" s="28" t="s">
        <v>653</v>
      </c>
      <c r="B191" s="19"/>
    </row>
    <row r="192" spans="1:2" x14ac:dyDescent="0.25">
      <c r="A192" s="28" t="s">
        <v>654</v>
      </c>
      <c r="B192" s="19"/>
    </row>
    <row r="193" spans="1:2" x14ac:dyDescent="0.25">
      <c r="A193" s="28" t="s">
        <v>655</v>
      </c>
      <c r="B193" s="19"/>
    </row>
    <row r="194" spans="1:2" x14ac:dyDescent="0.25">
      <c r="A194" s="19" t="s">
        <v>747</v>
      </c>
      <c r="B194" s="19"/>
    </row>
    <row r="195" spans="1:2" x14ac:dyDescent="0.25">
      <c r="A195" s="28" t="s">
        <v>748</v>
      </c>
      <c r="B195" s="19"/>
    </row>
    <row r="196" spans="1:2" x14ac:dyDescent="0.25">
      <c r="A196" s="28" t="s">
        <v>862</v>
      </c>
      <c r="B196" s="19"/>
    </row>
    <row r="197" spans="1:2" x14ac:dyDescent="0.25">
      <c r="A197" s="28" t="s">
        <v>50</v>
      </c>
      <c r="B197" s="19"/>
    </row>
    <row r="198" spans="1:2" x14ac:dyDescent="0.25">
      <c r="A198" s="16" t="s">
        <v>51</v>
      </c>
      <c r="B198" s="18"/>
    </row>
    <row r="199" spans="1:2" x14ac:dyDescent="0.25">
      <c r="A199" s="16" t="s">
        <v>800</v>
      </c>
      <c r="B199" s="18"/>
    </row>
    <row r="201" spans="1:2" x14ac:dyDescent="0.25">
      <c r="A201" s="49" t="s">
        <v>53</v>
      </c>
    </row>
    <row r="202" spans="1:2" x14ac:dyDescent="0.25">
      <c r="A202" s="28" t="s">
        <v>517</v>
      </c>
      <c r="B202" s="19"/>
    </row>
    <row r="203" spans="1:2" x14ac:dyDescent="0.25">
      <c r="A203" s="28" t="s">
        <v>518</v>
      </c>
      <c r="B203" s="19"/>
    </row>
    <row r="204" spans="1:2" x14ac:dyDescent="0.25">
      <c r="A204" s="28" t="s">
        <v>519</v>
      </c>
      <c r="B204" s="19"/>
    </row>
    <row r="205" spans="1:2" x14ac:dyDescent="0.25">
      <c r="A205" s="28" t="s">
        <v>520</v>
      </c>
      <c r="B205" s="19"/>
    </row>
    <row r="206" spans="1:2" x14ac:dyDescent="0.25">
      <c r="A206" s="28" t="s">
        <v>521</v>
      </c>
      <c r="B206" s="19"/>
    </row>
    <row r="207" spans="1:2" x14ac:dyDescent="0.25">
      <c r="A207" s="28" t="s">
        <v>522</v>
      </c>
      <c r="B207" s="19"/>
    </row>
    <row r="208" spans="1:2" x14ac:dyDescent="0.25">
      <c r="A208" s="28" t="s">
        <v>721</v>
      </c>
      <c r="B208" s="19"/>
    </row>
    <row r="209" spans="1:2" x14ac:dyDescent="0.25">
      <c r="A209" s="28" t="s">
        <v>523</v>
      </c>
      <c r="B209" s="19"/>
    </row>
    <row r="210" spans="1:2" x14ac:dyDescent="0.25">
      <c r="A210" s="28" t="s">
        <v>524</v>
      </c>
      <c r="B210" s="19"/>
    </row>
    <row r="211" spans="1:2" x14ac:dyDescent="0.25">
      <c r="A211" s="28" t="s">
        <v>525</v>
      </c>
      <c r="B211" s="19"/>
    </row>
    <row r="212" spans="1:2" x14ac:dyDescent="0.25">
      <c r="A212" s="28" t="s">
        <v>526</v>
      </c>
      <c r="B212" s="19"/>
    </row>
    <row r="213" spans="1:2" x14ac:dyDescent="0.25">
      <c r="A213" s="28" t="s">
        <v>527</v>
      </c>
      <c r="B213" s="19"/>
    </row>
    <row r="214" spans="1:2" x14ac:dyDescent="0.25">
      <c r="A214" s="28" t="s">
        <v>528</v>
      </c>
      <c r="B214" s="19"/>
    </row>
    <row r="215" spans="1:2" x14ac:dyDescent="0.25">
      <c r="A215" s="28" t="s">
        <v>529</v>
      </c>
      <c r="B215" s="19"/>
    </row>
    <row r="216" spans="1:2" x14ac:dyDescent="0.25">
      <c r="A216" s="28" t="s">
        <v>530</v>
      </c>
      <c r="B216" s="19"/>
    </row>
    <row r="217" spans="1:2" x14ac:dyDescent="0.25">
      <c r="A217" s="28" t="s">
        <v>531</v>
      </c>
      <c r="B217" s="19"/>
    </row>
    <row r="218" spans="1:2" x14ac:dyDescent="0.25">
      <c r="A218" s="28" t="s">
        <v>532</v>
      </c>
      <c r="B218" s="19"/>
    </row>
    <row r="219" spans="1:2" x14ac:dyDescent="0.25">
      <c r="A219" s="28" t="s">
        <v>533</v>
      </c>
      <c r="B219" s="19"/>
    </row>
    <row r="220" spans="1:2" x14ac:dyDescent="0.25">
      <c r="A220" s="28" t="s">
        <v>534</v>
      </c>
      <c r="B220" s="19"/>
    </row>
    <row r="221" spans="1:2" x14ac:dyDescent="0.25">
      <c r="A221" s="28" t="s">
        <v>535</v>
      </c>
      <c r="B221" s="19"/>
    </row>
    <row r="222" spans="1:2" x14ac:dyDescent="0.25">
      <c r="A222" s="28" t="s">
        <v>536</v>
      </c>
      <c r="B222" s="19"/>
    </row>
    <row r="223" spans="1:2" x14ac:dyDescent="0.25">
      <c r="A223" s="28" t="s">
        <v>537</v>
      </c>
      <c r="B223" s="19"/>
    </row>
    <row r="224" spans="1:2" x14ac:dyDescent="0.25">
      <c r="A224" s="28" t="s">
        <v>538</v>
      </c>
      <c r="B224" s="19"/>
    </row>
    <row r="225" spans="1:2" x14ac:dyDescent="0.25">
      <c r="A225" s="28" t="s">
        <v>539</v>
      </c>
      <c r="B225" s="19"/>
    </row>
    <row r="226" spans="1:2" x14ac:dyDescent="0.25">
      <c r="A226" s="28" t="s">
        <v>540</v>
      </c>
      <c r="B226" s="19"/>
    </row>
    <row r="227" spans="1:2" x14ac:dyDescent="0.25">
      <c r="A227" s="28" t="s">
        <v>541</v>
      </c>
      <c r="B227" s="19"/>
    </row>
    <row r="228" spans="1:2" x14ac:dyDescent="0.25">
      <c r="A228" s="28" t="s">
        <v>542</v>
      </c>
      <c r="B228" s="19"/>
    </row>
    <row r="229" spans="1:2" x14ac:dyDescent="0.25">
      <c r="A229" s="28" t="s">
        <v>543</v>
      </c>
      <c r="B229" s="19"/>
    </row>
    <row r="230" spans="1:2" x14ac:dyDescent="0.25">
      <c r="A230" s="28" t="s">
        <v>544</v>
      </c>
      <c r="B230" s="19"/>
    </row>
    <row r="231" spans="1:2" x14ac:dyDescent="0.25">
      <c r="A231" s="28" t="s">
        <v>545</v>
      </c>
      <c r="B231" s="19"/>
    </row>
    <row r="232" spans="1:2" x14ac:dyDescent="0.25">
      <c r="A232" s="28" t="s">
        <v>61</v>
      </c>
      <c r="B232" s="19"/>
    </row>
    <row r="233" spans="1:2" x14ac:dyDescent="0.25">
      <c r="A233" s="28" t="s">
        <v>546</v>
      </c>
      <c r="B233" s="19"/>
    </row>
    <row r="234" spans="1:2" x14ac:dyDescent="0.25">
      <c r="A234" s="28" t="s">
        <v>547</v>
      </c>
      <c r="B234" s="19"/>
    </row>
    <row r="235" spans="1:2" x14ac:dyDescent="0.25">
      <c r="A235" s="28" t="s">
        <v>548</v>
      </c>
      <c r="B235" s="19"/>
    </row>
    <row r="236" spans="1:2" x14ac:dyDescent="0.25">
      <c r="A236" s="28" t="s">
        <v>549</v>
      </c>
      <c r="B236" s="19"/>
    </row>
    <row r="237" spans="1:2" x14ac:dyDescent="0.25">
      <c r="A237" s="28" t="s">
        <v>550</v>
      </c>
      <c r="B237" s="19"/>
    </row>
    <row r="238" spans="1:2" x14ac:dyDescent="0.25">
      <c r="A238" s="28" t="s">
        <v>551</v>
      </c>
      <c r="B238" s="19"/>
    </row>
    <row r="239" spans="1:2" x14ac:dyDescent="0.25">
      <c r="A239" s="28" t="s">
        <v>552</v>
      </c>
      <c r="B239" s="19"/>
    </row>
    <row r="240" spans="1:2" x14ac:dyDescent="0.25">
      <c r="A240" s="28" t="s">
        <v>553</v>
      </c>
      <c r="B240" s="19"/>
    </row>
    <row r="241" spans="1:2" x14ac:dyDescent="0.25">
      <c r="A241" s="28" t="s">
        <v>554</v>
      </c>
      <c r="B241" s="19"/>
    </row>
    <row r="242" spans="1:2" x14ac:dyDescent="0.25">
      <c r="A242" s="28" t="s">
        <v>555</v>
      </c>
      <c r="B242" s="19"/>
    </row>
    <row r="243" spans="1:2" x14ac:dyDescent="0.25">
      <c r="A243" s="28" t="s">
        <v>556</v>
      </c>
      <c r="B243" s="19"/>
    </row>
    <row r="244" spans="1:2" x14ac:dyDescent="0.25">
      <c r="A244" s="28" t="s">
        <v>557</v>
      </c>
      <c r="B244" s="19"/>
    </row>
    <row r="245" spans="1:2" x14ac:dyDescent="0.25">
      <c r="A245" s="28" t="s">
        <v>558</v>
      </c>
      <c r="B245" s="19"/>
    </row>
    <row r="246" spans="1:2" x14ac:dyDescent="0.25">
      <c r="A246" s="28" t="s">
        <v>559</v>
      </c>
      <c r="B246" s="19"/>
    </row>
    <row r="247" spans="1:2" x14ac:dyDescent="0.25">
      <c r="A247" s="28" t="s">
        <v>560</v>
      </c>
      <c r="B247" s="19"/>
    </row>
    <row r="248" spans="1:2" x14ac:dyDescent="0.25">
      <c r="A248" s="28" t="s">
        <v>561</v>
      </c>
      <c r="B248" s="19"/>
    </row>
    <row r="249" spans="1:2" x14ac:dyDescent="0.25">
      <c r="A249" s="28" t="s">
        <v>562</v>
      </c>
      <c r="B249" s="19"/>
    </row>
    <row r="250" spans="1:2" x14ac:dyDescent="0.25">
      <c r="A250" s="28" t="s">
        <v>563</v>
      </c>
      <c r="B250" s="19"/>
    </row>
    <row r="251" spans="1:2" x14ac:dyDescent="0.25">
      <c r="A251" s="28" t="s">
        <v>564</v>
      </c>
      <c r="B251" s="19"/>
    </row>
    <row r="252" spans="1:2" x14ac:dyDescent="0.25">
      <c r="A252" s="28" t="s">
        <v>565</v>
      </c>
      <c r="B252" s="19"/>
    </row>
    <row r="253" spans="1:2" x14ac:dyDescent="0.25">
      <c r="A253" s="68" t="s">
        <v>92</v>
      </c>
      <c r="B253" s="17"/>
    </row>
    <row r="254" spans="1:2" x14ac:dyDescent="0.25">
      <c r="A254" s="36" t="s">
        <v>566</v>
      </c>
      <c r="B254" s="17"/>
    </row>
    <row r="255" spans="1:2" x14ac:dyDescent="0.25">
      <c r="A255" s="36" t="s">
        <v>567</v>
      </c>
      <c r="B255" s="17"/>
    </row>
    <row r="256" spans="1:2" x14ac:dyDescent="0.25">
      <c r="A256" s="36" t="s">
        <v>568</v>
      </c>
      <c r="B256" s="17"/>
    </row>
    <row r="257" spans="1:2" x14ac:dyDescent="0.25">
      <c r="A257" s="36" t="s">
        <v>569</v>
      </c>
      <c r="B257" s="17"/>
    </row>
    <row r="258" spans="1:2" x14ac:dyDescent="0.25">
      <c r="A258" s="36" t="s">
        <v>570</v>
      </c>
      <c r="B258" s="17"/>
    </row>
    <row r="259" spans="1:2" x14ac:dyDescent="0.25">
      <c r="A259" s="36" t="s">
        <v>571</v>
      </c>
      <c r="B259" s="17"/>
    </row>
    <row r="260" spans="1:2" x14ac:dyDescent="0.25">
      <c r="A260" s="28" t="s">
        <v>722</v>
      </c>
      <c r="B260" s="17"/>
    </row>
    <row r="261" spans="1:2" x14ac:dyDescent="0.25">
      <c r="A261" s="36" t="s">
        <v>572</v>
      </c>
      <c r="B261" s="17"/>
    </row>
    <row r="262" spans="1:2" x14ac:dyDescent="0.25">
      <c r="A262" s="36" t="s">
        <v>573</v>
      </c>
      <c r="B262" s="17"/>
    </row>
    <row r="263" spans="1:2" x14ac:dyDescent="0.25">
      <c r="A263" s="36" t="s">
        <v>574</v>
      </c>
      <c r="B263" s="17"/>
    </row>
    <row r="264" spans="1:2" x14ac:dyDescent="0.25">
      <c r="A264" s="36" t="s">
        <v>575</v>
      </c>
      <c r="B264" s="17"/>
    </row>
    <row r="265" spans="1:2" x14ac:dyDescent="0.25">
      <c r="A265" s="36" t="s">
        <v>576</v>
      </c>
      <c r="B265" s="17"/>
    </row>
    <row r="266" spans="1:2" x14ac:dyDescent="0.25">
      <c r="A266" s="36" t="s">
        <v>577</v>
      </c>
      <c r="B266" s="17"/>
    </row>
    <row r="267" spans="1:2" x14ac:dyDescent="0.25">
      <c r="A267" s="36" t="s">
        <v>578</v>
      </c>
      <c r="B267" s="17"/>
    </row>
    <row r="268" spans="1:2" x14ac:dyDescent="0.25">
      <c r="A268" s="36" t="s">
        <v>579</v>
      </c>
      <c r="B268" s="17"/>
    </row>
    <row r="269" spans="1:2" x14ac:dyDescent="0.25">
      <c r="A269" s="36" t="s">
        <v>580</v>
      </c>
      <c r="B269" s="17"/>
    </row>
    <row r="270" spans="1:2" x14ac:dyDescent="0.25">
      <c r="A270" s="36" t="s">
        <v>581</v>
      </c>
      <c r="B270" s="17"/>
    </row>
    <row r="271" spans="1:2" x14ac:dyDescent="0.25">
      <c r="A271" s="36" t="s">
        <v>582</v>
      </c>
      <c r="B271" s="17"/>
    </row>
    <row r="272" spans="1:2" x14ac:dyDescent="0.25">
      <c r="A272" s="36" t="s">
        <v>583</v>
      </c>
      <c r="B272" s="17"/>
    </row>
    <row r="273" spans="1:2" x14ac:dyDescent="0.25">
      <c r="A273" s="36" t="s">
        <v>584</v>
      </c>
      <c r="B273" s="17"/>
    </row>
    <row r="274" spans="1:2" x14ac:dyDescent="0.25">
      <c r="A274" s="36" t="s">
        <v>585</v>
      </c>
      <c r="B274" s="17"/>
    </row>
    <row r="275" spans="1:2" x14ac:dyDescent="0.25">
      <c r="A275" s="36" t="s">
        <v>586</v>
      </c>
      <c r="B275" s="17"/>
    </row>
    <row r="276" spans="1:2" x14ac:dyDescent="0.25">
      <c r="A276" s="36" t="s">
        <v>587</v>
      </c>
      <c r="B276" s="17"/>
    </row>
    <row r="277" spans="1:2" x14ac:dyDescent="0.25">
      <c r="A277" s="36" t="s">
        <v>588</v>
      </c>
      <c r="B277" s="17"/>
    </row>
    <row r="278" spans="1:2" x14ac:dyDescent="0.25">
      <c r="A278" s="36" t="s">
        <v>589</v>
      </c>
      <c r="B278" s="17"/>
    </row>
    <row r="279" spans="1:2" x14ac:dyDescent="0.25">
      <c r="A279" s="36" t="s">
        <v>590</v>
      </c>
      <c r="B279" s="17"/>
    </row>
    <row r="280" spans="1:2" x14ac:dyDescent="0.25">
      <c r="A280" s="36" t="s">
        <v>591</v>
      </c>
      <c r="B280" s="17"/>
    </row>
    <row r="281" spans="1:2" x14ac:dyDescent="0.25">
      <c r="A281" s="36" t="s">
        <v>592</v>
      </c>
      <c r="B281" s="17"/>
    </row>
    <row r="282" spans="1:2" x14ac:dyDescent="0.25">
      <c r="A282" s="36" t="s">
        <v>593</v>
      </c>
      <c r="B282" s="17"/>
    </row>
    <row r="283" spans="1:2" x14ac:dyDescent="0.25">
      <c r="A283" s="36" t="s">
        <v>594</v>
      </c>
      <c r="B283" s="17"/>
    </row>
    <row r="284" spans="1:2" x14ac:dyDescent="0.25">
      <c r="A284" s="36" t="s">
        <v>595</v>
      </c>
      <c r="B284" s="17"/>
    </row>
    <row r="285" spans="1:2" x14ac:dyDescent="0.25">
      <c r="A285" s="36" t="s">
        <v>596</v>
      </c>
      <c r="B285" s="17"/>
    </row>
    <row r="286" spans="1:2" x14ac:dyDescent="0.25">
      <c r="A286" s="36" t="s">
        <v>597</v>
      </c>
      <c r="B286" s="17"/>
    </row>
    <row r="287" spans="1:2" x14ac:dyDescent="0.25">
      <c r="A287" s="36" t="s">
        <v>598</v>
      </c>
      <c r="B287" s="17"/>
    </row>
    <row r="288" spans="1:2" x14ac:dyDescent="0.25">
      <c r="A288" s="36" t="s">
        <v>599</v>
      </c>
      <c r="B288" s="17"/>
    </row>
    <row r="289" spans="1:2" x14ac:dyDescent="0.25">
      <c r="A289" s="36" t="s">
        <v>600</v>
      </c>
      <c r="B289" s="17"/>
    </row>
    <row r="290" spans="1:2" x14ac:dyDescent="0.25">
      <c r="A290" s="36" t="s">
        <v>601</v>
      </c>
      <c r="B290" s="17"/>
    </row>
    <row r="291" spans="1:2" x14ac:dyDescent="0.25">
      <c r="A291" s="36" t="s">
        <v>602</v>
      </c>
      <c r="B291" s="17"/>
    </row>
    <row r="292" spans="1:2" x14ac:dyDescent="0.25">
      <c r="A292" s="36" t="s">
        <v>603</v>
      </c>
      <c r="B292" s="17"/>
    </row>
    <row r="293" spans="1:2" x14ac:dyDescent="0.25">
      <c r="A293" s="36" t="s">
        <v>604</v>
      </c>
      <c r="B293" s="17"/>
    </row>
    <row r="294" spans="1:2" x14ac:dyDescent="0.25">
      <c r="A294" s="36" t="s">
        <v>605</v>
      </c>
      <c r="B294" s="17"/>
    </row>
    <row r="295" spans="1:2" x14ac:dyDescent="0.25">
      <c r="A295" s="36" t="s">
        <v>606</v>
      </c>
      <c r="B295" s="17"/>
    </row>
    <row r="296" spans="1:2" x14ac:dyDescent="0.25">
      <c r="A296" s="36" t="s">
        <v>607</v>
      </c>
      <c r="B296" s="17"/>
    </row>
    <row r="297" spans="1:2" x14ac:dyDescent="0.25">
      <c r="A297" s="36" t="s">
        <v>608</v>
      </c>
      <c r="B297" s="17"/>
    </row>
    <row r="298" spans="1:2" x14ac:dyDescent="0.25">
      <c r="A298" s="36" t="s">
        <v>609</v>
      </c>
      <c r="B298" s="17"/>
    </row>
    <row r="299" spans="1:2" x14ac:dyDescent="0.25">
      <c r="A299" s="36" t="s">
        <v>610</v>
      </c>
      <c r="B299" s="17"/>
    </row>
    <row r="300" spans="1:2" x14ac:dyDescent="0.25">
      <c r="A300" s="36" t="s">
        <v>611</v>
      </c>
      <c r="B300" s="17"/>
    </row>
    <row r="301" spans="1:2" x14ac:dyDescent="0.25">
      <c r="A301" s="36" t="s">
        <v>612</v>
      </c>
      <c r="B301" s="17"/>
    </row>
    <row r="302" spans="1:2" x14ac:dyDescent="0.25">
      <c r="A302" s="36" t="s">
        <v>613</v>
      </c>
      <c r="B302" s="17"/>
    </row>
    <row r="303" spans="1:2" x14ac:dyDescent="0.25">
      <c r="A303" s="36" t="s">
        <v>614</v>
      </c>
      <c r="B303" s="17"/>
    </row>
    <row r="304" spans="1:2" x14ac:dyDescent="0.25">
      <c r="A304" s="36" t="s">
        <v>615</v>
      </c>
      <c r="B304" s="17"/>
    </row>
    <row r="305" spans="1:2" x14ac:dyDescent="0.25">
      <c r="A305" s="49" t="s">
        <v>131</v>
      </c>
    </row>
    <row r="306" spans="1:2" x14ac:dyDescent="0.25">
      <c r="A306" s="16" t="s">
        <v>132</v>
      </c>
    </row>
    <row r="307" spans="1:2" x14ac:dyDescent="0.25">
      <c r="A307" s="16" t="s">
        <v>133</v>
      </c>
      <c r="B307" s="18"/>
    </row>
    <row r="308" spans="1:2" x14ac:dyDescent="0.25">
      <c r="A308" s="16" t="s">
        <v>134</v>
      </c>
      <c r="B308" s="18"/>
    </row>
    <row r="309" spans="1:2" x14ac:dyDescent="0.25">
      <c r="A309" s="16" t="s">
        <v>629</v>
      </c>
      <c r="B309" s="18"/>
    </row>
    <row r="310" spans="1:2" x14ac:dyDescent="0.25">
      <c r="A310" s="16" t="s">
        <v>13</v>
      </c>
      <c r="B310" s="18"/>
    </row>
    <row r="311" spans="1:2" x14ac:dyDescent="0.25">
      <c r="A311" s="16" t="s">
        <v>14</v>
      </c>
      <c r="B311" s="18"/>
    </row>
    <row r="312" spans="1:2" x14ac:dyDescent="0.25">
      <c r="A312" s="16" t="s">
        <v>15</v>
      </c>
      <c r="B312" s="18"/>
    </row>
    <row r="313" spans="1:2" x14ac:dyDescent="0.25">
      <c r="A313" s="16" t="s">
        <v>16</v>
      </c>
      <c r="B313" s="18"/>
    </row>
    <row r="314" spans="1:2" x14ac:dyDescent="0.25">
      <c r="A314" s="16" t="s">
        <v>17</v>
      </c>
      <c r="B314" s="18"/>
    </row>
    <row r="315" spans="1:2" x14ac:dyDescent="0.25">
      <c r="A315" s="16" t="s">
        <v>18</v>
      </c>
      <c r="B315" s="18"/>
    </row>
    <row r="316" spans="1:2" x14ac:dyDescent="0.25">
      <c r="A316" s="16" t="s">
        <v>19</v>
      </c>
      <c r="B316" s="18"/>
    </row>
    <row r="317" spans="1:2" x14ac:dyDescent="0.25">
      <c r="A317" s="16" t="s">
        <v>20</v>
      </c>
      <c r="B317" s="18"/>
    </row>
    <row r="318" spans="1:2" x14ac:dyDescent="0.25">
      <c r="A318" s="16" t="s">
        <v>21</v>
      </c>
      <c r="B318" s="18"/>
    </row>
    <row r="319" spans="1:2" x14ac:dyDescent="0.25">
      <c r="A319" s="16" t="s">
        <v>22</v>
      </c>
      <c r="B319" s="18"/>
    </row>
    <row r="320" spans="1:2" x14ac:dyDescent="0.25">
      <c r="A320" s="16" t="s">
        <v>23</v>
      </c>
      <c r="B320" s="18"/>
    </row>
    <row r="321" spans="1:2" x14ac:dyDescent="0.25">
      <c r="A321" s="16" t="s">
        <v>24</v>
      </c>
      <c r="B321" s="18"/>
    </row>
    <row r="322" spans="1:2" x14ac:dyDescent="0.25">
      <c r="A322" s="36" t="s">
        <v>795</v>
      </c>
      <c r="B322" s="18"/>
    </row>
    <row r="323" spans="1:2" x14ac:dyDescent="0.25">
      <c r="B323" s="18"/>
    </row>
    <row r="324" spans="1:2" x14ac:dyDescent="0.25">
      <c r="A324" s="49" t="s">
        <v>828</v>
      </c>
      <c r="B324" s="18"/>
    </row>
    <row r="325" spans="1:2" x14ac:dyDescent="0.25">
      <c r="A325" s="16" t="s">
        <v>628</v>
      </c>
      <c r="B325" s="18"/>
    </row>
    <row r="326" spans="1:2" x14ac:dyDescent="0.25">
      <c r="A326" s="16" t="s">
        <v>10</v>
      </c>
      <c r="B326" s="18"/>
    </row>
    <row r="327" spans="1:2" x14ac:dyDescent="0.25">
      <c r="A327" s="16" t="s">
        <v>11</v>
      </c>
      <c r="B327" s="18"/>
    </row>
    <row r="328" spans="1:2" x14ac:dyDescent="0.25">
      <c r="A328" s="16" t="s">
        <v>629</v>
      </c>
      <c r="B328" s="18"/>
    </row>
    <row r="329" spans="1:2" x14ac:dyDescent="0.25">
      <c r="A329" s="16" t="s">
        <v>13</v>
      </c>
      <c r="B329" s="18"/>
    </row>
    <row r="330" spans="1:2" x14ac:dyDescent="0.25">
      <c r="A330" s="16" t="s">
        <v>14</v>
      </c>
      <c r="B330" s="18"/>
    </row>
    <row r="331" spans="1:2" x14ac:dyDescent="0.25">
      <c r="A331" s="16" t="s">
        <v>15</v>
      </c>
      <c r="B331" s="18"/>
    </row>
    <row r="332" spans="1:2" x14ac:dyDescent="0.25">
      <c r="A332" s="16" t="s">
        <v>16</v>
      </c>
      <c r="B332" s="18"/>
    </row>
    <row r="333" spans="1:2" x14ac:dyDescent="0.25">
      <c r="A333" s="16" t="s">
        <v>17</v>
      </c>
      <c r="B333" s="18"/>
    </row>
    <row r="334" spans="1:2" x14ac:dyDescent="0.25">
      <c r="A334" s="16" t="s">
        <v>18</v>
      </c>
      <c r="B334" s="18"/>
    </row>
    <row r="335" spans="1:2" x14ac:dyDescent="0.25">
      <c r="A335" s="16" t="s">
        <v>19</v>
      </c>
      <c r="B335" s="18"/>
    </row>
    <row r="336" spans="1:2" x14ac:dyDescent="0.25">
      <c r="A336" s="16" t="s">
        <v>20</v>
      </c>
      <c r="B336" s="18"/>
    </row>
    <row r="337" spans="1:2" x14ac:dyDescent="0.25">
      <c r="A337" s="16" t="s">
        <v>21</v>
      </c>
      <c r="B337" s="18"/>
    </row>
    <row r="338" spans="1:2" x14ac:dyDescent="0.25">
      <c r="A338" s="16" t="s">
        <v>22</v>
      </c>
      <c r="B338" s="18"/>
    </row>
    <row r="339" spans="1:2" x14ac:dyDescent="0.25">
      <c r="A339" s="16" t="s">
        <v>23</v>
      </c>
      <c r="B339" s="18"/>
    </row>
    <row r="340" spans="1:2" x14ac:dyDescent="0.25">
      <c r="A340" s="16" t="s">
        <v>24</v>
      </c>
      <c r="B340" s="18"/>
    </row>
    <row r="341" spans="1:2" x14ac:dyDescent="0.25">
      <c r="A341" s="36" t="s">
        <v>795</v>
      </c>
      <c r="B341" s="18"/>
    </row>
    <row r="342" spans="1:2" x14ac:dyDescent="0.25">
      <c r="B342" s="18"/>
    </row>
    <row r="343" spans="1:2" x14ac:dyDescent="0.25">
      <c r="A343" s="49" t="s">
        <v>829</v>
      </c>
      <c r="B343" s="18"/>
    </row>
    <row r="344" spans="1:2" x14ac:dyDescent="0.25">
      <c r="A344" s="16" t="s">
        <v>628</v>
      </c>
      <c r="B344" s="18"/>
    </row>
    <row r="345" spans="1:2" x14ac:dyDescent="0.25">
      <c r="A345" s="16" t="s">
        <v>10</v>
      </c>
      <c r="B345" s="18"/>
    </row>
    <row r="346" spans="1:2" x14ac:dyDescent="0.25">
      <c r="A346" s="16" t="s">
        <v>11</v>
      </c>
      <c r="B346" s="18"/>
    </row>
    <row r="347" spans="1:2" x14ac:dyDescent="0.25">
      <c r="A347" s="16" t="s">
        <v>629</v>
      </c>
      <c r="B347" s="18"/>
    </row>
    <row r="348" spans="1:2" x14ac:dyDescent="0.25">
      <c r="A348" s="16" t="s">
        <v>13</v>
      </c>
      <c r="B348" s="18"/>
    </row>
    <row r="349" spans="1:2" x14ac:dyDescent="0.25">
      <c r="A349" s="16" t="s">
        <v>14</v>
      </c>
      <c r="B349" s="18"/>
    </row>
    <row r="350" spans="1:2" x14ac:dyDescent="0.25">
      <c r="A350" s="16" t="s">
        <v>15</v>
      </c>
      <c r="B350" s="18"/>
    </row>
    <row r="351" spans="1:2" x14ac:dyDescent="0.25">
      <c r="A351" s="16" t="s">
        <v>16</v>
      </c>
      <c r="B351" s="18"/>
    </row>
    <row r="352" spans="1:2" x14ac:dyDescent="0.25">
      <c r="A352" s="16" t="s">
        <v>17</v>
      </c>
      <c r="B352" s="18"/>
    </row>
    <row r="353" spans="1:2" x14ac:dyDescent="0.25">
      <c r="A353" s="16" t="s">
        <v>18</v>
      </c>
      <c r="B353" s="18"/>
    </row>
    <row r="354" spans="1:2" x14ac:dyDescent="0.25">
      <c r="A354" s="16" t="s">
        <v>19</v>
      </c>
      <c r="B354" s="18"/>
    </row>
    <row r="355" spans="1:2" x14ac:dyDescent="0.25">
      <c r="A355" s="16" t="s">
        <v>20</v>
      </c>
      <c r="B355" s="18"/>
    </row>
    <row r="356" spans="1:2" x14ac:dyDescent="0.25">
      <c r="A356" s="16" t="s">
        <v>21</v>
      </c>
      <c r="B356" s="18"/>
    </row>
    <row r="357" spans="1:2" x14ac:dyDescent="0.25">
      <c r="A357" s="16" t="s">
        <v>22</v>
      </c>
      <c r="B357" s="18"/>
    </row>
    <row r="358" spans="1:2" x14ac:dyDescent="0.25">
      <c r="A358" s="16" t="s">
        <v>23</v>
      </c>
      <c r="B358" s="18"/>
    </row>
    <row r="359" spans="1:2" x14ac:dyDescent="0.25">
      <c r="A359" s="16" t="s">
        <v>24</v>
      </c>
      <c r="B359" s="18"/>
    </row>
    <row r="360" spans="1:2" x14ac:dyDescent="0.25">
      <c r="A360" s="36" t="s">
        <v>795</v>
      </c>
      <c r="B360" s="18"/>
    </row>
    <row r="361" spans="1:2" x14ac:dyDescent="0.25">
      <c r="B361" s="18"/>
    </row>
    <row r="362" spans="1:2" x14ac:dyDescent="0.25">
      <c r="A362" s="49" t="s">
        <v>830</v>
      </c>
      <c r="B362" s="18"/>
    </row>
    <row r="363" spans="1:2" x14ac:dyDescent="0.25">
      <c r="A363" s="16" t="s">
        <v>628</v>
      </c>
      <c r="B363" s="18"/>
    </row>
    <row r="364" spans="1:2" x14ac:dyDescent="0.25">
      <c r="A364" s="16" t="s">
        <v>10</v>
      </c>
      <c r="B364" s="18"/>
    </row>
    <row r="365" spans="1:2" x14ac:dyDescent="0.25">
      <c r="A365" s="16" t="s">
        <v>11</v>
      </c>
      <c r="B365" s="18"/>
    </row>
    <row r="366" spans="1:2" x14ac:dyDescent="0.25">
      <c r="A366" s="16" t="s">
        <v>629</v>
      </c>
      <c r="B366" s="18"/>
    </row>
    <row r="367" spans="1:2" x14ac:dyDescent="0.25">
      <c r="A367" s="16" t="s">
        <v>13</v>
      </c>
      <c r="B367" s="18"/>
    </row>
    <row r="368" spans="1:2" x14ac:dyDescent="0.25">
      <c r="A368" s="16" t="s">
        <v>14</v>
      </c>
      <c r="B368" s="18"/>
    </row>
    <row r="369" spans="1:2" x14ac:dyDescent="0.25">
      <c r="A369" s="16" t="s">
        <v>15</v>
      </c>
      <c r="B369" s="18"/>
    </row>
    <row r="370" spans="1:2" x14ac:dyDescent="0.25">
      <c r="A370" s="16" t="s">
        <v>16</v>
      </c>
      <c r="B370" s="18"/>
    </row>
    <row r="371" spans="1:2" x14ac:dyDescent="0.25">
      <c r="A371" s="16" t="s">
        <v>17</v>
      </c>
      <c r="B371" s="18"/>
    </row>
    <row r="372" spans="1:2" x14ac:dyDescent="0.25">
      <c r="A372" s="16" t="s">
        <v>18</v>
      </c>
      <c r="B372" s="18"/>
    </row>
    <row r="373" spans="1:2" x14ac:dyDescent="0.25">
      <c r="A373" s="16" t="s">
        <v>19</v>
      </c>
      <c r="B373" s="18"/>
    </row>
    <row r="374" spans="1:2" x14ac:dyDescent="0.25">
      <c r="A374" s="16" t="s">
        <v>20</v>
      </c>
      <c r="B374" s="18"/>
    </row>
    <row r="375" spans="1:2" x14ac:dyDescent="0.25">
      <c r="A375" s="16" t="s">
        <v>21</v>
      </c>
      <c r="B375" s="18"/>
    </row>
    <row r="376" spans="1:2" x14ac:dyDescent="0.25">
      <c r="A376" s="16" t="s">
        <v>22</v>
      </c>
      <c r="B376" s="18"/>
    </row>
    <row r="377" spans="1:2" x14ac:dyDescent="0.25">
      <c r="A377" s="16" t="s">
        <v>23</v>
      </c>
      <c r="B377" s="18"/>
    </row>
    <row r="378" spans="1:2" x14ac:dyDescent="0.25">
      <c r="A378" s="16" t="s">
        <v>24</v>
      </c>
      <c r="B378" s="18"/>
    </row>
    <row r="379" spans="1:2" x14ac:dyDescent="0.25">
      <c r="A379" s="36" t="s">
        <v>795</v>
      </c>
      <c r="B379" s="18"/>
    </row>
    <row r="380" spans="1:2" x14ac:dyDescent="0.25">
      <c r="B380" s="18"/>
    </row>
    <row r="381" spans="1:2" x14ac:dyDescent="0.25">
      <c r="A381" s="36" t="s">
        <v>135</v>
      </c>
      <c r="B381" s="17"/>
    </row>
    <row r="382" spans="1:2" x14ac:dyDescent="0.25">
      <c r="A382" s="36" t="s">
        <v>136</v>
      </c>
      <c r="B382" s="17"/>
    </row>
    <row r="383" spans="1:2" x14ac:dyDescent="0.25">
      <c r="A383" s="49" t="s">
        <v>137</v>
      </c>
    </row>
    <row r="384" spans="1:2" x14ac:dyDescent="0.25">
      <c r="A384" s="16" t="s">
        <v>750</v>
      </c>
      <c r="B384" s="18"/>
    </row>
    <row r="385" spans="1:2" x14ac:dyDescent="0.25">
      <c r="A385" s="16" t="s">
        <v>751</v>
      </c>
      <c r="B385" s="18"/>
    </row>
    <row r="386" spans="1:2" x14ac:dyDescent="0.25">
      <c r="A386" s="16" t="s">
        <v>752</v>
      </c>
      <c r="B386" s="18"/>
    </row>
    <row r="387" spans="1:2" x14ac:dyDescent="0.25">
      <c r="A387" s="16" t="s">
        <v>753</v>
      </c>
      <c r="B387" s="18"/>
    </row>
    <row r="388" spans="1:2" x14ac:dyDescent="0.25">
      <c r="A388" s="16" t="s">
        <v>754</v>
      </c>
      <c r="B388" s="18"/>
    </row>
    <row r="389" spans="1:2" x14ac:dyDescent="0.25">
      <c r="A389" s="49" t="s">
        <v>143</v>
      </c>
    </row>
    <row r="390" spans="1:2" x14ac:dyDescent="0.25">
      <c r="A390" s="16" t="s">
        <v>755</v>
      </c>
      <c r="B390" s="18"/>
    </row>
    <row r="391" spans="1:2" x14ac:dyDescent="0.25">
      <c r="A391" s="16" t="s">
        <v>756</v>
      </c>
      <c r="B391" s="18"/>
    </row>
    <row r="392" spans="1:2" x14ac:dyDescent="0.25">
      <c r="A392" s="16" t="s">
        <v>757</v>
      </c>
      <c r="B392" s="18"/>
    </row>
    <row r="393" spans="1:2" x14ac:dyDescent="0.25">
      <c r="A393" s="16" t="s">
        <v>147</v>
      </c>
      <c r="B393" s="18"/>
    </row>
    <row r="394" spans="1:2" x14ac:dyDescent="0.25">
      <c r="A394" s="16" t="s">
        <v>148</v>
      </c>
      <c r="B394" s="48"/>
    </row>
    <row r="396" spans="1:2" ht="18" x14ac:dyDescent="0.25">
      <c r="A396" s="97" t="s">
        <v>149</v>
      </c>
    </row>
    <row r="397" spans="1:2" x14ac:dyDescent="0.25">
      <c r="A397" s="16" t="s">
        <v>801</v>
      </c>
    </row>
    <row r="398" spans="1:2" x14ac:dyDescent="0.25">
      <c r="A398" s="16" t="s">
        <v>151</v>
      </c>
      <c r="B398" s="18"/>
    </row>
    <row r="399" spans="1:2" x14ac:dyDescent="0.25">
      <c r="A399" s="16" t="s">
        <v>152</v>
      </c>
      <c r="B399" s="18"/>
    </row>
    <row r="400" spans="1:2" x14ac:dyDescent="0.25">
      <c r="A400" s="16" t="s">
        <v>153</v>
      </c>
      <c r="B400" s="18"/>
    </row>
    <row r="401" spans="1:2" x14ac:dyDescent="0.25">
      <c r="A401" s="49" t="s">
        <v>154</v>
      </c>
    </row>
    <row r="402" spans="1:2" x14ac:dyDescent="0.25">
      <c r="A402" s="116" t="s">
        <v>155</v>
      </c>
      <c r="B402" s="19"/>
    </row>
    <row r="403" spans="1:2" x14ac:dyDescent="0.25">
      <c r="A403" s="16" t="s">
        <v>156</v>
      </c>
      <c r="B403" s="18"/>
    </row>
    <row r="404" spans="1:2" x14ac:dyDescent="0.25">
      <c r="A404" s="16" t="s">
        <v>157</v>
      </c>
      <c r="B404" s="18"/>
    </row>
    <row r="405" spans="1:2" x14ac:dyDescent="0.25">
      <c r="A405" s="16" t="s">
        <v>158</v>
      </c>
      <c r="B405" s="18"/>
    </row>
    <row r="406" spans="1:2" x14ac:dyDescent="0.25">
      <c r="A406" s="16" t="s">
        <v>159</v>
      </c>
      <c r="B406" s="18"/>
    </row>
    <row r="407" spans="1:2" x14ac:dyDescent="0.25">
      <c r="A407" s="16" t="s">
        <v>160</v>
      </c>
      <c r="B407" s="18"/>
    </row>
    <row r="408" spans="1:2" x14ac:dyDescent="0.25">
      <c r="A408" s="16" t="s">
        <v>161</v>
      </c>
      <c r="B408" s="18"/>
    </row>
    <row r="409" spans="1:2" x14ac:dyDescent="0.25">
      <c r="A409" s="16" t="s">
        <v>162</v>
      </c>
      <c r="B409" s="18"/>
    </row>
    <row r="410" spans="1:2" x14ac:dyDescent="0.25">
      <c r="A410" s="116" t="s">
        <v>163</v>
      </c>
      <c r="B410" s="19"/>
    </row>
    <row r="411" spans="1:2" x14ac:dyDescent="0.25">
      <c r="A411" s="16" t="s">
        <v>164</v>
      </c>
      <c r="B411" s="18"/>
    </row>
    <row r="412" spans="1:2" x14ac:dyDescent="0.25">
      <c r="A412" s="16" t="s">
        <v>165</v>
      </c>
      <c r="B412" s="18"/>
    </row>
    <row r="413" spans="1:2" x14ac:dyDescent="0.25">
      <c r="A413" s="16" t="s">
        <v>166</v>
      </c>
      <c r="B413" s="18"/>
    </row>
    <row r="414" spans="1:2" x14ac:dyDescent="0.25">
      <c r="A414" s="16" t="s">
        <v>167</v>
      </c>
      <c r="B414" s="18"/>
    </row>
    <row r="415" spans="1:2" x14ac:dyDescent="0.25">
      <c r="A415" s="16" t="s">
        <v>168</v>
      </c>
      <c r="B415" s="18"/>
    </row>
    <row r="416" spans="1:2" x14ac:dyDescent="0.25">
      <c r="A416" s="16" t="s">
        <v>169</v>
      </c>
      <c r="B416" s="18"/>
    </row>
    <row r="417" spans="1:2" x14ac:dyDescent="0.25">
      <c r="A417" s="16" t="s">
        <v>170</v>
      </c>
      <c r="B417" s="18"/>
    </row>
    <row r="418" spans="1:2" x14ac:dyDescent="0.25">
      <c r="A418" s="116" t="s">
        <v>171</v>
      </c>
      <c r="B418" s="19"/>
    </row>
    <row r="419" spans="1:2" x14ac:dyDescent="0.25">
      <c r="A419" s="16" t="s">
        <v>173</v>
      </c>
      <c r="B419" s="18"/>
    </row>
    <row r="420" spans="1:2" x14ac:dyDescent="0.25">
      <c r="A420" s="16" t="s">
        <v>174</v>
      </c>
      <c r="B420" s="18"/>
    </row>
    <row r="421" spans="1:2" x14ac:dyDescent="0.25">
      <c r="A421" s="16" t="s">
        <v>175</v>
      </c>
      <c r="B421" s="18"/>
    </row>
    <row r="422" spans="1:2" x14ac:dyDescent="0.25">
      <c r="A422" s="16" t="s">
        <v>176</v>
      </c>
      <c r="B422" s="18"/>
    </row>
    <row r="423" spans="1:2" x14ac:dyDescent="0.25">
      <c r="A423" s="16" t="s">
        <v>177</v>
      </c>
      <c r="B423" s="18"/>
    </row>
    <row r="424" spans="1:2" x14ac:dyDescent="0.25">
      <c r="A424" s="16" t="s">
        <v>178</v>
      </c>
      <c r="B424" s="18"/>
    </row>
    <row r="425" spans="1:2" x14ac:dyDescent="0.25">
      <c r="A425" s="16" t="s">
        <v>179</v>
      </c>
      <c r="B425" s="18"/>
    </row>
    <row r="426" spans="1:2" x14ac:dyDescent="0.25">
      <c r="A426" s="116" t="s">
        <v>180</v>
      </c>
      <c r="B426" s="19"/>
    </row>
    <row r="427" spans="1:2" x14ac:dyDescent="0.25">
      <c r="A427" s="16" t="s">
        <v>181</v>
      </c>
      <c r="B427" s="18"/>
    </row>
    <row r="428" spans="1:2" x14ac:dyDescent="0.25">
      <c r="A428" s="16" t="s">
        <v>182</v>
      </c>
      <c r="B428" s="18"/>
    </row>
    <row r="429" spans="1:2" x14ac:dyDescent="0.25">
      <c r="A429" s="16" t="s">
        <v>183</v>
      </c>
      <c r="B429" s="18"/>
    </row>
    <row r="430" spans="1:2" x14ac:dyDescent="0.25">
      <c r="A430" s="16" t="s">
        <v>184</v>
      </c>
      <c r="B430" s="18"/>
    </row>
    <row r="431" spans="1:2" x14ac:dyDescent="0.25">
      <c r="A431" s="16" t="s">
        <v>185</v>
      </c>
      <c r="B431" s="18"/>
    </row>
    <row r="432" spans="1:2" x14ac:dyDescent="0.25">
      <c r="A432" s="16" t="s">
        <v>186</v>
      </c>
      <c r="B432" s="18"/>
    </row>
    <row r="433" spans="1:2" x14ac:dyDescent="0.25">
      <c r="A433" s="16" t="s">
        <v>187</v>
      </c>
      <c r="B433" s="18"/>
    </row>
    <row r="434" spans="1:2" x14ac:dyDescent="0.25">
      <c r="A434" s="16" t="s">
        <v>188</v>
      </c>
      <c r="B434" s="18"/>
    </row>
    <row r="435" spans="1:2" x14ac:dyDescent="0.25">
      <c r="A435" s="16" t="s">
        <v>189</v>
      </c>
      <c r="B435" s="18"/>
    </row>
    <row r="436" spans="1:2" x14ac:dyDescent="0.25">
      <c r="A436" s="16" t="s">
        <v>190</v>
      </c>
      <c r="B436" s="18"/>
    </row>
    <row r="437" spans="1:2" x14ac:dyDescent="0.25">
      <c r="A437" s="16" t="s">
        <v>191</v>
      </c>
      <c r="B437" s="18"/>
    </row>
    <row r="438" spans="1:2" x14ac:dyDescent="0.25">
      <c r="A438" s="16" t="s">
        <v>192</v>
      </c>
      <c r="B438" s="18"/>
    </row>
    <row r="439" spans="1:2" x14ac:dyDescent="0.25">
      <c r="A439" s="49" t="s">
        <v>193</v>
      </c>
      <c r="B439" s="18"/>
    </row>
    <row r="440" spans="1:2" x14ac:dyDescent="0.25">
      <c r="A440" s="16" t="s">
        <v>194</v>
      </c>
      <c r="B440" s="18"/>
    </row>
    <row r="441" spans="1:2" x14ac:dyDescent="0.25">
      <c r="A441" s="16" t="s">
        <v>195</v>
      </c>
      <c r="B441" s="18"/>
    </row>
    <row r="442" spans="1:2" x14ac:dyDescent="0.25">
      <c r="A442" s="16" t="s">
        <v>196</v>
      </c>
      <c r="B442" s="18"/>
    </row>
    <row r="443" spans="1:2" x14ac:dyDescent="0.25">
      <c r="A443" s="16" t="s">
        <v>629</v>
      </c>
      <c r="B443" s="18"/>
    </row>
    <row r="444" spans="1:2" x14ac:dyDescent="0.25">
      <c r="A444" s="16" t="s">
        <v>13</v>
      </c>
      <c r="B444" s="18"/>
    </row>
    <row r="445" spans="1:2" x14ac:dyDescent="0.25">
      <c r="A445" s="16" t="s">
        <v>14</v>
      </c>
      <c r="B445" s="18"/>
    </row>
    <row r="446" spans="1:2" x14ac:dyDescent="0.25">
      <c r="A446" s="16" t="s">
        <v>15</v>
      </c>
      <c r="B446" s="18"/>
    </row>
    <row r="447" spans="1:2" x14ac:dyDescent="0.25">
      <c r="A447" s="16" t="s">
        <v>16</v>
      </c>
      <c r="B447" s="18"/>
    </row>
    <row r="448" spans="1:2" x14ac:dyDescent="0.25">
      <c r="A448" s="16" t="s">
        <v>17</v>
      </c>
      <c r="B448" s="18"/>
    </row>
    <row r="449" spans="1:2" x14ac:dyDescent="0.25">
      <c r="A449" s="16" t="s">
        <v>18</v>
      </c>
      <c r="B449" s="18"/>
    </row>
    <row r="450" spans="1:2" x14ac:dyDescent="0.25">
      <c r="A450" s="16" t="s">
        <v>19</v>
      </c>
      <c r="B450" s="18"/>
    </row>
    <row r="451" spans="1:2" x14ac:dyDescent="0.25">
      <c r="A451" s="16" t="s">
        <v>20</v>
      </c>
      <c r="B451" s="18"/>
    </row>
    <row r="452" spans="1:2" x14ac:dyDescent="0.25">
      <c r="A452" s="16" t="s">
        <v>21</v>
      </c>
      <c r="B452" s="18"/>
    </row>
    <row r="453" spans="1:2" x14ac:dyDescent="0.25">
      <c r="A453" s="16" t="s">
        <v>22</v>
      </c>
      <c r="B453" s="18"/>
    </row>
    <row r="454" spans="1:2" x14ac:dyDescent="0.25">
      <c r="A454" s="16" t="s">
        <v>23</v>
      </c>
      <c r="B454" s="18"/>
    </row>
    <row r="455" spans="1:2" x14ac:dyDescent="0.25">
      <c r="A455" s="16" t="s">
        <v>24</v>
      </c>
      <c r="B455" s="18"/>
    </row>
    <row r="456" spans="1:2" x14ac:dyDescent="0.25">
      <c r="A456" s="36" t="s">
        <v>795</v>
      </c>
      <c r="B456" s="18"/>
    </row>
    <row r="457" spans="1:2" x14ac:dyDescent="0.25">
      <c r="B457" s="18"/>
    </row>
    <row r="458" spans="1:2" x14ac:dyDescent="0.25">
      <c r="A458" s="49" t="s">
        <v>197</v>
      </c>
      <c r="B458" s="18"/>
    </row>
    <row r="459" spans="1:2" x14ac:dyDescent="0.25">
      <c r="A459" s="16" t="s">
        <v>198</v>
      </c>
      <c r="B459" s="18"/>
    </row>
    <row r="460" spans="1:2" x14ac:dyDescent="0.25">
      <c r="A460" s="16" t="s">
        <v>199</v>
      </c>
      <c r="B460" s="18"/>
    </row>
    <row r="461" spans="1:2" x14ac:dyDescent="0.25">
      <c r="A461" s="16" t="s">
        <v>200</v>
      </c>
      <c r="B461" s="18"/>
    </row>
    <row r="462" spans="1:2" x14ac:dyDescent="0.25">
      <c r="A462" s="16" t="s">
        <v>629</v>
      </c>
      <c r="B462" s="18"/>
    </row>
    <row r="463" spans="1:2" x14ac:dyDescent="0.25">
      <c r="A463" s="16" t="s">
        <v>13</v>
      </c>
      <c r="B463" s="18"/>
    </row>
    <row r="464" spans="1:2" x14ac:dyDescent="0.25">
      <c r="A464" s="16" t="s">
        <v>14</v>
      </c>
      <c r="B464" s="18"/>
    </row>
    <row r="465" spans="1:2" x14ac:dyDescent="0.25">
      <c r="A465" s="16" t="s">
        <v>15</v>
      </c>
      <c r="B465" s="18"/>
    </row>
    <row r="466" spans="1:2" x14ac:dyDescent="0.25">
      <c r="A466" s="16" t="s">
        <v>16</v>
      </c>
      <c r="B466" s="18"/>
    </row>
    <row r="467" spans="1:2" x14ac:dyDescent="0.25">
      <c r="A467" s="16" t="s">
        <v>17</v>
      </c>
      <c r="B467" s="18"/>
    </row>
    <row r="468" spans="1:2" x14ac:dyDescent="0.25">
      <c r="A468" s="16" t="s">
        <v>18</v>
      </c>
      <c r="B468" s="18"/>
    </row>
    <row r="469" spans="1:2" x14ac:dyDescent="0.25">
      <c r="A469" s="16" t="s">
        <v>19</v>
      </c>
      <c r="B469" s="18"/>
    </row>
    <row r="470" spans="1:2" x14ac:dyDescent="0.25">
      <c r="A470" s="16" t="s">
        <v>20</v>
      </c>
      <c r="B470" s="18"/>
    </row>
    <row r="471" spans="1:2" x14ac:dyDescent="0.25">
      <c r="A471" s="16" t="s">
        <v>21</v>
      </c>
      <c r="B471" s="18"/>
    </row>
    <row r="472" spans="1:2" x14ac:dyDescent="0.25">
      <c r="A472" s="16" t="s">
        <v>22</v>
      </c>
      <c r="B472" s="18"/>
    </row>
    <row r="473" spans="1:2" x14ac:dyDescent="0.25">
      <c r="A473" s="16" t="s">
        <v>23</v>
      </c>
      <c r="B473" s="18"/>
    </row>
    <row r="474" spans="1:2" x14ac:dyDescent="0.25">
      <c r="A474" s="16" t="s">
        <v>24</v>
      </c>
      <c r="B474" s="18"/>
    </row>
    <row r="475" spans="1:2" x14ac:dyDescent="0.25">
      <c r="A475" s="36" t="s">
        <v>795</v>
      </c>
      <c r="B475" s="18"/>
    </row>
    <row r="476" spans="1:2" x14ac:dyDescent="0.25">
      <c r="B476" s="18"/>
    </row>
    <row r="477" spans="1:2" x14ac:dyDescent="0.25">
      <c r="A477" s="49" t="s">
        <v>201</v>
      </c>
      <c r="B477" s="18"/>
    </row>
    <row r="478" spans="1:2" x14ac:dyDescent="0.25">
      <c r="A478" s="16" t="s">
        <v>202</v>
      </c>
      <c r="B478" s="18"/>
    </row>
    <row r="479" spans="1:2" x14ac:dyDescent="0.25">
      <c r="A479" s="16" t="s">
        <v>203</v>
      </c>
      <c r="B479" s="18"/>
    </row>
    <row r="480" spans="1:2" x14ac:dyDescent="0.25">
      <c r="A480" s="16" t="s">
        <v>204</v>
      </c>
      <c r="B480" s="18"/>
    </row>
    <row r="481" spans="1:2" x14ac:dyDescent="0.25">
      <c r="A481" s="16" t="s">
        <v>629</v>
      </c>
      <c r="B481" s="18"/>
    </row>
    <row r="482" spans="1:2" x14ac:dyDescent="0.25">
      <c r="A482" s="16" t="s">
        <v>13</v>
      </c>
      <c r="B482" s="18"/>
    </row>
    <row r="483" spans="1:2" x14ac:dyDescent="0.25">
      <c r="A483" s="16" t="s">
        <v>14</v>
      </c>
      <c r="B483" s="18"/>
    </row>
    <row r="484" spans="1:2" x14ac:dyDescent="0.25">
      <c r="A484" s="16" t="s">
        <v>15</v>
      </c>
      <c r="B484" s="18"/>
    </row>
    <row r="485" spans="1:2" x14ac:dyDescent="0.25">
      <c r="A485" s="16" t="s">
        <v>16</v>
      </c>
      <c r="B485" s="18"/>
    </row>
    <row r="486" spans="1:2" x14ac:dyDescent="0.25">
      <c r="A486" s="16" t="s">
        <v>17</v>
      </c>
      <c r="B486" s="18"/>
    </row>
    <row r="487" spans="1:2" x14ac:dyDescent="0.25">
      <c r="A487" s="16" t="s">
        <v>18</v>
      </c>
      <c r="B487" s="18"/>
    </row>
    <row r="488" spans="1:2" x14ac:dyDescent="0.25">
      <c r="A488" s="16" t="s">
        <v>19</v>
      </c>
      <c r="B488" s="18"/>
    </row>
    <row r="489" spans="1:2" x14ac:dyDescent="0.25">
      <c r="A489" s="16" t="s">
        <v>20</v>
      </c>
      <c r="B489" s="18"/>
    </row>
    <row r="490" spans="1:2" x14ac:dyDescent="0.25">
      <c r="A490" s="16" t="s">
        <v>21</v>
      </c>
      <c r="B490" s="18"/>
    </row>
    <row r="491" spans="1:2" x14ac:dyDescent="0.25">
      <c r="A491" s="16" t="s">
        <v>22</v>
      </c>
      <c r="B491" s="18"/>
    </row>
    <row r="492" spans="1:2" x14ac:dyDescent="0.25">
      <c r="A492" s="16" t="s">
        <v>23</v>
      </c>
      <c r="B492" s="18"/>
    </row>
    <row r="493" spans="1:2" x14ac:dyDescent="0.25">
      <c r="A493" s="16" t="s">
        <v>24</v>
      </c>
      <c r="B493" s="18"/>
    </row>
    <row r="494" spans="1:2" x14ac:dyDescent="0.25">
      <c r="A494" s="36" t="s">
        <v>795</v>
      </c>
      <c r="B494" s="18"/>
    </row>
    <row r="495" spans="1:2" x14ac:dyDescent="0.25">
      <c r="B495" s="18"/>
    </row>
    <row r="496" spans="1:2" x14ac:dyDescent="0.25">
      <c r="A496" s="49" t="s">
        <v>205</v>
      </c>
      <c r="B496" s="18"/>
    </row>
    <row r="497" spans="1:2" x14ac:dyDescent="0.25">
      <c r="A497" s="16" t="s">
        <v>206</v>
      </c>
      <c r="B497" s="18"/>
    </row>
    <row r="498" spans="1:2" x14ac:dyDescent="0.25">
      <c r="A498" s="16" t="s">
        <v>207</v>
      </c>
      <c r="B498" s="18"/>
    </row>
    <row r="499" spans="1:2" x14ac:dyDescent="0.25">
      <c r="A499" s="16" t="s">
        <v>208</v>
      </c>
      <c r="B499" s="18"/>
    </row>
    <row r="500" spans="1:2" x14ac:dyDescent="0.25">
      <c r="A500" s="16" t="s">
        <v>629</v>
      </c>
      <c r="B500" s="18"/>
    </row>
    <row r="501" spans="1:2" x14ac:dyDescent="0.25">
      <c r="A501" s="16" t="s">
        <v>13</v>
      </c>
      <c r="B501" s="18"/>
    </row>
    <row r="502" spans="1:2" x14ac:dyDescent="0.25">
      <c r="A502" s="16" t="s">
        <v>14</v>
      </c>
      <c r="B502" s="18"/>
    </row>
    <row r="503" spans="1:2" x14ac:dyDescent="0.25">
      <c r="A503" s="16" t="s">
        <v>15</v>
      </c>
      <c r="B503" s="18"/>
    </row>
    <row r="504" spans="1:2" x14ac:dyDescent="0.25">
      <c r="A504" s="16" t="s">
        <v>16</v>
      </c>
      <c r="B504" s="18"/>
    </row>
    <row r="505" spans="1:2" x14ac:dyDescent="0.25">
      <c r="A505" s="16" t="s">
        <v>17</v>
      </c>
      <c r="B505" s="18"/>
    </row>
    <row r="506" spans="1:2" x14ac:dyDescent="0.25">
      <c r="A506" s="16" t="s">
        <v>18</v>
      </c>
      <c r="B506" s="18"/>
    </row>
    <row r="507" spans="1:2" x14ac:dyDescent="0.25">
      <c r="A507" s="16" t="s">
        <v>19</v>
      </c>
      <c r="B507" s="18"/>
    </row>
    <row r="508" spans="1:2" x14ac:dyDescent="0.25">
      <c r="A508" s="16" t="s">
        <v>20</v>
      </c>
      <c r="B508" s="18"/>
    </row>
    <row r="509" spans="1:2" x14ac:dyDescent="0.25">
      <c r="A509" s="16" t="s">
        <v>21</v>
      </c>
      <c r="B509" s="18"/>
    </row>
    <row r="510" spans="1:2" x14ac:dyDescent="0.25">
      <c r="A510" s="16" t="s">
        <v>22</v>
      </c>
      <c r="B510" s="18"/>
    </row>
    <row r="511" spans="1:2" x14ac:dyDescent="0.25">
      <c r="A511" s="16" t="s">
        <v>23</v>
      </c>
      <c r="B511" s="18"/>
    </row>
    <row r="512" spans="1:2" x14ac:dyDescent="0.25">
      <c r="A512" s="16" t="s">
        <v>24</v>
      </c>
      <c r="B512" s="18"/>
    </row>
    <row r="513" spans="1:2" x14ac:dyDescent="0.25">
      <c r="A513" s="36" t="s">
        <v>795</v>
      </c>
      <c r="B513" s="18"/>
    </row>
    <row r="514" spans="1:2" x14ac:dyDescent="0.25">
      <c r="B514" s="18"/>
    </row>
    <row r="515" spans="1:2" x14ac:dyDescent="0.25">
      <c r="A515" s="16" t="s">
        <v>209</v>
      </c>
    </row>
    <row r="516" spans="1:2" x14ac:dyDescent="0.25">
      <c r="A516" s="49" t="s">
        <v>210</v>
      </c>
    </row>
    <row r="517" spans="1:2" x14ac:dyDescent="0.25">
      <c r="A517" s="16" t="s">
        <v>211</v>
      </c>
    </row>
    <row r="518" spans="1:2" x14ac:dyDescent="0.25">
      <c r="A518" s="28" t="s">
        <v>212</v>
      </c>
      <c r="B518" s="19"/>
    </row>
    <row r="519" spans="1:2" x14ac:dyDescent="0.25">
      <c r="A519" s="28" t="s">
        <v>213</v>
      </c>
      <c r="B519" s="19"/>
    </row>
    <row r="520" spans="1:2" x14ac:dyDescent="0.25">
      <c r="A520" s="28" t="s">
        <v>629</v>
      </c>
      <c r="B520" s="19"/>
    </row>
    <row r="521" spans="1:2" x14ac:dyDescent="0.25">
      <c r="A521" s="28" t="s">
        <v>13</v>
      </c>
      <c r="B521" s="19"/>
    </row>
    <row r="522" spans="1:2" x14ac:dyDescent="0.25">
      <c r="A522" s="28" t="s">
        <v>14</v>
      </c>
      <c r="B522" s="19"/>
    </row>
    <row r="523" spans="1:2" x14ac:dyDescent="0.25">
      <c r="A523" s="28" t="s">
        <v>15</v>
      </c>
      <c r="B523" s="19"/>
    </row>
    <row r="524" spans="1:2" x14ac:dyDescent="0.25">
      <c r="A524" s="28" t="s">
        <v>16</v>
      </c>
      <c r="B524" s="19"/>
    </row>
    <row r="525" spans="1:2" x14ac:dyDescent="0.25">
      <c r="A525" s="28" t="s">
        <v>17</v>
      </c>
      <c r="B525" s="19"/>
    </row>
    <row r="526" spans="1:2" x14ac:dyDescent="0.25">
      <c r="A526" s="28" t="s">
        <v>18</v>
      </c>
      <c r="B526" s="19"/>
    </row>
    <row r="527" spans="1:2" x14ac:dyDescent="0.25">
      <c r="A527" s="28" t="s">
        <v>19</v>
      </c>
      <c r="B527" s="19"/>
    </row>
    <row r="528" spans="1:2" x14ac:dyDescent="0.25">
      <c r="A528" s="28" t="s">
        <v>20</v>
      </c>
      <c r="B528" s="19"/>
    </row>
    <row r="529" spans="1:2" x14ac:dyDescent="0.25">
      <c r="A529" s="28" t="s">
        <v>21</v>
      </c>
      <c r="B529" s="19"/>
    </row>
    <row r="530" spans="1:2" x14ac:dyDescent="0.25">
      <c r="A530" s="28" t="s">
        <v>22</v>
      </c>
      <c r="B530" s="19"/>
    </row>
    <row r="531" spans="1:2" x14ac:dyDescent="0.25">
      <c r="A531" s="28" t="s">
        <v>23</v>
      </c>
      <c r="B531" s="19"/>
    </row>
    <row r="532" spans="1:2" x14ac:dyDescent="0.25">
      <c r="A532" s="28" t="s">
        <v>24</v>
      </c>
      <c r="B532" s="19"/>
    </row>
    <row r="533" spans="1:2" x14ac:dyDescent="0.25">
      <c r="A533" s="36" t="s">
        <v>795</v>
      </c>
      <c r="B533" s="19"/>
    </row>
    <row r="534" spans="1:2" x14ac:dyDescent="0.25">
      <c r="A534" s="28"/>
      <c r="B534" s="19"/>
    </row>
    <row r="535" spans="1:2" x14ac:dyDescent="0.25">
      <c r="A535" s="16" t="s">
        <v>214</v>
      </c>
      <c r="B535" s="18"/>
    </row>
    <row r="536" spans="1:2" x14ac:dyDescent="0.25">
      <c r="A536" s="49" t="s">
        <v>851</v>
      </c>
    </row>
    <row r="537" spans="1:2" x14ac:dyDescent="0.25">
      <c r="A537" s="16" t="s">
        <v>216</v>
      </c>
    </row>
    <row r="538" spans="1:2" x14ac:dyDescent="0.25">
      <c r="A538" s="16" t="s">
        <v>217</v>
      </c>
      <c r="B538" s="18"/>
    </row>
    <row r="539" spans="1:2" x14ac:dyDescent="0.25">
      <c r="A539" s="16" t="s">
        <v>218</v>
      </c>
      <c r="B539" s="18"/>
    </row>
    <row r="540" spans="1:2" x14ac:dyDescent="0.25">
      <c r="A540" s="16" t="s">
        <v>219</v>
      </c>
      <c r="B540" s="18"/>
    </row>
    <row r="541" spans="1:2" x14ac:dyDescent="0.25">
      <c r="A541" s="16" t="s">
        <v>220</v>
      </c>
      <c r="B541" s="18"/>
    </row>
    <row r="542" spans="1:2" x14ac:dyDescent="0.25">
      <c r="A542" s="16" t="s">
        <v>221</v>
      </c>
      <c r="B542" s="18"/>
    </row>
    <row r="543" spans="1:2" x14ac:dyDescent="0.25">
      <c r="A543" s="16" t="s">
        <v>222</v>
      </c>
      <c r="B543" s="18"/>
    </row>
    <row r="544" spans="1:2" x14ac:dyDescent="0.25">
      <c r="A544" s="16" t="s">
        <v>223</v>
      </c>
      <c r="B544" s="18"/>
    </row>
    <row r="545" spans="1:2" x14ac:dyDescent="0.25">
      <c r="A545" s="16" t="s">
        <v>224</v>
      </c>
      <c r="B545" s="18"/>
    </row>
    <row r="546" spans="1:2" x14ac:dyDescent="0.25">
      <c r="A546" s="16" t="s">
        <v>225</v>
      </c>
      <c r="B546" s="18"/>
    </row>
    <row r="547" spans="1:2" x14ac:dyDescent="0.25">
      <c r="A547" s="16" t="s">
        <v>226</v>
      </c>
      <c r="B547" s="18"/>
    </row>
    <row r="548" spans="1:2" x14ac:dyDescent="0.25">
      <c r="A548" s="16" t="s">
        <v>227</v>
      </c>
      <c r="B548" s="18"/>
    </row>
    <row r="549" spans="1:2" x14ac:dyDescent="0.25">
      <c r="A549" s="16" t="s">
        <v>228</v>
      </c>
      <c r="B549" s="18"/>
    </row>
    <row r="550" spans="1:2" x14ac:dyDescent="0.25">
      <c r="A550" s="16" t="s">
        <v>229</v>
      </c>
      <c r="B550" s="18"/>
    </row>
    <row r="551" spans="1:2" x14ac:dyDescent="0.25">
      <c r="A551" s="16" t="s">
        <v>230</v>
      </c>
      <c r="B551" s="18"/>
    </row>
    <row r="552" spans="1:2" x14ac:dyDescent="0.25">
      <c r="A552" s="16" t="s">
        <v>231</v>
      </c>
      <c r="B552" s="18"/>
    </row>
    <row r="553" spans="1:2" x14ac:dyDescent="0.25">
      <c r="A553" s="16" t="s">
        <v>232</v>
      </c>
      <c r="B553" s="18"/>
    </row>
    <row r="554" spans="1:2" x14ac:dyDescent="0.25">
      <c r="A554" s="16" t="s">
        <v>233</v>
      </c>
      <c r="B554" s="18"/>
    </row>
    <row r="555" spans="1:2" x14ac:dyDescent="0.25">
      <c r="A555" s="16" t="s">
        <v>234</v>
      </c>
      <c r="B555" s="18"/>
    </row>
    <row r="556" spans="1:2" x14ac:dyDescent="0.25">
      <c r="A556" s="16" t="s">
        <v>235</v>
      </c>
      <c r="B556" s="18"/>
    </row>
    <row r="557" spans="1:2" x14ac:dyDescent="0.25">
      <c r="A557" s="16" t="s">
        <v>236</v>
      </c>
      <c r="B557" s="18"/>
    </row>
    <row r="558" spans="1:2" x14ac:dyDescent="0.25">
      <c r="A558" s="16" t="s">
        <v>237</v>
      </c>
      <c r="B558" s="18"/>
    </row>
    <row r="559" spans="1:2" x14ac:dyDescent="0.25">
      <c r="A559" s="16" t="s">
        <v>831</v>
      </c>
      <c r="B559" s="18"/>
    </row>
    <row r="560" spans="1:2" x14ac:dyDescent="0.25">
      <c r="A560" s="16" t="s">
        <v>832</v>
      </c>
      <c r="B560" s="18"/>
    </row>
    <row r="561" spans="1:2" x14ac:dyDescent="0.25">
      <c r="A561" s="16" t="s">
        <v>833</v>
      </c>
      <c r="B561" s="18"/>
    </row>
    <row r="562" spans="1:2" x14ac:dyDescent="0.25">
      <c r="A562" s="16" t="s">
        <v>834</v>
      </c>
      <c r="B562" s="18"/>
    </row>
    <row r="563" spans="1:2" x14ac:dyDescent="0.25">
      <c r="A563" s="16" t="s">
        <v>835</v>
      </c>
      <c r="B563" s="18"/>
    </row>
    <row r="564" spans="1:2" x14ac:dyDescent="0.25">
      <c r="A564" s="16" t="s">
        <v>836</v>
      </c>
      <c r="B564" s="18"/>
    </row>
    <row r="565" spans="1:2" x14ac:dyDescent="0.25">
      <c r="A565" s="49" t="s">
        <v>853</v>
      </c>
    </row>
    <row r="566" spans="1:2" x14ac:dyDescent="0.25">
      <c r="A566" s="16" t="s">
        <v>216</v>
      </c>
    </row>
    <row r="567" spans="1:2" x14ac:dyDescent="0.25">
      <c r="A567" s="16" t="s">
        <v>217</v>
      </c>
      <c r="B567" s="18"/>
    </row>
    <row r="568" spans="1:2" x14ac:dyDescent="0.25">
      <c r="A568" s="16" t="s">
        <v>218</v>
      </c>
      <c r="B568" s="18"/>
    </row>
    <row r="569" spans="1:2" x14ac:dyDescent="0.25">
      <c r="A569" s="16" t="s">
        <v>219</v>
      </c>
      <c r="B569" s="18"/>
    </row>
    <row r="570" spans="1:2" x14ac:dyDescent="0.25">
      <c r="A570" s="16" t="s">
        <v>220</v>
      </c>
      <c r="B570" s="18"/>
    </row>
    <row r="571" spans="1:2" x14ac:dyDescent="0.25">
      <c r="A571" s="16" t="s">
        <v>221</v>
      </c>
      <c r="B571" s="18"/>
    </row>
    <row r="572" spans="1:2" x14ac:dyDescent="0.25">
      <c r="A572" s="16" t="s">
        <v>222</v>
      </c>
      <c r="B572" s="18"/>
    </row>
    <row r="573" spans="1:2" x14ac:dyDescent="0.25">
      <c r="A573" s="16" t="s">
        <v>223</v>
      </c>
      <c r="B573" s="18"/>
    </row>
    <row r="574" spans="1:2" x14ac:dyDescent="0.25">
      <c r="A574" s="16" t="s">
        <v>224</v>
      </c>
      <c r="B574" s="18"/>
    </row>
    <row r="575" spans="1:2" x14ac:dyDescent="0.25">
      <c r="A575" s="16" t="s">
        <v>225</v>
      </c>
      <c r="B575" s="18"/>
    </row>
    <row r="576" spans="1:2" x14ac:dyDescent="0.25">
      <c r="A576" s="16" t="s">
        <v>226</v>
      </c>
      <c r="B576" s="18"/>
    </row>
    <row r="577" spans="1:2" x14ac:dyDescent="0.25">
      <c r="A577" s="16" t="s">
        <v>227</v>
      </c>
      <c r="B577" s="18"/>
    </row>
    <row r="578" spans="1:2" x14ac:dyDescent="0.25">
      <c r="A578" s="16" t="s">
        <v>228</v>
      </c>
      <c r="B578" s="18"/>
    </row>
    <row r="579" spans="1:2" x14ac:dyDescent="0.25">
      <c r="A579" s="16" t="s">
        <v>229</v>
      </c>
      <c r="B579" s="18"/>
    </row>
    <row r="580" spans="1:2" x14ac:dyDescent="0.25">
      <c r="A580" s="16" t="s">
        <v>230</v>
      </c>
      <c r="B580" s="18"/>
    </row>
    <row r="581" spans="1:2" x14ac:dyDescent="0.25">
      <c r="A581" s="16" t="s">
        <v>231</v>
      </c>
      <c r="B581" s="18"/>
    </row>
    <row r="582" spans="1:2" x14ac:dyDescent="0.25">
      <c r="A582" s="16" t="s">
        <v>232</v>
      </c>
      <c r="B582" s="18"/>
    </row>
    <row r="583" spans="1:2" x14ac:dyDescent="0.25">
      <c r="A583" s="16" t="s">
        <v>233</v>
      </c>
      <c r="B583" s="18"/>
    </row>
    <row r="584" spans="1:2" x14ac:dyDescent="0.25">
      <c r="A584" s="16" t="s">
        <v>234</v>
      </c>
      <c r="B584" s="18"/>
    </row>
    <row r="585" spans="1:2" x14ac:dyDescent="0.25">
      <c r="A585" s="16" t="s">
        <v>235</v>
      </c>
      <c r="B585" s="18"/>
    </row>
    <row r="586" spans="1:2" x14ac:dyDescent="0.25">
      <c r="A586" s="16" t="s">
        <v>236</v>
      </c>
      <c r="B586" s="18"/>
    </row>
    <row r="587" spans="1:2" x14ac:dyDescent="0.25">
      <c r="A587" s="16" t="s">
        <v>237</v>
      </c>
      <c r="B587" s="18"/>
    </row>
    <row r="588" spans="1:2" x14ac:dyDescent="0.25">
      <c r="A588" s="16" t="s">
        <v>831</v>
      </c>
      <c r="B588" s="18"/>
    </row>
    <row r="589" spans="1:2" x14ac:dyDescent="0.25">
      <c r="A589" s="16" t="s">
        <v>832</v>
      </c>
      <c r="B589" s="18"/>
    </row>
    <row r="590" spans="1:2" x14ac:dyDescent="0.25">
      <c r="A590" s="16" t="s">
        <v>833</v>
      </c>
      <c r="B590" s="18"/>
    </row>
    <row r="591" spans="1:2" x14ac:dyDescent="0.25">
      <c r="A591" s="16" t="s">
        <v>834</v>
      </c>
      <c r="B591" s="18"/>
    </row>
    <row r="592" spans="1:2" x14ac:dyDescent="0.25">
      <c r="A592" s="16" t="s">
        <v>835</v>
      </c>
      <c r="B592" s="18"/>
    </row>
    <row r="593" spans="1:2" x14ac:dyDescent="0.25">
      <c r="A593" s="16" t="s">
        <v>836</v>
      </c>
      <c r="B593" s="18"/>
    </row>
    <row r="594" spans="1:2" x14ac:dyDescent="0.25">
      <c r="A594" s="49" t="s">
        <v>837</v>
      </c>
    </row>
    <row r="595" spans="1:2" x14ac:dyDescent="0.25">
      <c r="A595" s="28" t="s">
        <v>863</v>
      </c>
    </row>
    <row r="596" spans="1:2" x14ac:dyDescent="0.25">
      <c r="A596" s="28" t="s">
        <v>240</v>
      </c>
      <c r="B596" s="19"/>
    </row>
    <row r="597" spans="1:2" x14ac:dyDescent="0.25">
      <c r="A597" s="28" t="s">
        <v>241</v>
      </c>
      <c r="B597" s="19"/>
    </row>
    <row r="598" spans="1:2" x14ac:dyDescent="0.25">
      <c r="A598" s="28" t="s">
        <v>242</v>
      </c>
      <c r="B598" s="19"/>
    </row>
    <row r="599" spans="1:2" x14ac:dyDescent="0.25">
      <c r="A599" s="28" t="s">
        <v>243</v>
      </c>
      <c r="B599" s="19"/>
    </row>
    <row r="600" spans="1:2" x14ac:dyDescent="0.25">
      <c r="A600" s="28" t="s">
        <v>244</v>
      </c>
      <c r="B600" s="19"/>
    </row>
    <row r="601" spans="1:2" x14ac:dyDescent="0.25">
      <c r="A601" s="28" t="s">
        <v>245</v>
      </c>
      <c r="B601" s="19"/>
    </row>
    <row r="602" spans="1:2" x14ac:dyDescent="0.25">
      <c r="A602" s="28" t="s">
        <v>246</v>
      </c>
      <c r="B602" s="19"/>
    </row>
    <row r="603" spans="1:2" x14ac:dyDescent="0.25">
      <c r="A603" s="28" t="s">
        <v>247</v>
      </c>
      <c r="B603" s="19"/>
    </row>
    <row r="604" spans="1:2" x14ac:dyDescent="0.25">
      <c r="A604" s="28" t="s">
        <v>248</v>
      </c>
      <c r="B604" s="19"/>
    </row>
    <row r="605" spans="1:2" x14ac:dyDescent="0.25">
      <c r="A605" s="28" t="s">
        <v>249</v>
      </c>
      <c r="B605" s="19"/>
    </row>
    <row r="606" spans="1:2" x14ac:dyDescent="0.25">
      <c r="A606" s="28" t="s">
        <v>250</v>
      </c>
      <c r="B606" s="19"/>
    </row>
    <row r="607" spans="1:2" x14ac:dyDescent="0.25">
      <c r="A607" s="28" t="s">
        <v>251</v>
      </c>
      <c r="B607" s="19"/>
    </row>
    <row r="608" spans="1:2" x14ac:dyDescent="0.25">
      <c r="A608" s="28" t="s">
        <v>252</v>
      </c>
      <c r="B608" s="19"/>
    </row>
    <row r="609" spans="1:2" x14ac:dyDescent="0.25">
      <c r="A609" s="28" t="s">
        <v>253</v>
      </c>
      <c r="B609" s="19"/>
    </row>
    <row r="610" spans="1:2" x14ac:dyDescent="0.25">
      <c r="A610" s="28" t="s">
        <v>254</v>
      </c>
      <c r="B610" s="19"/>
    </row>
    <row r="611" spans="1:2" x14ac:dyDescent="0.25">
      <c r="A611" s="28" t="s">
        <v>255</v>
      </c>
      <c r="B611" s="19"/>
    </row>
    <row r="612" spans="1:2" x14ac:dyDescent="0.25">
      <c r="A612" s="28" t="s">
        <v>256</v>
      </c>
      <c r="B612" s="19"/>
    </row>
    <row r="613" spans="1:2" x14ac:dyDescent="0.25">
      <c r="A613" s="28" t="s">
        <v>257</v>
      </c>
      <c r="B613" s="19"/>
    </row>
    <row r="614" spans="1:2" x14ac:dyDescent="0.25">
      <c r="A614" s="28" t="s">
        <v>258</v>
      </c>
      <c r="B614" s="19"/>
    </row>
    <row r="615" spans="1:2" x14ac:dyDescent="0.25">
      <c r="A615" s="28" t="s">
        <v>259</v>
      </c>
      <c r="B615" s="19"/>
    </row>
    <row r="616" spans="1:2" x14ac:dyDescent="0.25">
      <c r="A616" s="28" t="s">
        <v>260</v>
      </c>
      <c r="B616" s="19"/>
    </row>
    <row r="617" spans="1:2" x14ac:dyDescent="0.25">
      <c r="A617" s="16" t="s">
        <v>831</v>
      </c>
      <c r="B617" s="19"/>
    </row>
    <row r="618" spans="1:2" x14ac:dyDescent="0.25">
      <c r="A618" s="16" t="s">
        <v>832</v>
      </c>
      <c r="B618" s="19"/>
    </row>
    <row r="619" spans="1:2" x14ac:dyDescent="0.25">
      <c r="A619" s="16" t="s">
        <v>833</v>
      </c>
      <c r="B619" s="19"/>
    </row>
    <row r="620" spans="1:2" x14ac:dyDescent="0.25">
      <c r="A620" s="16" t="s">
        <v>834</v>
      </c>
      <c r="B620" s="19"/>
    </row>
    <row r="621" spans="1:2" x14ac:dyDescent="0.25">
      <c r="A621" s="16" t="s">
        <v>835</v>
      </c>
      <c r="B621" s="19"/>
    </row>
    <row r="622" spans="1:2" x14ac:dyDescent="0.25">
      <c r="A622" s="16" t="s">
        <v>836</v>
      </c>
      <c r="B622" s="19"/>
    </row>
    <row r="623" spans="1:2" x14ac:dyDescent="0.25">
      <c r="A623" s="49" t="s">
        <v>838</v>
      </c>
    </row>
    <row r="624" spans="1:2" x14ac:dyDescent="0.25">
      <c r="A624" s="28" t="s">
        <v>863</v>
      </c>
    </row>
    <row r="625" spans="1:2" x14ac:dyDescent="0.25">
      <c r="A625" s="28" t="s">
        <v>240</v>
      </c>
      <c r="B625" s="19"/>
    </row>
    <row r="626" spans="1:2" x14ac:dyDescent="0.25">
      <c r="A626" s="28" t="s">
        <v>241</v>
      </c>
      <c r="B626" s="19"/>
    </row>
    <row r="627" spans="1:2" x14ac:dyDescent="0.25">
      <c r="A627" s="28" t="s">
        <v>242</v>
      </c>
      <c r="B627" s="19"/>
    </row>
    <row r="628" spans="1:2" x14ac:dyDescent="0.25">
      <c r="A628" s="28" t="s">
        <v>243</v>
      </c>
      <c r="B628" s="19"/>
    </row>
    <row r="629" spans="1:2" x14ac:dyDescent="0.25">
      <c r="A629" s="28" t="s">
        <v>244</v>
      </c>
      <c r="B629" s="19"/>
    </row>
    <row r="630" spans="1:2" x14ac:dyDescent="0.25">
      <c r="A630" s="28" t="s">
        <v>245</v>
      </c>
      <c r="B630" s="19"/>
    </row>
    <row r="631" spans="1:2" x14ac:dyDescent="0.25">
      <c r="A631" s="28" t="s">
        <v>246</v>
      </c>
      <c r="B631" s="19"/>
    </row>
    <row r="632" spans="1:2" x14ac:dyDescent="0.25">
      <c r="A632" s="28" t="s">
        <v>247</v>
      </c>
      <c r="B632" s="19"/>
    </row>
    <row r="633" spans="1:2" x14ac:dyDescent="0.25">
      <c r="A633" s="28" t="s">
        <v>248</v>
      </c>
      <c r="B633" s="19"/>
    </row>
    <row r="634" spans="1:2" x14ac:dyDescent="0.25">
      <c r="A634" s="28" t="s">
        <v>249</v>
      </c>
      <c r="B634" s="19"/>
    </row>
    <row r="635" spans="1:2" x14ac:dyDescent="0.25">
      <c r="A635" s="28" t="s">
        <v>250</v>
      </c>
      <c r="B635" s="19"/>
    </row>
    <row r="636" spans="1:2" x14ac:dyDescent="0.25">
      <c r="A636" s="28" t="s">
        <v>251</v>
      </c>
      <c r="B636" s="19"/>
    </row>
    <row r="637" spans="1:2" x14ac:dyDescent="0.25">
      <c r="A637" s="28" t="s">
        <v>252</v>
      </c>
      <c r="B637" s="19"/>
    </row>
    <row r="638" spans="1:2" x14ac:dyDescent="0.25">
      <c r="A638" s="28" t="s">
        <v>253</v>
      </c>
      <c r="B638" s="19"/>
    </row>
    <row r="639" spans="1:2" x14ac:dyDescent="0.25">
      <c r="A639" s="28" t="s">
        <v>254</v>
      </c>
      <c r="B639" s="19"/>
    </row>
    <row r="640" spans="1:2" x14ac:dyDescent="0.25">
      <c r="A640" s="28" t="s">
        <v>255</v>
      </c>
      <c r="B640" s="19"/>
    </row>
    <row r="641" spans="1:2" x14ac:dyDescent="0.25">
      <c r="A641" s="28" t="s">
        <v>256</v>
      </c>
      <c r="B641" s="19"/>
    </row>
    <row r="642" spans="1:2" x14ac:dyDescent="0.25">
      <c r="A642" s="28" t="s">
        <v>257</v>
      </c>
      <c r="B642" s="19"/>
    </row>
    <row r="643" spans="1:2" x14ac:dyDescent="0.25">
      <c r="A643" s="28" t="s">
        <v>258</v>
      </c>
      <c r="B643" s="19"/>
    </row>
    <row r="644" spans="1:2" x14ac:dyDescent="0.25">
      <c r="A644" s="28" t="s">
        <v>259</v>
      </c>
      <c r="B644" s="19"/>
    </row>
    <row r="645" spans="1:2" x14ac:dyDescent="0.25">
      <c r="A645" s="28" t="s">
        <v>260</v>
      </c>
      <c r="B645" s="19"/>
    </row>
    <row r="646" spans="1:2" x14ac:dyDescent="0.25">
      <c r="A646" s="16" t="s">
        <v>831</v>
      </c>
      <c r="B646" s="19"/>
    </row>
    <row r="647" spans="1:2" x14ac:dyDescent="0.25">
      <c r="A647" s="16" t="s">
        <v>832</v>
      </c>
      <c r="B647" s="19"/>
    </row>
    <row r="648" spans="1:2" x14ac:dyDescent="0.25">
      <c r="A648" s="16" t="s">
        <v>833</v>
      </c>
      <c r="B648" s="19"/>
    </row>
    <row r="649" spans="1:2" x14ac:dyDescent="0.25">
      <c r="A649" s="16" t="s">
        <v>834</v>
      </c>
      <c r="B649" s="19"/>
    </row>
    <row r="650" spans="1:2" x14ac:dyDescent="0.25">
      <c r="A650" s="16" t="s">
        <v>835</v>
      </c>
      <c r="B650" s="19"/>
    </row>
    <row r="651" spans="1:2" x14ac:dyDescent="0.25">
      <c r="A651" s="16" t="s">
        <v>836</v>
      </c>
      <c r="B651" s="19"/>
    </row>
    <row r="652" spans="1:2" x14ac:dyDescent="0.25">
      <c r="A652" s="49" t="s">
        <v>839</v>
      </c>
    </row>
    <row r="653" spans="1:2" x14ac:dyDescent="0.25">
      <c r="A653" s="28" t="s">
        <v>864</v>
      </c>
    </row>
    <row r="654" spans="1:2" x14ac:dyDescent="0.25">
      <c r="A654" s="28" t="s">
        <v>630</v>
      </c>
      <c r="B654" s="17"/>
    </row>
    <row r="655" spans="1:2" x14ac:dyDescent="0.25">
      <c r="A655" s="115">
        <v>0</v>
      </c>
      <c r="B655" s="17"/>
    </row>
    <row r="656" spans="1:2" x14ac:dyDescent="0.25">
      <c r="A656" s="28" t="s">
        <v>841</v>
      </c>
      <c r="B656" s="17"/>
    </row>
    <row r="657" spans="1:2" x14ac:dyDescent="0.25">
      <c r="A657" s="28" t="s">
        <v>842</v>
      </c>
      <c r="B657" s="17"/>
    </row>
    <row r="658" spans="1:2" x14ac:dyDescent="0.25">
      <c r="A658" s="28" t="s">
        <v>843</v>
      </c>
      <c r="B658" s="17"/>
    </row>
    <row r="659" spans="1:2" x14ac:dyDescent="0.25">
      <c r="A659" s="28" t="s">
        <v>844</v>
      </c>
      <c r="B659" s="17"/>
    </row>
    <row r="660" spans="1:2" x14ac:dyDescent="0.25">
      <c r="A660" s="28" t="s">
        <v>845</v>
      </c>
      <c r="B660" s="17"/>
    </row>
    <row r="661" spans="1:2" x14ac:dyDescent="0.25">
      <c r="A661" s="28" t="s">
        <v>247</v>
      </c>
      <c r="B661" s="17"/>
    </row>
    <row r="662" spans="1:2" x14ac:dyDescent="0.25">
      <c r="A662" s="28" t="s">
        <v>248</v>
      </c>
      <c r="B662" s="17"/>
    </row>
    <row r="663" spans="1:2" x14ac:dyDescent="0.25">
      <c r="A663" s="28" t="s">
        <v>249</v>
      </c>
      <c r="B663" s="17"/>
    </row>
    <row r="664" spans="1:2" x14ac:dyDescent="0.25">
      <c r="A664" s="28" t="s">
        <v>250</v>
      </c>
      <c r="B664" s="17"/>
    </row>
    <row r="665" spans="1:2" x14ac:dyDescent="0.25">
      <c r="A665" s="28" t="s">
        <v>251</v>
      </c>
      <c r="B665" s="17"/>
    </row>
    <row r="666" spans="1:2" x14ac:dyDescent="0.25">
      <c r="A666" s="28" t="s">
        <v>252</v>
      </c>
      <c r="B666" s="17"/>
    </row>
    <row r="667" spans="1:2" x14ac:dyDescent="0.25">
      <c r="A667" s="28" t="s">
        <v>253</v>
      </c>
      <c r="B667" s="17"/>
    </row>
    <row r="668" spans="1:2" x14ac:dyDescent="0.25">
      <c r="A668" s="28" t="s">
        <v>254</v>
      </c>
      <c r="B668" s="17"/>
    </row>
    <row r="669" spans="1:2" x14ac:dyDescent="0.25">
      <c r="A669" s="28" t="s">
        <v>255</v>
      </c>
      <c r="B669" s="17"/>
    </row>
    <row r="670" spans="1:2" x14ac:dyDescent="0.25">
      <c r="A670" s="28" t="s">
        <v>256</v>
      </c>
      <c r="B670" s="17"/>
    </row>
    <row r="671" spans="1:2" x14ac:dyDescent="0.25">
      <c r="A671" s="28" t="s">
        <v>257</v>
      </c>
      <c r="B671" s="17"/>
    </row>
    <row r="672" spans="1:2" x14ac:dyDescent="0.25">
      <c r="A672" s="28" t="s">
        <v>258</v>
      </c>
      <c r="B672" s="17"/>
    </row>
    <row r="673" spans="1:2" x14ac:dyDescent="0.25">
      <c r="A673" s="28" t="s">
        <v>259</v>
      </c>
      <c r="B673" s="17"/>
    </row>
    <row r="674" spans="1:2" x14ac:dyDescent="0.25">
      <c r="A674" s="28" t="s">
        <v>260</v>
      </c>
      <c r="B674" s="17"/>
    </row>
    <row r="675" spans="1:2" x14ac:dyDescent="0.25">
      <c r="A675" s="16" t="s">
        <v>831</v>
      </c>
      <c r="B675" s="17"/>
    </row>
    <row r="676" spans="1:2" x14ac:dyDescent="0.25">
      <c r="A676" s="16" t="s">
        <v>832</v>
      </c>
      <c r="B676" s="17"/>
    </row>
    <row r="677" spans="1:2" x14ac:dyDescent="0.25">
      <c r="A677" s="16" t="s">
        <v>833</v>
      </c>
      <c r="B677" s="17"/>
    </row>
    <row r="678" spans="1:2" x14ac:dyDescent="0.25">
      <c r="A678" s="16" t="s">
        <v>834</v>
      </c>
      <c r="B678" s="17"/>
    </row>
    <row r="679" spans="1:2" x14ac:dyDescent="0.25">
      <c r="A679" s="16" t="s">
        <v>835</v>
      </c>
      <c r="B679" s="17"/>
    </row>
    <row r="680" spans="1:2" x14ac:dyDescent="0.25">
      <c r="A680" s="16" t="s">
        <v>836</v>
      </c>
      <c r="B680" s="17"/>
    </row>
    <row r="681" spans="1:2" x14ac:dyDescent="0.25">
      <c r="A681" s="49" t="s">
        <v>840</v>
      </c>
      <c r="B681" s="17"/>
    </row>
    <row r="682" spans="1:2" x14ac:dyDescent="0.25">
      <c r="A682" s="28" t="s">
        <v>864</v>
      </c>
      <c r="B682" s="17"/>
    </row>
    <row r="683" spans="1:2" x14ac:dyDescent="0.25">
      <c r="A683" s="28" t="s">
        <v>240</v>
      </c>
      <c r="B683" s="17"/>
    </row>
    <row r="684" spans="1:2" x14ac:dyDescent="0.25">
      <c r="A684" s="28" t="s">
        <v>241</v>
      </c>
      <c r="B684" s="17"/>
    </row>
    <row r="685" spans="1:2" x14ac:dyDescent="0.25">
      <c r="A685" s="28" t="s">
        <v>242</v>
      </c>
      <c r="B685" s="17"/>
    </row>
    <row r="686" spans="1:2" x14ac:dyDescent="0.25">
      <c r="A686" s="28" t="s">
        <v>243</v>
      </c>
      <c r="B686" s="17"/>
    </row>
    <row r="687" spans="1:2" x14ac:dyDescent="0.25">
      <c r="A687" s="28" t="s">
        <v>244</v>
      </c>
      <c r="B687" s="17"/>
    </row>
    <row r="688" spans="1:2" x14ac:dyDescent="0.25">
      <c r="A688" s="28" t="s">
        <v>245</v>
      </c>
      <c r="B688" s="17"/>
    </row>
    <row r="689" spans="1:2" x14ac:dyDescent="0.25">
      <c r="A689" s="28" t="s">
        <v>246</v>
      </c>
      <c r="B689" s="17"/>
    </row>
    <row r="690" spans="1:2" x14ac:dyDescent="0.25">
      <c r="A690" s="28" t="s">
        <v>247</v>
      </c>
      <c r="B690" s="17"/>
    </row>
    <row r="691" spans="1:2" x14ac:dyDescent="0.25">
      <c r="A691" s="28" t="s">
        <v>248</v>
      </c>
      <c r="B691" s="17"/>
    </row>
    <row r="692" spans="1:2" x14ac:dyDescent="0.25">
      <c r="A692" s="28" t="s">
        <v>249</v>
      </c>
      <c r="B692" s="17"/>
    </row>
    <row r="693" spans="1:2" x14ac:dyDescent="0.25">
      <c r="A693" s="28" t="s">
        <v>250</v>
      </c>
      <c r="B693" s="17"/>
    </row>
    <row r="694" spans="1:2" x14ac:dyDescent="0.25">
      <c r="A694" s="28" t="s">
        <v>251</v>
      </c>
      <c r="B694" s="17"/>
    </row>
    <row r="695" spans="1:2" x14ac:dyDescent="0.25">
      <c r="A695" s="28" t="s">
        <v>252</v>
      </c>
      <c r="B695" s="17"/>
    </row>
    <row r="696" spans="1:2" x14ac:dyDescent="0.25">
      <c r="A696" s="28" t="s">
        <v>253</v>
      </c>
      <c r="B696" s="17"/>
    </row>
    <row r="697" spans="1:2" x14ac:dyDescent="0.25">
      <c r="A697" s="28" t="s">
        <v>254</v>
      </c>
      <c r="B697" s="17"/>
    </row>
    <row r="698" spans="1:2" x14ac:dyDescent="0.25">
      <c r="A698" s="28" t="s">
        <v>255</v>
      </c>
      <c r="B698" s="17"/>
    </row>
    <row r="699" spans="1:2" x14ac:dyDescent="0.25">
      <c r="A699" s="28" t="s">
        <v>256</v>
      </c>
      <c r="B699" s="17"/>
    </row>
    <row r="700" spans="1:2" x14ac:dyDescent="0.25">
      <c r="A700" s="28" t="s">
        <v>257</v>
      </c>
      <c r="B700" s="17"/>
    </row>
    <row r="701" spans="1:2" x14ac:dyDescent="0.25">
      <c r="A701" s="28" t="s">
        <v>258</v>
      </c>
      <c r="B701" s="17"/>
    </row>
    <row r="702" spans="1:2" x14ac:dyDescent="0.25">
      <c r="A702" s="28" t="s">
        <v>259</v>
      </c>
      <c r="B702" s="17"/>
    </row>
    <row r="703" spans="1:2" x14ac:dyDescent="0.25">
      <c r="A703" s="28" t="s">
        <v>260</v>
      </c>
      <c r="B703" s="17"/>
    </row>
    <row r="704" spans="1:2" x14ac:dyDescent="0.25">
      <c r="A704" s="16" t="s">
        <v>831</v>
      </c>
      <c r="B704" s="17"/>
    </row>
    <row r="705" spans="1:2" x14ac:dyDescent="0.25">
      <c r="A705" s="16" t="s">
        <v>832</v>
      </c>
      <c r="B705" s="17"/>
    </row>
    <row r="706" spans="1:2" x14ac:dyDescent="0.25">
      <c r="A706" s="16" t="s">
        <v>833</v>
      </c>
      <c r="B706" s="17"/>
    </row>
    <row r="707" spans="1:2" x14ac:dyDescent="0.25">
      <c r="A707" s="16" t="s">
        <v>834</v>
      </c>
      <c r="B707" s="17"/>
    </row>
    <row r="708" spans="1:2" x14ac:dyDescent="0.25">
      <c r="A708" s="16" t="s">
        <v>835</v>
      </c>
      <c r="B708" s="17"/>
    </row>
    <row r="709" spans="1:2" x14ac:dyDescent="0.25">
      <c r="A709" s="16" t="s">
        <v>836</v>
      </c>
      <c r="B709" s="17"/>
    </row>
    <row r="711" spans="1:2" ht="18" x14ac:dyDescent="0.25">
      <c r="A711" s="97" t="s">
        <v>262</v>
      </c>
    </row>
    <row r="712" spans="1:2" x14ac:dyDescent="0.25">
      <c r="A712" s="28" t="s">
        <v>263</v>
      </c>
      <c r="B712" s="19"/>
    </row>
    <row r="713" spans="1:2" x14ac:dyDescent="0.25">
      <c r="A713" s="16" t="s">
        <v>731</v>
      </c>
      <c r="B713" s="18"/>
    </row>
    <row r="714" spans="1:2" x14ac:dyDescent="0.25">
      <c r="A714" s="28" t="s">
        <v>733</v>
      </c>
      <c r="B714" s="19"/>
    </row>
    <row r="715" spans="1:2" x14ac:dyDescent="0.25">
      <c r="A715" s="16" t="s">
        <v>732</v>
      </c>
    </row>
    <row r="716" spans="1:2" x14ac:dyDescent="0.25">
      <c r="A716" s="28" t="s">
        <v>264</v>
      </c>
      <c r="B716" s="19"/>
    </row>
    <row r="717" spans="1:2" x14ac:dyDescent="0.25">
      <c r="A717" s="49" t="s">
        <v>265</v>
      </c>
    </row>
    <row r="718" spans="1:2" x14ac:dyDescent="0.25">
      <c r="A718" s="16" t="s">
        <v>266</v>
      </c>
      <c r="B718" s="18"/>
    </row>
    <row r="719" spans="1:2" x14ac:dyDescent="0.25">
      <c r="A719" s="16" t="s">
        <v>267</v>
      </c>
      <c r="B719" s="18"/>
    </row>
    <row r="720" spans="1:2" x14ac:dyDescent="0.25">
      <c r="A720" s="16" t="s">
        <v>268</v>
      </c>
      <c r="B720" s="18"/>
    </row>
    <row r="721" spans="1:2" x14ac:dyDescent="0.25">
      <c r="A721" s="16" t="s">
        <v>269</v>
      </c>
      <c r="B721" s="18"/>
    </row>
    <row r="722" spans="1:2" x14ac:dyDescent="0.25">
      <c r="A722" s="16" t="s">
        <v>270</v>
      </c>
      <c r="B722" s="18"/>
    </row>
    <row r="723" spans="1:2" x14ac:dyDescent="0.25">
      <c r="A723" s="16" t="s">
        <v>271</v>
      </c>
      <c r="B723" s="18"/>
    </row>
    <row r="724" spans="1:2" x14ac:dyDescent="0.25">
      <c r="A724" s="16" t="s">
        <v>272</v>
      </c>
      <c r="B724" s="18"/>
    </row>
    <row r="725" spans="1:2" x14ac:dyDescent="0.25">
      <c r="A725" s="16" t="s">
        <v>273</v>
      </c>
      <c r="B725" s="18"/>
    </row>
    <row r="726" spans="1:2" x14ac:dyDescent="0.25">
      <c r="A726" s="16" t="s">
        <v>274</v>
      </c>
      <c r="B726" s="18"/>
    </row>
    <row r="727" spans="1:2" x14ac:dyDescent="0.25">
      <c r="A727" s="28" t="s">
        <v>275</v>
      </c>
      <c r="B727" s="19"/>
    </row>
    <row r="728" spans="1:2" x14ac:dyDescent="0.25">
      <c r="A728" s="16" t="s">
        <v>730</v>
      </c>
      <c r="B728" s="18"/>
    </row>
    <row r="729" spans="1:2" x14ac:dyDescent="0.25">
      <c r="A729" s="28" t="s">
        <v>729</v>
      </c>
      <c r="B729" s="19"/>
    </row>
    <row r="730" spans="1:2" x14ac:dyDescent="0.25">
      <c r="A730" s="28" t="s">
        <v>276</v>
      </c>
      <c r="B730" s="19"/>
    </row>
    <row r="731" spans="1:2" x14ac:dyDescent="0.25">
      <c r="A731" s="49" t="s">
        <v>277</v>
      </c>
    </row>
    <row r="732" spans="1:2" x14ac:dyDescent="0.25">
      <c r="A732" s="28" t="s">
        <v>803</v>
      </c>
      <c r="B732" s="19"/>
    </row>
    <row r="733" spans="1:2" x14ac:dyDescent="0.25">
      <c r="A733" s="28" t="s">
        <v>279</v>
      </c>
      <c r="B733" s="19"/>
    </row>
    <row r="734" spans="1:2" x14ac:dyDescent="0.25">
      <c r="A734" s="28" t="s">
        <v>280</v>
      </c>
      <c r="B734" s="19"/>
    </row>
    <row r="735" spans="1:2" x14ac:dyDescent="0.25">
      <c r="A735" s="28" t="s">
        <v>281</v>
      </c>
      <c r="B735" s="19"/>
    </row>
    <row r="736" spans="1:2" x14ac:dyDescent="0.25">
      <c r="A736" s="28" t="s">
        <v>282</v>
      </c>
      <c r="B736" s="19"/>
    </row>
    <row r="737" spans="1:2" x14ac:dyDescent="0.25">
      <c r="A737" s="49" t="s">
        <v>764</v>
      </c>
      <c r="B737" s="19"/>
    </row>
    <row r="738" spans="1:2" x14ac:dyDescent="0.25">
      <c r="A738" s="113" t="s">
        <v>804</v>
      </c>
      <c r="B738" s="91"/>
    </row>
    <row r="739" spans="1:2" x14ac:dyDescent="0.25">
      <c r="A739" s="113" t="s">
        <v>766</v>
      </c>
      <c r="B739" s="91"/>
    </row>
    <row r="740" spans="1:2" x14ac:dyDescent="0.25">
      <c r="A740" s="113" t="s">
        <v>767</v>
      </c>
      <c r="B740" s="91"/>
    </row>
    <row r="741" spans="1:2" x14ac:dyDescent="0.25">
      <c r="A741" s="113" t="s">
        <v>768</v>
      </c>
      <c r="B741" s="91"/>
    </row>
    <row r="742" spans="1:2" x14ac:dyDescent="0.25">
      <c r="A742" s="113" t="s">
        <v>769</v>
      </c>
      <c r="B742" s="91"/>
    </row>
    <row r="743" spans="1:2" x14ac:dyDescent="0.25">
      <c r="A743" s="49" t="s">
        <v>283</v>
      </c>
    </row>
    <row r="744" spans="1:2" x14ac:dyDescent="0.25">
      <c r="A744" s="28" t="s">
        <v>805</v>
      </c>
      <c r="B744" s="19"/>
    </row>
    <row r="745" spans="1:2" x14ac:dyDescent="0.25">
      <c r="A745" s="28" t="s">
        <v>285</v>
      </c>
      <c r="B745" s="19"/>
    </row>
    <row r="746" spans="1:2" x14ac:dyDescent="0.25">
      <c r="A746" s="28" t="s">
        <v>286</v>
      </c>
      <c r="B746" s="19"/>
    </row>
    <row r="747" spans="1:2" x14ac:dyDescent="0.25">
      <c r="A747" s="28" t="s">
        <v>287</v>
      </c>
      <c r="B747" s="19"/>
    </row>
    <row r="748" spans="1:2" x14ac:dyDescent="0.25">
      <c r="A748" s="28" t="s">
        <v>288</v>
      </c>
      <c r="B748" s="19"/>
    </row>
    <row r="749" spans="1:2" x14ac:dyDescent="0.25">
      <c r="A749" s="28" t="s">
        <v>770</v>
      </c>
      <c r="B749" s="19"/>
    </row>
    <row r="750" spans="1:2" x14ac:dyDescent="0.25">
      <c r="A750" s="28" t="s">
        <v>771</v>
      </c>
      <c r="B750" s="19"/>
    </row>
    <row r="751" spans="1:2" x14ac:dyDescent="0.25">
      <c r="A751" s="113" t="s">
        <v>772</v>
      </c>
      <c r="B751" s="91"/>
    </row>
    <row r="752" spans="1:2" x14ac:dyDescent="0.25">
      <c r="A752" s="28" t="s">
        <v>773</v>
      </c>
      <c r="B752" s="19"/>
    </row>
    <row r="753" spans="1:2" x14ac:dyDescent="0.25">
      <c r="A753" s="113" t="s">
        <v>774</v>
      </c>
      <c r="B753" s="91"/>
    </row>
    <row r="754" spans="1:2" x14ac:dyDescent="0.25">
      <c r="A754" s="28" t="s">
        <v>775</v>
      </c>
      <c r="B754" s="19"/>
    </row>
    <row r="755" spans="1:2" x14ac:dyDescent="0.25">
      <c r="A755" s="113" t="s">
        <v>776</v>
      </c>
      <c r="B755" s="91"/>
    </row>
    <row r="756" spans="1:2" x14ac:dyDescent="0.25">
      <c r="A756" s="28" t="s">
        <v>777</v>
      </c>
      <c r="B756" s="19"/>
    </row>
    <row r="757" spans="1:2" x14ac:dyDescent="0.25">
      <c r="A757" s="113" t="s">
        <v>778</v>
      </c>
      <c r="B757" s="91"/>
    </row>
    <row r="758" spans="1:2" x14ac:dyDescent="0.25">
      <c r="A758" s="28" t="s">
        <v>779</v>
      </c>
      <c r="B758" s="19"/>
    </row>
    <row r="759" spans="1:2" x14ac:dyDescent="0.25">
      <c r="A759" s="113" t="s">
        <v>780</v>
      </c>
      <c r="B759" s="91"/>
    </row>
    <row r="760" spans="1:2" x14ac:dyDescent="0.25">
      <c r="A760" s="28" t="s">
        <v>781</v>
      </c>
      <c r="B760" s="19"/>
    </row>
    <row r="761" spans="1:2" x14ac:dyDescent="0.25">
      <c r="A761" s="113" t="s">
        <v>782</v>
      </c>
      <c r="B761" s="91"/>
    </row>
    <row r="762" spans="1:2" x14ac:dyDescent="0.25">
      <c r="A762" s="28" t="s">
        <v>783</v>
      </c>
      <c r="B762" s="19"/>
    </row>
    <row r="763" spans="1:2" x14ac:dyDescent="0.25">
      <c r="A763" s="113" t="s">
        <v>784</v>
      </c>
      <c r="B763" s="91"/>
    </row>
    <row r="764" spans="1:2" x14ac:dyDescent="0.25">
      <c r="A764" s="28" t="s">
        <v>785</v>
      </c>
      <c r="B764" s="19"/>
    </row>
    <row r="765" spans="1:2" x14ac:dyDescent="0.25">
      <c r="A765" s="113" t="s">
        <v>786</v>
      </c>
      <c r="B765" s="91"/>
    </row>
    <row r="766" spans="1:2" x14ac:dyDescent="0.25">
      <c r="A766" s="28" t="s">
        <v>787</v>
      </c>
      <c r="B766" s="19"/>
    </row>
    <row r="767" spans="1:2" x14ac:dyDescent="0.25">
      <c r="A767" s="113" t="s">
        <v>788</v>
      </c>
      <c r="B767" s="91"/>
    </row>
    <row r="768" spans="1:2" x14ac:dyDescent="0.25">
      <c r="A768" s="28" t="s">
        <v>789</v>
      </c>
      <c r="B768" s="19"/>
    </row>
    <row r="769" spans="1:2" x14ac:dyDescent="0.25">
      <c r="A769" s="113" t="s">
        <v>790</v>
      </c>
      <c r="B769" s="91"/>
    </row>
    <row r="770" spans="1:2" x14ac:dyDescent="0.25">
      <c r="A770" s="28" t="s">
        <v>791</v>
      </c>
      <c r="B770" s="19"/>
    </row>
    <row r="771" spans="1:2" x14ac:dyDescent="0.25">
      <c r="A771" s="113" t="s">
        <v>792</v>
      </c>
      <c r="B771" s="91"/>
    </row>
    <row r="772" spans="1:2" x14ac:dyDescent="0.25">
      <c r="A772" s="28" t="s">
        <v>793</v>
      </c>
      <c r="B772" s="19"/>
    </row>
    <row r="773" spans="1:2" x14ac:dyDescent="0.25">
      <c r="A773" s="113" t="s">
        <v>794</v>
      </c>
      <c r="B773" s="91"/>
    </row>
    <row r="775" spans="1:2" ht="18" x14ac:dyDescent="0.25">
      <c r="A775" s="97" t="s">
        <v>289</v>
      </c>
    </row>
    <row r="776" spans="1:2" x14ac:dyDescent="0.25">
      <c r="A776" s="16" t="s">
        <v>290</v>
      </c>
    </row>
    <row r="777" spans="1:2" x14ac:dyDescent="0.25">
      <c r="A777" s="36" t="s">
        <v>291</v>
      </c>
      <c r="B777" s="17"/>
    </row>
    <row r="778" spans="1:2" x14ac:dyDescent="0.25">
      <c r="A778" s="36" t="s">
        <v>292</v>
      </c>
      <c r="B778" s="17"/>
    </row>
    <row r="779" spans="1:2" x14ac:dyDescent="0.25">
      <c r="A779" s="36" t="s">
        <v>293</v>
      </c>
      <c r="B779" s="17"/>
    </row>
    <row r="780" spans="1:2" x14ac:dyDescent="0.25">
      <c r="A780" s="36" t="s">
        <v>294</v>
      </c>
      <c r="B780" s="17"/>
    </row>
    <row r="781" spans="1:2" x14ac:dyDescent="0.25">
      <c r="A781" s="36" t="s">
        <v>295</v>
      </c>
      <c r="B781" s="17"/>
    </row>
    <row r="782" spans="1:2" x14ac:dyDescent="0.25">
      <c r="A782" s="36" t="s">
        <v>296</v>
      </c>
      <c r="B782" s="17"/>
    </row>
    <row r="783" spans="1:2" x14ac:dyDescent="0.25">
      <c r="A783" s="36" t="s">
        <v>616</v>
      </c>
      <c r="B783" s="17"/>
    </row>
    <row r="784" spans="1:2" x14ac:dyDescent="0.25">
      <c r="A784" s="36" t="s">
        <v>299</v>
      </c>
      <c r="B784" s="17"/>
    </row>
    <row r="785" spans="1:2" x14ac:dyDescent="0.25">
      <c r="A785" s="36" t="s">
        <v>300</v>
      </c>
      <c r="B785" s="17"/>
    </row>
    <row r="786" spans="1:2" x14ac:dyDescent="0.25">
      <c r="A786" s="49" t="s">
        <v>301</v>
      </c>
    </row>
    <row r="787" spans="1:2" x14ac:dyDescent="0.25">
      <c r="A787" s="16" t="s">
        <v>302</v>
      </c>
      <c r="B787" s="18"/>
    </row>
    <row r="788" spans="1:2" x14ac:dyDescent="0.25">
      <c r="A788" s="16" t="s">
        <v>303</v>
      </c>
      <c r="B788" s="18"/>
    </row>
    <row r="789" spans="1:2" x14ac:dyDescent="0.25">
      <c r="A789" s="16" t="s">
        <v>304</v>
      </c>
      <c r="B789" s="18"/>
    </row>
    <row r="790" spans="1:2" x14ac:dyDescent="0.25">
      <c r="A790" s="16" t="s">
        <v>305</v>
      </c>
      <c r="B790" s="18"/>
    </row>
    <row r="791" spans="1:2" x14ac:dyDescent="0.25">
      <c r="A791" s="16" t="s">
        <v>306</v>
      </c>
      <c r="B791" s="18"/>
    </row>
    <row r="792" spans="1:2" x14ac:dyDescent="0.25">
      <c r="A792" s="16" t="s">
        <v>307</v>
      </c>
      <c r="B792" s="18"/>
    </row>
    <row r="793" spans="1:2" x14ac:dyDescent="0.25">
      <c r="A793" s="16" t="s">
        <v>617</v>
      </c>
      <c r="B793" s="18"/>
    </row>
    <row r="794" spans="1:2" x14ac:dyDescent="0.25">
      <c r="A794" s="16" t="s">
        <v>310</v>
      </c>
      <c r="B794" s="18"/>
    </row>
    <row r="795" spans="1:2" x14ac:dyDescent="0.25">
      <c r="A795" s="16" t="s">
        <v>311</v>
      </c>
      <c r="B795" s="18"/>
    </row>
    <row r="796" spans="1:2" x14ac:dyDescent="0.25">
      <c r="A796" s="36" t="s">
        <v>814</v>
      </c>
      <c r="B796" s="17"/>
    </row>
    <row r="797" spans="1:2" x14ac:dyDescent="0.25">
      <c r="A797" s="36" t="s">
        <v>312</v>
      </c>
      <c r="B797" s="17"/>
    </row>
    <row r="798" spans="1:2" x14ac:dyDescent="0.25">
      <c r="A798" s="36" t="s">
        <v>313</v>
      </c>
      <c r="B798" s="17"/>
    </row>
    <row r="799" spans="1:2" x14ac:dyDescent="0.25">
      <c r="A799" s="36" t="s">
        <v>314</v>
      </c>
      <c r="B799" s="17"/>
    </row>
    <row r="800" spans="1:2" x14ac:dyDescent="0.25">
      <c r="A800" s="36" t="s">
        <v>815</v>
      </c>
      <c r="B800" s="17"/>
    </row>
    <row r="801" spans="1:2" x14ac:dyDescent="0.25">
      <c r="A801" s="36" t="s">
        <v>315</v>
      </c>
      <c r="B801" s="17"/>
    </row>
    <row r="802" spans="1:2" x14ac:dyDescent="0.25">
      <c r="A802" s="16" t="s">
        <v>816</v>
      </c>
      <c r="B802" s="18"/>
    </row>
    <row r="803" spans="1:2" x14ac:dyDescent="0.25">
      <c r="A803" s="16" t="s">
        <v>316</v>
      </c>
      <c r="B803" s="18"/>
    </row>
    <row r="804" spans="1:2" x14ac:dyDescent="0.25">
      <c r="A804" s="16" t="s">
        <v>317</v>
      </c>
      <c r="B804" s="18"/>
    </row>
    <row r="805" spans="1:2" x14ac:dyDescent="0.25">
      <c r="A805" s="16" t="s">
        <v>318</v>
      </c>
      <c r="B805" s="18"/>
    </row>
    <row r="806" spans="1:2" x14ac:dyDescent="0.25">
      <c r="A806" s="16" t="s">
        <v>817</v>
      </c>
      <c r="B806" s="18"/>
    </row>
    <row r="807" spans="1:2" x14ac:dyDescent="0.25">
      <c r="A807" s="16" t="s">
        <v>319</v>
      </c>
      <c r="B807" s="18"/>
    </row>
    <row r="808" spans="1:2" x14ac:dyDescent="0.25">
      <c r="A808" s="49" t="s">
        <v>320</v>
      </c>
    </row>
    <row r="809" spans="1:2" x14ac:dyDescent="0.25">
      <c r="A809" s="28" t="s">
        <v>321</v>
      </c>
      <c r="B809" s="19"/>
    </row>
    <row r="810" spans="1:2" x14ac:dyDescent="0.25">
      <c r="A810" s="28" t="s">
        <v>322</v>
      </c>
      <c r="B810" s="19"/>
    </row>
    <row r="811" spans="1:2" x14ac:dyDescent="0.25">
      <c r="A811" s="28" t="s">
        <v>323</v>
      </c>
      <c r="B811" s="19"/>
    </row>
    <row r="812" spans="1:2" x14ac:dyDescent="0.25">
      <c r="A812" s="28" t="s">
        <v>324</v>
      </c>
      <c r="B812" s="19"/>
    </row>
    <row r="813" spans="1:2" x14ac:dyDescent="0.25">
      <c r="A813" s="28" t="s">
        <v>325</v>
      </c>
      <c r="B813" s="19"/>
    </row>
    <row r="814" spans="1:2" x14ac:dyDescent="0.25">
      <c r="A814" s="28" t="s">
        <v>326</v>
      </c>
      <c r="B814" s="19"/>
    </row>
    <row r="815" spans="1:2" x14ac:dyDescent="0.25">
      <c r="A815" s="28" t="s">
        <v>618</v>
      </c>
      <c r="B815" s="19"/>
    </row>
    <row r="816" spans="1:2" x14ac:dyDescent="0.25">
      <c r="A816" s="28" t="s">
        <v>329</v>
      </c>
      <c r="B816" s="19"/>
    </row>
    <row r="817" spans="1:2" x14ac:dyDescent="0.25">
      <c r="A817" s="28" t="s">
        <v>330</v>
      </c>
      <c r="B817" s="19"/>
    </row>
    <row r="818" spans="1:2" x14ac:dyDescent="0.25">
      <c r="A818" s="49" t="s">
        <v>331</v>
      </c>
    </row>
    <row r="819" spans="1:2" x14ac:dyDescent="0.25">
      <c r="A819" s="16" t="s">
        <v>332</v>
      </c>
      <c r="B819" s="18"/>
    </row>
    <row r="820" spans="1:2" x14ac:dyDescent="0.25">
      <c r="A820" s="16" t="s">
        <v>333</v>
      </c>
      <c r="B820" s="18"/>
    </row>
    <row r="821" spans="1:2" x14ac:dyDescent="0.25">
      <c r="A821" s="16" t="s">
        <v>334</v>
      </c>
      <c r="B821" s="18"/>
    </row>
    <row r="822" spans="1:2" x14ac:dyDescent="0.25">
      <c r="A822" s="16" t="s">
        <v>335</v>
      </c>
      <c r="B822" s="18"/>
    </row>
    <row r="823" spans="1:2" x14ac:dyDescent="0.25">
      <c r="A823" s="16" t="s">
        <v>336</v>
      </c>
      <c r="B823" s="18"/>
    </row>
    <row r="824" spans="1:2" x14ac:dyDescent="0.25">
      <c r="A824" s="16" t="s">
        <v>337</v>
      </c>
      <c r="B824" s="18"/>
    </row>
    <row r="825" spans="1:2" x14ac:dyDescent="0.25">
      <c r="A825" s="16" t="s">
        <v>619</v>
      </c>
      <c r="B825" s="18"/>
    </row>
    <row r="826" spans="1:2" x14ac:dyDescent="0.25">
      <c r="A826" s="16" t="s">
        <v>340</v>
      </c>
      <c r="B826" s="18"/>
    </row>
    <row r="827" spans="1:2" x14ac:dyDescent="0.25">
      <c r="A827" s="16" t="s">
        <v>341</v>
      </c>
      <c r="B827" s="18"/>
    </row>
    <row r="828" spans="1:2" x14ac:dyDescent="0.25">
      <c r="A828" s="28" t="s">
        <v>818</v>
      </c>
      <c r="B828" s="19"/>
    </row>
    <row r="829" spans="1:2" x14ac:dyDescent="0.25">
      <c r="A829" s="28" t="s">
        <v>342</v>
      </c>
      <c r="B829" s="19"/>
    </row>
    <row r="830" spans="1:2" x14ac:dyDescent="0.25">
      <c r="A830" s="28" t="s">
        <v>343</v>
      </c>
      <c r="B830" s="19"/>
    </row>
    <row r="831" spans="1:2" x14ac:dyDescent="0.25">
      <c r="A831" s="28" t="s">
        <v>344</v>
      </c>
      <c r="B831" s="19"/>
    </row>
    <row r="832" spans="1:2" x14ac:dyDescent="0.25">
      <c r="A832" s="28" t="s">
        <v>819</v>
      </c>
      <c r="B832" s="19"/>
    </row>
    <row r="833" spans="1:2" x14ac:dyDescent="0.25">
      <c r="A833" s="28" t="s">
        <v>345</v>
      </c>
      <c r="B833" s="19"/>
    </row>
    <row r="834" spans="1:2" x14ac:dyDescent="0.25">
      <c r="A834" s="16" t="s">
        <v>820</v>
      </c>
      <c r="B834" s="18"/>
    </row>
    <row r="835" spans="1:2" x14ac:dyDescent="0.25">
      <c r="A835" s="16" t="s">
        <v>346</v>
      </c>
      <c r="B835" s="18"/>
    </row>
    <row r="836" spans="1:2" x14ac:dyDescent="0.25">
      <c r="A836" s="16" t="s">
        <v>347</v>
      </c>
      <c r="B836" s="18"/>
    </row>
    <row r="837" spans="1:2" x14ac:dyDescent="0.25">
      <c r="A837" s="16" t="s">
        <v>348</v>
      </c>
      <c r="B837" s="18"/>
    </row>
    <row r="838" spans="1:2" x14ac:dyDescent="0.25">
      <c r="A838" s="16" t="s">
        <v>821</v>
      </c>
      <c r="B838" s="18"/>
    </row>
    <row r="839" spans="1:2" x14ac:dyDescent="0.25">
      <c r="A839" s="16" t="s">
        <v>349</v>
      </c>
      <c r="B839" s="18"/>
    </row>
    <row r="840" spans="1:2" x14ac:dyDescent="0.25">
      <c r="A840" s="49" t="s">
        <v>350</v>
      </c>
    </row>
    <row r="841" spans="1:2" x14ac:dyDescent="0.25">
      <c r="A841" s="36" t="s">
        <v>351</v>
      </c>
      <c r="B841" s="17"/>
    </row>
    <row r="842" spans="1:2" x14ac:dyDescent="0.25">
      <c r="A842" s="16" t="s">
        <v>352</v>
      </c>
      <c r="B842" s="18"/>
    </row>
    <row r="843" spans="1:2" x14ac:dyDescent="0.25">
      <c r="A843" s="28" t="s">
        <v>353</v>
      </c>
      <c r="B843" s="19"/>
    </row>
    <row r="844" spans="1:2" x14ac:dyDescent="0.25">
      <c r="A844" s="28" t="s">
        <v>354</v>
      </c>
      <c r="B844" s="19"/>
    </row>
    <row r="845" spans="1:2" x14ac:dyDescent="0.25">
      <c r="A845" s="28" t="s">
        <v>355</v>
      </c>
      <c r="B845" s="19"/>
    </row>
    <row r="846" spans="1:2" x14ac:dyDescent="0.25">
      <c r="A846" s="28" t="s">
        <v>356</v>
      </c>
      <c r="B846" s="19"/>
    </row>
    <row r="847" spans="1:2" x14ac:dyDescent="0.25">
      <c r="A847" s="28" t="s">
        <v>357</v>
      </c>
      <c r="B847" s="19"/>
    </row>
    <row r="848" spans="1:2" x14ac:dyDescent="0.25">
      <c r="A848" s="16" t="s">
        <v>824</v>
      </c>
      <c r="B848" s="18"/>
    </row>
    <row r="849" spans="1:2" x14ac:dyDescent="0.25">
      <c r="A849" s="16" t="s">
        <v>359</v>
      </c>
      <c r="B849" s="54"/>
    </row>
    <row r="850" spans="1:2" x14ac:dyDescent="0.25">
      <c r="A850" s="16" t="s">
        <v>360</v>
      </c>
      <c r="B850" s="95"/>
    </row>
    <row r="851" spans="1:2" x14ac:dyDescent="0.25">
      <c r="A851" s="16" t="s">
        <v>361</v>
      </c>
      <c r="B851" s="95"/>
    </row>
    <row r="852" spans="1:2" x14ac:dyDescent="0.25">
      <c r="A852" s="28" t="s">
        <v>716</v>
      </c>
      <c r="B852" s="19"/>
    </row>
    <row r="853" spans="1:2" x14ac:dyDescent="0.25">
      <c r="A853" s="28" t="s">
        <v>363</v>
      </c>
      <c r="B853" s="19"/>
    </row>
    <row r="854" spans="1:2" x14ac:dyDescent="0.25">
      <c r="A854" s="28" t="s">
        <v>364</v>
      </c>
      <c r="B854" s="19"/>
    </row>
    <row r="855" spans="1:2" x14ac:dyDescent="0.25">
      <c r="A855" s="28" t="s">
        <v>717</v>
      </c>
      <c r="B855" s="19"/>
    </row>
    <row r="856" spans="1:2" x14ac:dyDescent="0.25">
      <c r="A856" s="49" t="s">
        <v>366</v>
      </c>
      <c r="B856" s="19"/>
    </row>
    <row r="857" spans="1:2" x14ac:dyDescent="0.25">
      <c r="A857" s="28" t="s">
        <v>367</v>
      </c>
      <c r="B857" s="19"/>
    </row>
    <row r="858" spans="1:2" x14ac:dyDescent="0.25">
      <c r="A858" s="28" t="s">
        <v>368</v>
      </c>
      <c r="B858" s="19"/>
    </row>
    <row r="859" spans="1:2" x14ac:dyDescent="0.25">
      <c r="A859" s="28" t="s">
        <v>369</v>
      </c>
      <c r="B859" s="19"/>
    </row>
    <row r="860" spans="1:2" x14ac:dyDescent="0.25">
      <c r="A860" s="28" t="s">
        <v>370</v>
      </c>
      <c r="B860" s="19"/>
    </row>
    <row r="861" spans="1:2" x14ac:dyDescent="0.25">
      <c r="A861" s="28" t="s">
        <v>371</v>
      </c>
      <c r="B861" s="19"/>
    </row>
    <row r="862" spans="1:2" x14ac:dyDescent="0.25">
      <c r="A862" s="28" t="s">
        <v>372</v>
      </c>
      <c r="B862" s="19"/>
    </row>
    <row r="863" spans="1:2" x14ac:dyDescent="0.25">
      <c r="A863" s="28" t="s">
        <v>373</v>
      </c>
      <c r="B863" s="19"/>
    </row>
    <row r="864" spans="1:2" x14ac:dyDescent="0.25">
      <c r="A864" s="49" t="s">
        <v>374</v>
      </c>
    </row>
    <row r="865" spans="1:2" x14ac:dyDescent="0.25">
      <c r="A865" s="16" t="s">
        <v>375</v>
      </c>
      <c r="B865" s="44"/>
    </row>
    <row r="866" spans="1:2" x14ac:dyDescent="0.25">
      <c r="A866" s="16" t="s">
        <v>376</v>
      </c>
      <c r="B866" s="44"/>
    </row>
    <row r="867" spans="1:2" x14ac:dyDescent="0.25">
      <c r="A867" s="16" t="s">
        <v>377</v>
      </c>
      <c r="B867" s="44"/>
    </row>
    <row r="868" spans="1:2" x14ac:dyDescent="0.25">
      <c r="A868" s="16" t="s">
        <v>378</v>
      </c>
      <c r="B868" s="44"/>
    </row>
    <row r="869" spans="1:2" x14ac:dyDescent="0.25">
      <c r="A869" s="49" t="s">
        <v>379</v>
      </c>
    </row>
    <row r="870" spans="1:2" x14ac:dyDescent="0.25">
      <c r="A870" s="16" t="s">
        <v>380</v>
      </c>
      <c r="B870" s="44"/>
    </row>
    <row r="871" spans="1:2" x14ac:dyDescent="0.25">
      <c r="A871" s="16" t="s">
        <v>381</v>
      </c>
      <c r="B871" s="44"/>
    </row>
    <row r="872" spans="1:2" x14ac:dyDescent="0.25">
      <c r="A872" s="16" t="s">
        <v>382</v>
      </c>
      <c r="B872" s="44"/>
    </row>
    <row r="873" spans="1:2" x14ac:dyDescent="0.25">
      <c r="A873" s="16" t="s">
        <v>383</v>
      </c>
      <c r="B873" s="44"/>
    </row>
    <row r="874" spans="1:2" x14ac:dyDescent="0.25">
      <c r="A874" s="49" t="s">
        <v>384</v>
      </c>
    </row>
    <row r="875" spans="1:2" x14ac:dyDescent="0.25">
      <c r="A875" s="16" t="s">
        <v>385</v>
      </c>
      <c r="B875" s="44"/>
    </row>
    <row r="876" spans="1:2" x14ac:dyDescent="0.25">
      <c r="A876" s="16" t="s">
        <v>386</v>
      </c>
      <c r="B876" s="44"/>
    </row>
    <row r="877" spans="1:2" x14ac:dyDescent="0.25">
      <c r="A877" s="16" t="s">
        <v>387</v>
      </c>
      <c r="B877" s="44"/>
    </row>
    <row r="878" spans="1:2" x14ac:dyDescent="0.25">
      <c r="A878" s="16" t="s">
        <v>388</v>
      </c>
      <c r="B878" s="44"/>
    </row>
    <row r="879" spans="1:2" x14ac:dyDescent="0.25">
      <c r="A879" s="49" t="s">
        <v>389</v>
      </c>
    </row>
    <row r="880" spans="1:2" x14ac:dyDescent="0.25">
      <c r="B880" s="18"/>
    </row>
    <row r="881" spans="1:2" x14ac:dyDescent="0.25">
      <c r="A881" s="16" t="s">
        <v>390</v>
      </c>
      <c r="B881" s="18"/>
    </row>
    <row r="882" spans="1:2" x14ac:dyDescent="0.25">
      <c r="A882" s="16" t="s">
        <v>391</v>
      </c>
      <c r="B882" s="18"/>
    </row>
    <row r="883" spans="1:2" x14ac:dyDescent="0.25">
      <c r="A883" s="16" t="s">
        <v>392</v>
      </c>
      <c r="B883" s="18"/>
    </row>
    <row r="884" spans="1:2" x14ac:dyDescent="0.25">
      <c r="A884" s="16" t="s">
        <v>393</v>
      </c>
      <c r="B884" s="18"/>
    </row>
    <row r="885" spans="1:2" x14ac:dyDescent="0.25">
      <c r="A885" s="16" t="s">
        <v>394</v>
      </c>
      <c r="B885" s="18"/>
    </row>
    <row r="886" spans="1:2" x14ac:dyDescent="0.25">
      <c r="A886" s="16" t="s">
        <v>620</v>
      </c>
      <c r="B886" s="18"/>
    </row>
    <row r="887" spans="1:2" x14ac:dyDescent="0.25">
      <c r="A887" s="16" t="s">
        <v>514</v>
      </c>
    </row>
    <row r="888" spans="1:2" x14ac:dyDescent="0.25">
      <c r="A888" s="36" t="s">
        <v>397</v>
      </c>
      <c r="B888" s="17"/>
    </row>
    <row r="889" spans="1:2" x14ac:dyDescent="0.25">
      <c r="A889" s="28" t="s">
        <v>398</v>
      </c>
      <c r="B889" s="19"/>
    </row>
    <row r="890" spans="1:2" x14ac:dyDescent="0.25">
      <c r="B890" s="56"/>
    </row>
    <row r="891" spans="1:2" x14ac:dyDescent="0.25">
      <c r="A891" s="49" t="s">
        <v>822</v>
      </c>
      <c r="B891" s="56"/>
    </row>
    <row r="892" spans="1:2" x14ac:dyDescent="0.25">
      <c r="A892" s="16" t="s">
        <v>826</v>
      </c>
      <c r="B892" s="17"/>
    </row>
    <row r="893" spans="1:2" x14ac:dyDescent="0.25">
      <c r="A893" s="16" t="s">
        <v>825</v>
      </c>
      <c r="B893" s="19"/>
    </row>
    <row r="894" spans="1:2" x14ac:dyDescent="0.25">
      <c r="A894" s="36" t="s">
        <v>827</v>
      </c>
      <c r="B894" s="17"/>
    </row>
    <row r="895" spans="1:2" x14ac:dyDescent="0.25">
      <c r="A895" s="36" t="s">
        <v>823</v>
      </c>
      <c r="B895" s="17"/>
    </row>
    <row r="896" spans="1:2" x14ac:dyDescent="0.25">
      <c r="A896" s="36" t="s">
        <v>1830</v>
      </c>
      <c r="B896" s="17"/>
    </row>
    <row r="897" spans="1:2" x14ac:dyDescent="0.25">
      <c r="B897" s="56"/>
    </row>
    <row r="898" spans="1:2" x14ac:dyDescent="0.25">
      <c r="A898" s="49" t="s">
        <v>400</v>
      </c>
      <c r="B898" s="56"/>
    </row>
    <row r="899" spans="1:2" x14ac:dyDescent="0.25">
      <c r="A899" s="60" t="s">
        <v>723</v>
      </c>
      <c r="B899" s="19"/>
    </row>
    <row r="900" spans="1:2" x14ac:dyDescent="0.25">
      <c r="A900" s="60" t="s">
        <v>724</v>
      </c>
      <c r="B900" s="19"/>
    </row>
    <row r="901" spans="1:2" x14ac:dyDescent="0.25">
      <c r="A901" s="28" t="s">
        <v>401</v>
      </c>
      <c r="B901" s="19"/>
    </row>
    <row r="902" spans="1:2" x14ac:dyDescent="0.25">
      <c r="A902" s="28" t="s">
        <v>402</v>
      </c>
      <c r="B902" s="19"/>
    </row>
    <row r="903" spans="1:2" x14ac:dyDescent="0.25">
      <c r="A903" s="131" t="s">
        <v>867</v>
      </c>
      <c r="B903" s="71"/>
    </row>
    <row r="904" spans="1:2" x14ac:dyDescent="0.25">
      <c r="A904" s="16" t="s">
        <v>403</v>
      </c>
      <c r="B904" s="95"/>
    </row>
    <row r="905" spans="1:2" x14ac:dyDescent="0.25">
      <c r="A905" s="16" t="s">
        <v>404</v>
      </c>
      <c r="B905" s="95"/>
    </row>
    <row r="906" spans="1:2" x14ac:dyDescent="0.25">
      <c r="A906" s="16" t="s">
        <v>405</v>
      </c>
      <c r="B906" s="95"/>
    </row>
    <row r="907" spans="1:2" x14ac:dyDescent="0.25">
      <c r="A907" s="16" t="s">
        <v>406</v>
      </c>
      <c r="B907" s="95"/>
    </row>
    <row r="908" spans="1:2" x14ac:dyDescent="0.25">
      <c r="A908" s="36" t="s">
        <v>407</v>
      </c>
      <c r="B908" s="110"/>
    </row>
    <row r="909" spans="1:2" x14ac:dyDescent="0.25">
      <c r="A909" s="36" t="s">
        <v>408</v>
      </c>
      <c r="B909" s="110"/>
    </row>
    <row r="910" spans="1:2" x14ac:dyDescent="0.25">
      <c r="A910" s="36" t="s">
        <v>409</v>
      </c>
      <c r="B910" s="110"/>
    </row>
    <row r="911" spans="1:2" x14ac:dyDescent="0.25">
      <c r="A911" s="36"/>
      <c r="B911" s="17"/>
    </row>
    <row r="912" spans="1:2" x14ac:dyDescent="0.25">
      <c r="A912" s="49" t="s">
        <v>411</v>
      </c>
      <c r="B912" s="17"/>
    </row>
    <row r="913" spans="1:2" x14ac:dyDescent="0.25">
      <c r="A913" s="28" t="s">
        <v>412</v>
      </c>
      <c r="B913" s="19"/>
    </row>
    <row r="914" spans="1:2" x14ac:dyDescent="0.25">
      <c r="A914" s="36" t="s">
        <v>413</v>
      </c>
      <c r="B914" s="17"/>
    </row>
    <row r="915" spans="1:2" x14ac:dyDescent="0.25">
      <c r="A915" s="28" t="s">
        <v>414</v>
      </c>
      <c r="B915" s="19"/>
    </row>
    <row r="916" spans="1:2" x14ac:dyDescent="0.25">
      <c r="A916" s="28" t="s">
        <v>415</v>
      </c>
      <c r="B916" s="19"/>
    </row>
    <row r="917" spans="1:2" x14ac:dyDescent="0.25">
      <c r="A917" s="28" t="s">
        <v>416</v>
      </c>
      <c r="B917" s="19"/>
    </row>
    <row r="918" spans="1:2" x14ac:dyDescent="0.25">
      <c r="A918" s="28" t="s">
        <v>417</v>
      </c>
      <c r="B918" s="19"/>
    </row>
    <row r="919" spans="1:2" x14ac:dyDescent="0.25">
      <c r="A919" s="28" t="s">
        <v>418</v>
      </c>
      <c r="B919" s="19"/>
    </row>
    <row r="920" spans="1:2" x14ac:dyDescent="0.25">
      <c r="A920" s="28" t="s">
        <v>621</v>
      </c>
      <c r="B920" s="19"/>
    </row>
    <row r="921" spans="1:2" x14ac:dyDescent="0.25">
      <c r="A921" s="36" t="s">
        <v>421</v>
      </c>
      <c r="B921" s="17"/>
    </row>
    <row r="922" spans="1:2" x14ac:dyDescent="0.25">
      <c r="A922" s="36" t="s">
        <v>422</v>
      </c>
      <c r="B922" s="17"/>
    </row>
    <row r="923" spans="1:2" x14ac:dyDescent="0.25">
      <c r="A923" s="36" t="s">
        <v>423</v>
      </c>
      <c r="B923" s="17"/>
    </row>
    <row r="924" spans="1:2" x14ac:dyDescent="0.25">
      <c r="A924" s="36" t="s">
        <v>424</v>
      </c>
      <c r="B924" s="17"/>
    </row>
    <row r="925" spans="1:2" x14ac:dyDescent="0.25">
      <c r="A925" s="36" t="s">
        <v>425</v>
      </c>
      <c r="B925" s="17"/>
    </row>
    <row r="926" spans="1:2" x14ac:dyDescent="0.25">
      <c r="A926" s="36" t="s">
        <v>622</v>
      </c>
      <c r="B926" s="17"/>
    </row>
    <row r="927" spans="1:2" x14ac:dyDescent="0.25">
      <c r="A927" s="28" t="s">
        <v>428</v>
      </c>
      <c r="B927" s="19"/>
    </row>
    <row r="928" spans="1:2" x14ac:dyDescent="0.25">
      <c r="B928" s="56"/>
    </row>
    <row r="929" spans="1:2" ht="18" x14ac:dyDescent="0.25">
      <c r="A929" s="97" t="s">
        <v>429</v>
      </c>
      <c r="B929" s="19"/>
    </row>
    <row r="930" spans="1:2" x14ac:dyDescent="0.25">
      <c r="A930" s="28" t="s">
        <v>430</v>
      </c>
      <c r="B930" s="19"/>
    </row>
    <row r="931" spans="1:2" x14ac:dyDescent="0.25">
      <c r="A931" s="28" t="s">
        <v>846</v>
      </c>
      <c r="B931" s="17"/>
    </row>
    <row r="932" spans="1:2" x14ac:dyDescent="0.25">
      <c r="A932" s="28" t="s">
        <v>431</v>
      </c>
      <c r="B932" s="19"/>
    </row>
    <row r="933" spans="1:2" x14ac:dyDescent="0.25">
      <c r="A933" s="28" t="s">
        <v>432</v>
      </c>
      <c r="B933" s="19"/>
    </row>
    <row r="934" spans="1:2" x14ac:dyDescent="0.25">
      <c r="A934" s="28" t="s">
        <v>433</v>
      </c>
      <c r="B934" s="19"/>
    </row>
    <row r="935" spans="1:2" x14ac:dyDescent="0.25">
      <c r="A935" s="28" t="s">
        <v>434</v>
      </c>
      <c r="B935" s="19"/>
    </row>
    <row r="936" spans="1:2" x14ac:dyDescent="0.25">
      <c r="A936" s="28" t="s">
        <v>847</v>
      </c>
      <c r="B936" s="17"/>
    </row>
    <row r="937" spans="1:2" x14ac:dyDescent="0.25">
      <c r="A937" s="28" t="s">
        <v>737</v>
      </c>
      <c r="B937" s="19"/>
    </row>
    <row r="938" spans="1:2" x14ac:dyDescent="0.25">
      <c r="A938" s="28" t="s">
        <v>435</v>
      </c>
      <c r="B938" s="19"/>
    </row>
    <row r="939" spans="1:2" x14ac:dyDescent="0.25">
      <c r="A939" s="28" t="s">
        <v>848</v>
      </c>
      <c r="B939" s="17"/>
    </row>
    <row r="940" spans="1:2" x14ac:dyDescent="0.25">
      <c r="A940" s="28" t="s">
        <v>436</v>
      </c>
      <c r="B940" s="19"/>
    </row>
    <row r="941" spans="1:2" x14ac:dyDescent="0.25">
      <c r="A941" s="28" t="s">
        <v>437</v>
      </c>
      <c r="B941" s="19"/>
    </row>
    <row r="942" spans="1:2" x14ac:dyDescent="0.25">
      <c r="A942" s="28" t="s">
        <v>849</v>
      </c>
      <c r="B942" s="17"/>
    </row>
    <row r="943" spans="1:2" x14ac:dyDescent="0.25">
      <c r="A943" s="28" t="s">
        <v>438</v>
      </c>
      <c r="B943" s="19"/>
    </row>
    <row r="944" spans="1:2" x14ac:dyDescent="0.25">
      <c r="A944" s="28" t="s">
        <v>439</v>
      </c>
      <c r="B944" s="19"/>
    </row>
    <row r="945" spans="1:2" x14ac:dyDescent="0.25">
      <c r="A945" s="28" t="s">
        <v>855</v>
      </c>
      <c r="B945" s="17"/>
    </row>
    <row r="946" spans="1:2" x14ac:dyDescent="0.25">
      <c r="A946" s="28" t="s">
        <v>440</v>
      </c>
      <c r="B946" s="19"/>
    </row>
    <row r="947" spans="1:2" x14ac:dyDescent="0.25">
      <c r="A947" s="28" t="s">
        <v>441</v>
      </c>
      <c r="B947" s="19"/>
    </row>
    <row r="948" spans="1:2" x14ac:dyDescent="0.25">
      <c r="A948" s="28" t="s">
        <v>856</v>
      </c>
      <c r="B948" s="17"/>
    </row>
    <row r="949" spans="1:2" x14ac:dyDescent="0.25">
      <c r="A949" s="28" t="s">
        <v>442</v>
      </c>
      <c r="B949" s="19"/>
    </row>
    <row r="950" spans="1:2" x14ac:dyDescent="0.25">
      <c r="A950" s="28" t="s">
        <v>443</v>
      </c>
      <c r="B950" s="19"/>
    </row>
    <row r="951" spans="1:2" x14ac:dyDescent="0.25">
      <c r="A951" s="28" t="s">
        <v>857</v>
      </c>
      <c r="B951" s="17"/>
    </row>
    <row r="952" spans="1:2" x14ac:dyDescent="0.25">
      <c r="A952" s="28" t="s">
        <v>444</v>
      </c>
      <c r="B952" s="19"/>
    </row>
    <row r="953" spans="1:2" x14ac:dyDescent="0.25">
      <c r="A953" s="28" t="s">
        <v>445</v>
      </c>
      <c r="B953" s="19"/>
    </row>
    <row r="954" spans="1:2" x14ac:dyDescent="0.25">
      <c r="A954" s="28" t="s">
        <v>858</v>
      </c>
      <c r="B954" s="17"/>
    </row>
    <row r="955" spans="1:2" x14ac:dyDescent="0.25">
      <c r="A955" s="28" t="s">
        <v>446</v>
      </c>
      <c r="B955" s="19"/>
    </row>
    <row r="956" spans="1:2" x14ac:dyDescent="0.25">
      <c r="A956" s="28" t="s">
        <v>447</v>
      </c>
      <c r="B956" s="19"/>
    </row>
    <row r="957" spans="1:2" x14ac:dyDescent="0.25">
      <c r="A957" s="28" t="s">
        <v>859</v>
      </c>
      <c r="B957" s="17"/>
    </row>
    <row r="958" spans="1:2" x14ac:dyDescent="0.25">
      <c r="A958" s="28" t="s">
        <v>448</v>
      </c>
      <c r="B958" s="19"/>
    </row>
    <row r="959" spans="1:2" x14ac:dyDescent="0.25">
      <c r="A959" s="28" t="s">
        <v>449</v>
      </c>
      <c r="B959" s="19"/>
    </row>
    <row r="960" spans="1:2" x14ac:dyDescent="0.25">
      <c r="A960" s="28" t="s">
        <v>860</v>
      </c>
      <c r="B960" s="17"/>
    </row>
    <row r="961" spans="1:2" x14ac:dyDescent="0.25">
      <c r="A961" s="28" t="s">
        <v>450</v>
      </c>
      <c r="B961" s="19"/>
    </row>
    <row r="962" spans="1:2" x14ac:dyDescent="0.25">
      <c r="A962" s="28" t="s">
        <v>451</v>
      </c>
      <c r="B962" s="19"/>
    </row>
    <row r="963" spans="1:2" x14ac:dyDescent="0.25">
      <c r="A963" s="28" t="s">
        <v>861</v>
      </c>
      <c r="B963" s="17"/>
    </row>
    <row r="964" spans="1:2" x14ac:dyDescent="0.25">
      <c r="A964" s="28" t="s">
        <v>452</v>
      </c>
      <c r="B964" s="19"/>
    </row>
    <row r="965" spans="1:2" x14ac:dyDescent="0.25">
      <c r="A965" s="28" t="s">
        <v>515</v>
      </c>
      <c r="B965" s="112"/>
    </row>
    <row r="966" spans="1:2" x14ac:dyDescent="0.25">
      <c r="A966" s="28"/>
      <c r="B966" s="27"/>
    </row>
    <row r="967" spans="1:2" ht="18" x14ac:dyDescent="0.25">
      <c r="A967" s="97" t="s">
        <v>453</v>
      </c>
    </row>
    <row r="968" spans="1:2" x14ac:dyDescent="0.25">
      <c r="A968" s="28" t="s">
        <v>454</v>
      </c>
      <c r="B968" s="27"/>
    </row>
    <row r="969" spans="1:2" x14ac:dyDescent="0.25">
      <c r="A969" s="28" t="s">
        <v>455</v>
      </c>
      <c r="B969" s="27"/>
    </row>
    <row r="970" spans="1:2" x14ac:dyDescent="0.25">
      <c r="A970" s="36" t="s">
        <v>456</v>
      </c>
      <c r="B970" s="17"/>
    </row>
    <row r="971" spans="1:2" x14ac:dyDescent="0.25">
      <c r="A971" s="49" t="s">
        <v>457</v>
      </c>
      <c r="B971" s="56"/>
    </row>
    <row r="972" spans="1:2" x14ac:dyDescent="0.25">
      <c r="A972" s="28" t="s">
        <v>458</v>
      </c>
      <c r="B972" s="19"/>
    </row>
    <row r="973" spans="1:2" x14ac:dyDescent="0.25">
      <c r="A973" s="28" t="s">
        <v>459</v>
      </c>
      <c r="B973" s="19"/>
    </row>
    <row r="974" spans="1:2" x14ac:dyDescent="0.25">
      <c r="A974" s="28" t="s">
        <v>460</v>
      </c>
      <c r="B974" s="19"/>
    </row>
    <row r="975" spans="1:2" x14ac:dyDescent="0.25">
      <c r="A975" s="28" t="s">
        <v>461</v>
      </c>
      <c r="B975" s="19"/>
    </row>
    <row r="976" spans="1:2" x14ac:dyDescent="0.25">
      <c r="A976" s="19" t="s">
        <v>462</v>
      </c>
      <c r="B976" s="19"/>
    </row>
    <row r="977" spans="1:2" x14ac:dyDescent="0.25">
      <c r="A977" s="19" t="s">
        <v>692</v>
      </c>
      <c r="B977" s="19"/>
    </row>
    <row r="978" spans="1:2" x14ac:dyDescent="0.25">
      <c r="A978" s="28" t="s">
        <v>465</v>
      </c>
      <c r="B978" s="19"/>
    </row>
    <row r="979" spans="1:2" x14ac:dyDescent="0.25">
      <c r="A979" s="28" t="s">
        <v>466</v>
      </c>
      <c r="B979" s="19"/>
    </row>
    <row r="980" spans="1:2" x14ac:dyDescent="0.25">
      <c r="A980" s="49" t="s">
        <v>467</v>
      </c>
      <c r="B980" s="56"/>
    </row>
    <row r="981" spans="1:2" x14ac:dyDescent="0.25">
      <c r="A981" s="36" t="s">
        <v>468</v>
      </c>
      <c r="B981" s="17"/>
    </row>
    <row r="982" spans="1:2" x14ac:dyDescent="0.25">
      <c r="A982" s="36" t="s">
        <v>469</v>
      </c>
      <c r="B982" s="17"/>
    </row>
    <row r="983" spans="1:2" x14ac:dyDescent="0.25">
      <c r="A983" s="36" t="s">
        <v>470</v>
      </c>
      <c r="B983" s="17"/>
    </row>
    <row r="984" spans="1:2" x14ac:dyDescent="0.25">
      <c r="A984" s="36" t="s">
        <v>471</v>
      </c>
      <c r="B984" s="17"/>
    </row>
    <row r="985" spans="1:2" x14ac:dyDescent="0.25">
      <c r="A985" s="36" t="s">
        <v>472</v>
      </c>
      <c r="B985" s="17"/>
    </row>
    <row r="986" spans="1:2" x14ac:dyDescent="0.25">
      <c r="A986" s="17" t="s">
        <v>473</v>
      </c>
      <c r="B986" s="17"/>
    </row>
    <row r="987" spans="1:2" x14ac:dyDescent="0.25">
      <c r="A987" s="17" t="s">
        <v>760</v>
      </c>
      <c r="B987" s="17"/>
    </row>
    <row r="988" spans="1:2" x14ac:dyDescent="0.25">
      <c r="A988" s="36" t="s">
        <v>476</v>
      </c>
      <c r="B988" s="17"/>
    </row>
    <row r="989" spans="1:2" x14ac:dyDescent="0.25">
      <c r="A989" s="36" t="s">
        <v>477</v>
      </c>
      <c r="B989" s="17"/>
    </row>
    <row r="990" spans="1:2" x14ac:dyDescent="0.25">
      <c r="B990" s="17"/>
    </row>
    <row r="991" spans="1:2" ht="18" x14ac:dyDescent="0.25">
      <c r="A991" s="97" t="s">
        <v>478</v>
      </c>
      <c r="B991" s="56"/>
    </row>
    <row r="992" spans="1:2" x14ac:dyDescent="0.25">
      <c r="A992" s="16" t="s">
        <v>479</v>
      </c>
      <c r="B992" s="17"/>
    </row>
    <row r="993" spans="1:2" x14ac:dyDescent="0.25">
      <c r="A993" s="16" t="s">
        <v>480</v>
      </c>
      <c r="B993" s="18"/>
    </row>
    <row r="994" spans="1:2" x14ac:dyDescent="0.25">
      <c r="A994" s="16" t="s">
        <v>481</v>
      </c>
      <c r="B994" s="18"/>
    </row>
    <row r="995" spans="1:2" x14ac:dyDescent="0.25">
      <c r="A995" s="16" t="s">
        <v>482</v>
      </c>
      <c r="B995" s="18"/>
    </row>
    <row r="996" spans="1:2" x14ac:dyDescent="0.25">
      <c r="B996" s="18"/>
    </row>
    <row r="997" spans="1:2" ht="18" x14ac:dyDescent="0.25">
      <c r="A997" s="97" t="s">
        <v>1806</v>
      </c>
      <c r="B997" s="18"/>
    </row>
    <row r="998" spans="1:2" x14ac:dyDescent="0.25">
      <c r="A998" s="148" t="s">
        <v>1809</v>
      </c>
      <c r="B998" s="18"/>
    </row>
    <row r="999" spans="1:2" x14ac:dyDescent="0.25">
      <c r="A999" s="148" t="s">
        <v>1807</v>
      </c>
      <c r="B999" s="18"/>
    </row>
    <row r="1000" spans="1:2" x14ac:dyDescent="0.25">
      <c r="A1000" s="145" t="s">
        <v>1808</v>
      </c>
      <c r="B1000" s="147"/>
    </row>
    <row r="1001" spans="1:2" x14ac:dyDescent="0.25">
      <c r="A1001" s="145" t="s">
        <v>1810</v>
      </c>
      <c r="B1001" s="147"/>
    </row>
    <row r="1002" spans="1:2" x14ac:dyDescent="0.25">
      <c r="A1002" s="148" t="s">
        <v>1811</v>
      </c>
      <c r="B1002" s="18"/>
    </row>
    <row r="1003" spans="1:2" x14ac:dyDescent="0.25">
      <c r="A1003" s="148" t="s">
        <v>1812</v>
      </c>
      <c r="B1003" s="18"/>
    </row>
    <row r="1004" spans="1:2" x14ac:dyDescent="0.25">
      <c r="A1004" s="148" t="s">
        <v>1816</v>
      </c>
      <c r="B1004" s="18"/>
    </row>
    <row r="1005" spans="1:2" x14ac:dyDescent="0.25">
      <c r="A1005" s="36" t="s">
        <v>1813</v>
      </c>
      <c r="B1005" s="17"/>
    </row>
    <row r="1006" spans="1:2" x14ac:dyDescent="0.25">
      <c r="A1006" s="148" t="s">
        <v>1814</v>
      </c>
      <c r="B1006" s="18"/>
    </row>
    <row r="1007" spans="1:2" x14ac:dyDescent="0.25">
      <c r="A1007" s="36" t="s">
        <v>1815</v>
      </c>
      <c r="B1007" s="17"/>
    </row>
    <row r="1008" spans="1:2" x14ac:dyDescent="0.25">
      <c r="A1008" s="149" t="s">
        <v>1817</v>
      </c>
      <c r="B1008" s="61"/>
    </row>
    <row r="1009" spans="1:2" x14ac:dyDescent="0.25">
      <c r="B1009" s="18"/>
    </row>
    <row r="1010" spans="1:2" ht="18" x14ac:dyDescent="0.25">
      <c r="A1010" s="97" t="s">
        <v>489</v>
      </c>
      <c r="B1010" s="18"/>
    </row>
    <row r="1011" spans="1:2" x14ac:dyDescent="0.25">
      <c r="A1011" s="36" t="s">
        <v>490</v>
      </c>
      <c r="B1011" s="17"/>
    </row>
    <row r="1012" spans="1:2" x14ac:dyDescent="0.25">
      <c r="A1012" s="28" t="s">
        <v>491</v>
      </c>
      <c r="B1012" s="18"/>
    </row>
    <row r="1013" spans="1:2" x14ac:dyDescent="0.25">
      <c r="A1013" s="16" t="s">
        <v>492</v>
      </c>
    </row>
    <row r="1014" spans="1:2" x14ac:dyDescent="0.25">
      <c r="A1014" s="36" t="s">
        <v>493</v>
      </c>
      <c r="B1014" s="17"/>
    </row>
    <row r="1015" spans="1:2" x14ac:dyDescent="0.25">
      <c r="A1015" s="36" t="s">
        <v>494</v>
      </c>
      <c r="B1015" s="17"/>
    </row>
    <row r="1016" spans="1:2" x14ac:dyDescent="0.25">
      <c r="A1016" s="36" t="s">
        <v>495</v>
      </c>
      <c r="B1016" s="17"/>
    </row>
    <row r="1017" spans="1:2" x14ac:dyDescent="0.25">
      <c r="A1017" s="36" t="s">
        <v>496</v>
      </c>
      <c r="B1017" s="17"/>
    </row>
    <row r="1018" spans="1:2" x14ac:dyDescent="0.25">
      <c r="A1018" s="36" t="s">
        <v>497</v>
      </c>
      <c r="B1018" s="17"/>
    </row>
    <row r="1019" spans="1:2" x14ac:dyDescent="0.25">
      <c r="A1019" s="36" t="s">
        <v>761</v>
      </c>
      <c r="B1019" s="17"/>
    </row>
    <row r="1020" spans="1:2" x14ac:dyDescent="0.25">
      <c r="A1020" s="36" t="s">
        <v>501</v>
      </c>
      <c r="B1020" s="17"/>
    </row>
    <row r="1021" spans="1:2" x14ac:dyDescent="0.25">
      <c r="A1021" s="36" t="s">
        <v>502</v>
      </c>
      <c r="B1021" s="17"/>
    </row>
    <row r="1022" spans="1:2" x14ac:dyDescent="0.25">
      <c r="A1022" s="16" t="s">
        <v>503</v>
      </c>
    </row>
    <row r="1023" spans="1:2" x14ac:dyDescent="0.25">
      <c r="A1023" s="28" t="s">
        <v>504</v>
      </c>
      <c r="B1023" s="19"/>
    </row>
    <row r="1024" spans="1:2" x14ac:dyDescent="0.25">
      <c r="A1024" s="28" t="s">
        <v>505</v>
      </c>
      <c r="B1024" s="19"/>
    </row>
    <row r="1025" spans="1:2" x14ac:dyDescent="0.25">
      <c r="A1025" s="28" t="s">
        <v>506</v>
      </c>
      <c r="B1025" s="19"/>
    </row>
    <row r="1026" spans="1:2" x14ac:dyDescent="0.25">
      <c r="A1026" s="28" t="s">
        <v>507</v>
      </c>
      <c r="B1026" s="19"/>
    </row>
    <row r="1027" spans="1:2" x14ac:dyDescent="0.25">
      <c r="A1027" s="28" t="s">
        <v>508</v>
      </c>
      <c r="B1027" s="19"/>
    </row>
    <row r="1028" spans="1:2" x14ac:dyDescent="0.25">
      <c r="A1028" s="28" t="s">
        <v>762</v>
      </c>
      <c r="B1028" s="19"/>
    </row>
    <row r="1029" spans="1:2" x14ac:dyDescent="0.25">
      <c r="A1029" s="28" t="s">
        <v>512</v>
      </c>
      <c r="B1029" s="19"/>
    </row>
    <row r="1030" spans="1:2" x14ac:dyDescent="0.25">
      <c r="A1030" s="28" t="s">
        <v>513</v>
      </c>
      <c r="B1030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10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794" sqref="I794"/>
    </sheetView>
  </sheetViews>
  <sheetFormatPr defaultRowHeight="15" outlineLevelRow="1" x14ac:dyDescent="0.25"/>
  <cols>
    <col min="1" max="1" width="38.42578125" style="16" customWidth="1"/>
    <col min="3" max="6" width="10.7109375" style="31" customWidth="1"/>
    <col min="7" max="7" width="12.5703125" style="7" customWidth="1"/>
    <col min="8" max="27" width="12.28515625" style="7" customWidth="1"/>
    <col min="28" max="42" width="17.85546875" style="7" bestFit="1" customWidth="1"/>
  </cols>
  <sheetData>
    <row r="1" spans="1:42" x14ac:dyDescent="0.25">
      <c r="A1" s="114" t="s">
        <v>0</v>
      </c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  <c r="AK1" s="87">
        <v>42308</v>
      </c>
      <c r="AL1" s="87">
        <v>42338</v>
      </c>
      <c r="AM1" s="87">
        <v>42369</v>
      </c>
      <c r="AN1" s="87">
        <v>42400</v>
      </c>
      <c r="AO1" s="87">
        <v>42429</v>
      </c>
      <c r="AP1" s="87">
        <v>42460</v>
      </c>
    </row>
    <row r="2" spans="1:42" x14ac:dyDescent="0.25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</row>
    <row r="3" spans="1:42" ht="18" hidden="1" outlineLevel="1" x14ac:dyDescent="0.25">
      <c r="A3" s="97" t="s">
        <v>2</v>
      </c>
      <c r="C3" s="51"/>
      <c r="D3" s="51"/>
      <c r="E3" s="51"/>
      <c r="F3" s="51"/>
    </row>
    <row r="4" spans="1:42" hidden="1" outlineLevel="1" x14ac:dyDescent="0.25">
      <c r="A4" s="36" t="s">
        <v>3</v>
      </c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4906</v>
      </c>
      <c r="R4" s="17">
        <v>5547</v>
      </c>
      <c r="S4" s="17">
        <v>5080</v>
      </c>
      <c r="T4" s="17">
        <v>4052</v>
      </c>
      <c r="U4" s="17">
        <v>3465</v>
      </c>
      <c r="V4" s="17">
        <v>3674</v>
      </c>
      <c r="W4" s="17">
        <v>4330</v>
      </c>
      <c r="X4" s="17">
        <v>3459</v>
      </c>
      <c r="Y4" s="17">
        <v>4566</v>
      </c>
      <c r="Z4" s="17">
        <v>3611</v>
      </c>
      <c r="AA4" s="17">
        <v>3014</v>
      </c>
      <c r="AB4" s="17">
        <v>3247</v>
      </c>
      <c r="AC4" s="17">
        <v>3374</v>
      </c>
      <c r="AD4" s="17">
        <v>4534</v>
      </c>
      <c r="AE4" s="17">
        <v>4097</v>
      </c>
      <c r="AF4" s="17">
        <v>4065</v>
      </c>
      <c r="AG4" s="17">
        <v>3358</v>
      </c>
      <c r="AH4" s="17">
        <v>3459</v>
      </c>
      <c r="AI4" s="17">
        <v>3729</v>
      </c>
      <c r="AJ4" s="17">
        <v>6266</v>
      </c>
      <c r="AK4" s="17">
        <v>4840</v>
      </c>
      <c r="AL4" s="17">
        <v>3557</v>
      </c>
      <c r="AM4" s="17">
        <v>3409</v>
      </c>
      <c r="AN4" s="17">
        <v>3815</v>
      </c>
      <c r="AO4" s="218">
        <v>4126</v>
      </c>
      <c r="AP4" s="218">
        <v>4600</v>
      </c>
    </row>
    <row r="5" spans="1:42" hidden="1" outlineLevel="1" x14ac:dyDescent="0.25">
      <c r="A5" s="28" t="s">
        <v>623</v>
      </c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32029600</v>
      </c>
      <c r="R5" s="19">
        <v>36944300</v>
      </c>
      <c r="S5" s="19">
        <v>33379700</v>
      </c>
      <c r="T5" s="19">
        <v>26295500</v>
      </c>
      <c r="U5" s="19">
        <v>22670550</v>
      </c>
      <c r="V5" s="19">
        <v>21889000</v>
      </c>
      <c r="W5" s="19">
        <v>28694000</v>
      </c>
      <c r="X5" s="19">
        <v>22614200</v>
      </c>
      <c r="Y5" s="19">
        <v>28803200</v>
      </c>
      <c r="Z5" s="19">
        <v>23192000</v>
      </c>
      <c r="AA5" s="19">
        <v>19394300</v>
      </c>
      <c r="AB5" s="19">
        <v>20459000</v>
      </c>
      <c r="AC5" s="19">
        <v>21389700</v>
      </c>
      <c r="AD5" s="19">
        <v>29424600</v>
      </c>
      <c r="AE5" s="19">
        <v>25266400</v>
      </c>
      <c r="AF5" s="19">
        <v>25366600</v>
      </c>
      <c r="AG5" s="19">
        <v>20399500</v>
      </c>
      <c r="AH5" s="19">
        <v>21205900</v>
      </c>
      <c r="AI5" s="19">
        <v>21117700</v>
      </c>
      <c r="AJ5" s="19">
        <v>42052700</v>
      </c>
      <c r="AK5" s="19">
        <v>31432300</v>
      </c>
      <c r="AL5" s="19">
        <v>21921700</v>
      </c>
      <c r="AM5" s="19">
        <v>18090400</v>
      </c>
      <c r="AN5" s="19">
        <v>19049600</v>
      </c>
      <c r="AO5" s="224">
        <v>20188700</v>
      </c>
      <c r="AP5" s="224">
        <v>24229500</v>
      </c>
    </row>
    <row r="6" spans="1:42" hidden="1" outlineLevel="1" x14ac:dyDescent="0.25">
      <c r="A6" s="28" t="s">
        <v>625</v>
      </c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1358230.28</v>
      </c>
      <c r="R6" s="19">
        <v>2445815.35</v>
      </c>
      <c r="S6" s="19">
        <v>3907275.48</v>
      </c>
      <c r="T6" s="19">
        <v>3005958.95</v>
      </c>
      <c r="U6" s="19">
        <v>2317556.88</v>
      </c>
      <c r="V6" s="19">
        <v>2285224.9700000002</v>
      </c>
      <c r="W6" s="19">
        <v>4077399.29</v>
      </c>
      <c r="X6" s="19">
        <v>2842156.84</v>
      </c>
      <c r="Y6" s="19">
        <v>2823780.37</v>
      </c>
      <c r="Z6" s="19">
        <v>2811588.98</v>
      </c>
      <c r="AA6" s="19">
        <v>2371013.62</v>
      </c>
      <c r="AB6" s="19">
        <v>2223263.83</v>
      </c>
      <c r="AC6" s="19">
        <v>2809606.47</v>
      </c>
      <c r="AD6" s="19">
        <v>3113979.9</v>
      </c>
      <c r="AE6" s="19">
        <v>2470043.69</v>
      </c>
      <c r="AF6" s="19">
        <v>2580612.85</v>
      </c>
      <c r="AG6" s="19">
        <v>2256442.0299999998</v>
      </c>
      <c r="AH6" s="19">
        <v>2302454.7000000002</v>
      </c>
      <c r="AI6" s="19">
        <v>1975506.64</v>
      </c>
      <c r="AJ6" s="19">
        <v>5467858.0700000003</v>
      </c>
      <c r="AK6" s="19">
        <v>2978871.14</v>
      </c>
      <c r="AL6" s="19">
        <v>1725866.73</v>
      </c>
      <c r="AM6" s="19">
        <v>1705618.67</v>
      </c>
      <c r="AN6" s="19">
        <v>1422699.55</v>
      </c>
      <c r="AO6" s="224">
        <v>1573819.04</v>
      </c>
      <c r="AP6" s="224">
        <v>2478930.08</v>
      </c>
    </row>
    <row r="7" spans="1:42" hidden="1" outlineLevel="1" x14ac:dyDescent="0.25">
      <c r="A7" s="28" t="s">
        <v>626</v>
      </c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3294359.01</v>
      </c>
      <c r="R7" s="19">
        <v>8096177.75</v>
      </c>
      <c r="S7" s="19">
        <v>15715122.390000001</v>
      </c>
      <c r="T7" s="19">
        <v>22715967.34</v>
      </c>
      <c r="U7" s="19">
        <v>27798269.98</v>
      </c>
      <c r="V7" s="19">
        <v>33865494.950000003</v>
      </c>
      <c r="W7" s="19">
        <v>40708289</v>
      </c>
      <c r="X7" s="19">
        <v>46797893.68</v>
      </c>
      <c r="Y7" s="19">
        <v>51762288.109999999</v>
      </c>
      <c r="Z7" s="19">
        <v>56887538.189999998</v>
      </c>
      <c r="AA7" s="19">
        <v>63499464.68</v>
      </c>
      <c r="AB7" s="19">
        <v>2223263.83</v>
      </c>
      <c r="AC7" s="19">
        <v>6681161.5</v>
      </c>
      <c r="AD7" s="19">
        <v>11997357.189999999</v>
      </c>
      <c r="AE7" s="19">
        <v>16897170.66</v>
      </c>
      <c r="AF7" s="19">
        <v>21987275.379999999</v>
      </c>
      <c r="AG7" s="19">
        <v>27123594.800000001</v>
      </c>
      <c r="AH7" s="19">
        <v>31724828.75</v>
      </c>
      <c r="AI7" s="19">
        <v>35753953.950000003</v>
      </c>
      <c r="AJ7" s="19">
        <v>43843047.460000001</v>
      </c>
      <c r="AK7" s="19">
        <v>52871825.549999997</v>
      </c>
      <c r="AL7" s="19">
        <v>59123809.630000003</v>
      </c>
      <c r="AM7" s="19">
        <v>66477920.979999997</v>
      </c>
      <c r="AN7" s="19">
        <v>1422699.55</v>
      </c>
      <c r="AO7" s="224">
        <v>5579042.5899999999</v>
      </c>
      <c r="AP7" s="224">
        <v>11669478.789999999</v>
      </c>
    </row>
    <row r="8" spans="1:42" hidden="1" outlineLevel="1" x14ac:dyDescent="0.25">
      <c r="A8" s="28" t="s">
        <v>627</v>
      </c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31772700</v>
      </c>
      <c r="R8" s="19">
        <v>36418700</v>
      </c>
      <c r="S8" s="19">
        <v>32973900</v>
      </c>
      <c r="T8" s="19">
        <v>25974000</v>
      </c>
      <c r="U8" s="19">
        <v>22334650</v>
      </c>
      <c r="V8" s="19">
        <v>21615800</v>
      </c>
      <c r="W8" s="19">
        <v>28473400</v>
      </c>
      <c r="X8" s="19">
        <v>22361500</v>
      </c>
      <c r="Y8" s="19">
        <v>28560500</v>
      </c>
      <c r="Z8" s="19">
        <v>23025000</v>
      </c>
      <c r="AA8" s="19">
        <v>19167800</v>
      </c>
      <c r="AB8" s="19">
        <v>20272300</v>
      </c>
      <c r="AC8" s="19">
        <v>21192900</v>
      </c>
      <c r="AD8" s="19">
        <v>29021700</v>
      </c>
      <c r="AE8" s="19">
        <v>25101600</v>
      </c>
      <c r="AF8" s="19">
        <v>25114300</v>
      </c>
      <c r="AG8" s="19">
        <v>20196300</v>
      </c>
      <c r="AH8" s="19">
        <v>20890700</v>
      </c>
      <c r="AI8" s="19">
        <v>20910900</v>
      </c>
      <c r="AJ8" s="19">
        <v>41673100</v>
      </c>
      <c r="AK8" s="19">
        <v>31008400</v>
      </c>
      <c r="AL8" s="19">
        <v>21735100</v>
      </c>
      <c r="AM8" s="19">
        <v>17950700</v>
      </c>
      <c r="AN8" s="19">
        <v>18893200</v>
      </c>
      <c r="AO8" s="224">
        <v>20027000</v>
      </c>
      <c r="AP8" s="224">
        <v>23972300</v>
      </c>
    </row>
    <row r="9" spans="1:42" hidden="1" outlineLevel="1" x14ac:dyDescent="0.25">
      <c r="A9" s="28" t="s">
        <v>624</v>
      </c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7046.5069860000003</v>
      </c>
      <c r="R9" s="19">
        <v>7113.0273440000001</v>
      </c>
      <c r="S9" s="19">
        <v>6852.4314210000002</v>
      </c>
      <c r="T9" s="19">
        <v>6835.2631579999997</v>
      </c>
      <c r="U9" s="19">
        <v>6849.0187059999998</v>
      </c>
      <c r="V9" s="19">
        <v>6419.8990199999998</v>
      </c>
      <c r="W9" s="19">
        <v>6864.3683700000001</v>
      </c>
      <c r="X9" s="19">
        <v>6819.6096369999996</v>
      </c>
      <c r="Y9" s="19">
        <v>6621.9568749999999</v>
      </c>
      <c r="Z9" s="19">
        <v>6683.5994190000001</v>
      </c>
      <c r="AA9" s="19">
        <v>6646.2552009999999</v>
      </c>
      <c r="AB9" s="19">
        <v>6614.1272429999999</v>
      </c>
      <c r="AC9" s="19">
        <v>6587.783649</v>
      </c>
      <c r="AD9" s="19">
        <v>6630.5003429999997</v>
      </c>
      <c r="AE9" s="19">
        <v>6565.9429769999997</v>
      </c>
      <c r="AF9" s="19">
        <v>6471.0899250000002</v>
      </c>
      <c r="AG9" s="19">
        <v>6325.1800810000004</v>
      </c>
      <c r="AH9" s="19">
        <v>6400.3370100000002</v>
      </c>
      <c r="AI9" s="19">
        <v>6327.0499239999999</v>
      </c>
      <c r="AJ9" s="19">
        <v>6916.6970950000004</v>
      </c>
      <c r="AK9" s="19">
        <v>6740.9565220000004</v>
      </c>
      <c r="AL9" s="19">
        <v>6580.4117470000001</v>
      </c>
      <c r="AM9" s="19">
        <v>5489.5107029999999</v>
      </c>
      <c r="AN9" s="19">
        <v>5298.149187</v>
      </c>
      <c r="AO9" s="224">
        <v>5174.9354009999997</v>
      </c>
      <c r="AP9" s="224">
        <v>5396.7357050000001</v>
      </c>
    </row>
    <row r="10" spans="1:42" hidden="1" outlineLevel="1" x14ac:dyDescent="0.25">
      <c r="A10" s="49" t="s">
        <v>4</v>
      </c>
    </row>
    <row r="11" spans="1:42" hidden="1" outlineLevel="1" x14ac:dyDescent="0.25">
      <c r="A11" s="36" t="s">
        <v>5</v>
      </c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201</v>
      </c>
      <c r="R11" s="17">
        <v>249</v>
      </c>
      <c r="S11" s="17">
        <v>461</v>
      </c>
      <c r="T11" s="17">
        <v>357</v>
      </c>
      <c r="U11" s="17">
        <v>278</v>
      </c>
      <c r="V11" s="17">
        <v>284</v>
      </c>
      <c r="W11" s="17">
        <v>440</v>
      </c>
      <c r="X11" s="17">
        <v>336</v>
      </c>
      <c r="Y11" s="17">
        <v>349</v>
      </c>
      <c r="Z11" s="17">
        <v>300</v>
      </c>
      <c r="AA11" s="17">
        <v>253</v>
      </c>
      <c r="AB11" s="17">
        <v>252</v>
      </c>
      <c r="AC11" s="17">
        <v>354</v>
      </c>
      <c r="AD11" s="17">
        <v>345</v>
      </c>
      <c r="AE11" s="17">
        <v>275</v>
      </c>
      <c r="AF11" s="17">
        <v>301</v>
      </c>
      <c r="AG11" s="17">
        <v>254</v>
      </c>
      <c r="AH11" s="17">
        <v>239</v>
      </c>
      <c r="AI11" s="17">
        <v>221</v>
      </c>
      <c r="AJ11" s="17">
        <v>267</v>
      </c>
      <c r="AK11" s="17">
        <v>38</v>
      </c>
      <c r="AL11" s="17">
        <v>0</v>
      </c>
      <c r="AM11" s="17">
        <v>0</v>
      </c>
      <c r="AN11" s="17">
        <v>0</v>
      </c>
      <c r="AO11" s="218">
        <v>0</v>
      </c>
      <c r="AP11" s="218">
        <v>0</v>
      </c>
    </row>
    <row r="12" spans="1:42" hidden="1" outlineLevel="1" x14ac:dyDescent="0.25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4.0970240521810003E-2</v>
      </c>
      <c r="R12" s="18">
        <v>4.4889129259060002E-2</v>
      </c>
      <c r="S12" s="18">
        <v>9.0748031496060005E-2</v>
      </c>
      <c r="T12" s="18">
        <v>8.8104639684110003E-2</v>
      </c>
      <c r="U12" s="18">
        <v>8.023088023088E-2</v>
      </c>
      <c r="V12" s="18">
        <v>7.729994556342E-2</v>
      </c>
      <c r="W12" s="18">
        <v>0.1016166281755</v>
      </c>
      <c r="X12" s="18">
        <v>9.7137901127490003E-2</v>
      </c>
      <c r="Y12" s="18">
        <v>7.6434515987739995E-2</v>
      </c>
      <c r="Z12" s="18">
        <v>8.3079479368599995E-2</v>
      </c>
      <c r="AA12" s="18">
        <v>8.3941605839419994E-2</v>
      </c>
      <c r="AB12" s="18">
        <v>7.7610101632280007E-2</v>
      </c>
      <c r="AC12" s="18">
        <v>0.1049199762893</v>
      </c>
      <c r="AD12" s="18">
        <v>7.6091751213059999E-2</v>
      </c>
      <c r="AE12" s="18">
        <v>6.7122284598489998E-2</v>
      </c>
      <c r="AF12" s="18">
        <v>7.4046740467399993E-2</v>
      </c>
      <c r="AG12" s="18">
        <v>7.5640262060750002E-2</v>
      </c>
      <c r="AH12" s="18">
        <v>6.9095114194849996E-2</v>
      </c>
      <c r="AI12" s="18">
        <v>5.9265218557249998E-2</v>
      </c>
      <c r="AJ12" s="18">
        <v>4.26109160549E-2</v>
      </c>
      <c r="AK12" s="18">
        <v>7.8512396694210007E-3</v>
      </c>
      <c r="AL12" s="18">
        <v>0</v>
      </c>
      <c r="AM12" s="18">
        <v>0</v>
      </c>
      <c r="AN12" s="18">
        <v>0</v>
      </c>
      <c r="AO12" s="220">
        <v>0</v>
      </c>
      <c r="AP12" s="220">
        <v>0</v>
      </c>
    </row>
    <row r="13" spans="1:42" hidden="1" outlineLevel="1" x14ac:dyDescent="0.25">
      <c r="A13" s="36" t="s">
        <v>7</v>
      </c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201</v>
      </c>
      <c r="R13" s="17">
        <v>249</v>
      </c>
      <c r="S13" s="17">
        <v>461</v>
      </c>
      <c r="T13" s="17">
        <v>357</v>
      </c>
      <c r="U13" s="17">
        <v>278</v>
      </c>
      <c r="V13" s="17">
        <v>284</v>
      </c>
      <c r="W13" s="17">
        <v>440</v>
      </c>
      <c r="X13" s="17">
        <v>336</v>
      </c>
      <c r="Y13" s="17">
        <v>349</v>
      </c>
      <c r="Z13" s="17">
        <v>300</v>
      </c>
      <c r="AA13" s="17">
        <v>253</v>
      </c>
      <c r="AB13" s="17">
        <v>252</v>
      </c>
      <c r="AC13" s="17">
        <v>354</v>
      </c>
      <c r="AD13" s="17">
        <v>345</v>
      </c>
      <c r="AE13" s="17">
        <v>275</v>
      </c>
      <c r="AF13" s="17">
        <v>301</v>
      </c>
      <c r="AG13" s="17">
        <v>254</v>
      </c>
      <c r="AH13" s="17">
        <v>239</v>
      </c>
      <c r="AI13" s="17">
        <v>221</v>
      </c>
      <c r="AJ13" s="17">
        <v>267</v>
      </c>
      <c r="AK13" s="17">
        <v>38</v>
      </c>
      <c r="AL13" s="17">
        <v>0</v>
      </c>
      <c r="AM13" s="17">
        <v>0</v>
      </c>
      <c r="AN13" s="17">
        <v>0</v>
      </c>
      <c r="AO13" s="218">
        <v>0</v>
      </c>
      <c r="AP13" s="218">
        <v>0</v>
      </c>
    </row>
    <row r="14" spans="1:42" hidden="1" outlineLevel="1" x14ac:dyDescent="0.25">
      <c r="A14" s="28" t="s">
        <v>8</v>
      </c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928911.52</v>
      </c>
      <c r="R14" s="19">
        <v>1178660.94</v>
      </c>
      <c r="S14" s="19">
        <v>2307047.9700000002</v>
      </c>
      <c r="T14" s="19">
        <v>1934908.58</v>
      </c>
      <c r="U14" s="19">
        <v>1465910.38</v>
      </c>
      <c r="V14" s="19">
        <v>1339198.01</v>
      </c>
      <c r="W14" s="19">
        <v>2400614.5499999998</v>
      </c>
      <c r="X14" s="19">
        <v>1788633.66</v>
      </c>
      <c r="Y14" s="19">
        <v>1715344.2</v>
      </c>
      <c r="Z14" s="19">
        <v>1652209.12</v>
      </c>
      <c r="AA14" s="19">
        <v>1308183.23</v>
      </c>
      <c r="AB14" s="19">
        <v>1299590.99</v>
      </c>
      <c r="AC14" s="19">
        <v>1843445.5</v>
      </c>
      <c r="AD14" s="19">
        <v>1791623.05</v>
      </c>
      <c r="AE14" s="19">
        <v>1470997.5</v>
      </c>
      <c r="AF14" s="19">
        <v>1526390.89</v>
      </c>
      <c r="AG14" s="19">
        <v>1387058.02</v>
      </c>
      <c r="AH14" s="19">
        <v>1310601.83</v>
      </c>
      <c r="AI14" s="19">
        <v>1089034.06</v>
      </c>
      <c r="AJ14" s="19">
        <v>1335436.8799999999</v>
      </c>
      <c r="AK14" s="19">
        <v>173116.1</v>
      </c>
      <c r="AL14" s="19">
        <v>0</v>
      </c>
      <c r="AM14" s="19">
        <v>0</v>
      </c>
      <c r="AN14" s="19">
        <v>0</v>
      </c>
      <c r="AO14" s="224">
        <v>0</v>
      </c>
      <c r="AP14" s="224">
        <v>0</v>
      </c>
    </row>
    <row r="15" spans="1:42" hidden="1" outlineLevel="1" x14ac:dyDescent="0.25">
      <c r="A15" s="49" t="s">
        <v>9</v>
      </c>
      <c r="C15" s="50"/>
      <c r="D15" s="50"/>
      <c r="E15" s="50"/>
      <c r="F15" s="50"/>
    </row>
    <row r="16" spans="1:42" hidden="1" outlineLevel="1" x14ac:dyDescent="0.25">
      <c r="A16" s="16" t="s">
        <v>628</v>
      </c>
    </row>
    <row r="17" spans="1:42" hidden="1" outlineLevel="1" x14ac:dyDescent="0.25">
      <c r="A17" s="36" t="s">
        <v>10</v>
      </c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9</v>
      </c>
      <c r="R17" s="17">
        <v>12</v>
      </c>
      <c r="S17" s="17">
        <v>7</v>
      </c>
      <c r="T17" s="17">
        <v>4</v>
      </c>
      <c r="U17" s="17">
        <v>7</v>
      </c>
      <c r="V17" s="17">
        <v>9</v>
      </c>
      <c r="W17" s="17">
        <v>5</v>
      </c>
      <c r="X17" s="17">
        <v>7</v>
      </c>
      <c r="Y17" s="17">
        <v>8</v>
      </c>
      <c r="Z17" s="17">
        <v>6</v>
      </c>
      <c r="AA17" s="17">
        <v>4</v>
      </c>
      <c r="AB17" s="17">
        <v>11</v>
      </c>
      <c r="AC17" s="17">
        <v>5</v>
      </c>
      <c r="AD17" s="17">
        <v>6</v>
      </c>
      <c r="AE17" s="17">
        <v>4</v>
      </c>
      <c r="AF17" s="17">
        <v>5</v>
      </c>
      <c r="AG17" s="17">
        <v>0</v>
      </c>
      <c r="AH17" s="17">
        <v>2</v>
      </c>
      <c r="AI17" s="17">
        <v>5</v>
      </c>
      <c r="AJ17" s="17">
        <v>7</v>
      </c>
      <c r="AK17" s="17">
        <v>6</v>
      </c>
      <c r="AL17" s="17">
        <v>5</v>
      </c>
      <c r="AM17" s="17">
        <v>4</v>
      </c>
      <c r="AN17" s="17">
        <v>4</v>
      </c>
      <c r="AO17" s="218">
        <v>17</v>
      </c>
      <c r="AP17" s="218">
        <v>23</v>
      </c>
    </row>
    <row r="18" spans="1:42" hidden="1" outlineLevel="1" x14ac:dyDescent="0.25">
      <c r="A18" s="36" t="s">
        <v>11</v>
      </c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1</v>
      </c>
      <c r="V18" s="17">
        <v>0</v>
      </c>
      <c r="W18" s="17">
        <v>1</v>
      </c>
      <c r="X18" s="17">
        <v>1</v>
      </c>
      <c r="Y18" s="17">
        <v>51</v>
      </c>
      <c r="Z18" s="17">
        <v>41</v>
      </c>
      <c r="AA18" s="17">
        <v>3</v>
      </c>
      <c r="AB18" s="17">
        <v>4</v>
      </c>
      <c r="AC18" s="17">
        <v>2</v>
      </c>
      <c r="AD18" s="17">
        <v>3</v>
      </c>
      <c r="AE18" s="17">
        <v>9</v>
      </c>
      <c r="AF18" s="17">
        <v>0</v>
      </c>
      <c r="AG18" s="17">
        <v>2</v>
      </c>
      <c r="AH18" s="17">
        <v>5</v>
      </c>
      <c r="AI18" s="17">
        <v>1</v>
      </c>
      <c r="AJ18" s="17">
        <v>0</v>
      </c>
      <c r="AK18" s="17">
        <v>168</v>
      </c>
      <c r="AL18" s="17">
        <v>0</v>
      </c>
      <c r="AM18" s="17">
        <v>0</v>
      </c>
      <c r="AN18" s="17">
        <v>0</v>
      </c>
      <c r="AO18" s="218">
        <v>0</v>
      </c>
      <c r="AP18" s="218">
        <v>1</v>
      </c>
    </row>
    <row r="19" spans="1:42" hidden="1" outlineLevel="1" x14ac:dyDescent="0.25">
      <c r="A19" s="36" t="s">
        <v>12</v>
      </c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24</v>
      </c>
      <c r="R19" s="17">
        <v>15</v>
      </c>
      <c r="S19" s="17">
        <v>21</v>
      </c>
      <c r="T19" s="17">
        <v>14</v>
      </c>
      <c r="U19" s="17">
        <v>7</v>
      </c>
      <c r="V19" s="17">
        <v>7</v>
      </c>
      <c r="W19" s="17">
        <v>8</v>
      </c>
      <c r="X19" s="17">
        <v>10</v>
      </c>
      <c r="Y19" s="17">
        <v>12</v>
      </c>
      <c r="Z19" s="17">
        <v>14</v>
      </c>
      <c r="AA19" s="17">
        <v>9</v>
      </c>
      <c r="AB19" s="17">
        <v>11</v>
      </c>
      <c r="AC19" s="17">
        <v>13</v>
      </c>
      <c r="AD19" s="17">
        <v>16</v>
      </c>
      <c r="AE19" s="17">
        <v>8</v>
      </c>
      <c r="AF19" s="17">
        <v>9</v>
      </c>
      <c r="AG19" s="17">
        <v>9</v>
      </c>
      <c r="AH19" s="17">
        <v>9</v>
      </c>
      <c r="AI19" s="17">
        <v>3</v>
      </c>
      <c r="AJ19" s="17">
        <v>7</v>
      </c>
      <c r="AK19" s="17">
        <v>10</v>
      </c>
      <c r="AL19" s="17">
        <v>5</v>
      </c>
      <c r="AM19" s="17">
        <v>6</v>
      </c>
      <c r="AN19" s="17">
        <v>8</v>
      </c>
      <c r="AO19" s="218">
        <v>7</v>
      </c>
      <c r="AP19" s="218">
        <v>1</v>
      </c>
    </row>
    <row r="20" spans="1:42" hidden="1" outlineLevel="1" x14ac:dyDescent="0.25">
      <c r="A20" s="36" t="s">
        <v>13</v>
      </c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1</v>
      </c>
      <c r="R20" s="17">
        <v>6</v>
      </c>
      <c r="S20" s="17">
        <v>8</v>
      </c>
      <c r="T20" s="17">
        <v>3</v>
      </c>
      <c r="U20" s="17">
        <v>3</v>
      </c>
      <c r="V20" s="17">
        <v>3</v>
      </c>
      <c r="W20" s="17">
        <v>1</v>
      </c>
      <c r="X20" s="17">
        <v>1</v>
      </c>
      <c r="Y20" s="17">
        <v>3</v>
      </c>
      <c r="Z20" s="17">
        <v>2</v>
      </c>
      <c r="AA20" s="17">
        <v>5</v>
      </c>
      <c r="AB20" s="17">
        <v>2</v>
      </c>
      <c r="AC20" s="17">
        <v>4</v>
      </c>
      <c r="AD20" s="17">
        <v>3</v>
      </c>
      <c r="AE20" s="17">
        <v>2</v>
      </c>
      <c r="AF20" s="17">
        <v>3</v>
      </c>
      <c r="AG20" s="17">
        <v>5</v>
      </c>
      <c r="AH20" s="17">
        <v>2</v>
      </c>
      <c r="AI20" s="17">
        <v>3</v>
      </c>
      <c r="AJ20" s="17">
        <v>1</v>
      </c>
      <c r="AK20" s="17">
        <v>2</v>
      </c>
      <c r="AL20" s="17">
        <v>0</v>
      </c>
      <c r="AM20" s="17">
        <v>6</v>
      </c>
      <c r="AN20" s="17">
        <v>38</v>
      </c>
      <c r="AO20" s="218">
        <v>63</v>
      </c>
      <c r="AP20" s="218">
        <v>112</v>
      </c>
    </row>
    <row r="21" spans="1:42" hidden="1" outlineLevel="1" x14ac:dyDescent="0.25">
      <c r="A21" s="36" t="s">
        <v>14</v>
      </c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9</v>
      </c>
      <c r="R21" s="17">
        <v>13</v>
      </c>
      <c r="S21" s="17">
        <v>10</v>
      </c>
      <c r="T21" s="17">
        <v>5</v>
      </c>
      <c r="U21" s="17">
        <v>4</v>
      </c>
      <c r="V21" s="17">
        <v>3</v>
      </c>
      <c r="W21" s="17">
        <v>14</v>
      </c>
      <c r="X21" s="17">
        <v>11</v>
      </c>
      <c r="Y21" s="17">
        <v>6</v>
      </c>
      <c r="Z21" s="17">
        <v>7</v>
      </c>
      <c r="AA21" s="17">
        <v>4</v>
      </c>
      <c r="AB21" s="17">
        <v>6</v>
      </c>
      <c r="AC21" s="17">
        <v>12</v>
      </c>
      <c r="AD21" s="17">
        <v>15</v>
      </c>
      <c r="AE21" s="17">
        <v>5</v>
      </c>
      <c r="AF21" s="17">
        <v>7</v>
      </c>
      <c r="AG21" s="17">
        <v>5</v>
      </c>
      <c r="AH21" s="17">
        <v>4</v>
      </c>
      <c r="AI21" s="17">
        <v>5</v>
      </c>
      <c r="AJ21" s="17">
        <v>7</v>
      </c>
      <c r="AK21" s="17">
        <v>2</v>
      </c>
      <c r="AL21" s="17">
        <v>8</v>
      </c>
      <c r="AM21" s="17">
        <v>118</v>
      </c>
      <c r="AN21" s="17">
        <v>136</v>
      </c>
      <c r="AO21" s="218">
        <v>144</v>
      </c>
      <c r="AP21" s="218">
        <v>173</v>
      </c>
    </row>
    <row r="22" spans="1:42" hidden="1" outlineLevel="1" x14ac:dyDescent="0.25">
      <c r="A22" s="36" t="s">
        <v>15</v>
      </c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43</v>
      </c>
      <c r="R22" s="17">
        <v>30</v>
      </c>
      <c r="S22" s="17">
        <v>34</v>
      </c>
      <c r="T22" s="17">
        <v>22</v>
      </c>
      <c r="U22" s="17">
        <v>16</v>
      </c>
      <c r="V22" s="17">
        <v>28</v>
      </c>
      <c r="W22" s="17">
        <v>35</v>
      </c>
      <c r="X22" s="17">
        <v>17</v>
      </c>
      <c r="Y22" s="17">
        <v>26</v>
      </c>
      <c r="Z22" s="17">
        <v>19</v>
      </c>
      <c r="AA22" s="17">
        <v>21</v>
      </c>
      <c r="AB22" s="17">
        <v>20</v>
      </c>
      <c r="AC22" s="17">
        <v>23</v>
      </c>
      <c r="AD22" s="17">
        <v>22</v>
      </c>
      <c r="AE22" s="17">
        <v>17</v>
      </c>
      <c r="AF22" s="17">
        <v>13</v>
      </c>
      <c r="AG22" s="17">
        <v>9</v>
      </c>
      <c r="AH22" s="17">
        <v>20</v>
      </c>
      <c r="AI22" s="17">
        <v>14</v>
      </c>
      <c r="AJ22" s="17">
        <v>21</v>
      </c>
      <c r="AK22" s="17">
        <v>14</v>
      </c>
      <c r="AL22" s="17">
        <v>19</v>
      </c>
      <c r="AM22" s="17">
        <v>158</v>
      </c>
      <c r="AN22" s="17">
        <v>224</v>
      </c>
      <c r="AO22" s="218">
        <v>223</v>
      </c>
      <c r="AP22" s="218">
        <v>228</v>
      </c>
    </row>
    <row r="23" spans="1:42" hidden="1" outlineLevel="1" x14ac:dyDescent="0.25">
      <c r="A23" s="36" t="s">
        <v>16</v>
      </c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116</v>
      </c>
      <c r="R23" s="17">
        <v>153</v>
      </c>
      <c r="S23" s="17">
        <v>134</v>
      </c>
      <c r="T23" s="17">
        <v>109</v>
      </c>
      <c r="U23" s="17">
        <v>115</v>
      </c>
      <c r="V23" s="17">
        <v>131</v>
      </c>
      <c r="W23" s="17">
        <v>136</v>
      </c>
      <c r="X23" s="17">
        <v>95</v>
      </c>
      <c r="Y23" s="17">
        <v>115</v>
      </c>
      <c r="Z23" s="17">
        <v>96</v>
      </c>
      <c r="AA23" s="17">
        <v>96</v>
      </c>
      <c r="AB23" s="17">
        <v>74</v>
      </c>
      <c r="AC23" s="17">
        <v>116</v>
      </c>
      <c r="AD23" s="17">
        <v>118</v>
      </c>
      <c r="AE23" s="17">
        <v>120</v>
      </c>
      <c r="AF23" s="17">
        <v>117</v>
      </c>
      <c r="AG23" s="17">
        <v>91</v>
      </c>
      <c r="AH23" s="17">
        <v>96</v>
      </c>
      <c r="AI23" s="17">
        <v>130</v>
      </c>
      <c r="AJ23" s="17">
        <v>163</v>
      </c>
      <c r="AK23" s="17">
        <v>125</v>
      </c>
      <c r="AL23" s="17">
        <v>94</v>
      </c>
      <c r="AM23" s="17">
        <v>227</v>
      </c>
      <c r="AN23" s="17">
        <v>285</v>
      </c>
      <c r="AO23" s="218">
        <v>348</v>
      </c>
      <c r="AP23" s="218">
        <v>331</v>
      </c>
    </row>
    <row r="24" spans="1:42" hidden="1" outlineLevel="1" x14ac:dyDescent="0.25">
      <c r="A24" s="36" t="s">
        <v>17</v>
      </c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302</v>
      </c>
      <c r="R24" s="17">
        <v>312</v>
      </c>
      <c r="S24" s="17">
        <v>331</v>
      </c>
      <c r="T24" s="17">
        <v>214</v>
      </c>
      <c r="U24" s="17">
        <v>198</v>
      </c>
      <c r="V24" s="17">
        <v>252</v>
      </c>
      <c r="W24" s="17">
        <v>265</v>
      </c>
      <c r="X24" s="17">
        <v>214</v>
      </c>
      <c r="Y24" s="17">
        <v>255</v>
      </c>
      <c r="Z24" s="17">
        <v>222</v>
      </c>
      <c r="AA24" s="17">
        <v>176</v>
      </c>
      <c r="AB24" s="17">
        <v>206</v>
      </c>
      <c r="AC24" s="17">
        <v>208</v>
      </c>
      <c r="AD24" s="17">
        <v>243</v>
      </c>
      <c r="AE24" s="17">
        <v>212</v>
      </c>
      <c r="AF24" s="17">
        <v>211</v>
      </c>
      <c r="AG24" s="17">
        <v>195</v>
      </c>
      <c r="AH24" s="17">
        <v>184</v>
      </c>
      <c r="AI24" s="17">
        <v>274</v>
      </c>
      <c r="AJ24" s="17">
        <v>432</v>
      </c>
      <c r="AK24" s="17">
        <v>261</v>
      </c>
      <c r="AL24" s="17">
        <v>189</v>
      </c>
      <c r="AM24" s="17">
        <v>306</v>
      </c>
      <c r="AN24" s="17">
        <v>430</v>
      </c>
      <c r="AO24" s="218">
        <v>397</v>
      </c>
      <c r="AP24" s="218">
        <v>405</v>
      </c>
    </row>
    <row r="25" spans="1:42" hidden="1" outlineLevel="1" x14ac:dyDescent="0.25">
      <c r="A25" s="36" t="s">
        <v>18</v>
      </c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379</v>
      </c>
      <c r="R25" s="17">
        <v>455</v>
      </c>
      <c r="S25" s="17">
        <v>482</v>
      </c>
      <c r="T25" s="17">
        <v>338</v>
      </c>
      <c r="U25" s="17">
        <v>296</v>
      </c>
      <c r="V25" s="17">
        <v>307</v>
      </c>
      <c r="W25" s="17">
        <v>382</v>
      </c>
      <c r="X25" s="17">
        <v>304</v>
      </c>
      <c r="Y25" s="17">
        <v>390</v>
      </c>
      <c r="Z25" s="17">
        <v>313</v>
      </c>
      <c r="AA25" s="17">
        <v>256</v>
      </c>
      <c r="AB25" s="17">
        <v>266</v>
      </c>
      <c r="AC25" s="17">
        <v>304</v>
      </c>
      <c r="AD25" s="17">
        <v>376</v>
      </c>
      <c r="AE25" s="17">
        <v>358</v>
      </c>
      <c r="AF25" s="17">
        <v>378</v>
      </c>
      <c r="AG25" s="17">
        <v>298</v>
      </c>
      <c r="AH25" s="17">
        <v>323</v>
      </c>
      <c r="AI25" s="17">
        <v>366</v>
      </c>
      <c r="AJ25" s="17">
        <v>623</v>
      </c>
      <c r="AK25" s="17">
        <v>446</v>
      </c>
      <c r="AL25" s="17">
        <v>327</v>
      </c>
      <c r="AM25" s="17">
        <v>334</v>
      </c>
      <c r="AN25" s="17">
        <v>410</v>
      </c>
      <c r="AO25" s="218">
        <v>484</v>
      </c>
      <c r="AP25" s="218">
        <v>505</v>
      </c>
    </row>
    <row r="26" spans="1:42" hidden="1" outlineLevel="1" x14ac:dyDescent="0.25">
      <c r="A26" s="36" t="s">
        <v>19</v>
      </c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476</v>
      </c>
      <c r="R26" s="17">
        <v>537</v>
      </c>
      <c r="S26" s="17">
        <v>520</v>
      </c>
      <c r="T26" s="17">
        <v>451</v>
      </c>
      <c r="U26" s="17">
        <v>387</v>
      </c>
      <c r="V26" s="17">
        <v>409</v>
      </c>
      <c r="W26" s="17">
        <v>475</v>
      </c>
      <c r="X26" s="17">
        <v>370</v>
      </c>
      <c r="Y26" s="17">
        <v>486</v>
      </c>
      <c r="Z26" s="17">
        <v>368</v>
      </c>
      <c r="AA26" s="17">
        <v>313</v>
      </c>
      <c r="AB26" s="17">
        <v>339</v>
      </c>
      <c r="AC26" s="17">
        <v>377</v>
      </c>
      <c r="AD26" s="17">
        <v>520</v>
      </c>
      <c r="AE26" s="17">
        <v>421</v>
      </c>
      <c r="AF26" s="17">
        <v>442</v>
      </c>
      <c r="AG26" s="17">
        <v>403</v>
      </c>
      <c r="AH26" s="17">
        <v>387</v>
      </c>
      <c r="AI26" s="17">
        <v>432</v>
      </c>
      <c r="AJ26" s="17">
        <v>779</v>
      </c>
      <c r="AK26" s="17">
        <v>545</v>
      </c>
      <c r="AL26" s="17">
        <v>395</v>
      </c>
      <c r="AM26" s="17">
        <v>410</v>
      </c>
      <c r="AN26" s="17">
        <v>420</v>
      </c>
      <c r="AO26" s="218">
        <v>475</v>
      </c>
      <c r="AP26" s="218">
        <v>505</v>
      </c>
    </row>
    <row r="27" spans="1:42" hidden="1" outlineLevel="1" x14ac:dyDescent="0.25">
      <c r="A27" s="36" t="s">
        <v>20</v>
      </c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532</v>
      </c>
      <c r="R27" s="17">
        <v>614</v>
      </c>
      <c r="S27" s="17">
        <v>583</v>
      </c>
      <c r="T27" s="17">
        <v>503</v>
      </c>
      <c r="U27" s="17">
        <v>433</v>
      </c>
      <c r="V27" s="17">
        <v>439</v>
      </c>
      <c r="W27" s="17">
        <v>513</v>
      </c>
      <c r="X27" s="17">
        <v>398</v>
      </c>
      <c r="Y27" s="17">
        <v>555</v>
      </c>
      <c r="Z27" s="17">
        <v>423</v>
      </c>
      <c r="AA27" s="17">
        <v>376</v>
      </c>
      <c r="AB27" s="17">
        <v>391</v>
      </c>
      <c r="AC27" s="17">
        <v>379</v>
      </c>
      <c r="AD27" s="17">
        <v>551</v>
      </c>
      <c r="AE27" s="17">
        <v>540</v>
      </c>
      <c r="AF27" s="17">
        <v>495</v>
      </c>
      <c r="AG27" s="17">
        <v>432</v>
      </c>
      <c r="AH27" s="17">
        <v>419</v>
      </c>
      <c r="AI27" s="17">
        <v>455</v>
      </c>
      <c r="AJ27" s="17">
        <v>780</v>
      </c>
      <c r="AK27" s="17">
        <v>601</v>
      </c>
      <c r="AL27" s="17">
        <v>468</v>
      </c>
      <c r="AM27" s="17">
        <v>370</v>
      </c>
      <c r="AN27" s="17">
        <v>384</v>
      </c>
      <c r="AO27" s="218">
        <v>383</v>
      </c>
      <c r="AP27" s="218">
        <v>457</v>
      </c>
    </row>
    <row r="28" spans="1:42" hidden="1" outlineLevel="1" x14ac:dyDescent="0.25">
      <c r="A28" s="36" t="s">
        <v>21</v>
      </c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598</v>
      </c>
      <c r="R28" s="17">
        <v>712</v>
      </c>
      <c r="S28" s="17">
        <v>624</v>
      </c>
      <c r="T28" s="17">
        <v>501</v>
      </c>
      <c r="U28" s="17">
        <v>417</v>
      </c>
      <c r="V28" s="17">
        <v>429</v>
      </c>
      <c r="W28" s="17">
        <v>539</v>
      </c>
      <c r="X28" s="17">
        <v>438</v>
      </c>
      <c r="Y28" s="17">
        <v>563</v>
      </c>
      <c r="Z28" s="17">
        <v>481</v>
      </c>
      <c r="AA28" s="17">
        <v>384</v>
      </c>
      <c r="AB28" s="17">
        <v>444</v>
      </c>
      <c r="AC28" s="17">
        <v>438</v>
      </c>
      <c r="AD28" s="17">
        <v>554</v>
      </c>
      <c r="AE28" s="17">
        <v>504</v>
      </c>
      <c r="AF28" s="17">
        <v>532</v>
      </c>
      <c r="AG28" s="17">
        <v>424</v>
      </c>
      <c r="AH28" s="17">
        <v>425</v>
      </c>
      <c r="AI28" s="17">
        <v>483</v>
      </c>
      <c r="AJ28" s="17">
        <v>846</v>
      </c>
      <c r="AK28" s="17">
        <v>586</v>
      </c>
      <c r="AL28" s="17">
        <v>449</v>
      </c>
      <c r="AM28" s="17">
        <v>332</v>
      </c>
      <c r="AN28" s="17">
        <v>358</v>
      </c>
      <c r="AO28" s="218">
        <v>371</v>
      </c>
      <c r="AP28" s="218">
        <v>450</v>
      </c>
    </row>
    <row r="29" spans="1:42" hidden="1" outlineLevel="1" x14ac:dyDescent="0.25">
      <c r="A29" s="36" t="s">
        <v>22</v>
      </c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744</v>
      </c>
      <c r="R29" s="17">
        <v>822</v>
      </c>
      <c r="S29" s="17">
        <v>785</v>
      </c>
      <c r="T29" s="17">
        <v>669</v>
      </c>
      <c r="U29" s="17">
        <v>550</v>
      </c>
      <c r="V29" s="17">
        <v>544</v>
      </c>
      <c r="W29" s="17">
        <v>633</v>
      </c>
      <c r="X29" s="17">
        <v>551</v>
      </c>
      <c r="Y29" s="17">
        <v>689</v>
      </c>
      <c r="Z29" s="17">
        <v>537</v>
      </c>
      <c r="AA29" s="17">
        <v>452</v>
      </c>
      <c r="AB29" s="17">
        <v>497</v>
      </c>
      <c r="AC29" s="17">
        <v>500</v>
      </c>
      <c r="AD29" s="17">
        <v>729</v>
      </c>
      <c r="AE29" s="17">
        <v>603</v>
      </c>
      <c r="AF29" s="17">
        <v>549</v>
      </c>
      <c r="AG29" s="17">
        <v>485</v>
      </c>
      <c r="AH29" s="17">
        <v>532</v>
      </c>
      <c r="AI29" s="17">
        <v>494</v>
      </c>
      <c r="AJ29" s="17">
        <v>902</v>
      </c>
      <c r="AK29" s="17">
        <v>728</v>
      </c>
      <c r="AL29" s="17">
        <v>536</v>
      </c>
      <c r="AM29" s="17">
        <v>386</v>
      </c>
      <c r="AN29" s="17">
        <v>377</v>
      </c>
      <c r="AO29" s="218">
        <v>426</v>
      </c>
      <c r="AP29" s="218">
        <v>458</v>
      </c>
    </row>
    <row r="30" spans="1:42" hidden="1" outlineLevel="1" x14ac:dyDescent="0.25">
      <c r="A30" s="36" t="s">
        <v>23</v>
      </c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919</v>
      </c>
      <c r="R30" s="17">
        <v>1073</v>
      </c>
      <c r="S30" s="17">
        <v>893</v>
      </c>
      <c r="T30" s="17">
        <v>703</v>
      </c>
      <c r="U30" s="17">
        <v>602</v>
      </c>
      <c r="V30" s="17">
        <v>626</v>
      </c>
      <c r="W30" s="17">
        <v>757</v>
      </c>
      <c r="X30" s="17">
        <v>557</v>
      </c>
      <c r="Y30" s="17">
        <v>797</v>
      </c>
      <c r="Z30" s="17">
        <v>630</v>
      </c>
      <c r="AA30" s="17">
        <v>521</v>
      </c>
      <c r="AB30" s="17">
        <v>534</v>
      </c>
      <c r="AC30" s="17">
        <v>521</v>
      </c>
      <c r="AD30" s="17">
        <v>743</v>
      </c>
      <c r="AE30" s="17">
        <v>703</v>
      </c>
      <c r="AF30" s="17">
        <v>683</v>
      </c>
      <c r="AG30" s="17">
        <v>551</v>
      </c>
      <c r="AH30" s="17">
        <v>582</v>
      </c>
      <c r="AI30" s="17">
        <v>576</v>
      </c>
      <c r="AJ30" s="17">
        <v>958</v>
      </c>
      <c r="AK30" s="17">
        <v>754</v>
      </c>
      <c r="AL30" s="17">
        <v>599</v>
      </c>
      <c r="AM30" s="17">
        <v>415</v>
      </c>
      <c r="AN30" s="17">
        <v>401</v>
      </c>
      <c r="AO30" s="218">
        <v>425</v>
      </c>
      <c r="AP30" s="218">
        <v>511</v>
      </c>
    </row>
    <row r="31" spans="1:42" hidden="1" outlineLevel="1" x14ac:dyDescent="0.25">
      <c r="A31" s="36" t="s">
        <v>24</v>
      </c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579</v>
      </c>
      <c r="R31" s="17">
        <v>614</v>
      </c>
      <c r="S31" s="17">
        <v>497</v>
      </c>
      <c r="T31" s="17">
        <v>411</v>
      </c>
      <c r="U31" s="17">
        <v>334</v>
      </c>
      <c r="V31" s="17">
        <v>378</v>
      </c>
      <c r="W31" s="17">
        <v>438</v>
      </c>
      <c r="X31" s="17">
        <v>379</v>
      </c>
      <c r="Y31" s="17">
        <v>476</v>
      </c>
      <c r="Z31" s="17">
        <v>345</v>
      </c>
      <c r="AA31" s="17">
        <v>306</v>
      </c>
      <c r="AB31" s="17">
        <v>349</v>
      </c>
      <c r="AC31" s="17">
        <v>373</v>
      </c>
      <c r="AD31" s="17">
        <v>488</v>
      </c>
      <c r="AE31" s="17">
        <v>462</v>
      </c>
      <c r="AF31" s="17">
        <v>458</v>
      </c>
      <c r="AG31" s="17">
        <v>320</v>
      </c>
      <c r="AH31" s="17">
        <v>355</v>
      </c>
      <c r="AI31" s="17">
        <v>376</v>
      </c>
      <c r="AJ31" s="17">
        <v>578</v>
      </c>
      <c r="AK31" s="17">
        <v>471</v>
      </c>
      <c r="AL31" s="17">
        <v>334</v>
      </c>
      <c r="AM31" s="17">
        <v>260</v>
      </c>
      <c r="AN31" s="17">
        <v>256</v>
      </c>
      <c r="AO31" s="218">
        <v>286</v>
      </c>
      <c r="AP31" s="218">
        <v>329</v>
      </c>
    </row>
    <row r="32" spans="1:42" hidden="1" outlineLevel="1" x14ac:dyDescent="0.25">
      <c r="A32" s="36" t="s">
        <v>795</v>
      </c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173</v>
      </c>
      <c r="R32" s="17">
        <v>179</v>
      </c>
      <c r="S32" s="17">
        <v>145</v>
      </c>
      <c r="T32" s="17">
        <v>105</v>
      </c>
      <c r="U32" s="17">
        <v>95</v>
      </c>
      <c r="V32" s="17">
        <v>109</v>
      </c>
      <c r="W32" s="17">
        <v>128</v>
      </c>
      <c r="X32" s="17">
        <v>106</v>
      </c>
      <c r="Y32" s="17">
        <v>134</v>
      </c>
      <c r="Z32" s="17">
        <v>107</v>
      </c>
      <c r="AA32" s="17">
        <v>88</v>
      </c>
      <c r="AB32" s="17">
        <v>93</v>
      </c>
      <c r="AC32" s="17">
        <v>99</v>
      </c>
      <c r="AD32" s="17">
        <v>147</v>
      </c>
      <c r="AE32" s="17">
        <v>129</v>
      </c>
      <c r="AF32" s="17">
        <v>163</v>
      </c>
      <c r="AG32" s="17">
        <v>129</v>
      </c>
      <c r="AH32" s="17">
        <v>114</v>
      </c>
      <c r="AI32" s="17">
        <v>112</v>
      </c>
      <c r="AJ32" s="17">
        <v>162</v>
      </c>
      <c r="AK32" s="17">
        <v>121</v>
      </c>
      <c r="AL32" s="17">
        <v>129</v>
      </c>
      <c r="AM32" s="17">
        <v>77</v>
      </c>
      <c r="AN32" s="17">
        <v>84</v>
      </c>
      <c r="AO32" s="218">
        <v>77</v>
      </c>
      <c r="AP32" s="218">
        <v>111</v>
      </c>
    </row>
    <row r="33" spans="1:42" hidden="1" outlineLevel="1" x14ac:dyDescent="0.25">
      <c r="A33" s="36"/>
      <c r="C33" s="37"/>
      <c r="D33" s="37"/>
      <c r="E33" s="37"/>
      <c r="F33" s="3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218"/>
      <c r="AP33" s="218"/>
    </row>
    <row r="34" spans="1:42" hidden="1" outlineLevel="1" x14ac:dyDescent="0.25">
      <c r="A34" s="49" t="s">
        <v>27</v>
      </c>
      <c r="C34" s="50"/>
      <c r="D34" s="50"/>
      <c r="E34" s="50"/>
      <c r="F34" s="50"/>
    </row>
    <row r="35" spans="1:42" hidden="1" outlineLevel="1" x14ac:dyDescent="0.25">
      <c r="A35" s="16" t="s">
        <v>628</v>
      </c>
    </row>
    <row r="36" spans="1:42" hidden="1" outlineLevel="1" x14ac:dyDescent="0.25">
      <c r="A36" s="28" t="s">
        <v>10</v>
      </c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57.31</v>
      </c>
      <c r="R36" s="19">
        <v>1554.76</v>
      </c>
      <c r="S36" s="19">
        <v>565.70000000000005</v>
      </c>
      <c r="T36" s="19">
        <v>0</v>
      </c>
      <c r="U36" s="19">
        <v>-172.46</v>
      </c>
      <c r="V36" s="19">
        <v>0</v>
      </c>
      <c r="W36" s="19">
        <v>520.1</v>
      </c>
      <c r="X36" s="19">
        <v>196.21</v>
      </c>
      <c r="Y36" s="19">
        <v>228.45</v>
      </c>
      <c r="Z36" s="19">
        <v>265.95</v>
      </c>
      <c r="AA36" s="19">
        <v>266.81</v>
      </c>
      <c r="AB36" s="19">
        <v>1547.92</v>
      </c>
      <c r="AC36" s="19">
        <v>103.32</v>
      </c>
      <c r="AD36" s="19">
        <v>387.52</v>
      </c>
      <c r="AE36" s="19">
        <v>707.65</v>
      </c>
      <c r="AF36" s="19">
        <v>398.32</v>
      </c>
      <c r="AG36" s="19">
        <v>0</v>
      </c>
      <c r="AH36" s="19">
        <v>51.8</v>
      </c>
      <c r="AI36" s="19">
        <v>702.41</v>
      </c>
      <c r="AJ36" s="19">
        <v>3111.57</v>
      </c>
      <c r="AK36" s="19">
        <v>1744.03</v>
      </c>
      <c r="AL36" s="19">
        <v>589.87</v>
      </c>
      <c r="AM36" s="19">
        <v>76.650000000000006</v>
      </c>
      <c r="AN36" s="19">
        <v>0</v>
      </c>
      <c r="AO36" s="224">
        <v>1673.34</v>
      </c>
      <c r="AP36" s="224">
        <v>3562.7</v>
      </c>
    </row>
    <row r="37" spans="1:42" hidden="1" outlineLevel="1" x14ac:dyDescent="0.25">
      <c r="A37" s="28" t="s">
        <v>11</v>
      </c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23632.47</v>
      </c>
      <c r="Z37" s="19">
        <v>9652.6200000000008</v>
      </c>
      <c r="AA37" s="19">
        <v>7904</v>
      </c>
      <c r="AB37" s="19">
        <v>828.97</v>
      </c>
      <c r="AC37" s="19">
        <v>0</v>
      </c>
      <c r="AD37" s="19">
        <v>3488.57</v>
      </c>
      <c r="AE37" s="19">
        <v>11159.48</v>
      </c>
      <c r="AF37" s="19">
        <v>0</v>
      </c>
      <c r="AG37" s="19">
        <v>0</v>
      </c>
      <c r="AH37" s="19">
        <v>936.6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224">
        <v>0</v>
      </c>
      <c r="AP37" s="224">
        <v>7.49</v>
      </c>
    </row>
    <row r="38" spans="1:42" hidden="1" outlineLevel="1" x14ac:dyDescent="0.25">
      <c r="A38" s="28" t="s">
        <v>629</v>
      </c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632.04999999999995</v>
      </c>
      <c r="R38" s="19">
        <v>2078.86</v>
      </c>
      <c r="S38" s="19">
        <v>4616.16</v>
      </c>
      <c r="T38" s="19">
        <v>1614.91</v>
      </c>
      <c r="U38" s="19">
        <v>819.22</v>
      </c>
      <c r="V38" s="19">
        <v>965.09</v>
      </c>
      <c r="W38" s="19">
        <v>440.7</v>
      </c>
      <c r="X38" s="19">
        <v>1596.17</v>
      </c>
      <c r="Y38" s="19">
        <v>382.85</v>
      </c>
      <c r="Z38" s="19">
        <v>1036.23</v>
      </c>
      <c r="AA38" s="19">
        <v>744.82</v>
      </c>
      <c r="AB38" s="19">
        <v>908.91</v>
      </c>
      <c r="AC38" s="19">
        <v>272.8</v>
      </c>
      <c r="AD38" s="19">
        <v>1159.8599999999999</v>
      </c>
      <c r="AE38" s="19">
        <v>1107.06</v>
      </c>
      <c r="AF38" s="19">
        <v>1613.57</v>
      </c>
      <c r="AG38" s="19">
        <v>0</v>
      </c>
      <c r="AH38" s="19">
        <v>8.1300000000000008</v>
      </c>
      <c r="AI38" s="19">
        <v>0</v>
      </c>
      <c r="AJ38" s="19">
        <v>843.27</v>
      </c>
      <c r="AK38" s="19">
        <v>1368.26</v>
      </c>
      <c r="AL38" s="19">
        <v>719.64</v>
      </c>
      <c r="AM38" s="19">
        <v>10</v>
      </c>
      <c r="AN38" s="19">
        <v>0</v>
      </c>
      <c r="AO38" s="224">
        <v>1966.4</v>
      </c>
      <c r="AP38" s="224">
        <v>0</v>
      </c>
    </row>
    <row r="39" spans="1:42" hidden="1" outlineLevel="1" x14ac:dyDescent="0.25">
      <c r="A39" s="28" t="s">
        <v>13</v>
      </c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5938.25</v>
      </c>
      <c r="S39" s="19">
        <v>215.66</v>
      </c>
      <c r="T39" s="19">
        <v>0</v>
      </c>
      <c r="U39" s="19">
        <v>171.44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362.61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32.049999999999997</v>
      </c>
      <c r="AG39" s="19">
        <v>0</v>
      </c>
      <c r="AH39" s="19">
        <v>36.25</v>
      </c>
      <c r="AI39" s="19">
        <v>364.31</v>
      </c>
      <c r="AJ39" s="19">
        <v>0</v>
      </c>
      <c r="AK39" s="19">
        <v>1207.28</v>
      </c>
      <c r="AL39" s="19">
        <v>0</v>
      </c>
      <c r="AM39" s="19">
        <v>738.8</v>
      </c>
      <c r="AN39" s="19">
        <v>0</v>
      </c>
      <c r="AO39" s="224">
        <v>11956.72</v>
      </c>
      <c r="AP39" s="224">
        <v>10912.77</v>
      </c>
    </row>
    <row r="40" spans="1:42" hidden="1" outlineLevel="1" x14ac:dyDescent="0.25">
      <c r="A40" s="28" t="s">
        <v>14</v>
      </c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3405.02</v>
      </c>
      <c r="S40" s="19">
        <v>489.25</v>
      </c>
      <c r="T40" s="19">
        <v>1328.53</v>
      </c>
      <c r="U40" s="19">
        <v>499</v>
      </c>
      <c r="V40" s="19">
        <v>409.02</v>
      </c>
      <c r="W40" s="19">
        <v>1202.2</v>
      </c>
      <c r="X40" s="19">
        <v>1411.68</v>
      </c>
      <c r="Y40" s="19">
        <v>346.75</v>
      </c>
      <c r="Z40" s="19">
        <v>548.15</v>
      </c>
      <c r="AA40" s="19">
        <v>0</v>
      </c>
      <c r="AB40" s="19">
        <v>0</v>
      </c>
      <c r="AC40" s="19">
        <v>1213.42</v>
      </c>
      <c r="AD40" s="19">
        <v>1774.93</v>
      </c>
      <c r="AE40" s="19">
        <v>0</v>
      </c>
      <c r="AF40" s="19">
        <v>602.16999999999996</v>
      </c>
      <c r="AG40" s="19">
        <v>60</v>
      </c>
      <c r="AH40" s="19">
        <v>753.21</v>
      </c>
      <c r="AI40" s="19">
        <v>221.37</v>
      </c>
      <c r="AJ40" s="19">
        <v>0</v>
      </c>
      <c r="AK40" s="19">
        <v>207.12</v>
      </c>
      <c r="AL40" s="19">
        <v>1367.75</v>
      </c>
      <c r="AM40" s="19">
        <v>8822.27</v>
      </c>
      <c r="AN40" s="19">
        <v>4064.3</v>
      </c>
      <c r="AO40" s="224">
        <v>7799.77</v>
      </c>
      <c r="AP40" s="224">
        <v>11107.4</v>
      </c>
    </row>
    <row r="41" spans="1:42" hidden="1" outlineLevel="1" x14ac:dyDescent="0.25">
      <c r="A41" s="28" t="s">
        <v>15</v>
      </c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15244.08</v>
      </c>
      <c r="R41" s="19">
        <v>11189.15</v>
      </c>
      <c r="S41" s="19">
        <v>8843.5499999999993</v>
      </c>
      <c r="T41" s="19">
        <v>5451.38</v>
      </c>
      <c r="U41" s="19">
        <v>1496.21</v>
      </c>
      <c r="V41" s="19">
        <v>7324.64</v>
      </c>
      <c r="W41" s="19">
        <v>3788.22</v>
      </c>
      <c r="X41" s="19">
        <v>711.6</v>
      </c>
      <c r="Y41" s="19">
        <v>5809.12</v>
      </c>
      <c r="Z41" s="19">
        <v>386.64</v>
      </c>
      <c r="AA41" s="19">
        <v>1514.93</v>
      </c>
      <c r="AB41" s="19">
        <v>2034.8</v>
      </c>
      <c r="AC41" s="19">
        <v>622.37</v>
      </c>
      <c r="AD41" s="19">
        <v>2450.92</v>
      </c>
      <c r="AE41" s="19">
        <v>0</v>
      </c>
      <c r="AF41" s="19">
        <v>1050</v>
      </c>
      <c r="AG41" s="19">
        <v>34.159999999999997</v>
      </c>
      <c r="AH41" s="19">
        <v>1243.94</v>
      </c>
      <c r="AI41" s="19">
        <v>0</v>
      </c>
      <c r="AJ41" s="19">
        <v>931.63</v>
      </c>
      <c r="AK41" s="19">
        <v>1926.27</v>
      </c>
      <c r="AL41" s="19">
        <v>547.64</v>
      </c>
      <c r="AM41" s="19">
        <v>11844.3</v>
      </c>
      <c r="AN41" s="19">
        <v>7683.05</v>
      </c>
      <c r="AO41" s="224">
        <v>9291.81</v>
      </c>
      <c r="AP41" s="224">
        <v>15667.53</v>
      </c>
    </row>
    <row r="42" spans="1:42" hidden="1" outlineLevel="1" x14ac:dyDescent="0.25">
      <c r="A42" s="28" t="s">
        <v>16</v>
      </c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34788.639999999999</v>
      </c>
      <c r="R42" s="19">
        <v>81125.679999999993</v>
      </c>
      <c r="S42" s="19">
        <v>78376.83</v>
      </c>
      <c r="T42" s="19">
        <v>49169.06</v>
      </c>
      <c r="U42" s="19">
        <v>69586.52</v>
      </c>
      <c r="V42" s="19">
        <v>94383.62</v>
      </c>
      <c r="W42" s="19">
        <v>58628.17</v>
      </c>
      <c r="X42" s="19">
        <v>50674.71</v>
      </c>
      <c r="Y42" s="19">
        <v>46776.7</v>
      </c>
      <c r="Z42" s="19">
        <v>38023.660000000003</v>
      </c>
      <c r="AA42" s="19">
        <v>46603.83</v>
      </c>
      <c r="AB42" s="19">
        <v>15098.66</v>
      </c>
      <c r="AC42" s="19">
        <v>45979.17</v>
      </c>
      <c r="AD42" s="19">
        <v>58372.4</v>
      </c>
      <c r="AE42" s="19">
        <v>42508.36</v>
      </c>
      <c r="AF42" s="19">
        <v>46091.69</v>
      </c>
      <c r="AG42" s="19">
        <v>24583.11</v>
      </c>
      <c r="AH42" s="19">
        <v>32590.07</v>
      </c>
      <c r="AI42" s="19">
        <v>44659.03</v>
      </c>
      <c r="AJ42" s="19">
        <v>71790.740000000005</v>
      </c>
      <c r="AK42" s="19">
        <v>48997.58</v>
      </c>
      <c r="AL42" s="19">
        <v>17278.189999999999</v>
      </c>
      <c r="AM42" s="19">
        <v>100340.09</v>
      </c>
      <c r="AN42" s="19">
        <v>78120.070000000007</v>
      </c>
      <c r="AO42" s="224">
        <v>125420.84</v>
      </c>
      <c r="AP42" s="224">
        <v>136049.32</v>
      </c>
    </row>
    <row r="43" spans="1:42" hidden="1" outlineLevel="1" x14ac:dyDescent="0.25">
      <c r="A43" s="28" t="s">
        <v>17</v>
      </c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102482.98</v>
      </c>
      <c r="R43" s="19">
        <v>216993.97</v>
      </c>
      <c r="S43" s="19">
        <v>287343.67</v>
      </c>
      <c r="T43" s="19">
        <v>179105.84</v>
      </c>
      <c r="U43" s="19">
        <v>150562.43</v>
      </c>
      <c r="V43" s="19">
        <v>184335.35999999999</v>
      </c>
      <c r="W43" s="19">
        <v>255612.41</v>
      </c>
      <c r="X43" s="19">
        <v>176684.44</v>
      </c>
      <c r="Y43" s="19">
        <v>168551.89</v>
      </c>
      <c r="Z43" s="19">
        <v>138412.97</v>
      </c>
      <c r="AA43" s="19">
        <v>173006.26</v>
      </c>
      <c r="AB43" s="19">
        <v>146114.23000000001</v>
      </c>
      <c r="AC43" s="19">
        <v>200108.24</v>
      </c>
      <c r="AD43" s="19">
        <v>136373.97</v>
      </c>
      <c r="AE43" s="19">
        <v>132881.53</v>
      </c>
      <c r="AF43" s="19">
        <v>101133.89</v>
      </c>
      <c r="AG43" s="19">
        <v>90816.13</v>
      </c>
      <c r="AH43" s="19">
        <v>67891.33</v>
      </c>
      <c r="AI43" s="19">
        <v>108785.34</v>
      </c>
      <c r="AJ43" s="19">
        <v>323976.82</v>
      </c>
      <c r="AK43" s="19">
        <v>164857.46</v>
      </c>
      <c r="AL43" s="19">
        <v>74252.05</v>
      </c>
      <c r="AM43" s="19">
        <v>165117.4</v>
      </c>
      <c r="AN43" s="19">
        <v>160193.37</v>
      </c>
      <c r="AO43" s="224">
        <v>214265.87</v>
      </c>
      <c r="AP43" s="224">
        <v>236480.91</v>
      </c>
    </row>
    <row r="44" spans="1:42" hidden="1" outlineLevel="1" x14ac:dyDescent="0.25">
      <c r="A44" s="28" t="s">
        <v>18</v>
      </c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143539.76999999999</v>
      </c>
      <c r="R44" s="19">
        <v>291312.90999999997</v>
      </c>
      <c r="S44" s="19">
        <v>496658.95</v>
      </c>
      <c r="T44" s="19">
        <v>379763.94</v>
      </c>
      <c r="U44" s="19">
        <v>228423.92</v>
      </c>
      <c r="V44" s="19">
        <v>253871.3</v>
      </c>
      <c r="W44" s="19">
        <v>466137.51</v>
      </c>
      <c r="X44" s="19">
        <v>299561.53000000003</v>
      </c>
      <c r="Y44" s="19">
        <v>327288.48</v>
      </c>
      <c r="Z44" s="19">
        <v>375008.29</v>
      </c>
      <c r="AA44" s="19">
        <v>272024.76</v>
      </c>
      <c r="AB44" s="19">
        <v>232477.09</v>
      </c>
      <c r="AC44" s="19">
        <v>262363.59999999998</v>
      </c>
      <c r="AD44" s="19">
        <v>268973.34000000003</v>
      </c>
      <c r="AE44" s="19">
        <v>360539.98</v>
      </c>
      <c r="AF44" s="19">
        <v>337359.17</v>
      </c>
      <c r="AG44" s="19">
        <v>214375.04000000001</v>
      </c>
      <c r="AH44" s="19">
        <v>254447.08</v>
      </c>
      <c r="AI44" s="19">
        <v>251647.98</v>
      </c>
      <c r="AJ44" s="19">
        <v>650002.98</v>
      </c>
      <c r="AK44" s="19">
        <v>360475.32</v>
      </c>
      <c r="AL44" s="19">
        <v>158752.16</v>
      </c>
      <c r="AM44" s="19">
        <v>239937.05</v>
      </c>
      <c r="AN44" s="19">
        <v>174750.61</v>
      </c>
      <c r="AO44" s="224">
        <v>214099.7</v>
      </c>
      <c r="AP44" s="224">
        <v>315795.49</v>
      </c>
    </row>
    <row r="45" spans="1:42" hidden="1" outlineLevel="1" x14ac:dyDescent="0.25">
      <c r="A45" s="28" t="s">
        <v>19</v>
      </c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221274.74</v>
      </c>
      <c r="R45" s="19">
        <v>322059.37</v>
      </c>
      <c r="S45" s="19">
        <v>514237.44</v>
      </c>
      <c r="T45" s="19">
        <v>469201.21</v>
      </c>
      <c r="U45" s="19">
        <v>346704.47</v>
      </c>
      <c r="V45" s="19">
        <v>355280.09</v>
      </c>
      <c r="W45" s="19">
        <v>681915.37</v>
      </c>
      <c r="X45" s="19">
        <v>465123.27</v>
      </c>
      <c r="Y45" s="19">
        <v>406500.3</v>
      </c>
      <c r="Z45" s="19">
        <v>340807.59</v>
      </c>
      <c r="AA45" s="19">
        <v>333209.24</v>
      </c>
      <c r="AB45" s="19">
        <v>386084.44</v>
      </c>
      <c r="AC45" s="19">
        <v>445011.12</v>
      </c>
      <c r="AD45" s="19">
        <v>621942.86</v>
      </c>
      <c r="AE45" s="19">
        <v>363605.7</v>
      </c>
      <c r="AF45" s="19">
        <v>380384.66</v>
      </c>
      <c r="AG45" s="19">
        <v>396545.58</v>
      </c>
      <c r="AH45" s="19">
        <v>447961.54</v>
      </c>
      <c r="AI45" s="19">
        <v>215193.85</v>
      </c>
      <c r="AJ45" s="19">
        <v>883735.86</v>
      </c>
      <c r="AK45" s="19">
        <v>490025.75</v>
      </c>
      <c r="AL45" s="19">
        <v>272981.75</v>
      </c>
      <c r="AM45" s="19">
        <v>321620.56</v>
      </c>
      <c r="AN45" s="19">
        <v>225874.3</v>
      </c>
      <c r="AO45" s="224">
        <v>298639.92</v>
      </c>
      <c r="AP45" s="224">
        <v>378643.55</v>
      </c>
    </row>
    <row r="46" spans="1:42" hidden="1" outlineLevel="1" x14ac:dyDescent="0.25">
      <c r="A46" s="28" t="s">
        <v>20</v>
      </c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257413.88</v>
      </c>
      <c r="R46" s="19">
        <v>377727.66</v>
      </c>
      <c r="S46" s="19">
        <v>679925.16</v>
      </c>
      <c r="T46" s="19">
        <v>598281.18000000005</v>
      </c>
      <c r="U46" s="19">
        <v>344765.53</v>
      </c>
      <c r="V46" s="19">
        <v>349746.56</v>
      </c>
      <c r="W46" s="19">
        <v>705776.35</v>
      </c>
      <c r="X46" s="19">
        <v>497997.02</v>
      </c>
      <c r="Y46" s="19">
        <v>520710.66</v>
      </c>
      <c r="Z46" s="19">
        <v>448430.56</v>
      </c>
      <c r="AA46" s="19">
        <v>391649.73</v>
      </c>
      <c r="AB46" s="19">
        <v>388761.08</v>
      </c>
      <c r="AC46" s="19">
        <v>531997.66</v>
      </c>
      <c r="AD46" s="19">
        <v>533543.98</v>
      </c>
      <c r="AE46" s="19">
        <v>440983.98</v>
      </c>
      <c r="AF46" s="19">
        <v>488735.1</v>
      </c>
      <c r="AG46" s="19">
        <v>440426.87</v>
      </c>
      <c r="AH46" s="19">
        <v>403065.46</v>
      </c>
      <c r="AI46" s="19">
        <v>398085.34</v>
      </c>
      <c r="AJ46" s="19">
        <v>1039401.04</v>
      </c>
      <c r="AK46" s="19">
        <v>540571.06000000006</v>
      </c>
      <c r="AL46" s="19">
        <v>319876.82</v>
      </c>
      <c r="AM46" s="19">
        <v>251607.84</v>
      </c>
      <c r="AN46" s="19">
        <v>293459.77</v>
      </c>
      <c r="AO46" s="224">
        <v>238803.32</v>
      </c>
      <c r="AP46" s="224">
        <v>474578.53</v>
      </c>
    </row>
    <row r="47" spans="1:42" hidden="1" outlineLevel="1" x14ac:dyDescent="0.25">
      <c r="A47" s="28" t="s">
        <v>21</v>
      </c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245010.81</v>
      </c>
      <c r="R47" s="19">
        <v>373197.59</v>
      </c>
      <c r="S47" s="19">
        <v>669015.30000000005</v>
      </c>
      <c r="T47" s="19">
        <v>432807.46</v>
      </c>
      <c r="U47" s="19">
        <v>425456.21</v>
      </c>
      <c r="V47" s="19">
        <v>385348.84</v>
      </c>
      <c r="W47" s="19">
        <v>743012.89</v>
      </c>
      <c r="X47" s="19">
        <v>447621.46</v>
      </c>
      <c r="Y47" s="19">
        <v>447694.81</v>
      </c>
      <c r="Z47" s="19">
        <v>568408.19999999995</v>
      </c>
      <c r="AA47" s="19">
        <v>441125.24</v>
      </c>
      <c r="AB47" s="19">
        <v>344219.95</v>
      </c>
      <c r="AC47" s="19">
        <v>487206.78</v>
      </c>
      <c r="AD47" s="19">
        <v>515032.6</v>
      </c>
      <c r="AE47" s="19">
        <v>458921.55</v>
      </c>
      <c r="AF47" s="19">
        <v>504139.31</v>
      </c>
      <c r="AG47" s="19">
        <v>402945.22</v>
      </c>
      <c r="AH47" s="19">
        <v>352109.5</v>
      </c>
      <c r="AI47" s="19">
        <v>426440.2</v>
      </c>
      <c r="AJ47" s="19">
        <v>1027337.55</v>
      </c>
      <c r="AK47" s="19">
        <v>481665.25</v>
      </c>
      <c r="AL47" s="19">
        <v>295882.59999999998</v>
      </c>
      <c r="AM47" s="19">
        <v>204547.25</v>
      </c>
      <c r="AN47" s="19">
        <v>164821.57</v>
      </c>
      <c r="AO47" s="224">
        <v>151968.29</v>
      </c>
      <c r="AP47" s="224">
        <v>343997.73</v>
      </c>
    </row>
    <row r="48" spans="1:42" hidden="1" outlineLevel="1" x14ac:dyDescent="0.25">
      <c r="A48" s="28" t="s">
        <v>22</v>
      </c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167145.63</v>
      </c>
      <c r="R48" s="19">
        <v>320001.07</v>
      </c>
      <c r="S48" s="19">
        <v>599683.18000000005</v>
      </c>
      <c r="T48" s="19">
        <v>420831.77</v>
      </c>
      <c r="U48" s="19">
        <v>384997.02</v>
      </c>
      <c r="V48" s="19">
        <v>317157.92</v>
      </c>
      <c r="W48" s="19">
        <v>547740.5</v>
      </c>
      <c r="X48" s="19">
        <v>486375.25</v>
      </c>
      <c r="Y48" s="19">
        <v>434637.01</v>
      </c>
      <c r="Z48" s="19">
        <v>462199.15</v>
      </c>
      <c r="AA48" s="19">
        <v>307148.36</v>
      </c>
      <c r="AB48" s="19">
        <v>370948.8</v>
      </c>
      <c r="AC48" s="19">
        <v>405852.09</v>
      </c>
      <c r="AD48" s="19">
        <v>437582.25</v>
      </c>
      <c r="AE48" s="19">
        <v>316245.90999999997</v>
      </c>
      <c r="AF48" s="19">
        <v>336794.67</v>
      </c>
      <c r="AG48" s="19">
        <v>291077.65999999997</v>
      </c>
      <c r="AH48" s="19">
        <v>362508.91</v>
      </c>
      <c r="AI48" s="19">
        <v>250366.55</v>
      </c>
      <c r="AJ48" s="19">
        <v>706895.53</v>
      </c>
      <c r="AK48" s="19">
        <v>429274.24</v>
      </c>
      <c r="AL48" s="19">
        <v>276739.7</v>
      </c>
      <c r="AM48" s="19">
        <v>133395.38</v>
      </c>
      <c r="AN48" s="19">
        <v>157732.78</v>
      </c>
      <c r="AO48" s="224">
        <v>133445.35</v>
      </c>
      <c r="AP48" s="224">
        <v>236106.39</v>
      </c>
    </row>
    <row r="49" spans="1:42" hidden="1" outlineLevel="1" x14ac:dyDescent="0.25">
      <c r="A49" s="28" t="s">
        <v>23</v>
      </c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87218.3</v>
      </c>
      <c r="R49" s="19">
        <v>283651.01</v>
      </c>
      <c r="S49" s="19">
        <v>347633.34</v>
      </c>
      <c r="T49" s="19">
        <v>321955.86</v>
      </c>
      <c r="U49" s="19">
        <v>295284.55</v>
      </c>
      <c r="V49" s="19">
        <v>227602.79</v>
      </c>
      <c r="W49" s="19">
        <v>412271.49</v>
      </c>
      <c r="X49" s="19">
        <v>236793.98</v>
      </c>
      <c r="Y49" s="19">
        <v>302432.24</v>
      </c>
      <c r="Z49" s="19">
        <v>266923.77</v>
      </c>
      <c r="AA49" s="19">
        <v>252895.38</v>
      </c>
      <c r="AB49" s="19">
        <v>222244.83</v>
      </c>
      <c r="AC49" s="19">
        <v>259367.83</v>
      </c>
      <c r="AD49" s="19">
        <v>309318.71000000002</v>
      </c>
      <c r="AE49" s="19">
        <v>252005.99</v>
      </c>
      <c r="AF49" s="19">
        <v>257057.05</v>
      </c>
      <c r="AG49" s="19">
        <v>248539.97</v>
      </c>
      <c r="AH49" s="19">
        <v>262805.84000000003</v>
      </c>
      <c r="AI49" s="19">
        <v>137223.32999999999</v>
      </c>
      <c r="AJ49" s="19">
        <v>484717.95</v>
      </c>
      <c r="AK49" s="19">
        <v>293108.05</v>
      </c>
      <c r="AL49" s="19">
        <v>211439.65</v>
      </c>
      <c r="AM49" s="19">
        <v>169076.75</v>
      </c>
      <c r="AN49" s="19">
        <v>101012.08</v>
      </c>
      <c r="AO49" s="224">
        <v>88944.39</v>
      </c>
      <c r="AP49" s="224">
        <v>196455.76</v>
      </c>
    </row>
    <row r="50" spans="1:42" hidden="1" outlineLevel="1" x14ac:dyDescent="0.25">
      <c r="A50" s="28" t="s">
        <v>24</v>
      </c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73632.33</v>
      </c>
      <c r="R50" s="19">
        <v>122833.25</v>
      </c>
      <c r="S50" s="19">
        <v>169801.81</v>
      </c>
      <c r="T50" s="19">
        <v>122310.39999999999</v>
      </c>
      <c r="U50" s="19">
        <v>54664.38</v>
      </c>
      <c r="V50" s="19">
        <v>84807.81</v>
      </c>
      <c r="W50" s="19">
        <v>175823.79</v>
      </c>
      <c r="X50" s="19">
        <v>143913.96</v>
      </c>
      <c r="Y50" s="19">
        <v>116695.66</v>
      </c>
      <c r="Z50" s="19">
        <v>132319.43</v>
      </c>
      <c r="AA50" s="19">
        <v>111813.49</v>
      </c>
      <c r="AB50" s="19">
        <v>97510.59</v>
      </c>
      <c r="AC50" s="19">
        <v>155368.13</v>
      </c>
      <c r="AD50" s="19">
        <v>192928.15</v>
      </c>
      <c r="AE50" s="19">
        <v>73896.37</v>
      </c>
      <c r="AF50" s="19">
        <v>99602.46</v>
      </c>
      <c r="AG50" s="19">
        <v>121578.11</v>
      </c>
      <c r="AH50" s="19">
        <v>105114.87</v>
      </c>
      <c r="AI50" s="19">
        <v>100175.33</v>
      </c>
      <c r="AJ50" s="19">
        <v>233907.36</v>
      </c>
      <c r="AK50" s="19">
        <v>147856.01</v>
      </c>
      <c r="AL50" s="19">
        <v>75084.12</v>
      </c>
      <c r="AM50" s="19">
        <v>73387.11</v>
      </c>
      <c r="AN50" s="19">
        <v>49531.65</v>
      </c>
      <c r="AO50" s="224">
        <v>73854.02</v>
      </c>
      <c r="AP50" s="224">
        <v>104341.75</v>
      </c>
    </row>
    <row r="51" spans="1:42" hidden="1" outlineLevel="1" x14ac:dyDescent="0.25">
      <c r="A51" s="36" t="s">
        <v>795</v>
      </c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9319.58</v>
      </c>
      <c r="R51" s="19">
        <v>32746.799999999999</v>
      </c>
      <c r="S51" s="19">
        <v>43689.48</v>
      </c>
      <c r="T51" s="19">
        <v>24137.41</v>
      </c>
      <c r="U51" s="19">
        <v>14298.44</v>
      </c>
      <c r="V51" s="19">
        <v>23899.16</v>
      </c>
      <c r="W51" s="19">
        <v>24529.59</v>
      </c>
      <c r="X51" s="19">
        <v>33495.56</v>
      </c>
      <c r="Y51" s="19">
        <v>22092.98</v>
      </c>
      <c r="Z51" s="19">
        <v>29165.77</v>
      </c>
      <c r="AA51" s="19">
        <v>30744.16</v>
      </c>
      <c r="AB51" s="19">
        <v>14105.74</v>
      </c>
      <c r="AC51" s="19">
        <v>13451.74</v>
      </c>
      <c r="AD51" s="19">
        <v>30543.16</v>
      </c>
      <c r="AE51" s="19">
        <v>15480.13</v>
      </c>
      <c r="AF51" s="19">
        <v>25618.74</v>
      </c>
      <c r="AG51" s="19">
        <v>25460.18</v>
      </c>
      <c r="AH51" s="19">
        <v>10930.17</v>
      </c>
      <c r="AI51" s="19">
        <v>41641.599999999999</v>
      </c>
      <c r="AJ51" s="19">
        <v>41205.769999999997</v>
      </c>
      <c r="AK51" s="19">
        <v>15587.46</v>
      </c>
      <c r="AL51" s="19">
        <v>20354.79</v>
      </c>
      <c r="AM51" s="19">
        <v>25097.22</v>
      </c>
      <c r="AN51" s="19">
        <v>5456</v>
      </c>
      <c r="AO51" s="224">
        <v>1689.3</v>
      </c>
      <c r="AP51" s="224">
        <v>15222.76</v>
      </c>
    </row>
    <row r="52" spans="1:42" hidden="1" outlineLevel="1" x14ac:dyDescent="0.25">
      <c r="A52" s="28"/>
      <c r="C52" s="32"/>
      <c r="D52" s="32"/>
      <c r="E52" s="32"/>
      <c r="F52" s="32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224"/>
      <c r="AP52" s="224"/>
    </row>
    <row r="53" spans="1:42" hidden="1" outlineLevel="1" x14ac:dyDescent="0.25">
      <c r="A53" s="49" t="s">
        <v>28</v>
      </c>
      <c r="C53" s="50"/>
      <c r="D53" s="50"/>
      <c r="E53" s="50"/>
      <c r="F53" s="50"/>
    </row>
    <row r="54" spans="1:42" hidden="1" outlineLevel="1" x14ac:dyDescent="0.25">
      <c r="A54" s="16" t="s">
        <v>29</v>
      </c>
    </row>
    <row r="55" spans="1:42" hidden="1" outlineLevel="1" x14ac:dyDescent="0.25">
      <c r="A55" s="28" t="s">
        <v>630</v>
      </c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224">
        <v>0</v>
      </c>
      <c r="AP55" s="224">
        <v>0</v>
      </c>
    </row>
    <row r="56" spans="1:42" hidden="1" outlineLevel="1" x14ac:dyDescent="0.25">
      <c r="A56" s="115">
        <v>0</v>
      </c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224">
        <v>0</v>
      </c>
      <c r="AP56" s="224">
        <v>0</v>
      </c>
    </row>
    <row r="57" spans="1:42" hidden="1" outlineLevel="1" x14ac:dyDescent="0.25">
      <c r="A57" s="28" t="s">
        <v>631</v>
      </c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1433.1</v>
      </c>
      <c r="R57" s="19">
        <v>4695.1000000000004</v>
      </c>
      <c r="S57" s="19">
        <v>1917.16</v>
      </c>
      <c r="T57" s="19">
        <v>3287.21</v>
      </c>
      <c r="U57" s="19">
        <v>6582.61</v>
      </c>
      <c r="V57" s="19">
        <v>6141.44</v>
      </c>
      <c r="W57" s="19">
        <v>4646.7</v>
      </c>
      <c r="X57" s="19">
        <v>2689.05</v>
      </c>
      <c r="Y57" s="19">
        <v>5573.07</v>
      </c>
      <c r="Z57" s="19">
        <v>1321.26</v>
      </c>
      <c r="AA57" s="19">
        <v>3030.56</v>
      </c>
      <c r="AB57" s="19">
        <v>1154.92</v>
      </c>
      <c r="AC57" s="19">
        <v>1367.48</v>
      </c>
      <c r="AD57" s="19">
        <v>3438.84</v>
      </c>
      <c r="AE57" s="19">
        <v>2546.08</v>
      </c>
      <c r="AF57" s="19">
        <v>4870.8999999999996</v>
      </c>
      <c r="AG57" s="19">
        <v>2145.73</v>
      </c>
      <c r="AH57" s="19">
        <v>3267.25</v>
      </c>
      <c r="AI57" s="19">
        <v>3272.6</v>
      </c>
      <c r="AJ57" s="19">
        <v>3570.03</v>
      </c>
      <c r="AK57" s="19">
        <v>2052.85</v>
      </c>
      <c r="AL57" s="19">
        <v>2043.48</v>
      </c>
      <c r="AM57" s="19">
        <v>23113.42</v>
      </c>
      <c r="AN57" s="19">
        <v>13699.42</v>
      </c>
      <c r="AO57" s="224">
        <v>17805.32</v>
      </c>
      <c r="AP57" s="224">
        <v>27283.75</v>
      </c>
    </row>
    <row r="58" spans="1:42" hidden="1" outlineLevel="1" x14ac:dyDescent="0.25">
      <c r="A58" s="28" t="s">
        <v>632</v>
      </c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3991.25</v>
      </c>
      <c r="R58" s="19">
        <v>10778.15</v>
      </c>
      <c r="S58" s="19">
        <v>12213.8</v>
      </c>
      <c r="T58" s="19">
        <v>6382.8</v>
      </c>
      <c r="U58" s="19">
        <v>6370.64</v>
      </c>
      <c r="V58" s="19">
        <v>6608.4</v>
      </c>
      <c r="W58" s="19">
        <v>7843.83</v>
      </c>
      <c r="X58" s="19">
        <v>6064.59</v>
      </c>
      <c r="Y58" s="19">
        <v>8743.67</v>
      </c>
      <c r="Z58" s="19">
        <v>7349.28</v>
      </c>
      <c r="AA58" s="19">
        <v>4253.3500000000004</v>
      </c>
      <c r="AB58" s="19">
        <v>5434.81</v>
      </c>
      <c r="AC58" s="19">
        <v>3062.05</v>
      </c>
      <c r="AD58" s="19">
        <v>6048.95</v>
      </c>
      <c r="AE58" s="19">
        <v>4138.9799999999996</v>
      </c>
      <c r="AF58" s="19">
        <v>5065.66</v>
      </c>
      <c r="AG58" s="19">
        <v>3461.81</v>
      </c>
      <c r="AH58" s="19">
        <v>4394.42</v>
      </c>
      <c r="AI58" s="19">
        <v>5056.8</v>
      </c>
      <c r="AJ58" s="19">
        <v>5305.88</v>
      </c>
      <c r="AK58" s="19">
        <v>7812.13</v>
      </c>
      <c r="AL58" s="19">
        <v>5007.2700000000004</v>
      </c>
      <c r="AM58" s="19">
        <v>6932.97</v>
      </c>
      <c r="AN58" s="19">
        <v>2891.49</v>
      </c>
      <c r="AO58" s="224">
        <v>19198.37</v>
      </c>
      <c r="AP58" s="224">
        <v>21407.77</v>
      </c>
    </row>
    <row r="59" spans="1:42" hidden="1" outlineLevel="1" x14ac:dyDescent="0.25">
      <c r="A59" s="28" t="s">
        <v>633</v>
      </c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7231.81</v>
      </c>
      <c r="R59" s="19">
        <v>14932.11</v>
      </c>
      <c r="S59" s="19">
        <v>9700.85</v>
      </c>
      <c r="T59" s="19">
        <v>6598.93</v>
      </c>
      <c r="U59" s="19">
        <v>4237.6099999999997</v>
      </c>
      <c r="V59" s="19">
        <v>9454.84</v>
      </c>
      <c r="W59" s="19">
        <v>8343.01</v>
      </c>
      <c r="X59" s="19">
        <v>6632.22</v>
      </c>
      <c r="Y59" s="19">
        <v>5191.75</v>
      </c>
      <c r="Z59" s="19">
        <v>2695.43</v>
      </c>
      <c r="AA59" s="19">
        <v>5425.12</v>
      </c>
      <c r="AB59" s="19">
        <v>5638.44</v>
      </c>
      <c r="AC59" s="19">
        <v>2983.63</v>
      </c>
      <c r="AD59" s="19">
        <v>9112.34</v>
      </c>
      <c r="AE59" s="19">
        <v>6624.94</v>
      </c>
      <c r="AF59" s="19">
        <v>2878.45</v>
      </c>
      <c r="AG59" s="19">
        <v>7162.7</v>
      </c>
      <c r="AH59" s="19">
        <v>4206.67</v>
      </c>
      <c r="AI59" s="19">
        <v>6260.36</v>
      </c>
      <c r="AJ59" s="19">
        <v>11203.53</v>
      </c>
      <c r="AK59" s="19">
        <v>6284.99</v>
      </c>
      <c r="AL59" s="19">
        <v>6000.76</v>
      </c>
      <c r="AM59" s="19">
        <v>15014.09</v>
      </c>
      <c r="AN59" s="19">
        <v>7056.04</v>
      </c>
      <c r="AO59" s="224">
        <v>12436.79</v>
      </c>
      <c r="AP59" s="224">
        <v>13314.76</v>
      </c>
    </row>
    <row r="60" spans="1:42" hidden="1" outlineLevel="1" x14ac:dyDescent="0.25">
      <c r="A60" s="28" t="s">
        <v>634</v>
      </c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8743.09</v>
      </c>
      <c r="R60" s="19">
        <v>19132.150000000001</v>
      </c>
      <c r="S60" s="19">
        <v>16678.689999999999</v>
      </c>
      <c r="T60" s="19">
        <v>4116.03</v>
      </c>
      <c r="U60" s="19">
        <v>6526.2</v>
      </c>
      <c r="V60" s="19">
        <v>12073.66</v>
      </c>
      <c r="W60" s="19">
        <v>15033.02</v>
      </c>
      <c r="X60" s="19">
        <v>10623.03</v>
      </c>
      <c r="Y60" s="19">
        <v>10075.84</v>
      </c>
      <c r="Z60" s="19">
        <v>12404.48</v>
      </c>
      <c r="AA60" s="19">
        <v>10525.39</v>
      </c>
      <c r="AB60" s="19">
        <v>3862.73</v>
      </c>
      <c r="AC60" s="19">
        <v>9565.51</v>
      </c>
      <c r="AD60" s="19">
        <v>13897.59</v>
      </c>
      <c r="AE60" s="19">
        <v>13316.06</v>
      </c>
      <c r="AF60" s="19">
        <v>11789.7</v>
      </c>
      <c r="AG60" s="19">
        <v>9500.48</v>
      </c>
      <c r="AH60" s="19">
        <v>7147.93</v>
      </c>
      <c r="AI60" s="19">
        <v>13833.52</v>
      </c>
      <c r="AJ60" s="19">
        <v>18806.3</v>
      </c>
      <c r="AK60" s="19">
        <v>13133.05</v>
      </c>
      <c r="AL60" s="19">
        <v>11051.41</v>
      </c>
      <c r="AM60" s="19">
        <v>11236.75</v>
      </c>
      <c r="AN60" s="19">
        <v>8090.31</v>
      </c>
      <c r="AO60" s="224">
        <v>8416.9599999999991</v>
      </c>
      <c r="AP60" s="224">
        <v>11613.9</v>
      </c>
    </row>
    <row r="61" spans="1:42" hidden="1" outlineLevel="1" x14ac:dyDescent="0.25">
      <c r="A61" s="28" t="s">
        <v>635</v>
      </c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17078.73</v>
      </c>
      <c r="R61" s="19">
        <v>13803.31</v>
      </c>
      <c r="S61" s="19">
        <v>26586.14</v>
      </c>
      <c r="T61" s="19">
        <v>27919.919999999998</v>
      </c>
      <c r="U61" s="19">
        <v>9533.98</v>
      </c>
      <c r="V61" s="19">
        <v>14936.37</v>
      </c>
      <c r="W61" s="19">
        <v>24129.35</v>
      </c>
      <c r="X61" s="19">
        <v>22739.24</v>
      </c>
      <c r="Y61" s="19">
        <v>26351.38</v>
      </c>
      <c r="Z61" s="19">
        <v>10718.3</v>
      </c>
      <c r="AA61" s="19">
        <v>18303.29</v>
      </c>
      <c r="AB61" s="19">
        <v>10357.48</v>
      </c>
      <c r="AC61" s="19">
        <v>27855.63</v>
      </c>
      <c r="AD61" s="19">
        <v>18317.61</v>
      </c>
      <c r="AE61" s="19">
        <v>14929.99</v>
      </c>
      <c r="AF61" s="19">
        <v>21393.89</v>
      </c>
      <c r="AG61" s="19">
        <v>7061.94</v>
      </c>
      <c r="AH61" s="19">
        <v>24853.68</v>
      </c>
      <c r="AI61" s="19">
        <v>23249.18</v>
      </c>
      <c r="AJ61" s="19">
        <v>35767.660000000003</v>
      </c>
      <c r="AK61" s="19">
        <v>12040.13</v>
      </c>
      <c r="AL61" s="19">
        <v>5708.92</v>
      </c>
      <c r="AM61" s="19">
        <v>24897.37</v>
      </c>
      <c r="AN61" s="19">
        <v>13555.18</v>
      </c>
      <c r="AO61" s="224">
        <v>21078.41</v>
      </c>
      <c r="AP61" s="224">
        <v>36040.36</v>
      </c>
    </row>
    <row r="62" spans="1:42" hidden="1" outlineLevel="1" x14ac:dyDescent="0.25">
      <c r="A62" s="28" t="s">
        <v>636</v>
      </c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13173.38</v>
      </c>
      <c r="R62" s="19">
        <v>46077.79</v>
      </c>
      <c r="S62" s="19">
        <v>35372.46</v>
      </c>
      <c r="T62" s="19">
        <v>38414.879999999997</v>
      </c>
      <c r="U62" s="19">
        <v>18420.68</v>
      </c>
      <c r="V62" s="19">
        <v>23061.200000000001</v>
      </c>
      <c r="W62" s="19">
        <v>20808.009999999998</v>
      </c>
      <c r="X62" s="19">
        <v>23362.01</v>
      </c>
      <c r="Y62" s="19">
        <v>23451</v>
      </c>
      <c r="Z62" s="19">
        <v>21239.1</v>
      </c>
      <c r="AA62" s="19">
        <v>18198.740000000002</v>
      </c>
      <c r="AB62" s="19">
        <v>14406.04</v>
      </c>
      <c r="AC62" s="19">
        <v>11777.84</v>
      </c>
      <c r="AD62" s="19">
        <v>27643.23</v>
      </c>
      <c r="AE62" s="19">
        <v>18066.560000000001</v>
      </c>
      <c r="AF62" s="19">
        <v>13980.01</v>
      </c>
      <c r="AG62" s="19">
        <v>9831.77</v>
      </c>
      <c r="AH62" s="19">
        <v>12052.92</v>
      </c>
      <c r="AI62" s="19">
        <v>16106.72</v>
      </c>
      <c r="AJ62" s="19">
        <v>22778.48</v>
      </c>
      <c r="AK62" s="19">
        <v>8391.58</v>
      </c>
      <c r="AL62" s="19">
        <v>14287.32</v>
      </c>
      <c r="AM62" s="19">
        <v>53867.26</v>
      </c>
      <c r="AN62" s="19">
        <v>50020.89</v>
      </c>
      <c r="AO62" s="224">
        <v>49394.43</v>
      </c>
      <c r="AP62" s="224">
        <v>58356.480000000003</v>
      </c>
    </row>
    <row r="63" spans="1:42" hidden="1" outlineLevel="1" x14ac:dyDescent="0.25">
      <c r="A63" s="28" t="s">
        <v>637</v>
      </c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4749.01</v>
      </c>
      <c r="R63" s="19">
        <v>30749.78</v>
      </c>
      <c r="S63" s="19">
        <v>19936.53</v>
      </c>
      <c r="T63" s="19">
        <v>8391.59</v>
      </c>
      <c r="U63" s="19">
        <v>14726.46</v>
      </c>
      <c r="V63" s="19">
        <v>12312.57</v>
      </c>
      <c r="W63" s="19">
        <v>16943.23</v>
      </c>
      <c r="X63" s="19">
        <v>3223.74</v>
      </c>
      <c r="Y63" s="19">
        <v>17208.86</v>
      </c>
      <c r="Z63" s="19">
        <v>10674.05</v>
      </c>
      <c r="AA63" s="19">
        <v>10897.91</v>
      </c>
      <c r="AB63" s="19">
        <v>10517.82</v>
      </c>
      <c r="AC63" s="19">
        <v>10967.9</v>
      </c>
      <c r="AD63" s="19">
        <v>9190.64</v>
      </c>
      <c r="AE63" s="19">
        <v>18154.36</v>
      </c>
      <c r="AF63" s="19">
        <v>23417.77</v>
      </c>
      <c r="AG63" s="19">
        <v>9495.68</v>
      </c>
      <c r="AH63" s="19">
        <v>9738.8700000000008</v>
      </c>
      <c r="AI63" s="19">
        <v>7727.93</v>
      </c>
      <c r="AJ63" s="19">
        <v>13609.04</v>
      </c>
      <c r="AK63" s="19">
        <v>14554.36</v>
      </c>
      <c r="AL63" s="19">
        <v>10529.49</v>
      </c>
      <c r="AM63" s="19">
        <v>40522.839999999997</v>
      </c>
      <c r="AN63" s="19">
        <v>9978.49</v>
      </c>
      <c r="AO63" s="224">
        <v>29838.13</v>
      </c>
      <c r="AP63" s="224">
        <v>32491.88</v>
      </c>
    </row>
    <row r="64" spans="1:42" hidden="1" outlineLevel="1" x14ac:dyDescent="0.25">
      <c r="A64" s="28" t="s">
        <v>638</v>
      </c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18732.57</v>
      </c>
      <c r="R64" s="19">
        <v>26503.52</v>
      </c>
      <c r="S64" s="19">
        <v>88940.81</v>
      </c>
      <c r="T64" s="19">
        <v>36105.94</v>
      </c>
      <c r="U64" s="19">
        <v>15632.75</v>
      </c>
      <c r="V64" s="19">
        <v>34395.06</v>
      </c>
      <c r="W64" s="19">
        <v>40771.72</v>
      </c>
      <c r="X64" s="19">
        <v>53425.66</v>
      </c>
      <c r="Y64" s="19">
        <v>47368.12</v>
      </c>
      <c r="Z64" s="19">
        <v>30148.59</v>
      </c>
      <c r="AA64" s="19">
        <v>44332.79</v>
      </c>
      <c r="AB64" s="19">
        <v>39362.43</v>
      </c>
      <c r="AC64" s="19">
        <v>38967.199999999997</v>
      </c>
      <c r="AD64" s="19">
        <v>52850.36</v>
      </c>
      <c r="AE64" s="19">
        <v>33251.53</v>
      </c>
      <c r="AF64" s="19">
        <v>54604.27</v>
      </c>
      <c r="AG64" s="19">
        <v>13393.42</v>
      </c>
      <c r="AH64" s="19">
        <v>34554.5</v>
      </c>
      <c r="AI64" s="19">
        <v>30868.25</v>
      </c>
      <c r="AJ64" s="19">
        <v>62179.18</v>
      </c>
      <c r="AK64" s="19">
        <v>35810.71</v>
      </c>
      <c r="AL64" s="19">
        <v>17055.36</v>
      </c>
      <c r="AM64" s="19">
        <v>54263.76</v>
      </c>
      <c r="AN64" s="19">
        <v>48953.52</v>
      </c>
      <c r="AO64" s="224">
        <v>59023.08</v>
      </c>
      <c r="AP64" s="224">
        <v>68776.98</v>
      </c>
    </row>
    <row r="65" spans="1:42" hidden="1" outlineLevel="1" x14ac:dyDescent="0.25">
      <c r="A65" s="28" t="s">
        <v>639</v>
      </c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28671.45</v>
      </c>
      <c r="R65" s="19">
        <v>46098.87</v>
      </c>
      <c r="S65" s="19">
        <v>65324.52</v>
      </c>
      <c r="T65" s="19">
        <v>30123.4</v>
      </c>
      <c r="U65" s="19">
        <v>53328.89</v>
      </c>
      <c r="V65" s="19">
        <v>50220.35</v>
      </c>
      <c r="W65" s="19">
        <v>50931.77</v>
      </c>
      <c r="X65" s="19">
        <v>41069.19</v>
      </c>
      <c r="Y65" s="19">
        <v>49916.97</v>
      </c>
      <c r="Z65" s="19">
        <v>20322.66</v>
      </c>
      <c r="AA65" s="19">
        <v>42294.78</v>
      </c>
      <c r="AB65" s="19">
        <v>27088.03</v>
      </c>
      <c r="AC65" s="19">
        <v>32520.74</v>
      </c>
      <c r="AD65" s="19">
        <v>59796.07</v>
      </c>
      <c r="AE65" s="19">
        <v>35203.47</v>
      </c>
      <c r="AF65" s="19">
        <v>42189.74</v>
      </c>
      <c r="AG65" s="19">
        <v>25002.97</v>
      </c>
      <c r="AH65" s="19">
        <v>21766.880000000001</v>
      </c>
      <c r="AI65" s="19">
        <v>24990.29</v>
      </c>
      <c r="AJ65" s="19">
        <v>84171.85</v>
      </c>
      <c r="AK65" s="19">
        <v>63898</v>
      </c>
      <c r="AL65" s="19">
        <v>25172.18</v>
      </c>
      <c r="AM65" s="19">
        <v>83432.47</v>
      </c>
      <c r="AN65" s="19">
        <v>95590.62</v>
      </c>
      <c r="AO65" s="224">
        <v>126537.9</v>
      </c>
      <c r="AP65" s="224">
        <v>128905.23</v>
      </c>
    </row>
    <row r="66" spans="1:42" hidden="1" outlineLevel="1" x14ac:dyDescent="0.25">
      <c r="A66" s="28" t="s">
        <v>640</v>
      </c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55574.16</v>
      </c>
      <c r="R66" s="19">
        <v>111389.77</v>
      </c>
      <c r="S66" s="19">
        <v>121261.57</v>
      </c>
      <c r="T66" s="19">
        <v>81570.13</v>
      </c>
      <c r="U66" s="19">
        <v>91929.88</v>
      </c>
      <c r="V66" s="19">
        <v>102394.41</v>
      </c>
      <c r="W66" s="19">
        <v>150482.29</v>
      </c>
      <c r="X66" s="19">
        <v>86624.5</v>
      </c>
      <c r="Y66" s="19">
        <v>123578.1</v>
      </c>
      <c r="Z66" s="19">
        <v>75632.95</v>
      </c>
      <c r="AA66" s="19">
        <v>89906.2</v>
      </c>
      <c r="AB66" s="19">
        <v>44469.04</v>
      </c>
      <c r="AC66" s="19">
        <v>66985.86</v>
      </c>
      <c r="AD66" s="19">
        <v>121793.05</v>
      </c>
      <c r="AE66" s="19">
        <v>72702.559999999998</v>
      </c>
      <c r="AF66" s="19">
        <v>109893.72</v>
      </c>
      <c r="AG66" s="19">
        <v>86238.29</v>
      </c>
      <c r="AH66" s="19">
        <v>105146.43</v>
      </c>
      <c r="AI66" s="19">
        <v>98243.46</v>
      </c>
      <c r="AJ66" s="19">
        <v>220951.31</v>
      </c>
      <c r="AK66" s="19">
        <v>132179.97</v>
      </c>
      <c r="AL66" s="19">
        <v>85950.3</v>
      </c>
      <c r="AM66" s="19">
        <v>76609.95</v>
      </c>
      <c r="AN66" s="19">
        <v>66109.03</v>
      </c>
      <c r="AO66" s="224">
        <v>68724.259999999995</v>
      </c>
      <c r="AP66" s="224">
        <v>133282.84</v>
      </c>
    </row>
    <row r="67" spans="1:42" hidden="1" outlineLevel="1" x14ac:dyDescent="0.25">
      <c r="A67" s="28" t="s">
        <v>641</v>
      </c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83413.539999999994</v>
      </c>
      <c r="R67" s="19">
        <v>174280.46</v>
      </c>
      <c r="S67" s="19">
        <v>386496.55</v>
      </c>
      <c r="T67" s="19">
        <v>317159.48</v>
      </c>
      <c r="U67" s="19">
        <v>185634.62</v>
      </c>
      <c r="V67" s="19">
        <v>247743.58</v>
      </c>
      <c r="W67" s="19">
        <v>348161.94</v>
      </c>
      <c r="X67" s="19">
        <v>225945.86</v>
      </c>
      <c r="Y67" s="19">
        <v>275885.82</v>
      </c>
      <c r="Z67" s="19">
        <v>216022.12</v>
      </c>
      <c r="AA67" s="19">
        <v>178241.57</v>
      </c>
      <c r="AB67" s="19">
        <v>186229.43</v>
      </c>
      <c r="AC67" s="19">
        <v>285795.84000000003</v>
      </c>
      <c r="AD67" s="19">
        <v>254757.9</v>
      </c>
      <c r="AE67" s="19">
        <v>191469.8</v>
      </c>
      <c r="AF67" s="19">
        <v>217015.94</v>
      </c>
      <c r="AG67" s="19">
        <v>140271.97</v>
      </c>
      <c r="AH67" s="19">
        <v>238745.93</v>
      </c>
      <c r="AI67" s="19">
        <v>167040.9</v>
      </c>
      <c r="AJ67" s="19">
        <v>594697.42000000004</v>
      </c>
      <c r="AK67" s="19">
        <v>279876.44</v>
      </c>
      <c r="AL67" s="19">
        <v>156772.94</v>
      </c>
      <c r="AM67" s="19">
        <v>225070.84</v>
      </c>
      <c r="AN67" s="19">
        <v>207312.04</v>
      </c>
      <c r="AO67" s="224">
        <v>207987.21</v>
      </c>
      <c r="AP67" s="224">
        <v>341968.91</v>
      </c>
    </row>
    <row r="68" spans="1:42" hidden="1" outlineLevel="1" x14ac:dyDescent="0.25">
      <c r="A68" s="28" t="s">
        <v>642</v>
      </c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161082.18</v>
      </c>
      <c r="R68" s="19">
        <v>257051.95</v>
      </c>
      <c r="S68" s="19">
        <v>496511.58</v>
      </c>
      <c r="T68" s="19">
        <v>332447.38</v>
      </c>
      <c r="U68" s="19">
        <v>256630.5</v>
      </c>
      <c r="V68" s="19">
        <v>245480.59</v>
      </c>
      <c r="W68" s="19">
        <v>425091.98</v>
      </c>
      <c r="X68" s="19">
        <v>271312.73</v>
      </c>
      <c r="Y68" s="19">
        <v>361753.25</v>
      </c>
      <c r="Z68" s="19">
        <v>286438.99</v>
      </c>
      <c r="AA68" s="19">
        <v>269375.49</v>
      </c>
      <c r="AB68" s="19">
        <v>297298.44</v>
      </c>
      <c r="AC68" s="19">
        <v>334857.09999999998</v>
      </c>
      <c r="AD68" s="19">
        <v>320315.67</v>
      </c>
      <c r="AE68" s="19">
        <v>282789.06</v>
      </c>
      <c r="AF68" s="19">
        <v>264173.81</v>
      </c>
      <c r="AG68" s="19">
        <v>233366.88</v>
      </c>
      <c r="AH68" s="19">
        <v>216828.98</v>
      </c>
      <c r="AI68" s="19">
        <v>192349.26</v>
      </c>
      <c r="AJ68" s="19">
        <v>585441.55000000005</v>
      </c>
      <c r="AK68" s="19">
        <v>320326.93</v>
      </c>
      <c r="AL68" s="19">
        <v>135575.35</v>
      </c>
      <c r="AM68" s="19">
        <v>185175.56</v>
      </c>
      <c r="AN68" s="19">
        <v>107432.23</v>
      </c>
      <c r="AO68" s="224">
        <v>142635.19</v>
      </c>
      <c r="AP68" s="224">
        <v>196704.83</v>
      </c>
    </row>
    <row r="69" spans="1:42" hidden="1" outlineLevel="1" x14ac:dyDescent="0.25">
      <c r="A69" s="28" t="s">
        <v>643</v>
      </c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128233.79</v>
      </c>
      <c r="R69" s="19">
        <v>224000.23</v>
      </c>
      <c r="S69" s="19">
        <v>508236.39</v>
      </c>
      <c r="T69" s="19">
        <v>521699.26</v>
      </c>
      <c r="U69" s="19">
        <v>310040.61</v>
      </c>
      <c r="V69" s="19">
        <v>276413.2</v>
      </c>
      <c r="W69" s="19">
        <v>659131.75</v>
      </c>
      <c r="X69" s="19">
        <v>350089.26</v>
      </c>
      <c r="Y69" s="19">
        <v>340063.99</v>
      </c>
      <c r="Z69" s="19">
        <v>424023.89</v>
      </c>
      <c r="AA69" s="19">
        <v>390104.97</v>
      </c>
      <c r="AB69" s="19">
        <v>408915.99</v>
      </c>
      <c r="AC69" s="19">
        <v>419663.75</v>
      </c>
      <c r="AD69" s="19">
        <v>449706.07</v>
      </c>
      <c r="AE69" s="19">
        <v>410743.38</v>
      </c>
      <c r="AF69" s="19">
        <v>397351.71</v>
      </c>
      <c r="AG69" s="19">
        <v>457620.71</v>
      </c>
      <c r="AH69" s="19">
        <v>346413.46</v>
      </c>
      <c r="AI69" s="19">
        <v>252430.83</v>
      </c>
      <c r="AJ69" s="19">
        <v>943161.88</v>
      </c>
      <c r="AK69" s="19">
        <v>528647.05000000005</v>
      </c>
      <c r="AL69" s="19">
        <v>328406.53999999998</v>
      </c>
      <c r="AM69" s="19">
        <v>280056.71999999997</v>
      </c>
      <c r="AN69" s="19">
        <v>146142.25</v>
      </c>
      <c r="AO69" s="224">
        <v>272826.07</v>
      </c>
      <c r="AP69" s="224">
        <v>355151.91</v>
      </c>
    </row>
    <row r="70" spans="1:42" hidden="1" outlineLevel="1" x14ac:dyDescent="0.25">
      <c r="A70" s="28" t="s">
        <v>644</v>
      </c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106292.44</v>
      </c>
      <c r="R70" s="19">
        <v>140379.01</v>
      </c>
      <c r="S70" s="19">
        <v>437408.81</v>
      </c>
      <c r="T70" s="19">
        <v>276796.33</v>
      </c>
      <c r="U70" s="19">
        <v>108346.01</v>
      </c>
      <c r="V70" s="19">
        <v>217277.92</v>
      </c>
      <c r="W70" s="19">
        <v>418667.06</v>
      </c>
      <c r="X70" s="19">
        <v>359829.09</v>
      </c>
      <c r="Y70" s="19">
        <v>246735.54</v>
      </c>
      <c r="Z70" s="19">
        <v>245518.95</v>
      </c>
      <c r="AA70" s="19">
        <v>191915.26</v>
      </c>
      <c r="AB70" s="19">
        <v>250840.3</v>
      </c>
      <c r="AC70" s="19">
        <v>335105.33</v>
      </c>
      <c r="AD70" s="19">
        <v>282701.36</v>
      </c>
      <c r="AE70" s="19">
        <v>224088.9</v>
      </c>
      <c r="AF70" s="19">
        <v>235188.35</v>
      </c>
      <c r="AG70" s="19">
        <v>233345.7</v>
      </c>
      <c r="AH70" s="19">
        <v>245337.2</v>
      </c>
      <c r="AI70" s="19">
        <v>231492.59</v>
      </c>
      <c r="AJ70" s="19">
        <v>574556.81999999995</v>
      </c>
      <c r="AK70" s="19">
        <v>388536.16</v>
      </c>
      <c r="AL70" s="19">
        <v>224962.45</v>
      </c>
      <c r="AM70" s="19">
        <v>133323.18</v>
      </c>
      <c r="AN70" s="19">
        <v>118093.18</v>
      </c>
      <c r="AO70" s="224">
        <v>179398.86</v>
      </c>
      <c r="AP70" s="224">
        <v>192857.61</v>
      </c>
    </row>
    <row r="71" spans="1:42" hidden="1" outlineLevel="1" x14ac:dyDescent="0.25">
      <c r="A71" s="28" t="s">
        <v>645</v>
      </c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198325.77</v>
      </c>
      <c r="R71" s="19">
        <v>500073.66</v>
      </c>
      <c r="S71" s="19">
        <v>496815.22</v>
      </c>
      <c r="T71" s="19">
        <v>255152.04</v>
      </c>
      <c r="U71" s="19">
        <v>275038.11</v>
      </c>
      <c r="V71" s="19">
        <v>272884.59000000003</v>
      </c>
      <c r="W71" s="19">
        <v>494236.77</v>
      </c>
      <c r="X71" s="19">
        <v>414297.91</v>
      </c>
      <c r="Y71" s="19">
        <v>364647.8</v>
      </c>
      <c r="Z71" s="19">
        <v>384301.86</v>
      </c>
      <c r="AA71" s="19">
        <v>368235.08</v>
      </c>
      <c r="AB71" s="19">
        <v>193649.46</v>
      </c>
      <c r="AC71" s="19">
        <v>388614.01</v>
      </c>
      <c r="AD71" s="19">
        <v>305792.77</v>
      </c>
      <c r="AE71" s="19">
        <v>295395.57</v>
      </c>
      <c r="AF71" s="19">
        <v>361708.04</v>
      </c>
      <c r="AG71" s="19">
        <v>228481.71</v>
      </c>
      <c r="AH71" s="19">
        <v>246793.39</v>
      </c>
      <c r="AI71" s="19">
        <v>179963.46</v>
      </c>
      <c r="AJ71" s="19">
        <v>642264.42000000004</v>
      </c>
      <c r="AK71" s="19">
        <v>316885.96999999997</v>
      </c>
      <c r="AL71" s="19">
        <v>155203.95000000001</v>
      </c>
      <c r="AM71" s="19">
        <v>167839.98</v>
      </c>
      <c r="AN71" s="19">
        <v>155605.04999999999</v>
      </c>
      <c r="AO71" s="224">
        <v>108171.99</v>
      </c>
      <c r="AP71" s="224">
        <v>214524.61</v>
      </c>
    </row>
    <row r="72" spans="1:42" hidden="1" outlineLevel="1" x14ac:dyDescent="0.25">
      <c r="A72" s="28" t="s">
        <v>646</v>
      </c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148689.71</v>
      </c>
      <c r="R72" s="19">
        <v>263491.65000000002</v>
      </c>
      <c r="S72" s="19">
        <v>456565.83</v>
      </c>
      <c r="T72" s="19">
        <v>418361.24</v>
      </c>
      <c r="U72" s="19">
        <v>449360.67</v>
      </c>
      <c r="V72" s="19">
        <v>276980.78999999998</v>
      </c>
      <c r="W72" s="19">
        <v>495608.19</v>
      </c>
      <c r="X72" s="19">
        <v>354065.03</v>
      </c>
      <c r="Y72" s="19">
        <v>358813.05</v>
      </c>
      <c r="Z72" s="19">
        <v>397168.17</v>
      </c>
      <c r="AA72" s="19">
        <v>239079.9</v>
      </c>
      <c r="AB72" s="19">
        <v>278489.78999999998</v>
      </c>
      <c r="AC72" s="19">
        <v>331145.76</v>
      </c>
      <c r="AD72" s="19">
        <v>498075.34</v>
      </c>
      <c r="AE72" s="19">
        <v>268629.51</v>
      </c>
      <c r="AF72" s="19">
        <v>341559.73</v>
      </c>
      <c r="AG72" s="19">
        <v>319006.7</v>
      </c>
      <c r="AH72" s="19">
        <v>296501.68</v>
      </c>
      <c r="AI72" s="19">
        <v>304232.57</v>
      </c>
      <c r="AJ72" s="19">
        <v>687828.45</v>
      </c>
      <c r="AK72" s="19">
        <v>275753.84999999998</v>
      </c>
      <c r="AL72" s="19">
        <v>256370.09</v>
      </c>
      <c r="AM72" s="19">
        <v>222441.97</v>
      </c>
      <c r="AN72" s="19">
        <v>192995.64</v>
      </c>
      <c r="AO72" s="224">
        <v>96067.99</v>
      </c>
      <c r="AP72" s="224">
        <v>368717.36</v>
      </c>
    </row>
    <row r="73" spans="1:42" hidden="1" outlineLevel="1" x14ac:dyDescent="0.25">
      <c r="A73" s="28" t="s">
        <v>647</v>
      </c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188204.63</v>
      </c>
      <c r="R73" s="19">
        <v>317549.31</v>
      </c>
      <c r="S73" s="19">
        <v>477596.69</v>
      </c>
      <c r="T73" s="19">
        <v>357301.28</v>
      </c>
      <c r="U73" s="19">
        <v>269796.56</v>
      </c>
      <c r="V73" s="19">
        <v>346225.44</v>
      </c>
      <c r="W73" s="19">
        <v>566480.31999999995</v>
      </c>
      <c r="X73" s="19">
        <v>396969.42</v>
      </c>
      <c r="Y73" s="19">
        <v>408432.91</v>
      </c>
      <c r="Z73" s="19">
        <v>488302.03</v>
      </c>
      <c r="AA73" s="19">
        <v>350037.11</v>
      </c>
      <c r="AB73" s="19">
        <v>337971.47</v>
      </c>
      <c r="AC73" s="19">
        <v>324335.78999999998</v>
      </c>
      <c r="AD73" s="19">
        <v>459056.48</v>
      </c>
      <c r="AE73" s="19">
        <v>350357.55</v>
      </c>
      <c r="AF73" s="19">
        <v>332769.46000000002</v>
      </c>
      <c r="AG73" s="19">
        <v>280211.28999999998</v>
      </c>
      <c r="AH73" s="19">
        <v>299499.88</v>
      </c>
      <c r="AI73" s="19">
        <v>243070.38</v>
      </c>
      <c r="AJ73" s="19">
        <v>751679.59</v>
      </c>
      <c r="AK73" s="19">
        <v>485239.64</v>
      </c>
      <c r="AL73" s="19">
        <v>209188.82</v>
      </c>
      <c r="AM73" s="19">
        <v>94464.49</v>
      </c>
      <c r="AN73" s="19">
        <v>167136.49</v>
      </c>
      <c r="AO73" s="224">
        <v>128955.43</v>
      </c>
      <c r="AP73" s="224">
        <v>179589.95</v>
      </c>
    </row>
    <row r="74" spans="1:42" hidden="1" outlineLevel="1" x14ac:dyDescent="0.25">
      <c r="A74" s="28" t="s">
        <v>648</v>
      </c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84528.82</v>
      </c>
      <c r="R74" s="19">
        <v>186407.98</v>
      </c>
      <c r="S74" s="19">
        <v>157356.78</v>
      </c>
      <c r="T74" s="19">
        <v>158042.9</v>
      </c>
      <c r="U74" s="19">
        <v>96628.47</v>
      </c>
      <c r="V74" s="19">
        <v>92127.97</v>
      </c>
      <c r="W74" s="19">
        <v>187200.7</v>
      </c>
      <c r="X74" s="19">
        <v>148096.88</v>
      </c>
      <c r="Y74" s="19">
        <v>117421.73</v>
      </c>
      <c r="Z74" s="19">
        <v>81258.22</v>
      </c>
      <c r="AA74" s="19">
        <v>90566.89</v>
      </c>
      <c r="AB74" s="19">
        <v>62348.11</v>
      </c>
      <c r="AC74" s="19">
        <v>141285.35</v>
      </c>
      <c r="AD74" s="19">
        <v>129266.86</v>
      </c>
      <c r="AE74" s="19">
        <v>132786.62</v>
      </c>
      <c r="AF74" s="19">
        <v>125463.7</v>
      </c>
      <c r="AG74" s="19">
        <v>145435.57</v>
      </c>
      <c r="AH74" s="19">
        <v>143230.24</v>
      </c>
      <c r="AI74" s="19">
        <v>144738.42000000001</v>
      </c>
      <c r="AJ74" s="19">
        <v>153378.65</v>
      </c>
      <c r="AK74" s="19">
        <v>64075.13</v>
      </c>
      <c r="AL74" s="19">
        <v>66280.100000000006</v>
      </c>
      <c r="AM74" s="19">
        <v>7222</v>
      </c>
      <c r="AN74" s="19">
        <v>12037.68</v>
      </c>
      <c r="AO74" s="224">
        <v>10902.65</v>
      </c>
      <c r="AP74" s="224">
        <v>97916.83</v>
      </c>
    </row>
    <row r="75" spans="1:42" hidden="1" outlineLevel="1" x14ac:dyDescent="0.25">
      <c r="A75" s="28" t="s">
        <v>649</v>
      </c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26657.25</v>
      </c>
      <c r="R75" s="19">
        <v>53751.05</v>
      </c>
      <c r="S75" s="19">
        <v>42990.54</v>
      </c>
      <c r="T75" s="19">
        <v>54031.02</v>
      </c>
      <c r="U75" s="19">
        <v>38900.19</v>
      </c>
      <c r="V75" s="19">
        <v>38422.589999999997</v>
      </c>
      <c r="W75" s="19">
        <v>93331.73</v>
      </c>
      <c r="X75" s="19">
        <v>23586.48</v>
      </c>
      <c r="Y75" s="19">
        <v>10282.4</v>
      </c>
      <c r="Z75" s="19">
        <v>75456.649999999994</v>
      </c>
      <c r="AA75" s="19">
        <v>40082.92</v>
      </c>
      <c r="AB75" s="19">
        <v>42788.81</v>
      </c>
      <c r="AC75" s="19">
        <v>22001.7</v>
      </c>
      <c r="AD75" s="19">
        <v>91984.47</v>
      </c>
      <c r="AE75" s="19">
        <v>21977.9</v>
      </c>
      <c r="AF75" s="19">
        <v>1908</v>
      </c>
      <c r="AG75" s="19">
        <v>42269.86</v>
      </c>
      <c r="AH75" s="19">
        <v>39836.57</v>
      </c>
      <c r="AI75" s="19">
        <v>30579.119999999999</v>
      </c>
      <c r="AJ75" s="19">
        <v>40201.620000000003</v>
      </c>
      <c r="AK75" s="19">
        <v>23372.2</v>
      </c>
      <c r="AL75" s="19">
        <v>10300</v>
      </c>
      <c r="AM75" s="19">
        <v>133.05000000000001</v>
      </c>
      <c r="AN75" s="19">
        <v>0</v>
      </c>
      <c r="AO75" s="224">
        <v>14420</v>
      </c>
      <c r="AP75" s="224">
        <v>0</v>
      </c>
    </row>
    <row r="76" spans="1:42" hidden="1" outlineLevel="1" x14ac:dyDescent="0.25">
      <c r="A76" s="28" t="s">
        <v>650</v>
      </c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4669.5</v>
      </c>
      <c r="S76" s="19">
        <v>49364.56</v>
      </c>
      <c r="T76" s="19">
        <v>72057.19</v>
      </c>
      <c r="U76" s="19">
        <v>99891.44</v>
      </c>
      <c r="V76" s="19">
        <v>70</v>
      </c>
      <c r="W76" s="19">
        <v>49555.92</v>
      </c>
      <c r="X76" s="19">
        <v>41510.949999999997</v>
      </c>
      <c r="Y76" s="19">
        <v>22285.119999999999</v>
      </c>
      <c r="Z76" s="19">
        <v>20592</v>
      </c>
      <c r="AA76" s="19">
        <v>0</v>
      </c>
      <c r="AB76" s="19">
        <v>0</v>
      </c>
      <c r="AC76" s="19">
        <v>0</v>
      </c>
      <c r="AD76" s="19">
        <v>234.3</v>
      </c>
      <c r="AE76" s="19">
        <v>72870.87</v>
      </c>
      <c r="AF76" s="19">
        <v>13390</v>
      </c>
      <c r="AG76" s="19">
        <v>3136.85</v>
      </c>
      <c r="AH76" s="19">
        <v>2137.8200000000002</v>
      </c>
      <c r="AI76" s="19">
        <v>0</v>
      </c>
      <c r="AJ76" s="19">
        <v>16304.41</v>
      </c>
      <c r="AK76" s="19">
        <v>0</v>
      </c>
      <c r="AL76" s="19">
        <v>0</v>
      </c>
      <c r="AM76" s="19">
        <v>0</v>
      </c>
      <c r="AN76" s="19">
        <v>0</v>
      </c>
      <c r="AO76" s="224">
        <v>0</v>
      </c>
      <c r="AP76" s="224">
        <v>24.12</v>
      </c>
    </row>
    <row r="77" spans="1:42" hidden="1" outlineLevel="1" x14ac:dyDescent="0.25">
      <c r="A77" s="49" t="s">
        <v>30</v>
      </c>
      <c r="C77" s="50"/>
      <c r="D77" s="50"/>
      <c r="E77" s="50"/>
      <c r="F77" s="50"/>
    </row>
    <row r="78" spans="1:42" hidden="1" outlineLevel="1" x14ac:dyDescent="0.25">
      <c r="A78" s="16" t="s">
        <v>628</v>
      </c>
    </row>
    <row r="79" spans="1:42" hidden="1" outlineLevel="1" x14ac:dyDescent="0.25">
      <c r="A79" s="16" t="s">
        <v>10</v>
      </c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0.17879200000000001</v>
      </c>
      <c r="R79" s="18">
        <v>0.20740400000000001</v>
      </c>
      <c r="S79" s="18">
        <v>0.19847542857139999</v>
      </c>
      <c r="T79" s="18">
        <v>0.21990399999999999</v>
      </c>
      <c r="U79" s="18">
        <v>0.19847542857139999</v>
      </c>
      <c r="V79" s="18">
        <v>0.19657066666670001</v>
      </c>
      <c r="W79" s="18">
        <v>0.201904</v>
      </c>
      <c r="X79" s="18">
        <v>0.18133257142859999</v>
      </c>
      <c r="Y79" s="18">
        <v>0.204904</v>
      </c>
      <c r="Z79" s="18">
        <v>0.20990400000000001</v>
      </c>
      <c r="AA79" s="18">
        <v>0.21990399999999999</v>
      </c>
      <c r="AB79" s="18">
        <v>0.24990399999999999</v>
      </c>
      <c r="AC79" s="18">
        <v>0.231904</v>
      </c>
      <c r="AD79" s="18">
        <v>0.24990399999999999</v>
      </c>
      <c r="AE79" s="18">
        <v>0.21990399999999999</v>
      </c>
      <c r="AF79" s="18">
        <v>0.17790400000000001</v>
      </c>
      <c r="AG79" s="18">
        <v>0</v>
      </c>
      <c r="AH79" s="18">
        <v>0.18990399999999999</v>
      </c>
      <c r="AI79" s="18">
        <v>0.17790400000000001</v>
      </c>
      <c r="AJ79" s="18">
        <v>0.19847542857139999</v>
      </c>
      <c r="AK79" s="18">
        <v>0.14990400000000001</v>
      </c>
      <c r="AL79" s="18">
        <v>0.15390400000000001</v>
      </c>
      <c r="AM79" s="18">
        <v>0.15990399999999999</v>
      </c>
      <c r="AN79" s="18">
        <v>0.13240399999999999</v>
      </c>
      <c r="AO79" s="220">
        <v>0.16769811764709999</v>
      </c>
      <c r="AP79" s="220">
        <v>0.18457791304349999</v>
      </c>
    </row>
    <row r="80" spans="1:42" hidden="1" outlineLevel="1" x14ac:dyDescent="0.25">
      <c r="A80" s="16" t="s">
        <v>11</v>
      </c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0.15990399999999999</v>
      </c>
      <c r="V80" s="18">
        <v>0</v>
      </c>
      <c r="W80" s="18">
        <v>0.18990399999999999</v>
      </c>
      <c r="X80" s="18">
        <v>0.21990399999999999</v>
      </c>
      <c r="Y80" s="18">
        <v>0.16755082352940001</v>
      </c>
      <c r="Z80" s="18">
        <v>0.15331834146340001</v>
      </c>
      <c r="AA80" s="18">
        <v>0.229904</v>
      </c>
      <c r="AB80" s="18">
        <v>0.18990399999999999</v>
      </c>
      <c r="AC80" s="18">
        <v>0.21990399999999999</v>
      </c>
      <c r="AD80" s="18">
        <v>0.139904</v>
      </c>
      <c r="AE80" s="18">
        <v>0.169904</v>
      </c>
      <c r="AF80" s="18">
        <v>0</v>
      </c>
      <c r="AG80" s="18">
        <v>0.18990399999999999</v>
      </c>
      <c r="AH80" s="18">
        <v>0.15990399999999999</v>
      </c>
      <c r="AI80" s="18">
        <v>0.15990399999999999</v>
      </c>
      <c r="AJ80" s="18">
        <v>0</v>
      </c>
      <c r="AK80" s="18">
        <v>0.16204685714290001</v>
      </c>
      <c r="AL80" s="18">
        <v>0</v>
      </c>
      <c r="AM80" s="18">
        <v>0</v>
      </c>
      <c r="AN80" s="18">
        <v>0</v>
      </c>
      <c r="AO80" s="220">
        <v>0</v>
      </c>
      <c r="AP80" s="220">
        <v>0.16240399999999999</v>
      </c>
    </row>
    <row r="81" spans="1:42" hidden="1" outlineLevel="1" x14ac:dyDescent="0.25">
      <c r="A81" s="16" t="s">
        <v>629</v>
      </c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0.15240400000000001</v>
      </c>
      <c r="R81" s="18">
        <v>0.14590400000000001</v>
      </c>
      <c r="S81" s="18">
        <v>0.169904</v>
      </c>
      <c r="T81" s="18">
        <v>0.19847542857139999</v>
      </c>
      <c r="U81" s="18">
        <v>0.23276114285710001</v>
      </c>
      <c r="V81" s="18">
        <v>0.23276114285710001</v>
      </c>
      <c r="W81" s="18">
        <v>0.197404</v>
      </c>
      <c r="X81" s="18">
        <v>0.22590399999999999</v>
      </c>
      <c r="Y81" s="18">
        <v>0.229904</v>
      </c>
      <c r="Z81" s="18">
        <v>0.2156182857143</v>
      </c>
      <c r="AA81" s="18">
        <v>0.20990400000000001</v>
      </c>
      <c r="AB81" s="18">
        <v>0.23899490909089999</v>
      </c>
      <c r="AC81" s="18">
        <v>0.23836553846149999</v>
      </c>
      <c r="AD81" s="18">
        <v>0.218029</v>
      </c>
      <c r="AE81" s="18">
        <v>0.18990399999999999</v>
      </c>
      <c r="AF81" s="18">
        <v>0.20990400000000001</v>
      </c>
      <c r="AG81" s="18">
        <v>0.22323733333330001</v>
      </c>
      <c r="AH81" s="18">
        <v>0.19657066666670001</v>
      </c>
      <c r="AI81" s="18">
        <v>0.20990400000000001</v>
      </c>
      <c r="AJ81" s="18">
        <v>0.18133257142859999</v>
      </c>
      <c r="AK81" s="18">
        <v>0.22590399999999999</v>
      </c>
      <c r="AL81" s="18">
        <v>0.15390400000000001</v>
      </c>
      <c r="AM81" s="18">
        <v>0.20990400000000001</v>
      </c>
      <c r="AN81" s="18">
        <v>0.19240399999999999</v>
      </c>
      <c r="AO81" s="220">
        <v>0.2181182857143</v>
      </c>
      <c r="AP81" s="220">
        <v>0.13240399999999999</v>
      </c>
    </row>
    <row r="82" spans="1:42" hidden="1" outlineLevel="1" x14ac:dyDescent="0.25">
      <c r="A82" s="16" t="s">
        <v>13</v>
      </c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0.24990399999999999</v>
      </c>
      <c r="R82" s="18">
        <v>0.20990400000000001</v>
      </c>
      <c r="S82" s="18">
        <v>0.234904</v>
      </c>
      <c r="T82" s="18">
        <v>0.24990399999999999</v>
      </c>
      <c r="U82" s="18">
        <v>0.20990400000000001</v>
      </c>
      <c r="V82" s="18">
        <v>0.24990399999999999</v>
      </c>
      <c r="W82" s="18">
        <v>0.12990399999999999</v>
      </c>
      <c r="X82" s="18">
        <v>0.24990399999999999</v>
      </c>
      <c r="Y82" s="18">
        <v>0.20990400000000001</v>
      </c>
      <c r="Z82" s="18">
        <v>0.18990399999999999</v>
      </c>
      <c r="AA82" s="18">
        <v>0.22590399999999999</v>
      </c>
      <c r="AB82" s="18">
        <v>0.24990399999999999</v>
      </c>
      <c r="AC82" s="18">
        <v>0.24990399999999999</v>
      </c>
      <c r="AD82" s="18">
        <v>0.20990400000000001</v>
      </c>
      <c r="AE82" s="18">
        <v>0.24990399999999999</v>
      </c>
      <c r="AF82" s="18">
        <v>0.20990400000000001</v>
      </c>
      <c r="AG82" s="18">
        <v>0.17790400000000001</v>
      </c>
      <c r="AH82" s="18">
        <v>0.24990399999999999</v>
      </c>
      <c r="AI82" s="18">
        <v>0.20990400000000001</v>
      </c>
      <c r="AJ82" s="18">
        <v>0.24990399999999999</v>
      </c>
      <c r="AK82" s="18">
        <v>0.12990399999999999</v>
      </c>
      <c r="AL82" s="18">
        <v>0</v>
      </c>
      <c r="AM82" s="18">
        <v>0.24990399999999999</v>
      </c>
      <c r="AN82" s="18">
        <v>0.20187768421050001</v>
      </c>
      <c r="AO82" s="220">
        <v>0.19907066666670001</v>
      </c>
      <c r="AP82" s="220">
        <v>0.1613325714286</v>
      </c>
    </row>
    <row r="83" spans="1:42" hidden="1" outlineLevel="1" x14ac:dyDescent="0.25">
      <c r="A83" s="16" t="s">
        <v>14</v>
      </c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0.1832373333333</v>
      </c>
      <c r="R83" s="18">
        <v>0.22221169230769999</v>
      </c>
      <c r="S83" s="18">
        <v>0.24990399999999999</v>
      </c>
      <c r="T83" s="18">
        <v>0.201904</v>
      </c>
      <c r="U83" s="18">
        <v>0.21990399999999999</v>
      </c>
      <c r="V83" s="18">
        <v>0.24990399999999999</v>
      </c>
      <c r="W83" s="18">
        <v>0.23918971428569999</v>
      </c>
      <c r="X83" s="18">
        <v>0.24990399999999999</v>
      </c>
      <c r="Y83" s="18">
        <v>0.20990400000000001</v>
      </c>
      <c r="Z83" s="18">
        <v>0.24990399999999999</v>
      </c>
      <c r="AA83" s="18">
        <v>0.24990399999999999</v>
      </c>
      <c r="AB83" s="18">
        <v>0.24990399999999999</v>
      </c>
      <c r="AC83" s="18">
        <v>0.229904</v>
      </c>
      <c r="AD83" s="18">
        <v>0.24990399999999999</v>
      </c>
      <c r="AE83" s="18">
        <v>0.22590399999999999</v>
      </c>
      <c r="AF83" s="18">
        <v>0.23276114285710001</v>
      </c>
      <c r="AG83" s="18">
        <v>0.22590399999999999</v>
      </c>
      <c r="AH83" s="18">
        <v>0.18990399999999999</v>
      </c>
      <c r="AI83" s="18">
        <v>0.22590399999999999</v>
      </c>
      <c r="AJ83" s="18">
        <v>0.2156182857143</v>
      </c>
      <c r="AK83" s="18">
        <v>0.24990399999999999</v>
      </c>
      <c r="AL83" s="18">
        <v>0.204904</v>
      </c>
      <c r="AM83" s="18">
        <v>0.24787010169490001</v>
      </c>
      <c r="AN83" s="18">
        <v>0.24358047058820001</v>
      </c>
      <c r="AO83" s="220">
        <v>0.244279</v>
      </c>
      <c r="AP83" s="220">
        <v>0.23367567630059999</v>
      </c>
    </row>
    <row r="84" spans="1:42" hidden="1" outlineLevel="1" x14ac:dyDescent="0.25">
      <c r="A84" s="16" t="s">
        <v>15</v>
      </c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0.193392372093</v>
      </c>
      <c r="R84" s="18">
        <v>0.21790399999999999</v>
      </c>
      <c r="S84" s="18">
        <v>0.234904</v>
      </c>
      <c r="T84" s="18">
        <v>0.2321767272727</v>
      </c>
      <c r="U84" s="18">
        <v>0.23302899999999999</v>
      </c>
      <c r="V84" s="18">
        <v>0.2445468571429</v>
      </c>
      <c r="W84" s="18">
        <v>0.2456182857143</v>
      </c>
      <c r="X84" s="18">
        <v>0.24990399999999999</v>
      </c>
      <c r="Y84" s="18">
        <v>0.234904</v>
      </c>
      <c r="Z84" s="18">
        <v>0.23727242105259999</v>
      </c>
      <c r="AA84" s="18">
        <v>0.2370468571429</v>
      </c>
      <c r="AB84" s="18">
        <v>0.24240400000000001</v>
      </c>
      <c r="AC84" s="18">
        <v>0.24990399999999999</v>
      </c>
      <c r="AD84" s="18">
        <v>0.23354036363639999</v>
      </c>
      <c r="AE84" s="18">
        <v>0.24990399999999999</v>
      </c>
      <c r="AF84" s="18">
        <v>0.23144246153850001</v>
      </c>
      <c r="AG84" s="18">
        <v>0.24990399999999999</v>
      </c>
      <c r="AH84" s="18">
        <v>0.24390400000000001</v>
      </c>
      <c r="AI84" s="18">
        <v>0.24133257142860001</v>
      </c>
      <c r="AJ84" s="18">
        <v>0.2384754285714</v>
      </c>
      <c r="AK84" s="18">
        <v>0.19847542857139999</v>
      </c>
      <c r="AL84" s="18">
        <v>0.23727242105259999</v>
      </c>
      <c r="AM84" s="18">
        <v>0.24686602531650001</v>
      </c>
      <c r="AN84" s="18">
        <v>0.2491897142857</v>
      </c>
      <c r="AO84" s="220">
        <v>0.24756095067260001</v>
      </c>
      <c r="AP84" s="220">
        <v>0.2376671578947</v>
      </c>
    </row>
    <row r="85" spans="1:42" hidden="1" outlineLevel="1" x14ac:dyDescent="0.25">
      <c r="A85" s="16" t="s">
        <v>16</v>
      </c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0.22300744827589999</v>
      </c>
      <c r="R85" s="18">
        <v>0.23343341176470001</v>
      </c>
      <c r="S85" s="18">
        <v>0.23915773134330001</v>
      </c>
      <c r="T85" s="18">
        <v>0.24357372477059999</v>
      </c>
      <c r="U85" s="18">
        <v>0.2410344347826</v>
      </c>
      <c r="V85" s="18">
        <v>0.24028567938930001</v>
      </c>
      <c r="W85" s="18">
        <v>0.2390951764706</v>
      </c>
      <c r="X85" s="18">
        <v>0.23695663157890001</v>
      </c>
      <c r="Y85" s="18">
        <v>0.2428605217391</v>
      </c>
      <c r="Z85" s="18">
        <v>0.2402165</v>
      </c>
      <c r="AA85" s="18">
        <v>0.245529</v>
      </c>
      <c r="AB85" s="18">
        <v>0.24341751351349999</v>
      </c>
      <c r="AC85" s="18">
        <v>0.2475764137931</v>
      </c>
      <c r="AD85" s="18">
        <v>0.24431077966100001</v>
      </c>
      <c r="AE85" s="18">
        <v>0.24565400000000001</v>
      </c>
      <c r="AF85" s="18">
        <v>0.245545025641</v>
      </c>
      <c r="AG85" s="18">
        <v>0.24858531868129999</v>
      </c>
      <c r="AH85" s="18">
        <v>0.24709149999999999</v>
      </c>
      <c r="AI85" s="18">
        <v>0.24828861538460001</v>
      </c>
      <c r="AJ85" s="18">
        <v>0.2460389693252</v>
      </c>
      <c r="AK85" s="18">
        <v>0.24654400000000001</v>
      </c>
      <c r="AL85" s="18">
        <v>0.2432018723404</v>
      </c>
      <c r="AM85" s="18">
        <v>0.24726082819379999</v>
      </c>
      <c r="AN85" s="18">
        <v>0.24850926315790001</v>
      </c>
      <c r="AO85" s="220">
        <v>0.24524882758620001</v>
      </c>
      <c r="AP85" s="220">
        <v>0.24343119033230001</v>
      </c>
    </row>
    <row r="86" spans="1:42" hidden="1" outlineLevel="1" x14ac:dyDescent="0.25">
      <c r="A86" s="16" t="s">
        <v>17</v>
      </c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0.22318214569540001</v>
      </c>
      <c r="R86" s="18">
        <v>0.2282693846154</v>
      </c>
      <c r="S86" s="18">
        <v>0.22262303323259999</v>
      </c>
      <c r="T86" s="18">
        <v>0.2255114766355</v>
      </c>
      <c r="U86" s="18">
        <v>0.23096460606059999</v>
      </c>
      <c r="V86" s="18">
        <v>0.2310944761905</v>
      </c>
      <c r="W86" s="18">
        <v>0.221262490566</v>
      </c>
      <c r="X86" s="18">
        <v>0.22733390654210001</v>
      </c>
      <c r="Y86" s="18">
        <v>0.22813929411760001</v>
      </c>
      <c r="Z86" s="18">
        <v>0.22922832432429999</v>
      </c>
      <c r="AA86" s="18">
        <v>0.2279153636364</v>
      </c>
      <c r="AB86" s="18">
        <v>0.23097196116499999</v>
      </c>
      <c r="AC86" s="18">
        <v>0.23072130769230001</v>
      </c>
      <c r="AD86" s="18">
        <v>0.22644720987649999</v>
      </c>
      <c r="AE86" s="18">
        <v>0.23207381132079999</v>
      </c>
      <c r="AF86" s="18">
        <v>0.2287191658768</v>
      </c>
      <c r="AG86" s="18">
        <v>0.23113476923080001</v>
      </c>
      <c r="AH86" s="18">
        <v>0.22756704347830001</v>
      </c>
      <c r="AI86" s="18">
        <v>0.21727626277369999</v>
      </c>
      <c r="AJ86" s="18">
        <v>0.20698733333329999</v>
      </c>
      <c r="AK86" s="18">
        <v>0.21576606896549999</v>
      </c>
      <c r="AL86" s="18">
        <v>0.2094278095238</v>
      </c>
      <c r="AM86" s="18">
        <v>0.21617850980389999</v>
      </c>
      <c r="AN86" s="18">
        <v>0.22170632558139999</v>
      </c>
      <c r="AO86" s="220">
        <v>0.221799465995</v>
      </c>
      <c r="AP86" s="220">
        <v>0.22062622222219999</v>
      </c>
    </row>
    <row r="87" spans="1:42" hidden="1" outlineLevel="1" x14ac:dyDescent="0.25">
      <c r="A87" s="16" t="s">
        <v>18</v>
      </c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0.20602535092349999</v>
      </c>
      <c r="R87" s="18">
        <v>0.2143655384615</v>
      </c>
      <c r="S87" s="18">
        <v>0.20894964315350001</v>
      </c>
      <c r="T87" s="18">
        <v>0.2082767810651</v>
      </c>
      <c r="U87" s="18">
        <v>0.21179589189190001</v>
      </c>
      <c r="V87" s="18">
        <v>0.20807989576550001</v>
      </c>
      <c r="W87" s="18">
        <v>0.19838567539269999</v>
      </c>
      <c r="X87" s="18">
        <v>0.2039171578947</v>
      </c>
      <c r="Y87" s="18">
        <v>0.20544246153849999</v>
      </c>
      <c r="Z87" s="18">
        <v>0.2088816357827</v>
      </c>
      <c r="AA87" s="18">
        <v>0.20959149999999999</v>
      </c>
      <c r="AB87" s="18">
        <v>0.21246039097739999</v>
      </c>
      <c r="AC87" s="18">
        <v>0.2126013684211</v>
      </c>
      <c r="AD87" s="18">
        <v>0.2138401702128</v>
      </c>
      <c r="AE87" s="18">
        <v>0.2149598659218</v>
      </c>
      <c r="AF87" s="18">
        <v>0.214030984127</v>
      </c>
      <c r="AG87" s="18">
        <v>0.21587715436239999</v>
      </c>
      <c r="AH87" s="18">
        <v>0.21423836532509999</v>
      </c>
      <c r="AI87" s="18">
        <v>0.20900236065569999</v>
      </c>
      <c r="AJ87" s="18">
        <v>0.2047836147673</v>
      </c>
      <c r="AK87" s="18">
        <v>0.2064510852018</v>
      </c>
      <c r="AL87" s="18">
        <v>0.2066929908257</v>
      </c>
      <c r="AM87" s="18">
        <v>0.2136165748503</v>
      </c>
      <c r="AN87" s="18">
        <v>0.21552595121949999</v>
      </c>
      <c r="AO87" s="220">
        <v>0.21440813223140001</v>
      </c>
      <c r="AP87" s="220">
        <v>0.21171093069310001</v>
      </c>
    </row>
    <row r="88" spans="1:42" hidden="1" outlineLevel="1" x14ac:dyDescent="0.25">
      <c r="A88" s="16" t="s">
        <v>19</v>
      </c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0.2034544201681</v>
      </c>
      <c r="R88" s="18">
        <v>0.2120269050279</v>
      </c>
      <c r="S88" s="18">
        <v>0.19555784615380001</v>
      </c>
      <c r="T88" s="18">
        <v>0.19702151662969999</v>
      </c>
      <c r="U88" s="18">
        <v>0.19943888372089999</v>
      </c>
      <c r="V88" s="18">
        <v>0.19657881662589999</v>
      </c>
      <c r="W88" s="18">
        <v>0.18428294736840001</v>
      </c>
      <c r="X88" s="18">
        <v>0.1906337297297</v>
      </c>
      <c r="Y88" s="18">
        <v>0.1950274567901</v>
      </c>
      <c r="Z88" s="18">
        <v>0.1953659565217</v>
      </c>
      <c r="AA88" s="18">
        <v>0.19939281789140001</v>
      </c>
      <c r="AB88" s="18">
        <v>0.19786860176990001</v>
      </c>
      <c r="AC88" s="18">
        <v>0.1975432572944</v>
      </c>
      <c r="AD88" s="18">
        <v>0.2005193846154</v>
      </c>
      <c r="AE88" s="18">
        <v>0.19988024703089999</v>
      </c>
      <c r="AF88" s="18">
        <v>0.1996098823529</v>
      </c>
      <c r="AG88" s="18">
        <v>0.2017402282878</v>
      </c>
      <c r="AH88" s="18">
        <v>0.19951640310079999</v>
      </c>
      <c r="AI88" s="18">
        <v>0.19122344444440001</v>
      </c>
      <c r="AJ88" s="18">
        <v>0.17966009756099999</v>
      </c>
      <c r="AK88" s="18">
        <v>0.1879223486239</v>
      </c>
      <c r="AL88" s="18">
        <v>0.18754956962030001</v>
      </c>
      <c r="AM88" s="18">
        <v>0.19319668292680001</v>
      </c>
      <c r="AN88" s="18">
        <v>0.19461828571430001</v>
      </c>
      <c r="AO88" s="220">
        <v>0.1925303157895</v>
      </c>
      <c r="AP88" s="220">
        <v>0.19691885148509999</v>
      </c>
    </row>
    <row r="89" spans="1:42" hidden="1" outlineLevel="1" x14ac:dyDescent="0.25">
      <c r="A89" s="16" t="s">
        <v>20</v>
      </c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0.19480994736839999</v>
      </c>
      <c r="R89" s="18">
        <v>0.1989430879479</v>
      </c>
      <c r="S89" s="18">
        <v>0.1877942229846</v>
      </c>
      <c r="T89" s="18">
        <v>0.18835330417500001</v>
      </c>
      <c r="U89" s="18">
        <v>0.19392247575060001</v>
      </c>
      <c r="V89" s="18">
        <v>0.19006322551249999</v>
      </c>
      <c r="W89" s="18">
        <v>0.17828554385959999</v>
      </c>
      <c r="X89" s="18">
        <v>0.18188857286429999</v>
      </c>
      <c r="Y89" s="18">
        <v>0.1851830486486</v>
      </c>
      <c r="Z89" s="18">
        <v>0.18510490780139999</v>
      </c>
      <c r="AA89" s="18">
        <v>0.186233787234</v>
      </c>
      <c r="AB89" s="18">
        <v>0.189366915601</v>
      </c>
      <c r="AC89" s="18">
        <v>0.18697524010550001</v>
      </c>
      <c r="AD89" s="18">
        <v>0.18963176769510001</v>
      </c>
      <c r="AE89" s="18">
        <v>0.1908484444444</v>
      </c>
      <c r="AF89" s="18">
        <v>0.1914191515152</v>
      </c>
      <c r="AG89" s="18">
        <v>0.19115399999999999</v>
      </c>
      <c r="AH89" s="18">
        <v>0.19190877326969999</v>
      </c>
      <c r="AI89" s="18">
        <v>0.1805413626374</v>
      </c>
      <c r="AJ89" s="18">
        <v>0.16848092307689999</v>
      </c>
      <c r="AK89" s="18">
        <v>0.1767758801997</v>
      </c>
      <c r="AL89" s="18">
        <v>0.1777886153846</v>
      </c>
      <c r="AM89" s="18">
        <v>0.1792012972973</v>
      </c>
      <c r="AN89" s="18">
        <v>0.186075875</v>
      </c>
      <c r="AO89" s="220">
        <v>0.1844144438642</v>
      </c>
      <c r="AP89" s="220">
        <v>0.17953747921230001</v>
      </c>
    </row>
    <row r="90" spans="1:42" hidden="1" outlineLevel="1" x14ac:dyDescent="0.25">
      <c r="A90" s="16" t="s">
        <v>21</v>
      </c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0.18998757859529999</v>
      </c>
      <c r="R90" s="18">
        <v>0.1916315280899</v>
      </c>
      <c r="S90" s="18">
        <v>0.1812020769231</v>
      </c>
      <c r="T90" s="18">
        <v>0.18199980838320001</v>
      </c>
      <c r="U90" s="18">
        <v>0.18227810071940001</v>
      </c>
      <c r="V90" s="18">
        <v>0.18361006993010001</v>
      </c>
      <c r="W90" s="18">
        <v>0.1810725565863</v>
      </c>
      <c r="X90" s="18">
        <v>0.18040594520549999</v>
      </c>
      <c r="Y90" s="18">
        <v>0.17885579396090001</v>
      </c>
      <c r="Z90" s="18">
        <v>0.17647360498959999</v>
      </c>
      <c r="AA90" s="18">
        <v>0.17865400000000001</v>
      </c>
      <c r="AB90" s="18">
        <v>0.1793634594595</v>
      </c>
      <c r="AC90" s="18">
        <v>0.1790820821918</v>
      </c>
      <c r="AD90" s="18">
        <v>0.1811855884477</v>
      </c>
      <c r="AE90" s="18">
        <v>0.1781778095238</v>
      </c>
      <c r="AF90" s="18">
        <v>0.18048670676690001</v>
      </c>
      <c r="AG90" s="18">
        <v>0.17943230188680001</v>
      </c>
      <c r="AH90" s="18">
        <v>0.1829863529412</v>
      </c>
      <c r="AI90" s="18">
        <v>0.1708356770186</v>
      </c>
      <c r="AJ90" s="18">
        <v>0.1621380425532</v>
      </c>
      <c r="AK90" s="18">
        <v>0.1680951262799</v>
      </c>
      <c r="AL90" s="18">
        <v>0.1665855144766</v>
      </c>
      <c r="AM90" s="18">
        <v>0.1717413493976</v>
      </c>
      <c r="AN90" s="18">
        <v>0.1740520446927</v>
      </c>
      <c r="AO90" s="220">
        <v>0.1711371536388</v>
      </c>
      <c r="AP90" s="220">
        <v>0.17287066666670001</v>
      </c>
    </row>
    <row r="91" spans="1:42" hidden="1" outlineLevel="1" x14ac:dyDescent="0.25">
      <c r="A91" s="16" t="s">
        <v>22</v>
      </c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0.17282066129029999</v>
      </c>
      <c r="R91" s="18">
        <v>0.17574341605839999</v>
      </c>
      <c r="S91" s="18">
        <v>0.171980433121</v>
      </c>
      <c r="T91" s="18">
        <v>0.17234046636770001</v>
      </c>
      <c r="U91" s="18">
        <v>0.1776312727273</v>
      </c>
      <c r="V91" s="18">
        <v>0.17889289705879999</v>
      </c>
      <c r="W91" s="18">
        <v>0.16946151658770001</v>
      </c>
      <c r="X91" s="18">
        <v>0.1710291324864</v>
      </c>
      <c r="Y91" s="18">
        <v>0.16685597097239999</v>
      </c>
      <c r="Z91" s="18">
        <v>0.17146820111729999</v>
      </c>
      <c r="AA91" s="18">
        <v>0.17171815929199999</v>
      </c>
      <c r="AB91" s="18">
        <v>0.17354585110660001</v>
      </c>
      <c r="AC91" s="18">
        <v>0.174484</v>
      </c>
      <c r="AD91" s="18">
        <v>0.17434844444440001</v>
      </c>
      <c r="AE91" s="18">
        <v>0.17448111442790001</v>
      </c>
      <c r="AF91" s="18">
        <v>0.17301875409840001</v>
      </c>
      <c r="AG91" s="18">
        <v>0.17388338144330001</v>
      </c>
      <c r="AH91" s="18">
        <v>0.17422730827069999</v>
      </c>
      <c r="AI91" s="18">
        <v>0.1654910445344</v>
      </c>
      <c r="AJ91" s="18">
        <v>0.15770887804879999</v>
      </c>
      <c r="AK91" s="18">
        <v>0.16081059340660001</v>
      </c>
      <c r="AL91" s="18">
        <v>0.16191892537309999</v>
      </c>
      <c r="AM91" s="18">
        <v>0.16441177202070001</v>
      </c>
      <c r="AN91" s="18">
        <v>0.1653482970822</v>
      </c>
      <c r="AO91" s="220">
        <v>0.1691645633803</v>
      </c>
      <c r="AP91" s="220">
        <v>0.1709192838428</v>
      </c>
    </row>
    <row r="92" spans="1:42" hidden="1" outlineLevel="1" x14ac:dyDescent="0.25">
      <c r="A92" s="16" t="s">
        <v>23</v>
      </c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0.17109006311210001</v>
      </c>
      <c r="R92" s="18">
        <v>0.17282105498600001</v>
      </c>
      <c r="S92" s="18">
        <v>0.17190847480400001</v>
      </c>
      <c r="T92" s="18">
        <v>0.1719381394026</v>
      </c>
      <c r="U92" s="18">
        <v>0.17799370099670001</v>
      </c>
      <c r="V92" s="18">
        <v>0.17608609584660001</v>
      </c>
      <c r="W92" s="18">
        <v>0.1726648665786</v>
      </c>
      <c r="X92" s="18">
        <v>0.1701552962298</v>
      </c>
      <c r="Y92" s="18">
        <v>0.1688249385194</v>
      </c>
      <c r="Z92" s="18">
        <v>0.17233257142860001</v>
      </c>
      <c r="AA92" s="18">
        <v>0.17573893282149999</v>
      </c>
      <c r="AB92" s="18">
        <v>0.1709714157303</v>
      </c>
      <c r="AC92" s="18">
        <v>0.1729174357006</v>
      </c>
      <c r="AD92" s="18">
        <v>0.17193630148049999</v>
      </c>
      <c r="AE92" s="18">
        <v>0.17304766998580001</v>
      </c>
      <c r="AF92" s="18">
        <v>0.16991864128840001</v>
      </c>
      <c r="AG92" s="18">
        <v>0.17291670417419999</v>
      </c>
      <c r="AH92" s="18">
        <v>0.1723782268041</v>
      </c>
      <c r="AI92" s="18">
        <v>0.16375816666670001</v>
      </c>
      <c r="AJ92" s="18">
        <v>0.1572422045929</v>
      </c>
      <c r="AK92" s="18">
        <v>0.1606201803714</v>
      </c>
      <c r="AL92" s="18">
        <v>0.15935308180300001</v>
      </c>
      <c r="AM92" s="18">
        <v>0.1598317108434</v>
      </c>
      <c r="AN92" s="18">
        <v>0.16390025935159999</v>
      </c>
      <c r="AO92" s="220">
        <v>0.1679098823529</v>
      </c>
      <c r="AP92" s="220">
        <v>0.16874450880629999</v>
      </c>
    </row>
    <row r="93" spans="1:42" hidden="1" outlineLevel="1" x14ac:dyDescent="0.25">
      <c r="A93" s="16" t="s">
        <v>24</v>
      </c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0.16605251813470001</v>
      </c>
      <c r="R93" s="18">
        <v>0.1707509055375</v>
      </c>
      <c r="S93" s="18">
        <v>0.16316355734410001</v>
      </c>
      <c r="T93" s="18">
        <v>0.1638456058394</v>
      </c>
      <c r="U93" s="18">
        <v>0.17319741317369999</v>
      </c>
      <c r="V93" s="18">
        <v>0.1716234920635</v>
      </c>
      <c r="W93" s="18">
        <v>0.16641068493149999</v>
      </c>
      <c r="X93" s="18">
        <v>0.16792493931399999</v>
      </c>
      <c r="Y93" s="18">
        <v>0.16427361344540001</v>
      </c>
      <c r="Z93" s="18">
        <v>0.16025179130430001</v>
      </c>
      <c r="AA93" s="18">
        <v>0.16549223529410001</v>
      </c>
      <c r="AB93" s="18">
        <v>0.1588724813754</v>
      </c>
      <c r="AC93" s="18">
        <v>0.1596627131367</v>
      </c>
      <c r="AD93" s="18">
        <v>0.158797442623</v>
      </c>
      <c r="AE93" s="18">
        <v>0.16198192207789999</v>
      </c>
      <c r="AF93" s="18">
        <v>0.157807930131</v>
      </c>
      <c r="AG93" s="18">
        <v>0.15812275000000001</v>
      </c>
      <c r="AH93" s="18">
        <v>0.15846738028169999</v>
      </c>
      <c r="AI93" s="18">
        <v>0.15296251063829999</v>
      </c>
      <c r="AJ93" s="18">
        <v>0.14433306574390001</v>
      </c>
      <c r="AK93" s="18">
        <v>0.14824794904460001</v>
      </c>
      <c r="AL93" s="18">
        <v>0.14867645508980001</v>
      </c>
      <c r="AM93" s="18">
        <v>0.1446732307692</v>
      </c>
      <c r="AN93" s="18">
        <v>0.14822431250000001</v>
      </c>
      <c r="AO93" s="220">
        <v>0.15537602797200001</v>
      </c>
      <c r="AP93" s="220">
        <v>0.1557474650456</v>
      </c>
    </row>
    <row r="94" spans="1:42" hidden="1" outlineLevel="1" x14ac:dyDescent="0.25">
      <c r="A94" s="36" t="s">
        <v>795</v>
      </c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0.1542392369942</v>
      </c>
      <c r="R94" s="18">
        <v>0.1583956201117</v>
      </c>
      <c r="S94" s="18">
        <v>0.1530764137931</v>
      </c>
      <c r="T94" s="18">
        <v>0.15390400000000001</v>
      </c>
      <c r="U94" s="18">
        <v>0.1520092631579</v>
      </c>
      <c r="V94" s="18">
        <v>0.1538489541284</v>
      </c>
      <c r="W94" s="18">
        <v>0.15427890624999999</v>
      </c>
      <c r="X94" s="18">
        <v>0.1549039622642</v>
      </c>
      <c r="Y94" s="18">
        <v>0.14848600000000001</v>
      </c>
      <c r="Z94" s="18">
        <v>0.14681985046730001</v>
      </c>
      <c r="AA94" s="18">
        <v>0.15069945454549999</v>
      </c>
      <c r="AB94" s="18">
        <v>0.14958141935479999</v>
      </c>
      <c r="AC94" s="18">
        <v>0.1514191515152</v>
      </c>
      <c r="AD94" s="18">
        <v>0.1484754285714</v>
      </c>
      <c r="AE94" s="18">
        <v>0.1501365581395</v>
      </c>
      <c r="AF94" s="18">
        <v>0.1483089079755</v>
      </c>
      <c r="AG94" s="18">
        <v>0.1487412093023</v>
      </c>
      <c r="AH94" s="18">
        <v>0.14727242105259999</v>
      </c>
      <c r="AI94" s="18">
        <v>0.14624328571430001</v>
      </c>
      <c r="AJ94" s="18">
        <v>0.14416325925929999</v>
      </c>
      <c r="AK94" s="18">
        <v>0.14651557024789999</v>
      </c>
      <c r="AL94" s="18">
        <v>0.1450202790698</v>
      </c>
      <c r="AM94" s="18">
        <v>0.14354036363639999</v>
      </c>
      <c r="AN94" s="18">
        <v>0.14668971428569999</v>
      </c>
      <c r="AO94" s="220">
        <v>0.14720919480520001</v>
      </c>
      <c r="AP94" s="220">
        <v>0.1478094054054</v>
      </c>
    </row>
    <row r="95" spans="1:42" hidden="1" outlineLevel="1" x14ac:dyDescent="0.25">
      <c r="C95" s="53"/>
      <c r="D95" s="53"/>
      <c r="E95" s="53"/>
      <c r="F95" s="53"/>
      <c r="G95" s="54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220"/>
      <c r="AP95" s="220"/>
    </row>
    <row r="96" spans="1:42" hidden="1" outlineLevel="1" x14ac:dyDescent="0.25">
      <c r="A96" s="49" t="s">
        <v>31</v>
      </c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220"/>
      <c r="AP96" s="220"/>
    </row>
    <row r="97" spans="1:42" hidden="1" outlineLevel="1" x14ac:dyDescent="0.25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220"/>
      <c r="AP97" s="220"/>
    </row>
    <row r="98" spans="1:42" hidden="1" outlineLevel="1" x14ac:dyDescent="0.25">
      <c r="A98" s="16" t="s">
        <v>10</v>
      </c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0.25240400000000002</v>
      </c>
      <c r="AO98" s="220">
        <v>0.25240400000000002</v>
      </c>
      <c r="AP98" s="220">
        <v>0.25240400000000002</v>
      </c>
    </row>
    <row r="99" spans="1:42" hidden="1" outlineLevel="1" x14ac:dyDescent="0.25">
      <c r="A99" s="16" t="s">
        <v>11</v>
      </c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0.24990399999999999</v>
      </c>
      <c r="V99" s="18">
        <v>0</v>
      </c>
      <c r="W99" s="18">
        <v>0.24990399999999999</v>
      </c>
      <c r="X99" s="18">
        <v>0.24990399999999999</v>
      </c>
      <c r="Y99" s="18">
        <v>0.24990399999999999</v>
      </c>
      <c r="Z99" s="18">
        <v>0.24990399999999999</v>
      </c>
      <c r="AA99" s="18">
        <v>0.24990399999999999</v>
      </c>
      <c r="AB99" s="18">
        <v>0.24990399999999999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0.24990399999999999</v>
      </c>
      <c r="AI99" s="18">
        <v>0.24990399999999999</v>
      </c>
      <c r="AJ99" s="18">
        <v>0</v>
      </c>
      <c r="AK99" s="18">
        <v>0.24990399999999999</v>
      </c>
      <c r="AL99" s="18">
        <v>0</v>
      </c>
      <c r="AM99" s="18">
        <v>0</v>
      </c>
      <c r="AN99" s="18">
        <v>0</v>
      </c>
      <c r="AO99" s="220">
        <v>0</v>
      </c>
      <c r="AP99" s="220">
        <v>0.25240400000000002</v>
      </c>
    </row>
    <row r="100" spans="1:42" hidden="1" outlineLevel="1" x14ac:dyDescent="0.25">
      <c r="A100" s="16" t="s">
        <v>629</v>
      </c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0.25240400000000002</v>
      </c>
      <c r="AO100" s="220">
        <v>0.25240400000000002</v>
      </c>
      <c r="AP100" s="220">
        <v>0.25240400000000002</v>
      </c>
    </row>
    <row r="101" spans="1:42" hidden="1" outlineLevel="1" x14ac:dyDescent="0.25">
      <c r="A101" s="16" t="s">
        <v>13</v>
      </c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0.24990399999999999</v>
      </c>
      <c r="X101" s="18"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</v>
      </c>
      <c r="AM101" s="18">
        <v>0.24990399999999999</v>
      </c>
      <c r="AN101" s="18">
        <v>0.25240400000000002</v>
      </c>
      <c r="AO101" s="220">
        <v>0.25240400000000002</v>
      </c>
      <c r="AP101" s="220">
        <v>0.25240400000000002</v>
      </c>
    </row>
    <row r="102" spans="1:42" hidden="1" outlineLevel="1" x14ac:dyDescent="0.25">
      <c r="A102" s="16" t="s">
        <v>14</v>
      </c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0.25240400000000002</v>
      </c>
      <c r="AO102" s="220">
        <v>0.25240400000000002</v>
      </c>
      <c r="AP102" s="220">
        <v>0.25240400000000002</v>
      </c>
    </row>
    <row r="103" spans="1:42" hidden="1" outlineLevel="1" x14ac:dyDescent="0.25">
      <c r="A103" s="16" t="s">
        <v>15</v>
      </c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0.25240400000000002</v>
      </c>
      <c r="AO103" s="220">
        <v>0.25240400000000002</v>
      </c>
      <c r="AP103" s="220">
        <v>0.25240400000000002</v>
      </c>
    </row>
    <row r="104" spans="1:42" hidden="1" outlineLevel="1" x14ac:dyDescent="0.25">
      <c r="A104" s="16" t="s">
        <v>16</v>
      </c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0.25240400000000002</v>
      </c>
      <c r="AO104" s="220">
        <v>0.25240400000000002</v>
      </c>
      <c r="AP104" s="220">
        <v>0.25240400000000002</v>
      </c>
    </row>
    <row r="105" spans="1:42" hidden="1" outlineLevel="1" x14ac:dyDescent="0.25">
      <c r="A105" s="16" t="s">
        <v>17</v>
      </c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0.25240400000000002</v>
      </c>
      <c r="AO105" s="220">
        <v>0.25240400000000002</v>
      </c>
      <c r="AP105" s="220">
        <v>0.25240400000000002</v>
      </c>
    </row>
    <row r="106" spans="1:42" hidden="1" outlineLevel="1" x14ac:dyDescent="0.25">
      <c r="A106" s="16" t="s">
        <v>18</v>
      </c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0.25240400000000002</v>
      </c>
      <c r="AO106" s="220">
        <v>0.25240400000000002</v>
      </c>
      <c r="AP106" s="220">
        <v>0.25240400000000002</v>
      </c>
    </row>
    <row r="107" spans="1:42" hidden="1" outlineLevel="1" x14ac:dyDescent="0.25">
      <c r="A107" s="16" t="s">
        <v>19</v>
      </c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0.25240400000000002</v>
      </c>
      <c r="AO107" s="220">
        <v>0.25240400000000002</v>
      </c>
      <c r="AP107" s="220">
        <v>0.25240400000000002</v>
      </c>
    </row>
    <row r="108" spans="1:42" hidden="1" outlineLevel="1" x14ac:dyDescent="0.25">
      <c r="A108" s="16" t="s">
        <v>20</v>
      </c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0.25240400000000002</v>
      </c>
      <c r="AO108" s="220">
        <v>0.25240400000000002</v>
      </c>
      <c r="AP108" s="220">
        <v>0.25240400000000002</v>
      </c>
    </row>
    <row r="109" spans="1:42" hidden="1" outlineLevel="1" x14ac:dyDescent="0.25">
      <c r="A109" s="16" t="s">
        <v>21</v>
      </c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0.25240400000000002</v>
      </c>
      <c r="AO109" s="220">
        <v>0.25240400000000002</v>
      </c>
      <c r="AP109" s="220">
        <v>0.25240400000000002</v>
      </c>
    </row>
    <row r="110" spans="1:42" hidden="1" outlineLevel="1" x14ac:dyDescent="0.25">
      <c r="A110" s="16" t="s">
        <v>22</v>
      </c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0.25240400000000002</v>
      </c>
      <c r="AO110" s="220">
        <v>0.25240400000000002</v>
      </c>
      <c r="AP110" s="220">
        <v>0.25240400000000002</v>
      </c>
    </row>
    <row r="111" spans="1:42" hidden="1" outlineLevel="1" x14ac:dyDescent="0.25">
      <c r="A111" s="16" t="s">
        <v>23</v>
      </c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0.25240400000000002</v>
      </c>
      <c r="AO111" s="220">
        <v>0.25240400000000002</v>
      </c>
      <c r="AP111" s="220">
        <v>0.25240400000000002</v>
      </c>
    </row>
    <row r="112" spans="1:42" hidden="1" outlineLevel="1" x14ac:dyDescent="0.25">
      <c r="A112" s="16" t="s">
        <v>24</v>
      </c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0.25240400000000002</v>
      </c>
      <c r="AO112" s="220">
        <v>0.25240400000000002</v>
      </c>
      <c r="AP112" s="220">
        <v>0.25240400000000002</v>
      </c>
    </row>
    <row r="113" spans="1:42" hidden="1" outlineLevel="1" x14ac:dyDescent="0.25">
      <c r="A113" s="36" t="s">
        <v>795</v>
      </c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0.25240400000000002</v>
      </c>
      <c r="AO113" s="220">
        <v>0.25240400000000002</v>
      </c>
      <c r="AP113" s="220">
        <v>0.25240400000000002</v>
      </c>
    </row>
    <row r="114" spans="1:42" hidden="1" outlineLevel="1" x14ac:dyDescent="0.25">
      <c r="C114" s="53"/>
      <c r="D114" s="53"/>
      <c r="E114" s="53"/>
      <c r="F114" s="53"/>
      <c r="G114" s="54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220"/>
      <c r="AP114" s="220"/>
    </row>
    <row r="115" spans="1:42" hidden="1" outlineLevel="1" x14ac:dyDescent="0.25">
      <c r="A115" s="49" t="s">
        <v>32</v>
      </c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220"/>
      <c r="AP115" s="220"/>
    </row>
    <row r="116" spans="1:42" hidden="1" outlineLevel="1" x14ac:dyDescent="0.25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220"/>
      <c r="AP116" s="220"/>
    </row>
    <row r="117" spans="1:42" hidden="1" outlineLevel="1" x14ac:dyDescent="0.25">
      <c r="A117" s="16" t="s">
        <v>10</v>
      </c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0.17879200000000001</v>
      </c>
      <c r="R117" s="18">
        <v>0.20740400000000001</v>
      </c>
      <c r="S117" s="18">
        <v>0.19847542857139999</v>
      </c>
      <c r="T117" s="18">
        <v>0.21990399999999999</v>
      </c>
      <c r="U117" s="18">
        <v>0.19847542857139999</v>
      </c>
      <c r="V117" s="18">
        <v>0.19657066666670001</v>
      </c>
      <c r="W117" s="18">
        <v>0.201904</v>
      </c>
      <c r="X117" s="18">
        <v>0.18133257142859999</v>
      </c>
      <c r="Y117" s="18">
        <v>0.204904</v>
      </c>
      <c r="Z117" s="18">
        <v>0.20990400000000001</v>
      </c>
      <c r="AA117" s="18">
        <v>0.21990399999999999</v>
      </c>
      <c r="AB117" s="18">
        <v>0.24990399999999999</v>
      </c>
      <c r="AC117" s="18">
        <v>0.231904</v>
      </c>
      <c r="AD117" s="18">
        <v>0.24990399999999999</v>
      </c>
      <c r="AE117" s="18">
        <v>0.21990399999999999</v>
      </c>
      <c r="AF117" s="18">
        <v>0.17790400000000001</v>
      </c>
      <c r="AG117" s="18">
        <v>0</v>
      </c>
      <c r="AH117" s="18">
        <v>0.18990399999999999</v>
      </c>
      <c r="AI117" s="18">
        <v>0.17790400000000001</v>
      </c>
      <c r="AJ117" s="18">
        <v>0.19847542857139999</v>
      </c>
      <c r="AK117" s="18">
        <v>0.14990400000000001</v>
      </c>
      <c r="AL117" s="18">
        <v>0.15390400000000001</v>
      </c>
      <c r="AM117" s="18">
        <v>0.15990399999999999</v>
      </c>
      <c r="AN117" s="18">
        <v>0.13240399999999999</v>
      </c>
      <c r="AO117" s="220">
        <v>0.16769811764709999</v>
      </c>
      <c r="AP117" s="220">
        <v>0.18457791304349999</v>
      </c>
    </row>
    <row r="118" spans="1:42" hidden="1" outlineLevel="1" x14ac:dyDescent="0.25">
      <c r="A118" s="16" t="s">
        <v>11</v>
      </c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0.15990399999999999</v>
      </c>
      <c r="V118" s="18">
        <v>0</v>
      </c>
      <c r="W118" s="18">
        <v>0.18990399999999999</v>
      </c>
      <c r="X118" s="18">
        <v>0.21990399999999999</v>
      </c>
      <c r="Y118" s="18">
        <v>0.16755082352940001</v>
      </c>
      <c r="Z118" s="18">
        <v>0.15331834146340001</v>
      </c>
      <c r="AA118" s="18">
        <v>0.229904</v>
      </c>
      <c r="AB118" s="18">
        <v>0.18990399999999999</v>
      </c>
      <c r="AC118" s="18">
        <v>0.21990399999999999</v>
      </c>
      <c r="AD118" s="18">
        <v>0.139904</v>
      </c>
      <c r="AE118" s="18">
        <v>0.169904</v>
      </c>
      <c r="AF118" s="18">
        <v>0</v>
      </c>
      <c r="AG118" s="18">
        <v>0.18990399999999999</v>
      </c>
      <c r="AH118" s="18">
        <v>0.15990399999999999</v>
      </c>
      <c r="AI118" s="18">
        <v>0.15990399999999999</v>
      </c>
      <c r="AJ118" s="18">
        <v>0</v>
      </c>
      <c r="AK118" s="18">
        <v>0.16204685714290001</v>
      </c>
      <c r="AL118" s="18">
        <v>0</v>
      </c>
      <c r="AM118" s="18">
        <v>0</v>
      </c>
      <c r="AN118" s="18">
        <v>0</v>
      </c>
      <c r="AO118" s="220">
        <v>0</v>
      </c>
      <c r="AP118" s="220">
        <v>0.16240399999999999</v>
      </c>
    </row>
    <row r="119" spans="1:42" hidden="1" outlineLevel="1" x14ac:dyDescent="0.25">
      <c r="A119" s="16" t="s">
        <v>629</v>
      </c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0.15240400000000001</v>
      </c>
      <c r="R119" s="18">
        <v>0.14590400000000001</v>
      </c>
      <c r="S119" s="18">
        <v>0.169904</v>
      </c>
      <c r="T119" s="18">
        <v>0.19847542857139999</v>
      </c>
      <c r="U119" s="18">
        <v>0.23276114285710001</v>
      </c>
      <c r="V119" s="18">
        <v>0.23276114285710001</v>
      </c>
      <c r="W119" s="18">
        <v>0.197404</v>
      </c>
      <c r="X119" s="18">
        <v>0.22590399999999999</v>
      </c>
      <c r="Y119" s="18">
        <v>0.229904</v>
      </c>
      <c r="Z119" s="18">
        <v>0.2156182857143</v>
      </c>
      <c r="AA119" s="18">
        <v>0.20990400000000001</v>
      </c>
      <c r="AB119" s="18">
        <v>0.23899490909089999</v>
      </c>
      <c r="AC119" s="18">
        <v>0.23836553846149999</v>
      </c>
      <c r="AD119" s="18">
        <v>0.218029</v>
      </c>
      <c r="AE119" s="18">
        <v>0.18990399999999999</v>
      </c>
      <c r="AF119" s="18">
        <v>0.20990400000000001</v>
      </c>
      <c r="AG119" s="18">
        <v>0.22323733333330001</v>
      </c>
      <c r="AH119" s="18">
        <v>0.19657066666670001</v>
      </c>
      <c r="AI119" s="18">
        <v>0.20990400000000001</v>
      </c>
      <c r="AJ119" s="18">
        <v>0.18133257142859999</v>
      </c>
      <c r="AK119" s="18">
        <v>0.22590399999999999</v>
      </c>
      <c r="AL119" s="18">
        <v>0.15390400000000001</v>
      </c>
      <c r="AM119" s="18">
        <v>0.20990400000000001</v>
      </c>
      <c r="AN119" s="18">
        <v>0.19240399999999999</v>
      </c>
      <c r="AO119" s="220">
        <v>0.2181182857143</v>
      </c>
      <c r="AP119" s="220">
        <v>0.13240399999999999</v>
      </c>
    </row>
    <row r="120" spans="1:42" hidden="1" outlineLevel="1" x14ac:dyDescent="0.25">
      <c r="A120" s="16" t="s">
        <v>13</v>
      </c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0.24990399999999999</v>
      </c>
      <c r="R120" s="18">
        <v>0.20990400000000001</v>
      </c>
      <c r="S120" s="18">
        <v>0.234904</v>
      </c>
      <c r="T120" s="18">
        <v>0.24990399999999999</v>
      </c>
      <c r="U120" s="18">
        <v>0.20990400000000001</v>
      </c>
      <c r="V120" s="18">
        <v>0.24990399999999999</v>
      </c>
      <c r="W120" s="18">
        <v>0.12990399999999999</v>
      </c>
      <c r="X120" s="18">
        <v>0.24990399999999999</v>
      </c>
      <c r="Y120" s="18">
        <v>0.20990400000000001</v>
      </c>
      <c r="Z120" s="18">
        <v>0.18990399999999999</v>
      </c>
      <c r="AA120" s="18">
        <v>0.22590399999999999</v>
      </c>
      <c r="AB120" s="18">
        <v>0.24990399999999999</v>
      </c>
      <c r="AC120" s="18">
        <v>0.24990399999999999</v>
      </c>
      <c r="AD120" s="18">
        <v>0.20990400000000001</v>
      </c>
      <c r="AE120" s="18">
        <v>0.24990399999999999</v>
      </c>
      <c r="AF120" s="18">
        <v>0.20990400000000001</v>
      </c>
      <c r="AG120" s="18">
        <v>0.17790400000000001</v>
      </c>
      <c r="AH120" s="18">
        <v>0.24990399999999999</v>
      </c>
      <c r="AI120" s="18">
        <v>0.20990400000000001</v>
      </c>
      <c r="AJ120" s="18">
        <v>0.24990399999999999</v>
      </c>
      <c r="AK120" s="18">
        <v>0.12990399999999999</v>
      </c>
      <c r="AL120" s="18">
        <v>0</v>
      </c>
      <c r="AM120" s="18">
        <v>0.24990399999999999</v>
      </c>
      <c r="AN120" s="18">
        <v>0.20187768421050001</v>
      </c>
      <c r="AO120" s="220">
        <v>0.19907066666670001</v>
      </c>
      <c r="AP120" s="220">
        <v>0.1613325714286</v>
      </c>
    </row>
    <row r="121" spans="1:42" hidden="1" outlineLevel="1" x14ac:dyDescent="0.25">
      <c r="A121" s="16" t="s">
        <v>14</v>
      </c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0.1832373333333</v>
      </c>
      <c r="R121" s="18">
        <v>0.22221169230769999</v>
      </c>
      <c r="S121" s="18">
        <v>0.24990399999999999</v>
      </c>
      <c r="T121" s="18">
        <v>0.201904</v>
      </c>
      <c r="U121" s="18">
        <v>0.21990399999999999</v>
      </c>
      <c r="V121" s="18">
        <v>0.24990399999999999</v>
      </c>
      <c r="W121" s="18">
        <v>0.23918971428569999</v>
      </c>
      <c r="X121" s="18">
        <v>0.24990399999999999</v>
      </c>
      <c r="Y121" s="18">
        <v>0.20990400000000001</v>
      </c>
      <c r="Z121" s="18">
        <v>0.24990399999999999</v>
      </c>
      <c r="AA121" s="18">
        <v>0.24990399999999999</v>
      </c>
      <c r="AB121" s="18">
        <v>0.24990399999999999</v>
      </c>
      <c r="AC121" s="18">
        <v>0.229904</v>
      </c>
      <c r="AD121" s="18">
        <v>0.24990399999999999</v>
      </c>
      <c r="AE121" s="18">
        <v>0.22590399999999999</v>
      </c>
      <c r="AF121" s="18">
        <v>0.23276114285710001</v>
      </c>
      <c r="AG121" s="18">
        <v>0.22590399999999999</v>
      </c>
      <c r="AH121" s="18">
        <v>0.18990399999999999</v>
      </c>
      <c r="AI121" s="18">
        <v>0.22590399999999999</v>
      </c>
      <c r="AJ121" s="18">
        <v>0.2156182857143</v>
      </c>
      <c r="AK121" s="18">
        <v>0.24990399999999999</v>
      </c>
      <c r="AL121" s="18">
        <v>0.204904</v>
      </c>
      <c r="AM121" s="18">
        <v>0.24787010169490001</v>
      </c>
      <c r="AN121" s="18">
        <v>0.24358047058820001</v>
      </c>
      <c r="AO121" s="220">
        <v>0.244279</v>
      </c>
      <c r="AP121" s="220">
        <v>0.23367567630059999</v>
      </c>
    </row>
    <row r="122" spans="1:42" hidden="1" outlineLevel="1" x14ac:dyDescent="0.25">
      <c r="A122" s="16" t="s">
        <v>15</v>
      </c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0.193392372093</v>
      </c>
      <c r="R122" s="18">
        <v>0.21790399999999999</v>
      </c>
      <c r="S122" s="18">
        <v>0.234904</v>
      </c>
      <c r="T122" s="18">
        <v>0.2321767272727</v>
      </c>
      <c r="U122" s="18">
        <v>0.23302899999999999</v>
      </c>
      <c r="V122" s="18">
        <v>0.2445468571429</v>
      </c>
      <c r="W122" s="18">
        <v>0.2456182857143</v>
      </c>
      <c r="X122" s="18">
        <v>0.24990399999999999</v>
      </c>
      <c r="Y122" s="18">
        <v>0.234904</v>
      </c>
      <c r="Z122" s="18">
        <v>0.23727242105259999</v>
      </c>
      <c r="AA122" s="18">
        <v>0.2370468571429</v>
      </c>
      <c r="AB122" s="18">
        <v>0.24240400000000001</v>
      </c>
      <c r="AC122" s="18">
        <v>0.24990399999999999</v>
      </c>
      <c r="AD122" s="18">
        <v>0.23354036363639999</v>
      </c>
      <c r="AE122" s="18">
        <v>0.24990399999999999</v>
      </c>
      <c r="AF122" s="18">
        <v>0.23144246153850001</v>
      </c>
      <c r="AG122" s="18">
        <v>0.24990399999999999</v>
      </c>
      <c r="AH122" s="18">
        <v>0.24390400000000001</v>
      </c>
      <c r="AI122" s="18">
        <v>0.24133257142860001</v>
      </c>
      <c r="AJ122" s="18">
        <v>0.2384754285714</v>
      </c>
      <c r="AK122" s="18">
        <v>0.19847542857139999</v>
      </c>
      <c r="AL122" s="18">
        <v>0.23727242105259999</v>
      </c>
      <c r="AM122" s="18">
        <v>0.24686602531650001</v>
      </c>
      <c r="AN122" s="18">
        <v>0.2491897142857</v>
      </c>
      <c r="AO122" s="220">
        <v>0.24756095067260001</v>
      </c>
      <c r="AP122" s="220">
        <v>0.2376671578947</v>
      </c>
    </row>
    <row r="123" spans="1:42" hidden="1" outlineLevel="1" x14ac:dyDescent="0.25">
      <c r="A123" s="16" t="s">
        <v>16</v>
      </c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0.22300744827589999</v>
      </c>
      <c r="R123" s="18">
        <v>0.23343341176470001</v>
      </c>
      <c r="S123" s="18">
        <v>0.23915773134330001</v>
      </c>
      <c r="T123" s="18">
        <v>0.24357372477059999</v>
      </c>
      <c r="U123" s="18">
        <v>0.2410344347826</v>
      </c>
      <c r="V123" s="18">
        <v>0.24028567938930001</v>
      </c>
      <c r="W123" s="18">
        <v>0.2390951764706</v>
      </c>
      <c r="X123" s="18">
        <v>0.23695663157890001</v>
      </c>
      <c r="Y123" s="18">
        <v>0.2428605217391</v>
      </c>
      <c r="Z123" s="18">
        <v>0.2402165</v>
      </c>
      <c r="AA123" s="18">
        <v>0.245529</v>
      </c>
      <c r="AB123" s="18">
        <v>0.24341751351349999</v>
      </c>
      <c r="AC123" s="18">
        <v>0.2475764137931</v>
      </c>
      <c r="AD123" s="18">
        <v>0.24431077966100001</v>
      </c>
      <c r="AE123" s="18">
        <v>0.24565400000000001</v>
      </c>
      <c r="AF123" s="18">
        <v>0.245545025641</v>
      </c>
      <c r="AG123" s="18">
        <v>0.24858531868129999</v>
      </c>
      <c r="AH123" s="18">
        <v>0.24709149999999999</v>
      </c>
      <c r="AI123" s="18">
        <v>0.24828861538460001</v>
      </c>
      <c r="AJ123" s="18">
        <v>0.2460389693252</v>
      </c>
      <c r="AK123" s="18">
        <v>0.24654400000000001</v>
      </c>
      <c r="AL123" s="18">
        <v>0.2432018723404</v>
      </c>
      <c r="AM123" s="18">
        <v>0.24726082819379999</v>
      </c>
      <c r="AN123" s="18">
        <v>0.24850926315790001</v>
      </c>
      <c r="AO123" s="220">
        <v>0.24524882758620001</v>
      </c>
      <c r="AP123" s="220">
        <v>0.24343119033230001</v>
      </c>
    </row>
    <row r="124" spans="1:42" hidden="1" outlineLevel="1" x14ac:dyDescent="0.25">
      <c r="A124" s="16" t="s">
        <v>17</v>
      </c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0.22318214569540001</v>
      </c>
      <c r="R124" s="18">
        <v>0.2282693846154</v>
      </c>
      <c r="S124" s="18">
        <v>0.22262303323259999</v>
      </c>
      <c r="T124" s="18">
        <v>0.2255114766355</v>
      </c>
      <c r="U124" s="18">
        <v>0.23096460606059999</v>
      </c>
      <c r="V124" s="18">
        <v>0.2310944761905</v>
      </c>
      <c r="W124" s="18">
        <v>0.221262490566</v>
      </c>
      <c r="X124" s="18">
        <v>0.22733390654210001</v>
      </c>
      <c r="Y124" s="18">
        <v>0.22813929411760001</v>
      </c>
      <c r="Z124" s="18">
        <v>0.22922832432429999</v>
      </c>
      <c r="AA124" s="18">
        <v>0.2279153636364</v>
      </c>
      <c r="AB124" s="18">
        <v>0.23097196116499999</v>
      </c>
      <c r="AC124" s="18">
        <v>0.23072130769230001</v>
      </c>
      <c r="AD124" s="18">
        <v>0.22644720987649999</v>
      </c>
      <c r="AE124" s="18">
        <v>0.23207381132079999</v>
      </c>
      <c r="AF124" s="18">
        <v>0.2287191658768</v>
      </c>
      <c r="AG124" s="18">
        <v>0.23113476923080001</v>
      </c>
      <c r="AH124" s="18">
        <v>0.22756704347830001</v>
      </c>
      <c r="AI124" s="18">
        <v>0.21727626277369999</v>
      </c>
      <c r="AJ124" s="18">
        <v>0.20698733333329999</v>
      </c>
      <c r="AK124" s="18">
        <v>0.21576606896549999</v>
      </c>
      <c r="AL124" s="18">
        <v>0.2094278095238</v>
      </c>
      <c r="AM124" s="18">
        <v>0.21617850980389999</v>
      </c>
      <c r="AN124" s="18">
        <v>0.22170632558139999</v>
      </c>
      <c r="AO124" s="220">
        <v>0.221799465995</v>
      </c>
      <c r="AP124" s="220">
        <v>0.22062622222219999</v>
      </c>
    </row>
    <row r="125" spans="1:42" hidden="1" outlineLevel="1" x14ac:dyDescent="0.25">
      <c r="A125" s="16" t="s">
        <v>18</v>
      </c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0.20602535092349999</v>
      </c>
      <c r="R125" s="18">
        <v>0.2143655384615</v>
      </c>
      <c r="S125" s="18">
        <v>0.20894964315350001</v>
      </c>
      <c r="T125" s="18">
        <v>0.2082767810651</v>
      </c>
      <c r="U125" s="18">
        <v>0.21179589189190001</v>
      </c>
      <c r="V125" s="18">
        <v>0.20807989576550001</v>
      </c>
      <c r="W125" s="18">
        <v>0.19838567539269999</v>
      </c>
      <c r="X125" s="18">
        <v>0.2039171578947</v>
      </c>
      <c r="Y125" s="18">
        <v>0.20544246153849999</v>
      </c>
      <c r="Z125" s="18">
        <v>0.2088816357827</v>
      </c>
      <c r="AA125" s="18">
        <v>0.20959149999999999</v>
      </c>
      <c r="AB125" s="18">
        <v>0.21246039097739999</v>
      </c>
      <c r="AC125" s="18">
        <v>0.2126013684211</v>
      </c>
      <c r="AD125" s="18">
        <v>0.2138401702128</v>
      </c>
      <c r="AE125" s="18">
        <v>0.2149598659218</v>
      </c>
      <c r="AF125" s="18">
        <v>0.214030984127</v>
      </c>
      <c r="AG125" s="18">
        <v>0.21587715436239999</v>
      </c>
      <c r="AH125" s="18">
        <v>0.21423836532509999</v>
      </c>
      <c r="AI125" s="18">
        <v>0.20900236065569999</v>
      </c>
      <c r="AJ125" s="18">
        <v>0.2047836147673</v>
      </c>
      <c r="AK125" s="18">
        <v>0.2064510852018</v>
      </c>
      <c r="AL125" s="18">
        <v>0.2066929908257</v>
      </c>
      <c r="AM125" s="18">
        <v>0.2136165748503</v>
      </c>
      <c r="AN125" s="18">
        <v>0.21552595121949999</v>
      </c>
      <c r="AO125" s="220">
        <v>0.21440813223140001</v>
      </c>
      <c r="AP125" s="220">
        <v>0.21171093069310001</v>
      </c>
    </row>
    <row r="126" spans="1:42" hidden="1" outlineLevel="1" x14ac:dyDescent="0.25">
      <c r="A126" s="16" t="s">
        <v>19</v>
      </c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0.2034544201681</v>
      </c>
      <c r="R126" s="18">
        <v>0.2120269050279</v>
      </c>
      <c r="S126" s="18">
        <v>0.19555784615380001</v>
      </c>
      <c r="T126" s="18">
        <v>0.19702151662969999</v>
      </c>
      <c r="U126" s="18">
        <v>0.19943888372089999</v>
      </c>
      <c r="V126" s="18">
        <v>0.19657881662589999</v>
      </c>
      <c r="W126" s="18">
        <v>0.18428294736840001</v>
      </c>
      <c r="X126" s="18">
        <v>0.1906337297297</v>
      </c>
      <c r="Y126" s="18">
        <v>0.1950274567901</v>
      </c>
      <c r="Z126" s="18">
        <v>0.1953659565217</v>
      </c>
      <c r="AA126" s="18">
        <v>0.19939281789140001</v>
      </c>
      <c r="AB126" s="18">
        <v>0.19786860176990001</v>
      </c>
      <c r="AC126" s="18">
        <v>0.1975432572944</v>
      </c>
      <c r="AD126" s="18">
        <v>0.2005193846154</v>
      </c>
      <c r="AE126" s="18">
        <v>0.19988024703089999</v>
      </c>
      <c r="AF126" s="18">
        <v>0.1996098823529</v>
      </c>
      <c r="AG126" s="18">
        <v>0.2017402282878</v>
      </c>
      <c r="AH126" s="18">
        <v>0.19951640310079999</v>
      </c>
      <c r="AI126" s="18">
        <v>0.19122344444440001</v>
      </c>
      <c r="AJ126" s="18">
        <v>0.17966009756099999</v>
      </c>
      <c r="AK126" s="18">
        <v>0.1879223486239</v>
      </c>
      <c r="AL126" s="18">
        <v>0.18754956962030001</v>
      </c>
      <c r="AM126" s="18">
        <v>0.19319668292680001</v>
      </c>
      <c r="AN126" s="18">
        <v>0.19461828571430001</v>
      </c>
      <c r="AO126" s="220">
        <v>0.1925303157895</v>
      </c>
      <c r="AP126" s="220">
        <v>0.19691885148509999</v>
      </c>
    </row>
    <row r="127" spans="1:42" hidden="1" outlineLevel="1" x14ac:dyDescent="0.25">
      <c r="A127" s="16" t="s">
        <v>20</v>
      </c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0.19480994736839999</v>
      </c>
      <c r="R127" s="18">
        <v>0.1989430879479</v>
      </c>
      <c r="S127" s="18">
        <v>0.1877942229846</v>
      </c>
      <c r="T127" s="18">
        <v>0.18835330417500001</v>
      </c>
      <c r="U127" s="18">
        <v>0.19392247575060001</v>
      </c>
      <c r="V127" s="18">
        <v>0.19006322551249999</v>
      </c>
      <c r="W127" s="18">
        <v>0.17828554385959999</v>
      </c>
      <c r="X127" s="18">
        <v>0.18188857286429999</v>
      </c>
      <c r="Y127" s="18">
        <v>0.1851830486486</v>
      </c>
      <c r="Z127" s="18">
        <v>0.18510490780139999</v>
      </c>
      <c r="AA127" s="18">
        <v>0.186233787234</v>
      </c>
      <c r="AB127" s="18">
        <v>0.189366915601</v>
      </c>
      <c r="AC127" s="18">
        <v>0.18697524010550001</v>
      </c>
      <c r="AD127" s="18">
        <v>0.18963176769510001</v>
      </c>
      <c r="AE127" s="18">
        <v>0.1908484444444</v>
      </c>
      <c r="AF127" s="18">
        <v>0.1914191515152</v>
      </c>
      <c r="AG127" s="18">
        <v>0.19115399999999999</v>
      </c>
      <c r="AH127" s="18">
        <v>0.19190877326969999</v>
      </c>
      <c r="AI127" s="18">
        <v>0.1805413626374</v>
      </c>
      <c r="AJ127" s="18">
        <v>0.16848092307689999</v>
      </c>
      <c r="AK127" s="18">
        <v>0.1767758801997</v>
      </c>
      <c r="AL127" s="18">
        <v>0.1777886153846</v>
      </c>
      <c r="AM127" s="18">
        <v>0.1792012972973</v>
      </c>
      <c r="AN127" s="18">
        <v>0.186075875</v>
      </c>
      <c r="AO127" s="220">
        <v>0.1844144438642</v>
      </c>
      <c r="AP127" s="220">
        <v>0.17953747921230001</v>
      </c>
    </row>
    <row r="128" spans="1:42" hidden="1" outlineLevel="1" x14ac:dyDescent="0.25">
      <c r="A128" s="16" t="s">
        <v>21</v>
      </c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0.18998757859529999</v>
      </c>
      <c r="R128" s="18">
        <v>0.1916315280899</v>
      </c>
      <c r="S128" s="18">
        <v>0.1812020769231</v>
      </c>
      <c r="T128" s="18">
        <v>0.18199980838320001</v>
      </c>
      <c r="U128" s="18">
        <v>0.18227810071940001</v>
      </c>
      <c r="V128" s="18">
        <v>0.18361006993010001</v>
      </c>
      <c r="W128" s="18">
        <v>0.1810725565863</v>
      </c>
      <c r="X128" s="18">
        <v>0.18040594520549999</v>
      </c>
      <c r="Y128" s="18">
        <v>0.17885579396090001</v>
      </c>
      <c r="Z128" s="18">
        <v>0.17647360498959999</v>
      </c>
      <c r="AA128" s="18">
        <v>0.17865400000000001</v>
      </c>
      <c r="AB128" s="18">
        <v>0.1793634594595</v>
      </c>
      <c r="AC128" s="18">
        <v>0.1790820821918</v>
      </c>
      <c r="AD128" s="18">
        <v>0.1811855884477</v>
      </c>
      <c r="AE128" s="18">
        <v>0.1781778095238</v>
      </c>
      <c r="AF128" s="18">
        <v>0.18048670676690001</v>
      </c>
      <c r="AG128" s="18">
        <v>0.17943230188680001</v>
      </c>
      <c r="AH128" s="18">
        <v>0.1829863529412</v>
      </c>
      <c r="AI128" s="18">
        <v>0.1708356770186</v>
      </c>
      <c r="AJ128" s="18">
        <v>0.1621380425532</v>
      </c>
      <c r="AK128" s="18">
        <v>0.1680951262799</v>
      </c>
      <c r="AL128" s="18">
        <v>0.1665855144766</v>
      </c>
      <c r="AM128" s="18">
        <v>0.1717413493976</v>
      </c>
      <c r="AN128" s="18">
        <v>0.1740520446927</v>
      </c>
      <c r="AO128" s="220">
        <v>0.1711371536388</v>
      </c>
      <c r="AP128" s="220">
        <v>0.17287066666670001</v>
      </c>
    </row>
    <row r="129" spans="1:42" hidden="1" outlineLevel="1" x14ac:dyDescent="0.25">
      <c r="A129" s="16" t="s">
        <v>22</v>
      </c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0.17282066129029999</v>
      </c>
      <c r="R129" s="18">
        <v>0.17574341605839999</v>
      </c>
      <c r="S129" s="18">
        <v>0.171980433121</v>
      </c>
      <c r="T129" s="18">
        <v>0.17234046636770001</v>
      </c>
      <c r="U129" s="18">
        <v>0.1776312727273</v>
      </c>
      <c r="V129" s="18">
        <v>0.17889289705879999</v>
      </c>
      <c r="W129" s="18">
        <v>0.16946151658770001</v>
      </c>
      <c r="X129" s="18">
        <v>0.1710291324864</v>
      </c>
      <c r="Y129" s="18">
        <v>0.16685597097239999</v>
      </c>
      <c r="Z129" s="18">
        <v>0.17146820111729999</v>
      </c>
      <c r="AA129" s="18">
        <v>0.17171815929199999</v>
      </c>
      <c r="AB129" s="18">
        <v>0.17354585110660001</v>
      </c>
      <c r="AC129" s="18">
        <v>0.174484</v>
      </c>
      <c r="AD129" s="18">
        <v>0.17434844444440001</v>
      </c>
      <c r="AE129" s="18">
        <v>0.17448111442790001</v>
      </c>
      <c r="AF129" s="18">
        <v>0.17301875409840001</v>
      </c>
      <c r="AG129" s="18">
        <v>0.17388338144330001</v>
      </c>
      <c r="AH129" s="18">
        <v>0.17422730827069999</v>
      </c>
      <c r="AI129" s="18">
        <v>0.1654910445344</v>
      </c>
      <c r="AJ129" s="18">
        <v>0.15770887804879999</v>
      </c>
      <c r="AK129" s="18">
        <v>0.16081059340660001</v>
      </c>
      <c r="AL129" s="18">
        <v>0.16191892537309999</v>
      </c>
      <c r="AM129" s="18">
        <v>0.16441177202070001</v>
      </c>
      <c r="AN129" s="18">
        <v>0.1653482970822</v>
      </c>
      <c r="AO129" s="220">
        <v>0.1691645633803</v>
      </c>
      <c r="AP129" s="220">
        <v>0.1709192838428</v>
      </c>
    </row>
    <row r="130" spans="1:42" hidden="1" outlineLevel="1" x14ac:dyDescent="0.25">
      <c r="A130" s="16" t="s">
        <v>23</v>
      </c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0.17109006311210001</v>
      </c>
      <c r="R130" s="18">
        <v>0.17282105498600001</v>
      </c>
      <c r="S130" s="18">
        <v>0.17190847480400001</v>
      </c>
      <c r="T130" s="18">
        <v>0.1719381394026</v>
      </c>
      <c r="U130" s="18">
        <v>0.17799370099670001</v>
      </c>
      <c r="V130" s="18">
        <v>0.17608609584660001</v>
      </c>
      <c r="W130" s="18">
        <v>0.1726648665786</v>
      </c>
      <c r="X130" s="18">
        <v>0.1701552962298</v>
      </c>
      <c r="Y130" s="18">
        <v>0.1688249385194</v>
      </c>
      <c r="Z130" s="18">
        <v>0.17233257142860001</v>
      </c>
      <c r="AA130" s="18">
        <v>0.17573893282149999</v>
      </c>
      <c r="AB130" s="18">
        <v>0.1709714157303</v>
      </c>
      <c r="AC130" s="18">
        <v>0.1729174357006</v>
      </c>
      <c r="AD130" s="18">
        <v>0.17193630148049999</v>
      </c>
      <c r="AE130" s="18">
        <v>0.17304766998580001</v>
      </c>
      <c r="AF130" s="18">
        <v>0.16991864128840001</v>
      </c>
      <c r="AG130" s="18">
        <v>0.17291670417419999</v>
      </c>
      <c r="AH130" s="18">
        <v>0.1723782268041</v>
      </c>
      <c r="AI130" s="18">
        <v>0.16375816666670001</v>
      </c>
      <c r="AJ130" s="18">
        <v>0.1572422045929</v>
      </c>
      <c r="AK130" s="18">
        <v>0.1606201803714</v>
      </c>
      <c r="AL130" s="18">
        <v>0.15935308180300001</v>
      </c>
      <c r="AM130" s="18">
        <v>0.1598317108434</v>
      </c>
      <c r="AN130" s="18">
        <v>0.16390025935159999</v>
      </c>
      <c r="AO130" s="220">
        <v>0.1679098823529</v>
      </c>
      <c r="AP130" s="220">
        <v>0.16874450880629999</v>
      </c>
    </row>
    <row r="131" spans="1:42" hidden="1" outlineLevel="1" x14ac:dyDescent="0.25">
      <c r="A131" s="16" t="s">
        <v>24</v>
      </c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0.16605251813470001</v>
      </c>
      <c r="R131" s="18">
        <v>0.1707509055375</v>
      </c>
      <c r="S131" s="18">
        <v>0.16316355734410001</v>
      </c>
      <c r="T131" s="18">
        <v>0.1638456058394</v>
      </c>
      <c r="U131" s="18">
        <v>0.17319741317369999</v>
      </c>
      <c r="V131" s="18">
        <v>0.1716234920635</v>
      </c>
      <c r="W131" s="18">
        <v>0.16641068493149999</v>
      </c>
      <c r="X131" s="18">
        <v>0.16792493931399999</v>
      </c>
      <c r="Y131" s="18">
        <v>0.16427361344540001</v>
      </c>
      <c r="Z131" s="18">
        <v>0.16025179130430001</v>
      </c>
      <c r="AA131" s="18">
        <v>0.16549223529410001</v>
      </c>
      <c r="AB131" s="18">
        <v>0.1588724813754</v>
      </c>
      <c r="AC131" s="18">
        <v>0.1596627131367</v>
      </c>
      <c r="AD131" s="18">
        <v>0.158797442623</v>
      </c>
      <c r="AE131" s="18">
        <v>0.16198192207789999</v>
      </c>
      <c r="AF131" s="18">
        <v>0.157807930131</v>
      </c>
      <c r="AG131" s="18">
        <v>0.15812275000000001</v>
      </c>
      <c r="AH131" s="18">
        <v>0.15846738028169999</v>
      </c>
      <c r="AI131" s="18">
        <v>0.15296251063829999</v>
      </c>
      <c r="AJ131" s="18">
        <v>0.14433306574390001</v>
      </c>
      <c r="AK131" s="18">
        <v>0.14824794904460001</v>
      </c>
      <c r="AL131" s="18">
        <v>0.14867645508980001</v>
      </c>
      <c r="AM131" s="18">
        <v>0.1446732307692</v>
      </c>
      <c r="AN131" s="18">
        <v>0.14822431250000001</v>
      </c>
      <c r="AO131" s="220">
        <v>0.15537602797200001</v>
      </c>
      <c r="AP131" s="220">
        <v>0.1557474650456</v>
      </c>
    </row>
    <row r="132" spans="1:42" hidden="1" outlineLevel="1" x14ac:dyDescent="0.25">
      <c r="A132" s="36" t="s">
        <v>795</v>
      </c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0.1542392369942</v>
      </c>
      <c r="R132" s="18">
        <v>0.1583956201117</v>
      </c>
      <c r="S132" s="18">
        <v>0.1530764137931</v>
      </c>
      <c r="T132" s="18">
        <v>0.15390400000000001</v>
      </c>
      <c r="U132" s="18">
        <v>0.1520092631579</v>
      </c>
      <c r="V132" s="18">
        <v>0.1538489541284</v>
      </c>
      <c r="W132" s="18">
        <v>0.15427890624999999</v>
      </c>
      <c r="X132" s="18">
        <v>0.1549039622642</v>
      </c>
      <c r="Y132" s="18">
        <v>0.14848600000000001</v>
      </c>
      <c r="Z132" s="18">
        <v>0.14681985046730001</v>
      </c>
      <c r="AA132" s="18">
        <v>0.15069945454549999</v>
      </c>
      <c r="AB132" s="18">
        <v>0.14958141935479999</v>
      </c>
      <c r="AC132" s="18">
        <v>0.1514191515152</v>
      </c>
      <c r="AD132" s="18">
        <v>0.1484754285714</v>
      </c>
      <c r="AE132" s="18">
        <v>0.1501365581395</v>
      </c>
      <c r="AF132" s="18">
        <v>0.1483089079755</v>
      </c>
      <c r="AG132" s="18">
        <v>0.1487412093023</v>
      </c>
      <c r="AH132" s="18">
        <v>0.14727242105259999</v>
      </c>
      <c r="AI132" s="18">
        <v>0.14624328571430001</v>
      </c>
      <c r="AJ132" s="18">
        <v>0.14416325925929999</v>
      </c>
      <c r="AK132" s="18">
        <v>0.14651557024789999</v>
      </c>
      <c r="AL132" s="18">
        <v>0.1450202790698</v>
      </c>
      <c r="AM132" s="18">
        <v>0.14354036363639999</v>
      </c>
      <c r="AN132" s="18">
        <v>0.14668971428569999</v>
      </c>
      <c r="AO132" s="220">
        <v>0.14720919480520001</v>
      </c>
      <c r="AP132" s="220">
        <v>0.1478094054054</v>
      </c>
    </row>
    <row r="133" spans="1:42" hidden="1" outlineLevel="1" x14ac:dyDescent="0.25">
      <c r="C133" s="53"/>
      <c r="D133" s="53"/>
      <c r="E133" s="53"/>
      <c r="F133" s="53"/>
      <c r="G133" s="54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220"/>
      <c r="AP133" s="220"/>
    </row>
    <row r="134" spans="1:42" hidden="1" outlineLevel="1" x14ac:dyDescent="0.25">
      <c r="A134" s="49" t="s">
        <v>33</v>
      </c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220"/>
      <c r="AP134" s="220"/>
    </row>
    <row r="135" spans="1:42" hidden="1" outlineLevel="1" x14ac:dyDescent="0.25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220"/>
      <c r="AP135" s="220"/>
    </row>
    <row r="136" spans="1:42" hidden="1" outlineLevel="1" x14ac:dyDescent="0.25">
      <c r="A136" s="16" t="s">
        <v>10</v>
      </c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220">
        <v>0</v>
      </c>
      <c r="AP136" s="220">
        <v>0</v>
      </c>
    </row>
    <row r="137" spans="1:42" hidden="1" outlineLevel="1" x14ac:dyDescent="0.25">
      <c r="A137" s="16" t="s">
        <v>11</v>
      </c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220">
        <v>0</v>
      </c>
      <c r="AP137" s="220">
        <v>0</v>
      </c>
    </row>
    <row r="138" spans="1:42" hidden="1" outlineLevel="1" x14ac:dyDescent="0.25">
      <c r="A138" s="16" t="s">
        <v>629</v>
      </c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220">
        <v>0</v>
      </c>
      <c r="AP138" s="220">
        <v>0</v>
      </c>
    </row>
    <row r="139" spans="1:42" hidden="1" outlineLevel="1" x14ac:dyDescent="0.25">
      <c r="A139" s="16" t="s">
        <v>13</v>
      </c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220">
        <v>0</v>
      </c>
      <c r="AP139" s="220">
        <v>0</v>
      </c>
    </row>
    <row r="140" spans="1:42" hidden="1" outlineLevel="1" x14ac:dyDescent="0.25">
      <c r="A140" s="16" t="s">
        <v>14</v>
      </c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220">
        <v>0</v>
      </c>
      <c r="AP140" s="220">
        <v>0</v>
      </c>
    </row>
    <row r="141" spans="1:42" hidden="1" outlineLevel="1" x14ac:dyDescent="0.25">
      <c r="A141" s="16" t="s">
        <v>15</v>
      </c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220">
        <v>0</v>
      </c>
      <c r="AP141" s="220">
        <v>0</v>
      </c>
    </row>
    <row r="142" spans="1:42" hidden="1" outlineLevel="1" x14ac:dyDescent="0.25">
      <c r="A142" s="16" t="s">
        <v>16</v>
      </c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220">
        <v>0</v>
      </c>
      <c r="AP142" s="220">
        <v>0</v>
      </c>
    </row>
    <row r="143" spans="1:42" hidden="1" outlineLevel="1" x14ac:dyDescent="0.25">
      <c r="A143" s="16" t="s">
        <v>17</v>
      </c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220">
        <v>0</v>
      </c>
      <c r="AP143" s="220">
        <v>0</v>
      </c>
    </row>
    <row r="144" spans="1:42" hidden="1" outlineLevel="1" x14ac:dyDescent="0.25">
      <c r="A144" s="16" t="s">
        <v>18</v>
      </c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220">
        <v>0</v>
      </c>
      <c r="AP144" s="220">
        <v>0</v>
      </c>
    </row>
    <row r="145" spans="1:42" hidden="1" outlineLevel="1" x14ac:dyDescent="0.25">
      <c r="A145" s="16" t="s">
        <v>19</v>
      </c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220">
        <v>0</v>
      </c>
      <c r="AP145" s="220">
        <v>0</v>
      </c>
    </row>
    <row r="146" spans="1:42" hidden="1" outlineLevel="1" x14ac:dyDescent="0.25">
      <c r="A146" s="16" t="s">
        <v>20</v>
      </c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220">
        <v>0</v>
      </c>
      <c r="AP146" s="220">
        <v>0</v>
      </c>
    </row>
    <row r="147" spans="1:42" hidden="1" outlineLevel="1" x14ac:dyDescent="0.25">
      <c r="A147" s="16" t="s">
        <v>21</v>
      </c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220">
        <v>0</v>
      </c>
      <c r="AP147" s="220">
        <v>0</v>
      </c>
    </row>
    <row r="148" spans="1:42" hidden="1" outlineLevel="1" x14ac:dyDescent="0.25">
      <c r="A148" s="16" t="s">
        <v>22</v>
      </c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220">
        <v>0</v>
      </c>
      <c r="AP148" s="220">
        <v>0</v>
      </c>
    </row>
    <row r="149" spans="1:42" hidden="1" outlineLevel="1" x14ac:dyDescent="0.25">
      <c r="A149" s="16" t="s">
        <v>23</v>
      </c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220">
        <v>0</v>
      </c>
      <c r="AP149" s="220">
        <v>0</v>
      </c>
    </row>
    <row r="150" spans="1:42" hidden="1" outlineLevel="1" x14ac:dyDescent="0.25">
      <c r="A150" s="16" t="s">
        <v>24</v>
      </c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220">
        <v>0</v>
      </c>
      <c r="AP150" s="220">
        <v>0</v>
      </c>
    </row>
    <row r="151" spans="1:42" hidden="1" outlineLevel="1" x14ac:dyDescent="0.25">
      <c r="A151" s="36" t="s">
        <v>795</v>
      </c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220">
        <v>0</v>
      </c>
      <c r="AP151" s="220">
        <v>0</v>
      </c>
    </row>
    <row r="152" spans="1:42" hidden="1" outlineLevel="1" x14ac:dyDescent="0.25">
      <c r="C152" s="53"/>
      <c r="D152" s="53"/>
      <c r="E152" s="53"/>
      <c r="F152" s="53"/>
      <c r="G152" s="54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220"/>
      <c r="AP152" s="220"/>
    </row>
    <row r="153" spans="1:42" hidden="1" outlineLevel="1" x14ac:dyDescent="0.25">
      <c r="A153" s="49" t="s">
        <v>34</v>
      </c>
      <c r="C153" s="50"/>
      <c r="D153" s="50"/>
      <c r="E153" s="50"/>
      <c r="F153" s="50"/>
    </row>
    <row r="154" spans="1:42" hidden="1" outlineLevel="1" x14ac:dyDescent="0.25">
      <c r="A154" s="16" t="s">
        <v>651</v>
      </c>
    </row>
    <row r="155" spans="1:42" hidden="1" outlineLevel="1" x14ac:dyDescent="0.25">
      <c r="A155" s="28" t="s">
        <v>10</v>
      </c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2000</v>
      </c>
      <c r="R155" s="19">
        <v>1575</v>
      </c>
      <c r="S155" s="19">
        <v>1257.142857</v>
      </c>
      <c r="T155" s="19">
        <v>1200</v>
      </c>
      <c r="U155" s="19">
        <v>2614.2857140000001</v>
      </c>
      <c r="V155" s="19">
        <v>644.44444399999998</v>
      </c>
      <c r="W155" s="19">
        <v>3000</v>
      </c>
      <c r="X155" s="19">
        <v>2350</v>
      </c>
      <c r="Y155" s="19">
        <v>700</v>
      </c>
      <c r="Z155" s="19">
        <v>633.33333300000004</v>
      </c>
      <c r="AA155" s="19">
        <v>750</v>
      </c>
      <c r="AB155" s="19">
        <v>560</v>
      </c>
      <c r="AC155" s="19">
        <v>1400</v>
      </c>
      <c r="AD155" s="19">
        <v>600</v>
      </c>
      <c r="AE155" s="19">
        <v>725</v>
      </c>
      <c r="AF155" s="19">
        <v>725</v>
      </c>
      <c r="AG155" s="19">
        <v>0</v>
      </c>
      <c r="AH155" s="19">
        <v>900</v>
      </c>
      <c r="AI155" s="19">
        <v>7580</v>
      </c>
      <c r="AJ155" s="19">
        <v>2520</v>
      </c>
      <c r="AK155" s="19">
        <v>780</v>
      </c>
      <c r="AL155" s="19">
        <v>850</v>
      </c>
      <c r="AM155" s="19">
        <v>850</v>
      </c>
      <c r="AN155" s="19">
        <v>800</v>
      </c>
      <c r="AO155" s="224">
        <v>831.25</v>
      </c>
      <c r="AP155" s="224">
        <v>860.86956499999997</v>
      </c>
    </row>
    <row r="156" spans="1:42" hidden="1" outlineLevel="1" x14ac:dyDescent="0.25">
      <c r="A156" s="28" t="s">
        <v>11</v>
      </c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10000</v>
      </c>
      <c r="V156" s="19">
        <v>0</v>
      </c>
      <c r="W156" s="19">
        <v>4500</v>
      </c>
      <c r="X156" s="19">
        <v>6900</v>
      </c>
      <c r="Y156" s="19">
        <v>5874.5098040000003</v>
      </c>
      <c r="Z156" s="19">
        <v>5934.1463409999997</v>
      </c>
      <c r="AA156" s="19">
        <v>7066.6666670000004</v>
      </c>
      <c r="AB156" s="19">
        <v>9266.6666669999995</v>
      </c>
      <c r="AC156" s="19">
        <v>6900</v>
      </c>
      <c r="AD156" s="19">
        <v>7066.6666670000004</v>
      </c>
      <c r="AE156" s="19">
        <v>10333.333333</v>
      </c>
      <c r="AF156" s="19">
        <v>0</v>
      </c>
      <c r="AG156" s="19">
        <v>6100</v>
      </c>
      <c r="AH156" s="19">
        <v>9100</v>
      </c>
      <c r="AI156" s="19">
        <v>1200</v>
      </c>
      <c r="AJ156" s="19">
        <v>0</v>
      </c>
      <c r="AK156" s="19">
        <v>7779.5774650000003</v>
      </c>
      <c r="AL156" s="19">
        <v>0</v>
      </c>
      <c r="AM156" s="19">
        <v>0</v>
      </c>
      <c r="AN156" s="19">
        <v>0</v>
      </c>
      <c r="AO156" s="224">
        <v>0</v>
      </c>
      <c r="AP156" s="224">
        <v>6000</v>
      </c>
    </row>
    <row r="157" spans="1:42" hidden="1" outlineLevel="1" x14ac:dyDescent="0.25">
      <c r="A157" s="28" t="s">
        <v>629</v>
      </c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1509.5238099999999</v>
      </c>
      <c r="R157" s="19">
        <v>2800</v>
      </c>
      <c r="S157" s="19">
        <v>3309.5238100000001</v>
      </c>
      <c r="T157" s="19">
        <v>2150</v>
      </c>
      <c r="U157" s="19">
        <v>1928.5714290000001</v>
      </c>
      <c r="V157" s="19">
        <v>671.42857100000003</v>
      </c>
      <c r="W157" s="19">
        <v>2225</v>
      </c>
      <c r="X157" s="19">
        <v>770</v>
      </c>
      <c r="Y157" s="19">
        <v>675</v>
      </c>
      <c r="Z157" s="19">
        <v>785.71428600000002</v>
      </c>
      <c r="AA157" s="19">
        <v>988.88888899999995</v>
      </c>
      <c r="AB157" s="19">
        <v>527.27272700000003</v>
      </c>
      <c r="AC157" s="19">
        <v>784.61538499999995</v>
      </c>
      <c r="AD157" s="19">
        <v>687.5</v>
      </c>
      <c r="AE157" s="19">
        <v>671.42857100000003</v>
      </c>
      <c r="AF157" s="19">
        <v>750</v>
      </c>
      <c r="AG157" s="19">
        <v>900</v>
      </c>
      <c r="AH157" s="19">
        <v>900</v>
      </c>
      <c r="AI157" s="19">
        <v>866.66666699999996</v>
      </c>
      <c r="AJ157" s="19">
        <v>971.42857100000003</v>
      </c>
      <c r="AK157" s="19">
        <v>833.33333300000004</v>
      </c>
      <c r="AL157" s="19">
        <v>880</v>
      </c>
      <c r="AM157" s="19">
        <v>950</v>
      </c>
      <c r="AN157" s="19">
        <v>925</v>
      </c>
      <c r="AO157" s="224">
        <v>857.14285700000005</v>
      </c>
      <c r="AP157" s="224">
        <v>800</v>
      </c>
    </row>
    <row r="158" spans="1:42" hidden="1" outlineLevel="1" x14ac:dyDescent="0.25">
      <c r="A158" s="28" t="s">
        <v>13</v>
      </c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500</v>
      </c>
      <c r="R158" s="19">
        <v>3660</v>
      </c>
      <c r="S158" s="19">
        <v>614.28571399999998</v>
      </c>
      <c r="T158" s="19">
        <v>1000</v>
      </c>
      <c r="U158" s="19">
        <v>666.66666699999996</v>
      </c>
      <c r="V158" s="19">
        <v>750</v>
      </c>
      <c r="W158" s="19">
        <v>500</v>
      </c>
      <c r="X158" s="19">
        <v>500</v>
      </c>
      <c r="Y158" s="19">
        <v>666.66666699999996</v>
      </c>
      <c r="Z158" s="19">
        <v>750</v>
      </c>
      <c r="AA158" s="19">
        <v>560</v>
      </c>
      <c r="AB158" s="19">
        <v>650</v>
      </c>
      <c r="AC158" s="19">
        <v>600</v>
      </c>
      <c r="AD158" s="19">
        <v>600</v>
      </c>
      <c r="AE158" s="19">
        <v>500</v>
      </c>
      <c r="AF158" s="19">
        <v>800</v>
      </c>
      <c r="AG158" s="19">
        <v>580</v>
      </c>
      <c r="AH158" s="19">
        <v>500</v>
      </c>
      <c r="AI158" s="19">
        <v>700</v>
      </c>
      <c r="AJ158" s="19">
        <v>500</v>
      </c>
      <c r="AK158" s="19">
        <v>700</v>
      </c>
      <c r="AL158" s="19">
        <v>0</v>
      </c>
      <c r="AM158" s="19">
        <v>500</v>
      </c>
      <c r="AN158" s="19">
        <v>628.57142899999997</v>
      </c>
      <c r="AO158" s="224">
        <v>665.57376999999997</v>
      </c>
      <c r="AP158" s="224">
        <v>668.80733899999996</v>
      </c>
    </row>
    <row r="159" spans="1:42" hidden="1" outlineLevel="1" x14ac:dyDescent="0.25">
      <c r="A159" s="28" t="s">
        <v>14</v>
      </c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888.88888899999995</v>
      </c>
      <c r="R159" s="19">
        <v>963.63636399999996</v>
      </c>
      <c r="S159" s="19">
        <v>950</v>
      </c>
      <c r="T159" s="19">
        <v>1660</v>
      </c>
      <c r="U159" s="19">
        <v>750</v>
      </c>
      <c r="V159" s="19">
        <v>500</v>
      </c>
      <c r="W159" s="19">
        <v>561.53846199999998</v>
      </c>
      <c r="X159" s="19">
        <v>545.45454500000005</v>
      </c>
      <c r="Y159" s="19">
        <v>633.33333300000004</v>
      </c>
      <c r="Z159" s="19">
        <v>1000</v>
      </c>
      <c r="AA159" s="19">
        <v>500</v>
      </c>
      <c r="AB159" s="19">
        <v>1625</v>
      </c>
      <c r="AC159" s="19">
        <v>575</v>
      </c>
      <c r="AD159" s="19">
        <v>606.66666699999996</v>
      </c>
      <c r="AE159" s="19">
        <v>640</v>
      </c>
      <c r="AF159" s="19">
        <v>528.57142899999997</v>
      </c>
      <c r="AG159" s="19">
        <v>525</v>
      </c>
      <c r="AH159" s="19">
        <v>600</v>
      </c>
      <c r="AI159" s="19">
        <v>540</v>
      </c>
      <c r="AJ159" s="19">
        <v>516.66666699999996</v>
      </c>
      <c r="AK159" s="19">
        <v>650</v>
      </c>
      <c r="AL159" s="19">
        <v>585.71428600000002</v>
      </c>
      <c r="AM159" s="19">
        <v>507.82608699999997</v>
      </c>
      <c r="AN159" s="19">
        <v>517.1875</v>
      </c>
      <c r="AO159" s="224">
        <v>528.35820899999999</v>
      </c>
      <c r="AP159" s="224">
        <v>549.10179600000004</v>
      </c>
    </row>
    <row r="160" spans="1:42" hidden="1" outlineLevel="1" x14ac:dyDescent="0.25">
      <c r="A160" s="28" t="s">
        <v>15</v>
      </c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1337.8378379999999</v>
      </c>
      <c r="R160" s="19">
        <v>1090</v>
      </c>
      <c r="S160" s="19">
        <v>784.375</v>
      </c>
      <c r="T160" s="19">
        <v>920</v>
      </c>
      <c r="U160" s="19">
        <v>887.5</v>
      </c>
      <c r="V160" s="19">
        <v>876.92307700000003</v>
      </c>
      <c r="W160" s="19">
        <v>711.76470600000005</v>
      </c>
      <c r="X160" s="19">
        <v>500</v>
      </c>
      <c r="Y160" s="19">
        <v>665.38461500000005</v>
      </c>
      <c r="Z160" s="19">
        <v>500</v>
      </c>
      <c r="AA160" s="19">
        <v>521.05263200000002</v>
      </c>
      <c r="AB160" s="19">
        <v>564.70588199999997</v>
      </c>
      <c r="AC160" s="19">
        <v>695.65217399999995</v>
      </c>
      <c r="AD160" s="19">
        <v>585.71428600000002</v>
      </c>
      <c r="AE160" s="19">
        <v>500</v>
      </c>
      <c r="AF160" s="19">
        <v>530.76923099999999</v>
      </c>
      <c r="AG160" s="19">
        <v>566.66666699999996</v>
      </c>
      <c r="AH160" s="19">
        <v>500</v>
      </c>
      <c r="AI160" s="19">
        <v>530.76923099999999</v>
      </c>
      <c r="AJ160" s="19">
        <v>528.57142899999997</v>
      </c>
      <c r="AK160" s="19">
        <v>535.71428600000002</v>
      </c>
      <c r="AL160" s="19">
        <v>547.36842100000001</v>
      </c>
      <c r="AM160" s="19">
        <v>507.38254999999998</v>
      </c>
      <c r="AN160" s="19">
        <v>516.037736</v>
      </c>
      <c r="AO160" s="224">
        <v>523.47417800000005</v>
      </c>
      <c r="AP160" s="224">
        <v>534.09090900000001</v>
      </c>
    </row>
    <row r="161" spans="1:42" hidden="1" outlineLevel="1" x14ac:dyDescent="0.25">
      <c r="A161" s="28" t="s">
        <v>16</v>
      </c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2810</v>
      </c>
      <c r="R161" s="19">
        <v>3072.916667</v>
      </c>
      <c r="S161" s="19">
        <v>2862.7906979999998</v>
      </c>
      <c r="T161" s="19">
        <v>2434.6153850000001</v>
      </c>
      <c r="U161" s="19">
        <v>2764.2857140000001</v>
      </c>
      <c r="V161" s="19">
        <v>2862.4</v>
      </c>
      <c r="W161" s="19">
        <v>2974.4186049999998</v>
      </c>
      <c r="X161" s="19">
        <v>2847.7777780000001</v>
      </c>
      <c r="Y161" s="19">
        <v>2552.7777780000001</v>
      </c>
      <c r="Z161" s="19">
        <v>2571.7391299999999</v>
      </c>
      <c r="AA161" s="19">
        <v>2567.0212769999998</v>
      </c>
      <c r="AB161" s="19">
        <v>2760.5633800000001</v>
      </c>
      <c r="AC161" s="19">
        <v>2803.5398230000001</v>
      </c>
      <c r="AD161" s="19">
        <v>2133.0434780000001</v>
      </c>
      <c r="AE161" s="19">
        <v>2035.0877190000001</v>
      </c>
      <c r="AF161" s="19">
        <v>2036.2831859999999</v>
      </c>
      <c r="AG161" s="19">
        <v>1852.8089890000001</v>
      </c>
      <c r="AH161" s="19">
        <v>1852.6881719999999</v>
      </c>
      <c r="AI161" s="19">
        <v>1970.6896549999999</v>
      </c>
      <c r="AJ161" s="19">
        <v>2589.8734180000001</v>
      </c>
      <c r="AK161" s="19">
        <v>2681.818182</v>
      </c>
      <c r="AL161" s="19">
        <v>1851.685393</v>
      </c>
      <c r="AM161" s="19">
        <v>2504.524887</v>
      </c>
      <c r="AN161" s="19">
        <v>2465.6716419999998</v>
      </c>
      <c r="AO161" s="224">
        <v>2472.3404260000002</v>
      </c>
      <c r="AP161" s="224">
        <v>2484.2271289999999</v>
      </c>
    </row>
    <row r="162" spans="1:42" hidden="1" outlineLevel="1" x14ac:dyDescent="0.25">
      <c r="A162" s="28" t="s">
        <v>17</v>
      </c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3988.4892089999998</v>
      </c>
      <c r="R162" s="19">
        <v>4129.4314379999996</v>
      </c>
      <c r="S162" s="19">
        <v>4212.0253160000002</v>
      </c>
      <c r="T162" s="19">
        <v>4228.2926829999997</v>
      </c>
      <c r="U162" s="19">
        <v>3936.7021279999999</v>
      </c>
      <c r="V162" s="19">
        <v>3916.0337549999999</v>
      </c>
      <c r="W162" s="19">
        <v>4245.4901959999997</v>
      </c>
      <c r="X162" s="19">
        <v>3982.5242720000001</v>
      </c>
      <c r="Y162" s="19">
        <v>3840.6504070000001</v>
      </c>
      <c r="Z162" s="19">
        <v>3922.2222219999999</v>
      </c>
      <c r="AA162" s="19">
        <v>4072.5146199999999</v>
      </c>
      <c r="AB162" s="19">
        <v>3924.1206029999998</v>
      </c>
      <c r="AC162" s="19">
        <v>4559.1133</v>
      </c>
      <c r="AD162" s="19">
        <v>3682.8451879999998</v>
      </c>
      <c r="AE162" s="19">
        <v>3339.1089109999998</v>
      </c>
      <c r="AF162" s="19">
        <v>3649.0196080000001</v>
      </c>
      <c r="AG162" s="19">
        <v>3266.666667</v>
      </c>
      <c r="AH162" s="19">
        <v>3408.426966</v>
      </c>
      <c r="AI162" s="19">
        <v>3535.042735</v>
      </c>
      <c r="AJ162" s="19">
        <v>4282.0754720000004</v>
      </c>
      <c r="AK162" s="19">
        <v>3882.2134390000001</v>
      </c>
      <c r="AL162" s="19">
        <v>3751.4285709999999</v>
      </c>
      <c r="AM162" s="19">
        <v>3616.8350169999999</v>
      </c>
      <c r="AN162" s="19">
        <v>3770.44335</v>
      </c>
      <c r="AO162" s="224">
        <v>3702.419355</v>
      </c>
      <c r="AP162" s="224">
        <v>3654.7979799999998</v>
      </c>
    </row>
    <row r="163" spans="1:42" hidden="1" outlineLevel="1" x14ac:dyDescent="0.25">
      <c r="A163" s="28" t="s">
        <v>18</v>
      </c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5240.7202219999999</v>
      </c>
      <c r="R163" s="19">
        <v>5165.248227</v>
      </c>
      <c r="S163" s="19">
        <v>5236.6013069999999</v>
      </c>
      <c r="T163" s="19">
        <v>5360.1880879999999</v>
      </c>
      <c r="U163" s="19">
        <v>4911.4285710000004</v>
      </c>
      <c r="V163" s="19">
        <v>4630.0699299999997</v>
      </c>
      <c r="W163" s="19">
        <v>5194.9061659999998</v>
      </c>
      <c r="X163" s="19">
        <v>5150.3472220000003</v>
      </c>
      <c r="Y163" s="19">
        <v>5051.0752689999999</v>
      </c>
      <c r="Z163" s="19">
        <v>5558.1395350000003</v>
      </c>
      <c r="AA163" s="19">
        <v>4924.1803280000004</v>
      </c>
      <c r="AB163" s="19">
        <v>4956.2992130000002</v>
      </c>
      <c r="AC163" s="19">
        <v>5230</v>
      </c>
      <c r="AD163" s="19">
        <v>4978.7061990000002</v>
      </c>
      <c r="AE163" s="19">
        <v>5004.117647</v>
      </c>
      <c r="AF163" s="19">
        <v>4629.3150679999999</v>
      </c>
      <c r="AG163" s="19">
        <v>4392.4657530000004</v>
      </c>
      <c r="AH163" s="19">
        <v>4624.2718450000002</v>
      </c>
      <c r="AI163" s="19">
        <v>4725.2976189999999</v>
      </c>
      <c r="AJ163" s="19">
        <v>5408.5526319999999</v>
      </c>
      <c r="AK163" s="19">
        <v>5065.5889150000003</v>
      </c>
      <c r="AL163" s="19">
        <v>4735.5769229999996</v>
      </c>
      <c r="AM163" s="19">
        <v>4300.9202450000003</v>
      </c>
      <c r="AN163" s="19">
        <v>4252.3195880000003</v>
      </c>
      <c r="AO163" s="224">
        <v>4457.2984749999996</v>
      </c>
      <c r="AP163" s="224">
        <v>4674.2971889999999</v>
      </c>
    </row>
    <row r="164" spans="1:42" hidden="1" outlineLevel="1" x14ac:dyDescent="0.25">
      <c r="A164" s="28" t="s">
        <v>19</v>
      </c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6426.6055050000004</v>
      </c>
      <c r="R164" s="19">
        <v>6414.6771040000003</v>
      </c>
      <c r="S164" s="19">
        <v>6347.6767680000003</v>
      </c>
      <c r="T164" s="19">
        <v>6703.4883719999998</v>
      </c>
      <c r="U164" s="19">
        <v>6312.7371270000003</v>
      </c>
      <c r="V164" s="19">
        <v>5910.4166670000004</v>
      </c>
      <c r="W164" s="19">
        <v>6532.7472529999995</v>
      </c>
      <c r="X164" s="19">
        <v>6440.2816899999998</v>
      </c>
      <c r="Y164" s="19">
        <v>5867.3118279999999</v>
      </c>
      <c r="Z164" s="19">
        <v>6118.5393260000001</v>
      </c>
      <c r="AA164" s="19">
        <v>6328.0528050000003</v>
      </c>
      <c r="AB164" s="19">
        <v>6496.5732090000001</v>
      </c>
      <c r="AC164" s="19">
        <v>6347.671233</v>
      </c>
      <c r="AD164" s="19">
        <v>6291.3555990000004</v>
      </c>
      <c r="AE164" s="19">
        <v>6046.5822779999999</v>
      </c>
      <c r="AF164" s="19">
        <v>6232.1513000000004</v>
      </c>
      <c r="AG164" s="19">
        <v>5820.6185569999998</v>
      </c>
      <c r="AH164" s="19">
        <v>5984.2391299999999</v>
      </c>
      <c r="AI164" s="19">
        <v>5924.7448979999999</v>
      </c>
      <c r="AJ164" s="19">
        <v>6690.4509280000002</v>
      </c>
      <c r="AK164" s="19">
        <v>6450.7662840000003</v>
      </c>
      <c r="AL164" s="19">
        <v>6479.8408490000002</v>
      </c>
      <c r="AM164" s="19">
        <v>5916.7088610000001</v>
      </c>
      <c r="AN164" s="19">
        <v>5827.9069769999996</v>
      </c>
      <c r="AO164" s="224">
        <v>5802.2573359999997</v>
      </c>
      <c r="AP164" s="224">
        <v>5864.5030429999997</v>
      </c>
    </row>
    <row r="165" spans="1:42" hidden="1" outlineLevel="1" x14ac:dyDescent="0.25">
      <c r="A165" s="28" t="s">
        <v>20</v>
      </c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7130.4</v>
      </c>
      <c r="R165" s="19">
        <v>7248.5915489999998</v>
      </c>
      <c r="S165" s="19">
        <v>6862.6760560000002</v>
      </c>
      <c r="T165" s="19">
        <v>7205.4279749999996</v>
      </c>
      <c r="U165" s="19">
        <v>6987.922705</v>
      </c>
      <c r="V165" s="19">
        <v>6473.4299520000004</v>
      </c>
      <c r="W165" s="19">
        <v>7083.6327350000001</v>
      </c>
      <c r="X165" s="19">
        <v>6928.6842109999998</v>
      </c>
      <c r="Y165" s="19">
        <v>6722.8733460000003</v>
      </c>
      <c r="Z165" s="19">
        <v>6904.4334980000003</v>
      </c>
      <c r="AA165" s="19">
        <v>6914.5604400000002</v>
      </c>
      <c r="AB165" s="19">
        <v>6793.0294910000002</v>
      </c>
      <c r="AC165" s="19">
        <v>7010.0543479999997</v>
      </c>
      <c r="AD165" s="19">
        <v>6956.6666670000004</v>
      </c>
      <c r="AE165" s="19">
        <v>6864.8</v>
      </c>
      <c r="AF165" s="19">
        <v>6671.6666670000004</v>
      </c>
      <c r="AG165" s="19">
        <v>6499.5203840000004</v>
      </c>
      <c r="AH165" s="19">
        <v>6722.0297030000002</v>
      </c>
      <c r="AI165" s="19">
        <v>6824.162679</v>
      </c>
      <c r="AJ165" s="19">
        <v>7384.564644</v>
      </c>
      <c r="AK165" s="19">
        <v>6901.202749</v>
      </c>
      <c r="AL165" s="19">
        <v>6760.550459</v>
      </c>
      <c r="AM165" s="19">
        <v>6749.5774650000003</v>
      </c>
      <c r="AN165" s="19">
        <v>6880.4407709999996</v>
      </c>
      <c r="AO165" s="224">
        <v>6698.0609420000001</v>
      </c>
      <c r="AP165" s="224">
        <v>7183.5585590000001</v>
      </c>
    </row>
    <row r="166" spans="1:42" hidden="1" outlineLevel="1" x14ac:dyDescent="0.25">
      <c r="A166" s="28" t="s">
        <v>21</v>
      </c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7690.2173910000001</v>
      </c>
      <c r="R166" s="19">
        <v>7780.693816</v>
      </c>
      <c r="S166" s="19">
        <v>7652.9510959999998</v>
      </c>
      <c r="T166" s="19">
        <v>7454.1841000000004</v>
      </c>
      <c r="U166" s="19">
        <v>7539.8009949999996</v>
      </c>
      <c r="V166" s="19">
        <v>7044.6428569999998</v>
      </c>
      <c r="W166" s="19">
        <v>7761.450382</v>
      </c>
      <c r="X166" s="19">
        <v>7570.0471699999998</v>
      </c>
      <c r="Y166" s="19">
        <v>7335.7407409999996</v>
      </c>
      <c r="Z166" s="19">
        <v>7657.5163400000001</v>
      </c>
      <c r="AA166" s="19">
        <v>7647.2</v>
      </c>
      <c r="AB166" s="19">
        <v>7255.1886789999999</v>
      </c>
      <c r="AC166" s="19">
        <v>7431.5165880000004</v>
      </c>
      <c r="AD166" s="19">
        <v>7427.1559630000002</v>
      </c>
      <c r="AE166" s="19">
        <v>7717.1548119999998</v>
      </c>
      <c r="AF166" s="19">
        <v>7366.3405089999997</v>
      </c>
      <c r="AG166" s="19">
        <v>7407.1604939999997</v>
      </c>
      <c r="AH166" s="19">
        <v>7465.110565</v>
      </c>
      <c r="AI166" s="19">
        <v>7514.2857139999996</v>
      </c>
      <c r="AJ166" s="19">
        <v>7942.3873329999997</v>
      </c>
      <c r="AK166" s="19">
        <v>7611.6071430000002</v>
      </c>
      <c r="AL166" s="19">
        <v>7418.5273159999997</v>
      </c>
      <c r="AM166" s="19">
        <v>7192.1875</v>
      </c>
      <c r="AN166" s="19">
        <v>7488.8888889999998</v>
      </c>
      <c r="AO166" s="224">
        <v>7147.0085470000004</v>
      </c>
      <c r="AP166" s="224">
        <v>7570.0680270000003</v>
      </c>
    </row>
    <row r="167" spans="1:42" hidden="1" outlineLevel="1" x14ac:dyDescent="0.25">
      <c r="A167" s="28" t="s">
        <v>22</v>
      </c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7626.6763849999998</v>
      </c>
      <c r="R167" s="19">
        <v>7922.1510879999996</v>
      </c>
      <c r="S167" s="19">
        <v>7933.1564989999997</v>
      </c>
      <c r="T167" s="19">
        <v>7510.4851330000001</v>
      </c>
      <c r="U167" s="19">
        <v>7841.7293229999996</v>
      </c>
      <c r="V167" s="19">
        <v>7387.3767260000004</v>
      </c>
      <c r="W167" s="19">
        <v>7805.691057</v>
      </c>
      <c r="X167" s="19">
        <v>7638.0228139999999</v>
      </c>
      <c r="Y167" s="19">
        <v>7774.8851450000002</v>
      </c>
      <c r="Z167" s="19">
        <v>7708.6705199999997</v>
      </c>
      <c r="AA167" s="19">
        <v>7568.0272109999996</v>
      </c>
      <c r="AB167" s="19">
        <v>7633.3333329999996</v>
      </c>
      <c r="AC167" s="19">
        <v>7559.0436589999999</v>
      </c>
      <c r="AD167" s="19">
        <v>7639.2757659999997</v>
      </c>
      <c r="AE167" s="19">
        <v>7405.0877190000001</v>
      </c>
      <c r="AF167" s="19">
        <v>7417.2932330000003</v>
      </c>
      <c r="AG167" s="19">
        <v>7639.6995710000001</v>
      </c>
      <c r="AH167" s="19">
        <v>7606.4833010000002</v>
      </c>
      <c r="AI167" s="19">
        <v>7540.4063210000004</v>
      </c>
      <c r="AJ167" s="19">
        <v>7950.9174309999999</v>
      </c>
      <c r="AK167" s="19">
        <v>7861.2446959999997</v>
      </c>
      <c r="AL167" s="19">
        <v>7745.1097799999998</v>
      </c>
      <c r="AM167" s="19">
        <v>7182.5268820000001</v>
      </c>
      <c r="AN167" s="19">
        <v>7516.9444439999997</v>
      </c>
      <c r="AO167" s="224">
        <v>7310.643564</v>
      </c>
      <c r="AP167" s="224">
        <v>7275.7238310000002</v>
      </c>
    </row>
    <row r="168" spans="1:42" hidden="1" outlineLevel="1" x14ac:dyDescent="0.25">
      <c r="A168" s="28" t="s">
        <v>23</v>
      </c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8124.678363</v>
      </c>
      <c r="R168" s="19">
        <v>8048.1150790000002</v>
      </c>
      <c r="S168" s="19">
        <v>7827.9069769999996</v>
      </c>
      <c r="T168" s="19">
        <v>7497.7375570000004</v>
      </c>
      <c r="U168" s="19">
        <v>7974.4288219999999</v>
      </c>
      <c r="V168" s="19">
        <v>7653.5528599999998</v>
      </c>
      <c r="W168" s="19">
        <v>7665.2472529999995</v>
      </c>
      <c r="X168" s="19">
        <v>7654.5286509999996</v>
      </c>
      <c r="Y168" s="19">
        <v>7520.8718630000003</v>
      </c>
      <c r="Z168" s="19">
        <v>7387.3146619999998</v>
      </c>
      <c r="AA168" s="19">
        <v>7431.5369259999998</v>
      </c>
      <c r="AB168" s="19">
        <v>7519.103314</v>
      </c>
      <c r="AC168" s="19">
        <v>7336.9918699999998</v>
      </c>
      <c r="AD168" s="19">
        <v>7544.4444439999997</v>
      </c>
      <c r="AE168" s="19">
        <v>7510.334347</v>
      </c>
      <c r="AF168" s="19">
        <v>7509.2145019999998</v>
      </c>
      <c r="AG168" s="19">
        <v>7220.8812260000004</v>
      </c>
      <c r="AH168" s="19">
        <v>7306.6907780000001</v>
      </c>
      <c r="AI168" s="19">
        <v>7196.6861600000002</v>
      </c>
      <c r="AJ168" s="19">
        <v>7756.5310490000002</v>
      </c>
      <c r="AK168" s="19">
        <v>7568.2255850000001</v>
      </c>
      <c r="AL168" s="19">
        <v>7400</v>
      </c>
      <c r="AM168" s="19">
        <v>7372.7047149999999</v>
      </c>
      <c r="AN168" s="19">
        <v>7437.8666670000002</v>
      </c>
      <c r="AO168" s="224">
        <v>6991.6461920000002</v>
      </c>
      <c r="AP168" s="224">
        <v>7410.7784430000002</v>
      </c>
    </row>
    <row r="169" spans="1:42" hidden="1" outlineLevel="1" x14ac:dyDescent="0.25">
      <c r="A169" s="28" t="s">
        <v>24</v>
      </c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8474.6240600000001</v>
      </c>
      <c r="R169" s="19">
        <v>8297.9020980000005</v>
      </c>
      <c r="S169" s="19">
        <v>7730.8016879999996</v>
      </c>
      <c r="T169" s="19">
        <v>7566.9250650000004</v>
      </c>
      <c r="U169" s="19">
        <v>7812.8930819999996</v>
      </c>
      <c r="V169" s="19">
        <v>7482.2674420000003</v>
      </c>
      <c r="W169" s="19">
        <v>7774.2316780000001</v>
      </c>
      <c r="X169" s="19">
        <v>7956.3535910000001</v>
      </c>
      <c r="Y169" s="19">
        <v>7448.2300880000003</v>
      </c>
      <c r="Z169" s="19">
        <v>7394.8012230000004</v>
      </c>
      <c r="AA169" s="19">
        <v>7344.1860470000001</v>
      </c>
      <c r="AB169" s="19">
        <v>7137.3134330000003</v>
      </c>
      <c r="AC169" s="19">
        <v>7156.3888889999998</v>
      </c>
      <c r="AD169" s="19">
        <v>7246.3983049999997</v>
      </c>
      <c r="AE169" s="19">
        <v>6979.1183289999999</v>
      </c>
      <c r="AF169" s="19">
        <v>6900.9195399999999</v>
      </c>
      <c r="AG169" s="19">
        <v>6871.7532469999996</v>
      </c>
      <c r="AH169" s="19">
        <v>6820.882353</v>
      </c>
      <c r="AI169" s="19">
        <v>6875</v>
      </c>
      <c r="AJ169" s="19">
        <v>7240</v>
      </c>
      <c r="AK169" s="19">
        <v>7057.2984749999996</v>
      </c>
      <c r="AL169" s="19">
        <v>7300</v>
      </c>
      <c r="AM169" s="19">
        <v>6745.4545449999996</v>
      </c>
      <c r="AN169" s="19">
        <v>6842.5101210000003</v>
      </c>
      <c r="AO169" s="224">
        <v>7086.567164</v>
      </c>
      <c r="AP169" s="224">
        <v>6978.9968650000001</v>
      </c>
    </row>
    <row r="170" spans="1:42" hidden="1" outlineLevel="1" x14ac:dyDescent="0.25">
      <c r="A170" s="36" t="s">
        <v>795</v>
      </c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8237.9746840000007</v>
      </c>
      <c r="R170" s="19">
        <v>8717.3076920000003</v>
      </c>
      <c r="S170" s="19">
        <v>8159.1549299999997</v>
      </c>
      <c r="T170" s="19">
        <v>7974.2574260000001</v>
      </c>
      <c r="U170" s="19">
        <v>7930.1075270000001</v>
      </c>
      <c r="V170" s="19">
        <v>7961</v>
      </c>
      <c r="W170" s="19">
        <v>7830.0813010000002</v>
      </c>
      <c r="X170" s="19">
        <v>8276.4705880000001</v>
      </c>
      <c r="Y170" s="19">
        <v>7875.2</v>
      </c>
      <c r="Z170" s="19">
        <v>7464.7058820000002</v>
      </c>
      <c r="AA170" s="19">
        <v>7458.8235290000002</v>
      </c>
      <c r="AB170" s="19">
        <v>7297.6744189999999</v>
      </c>
      <c r="AC170" s="19">
        <v>7496.875</v>
      </c>
      <c r="AD170" s="19">
        <v>7335.6643359999998</v>
      </c>
      <c r="AE170" s="19">
        <v>7276.4705880000001</v>
      </c>
      <c r="AF170" s="19">
        <v>7241.875</v>
      </c>
      <c r="AG170" s="19">
        <v>7216.6666670000004</v>
      </c>
      <c r="AH170" s="19">
        <v>6689.1891889999997</v>
      </c>
      <c r="AI170" s="19">
        <v>7105.882353</v>
      </c>
      <c r="AJ170" s="19">
        <v>7163.8709680000002</v>
      </c>
      <c r="AK170" s="19">
        <v>7290.6779660000002</v>
      </c>
      <c r="AL170" s="19">
        <v>7028.0991739999999</v>
      </c>
      <c r="AM170" s="19">
        <v>7163.5135140000002</v>
      </c>
      <c r="AN170" s="19">
        <v>7106.25</v>
      </c>
      <c r="AO170" s="224">
        <v>6771.0526319999999</v>
      </c>
      <c r="AP170" s="224">
        <v>6788.8888889999998</v>
      </c>
    </row>
    <row r="171" spans="1:42" hidden="1" outlineLevel="1" x14ac:dyDescent="0.25">
      <c r="A171" s="28"/>
      <c r="C171" s="32"/>
      <c r="D171" s="32"/>
      <c r="E171" s="32"/>
      <c r="F171" s="32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224"/>
      <c r="AP171" s="224"/>
    </row>
    <row r="172" spans="1:42" hidden="1" outlineLevel="1" x14ac:dyDescent="0.25">
      <c r="A172" s="16" t="s">
        <v>652</v>
      </c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4.2405471189150001E-2</v>
      </c>
      <c r="R172" s="18">
        <v>6.6202779589809996E-2</v>
      </c>
      <c r="S172" s="18">
        <v>0.1170554402826</v>
      </c>
      <c r="T172" s="18">
        <v>0.11431457663859999</v>
      </c>
      <c r="U172" s="18">
        <v>0.10222764247009999</v>
      </c>
      <c r="V172" s="18">
        <v>0.1044006108091</v>
      </c>
      <c r="W172" s="18">
        <v>0.14209936885759999</v>
      </c>
      <c r="X172" s="18">
        <v>0.1256801850165</v>
      </c>
      <c r="Y172" s="18">
        <v>9.8037036509830006E-2</v>
      </c>
      <c r="Z172" s="18">
        <v>0.12123098396</v>
      </c>
      <c r="AA172" s="18">
        <v>0.1222531166374</v>
      </c>
      <c r="AB172" s="18">
        <v>0.1086692326116</v>
      </c>
      <c r="AC172" s="18">
        <v>0.13135324338349999</v>
      </c>
      <c r="AD172" s="18">
        <v>0.10582913276649999</v>
      </c>
      <c r="AE172" s="18">
        <v>9.7760016860339999E-2</v>
      </c>
      <c r="AF172" s="18">
        <v>0.101732705605</v>
      </c>
      <c r="AG172" s="18">
        <v>0.1106126145249</v>
      </c>
      <c r="AH172" s="18">
        <v>0.1085761368298</v>
      </c>
      <c r="AI172" s="18">
        <v>9.3547433669390001E-2</v>
      </c>
      <c r="AJ172" s="18">
        <v>0.13002394780830001</v>
      </c>
      <c r="AK172" s="18">
        <v>9.4771020256230007E-2</v>
      </c>
      <c r="AL172" s="18">
        <v>7.8728690293179998E-2</v>
      </c>
      <c r="AM172" s="18">
        <v>9.4283082187240005E-2</v>
      </c>
      <c r="AN172" s="18">
        <v>7.4683959243240006E-2</v>
      </c>
      <c r="AO172" s="220">
        <v>7.7955442400949995E-2</v>
      </c>
      <c r="AP172" s="220">
        <v>0.1023104100374</v>
      </c>
    </row>
    <row r="173" spans="1:42" hidden="1" outlineLevel="1" x14ac:dyDescent="0.25">
      <c r="A173" s="16" t="s">
        <v>35</v>
      </c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0.1854767484713</v>
      </c>
      <c r="R173" s="18">
        <v>0.19026094970249999</v>
      </c>
      <c r="S173" s="18">
        <v>0.1851539984252</v>
      </c>
      <c r="T173" s="18">
        <v>0.1851384511352</v>
      </c>
      <c r="U173" s="18">
        <v>0.1901464242424</v>
      </c>
      <c r="V173" s="18">
        <v>0.18974878062059999</v>
      </c>
      <c r="W173" s="18">
        <v>0.1822156360277</v>
      </c>
      <c r="X173" s="18">
        <v>0.18362749349519999</v>
      </c>
      <c r="Y173" s="18">
        <v>0.18244222601839999</v>
      </c>
      <c r="Z173" s="18">
        <v>0.18367578399340001</v>
      </c>
      <c r="AA173" s="18">
        <v>0.1864700252157</v>
      </c>
      <c r="AB173" s="18">
        <v>0.1856354444102</v>
      </c>
      <c r="AC173" s="18">
        <v>0.1870764955542</v>
      </c>
      <c r="AD173" s="18">
        <v>0.18581489545659999</v>
      </c>
      <c r="AE173" s="18">
        <v>0.1863599433732</v>
      </c>
      <c r="AF173" s="18">
        <v>0.18509957195570001</v>
      </c>
      <c r="AG173" s="18">
        <v>0.1870272876712</v>
      </c>
      <c r="AH173" s="18">
        <v>0.1865648846487</v>
      </c>
      <c r="AI173" s="18">
        <v>0.18030625261460001</v>
      </c>
      <c r="AJ173" s="18">
        <v>0.17151906543250001</v>
      </c>
      <c r="AK173" s="18">
        <v>0.17479862809919999</v>
      </c>
      <c r="AL173" s="18">
        <v>0.1744190407647</v>
      </c>
      <c r="AM173" s="18">
        <v>0.1895783913171</v>
      </c>
      <c r="AN173" s="18">
        <v>0.19581684403669999</v>
      </c>
      <c r="AO173" s="220">
        <v>0.19613400484730001</v>
      </c>
      <c r="AP173" s="220">
        <v>0.19250182608700001</v>
      </c>
    </row>
    <row r="174" spans="1:42" hidden="1" outlineLevel="1" x14ac:dyDescent="0.25">
      <c r="A174" s="16" t="s">
        <v>36</v>
      </c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0.25240400000000002</v>
      </c>
      <c r="AO174" s="220">
        <v>0.25240400000000002</v>
      </c>
      <c r="AP174" s="220">
        <v>0.25240400000000002</v>
      </c>
    </row>
    <row r="175" spans="1:42" hidden="1" outlineLevel="1" x14ac:dyDescent="0.25">
      <c r="A175" s="16" t="s">
        <v>37</v>
      </c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0.1854767484713</v>
      </c>
      <c r="R175" s="18">
        <v>0.19026094970249999</v>
      </c>
      <c r="S175" s="18">
        <v>0.1851539984252</v>
      </c>
      <c r="T175" s="18">
        <v>0.1851384511352</v>
      </c>
      <c r="U175" s="18">
        <v>0.1901464242424</v>
      </c>
      <c r="V175" s="18">
        <v>0.18974878062059999</v>
      </c>
      <c r="W175" s="18">
        <v>0.1822156360277</v>
      </c>
      <c r="X175" s="18">
        <v>0.18362749349519999</v>
      </c>
      <c r="Y175" s="18">
        <v>0.18244222601839999</v>
      </c>
      <c r="Z175" s="18">
        <v>0.18367578399340001</v>
      </c>
      <c r="AA175" s="18">
        <v>0.1864700252157</v>
      </c>
      <c r="AB175" s="18">
        <v>0.1856354444102</v>
      </c>
      <c r="AC175" s="18">
        <v>0.1870764955542</v>
      </c>
      <c r="AD175" s="18">
        <v>0.18581489545659999</v>
      </c>
      <c r="AE175" s="18">
        <v>0.1863599433732</v>
      </c>
      <c r="AF175" s="18">
        <v>0.18509957195570001</v>
      </c>
      <c r="AG175" s="18">
        <v>0.1870272876712</v>
      </c>
      <c r="AH175" s="18">
        <v>0.1865648846487</v>
      </c>
      <c r="AI175" s="18">
        <v>0.18030625261460001</v>
      </c>
      <c r="AJ175" s="18">
        <v>0.17151906543250001</v>
      </c>
      <c r="AK175" s="18">
        <v>0.17479862809919999</v>
      </c>
      <c r="AL175" s="18">
        <v>0.1744190407647</v>
      </c>
      <c r="AM175" s="18">
        <v>0.1895783913171</v>
      </c>
      <c r="AN175" s="18">
        <v>0.19581684403669999</v>
      </c>
      <c r="AO175" s="220">
        <v>0.19613400484730001</v>
      </c>
      <c r="AP175" s="220">
        <v>0.19250182608700001</v>
      </c>
    </row>
    <row r="176" spans="1:42" hidden="1" outlineLevel="1" x14ac:dyDescent="0.25">
      <c r="A176" s="16" t="s">
        <v>38</v>
      </c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220">
        <v>0</v>
      </c>
      <c r="AP176" s="220">
        <v>0</v>
      </c>
    </row>
    <row r="177" spans="1:42" hidden="1" outlineLevel="1" x14ac:dyDescent="0.25">
      <c r="A177" s="16" t="s">
        <v>39</v>
      </c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0.14512691615709999</v>
      </c>
      <c r="R177" s="18">
        <v>0.1467216499008</v>
      </c>
      <c r="S177" s="18">
        <v>0.14501933280839999</v>
      </c>
      <c r="T177" s="18">
        <v>0.14501415037839999</v>
      </c>
      <c r="U177" s="18">
        <v>0.14668347474749999</v>
      </c>
      <c r="V177" s="18">
        <v>0.14655092687349999</v>
      </c>
      <c r="W177" s="18">
        <v>0.14403987867590001</v>
      </c>
      <c r="X177" s="18">
        <v>0.1445104978317</v>
      </c>
      <c r="Y177" s="18">
        <v>0.14411540867280001</v>
      </c>
      <c r="Z177" s="18">
        <v>0.14452659466449999</v>
      </c>
      <c r="AA177" s="18">
        <v>0.14545800840520001</v>
      </c>
      <c r="AB177" s="18">
        <v>0.1451798148034</v>
      </c>
      <c r="AC177" s="18">
        <v>0.14566016518470001</v>
      </c>
      <c r="AD177" s="18">
        <v>0.14523963181890001</v>
      </c>
      <c r="AE177" s="18">
        <v>0.14542131445770001</v>
      </c>
      <c r="AF177" s="18">
        <v>0.14500119065190001</v>
      </c>
      <c r="AG177" s="18">
        <v>0.14564376255709999</v>
      </c>
      <c r="AH177" s="18">
        <v>0.14548962821620001</v>
      </c>
      <c r="AI177" s="18">
        <v>0.14340341753819999</v>
      </c>
      <c r="AJ177" s="18">
        <v>0.14047435514420001</v>
      </c>
      <c r="AK177" s="18">
        <v>0.14156754269970001</v>
      </c>
      <c r="AL177" s="18">
        <v>0.14144101358819999</v>
      </c>
      <c r="AM177" s="18">
        <v>0.146494130439</v>
      </c>
      <c r="AN177" s="18">
        <v>0.1494069480122</v>
      </c>
      <c r="AO177" s="220">
        <v>0.14951266828240001</v>
      </c>
      <c r="AP177" s="220">
        <v>0.14830194202899999</v>
      </c>
    </row>
    <row r="178" spans="1:42" hidden="1" outlineLevel="1" x14ac:dyDescent="0.25"/>
    <row r="179" spans="1:42" ht="18" hidden="1" outlineLevel="1" x14ac:dyDescent="0.25">
      <c r="A179" s="97" t="s">
        <v>516</v>
      </c>
      <c r="C179" s="51"/>
      <c r="D179" s="51"/>
      <c r="E179" s="51"/>
      <c r="F179" s="51"/>
    </row>
    <row r="180" spans="1:42" hidden="1" outlineLevel="1" x14ac:dyDescent="0.25">
      <c r="A180" s="17" t="s">
        <v>746</v>
      </c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50476</v>
      </c>
      <c r="R180" s="17">
        <v>55727</v>
      </c>
      <c r="S180" s="17">
        <v>60522</v>
      </c>
      <c r="T180" s="17">
        <v>64277</v>
      </c>
      <c r="U180" s="17">
        <v>67452</v>
      </c>
      <c r="V180" s="17">
        <v>70833</v>
      </c>
      <c r="W180" s="17">
        <v>74873</v>
      </c>
      <c r="X180" s="17">
        <v>78054</v>
      </c>
      <c r="Y180" s="17">
        <v>82277</v>
      </c>
      <c r="Z180" s="17">
        <v>85602</v>
      </c>
      <c r="AA180" s="17">
        <v>88244</v>
      </c>
      <c r="AB180" s="17">
        <v>90933</v>
      </c>
      <c r="AC180" s="17">
        <v>93685</v>
      </c>
      <c r="AD180" s="17">
        <v>97364</v>
      </c>
      <c r="AE180" s="17">
        <v>100709</v>
      </c>
      <c r="AF180" s="17">
        <v>104127</v>
      </c>
      <c r="AG180" s="17">
        <v>100595</v>
      </c>
      <c r="AH180" s="17">
        <v>103284</v>
      </c>
      <c r="AI180" s="17">
        <v>106370</v>
      </c>
      <c r="AJ180" s="17">
        <v>106092</v>
      </c>
      <c r="AK180" s="17">
        <v>110285</v>
      </c>
      <c r="AL180" s="17">
        <v>113329</v>
      </c>
      <c r="AM180" s="17">
        <v>116149</v>
      </c>
      <c r="AN180" s="17">
        <v>119304</v>
      </c>
      <c r="AO180" s="218">
        <v>117582</v>
      </c>
      <c r="AP180" s="218">
        <v>121228</v>
      </c>
    </row>
    <row r="181" spans="1:42" hidden="1" outlineLevel="1" x14ac:dyDescent="0.25">
      <c r="A181" s="36" t="s">
        <v>656</v>
      </c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49619</v>
      </c>
      <c r="R181" s="17">
        <v>55021</v>
      </c>
      <c r="S181" s="17">
        <v>59647</v>
      </c>
      <c r="T181" s="17">
        <v>63319</v>
      </c>
      <c r="U181" s="17">
        <v>66229</v>
      </c>
      <c r="V181" s="17">
        <v>69818</v>
      </c>
      <c r="W181" s="17">
        <v>73721</v>
      </c>
      <c r="X181" s="17">
        <v>76903</v>
      </c>
      <c r="Y181" s="17">
        <v>81290</v>
      </c>
      <c r="Z181" s="17">
        <v>84188</v>
      </c>
      <c r="AA181" s="17">
        <v>87015</v>
      </c>
      <c r="AB181" s="17">
        <v>89522</v>
      </c>
      <c r="AC181" s="17">
        <v>93255</v>
      </c>
      <c r="AD181" s="17">
        <v>96915</v>
      </c>
      <c r="AE181" s="17">
        <v>100245</v>
      </c>
      <c r="AF181" s="17">
        <v>103602</v>
      </c>
      <c r="AG181" s="17">
        <v>100050</v>
      </c>
      <c r="AH181" s="17">
        <v>102718</v>
      </c>
      <c r="AI181" s="17">
        <v>105683</v>
      </c>
      <c r="AJ181" s="17">
        <v>105336</v>
      </c>
      <c r="AK181" s="17">
        <v>109400</v>
      </c>
      <c r="AL181" s="17">
        <v>112312</v>
      </c>
      <c r="AM181" s="17">
        <v>114891</v>
      </c>
      <c r="AN181" s="17">
        <v>117906</v>
      </c>
      <c r="AO181" s="218">
        <v>116176</v>
      </c>
      <c r="AP181" s="218">
        <v>119757</v>
      </c>
    </row>
    <row r="182" spans="1:42" hidden="1" outlineLevel="1" x14ac:dyDescent="0.25">
      <c r="A182" s="16" t="s">
        <v>41</v>
      </c>
      <c r="C182" s="7"/>
      <c r="D182" s="7"/>
      <c r="E182" s="7"/>
      <c r="F182" s="7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222"/>
      <c r="AP182" s="222"/>
    </row>
    <row r="183" spans="1:42" hidden="1" outlineLevel="1" x14ac:dyDescent="0.25">
      <c r="A183" s="36" t="s">
        <v>42</v>
      </c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7</v>
      </c>
      <c r="S183" s="17">
        <v>10</v>
      </c>
      <c r="T183" s="17">
        <v>9</v>
      </c>
      <c r="U183" s="17">
        <v>15</v>
      </c>
      <c r="V183" s="17">
        <v>8</v>
      </c>
      <c r="W183" s="17">
        <v>9</v>
      </c>
      <c r="X183" s="17">
        <v>16</v>
      </c>
      <c r="Y183" s="17">
        <v>48</v>
      </c>
      <c r="Z183" s="17">
        <v>23</v>
      </c>
      <c r="AA183" s="17">
        <v>29</v>
      </c>
      <c r="AB183" s="17">
        <v>22</v>
      </c>
      <c r="AC183" s="17">
        <v>26</v>
      </c>
      <c r="AD183" s="17">
        <v>33</v>
      </c>
      <c r="AE183" s="17">
        <v>21</v>
      </c>
      <c r="AF183" s="17">
        <v>18</v>
      </c>
      <c r="AG183" s="17">
        <v>6227</v>
      </c>
      <c r="AH183" s="17">
        <v>26</v>
      </c>
      <c r="AI183" s="17">
        <v>25</v>
      </c>
      <c r="AJ183" s="17">
        <v>5859</v>
      </c>
      <c r="AK183" s="17">
        <v>18</v>
      </c>
      <c r="AL183" s="17">
        <v>6</v>
      </c>
      <c r="AM183" s="17">
        <v>10</v>
      </c>
      <c r="AN183" s="17">
        <v>7</v>
      </c>
      <c r="AO183" s="218">
        <v>5072</v>
      </c>
      <c r="AP183" s="218">
        <v>10</v>
      </c>
    </row>
    <row r="184" spans="1:42" hidden="1" outlineLevel="1" x14ac:dyDescent="0.25">
      <c r="A184" s="36" t="s">
        <v>43</v>
      </c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160</v>
      </c>
      <c r="R184" s="17">
        <v>271</v>
      </c>
      <c r="S184" s="17">
        <v>246</v>
      </c>
      <c r="T184" s="17">
        <v>273</v>
      </c>
      <c r="U184" s="17">
        <v>262</v>
      </c>
      <c r="V184" s="17">
        <v>262</v>
      </c>
      <c r="W184" s="17">
        <v>247</v>
      </c>
      <c r="X184" s="17">
        <v>246</v>
      </c>
      <c r="Y184" s="17">
        <v>265</v>
      </c>
      <c r="Z184" s="17">
        <v>239</v>
      </c>
      <c r="AA184" s="17">
        <v>303</v>
      </c>
      <c r="AB184" s="17">
        <v>512</v>
      </c>
      <c r="AC184" s="17">
        <v>650</v>
      </c>
      <c r="AD184" s="17">
        <v>840</v>
      </c>
      <c r="AE184" s="17">
        <v>696</v>
      </c>
      <c r="AF184" s="17">
        <v>591</v>
      </c>
      <c r="AG184" s="17">
        <v>675</v>
      </c>
      <c r="AH184" s="17">
        <v>688</v>
      </c>
      <c r="AI184" s="17">
        <v>544</v>
      </c>
      <c r="AJ184" s="17">
        <v>642</v>
      </c>
      <c r="AK184" s="17">
        <v>563</v>
      </c>
      <c r="AL184" s="17">
        <v>494</v>
      </c>
      <c r="AM184" s="17">
        <v>489</v>
      </c>
      <c r="AN184" s="17">
        <v>575</v>
      </c>
      <c r="AO184" s="218">
        <v>765</v>
      </c>
      <c r="AP184" s="218">
        <v>882</v>
      </c>
    </row>
    <row r="185" spans="1:42" hidden="1" outlineLevel="1" x14ac:dyDescent="0.25">
      <c r="A185" s="36" t="s">
        <v>44</v>
      </c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1304</v>
      </c>
      <c r="R185" s="17">
        <v>3595</v>
      </c>
      <c r="S185" s="17">
        <v>2737</v>
      </c>
      <c r="T185" s="17">
        <v>2308</v>
      </c>
      <c r="U185" s="17">
        <v>2022</v>
      </c>
      <c r="V185" s="17">
        <v>1831</v>
      </c>
      <c r="W185" s="17">
        <v>2250</v>
      </c>
      <c r="X185" s="17">
        <v>1982</v>
      </c>
      <c r="Y185" s="17">
        <v>2048</v>
      </c>
      <c r="Z185" s="17">
        <v>2109</v>
      </c>
      <c r="AA185" s="17">
        <v>2157</v>
      </c>
      <c r="AB185" s="17">
        <v>1483</v>
      </c>
      <c r="AC185" s="17">
        <v>1482</v>
      </c>
      <c r="AD185" s="17">
        <v>2069</v>
      </c>
      <c r="AE185" s="17">
        <v>2042</v>
      </c>
      <c r="AF185" s="17">
        <v>2165</v>
      </c>
      <c r="AG185" s="17">
        <v>1986</v>
      </c>
      <c r="AH185" s="17">
        <v>1940</v>
      </c>
      <c r="AI185" s="17">
        <v>1993</v>
      </c>
      <c r="AJ185" s="17">
        <v>2984</v>
      </c>
      <c r="AK185" s="17">
        <v>3001</v>
      </c>
      <c r="AL185" s="17">
        <v>2589</v>
      </c>
      <c r="AM185" s="17">
        <v>2375</v>
      </c>
      <c r="AN185" s="17">
        <v>1680</v>
      </c>
      <c r="AO185" s="218">
        <v>2259</v>
      </c>
      <c r="AP185" s="218">
        <v>2578</v>
      </c>
    </row>
    <row r="186" spans="1:42" hidden="1" outlineLevel="1" x14ac:dyDescent="0.25">
      <c r="A186" s="36" t="s">
        <v>45</v>
      </c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21636</v>
      </c>
      <c r="R186" s="17">
        <v>24327</v>
      </c>
      <c r="S186" s="17">
        <v>26851</v>
      </c>
      <c r="T186" s="17">
        <v>28730</v>
      </c>
      <c r="U186" s="17">
        <v>30223</v>
      </c>
      <c r="V186" s="17">
        <v>31994</v>
      </c>
      <c r="W186" s="17">
        <v>33840</v>
      </c>
      <c r="X186" s="17">
        <v>35830</v>
      </c>
      <c r="Y186" s="17">
        <v>37602</v>
      </c>
      <c r="Z186" s="17">
        <v>39342</v>
      </c>
      <c r="AA186" s="17">
        <v>41306</v>
      </c>
      <c r="AB186" s="17">
        <v>41735</v>
      </c>
      <c r="AC186" s="17">
        <v>42849</v>
      </c>
      <c r="AD186" s="17">
        <v>44876</v>
      </c>
      <c r="AE186" s="17">
        <v>46209</v>
      </c>
      <c r="AF186" s="17">
        <v>47905</v>
      </c>
      <c r="AG186" s="17">
        <v>49395</v>
      </c>
      <c r="AH186" s="17">
        <v>50394</v>
      </c>
      <c r="AI186" s="17">
        <v>51595</v>
      </c>
      <c r="AJ186" s="17">
        <v>54167</v>
      </c>
      <c r="AK186" s="17">
        <v>57058</v>
      </c>
      <c r="AL186" s="17">
        <v>58813</v>
      </c>
      <c r="AM186" s="17">
        <v>60703</v>
      </c>
      <c r="AN186" s="17">
        <v>60452</v>
      </c>
      <c r="AO186" s="218">
        <v>61707</v>
      </c>
      <c r="AP186" s="218">
        <v>64027</v>
      </c>
    </row>
    <row r="187" spans="1:42" hidden="1" outlineLevel="1" x14ac:dyDescent="0.25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0.42863935335609998</v>
      </c>
      <c r="R187" s="18">
        <v>0.43653884113629998</v>
      </c>
      <c r="S187" s="18">
        <v>0.44365685205380001</v>
      </c>
      <c r="T187" s="18">
        <v>0.44697170060829999</v>
      </c>
      <c r="U187" s="18">
        <v>0.44806677340919998</v>
      </c>
      <c r="V187" s="18">
        <v>0.45168212556289999</v>
      </c>
      <c r="W187" s="18">
        <v>0.45196532795529998</v>
      </c>
      <c r="X187" s="18">
        <v>0.45904117662130001</v>
      </c>
      <c r="Y187" s="18">
        <v>0.45701714938560001</v>
      </c>
      <c r="Z187" s="18">
        <v>0.45959206560589999</v>
      </c>
      <c r="AA187" s="18">
        <v>0.46808848193640001</v>
      </c>
      <c r="AB187" s="18">
        <v>0.45896429239109998</v>
      </c>
      <c r="AC187" s="18">
        <v>0.45737311202429998</v>
      </c>
      <c r="AD187" s="18">
        <v>0.46090957643480002</v>
      </c>
      <c r="AE187" s="18">
        <v>0.45883684675649999</v>
      </c>
      <c r="AF187" s="18">
        <v>0.46006319206349999</v>
      </c>
      <c r="AG187" s="18">
        <v>0.49102838113230002</v>
      </c>
      <c r="AH187" s="18">
        <v>0.48791681189730002</v>
      </c>
      <c r="AI187" s="18">
        <v>0.48505217636550002</v>
      </c>
      <c r="AJ187" s="18">
        <v>0.51056630094629996</v>
      </c>
      <c r="AK187" s="18">
        <v>0.51736863580720005</v>
      </c>
      <c r="AL187" s="18">
        <v>0.51895807780890002</v>
      </c>
      <c r="AM187" s="18">
        <v>0.52263041438150004</v>
      </c>
      <c r="AN187" s="18">
        <v>0.50670555890830005</v>
      </c>
      <c r="AO187" s="220">
        <v>0.524799714242</v>
      </c>
      <c r="AP187" s="220">
        <v>0.52815356188340001</v>
      </c>
    </row>
    <row r="188" spans="1:42" hidden="1" outlineLevel="1" x14ac:dyDescent="0.25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0.43604264495459999</v>
      </c>
      <c r="R188" s="18">
        <v>0.44214027371370002</v>
      </c>
      <c r="S188" s="18">
        <v>0.45016513822990001</v>
      </c>
      <c r="T188" s="18">
        <v>0.45373426617599999</v>
      </c>
      <c r="U188" s="18">
        <v>0.45634087786319999</v>
      </c>
      <c r="V188" s="18">
        <v>0.45824858918900002</v>
      </c>
      <c r="W188" s="18">
        <v>0.45902795675590002</v>
      </c>
      <c r="X188" s="18">
        <v>0.4659116029284</v>
      </c>
      <c r="Y188" s="18">
        <v>0.46256612129410002</v>
      </c>
      <c r="Z188" s="18">
        <v>0.46731125576089999</v>
      </c>
      <c r="AA188" s="18">
        <v>0.4746997644084</v>
      </c>
      <c r="AB188" s="18">
        <v>0.4661982529434</v>
      </c>
      <c r="AC188" s="18">
        <v>0.45948206530480001</v>
      </c>
      <c r="AD188" s="18">
        <v>0.46304493628440002</v>
      </c>
      <c r="AE188" s="18">
        <v>0.46096064641630002</v>
      </c>
      <c r="AF188" s="18">
        <v>0.46239454836779997</v>
      </c>
      <c r="AG188" s="18">
        <v>0.49370314842579999</v>
      </c>
      <c r="AH188" s="18">
        <v>0.49060534667729999</v>
      </c>
      <c r="AI188" s="18">
        <v>0.48820529318810002</v>
      </c>
      <c r="AJ188" s="18">
        <v>0.51423065238849996</v>
      </c>
      <c r="AK188" s="18">
        <v>0.52155393053020005</v>
      </c>
      <c r="AL188" s="18">
        <v>0.52365731177429997</v>
      </c>
      <c r="AM188" s="18">
        <v>0.52835296063229997</v>
      </c>
      <c r="AN188" s="18">
        <v>0.51271351754789996</v>
      </c>
      <c r="AO188" s="220">
        <v>0.53115101225729999</v>
      </c>
      <c r="AP188" s="220">
        <v>0.53464098132049998</v>
      </c>
    </row>
    <row r="189" spans="1:42" hidden="1" outlineLevel="1" x14ac:dyDescent="0.25">
      <c r="A189" s="28" t="s">
        <v>46</v>
      </c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42757327.18</v>
      </c>
      <c r="R189" s="19">
        <v>47105406.859999999</v>
      </c>
      <c r="S189" s="19">
        <v>54579376.210000001</v>
      </c>
      <c r="T189" s="19">
        <v>61675046.25</v>
      </c>
      <c r="U189" s="19">
        <v>66269180.960000001</v>
      </c>
      <c r="V189" s="19">
        <v>72286682.310000002</v>
      </c>
      <c r="W189" s="19">
        <v>78771623.209999993</v>
      </c>
      <c r="X189" s="19">
        <v>84677185.700000003</v>
      </c>
      <c r="Y189" s="19">
        <v>88801382.060000002</v>
      </c>
      <c r="Z189" s="19">
        <v>93096963.859999999</v>
      </c>
      <c r="AA189" s="19">
        <v>100015266.56999999</v>
      </c>
      <c r="AB189" s="19">
        <v>100700937.98999999</v>
      </c>
      <c r="AC189" s="19">
        <v>103230154.81999999</v>
      </c>
      <c r="AD189" s="19">
        <v>107691071.61</v>
      </c>
      <c r="AE189" s="19">
        <v>110995835.88</v>
      </c>
      <c r="AF189" s="19">
        <v>116083910.04000001</v>
      </c>
      <c r="AG189" s="19">
        <v>120424397.22</v>
      </c>
      <c r="AH189" s="19">
        <v>124032072.51000001</v>
      </c>
      <c r="AI189" s="19">
        <v>126971116.39</v>
      </c>
      <c r="AJ189" s="19">
        <v>133305726.34</v>
      </c>
      <c r="AK189" s="19">
        <v>141207590.91</v>
      </c>
      <c r="AL189" s="19">
        <v>146575075.91999999</v>
      </c>
      <c r="AM189" s="19">
        <v>154850794.31</v>
      </c>
      <c r="AN189" s="19">
        <v>154878202.88999999</v>
      </c>
      <c r="AO189" s="224">
        <v>154655514.53999999</v>
      </c>
      <c r="AP189" s="224">
        <v>159059688.25999999</v>
      </c>
    </row>
    <row r="190" spans="1:42" hidden="1" outlineLevel="1" x14ac:dyDescent="0.25">
      <c r="A190" s="28" t="s">
        <v>763</v>
      </c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40783193.020000003</v>
      </c>
      <c r="R190" s="19">
        <v>45620302.920000002</v>
      </c>
      <c r="S190" s="19">
        <v>52732879.43</v>
      </c>
      <c r="T190" s="19">
        <v>59362118.75</v>
      </c>
      <c r="U190" s="19">
        <v>63276041.469999999</v>
      </c>
      <c r="V190" s="19">
        <v>69752540.200000003</v>
      </c>
      <c r="W190" s="19">
        <v>75839561.069999993</v>
      </c>
      <c r="X190" s="19">
        <v>81512828.799999997</v>
      </c>
      <c r="Y190" s="19">
        <v>86076656.469999999</v>
      </c>
      <c r="Z190" s="19">
        <v>89489930.040000007</v>
      </c>
      <c r="AA190" s="19">
        <v>96665289.769999996</v>
      </c>
      <c r="AB190" s="19">
        <v>96865952.75</v>
      </c>
      <c r="AC190" s="19">
        <v>102113044.95999999</v>
      </c>
      <c r="AD190" s="19">
        <v>106426899.84999999</v>
      </c>
      <c r="AE190" s="19">
        <v>109665530.63</v>
      </c>
      <c r="AF190" s="19">
        <v>114593409.76000001</v>
      </c>
      <c r="AG190" s="19">
        <v>118770589.77</v>
      </c>
      <c r="AH190" s="19">
        <v>122321549.70999999</v>
      </c>
      <c r="AI190" s="19">
        <v>125153380.69</v>
      </c>
      <c r="AJ190" s="19">
        <v>131390531.06</v>
      </c>
      <c r="AK190" s="19">
        <v>139132507.05000001</v>
      </c>
      <c r="AL190" s="19">
        <v>144401117.86000001</v>
      </c>
      <c r="AM190" s="19">
        <v>152061313.94</v>
      </c>
      <c r="AN190" s="19">
        <v>151470402.53</v>
      </c>
      <c r="AO190" s="224">
        <v>151375508.75999999</v>
      </c>
      <c r="AP190" s="224">
        <v>155653455.74000001</v>
      </c>
    </row>
    <row r="191" spans="1:42" hidden="1" outlineLevel="1" x14ac:dyDescent="0.25">
      <c r="A191" s="28" t="s">
        <v>653</v>
      </c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36750928.700000003</v>
      </c>
      <c r="AB191" s="19">
        <v>98477674.159999996</v>
      </c>
      <c r="AC191" s="19">
        <v>96548993.319999993</v>
      </c>
      <c r="AD191" s="19">
        <v>95693714.420000002</v>
      </c>
      <c r="AE191" s="19">
        <v>94098665.219999999</v>
      </c>
      <c r="AF191" s="19">
        <v>94096634.659999996</v>
      </c>
      <c r="AG191" s="19">
        <v>93300802.420000002</v>
      </c>
      <c r="AH191" s="19">
        <v>92311059.420000002</v>
      </c>
      <c r="AI191" s="19">
        <v>91222151.269999996</v>
      </c>
      <c r="AJ191" s="19">
        <v>89474833.219999999</v>
      </c>
      <c r="AK191" s="19">
        <v>88381310.599999994</v>
      </c>
      <c r="AL191" s="19">
        <v>87525767.109999999</v>
      </c>
      <c r="AM191" s="19">
        <v>88568909.609999999</v>
      </c>
      <c r="AN191" s="19">
        <v>153455503.34</v>
      </c>
      <c r="AO191" s="224">
        <v>149076471.94999999</v>
      </c>
      <c r="AP191" s="224">
        <v>147390209.47</v>
      </c>
    </row>
    <row r="192" spans="1:42" hidden="1" outlineLevel="1" x14ac:dyDescent="0.25">
      <c r="A192" s="28" t="s">
        <v>654</v>
      </c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3294359.01</v>
      </c>
      <c r="R192" s="19">
        <v>8096177.75</v>
      </c>
      <c r="S192" s="19">
        <v>15715122.390000001</v>
      </c>
      <c r="T192" s="19">
        <v>22715967.34</v>
      </c>
      <c r="U192" s="19">
        <v>27798269.98</v>
      </c>
      <c r="V192" s="19">
        <v>33864504.560000002</v>
      </c>
      <c r="W192" s="19">
        <v>40664910.299999997</v>
      </c>
      <c r="X192" s="19">
        <v>46742071.590000004</v>
      </c>
      <c r="Y192" s="19">
        <v>51693734.75</v>
      </c>
      <c r="Z192" s="19">
        <v>56674084.030000001</v>
      </c>
      <c r="AA192" s="19">
        <v>63264337.869999997</v>
      </c>
      <c r="AB192" s="19">
        <v>2223263.83</v>
      </c>
      <c r="AC192" s="19">
        <v>6681161.5</v>
      </c>
      <c r="AD192" s="19">
        <v>11997357.189999999</v>
      </c>
      <c r="AE192" s="19">
        <v>16897170.66</v>
      </c>
      <c r="AF192" s="19">
        <v>21987275.379999999</v>
      </c>
      <c r="AG192" s="19">
        <v>27123594.800000001</v>
      </c>
      <c r="AH192" s="19">
        <v>31721013.09</v>
      </c>
      <c r="AI192" s="19">
        <v>35748965.119999997</v>
      </c>
      <c r="AJ192" s="19">
        <v>43830893.119999997</v>
      </c>
      <c r="AK192" s="19">
        <v>52826280.310000002</v>
      </c>
      <c r="AL192" s="19">
        <v>59049308.810000002</v>
      </c>
      <c r="AM192" s="19">
        <v>66281884.700000003</v>
      </c>
      <c r="AN192" s="19">
        <v>1422699.55</v>
      </c>
      <c r="AO192" s="224">
        <v>5579042.5899999999</v>
      </c>
      <c r="AP192" s="224">
        <v>11669478.789999999</v>
      </c>
    </row>
    <row r="193" spans="1:42" hidden="1" outlineLevel="1" x14ac:dyDescent="0.25">
      <c r="A193" s="28" t="s">
        <v>655</v>
      </c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270363200</v>
      </c>
      <c r="R193" s="19">
        <v>308113000</v>
      </c>
      <c r="S193" s="19">
        <v>342267000</v>
      </c>
      <c r="T193" s="19">
        <v>368072800</v>
      </c>
      <c r="U193" s="19">
        <v>390174950</v>
      </c>
      <c r="V193" s="19">
        <v>411339050</v>
      </c>
      <c r="W193" s="19">
        <v>440050750</v>
      </c>
      <c r="X193" s="19">
        <v>461781150</v>
      </c>
      <c r="Y193" s="19">
        <v>489568850</v>
      </c>
      <c r="Z193" s="19">
        <v>512549250</v>
      </c>
      <c r="AA193" s="19">
        <v>530326250</v>
      </c>
      <c r="AB193" s="19">
        <v>547595650</v>
      </c>
      <c r="AC193" s="19">
        <v>565768550</v>
      </c>
      <c r="AD193" s="19">
        <v>590025150</v>
      </c>
      <c r="AE193" s="19">
        <v>610861250</v>
      </c>
      <c r="AF193" s="19">
        <v>633454050</v>
      </c>
      <c r="AG193" s="19">
        <v>621229500</v>
      </c>
      <c r="AH193" s="19">
        <v>638039900</v>
      </c>
      <c r="AI193" s="19">
        <v>655817300</v>
      </c>
      <c r="AJ193" s="19">
        <v>665869100</v>
      </c>
      <c r="AK193" s="19">
        <v>694252000</v>
      </c>
      <c r="AL193" s="19">
        <v>713846700</v>
      </c>
      <c r="AM193" s="19">
        <v>729586600</v>
      </c>
      <c r="AN193" s="19">
        <v>745135700</v>
      </c>
      <c r="AO193" s="224">
        <v>734290650</v>
      </c>
      <c r="AP193" s="224">
        <v>753144850</v>
      </c>
    </row>
    <row r="194" spans="1:42" hidden="1" outlineLevel="1" x14ac:dyDescent="0.25">
      <c r="A194" s="19" t="s">
        <v>747</v>
      </c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3376500</v>
      </c>
      <c r="S194" s="19">
        <v>4140900</v>
      </c>
      <c r="T194" s="19">
        <v>4665100</v>
      </c>
      <c r="U194" s="19">
        <v>6238650</v>
      </c>
      <c r="V194" s="19">
        <v>5100500</v>
      </c>
      <c r="W194" s="19">
        <v>5781700</v>
      </c>
      <c r="X194" s="19">
        <v>5871700</v>
      </c>
      <c r="Y194" s="19">
        <v>4944300</v>
      </c>
      <c r="Z194" s="19">
        <v>7506700</v>
      </c>
      <c r="AA194" s="19">
        <v>6297100</v>
      </c>
      <c r="AB194" s="19">
        <v>7242600</v>
      </c>
      <c r="AC194" s="19">
        <v>1792600</v>
      </c>
      <c r="AD194" s="19">
        <v>1882000</v>
      </c>
      <c r="AE194" s="19">
        <v>2006700</v>
      </c>
      <c r="AF194" s="19">
        <v>2309100</v>
      </c>
      <c r="AG194" s="19">
        <v>2444700</v>
      </c>
      <c r="AH194" s="19">
        <v>2664500</v>
      </c>
      <c r="AI194" s="19">
        <v>3407600</v>
      </c>
      <c r="AJ194" s="19">
        <v>3909700</v>
      </c>
      <c r="AK194" s="19">
        <v>4762200</v>
      </c>
      <c r="AL194" s="19">
        <v>5491700</v>
      </c>
      <c r="AM194" s="19">
        <v>6790700</v>
      </c>
      <c r="AN194" s="19">
        <v>7606700</v>
      </c>
      <c r="AO194" s="224">
        <v>7744200</v>
      </c>
      <c r="AP194" s="224">
        <v>8260000</v>
      </c>
    </row>
    <row r="195" spans="1:42" hidden="1" outlineLevel="1" x14ac:dyDescent="0.25">
      <c r="A195" s="28" t="s">
        <v>748</v>
      </c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266132300</v>
      </c>
      <c r="R195" s="19">
        <v>304736500</v>
      </c>
      <c r="S195" s="19">
        <v>338126100</v>
      </c>
      <c r="T195" s="19">
        <v>363407700</v>
      </c>
      <c r="U195" s="19">
        <v>383936300</v>
      </c>
      <c r="V195" s="19">
        <v>406238550</v>
      </c>
      <c r="W195" s="19">
        <v>434269050</v>
      </c>
      <c r="X195" s="19">
        <v>455909450</v>
      </c>
      <c r="Y195" s="19">
        <v>484624550</v>
      </c>
      <c r="Z195" s="19">
        <v>505042550</v>
      </c>
      <c r="AA195" s="19">
        <v>524029150</v>
      </c>
      <c r="AB195" s="19">
        <v>540353050</v>
      </c>
      <c r="AC195" s="19">
        <v>563975950</v>
      </c>
      <c r="AD195" s="19">
        <v>588143150</v>
      </c>
      <c r="AE195" s="19">
        <v>608854550</v>
      </c>
      <c r="AF195" s="19">
        <v>631144950</v>
      </c>
      <c r="AG195" s="19">
        <v>618784800</v>
      </c>
      <c r="AH195" s="19">
        <v>635375400</v>
      </c>
      <c r="AI195" s="19">
        <v>652409700</v>
      </c>
      <c r="AJ195" s="19">
        <v>661959400</v>
      </c>
      <c r="AK195" s="19">
        <v>689489800</v>
      </c>
      <c r="AL195" s="19">
        <v>708355000</v>
      </c>
      <c r="AM195" s="19">
        <v>722795900</v>
      </c>
      <c r="AN195" s="19">
        <v>737529000</v>
      </c>
      <c r="AO195" s="224">
        <v>726546450</v>
      </c>
      <c r="AP195" s="224">
        <v>744884850</v>
      </c>
    </row>
    <row r="196" spans="1:42" hidden="1" outlineLevel="1" x14ac:dyDescent="0.25">
      <c r="A196" s="28" t="s">
        <v>862</v>
      </c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5394.8457520000002</v>
      </c>
      <c r="R196" s="19">
        <v>5563.8098849999997</v>
      </c>
      <c r="S196" s="19">
        <v>5674.6543089999996</v>
      </c>
      <c r="T196" s="19">
        <v>5744.3136949999998</v>
      </c>
      <c r="U196" s="19">
        <v>5797.3737389999997</v>
      </c>
      <c r="V196" s="19">
        <v>5828.642785</v>
      </c>
      <c r="W196" s="19">
        <v>5888.434878</v>
      </c>
      <c r="X196" s="19">
        <v>5927.5156280000001</v>
      </c>
      <c r="Y196" s="19">
        <v>5965.6964770000004</v>
      </c>
      <c r="Z196" s="19">
        <v>5997.3245420000003</v>
      </c>
      <c r="AA196" s="19">
        <v>6015.975066</v>
      </c>
      <c r="AB196" s="19">
        <v>6032.117757</v>
      </c>
      <c r="AC196" s="19">
        <v>6047.12003</v>
      </c>
      <c r="AD196" s="19">
        <v>6066.0986370000001</v>
      </c>
      <c r="AE196" s="19">
        <v>6080.581021</v>
      </c>
      <c r="AF196" s="19">
        <v>6091.9587039999997</v>
      </c>
      <c r="AG196" s="19">
        <v>6183.7261850000004</v>
      </c>
      <c r="AH196" s="19">
        <v>6186.2737299999999</v>
      </c>
      <c r="AI196" s="19">
        <v>6187.9480670000003</v>
      </c>
      <c r="AJ196" s="19">
        <v>6287.122085</v>
      </c>
      <c r="AK196" s="19">
        <v>6305.592138</v>
      </c>
      <c r="AL196" s="19">
        <v>6311.5303000000004</v>
      </c>
      <c r="AM196" s="19">
        <v>6287.5883350000004</v>
      </c>
      <c r="AN196" s="19">
        <v>6257.332762</v>
      </c>
      <c r="AO196" s="224">
        <v>6256.8969040000002</v>
      </c>
      <c r="AP196" s="224">
        <v>6218.7356019999997</v>
      </c>
    </row>
    <row r="197" spans="1:42" hidden="1" outlineLevel="1" x14ac:dyDescent="0.25">
      <c r="A197" s="28" t="s">
        <v>50</v>
      </c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-225711.82</v>
      </c>
      <c r="S197" s="19">
        <v>-173661.76</v>
      </c>
      <c r="T197" s="19">
        <v>-181252.25</v>
      </c>
      <c r="U197" s="19">
        <v>-200617.53</v>
      </c>
      <c r="V197" s="19">
        <v>-186798.2</v>
      </c>
      <c r="W197" s="19">
        <v>-223281.8</v>
      </c>
      <c r="X197" s="19">
        <v>-203722.92</v>
      </c>
      <c r="Y197" s="19">
        <v>-221748.27</v>
      </c>
      <c r="Z197" s="19">
        <v>-233793.09</v>
      </c>
      <c r="AA197" s="19">
        <v>-233897.53</v>
      </c>
      <c r="AB197" s="19">
        <v>-279819.17</v>
      </c>
      <c r="AC197" s="19">
        <v>-272390.67</v>
      </c>
      <c r="AD197" s="19">
        <v>-253348.24</v>
      </c>
      <c r="AE197" s="19">
        <v>-264437.73</v>
      </c>
      <c r="AF197" s="19">
        <v>-242815.79</v>
      </c>
      <c r="AG197" s="19">
        <v>-234511.86</v>
      </c>
      <c r="AH197" s="19">
        <v>-204400.47</v>
      </c>
      <c r="AI197" s="19">
        <v>-179332.1</v>
      </c>
      <c r="AJ197" s="19">
        <v>-194251.28</v>
      </c>
      <c r="AK197" s="19">
        <v>-181424.47</v>
      </c>
      <c r="AL197" s="19">
        <v>-223207.75</v>
      </c>
      <c r="AM197" s="19">
        <v>-224590.85</v>
      </c>
      <c r="AN197" s="19">
        <v>-187901.12</v>
      </c>
      <c r="AO197" s="224">
        <v>-186078.65</v>
      </c>
      <c r="AP197" s="224">
        <v>-156556.53</v>
      </c>
    </row>
    <row r="198" spans="1:42" hidden="1" outlineLevel="1" x14ac:dyDescent="0.25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0.24469255570000001</v>
      </c>
      <c r="R198" s="18">
        <v>0.2285448846</v>
      </c>
      <c r="S198" s="18">
        <v>0.222519944</v>
      </c>
      <c r="T198" s="18">
        <v>0.25553495050000002</v>
      </c>
      <c r="U198" s="18">
        <v>0.33822280669999999</v>
      </c>
      <c r="V198" s="18">
        <v>0.38346957840000001</v>
      </c>
      <c r="W198" s="18">
        <v>0.3964045792</v>
      </c>
      <c r="X198" s="18">
        <v>0.45163758409999999</v>
      </c>
      <c r="Y198" s="18">
        <v>0.46515896569999998</v>
      </c>
      <c r="Z198" s="18">
        <v>0.47236009449999999</v>
      </c>
      <c r="AA198" s="18">
        <v>0.50387699929999996</v>
      </c>
      <c r="AB198" s="18">
        <v>0.53371037710000002</v>
      </c>
      <c r="AC198" s="18">
        <v>0.5543727531</v>
      </c>
      <c r="AD198" s="18">
        <v>0.54344834779999995</v>
      </c>
      <c r="AE198" s="18">
        <v>0.53282820009999998</v>
      </c>
      <c r="AF198" s="18">
        <v>0.53111564529999999</v>
      </c>
      <c r="AG198" s="18">
        <v>0.53041307670000004</v>
      </c>
      <c r="AH198" s="18">
        <v>0.53778871139999995</v>
      </c>
      <c r="AI198" s="18">
        <v>0.54163692519999995</v>
      </c>
      <c r="AJ198" s="18">
        <v>0.54207227570000005</v>
      </c>
      <c r="AK198" s="18">
        <v>0.52564075610000005</v>
      </c>
      <c r="AL198" s="18">
        <v>0.51447389669999999</v>
      </c>
      <c r="AM198" s="18">
        <v>0.5111958875</v>
      </c>
      <c r="AN198" s="18">
        <v>0.52634025969999998</v>
      </c>
      <c r="AO198" s="220">
        <v>0.53076647529999998</v>
      </c>
      <c r="AP198" s="220">
        <v>0.52238751989999999</v>
      </c>
    </row>
    <row r="199" spans="1:42" hidden="1" outlineLevel="1" x14ac:dyDescent="0.25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2.968732995531E-2</v>
      </c>
      <c r="R199" s="18">
        <v>1.202888410844E-2</v>
      </c>
      <c r="S199" s="18">
        <v>2.6027301494510002E-2</v>
      </c>
      <c r="T199" s="18">
        <v>3.09652048295E-2</v>
      </c>
      <c r="U199" s="18">
        <v>5.9459722648130001E-2</v>
      </c>
      <c r="V199" s="18">
        <v>4.9146284301229998E-2</v>
      </c>
      <c r="W199" s="18">
        <v>2.413308552665E-2</v>
      </c>
      <c r="X199" s="18">
        <v>8.1433343148999998E-2</v>
      </c>
      <c r="Y199" s="18">
        <v>5.7864265631900003E-2</v>
      </c>
      <c r="Z199" s="18">
        <v>2.728945966294E-2</v>
      </c>
      <c r="AA199" s="18">
        <v>8.6674564725950004E-2</v>
      </c>
      <c r="AB199" s="18">
        <v>6.5640810719809997E-2</v>
      </c>
      <c r="AC199" s="18">
        <v>6.7836903166270002E-2</v>
      </c>
      <c r="AD199" s="18">
        <v>6.6295967851059998E-2</v>
      </c>
      <c r="AE199" s="18">
        <v>6.6004513239419998E-2</v>
      </c>
      <c r="AF199" s="18">
        <v>6.5109363950419996E-2</v>
      </c>
      <c r="AG199" s="18">
        <v>6.8596665415160005E-2</v>
      </c>
      <c r="AH199" s="18">
        <v>6.8719689046580004E-2</v>
      </c>
      <c r="AI199" s="18">
        <v>7.1260976397040002E-2</v>
      </c>
      <c r="AJ199" s="18">
        <v>7.0875635477360005E-2</v>
      </c>
      <c r="AK199" s="18">
        <v>6.8750448523040006E-2</v>
      </c>
      <c r="AL199" s="18">
        <v>6.8385652458789997E-2</v>
      </c>
      <c r="AM199" s="18">
        <v>6.7574259441259998E-2</v>
      </c>
      <c r="AN199" s="18">
        <v>7.0878047217179996E-2</v>
      </c>
      <c r="AO199" s="220">
        <v>7.1710025997140006E-2</v>
      </c>
      <c r="AP199" s="220">
        <v>6.8936733077149995E-2</v>
      </c>
    </row>
    <row r="200" spans="1:42" hidden="1" outlineLevel="1" x14ac:dyDescent="0.25">
      <c r="C200" s="7"/>
      <c r="D200" s="7"/>
      <c r="E200" s="7"/>
      <c r="F200" s="7"/>
    </row>
    <row r="201" spans="1:42" hidden="1" outlineLevel="1" x14ac:dyDescent="0.25">
      <c r="A201" s="49" t="s">
        <v>53</v>
      </c>
      <c r="C201" s="7"/>
      <c r="D201" s="7"/>
      <c r="E201" s="7"/>
      <c r="F201" s="7"/>
    </row>
    <row r="202" spans="1:42" hidden="1" outlineLevel="1" x14ac:dyDescent="0.25">
      <c r="A202" s="28" t="s">
        <v>517</v>
      </c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40783770.630000003</v>
      </c>
      <c r="R202" s="19">
        <v>45620915.530000001</v>
      </c>
      <c r="S202" s="19">
        <v>52728992.039999999</v>
      </c>
      <c r="T202" s="19">
        <v>59358481.359999999</v>
      </c>
      <c r="U202" s="19">
        <v>63274966.579999998</v>
      </c>
      <c r="V202" s="19">
        <v>69752215.310000002</v>
      </c>
      <c r="W202" s="19">
        <v>75840236.930000007</v>
      </c>
      <c r="X202" s="19">
        <v>81513328.700000003</v>
      </c>
      <c r="Y202" s="19">
        <v>86077164.299999997</v>
      </c>
      <c r="Z202" s="19">
        <v>89490551.510000005</v>
      </c>
      <c r="AA202" s="19">
        <v>96665886.969999999</v>
      </c>
      <c r="AB202" s="19">
        <v>96866646.159999996</v>
      </c>
      <c r="AC202" s="19">
        <v>101866889.37</v>
      </c>
      <c r="AD202" s="19">
        <v>106426751.23</v>
      </c>
      <c r="AE202" s="19">
        <v>109665308.05</v>
      </c>
      <c r="AF202" s="19">
        <v>114594195.98</v>
      </c>
      <c r="AG202" s="19">
        <v>118770561.87</v>
      </c>
      <c r="AH202" s="19">
        <v>119579024.87</v>
      </c>
      <c r="AI202" s="19">
        <v>122254685.54000001</v>
      </c>
      <c r="AJ202" s="19">
        <v>128467130.55</v>
      </c>
      <c r="AK202" s="19">
        <v>135945309.25</v>
      </c>
      <c r="AL202" s="19">
        <v>140746535.22999999</v>
      </c>
      <c r="AM202" s="19">
        <v>148278910.34999999</v>
      </c>
      <c r="AN202" s="19">
        <v>147498649.38</v>
      </c>
      <c r="AO202" s="224">
        <v>147412166.80000001</v>
      </c>
      <c r="AP202" s="224">
        <v>153029610.94999999</v>
      </c>
    </row>
    <row r="203" spans="1:42" hidden="1" outlineLevel="1" x14ac:dyDescent="0.25">
      <c r="A203" s="28" t="s">
        <v>518</v>
      </c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224">
        <v>0</v>
      </c>
      <c r="AP203" s="224">
        <v>0</v>
      </c>
    </row>
    <row r="204" spans="1:42" hidden="1" outlineLevel="1" x14ac:dyDescent="0.25">
      <c r="A204" s="28" t="s">
        <v>519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224">
        <v>0</v>
      </c>
      <c r="AP204" s="224">
        <v>0</v>
      </c>
    </row>
    <row r="205" spans="1:42" hidden="1" outlineLevel="1" x14ac:dyDescent="0.25">
      <c r="A205" s="28" t="s">
        <v>520</v>
      </c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224">
        <v>0</v>
      </c>
      <c r="AP205" s="224">
        <v>0</v>
      </c>
    </row>
    <row r="206" spans="1:42" hidden="1" outlineLevel="1" x14ac:dyDescent="0.25">
      <c r="A206" s="28" t="s">
        <v>521</v>
      </c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224">
        <v>0</v>
      </c>
      <c r="AP206" s="224">
        <v>0</v>
      </c>
    </row>
    <row r="207" spans="1:42" hidden="1" outlineLevel="1" x14ac:dyDescent="0.25">
      <c r="A207" s="28" t="s">
        <v>522</v>
      </c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224">
        <v>0</v>
      </c>
      <c r="AP207" s="224">
        <v>0</v>
      </c>
    </row>
    <row r="208" spans="1:42" hidden="1" outlineLevel="1" x14ac:dyDescent="0.25">
      <c r="A208" s="28" t="s">
        <v>721</v>
      </c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224">
        <v>0</v>
      </c>
      <c r="AP208" s="224">
        <v>0</v>
      </c>
    </row>
    <row r="209" spans="1:42" hidden="1" outlineLevel="1" x14ac:dyDescent="0.25">
      <c r="A209" s="28" t="s">
        <v>523</v>
      </c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224">
        <v>0</v>
      </c>
      <c r="AP209" s="224">
        <v>0</v>
      </c>
    </row>
    <row r="210" spans="1:42" hidden="1" outlineLevel="1" x14ac:dyDescent="0.25">
      <c r="A210" s="28" t="s">
        <v>524</v>
      </c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224">
        <v>0</v>
      </c>
      <c r="AP210" s="224">
        <v>0</v>
      </c>
    </row>
    <row r="211" spans="1:42" hidden="1" outlineLevel="1" x14ac:dyDescent="0.25">
      <c r="A211" s="28" t="s">
        <v>525</v>
      </c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17662.73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224">
        <v>0</v>
      </c>
      <c r="AP211" s="224">
        <v>0</v>
      </c>
    </row>
    <row r="212" spans="1:42" hidden="1" outlineLevel="1" x14ac:dyDescent="0.25">
      <c r="A212" s="28" t="s">
        <v>526</v>
      </c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224">
        <v>8497.82</v>
      </c>
      <c r="AP212" s="224">
        <v>267.99</v>
      </c>
    </row>
    <row r="213" spans="1:42" hidden="1" outlineLevel="1" x14ac:dyDescent="0.25">
      <c r="A213" s="28" t="s">
        <v>527</v>
      </c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10487.96</v>
      </c>
      <c r="AO213" s="224">
        <v>0</v>
      </c>
      <c r="AP213" s="224">
        <v>10488.08</v>
      </c>
    </row>
    <row r="214" spans="1:42" hidden="1" outlineLevel="1" x14ac:dyDescent="0.25">
      <c r="A214" s="28" t="s">
        <v>528</v>
      </c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589003.82999999996</v>
      </c>
      <c r="AN214" s="19">
        <v>862552.19</v>
      </c>
      <c r="AO214" s="224">
        <v>830080.51</v>
      </c>
      <c r="AP214" s="224">
        <v>880817.05</v>
      </c>
    </row>
    <row r="215" spans="1:42" hidden="1" outlineLevel="1" x14ac:dyDescent="0.25">
      <c r="A215" s="28" t="s">
        <v>529</v>
      </c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224">
        <v>0</v>
      </c>
      <c r="AP215" s="224">
        <v>0</v>
      </c>
    </row>
    <row r="216" spans="1:42" hidden="1" outlineLevel="1" x14ac:dyDescent="0.25">
      <c r="A216" s="28" t="s">
        <v>530</v>
      </c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224">
        <v>0</v>
      </c>
      <c r="AP216" s="224">
        <v>0</v>
      </c>
    </row>
    <row r="217" spans="1:42" hidden="1" outlineLevel="1" x14ac:dyDescent="0.25">
      <c r="A217" s="28" t="s">
        <v>531</v>
      </c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224">
        <v>0</v>
      </c>
      <c r="AP217" s="224">
        <v>0</v>
      </c>
    </row>
    <row r="218" spans="1:42" hidden="1" outlineLevel="1" x14ac:dyDescent="0.25">
      <c r="A218" s="28" t="s">
        <v>532</v>
      </c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224">
        <v>1006.57</v>
      </c>
      <c r="AP218" s="224">
        <v>228.87</v>
      </c>
    </row>
    <row r="219" spans="1:42" hidden="1" outlineLevel="1" x14ac:dyDescent="0.25">
      <c r="A219" s="28" t="s">
        <v>533</v>
      </c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224">
        <v>0</v>
      </c>
      <c r="AP219" s="224">
        <v>0</v>
      </c>
    </row>
    <row r="220" spans="1:42" hidden="1" outlineLevel="1" x14ac:dyDescent="0.25">
      <c r="A220" s="28" t="s">
        <v>534</v>
      </c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4100.53</v>
      </c>
      <c r="AD220" s="19">
        <v>3785.39</v>
      </c>
      <c r="AE220" s="19">
        <v>197.99</v>
      </c>
      <c r="AF220" s="19">
        <v>258.54000000000002</v>
      </c>
      <c r="AG220" s="19">
        <v>14056.57</v>
      </c>
      <c r="AH220" s="19">
        <v>13782.33</v>
      </c>
      <c r="AI220" s="19">
        <v>13506.8</v>
      </c>
      <c r="AJ220" s="19">
        <v>13180.02</v>
      </c>
      <c r="AK220" s="19">
        <v>12981.59</v>
      </c>
      <c r="AL220" s="19">
        <v>12782.77</v>
      </c>
      <c r="AM220" s="19">
        <v>10084.200000000001</v>
      </c>
      <c r="AN220" s="19">
        <v>9983.2900000000009</v>
      </c>
      <c r="AO220" s="224">
        <v>9883.48</v>
      </c>
      <c r="AP220" s="224">
        <v>9783.84</v>
      </c>
    </row>
    <row r="221" spans="1:42" hidden="1" outlineLevel="1" x14ac:dyDescent="0.25">
      <c r="A221" s="28" t="s">
        <v>535</v>
      </c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246627.20000000001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224">
        <v>0</v>
      </c>
      <c r="AP221" s="224">
        <v>0</v>
      </c>
    </row>
    <row r="222" spans="1:42" hidden="1" outlineLevel="1" x14ac:dyDescent="0.25">
      <c r="A222" s="28" t="s">
        <v>536</v>
      </c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224">
        <v>0</v>
      </c>
      <c r="AP222" s="224">
        <v>0</v>
      </c>
    </row>
    <row r="223" spans="1:42" hidden="1" outlineLevel="1" x14ac:dyDescent="0.25">
      <c r="A223" s="28" t="s">
        <v>537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11790.63</v>
      </c>
      <c r="AD223" s="19">
        <v>1174.6300000000001</v>
      </c>
      <c r="AE223" s="19">
        <v>-4800</v>
      </c>
      <c r="AF223" s="19">
        <v>5350.85</v>
      </c>
      <c r="AG223" s="19">
        <v>0</v>
      </c>
      <c r="AH223" s="19">
        <v>25181.32</v>
      </c>
      <c r="AI223" s="19">
        <v>18533.12</v>
      </c>
      <c r="AJ223" s="19">
        <v>13754.95</v>
      </c>
      <c r="AK223" s="19">
        <v>29293.39</v>
      </c>
      <c r="AL223" s="19">
        <v>19875.560000000001</v>
      </c>
      <c r="AM223" s="19">
        <v>25226.18</v>
      </c>
      <c r="AN223" s="19">
        <v>24497.82</v>
      </c>
      <c r="AO223" s="224">
        <v>3647.47</v>
      </c>
      <c r="AP223" s="224">
        <v>11765.13</v>
      </c>
    </row>
    <row r="224" spans="1:42" hidden="1" outlineLevel="1" x14ac:dyDescent="0.25">
      <c r="A224" s="28" t="s">
        <v>538</v>
      </c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-342.15</v>
      </c>
      <c r="AH224" s="19">
        <v>-20.71</v>
      </c>
      <c r="AI224" s="19">
        <v>-2.2000000000000002</v>
      </c>
      <c r="AJ224" s="19">
        <v>3452.44</v>
      </c>
      <c r="AK224" s="19">
        <v>2473.02</v>
      </c>
      <c r="AL224" s="19">
        <v>-37.06</v>
      </c>
      <c r="AM224" s="19">
        <v>-37.06</v>
      </c>
      <c r="AN224" s="19">
        <v>497.9</v>
      </c>
      <c r="AO224" s="224">
        <v>-737.36</v>
      </c>
      <c r="AP224" s="224">
        <v>4243.58</v>
      </c>
    </row>
    <row r="225" spans="1:42" hidden="1" outlineLevel="1" x14ac:dyDescent="0.25">
      <c r="A225" s="28" t="s">
        <v>539</v>
      </c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224">
        <v>0</v>
      </c>
      <c r="AP225" s="224">
        <v>0</v>
      </c>
    </row>
    <row r="226" spans="1:42" hidden="1" outlineLevel="1" x14ac:dyDescent="0.25">
      <c r="A226" s="28" t="s">
        <v>540</v>
      </c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224">
        <v>0</v>
      </c>
      <c r="AP226" s="224">
        <v>0</v>
      </c>
    </row>
    <row r="227" spans="1:42" hidden="1" outlineLevel="1" x14ac:dyDescent="0.25">
      <c r="A227" s="28" t="s">
        <v>541</v>
      </c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224">
        <v>0</v>
      </c>
      <c r="AP227" s="224">
        <v>0</v>
      </c>
    </row>
    <row r="228" spans="1:42" hidden="1" outlineLevel="1" x14ac:dyDescent="0.25">
      <c r="A228" s="28" t="s">
        <v>542</v>
      </c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26476.95</v>
      </c>
      <c r="AF228" s="19">
        <v>19055.939999999999</v>
      </c>
      <c r="AG228" s="19">
        <v>18511.689999999999</v>
      </c>
      <c r="AH228" s="19">
        <v>8764.6</v>
      </c>
      <c r="AI228" s="19">
        <v>46643.63</v>
      </c>
      <c r="AJ228" s="19">
        <v>45989.65</v>
      </c>
      <c r="AK228" s="19">
        <v>68954.75</v>
      </c>
      <c r="AL228" s="19">
        <v>74152.600000000006</v>
      </c>
      <c r="AM228" s="19">
        <v>63780.94</v>
      </c>
      <c r="AN228" s="19">
        <v>57524.98</v>
      </c>
      <c r="AO228" s="224">
        <v>72136.460000000006</v>
      </c>
      <c r="AP228" s="224">
        <v>90431.039999999994</v>
      </c>
    </row>
    <row r="229" spans="1:42" hidden="1" outlineLevel="1" x14ac:dyDescent="0.25">
      <c r="A229" s="28" t="s">
        <v>543</v>
      </c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224">
        <v>0</v>
      </c>
      <c r="AP229" s="224">
        <v>0</v>
      </c>
    </row>
    <row r="230" spans="1:42" hidden="1" outlineLevel="1" x14ac:dyDescent="0.25">
      <c r="A230" s="28" t="s">
        <v>544</v>
      </c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224">
        <v>0</v>
      </c>
      <c r="AP230" s="224">
        <v>0</v>
      </c>
    </row>
    <row r="231" spans="1:42" hidden="1" outlineLevel="1" x14ac:dyDescent="0.25">
      <c r="A231" s="28" t="s">
        <v>545</v>
      </c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224">
        <v>0</v>
      </c>
      <c r="AP231" s="224">
        <v>0</v>
      </c>
    </row>
    <row r="232" spans="1:42" hidden="1" outlineLevel="1" x14ac:dyDescent="0.25">
      <c r="A232" s="28" t="s">
        <v>61</v>
      </c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153737.04999999999</v>
      </c>
      <c r="AI232" s="19">
        <v>126379.75</v>
      </c>
      <c r="AJ232" s="19">
        <v>95660.03</v>
      </c>
      <c r="AK232" s="19">
        <v>148314.25</v>
      </c>
      <c r="AL232" s="19">
        <v>179420.53</v>
      </c>
      <c r="AM232" s="19">
        <v>146733.82</v>
      </c>
      <c r="AN232" s="19">
        <v>149963.42000000001</v>
      </c>
      <c r="AO232" s="224">
        <v>153694.6</v>
      </c>
      <c r="AP232" s="224">
        <v>195798.32</v>
      </c>
    </row>
    <row r="233" spans="1:42" hidden="1" outlineLevel="1" x14ac:dyDescent="0.25">
      <c r="A233" s="28" t="s">
        <v>546</v>
      </c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50179.22</v>
      </c>
      <c r="AI233" s="19">
        <v>44471.47</v>
      </c>
      <c r="AJ233" s="19">
        <v>16475.900000000001</v>
      </c>
      <c r="AK233" s="19">
        <v>62590.55</v>
      </c>
      <c r="AL233" s="19">
        <v>72284.72</v>
      </c>
      <c r="AM233" s="19">
        <v>66725.22</v>
      </c>
      <c r="AN233" s="19">
        <v>73422.259999999995</v>
      </c>
      <c r="AO233" s="224">
        <v>81801.429999999993</v>
      </c>
      <c r="AP233" s="224">
        <v>108503.19</v>
      </c>
    </row>
    <row r="234" spans="1:42" hidden="1" outlineLevel="1" x14ac:dyDescent="0.25">
      <c r="A234" s="28" t="s">
        <v>547</v>
      </c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103557.83</v>
      </c>
      <c r="AI234" s="19">
        <v>81908.28</v>
      </c>
      <c r="AJ234" s="19">
        <v>79184.13</v>
      </c>
      <c r="AK234" s="19">
        <v>75794.759999999995</v>
      </c>
      <c r="AL234" s="19">
        <v>97206.87</v>
      </c>
      <c r="AM234" s="19">
        <v>80008.600000000006</v>
      </c>
      <c r="AN234" s="19">
        <v>70063.3</v>
      </c>
      <c r="AO234" s="224">
        <v>71893.17</v>
      </c>
      <c r="AP234" s="224">
        <v>86333.55</v>
      </c>
    </row>
    <row r="235" spans="1:42" hidden="1" outlineLevel="1" x14ac:dyDescent="0.25">
      <c r="A235" s="28" t="s">
        <v>548</v>
      </c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9928.94</v>
      </c>
      <c r="AL235" s="19">
        <v>9928.94</v>
      </c>
      <c r="AM235" s="19">
        <v>0</v>
      </c>
      <c r="AN235" s="19">
        <v>0</v>
      </c>
      <c r="AO235" s="224">
        <v>0</v>
      </c>
      <c r="AP235" s="224">
        <v>961.58</v>
      </c>
    </row>
    <row r="236" spans="1:42" hidden="1" outlineLevel="1" x14ac:dyDescent="0.25">
      <c r="A236" s="28" t="s">
        <v>549</v>
      </c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6477.86</v>
      </c>
      <c r="AO236" s="224">
        <v>0</v>
      </c>
      <c r="AP236" s="224">
        <v>0</v>
      </c>
    </row>
    <row r="237" spans="1:42" hidden="1" outlineLevel="1" x14ac:dyDescent="0.25">
      <c r="A237" s="28" t="s">
        <v>550</v>
      </c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224">
        <v>0</v>
      </c>
      <c r="AP237" s="224">
        <v>0</v>
      </c>
    </row>
    <row r="238" spans="1:42" hidden="1" outlineLevel="1" x14ac:dyDescent="0.25">
      <c r="A238" s="28" t="s">
        <v>551</v>
      </c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224">
        <v>0</v>
      </c>
      <c r="AP238" s="224">
        <v>0</v>
      </c>
    </row>
    <row r="239" spans="1:42" hidden="1" outlineLevel="1" x14ac:dyDescent="0.25">
      <c r="A239" s="28" t="s">
        <v>552</v>
      </c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224">
        <v>0</v>
      </c>
      <c r="AP239" s="224">
        <v>0</v>
      </c>
    </row>
    <row r="240" spans="1:42" hidden="1" outlineLevel="1" x14ac:dyDescent="0.25">
      <c r="A240" s="28" t="s">
        <v>553</v>
      </c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3372.32</v>
      </c>
      <c r="AJ240" s="19">
        <v>0</v>
      </c>
      <c r="AK240" s="19">
        <v>1202.24</v>
      </c>
      <c r="AL240" s="19">
        <v>8086.38</v>
      </c>
      <c r="AM240" s="19">
        <v>16283.78</v>
      </c>
      <c r="AN240" s="19">
        <v>18024.61</v>
      </c>
      <c r="AO240" s="224">
        <v>29179.49</v>
      </c>
      <c r="AP240" s="224">
        <v>18748.990000000002</v>
      </c>
    </row>
    <row r="241" spans="1:42" hidden="1" outlineLevel="1" x14ac:dyDescent="0.25">
      <c r="A241" s="28" t="s">
        <v>554</v>
      </c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8136.6</v>
      </c>
      <c r="AB241" s="19">
        <v>11837.87</v>
      </c>
      <c r="AC241" s="19">
        <v>12452.93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32897.160000000003</v>
      </c>
      <c r="AI241" s="19">
        <v>35725.22</v>
      </c>
      <c r="AJ241" s="19">
        <v>44826.91</v>
      </c>
      <c r="AK241" s="19">
        <v>38726.83</v>
      </c>
      <c r="AL241" s="19">
        <v>52338.33</v>
      </c>
      <c r="AM241" s="19">
        <v>32591.27</v>
      </c>
      <c r="AN241" s="19">
        <v>31560.81</v>
      </c>
      <c r="AO241" s="224">
        <v>26952.89</v>
      </c>
      <c r="AP241" s="224">
        <v>47498.58</v>
      </c>
    </row>
    <row r="242" spans="1:42" hidden="1" outlineLevel="1" x14ac:dyDescent="0.25">
      <c r="A242" s="28" t="s">
        <v>555</v>
      </c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224">
        <v>0</v>
      </c>
      <c r="AP242" s="224">
        <v>0</v>
      </c>
    </row>
    <row r="243" spans="1:42" hidden="1" outlineLevel="1" x14ac:dyDescent="0.25">
      <c r="A243" s="28" t="s">
        <v>556</v>
      </c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62690.75</v>
      </c>
      <c r="AE243" s="19">
        <v>59967.59</v>
      </c>
      <c r="AF243" s="19">
        <v>66111.649999999994</v>
      </c>
      <c r="AG243" s="19">
        <v>78524.27</v>
      </c>
      <c r="AH243" s="19">
        <v>75220.259999999995</v>
      </c>
      <c r="AI243" s="19">
        <v>102335.98</v>
      </c>
      <c r="AJ243" s="19">
        <v>107101.62</v>
      </c>
      <c r="AK243" s="19">
        <v>113592.42</v>
      </c>
      <c r="AL243" s="19">
        <v>124136.33</v>
      </c>
      <c r="AM243" s="19">
        <v>160485.04</v>
      </c>
      <c r="AN243" s="19">
        <v>170931.39</v>
      </c>
      <c r="AO243" s="224">
        <v>176001.83</v>
      </c>
      <c r="AP243" s="224">
        <v>191597.55</v>
      </c>
    </row>
    <row r="244" spans="1:42" hidden="1" outlineLevel="1" x14ac:dyDescent="0.25">
      <c r="A244" s="28" t="s">
        <v>557</v>
      </c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224">
        <v>0</v>
      </c>
      <c r="AP244" s="224">
        <v>0</v>
      </c>
    </row>
    <row r="245" spans="1:42" hidden="1" outlineLevel="1" x14ac:dyDescent="0.25">
      <c r="A245" s="28" t="s">
        <v>558</v>
      </c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224">
        <v>0</v>
      </c>
      <c r="AP245" s="224">
        <v>0</v>
      </c>
    </row>
    <row r="246" spans="1:42" hidden="1" outlineLevel="1" x14ac:dyDescent="0.25">
      <c r="A246" s="28" t="s">
        <v>559</v>
      </c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224">
        <v>0</v>
      </c>
      <c r="AP246" s="224">
        <v>0</v>
      </c>
    </row>
    <row r="247" spans="1:42" hidden="1" outlineLevel="1" x14ac:dyDescent="0.25">
      <c r="A247" s="28" t="s">
        <v>560</v>
      </c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224">
        <v>0</v>
      </c>
      <c r="AP247" s="224">
        <v>0</v>
      </c>
    </row>
    <row r="248" spans="1:42" hidden="1" outlineLevel="1" x14ac:dyDescent="0.25">
      <c r="A248" s="28" t="s">
        <v>561</v>
      </c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1150121.02</v>
      </c>
      <c r="S248" s="19">
        <v>1600139.43</v>
      </c>
      <c r="T248" s="19">
        <v>2032091.38</v>
      </c>
      <c r="U248" s="19">
        <v>2709020.47</v>
      </c>
      <c r="V248" s="19">
        <v>2218171.85</v>
      </c>
      <c r="W248" s="19">
        <v>2625473.89</v>
      </c>
      <c r="X248" s="19">
        <v>2825534.92</v>
      </c>
      <c r="Y248" s="19">
        <v>2319065.66</v>
      </c>
      <c r="Z248" s="19">
        <v>3192423</v>
      </c>
      <c r="AA248" s="19">
        <v>2864342.71</v>
      </c>
      <c r="AB248" s="19">
        <v>3299091.98</v>
      </c>
      <c r="AC248" s="19">
        <v>545375.18000000005</v>
      </c>
      <c r="AD248" s="19">
        <v>675535.79</v>
      </c>
      <c r="AE248" s="19">
        <v>551177.02</v>
      </c>
      <c r="AF248" s="19">
        <v>514380.11</v>
      </c>
      <c r="AG248" s="19">
        <v>617492.18999999994</v>
      </c>
      <c r="AH248" s="19">
        <v>608445.42000000004</v>
      </c>
      <c r="AI248" s="19">
        <v>761887.41</v>
      </c>
      <c r="AJ248" s="19">
        <v>868351.19</v>
      </c>
      <c r="AK248" s="19">
        <v>808353.77</v>
      </c>
      <c r="AL248" s="19">
        <v>728460.57</v>
      </c>
      <c r="AM248" s="19">
        <v>808726.45</v>
      </c>
      <c r="AN248" s="19">
        <v>1088544.3899999999</v>
      </c>
      <c r="AO248" s="224">
        <v>963064.04</v>
      </c>
      <c r="AP248" s="224">
        <v>733049.6</v>
      </c>
    </row>
    <row r="249" spans="1:42" hidden="1" outlineLevel="1" x14ac:dyDescent="0.25">
      <c r="A249" s="28" t="s">
        <v>562</v>
      </c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224">
        <v>0</v>
      </c>
      <c r="AP249" s="224">
        <v>0</v>
      </c>
    </row>
    <row r="250" spans="1:42" hidden="1" outlineLevel="1" x14ac:dyDescent="0.25">
      <c r="A250" s="28" t="s">
        <v>563</v>
      </c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286129.65000000002</v>
      </c>
      <c r="X250" s="19">
        <v>302785.09000000003</v>
      </c>
      <c r="Y250" s="19">
        <v>353401.11</v>
      </c>
      <c r="Z250" s="19">
        <v>361610.45</v>
      </c>
      <c r="AA250" s="19">
        <v>423226.19</v>
      </c>
      <c r="AB250" s="19">
        <v>473858.68</v>
      </c>
      <c r="AC250" s="19">
        <v>483494.17</v>
      </c>
      <c r="AD250" s="19">
        <v>488494.35</v>
      </c>
      <c r="AE250" s="19">
        <v>676164.87</v>
      </c>
      <c r="AF250" s="19">
        <v>864393.75</v>
      </c>
      <c r="AG250" s="19">
        <v>908170.98</v>
      </c>
      <c r="AH250" s="19">
        <v>780977.98</v>
      </c>
      <c r="AI250" s="19">
        <v>682254.78</v>
      </c>
      <c r="AJ250" s="19">
        <v>727896.8</v>
      </c>
      <c r="AK250" s="19">
        <v>838796.12</v>
      </c>
      <c r="AL250" s="19">
        <v>967729.8</v>
      </c>
      <c r="AM250" s="19">
        <v>947819.39</v>
      </c>
      <c r="AN250" s="19">
        <v>972332.98</v>
      </c>
      <c r="AO250" s="224">
        <v>990099.84</v>
      </c>
      <c r="AP250" s="224">
        <v>1161241.8700000001</v>
      </c>
    </row>
    <row r="251" spans="1:42" hidden="1" outlineLevel="1" x14ac:dyDescent="0.25">
      <c r="A251" s="28" t="s">
        <v>564</v>
      </c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945026.27</v>
      </c>
      <c r="W251" s="19">
        <v>1071204.72</v>
      </c>
      <c r="X251" s="19">
        <v>1151868.79</v>
      </c>
      <c r="Y251" s="19">
        <v>1198100.3400000001</v>
      </c>
      <c r="Z251" s="19">
        <v>1407778.87</v>
      </c>
      <c r="AA251" s="19">
        <v>1519350.17</v>
      </c>
      <c r="AB251" s="19">
        <v>1623110.45</v>
      </c>
      <c r="AC251" s="19">
        <v>1695068.28</v>
      </c>
      <c r="AD251" s="19">
        <v>1712947.06</v>
      </c>
      <c r="AE251" s="19">
        <v>1865027.96</v>
      </c>
      <c r="AF251" s="19">
        <v>1987409.31</v>
      </c>
      <c r="AG251" s="19">
        <v>2187539.3199999998</v>
      </c>
      <c r="AH251" s="19">
        <v>2449606.38</v>
      </c>
      <c r="AI251" s="19">
        <v>2803323.13</v>
      </c>
      <c r="AJ251" s="19">
        <v>3038304.36</v>
      </c>
      <c r="AK251" s="19">
        <v>3310974.55</v>
      </c>
      <c r="AL251" s="19">
        <v>3537684.14</v>
      </c>
      <c r="AM251" s="19">
        <v>4018687.51</v>
      </c>
      <c r="AN251" s="19">
        <v>4350277</v>
      </c>
      <c r="AO251" s="224">
        <v>4805810.8</v>
      </c>
      <c r="AP251" s="224">
        <v>5098548.0999999996</v>
      </c>
    </row>
    <row r="252" spans="1:42" hidden="1" outlineLevel="1" x14ac:dyDescent="0.25">
      <c r="A252" s="28" t="s">
        <v>565</v>
      </c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224">
        <v>0</v>
      </c>
      <c r="AP252" s="224">
        <v>0</v>
      </c>
    </row>
    <row r="253" spans="1:42" hidden="1" outlineLevel="1" x14ac:dyDescent="0.25">
      <c r="A253" s="68" t="s">
        <v>92</v>
      </c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218"/>
      <c r="AP253" s="218"/>
    </row>
    <row r="254" spans="1:42" hidden="1" outlineLevel="1" x14ac:dyDescent="0.25">
      <c r="A254" s="36" t="s">
        <v>566</v>
      </c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51349</v>
      </c>
      <c r="R254" s="17">
        <v>57022</v>
      </c>
      <c r="S254" s="17">
        <v>61891</v>
      </c>
      <c r="T254" s="17">
        <v>65833</v>
      </c>
      <c r="U254" s="17">
        <v>69009</v>
      </c>
      <c r="V254" s="17">
        <v>72860</v>
      </c>
      <c r="W254" s="17">
        <v>77015</v>
      </c>
      <c r="X254" s="17">
        <v>80451</v>
      </c>
      <c r="Y254" s="17">
        <v>85064</v>
      </c>
      <c r="Z254" s="17">
        <v>88208</v>
      </c>
      <c r="AA254" s="17">
        <v>91349</v>
      </c>
      <c r="AB254" s="17">
        <v>94372</v>
      </c>
      <c r="AC254" s="17">
        <v>97817</v>
      </c>
      <c r="AD254" s="17">
        <v>103266</v>
      </c>
      <c r="AE254" s="17">
        <v>107297</v>
      </c>
      <c r="AF254" s="17">
        <v>111250</v>
      </c>
      <c r="AG254" s="17">
        <v>114564</v>
      </c>
      <c r="AH254" s="17">
        <v>117019</v>
      </c>
      <c r="AI254" s="17">
        <v>120419</v>
      </c>
      <c r="AJ254" s="17">
        <v>126528</v>
      </c>
      <c r="AK254" s="17">
        <v>131067</v>
      </c>
      <c r="AL254" s="17">
        <v>134323</v>
      </c>
      <c r="AM254" s="17">
        <v>137325</v>
      </c>
      <c r="AN254" s="17">
        <v>140692</v>
      </c>
      <c r="AO254" s="218">
        <v>144735</v>
      </c>
      <c r="AP254" s="218">
        <v>149386</v>
      </c>
    </row>
    <row r="255" spans="1:42" hidden="1" outlineLevel="1" x14ac:dyDescent="0.25">
      <c r="A255" s="36" t="s">
        <v>567</v>
      </c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218">
        <v>0</v>
      </c>
      <c r="AP255" s="218">
        <v>0</v>
      </c>
    </row>
    <row r="256" spans="1:42" hidden="1" outlineLevel="1" x14ac:dyDescent="0.25">
      <c r="A256" s="36" t="s">
        <v>568</v>
      </c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218">
        <v>0</v>
      </c>
      <c r="AP256" s="218">
        <v>0</v>
      </c>
    </row>
    <row r="257" spans="1:42" hidden="1" outlineLevel="1" x14ac:dyDescent="0.25">
      <c r="A257" s="36" t="s">
        <v>569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218">
        <v>0</v>
      </c>
      <c r="AP257" s="218">
        <v>0</v>
      </c>
    </row>
    <row r="258" spans="1:42" hidden="1" outlineLevel="1" x14ac:dyDescent="0.25">
      <c r="A258" s="36" t="s">
        <v>570</v>
      </c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218">
        <v>0</v>
      </c>
      <c r="AP258" s="218">
        <v>0</v>
      </c>
    </row>
    <row r="259" spans="1:42" hidden="1" outlineLevel="1" x14ac:dyDescent="0.25">
      <c r="A259" s="36" t="s">
        <v>571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218">
        <v>0</v>
      </c>
      <c r="AP259" s="218">
        <v>0</v>
      </c>
    </row>
    <row r="260" spans="1:42" hidden="1" outlineLevel="1" x14ac:dyDescent="0.25">
      <c r="A260" s="28" t="s">
        <v>722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218">
        <v>0</v>
      </c>
      <c r="AP260" s="218">
        <v>0</v>
      </c>
    </row>
    <row r="261" spans="1:42" hidden="1" outlineLevel="1" x14ac:dyDescent="0.25">
      <c r="A261" s="36" t="s">
        <v>572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218">
        <v>0</v>
      </c>
      <c r="AP261" s="218">
        <v>0</v>
      </c>
    </row>
    <row r="262" spans="1:42" hidden="1" outlineLevel="1" x14ac:dyDescent="0.25">
      <c r="A262" s="36" t="s">
        <v>573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218">
        <v>0</v>
      </c>
      <c r="AP262" s="218">
        <v>0</v>
      </c>
    </row>
    <row r="263" spans="1:42" hidden="1" outlineLevel="1" x14ac:dyDescent="0.25">
      <c r="A263" s="36" t="s">
        <v>574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4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218">
        <v>0</v>
      </c>
      <c r="AP263" s="218">
        <v>0</v>
      </c>
    </row>
    <row r="264" spans="1:42" hidden="1" outlineLevel="1" x14ac:dyDescent="0.25">
      <c r="A264" s="36" t="s">
        <v>575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218">
        <v>2</v>
      </c>
      <c r="AP264" s="218">
        <v>2</v>
      </c>
    </row>
    <row r="265" spans="1:42" hidden="1" outlineLevel="1" x14ac:dyDescent="0.25">
      <c r="A265" s="36" t="s">
        <v>576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1</v>
      </c>
      <c r="AO265" s="218">
        <v>1</v>
      </c>
      <c r="AP265" s="218">
        <v>1</v>
      </c>
    </row>
    <row r="266" spans="1:42" hidden="1" outlineLevel="1" x14ac:dyDescent="0.25">
      <c r="A266" s="36" t="s">
        <v>577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165</v>
      </c>
      <c r="AN266" s="17">
        <v>236</v>
      </c>
      <c r="AO266" s="218">
        <v>228</v>
      </c>
      <c r="AP266" s="218">
        <v>227</v>
      </c>
    </row>
    <row r="267" spans="1:42" hidden="1" outlineLevel="1" x14ac:dyDescent="0.25">
      <c r="A267" s="36" t="s">
        <v>578</v>
      </c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  <c r="AK267" s="17">
        <v>3</v>
      </c>
      <c r="AL267" s="17">
        <v>3</v>
      </c>
      <c r="AM267" s="17">
        <v>3</v>
      </c>
      <c r="AN267" s="17">
        <v>3</v>
      </c>
      <c r="AO267" s="218">
        <v>3</v>
      </c>
      <c r="AP267" s="218">
        <v>3</v>
      </c>
    </row>
    <row r="268" spans="1:42" hidden="1" outlineLevel="1" x14ac:dyDescent="0.25">
      <c r="A268" s="36" t="s">
        <v>579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218">
        <v>0</v>
      </c>
      <c r="AP268" s="218">
        <v>0</v>
      </c>
    </row>
    <row r="269" spans="1:42" hidden="1" outlineLevel="1" x14ac:dyDescent="0.25">
      <c r="A269" s="36" t="s">
        <v>580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218">
        <v>0</v>
      </c>
      <c r="AP269" s="218">
        <v>0</v>
      </c>
    </row>
    <row r="270" spans="1:42" hidden="1" outlineLevel="1" x14ac:dyDescent="0.25">
      <c r="A270" s="36" t="s">
        <v>581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218">
        <v>1</v>
      </c>
      <c r="AP270" s="218">
        <v>2</v>
      </c>
    </row>
    <row r="271" spans="1:42" hidden="1" outlineLevel="1" x14ac:dyDescent="0.25">
      <c r="A271" s="36" t="s">
        <v>582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218">
        <v>0</v>
      </c>
      <c r="AP271" s="218">
        <v>0</v>
      </c>
    </row>
    <row r="272" spans="1:42" hidden="1" outlineLevel="1" x14ac:dyDescent="0.25">
      <c r="A272" s="36" t="s">
        <v>583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4</v>
      </c>
      <c r="AD272" s="17">
        <v>4</v>
      </c>
      <c r="AE272" s="17">
        <v>2</v>
      </c>
      <c r="AF272" s="17">
        <v>5</v>
      </c>
      <c r="AG272" s="17">
        <v>9</v>
      </c>
      <c r="AH272" s="17">
        <v>12</v>
      </c>
      <c r="AI272" s="17">
        <v>7</v>
      </c>
      <c r="AJ272" s="17">
        <v>7</v>
      </c>
      <c r="AK272" s="17">
        <v>6</v>
      </c>
      <c r="AL272" s="17">
        <v>5</v>
      </c>
      <c r="AM272" s="17">
        <v>4</v>
      </c>
      <c r="AN272" s="17">
        <v>4</v>
      </c>
      <c r="AO272" s="218">
        <v>4</v>
      </c>
      <c r="AP272" s="218">
        <v>4</v>
      </c>
    </row>
    <row r="273" spans="1:42" hidden="1" outlineLevel="1" x14ac:dyDescent="0.25">
      <c r="A273" s="36" t="s">
        <v>584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941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218">
        <v>0</v>
      </c>
      <c r="AP273" s="218">
        <v>0</v>
      </c>
    </row>
    <row r="274" spans="1:42" hidden="1" outlineLevel="1" x14ac:dyDescent="0.25">
      <c r="A274" s="36" t="s">
        <v>585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218">
        <v>0</v>
      </c>
      <c r="AP274" s="218">
        <v>0</v>
      </c>
    </row>
    <row r="275" spans="1:42" hidden="1" outlineLevel="1" x14ac:dyDescent="0.25">
      <c r="A275" s="36" t="s">
        <v>586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39</v>
      </c>
      <c r="AC275" s="17">
        <v>43</v>
      </c>
      <c r="AD275" s="17">
        <v>42</v>
      </c>
      <c r="AE275" s="17">
        <v>43</v>
      </c>
      <c r="AF275" s="17">
        <v>45</v>
      </c>
      <c r="AG275" s="17">
        <v>47</v>
      </c>
      <c r="AH275" s="17">
        <v>55</v>
      </c>
      <c r="AI275" s="17">
        <v>56</v>
      </c>
      <c r="AJ275" s="17">
        <v>56</v>
      </c>
      <c r="AK275" s="17">
        <v>61</v>
      </c>
      <c r="AL275" s="17">
        <v>59</v>
      </c>
      <c r="AM275" s="17">
        <v>61</v>
      </c>
      <c r="AN275" s="17">
        <v>61</v>
      </c>
      <c r="AO275" s="218">
        <v>53</v>
      </c>
      <c r="AP275" s="218">
        <v>55</v>
      </c>
    </row>
    <row r="276" spans="1:42" hidden="1" outlineLevel="1" x14ac:dyDescent="0.25">
      <c r="A276" s="36" t="s">
        <v>587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20</v>
      </c>
      <c r="T276" s="17">
        <v>22</v>
      </c>
      <c r="U276" s="17">
        <v>28</v>
      </c>
      <c r="V276" s="17">
        <v>33</v>
      </c>
      <c r="W276" s="17">
        <v>34</v>
      </c>
      <c r="X276" s="17">
        <v>34</v>
      </c>
      <c r="Y276" s="17">
        <v>102</v>
      </c>
      <c r="Z276" s="17">
        <v>105</v>
      </c>
      <c r="AA276" s="17">
        <v>119</v>
      </c>
      <c r="AB276" s="17">
        <v>130</v>
      </c>
      <c r="AC276" s="17">
        <v>138</v>
      </c>
      <c r="AD276" s="17">
        <v>150</v>
      </c>
      <c r="AE276" s="17">
        <v>159</v>
      </c>
      <c r="AF276" s="17">
        <v>167</v>
      </c>
      <c r="AG276" s="17">
        <v>179</v>
      </c>
      <c r="AH276" s="17">
        <v>189</v>
      </c>
      <c r="AI276" s="17">
        <v>196</v>
      </c>
      <c r="AJ276" s="17">
        <v>210</v>
      </c>
      <c r="AK276" s="17">
        <v>215</v>
      </c>
      <c r="AL276" s="17">
        <v>221</v>
      </c>
      <c r="AM276" s="17">
        <v>230</v>
      </c>
      <c r="AN276" s="17">
        <v>233</v>
      </c>
      <c r="AO276" s="218">
        <v>242</v>
      </c>
      <c r="AP276" s="218">
        <v>268</v>
      </c>
    </row>
    <row r="277" spans="1:42" hidden="1" outlineLevel="1" x14ac:dyDescent="0.25">
      <c r="A277" s="36" t="s">
        <v>588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218">
        <v>0</v>
      </c>
      <c r="AP277" s="218">
        <v>0</v>
      </c>
    </row>
    <row r="278" spans="1:42" hidden="1" outlineLevel="1" x14ac:dyDescent="0.25">
      <c r="A278" s="36" t="s">
        <v>589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  <c r="AK278" s="17">
        <v>2</v>
      </c>
      <c r="AL278" s="17">
        <v>2</v>
      </c>
      <c r="AM278" s="17">
        <v>2</v>
      </c>
      <c r="AN278" s="17">
        <v>2</v>
      </c>
      <c r="AO278" s="218">
        <v>2</v>
      </c>
      <c r="AP278" s="218">
        <v>2</v>
      </c>
    </row>
    <row r="279" spans="1:42" hidden="1" outlineLevel="1" x14ac:dyDescent="0.25">
      <c r="A279" s="36" t="s">
        <v>590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218">
        <v>0</v>
      </c>
      <c r="AP279" s="218">
        <v>0</v>
      </c>
    </row>
    <row r="280" spans="1:42" hidden="1" outlineLevel="1" x14ac:dyDescent="0.25">
      <c r="A280" s="36" t="s">
        <v>591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6</v>
      </c>
      <c r="AF280" s="17">
        <v>5</v>
      </c>
      <c r="AG280" s="17">
        <v>5</v>
      </c>
      <c r="AH280" s="17">
        <v>1</v>
      </c>
      <c r="AI280" s="17">
        <v>12</v>
      </c>
      <c r="AJ280" s="17">
        <v>12</v>
      </c>
      <c r="AK280" s="17">
        <v>18</v>
      </c>
      <c r="AL280" s="17">
        <v>20</v>
      </c>
      <c r="AM280" s="17">
        <v>18</v>
      </c>
      <c r="AN280" s="17">
        <v>19</v>
      </c>
      <c r="AO280" s="218">
        <v>17</v>
      </c>
      <c r="AP280" s="218">
        <v>22</v>
      </c>
    </row>
    <row r="281" spans="1:42" hidden="1" outlineLevel="1" x14ac:dyDescent="0.25">
      <c r="A281" s="36" t="s">
        <v>592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218">
        <v>0</v>
      </c>
      <c r="AP281" s="218">
        <v>0</v>
      </c>
    </row>
    <row r="282" spans="1:42" hidden="1" outlineLevel="1" x14ac:dyDescent="0.25">
      <c r="A282" s="36" t="s">
        <v>593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218">
        <v>0</v>
      </c>
      <c r="AP282" s="218">
        <v>0</v>
      </c>
    </row>
    <row r="283" spans="1:42" hidden="1" outlineLevel="1" x14ac:dyDescent="0.25">
      <c r="A283" s="36" t="s">
        <v>594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218">
        <v>0</v>
      </c>
      <c r="AP283" s="218">
        <v>0</v>
      </c>
    </row>
    <row r="284" spans="1:42" hidden="1" outlineLevel="1" x14ac:dyDescent="0.25">
      <c r="A284" s="36" t="s">
        <v>595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18</v>
      </c>
      <c r="X284" s="17">
        <v>21</v>
      </c>
      <c r="Y284" s="17">
        <v>20</v>
      </c>
      <c r="Z284" s="17">
        <v>19</v>
      </c>
      <c r="AA284" s="17">
        <v>22</v>
      </c>
      <c r="AB284" s="17">
        <v>23</v>
      </c>
      <c r="AC284" s="17">
        <v>26</v>
      </c>
      <c r="AD284" s="17">
        <v>29</v>
      </c>
      <c r="AE284" s="17">
        <v>33</v>
      </c>
      <c r="AF284" s="17">
        <v>34</v>
      </c>
      <c r="AG284" s="17">
        <v>37</v>
      </c>
      <c r="AH284" s="17">
        <v>64</v>
      </c>
      <c r="AI284" s="17">
        <v>63</v>
      </c>
      <c r="AJ284" s="17">
        <v>62</v>
      </c>
      <c r="AK284" s="17">
        <v>67</v>
      </c>
      <c r="AL284" s="17">
        <v>74</v>
      </c>
      <c r="AM284" s="17">
        <v>64</v>
      </c>
      <c r="AN284" s="17">
        <v>66</v>
      </c>
      <c r="AO284" s="218">
        <v>76</v>
      </c>
      <c r="AP284" s="218">
        <v>89</v>
      </c>
    </row>
    <row r="285" spans="1:42" hidden="1" outlineLevel="1" x14ac:dyDescent="0.25">
      <c r="A285" s="36" t="s">
        <v>596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9</v>
      </c>
      <c r="AI285" s="17">
        <v>9</v>
      </c>
      <c r="AJ285" s="17">
        <v>5</v>
      </c>
      <c r="AK285" s="17">
        <v>10</v>
      </c>
      <c r="AL285" s="17">
        <v>11</v>
      </c>
      <c r="AM285" s="17">
        <v>8</v>
      </c>
      <c r="AN285" s="17">
        <v>9</v>
      </c>
      <c r="AO285" s="218">
        <v>12</v>
      </c>
      <c r="AP285" s="218">
        <v>15</v>
      </c>
    </row>
    <row r="286" spans="1:42" hidden="1" outlineLevel="1" x14ac:dyDescent="0.25">
      <c r="A286" s="36" t="s">
        <v>597</v>
      </c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8</v>
      </c>
      <c r="X286" s="17">
        <v>7</v>
      </c>
      <c r="Y286" s="17">
        <v>7</v>
      </c>
      <c r="Z286" s="17">
        <v>5</v>
      </c>
      <c r="AA286" s="17">
        <v>8</v>
      </c>
      <c r="AB286" s="17">
        <v>8</v>
      </c>
      <c r="AC286" s="17">
        <v>11</v>
      </c>
      <c r="AD286" s="17">
        <v>12</v>
      </c>
      <c r="AE286" s="17">
        <v>14</v>
      </c>
      <c r="AF286" s="17">
        <v>13</v>
      </c>
      <c r="AG286" s="17">
        <v>14</v>
      </c>
      <c r="AH286" s="17">
        <v>29</v>
      </c>
      <c r="AI286" s="17">
        <v>25</v>
      </c>
      <c r="AJ286" s="17">
        <v>27</v>
      </c>
      <c r="AK286" s="17">
        <v>25</v>
      </c>
      <c r="AL286" s="17">
        <v>31</v>
      </c>
      <c r="AM286" s="17">
        <v>23</v>
      </c>
      <c r="AN286" s="17">
        <v>21</v>
      </c>
      <c r="AO286" s="218">
        <v>29</v>
      </c>
      <c r="AP286" s="218">
        <v>37</v>
      </c>
    </row>
    <row r="287" spans="1:42" hidden="1" outlineLevel="1" x14ac:dyDescent="0.25">
      <c r="A287" s="36" t="s">
        <v>598</v>
      </c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14</v>
      </c>
      <c r="AA287" s="17">
        <v>14</v>
      </c>
      <c r="AB287" s="17">
        <v>15</v>
      </c>
      <c r="AC287" s="17">
        <v>15</v>
      </c>
      <c r="AD287" s="17">
        <v>16</v>
      </c>
      <c r="AE287" s="17">
        <v>19</v>
      </c>
      <c r="AF287" s="17">
        <v>21</v>
      </c>
      <c r="AG287" s="17">
        <v>23</v>
      </c>
      <c r="AH287" s="17">
        <v>26</v>
      </c>
      <c r="AI287" s="17">
        <v>29</v>
      </c>
      <c r="AJ287" s="17">
        <v>30</v>
      </c>
      <c r="AK287" s="17">
        <v>32</v>
      </c>
      <c r="AL287" s="17">
        <v>32</v>
      </c>
      <c r="AM287" s="17">
        <v>33</v>
      </c>
      <c r="AN287" s="17">
        <v>35</v>
      </c>
      <c r="AO287" s="218">
        <v>35</v>
      </c>
      <c r="AP287" s="218">
        <v>37</v>
      </c>
    </row>
    <row r="288" spans="1:42" hidden="1" outlineLevel="1" x14ac:dyDescent="0.25">
      <c r="A288" s="36" t="s">
        <v>599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1</v>
      </c>
      <c r="AO288" s="218">
        <v>0</v>
      </c>
      <c r="AP288" s="218">
        <v>0</v>
      </c>
    </row>
    <row r="289" spans="1:42" hidden="1" outlineLevel="1" x14ac:dyDescent="0.25">
      <c r="A289" s="36" t="s">
        <v>600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218">
        <v>0</v>
      </c>
      <c r="AP289" s="218">
        <v>0</v>
      </c>
    </row>
    <row r="290" spans="1:42" hidden="1" outlineLevel="1" x14ac:dyDescent="0.25">
      <c r="A290" s="36" t="s">
        <v>601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218">
        <v>0</v>
      </c>
      <c r="AP290" s="218">
        <v>0</v>
      </c>
    </row>
    <row r="291" spans="1:42" hidden="1" outlineLevel="1" x14ac:dyDescent="0.25">
      <c r="A291" s="36" t="s">
        <v>602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218">
        <v>0</v>
      </c>
      <c r="AP291" s="218">
        <v>0</v>
      </c>
    </row>
    <row r="292" spans="1:42" hidden="1" outlineLevel="1" x14ac:dyDescent="0.25">
      <c r="A292" s="36" t="s">
        <v>603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1</v>
      </c>
      <c r="AF292" s="17">
        <v>1</v>
      </c>
      <c r="AG292" s="17">
        <v>1</v>
      </c>
      <c r="AH292" s="17">
        <v>1</v>
      </c>
      <c r="AI292" s="17">
        <v>2</v>
      </c>
      <c r="AJ292" s="17">
        <v>1</v>
      </c>
      <c r="AK292" s="17">
        <v>2</v>
      </c>
      <c r="AL292" s="17">
        <v>3</v>
      </c>
      <c r="AM292" s="17">
        <v>4</v>
      </c>
      <c r="AN292" s="17">
        <v>3</v>
      </c>
      <c r="AO292" s="218">
        <v>6</v>
      </c>
      <c r="AP292" s="218">
        <v>4</v>
      </c>
    </row>
    <row r="293" spans="1:42" hidden="1" outlineLevel="1" x14ac:dyDescent="0.25">
      <c r="A293" s="36" t="s">
        <v>604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3</v>
      </c>
      <c r="AB293" s="17">
        <v>3</v>
      </c>
      <c r="AC293" s="17">
        <v>5</v>
      </c>
      <c r="AD293" s="17">
        <v>4</v>
      </c>
      <c r="AE293" s="17">
        <v>7</v>
      </c>
      <c r="AF293" s="17">
        <v>7</v>
      </c>
      <c r="AG293" s="17">
        <v>7</v>
      </c>
      <c r="AH293" s="17">
        <v>9</v>
      </c>
      <c r="AI293" s="17">
        <v>12</v>
      </c>
      <c r="AJ293" s="17">
        <v>12</v>
      </c>
      <c r="AK293" s="17">
        <v>11</v>
      </c>
      <c r="AL293" s="17">
        <v>14</v>
      </c>
      <c r="AM293" s="17">
        <v>12</v>
      </c>
      <c r="AN293" s="17">
        <v>13</v>
      </c>
      <c r="AO293" s="218">
        <v>12</v>
      </c>
      <c r="AP293" s="218">
        <v>16</v>
      </c>
    </row>
    <row r="294" spans="1:42" hidden="1" outlineLevel="1" x14ac:dyDescent="0.25">
      <c r="A294" s="36" t="s">
        <v>605</v>
      </c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  <c r="AK294" s="17">
        <v>3</v>
      </c>
      <c r="AL294" s="17">
        <v>3</v>
      </c>
      <c r="AM294" s="17">
        <v>3</v>
      </c>
      <c r="AN294" s="17">
        <v>3</v>
      </c>
      <c r="AO294" s="218">
        <v>3</v>
      </c>
      <c r="AP294" s="218">
        <v>3</v>
      </c>
    </row>
    <row r="295" spans="1:42" hidden="1" outlineLevel="1" x14ac:dyDescent="0.25">
      <c r="A295" s="36" t="s">
        <v>606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18</v>
      </c>
      <c r="AE295" s="17">
        <v>19</v>
      </c>
      <c r="AF295" s="17">
        <v>21</v>
      </c>
      <c r="AG295" s="17">
        <v>24</v>
      </c>
      <c r="AH295" s="17">
        <v>24</v>
      </c>
      <c r="AI295" s="17">
        <v>31</v>
      </c>
      <c r="AJ295" s="17">
        <v>34</v>
      </c>
      <c r="AK295" s="17">
        <v>37</v>
      </c>
      <c r="AL295" s="17">
        <v>39</v>
      </c>
      <c r="AM295" s="17">
        <v>45</v>
      </c>
      <c r="AN295" s="17">
        <v>48</v>
      </c>
      <c r="AO295" s="218">
        <v>50</v>
      </c>
      <c r="AP295" s="218">
        <v>53</v>
      </c>
    </row>
    <row r="296" spans="1:42" hidden="1" outlineLevel="1" x14ac:dyDescent="0.25">
      <c r="A296" s="36" t="s">
        <v>607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218">
        <v>0</v>
      </c>
      <c r="AP296" s="218">
        <v>0</v>
      </c>
    </row>
    <row r="297" spans="1:42" hidden="1" outlineLevel="1" x14ac:dyDescent="0.25">
      <c r="A297" s="36" t="s">
        <v>608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218">
        <v>0</v>
      </c>
      <c r="AP297" s="218">
        <v>0</v>
      </c>
    </row>
    <row r="298" spans="1:42" hidden="1" outlineLevel="1" x14ac:dyDescent="0.25">
      <c r="A298" s="36" t="s">
        <v>609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218">
        <v>0</v>
      </c>
      <c r="AP298" s="218">
        <v>0</v>
      </c>
    </row>
    <row r="299" spans="1:42" hidden="1" outlineLevel="1" x14ac:dyDescent="0.25">
      <c r="A299" s="36" t="s">
        <v>610</v>
      </c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1</v>
      </c>
      <c r="AN299" s="17">
        <v>1</v>
      </c>
      <c r="AO299" s="218">
        <v>1</v>
      </c>
      <c r="AP299" s="218">
        <v>1</v>
      </c>
    </row>
    <row r="300" spans="1:42" hidden="1" outlineLevel="1" x14ac:dyDescent="0.25">
      <c r="A300" s="36" t="s">
        <v>611</v>
      </c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545</v>
      </c>
      <c r="S300" s="17">
        <v>728</v>
      </c>
      <c r="T300" s="17">
        <v>799</v>
      </c>
      <c r="U300" s="17">
        <v>1051</v>
      </c>
      <c r="V300" s="17">
        <v>831</v>
      </c>
      <c r="W300" s="17">
        <v>969</v>
      </c>
      <c r="X300" s="17">
        <v>951</v>
      </c>
      <c r="Y300" s="17">
        <v>772</v>
      </c>
      <c r="Z300" s="17">
        <v>1194</v>
      </c>
      <c r="AA300" s="17">
        <v>1003</v>
      </c>
      <c r="AB300" s="17">
        <v>1165</v>
      </c>
      <c r="AC300" s="17">
        <v>158</v>
      </c>
      <c r="AD300" s="17">
        <v>158</v>
      </c>
      <c r="AE300" s="17">
        <v>135</v>
      </c>
      <c r="AF300" s="17">
        <v>165</v>
      </c>
      <c r="AG300" s="17">
        <v>186</v>
      </c>
      <c r="AH300" s="17">
        <v>163</v>
      </c>
      <c r="AI300" s="17">
        <v>192</v>
      </c>
      <c r="AJ300" s="17">
        <v>207</v>
      </c>
      <c r="AK300" s="17">
        <v>223</v>
      </c>
      <c r="AL300" s="17">
        <v>233</v>
      </c>
      <c r="AM300" s="17">
        <v>248</v>
      </c>
      <c r="AN300" s="17">
        <v>295</v>
      </c>
      <c r="AO300" s="218">
        <v>269</v>
      </c>
      <c r="AP300" s="218">
        <v>214</v>
      </c>
    </row>
    <row r="301" spans="1:42" hidden="1" outlineLevel="1" x14ac:dyDescent="0.25">
      <c r="A301" s="36" t="s">
        <v>612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218">
        <v>0</v>
      </c>
      <c r="AP301" s="218">
        <v>0</v>
      </c>
    </row>
    <row r="302" spans="1:42" hidden="1" outlineLevel="1" x14ac:dyDescent="0.25">
      <c r="A302" s="36" t="s">
        <v>613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137</v>
      </c>
      <c r="X302" s="17">
        <v>149</v>
      </c>
      <c r="Y302" s="17">
        <v>169</v>
      </c>
      <c r="Z302" s="17">
        <v>173</v>
      </c>
      <c r="AA302" s="17">
        <v>175</v>
      </c>
      <c r="AB302" s="17">
        <v>192</v>
      </c>
      <c r="AC302" s="17">
        <v>201</v>
      </c>
      <c r="AD302" s="17">
        <v>213</v>
      </c>
      <c r="AE302" s="17">
        <v>248</v>
      </c>
      <c r="AF302" s="17">
        <v>275</v>
      </c>
      <c r="AG302" s="17">
        <v>286</v>
      </c>
      <c r="AH302" s="17">
        <v>281</v>
      </c>
      <c r="AI302" s="17">
        <v>270</v>
      </c>
      <c r="AJ302" s="17">
        <v>286</v>
      </c>
      <c r="AK302" s="17">
        <v>300</v>
      </c>
      <c r="AL302" s="17">
        <v>328</v>
      </c>
      <c r="AM302" s="17">
        <v>350</v>
      </c>
      <c r="AN302" s="17">
        <v>362</v>
      </c>
      <c r="AO302" s="218">
        <v>380</v>
      </c>
      <c r="AP302" s="218">
        <v>423</v>
      </c>
    </row>
    <row r="303" spans="1:42" hidden="1" outlineLevel="1" x14ac:dyDescent="0.25">
      <c r="A303" s="36" t="s">
        <v>614</v>
      </c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182</v>
      </c>
      <c r="W303" s="17">
        <v>217</v>
      </c>
      <c r="X303" s="17">
        <v>245</v>
      </c>
      <c r="Y303" s="17">
        <v>277</v>
      </c>
      <c r="Z303" s="17">
        <v>315</v>
      </c>
      <c r="AA303" s="17">
        <v>355</v>
      </c>
      <c r="AB303" s="17">
        <v>384</v>
      </c>
      <c r="AC303" s="17">
        <v>425</v>
      </c>
      <c r="AD303" s="17">
        <v>464</v>
      </c>
      <c r="AE303" s="17">
        <v>501</v>
      </c>
      <c r="AF303" s="17">
        <v>539</v>
      </c>
      <c r="AG303" s="17">
        <v>587</v>
      </c>
      <c r="AH303" s="17">
        <v>643</v>
      </c>
      <c r="AI303" s="17">
        <v>715</v>
      </c>
      <c r="AJ303" s="17">
        <v>770</v>
      </c>
      <c r="AK303" s="17">
        <v>836</v>
      </c>
      <c r="AL303" s="17">
        <v>891</v>
      </c>
      <c r="AM303" s="17">
        <v>984</v>
      </c>
      <c r="AN303" s="17">
        <v>1062</v>
      </c>
      <c r="AO303" s="218">
        <v>1164</v>
      </c>
      <c r="AP303" s="218">
        <v>1235</v>
      </c>
    </row>
    <row r="304" spans="1:42" hidden="1" outlineLevel="1" x14ac:dyDescent="0.25">
      <c r="A304" s="36" t="s">
        <v>615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218">
        <v>0</v>
      </c>
      <c r="AP304" s="218">
        <v>0</v>
      </c>
    </row>
    <row r="305" spans="1:42" hidden="1" outlineLevel="1" x14ac:dyDescent="0.25">
      <c r="A305" s="49" t="s">
        <v>131</v>
      </c>
      <c r="C305" s="7"/>
      <c r="D305" s="7"/>
      <c r="E305" s="7"/>
      <c r="F305" s="7"/>
    </row>
    <row r="306" spans="1:42" hidden="1" outlineLevel="1" x14ac:dyDescent="0.25">
      <c r="A306" s="16" t="s">
        <v>132</v>
      </c>
      <c r="C306" s="7"/>
      <c r="D306" s="7"/>
      <c r="E306" s="7"/>
      <c r="F306" s="7"/>
    </row>
    <row r="307" spans="1:42" hidden="1" outlineLevel="1" x14ac:dyDescent="0.25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1.7630529074620001E-3</v>
      </c>
      <c r="R307" s="18">
        <v>1.845251231103E-3</v>
      </c>
      <c r="S307" s="18">
        <v>1.5795697200399999E-3</v>
      </c>
      <c r="T307" s="18">
        <v>1.397156633669E-3</v>
      </c>
      <c r="U307" s="18">
        <v>1.6140428846490001E-3</v>
      </c>
      <c r="V307" s="18">
        <v>1.593572374867E-3</v>
      </c>
      <c r="W307" s="18">
        <v>1.523787185139E-3</v>
      </c>
      <c r="X307" s="18">
        <v>1.3391599999759999E-3</v>
      </c>
      <c r="Y307" s="18">
        <v>1.0851343499909999E-3</v>
      </c>
      <c r="Z307" s="18">
        <v>1.1592625100239999E-3</v>
      </c>
      <c r="AA307" s="18">
        <v>1.2501762409689999E-3</v>
      </c>
      <c r="AB307" s="18">
        <v>1.190078090553E-3</v>
      </c>
      <c r="AC307" s="18">
        <v>8.2009786915099997E-4</v>
      </c>
      <c r="AD307" s="18">
        <v>6.7861568194499996E-4</v>
      </c>
      <c r="AE307" s="18">
        <v>7.9057767621899995E-4</v>
      </c>
      <c r="AF307" s="18">
        <v>9.4474264316399997E-4</v>
      </c>
      <c r="AG307" s="18">
        <v>1.020057586633E-3</v>
      </c>
      <c r="AH307" s="18">
        <v>1.0939858316809999E-3</v>
      </c>
      <c r="AI307" s="18">
        <v>1.1382665137480001E-3</v>
      </c>
      <c r="AJ307" s="18">
        <v>1.1205530632569999E-3</v>
      </c>
      <c r="AK307" s="18">
        <v>1.0549781994010001E-3</v>
      </c>
      <c r="AL307" s="18">
        <v>1.0447871784390001E-3</v>
      </c>
      <c r="AM307" s="18">
        <v>9.939562188609999E-4</v>
      </c>
      <c r="AN307" s="18">
        <v>1.2615813352299999E-3</v>
      </c>
      <c r="AO307" s="220">
        <v>1.2062788097459999E-3</v>
      </c>
      <c r="AP307" s="220">
        <v>1.2548814359159999E-3</v>
      </c>
    </row>
    <row r="308" spans="1:42" hidden="1" outlineLevel="1" x14ac:dyDescent="0.25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1.9638881926950002E-3</v>
      </c>
      <c r="R308" s="18">
        <v>2.7942915426080002E-3</v>
      </c>
      <c r="S308" s="18">
        <v>2.0291961669530002E-2</v>
      </c>
      <c r="T308" s="18">
        <v>2.4542613131809999E-3</v>
      </c>
      <c r="U308" s="18">
        <v>2.8096073816329999E-3</v>
      </c>
      <c r="V308" s="18">
        <v>1.767731841005E-3</v>
      </c>
      <c r="W308" s="18">
        <v>2.2993343620350002E-3</v>
      </c>
      <c r="X308" s="18">
        <v>1.6023500176390001E-3</v>
      </c>
      <c r="Y308" s="18">
        <v>1.3218240220710001E-3</v>
      </c>
      <c r="Z308" s="18">
        <v>1.379002039133E-2</v>
      </c>
      <c r="AA308" s="18">
        <v>1.4046513579170001E-3</v>
      </c>
      <c r="AB308" s="18">
        <v>1.2669021018720001E-3</v>
      </c>
      <c r="AC308" s="18">
        <v>1.6189465209209999E-3</v>
      </c>
      <c r="AD308" s="18">
        <v>2.1433883658979998E-3</v>
      </c>
      <c r="AE308" s="18">
        <v>1.5843447513659999E-3</v>
      </c>
      <c r="AF308" s="18">
        <v>1.539889550054E-3</v>
      </c>
      <c r="AG308" s="18">
        <v>2.0154764782140001E-3</v>
      </c>
      <c r="AH308" s="18">
        <v>1.482844930977E-3</v>
      </c>
      <c r="AI308" s="18">
        <v>1.14647034805E-3</v>
      </c>
      <c r="AJ308" s="18">
        <v>1.6273728515359999E-3</v>
      </c>
      <c r="AK308" s="18">
        <v>2.6212823093619999E-3</v>
      </c>
      <c r="AL308" s="18">
        <v>1.510923522365E-3</v>
      </c>
      <c r="AM308" s="18">
        <v>1.3988434542119999E-3</v>
      </c>
      <c r="AN308" s="18">
        <v>8.9869127742200005E-4</v>
      </c>
      <c r="AO308" s="220">
        <v>1.1789057799989999E-3</v>
      </c>
      <c r="AP308" s="220">
        <v>1.2869424191589999E-3</v>
      </c>
    </row>
    <row r="309" spans="1:42" hidden="1" outlineLevel="1" x14ac:dyDescent="0.25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1.2783458209E-5</v>
      </c>
      <c r="S309" s="18">
        <v>3.7107606218000002E-5</v>
      </c>
      <c r="T309" s="18">
        <v>2.2313400373E-5</v>
      </c>
      <c r="U309" s="18">
        <v>0</v>
      </c>
      <c r="V309" s="18">
        <v>3.6046750480000001E-6</v>
      </c>
      <c r="W309" s="18">
        <v>0</v>
      </c>
      <c r="X309" s="18">
        <v>7.2002865299999995E-7</v>
      </c>
      <c r="Y309" s="18">
        <v>4.3113067739999999E-6</v>
      </c>
      <c r="Z309" s="18">
        <v>7.5717829109999996E-6</v>
      </c>
      <c r="AA309" s="18">
        <v>5.6271409300000001E-7</v>
      </c>
      <c r="AB309" s="18">
        <v>1.8567850880000001E-6</v>
      </c>
      <c r="AC309" s="18">
        <v>0</v>
      </c>
      <c r="AD309" s="18">
        <v>5.1124015370000003E-6</v>
      </c>
      <c r="AE309" s="18">
        <v>3.4964374739999999E-6</v>
      </c>
      <c r="AF309" s="18">
        <v>0</v>
      </c>
      <c r="AG309" s="18">
        <v>0</v>
      </c>
      <c r="AH309" s="18">
        <v>6.5547561999999998E-8</v>
      </c>
      <c r="AI309" s="18">
        <v>0</v>
      </c>
      <c r="AJ309" s="18">
        <v>1.889941317E-6</v>
      </c>
      <c r="AK309" s="18">
        <v>6.0176651590000004E-6</v>
      </c>
      <c r="AL309" s="18">
        <v>4.9097023859999997E-6</v>
      </c>
      <c r="AM309" s="18">
        <v>6.4578293000000002E-8</v>
      </c>
      <c r="AN309" s="18">
        <v>0</v>
      </c>
      <c r="AO309" s="220">
        <v>1.543494913E-6</v>
      </c>
      <c r="AP309" s="220">
        <v>0</v>
      </c>
    </row>
    <row r="310" spans="1:42" hidden="1" outlineLevel="1" x14ac:dyDescent="0.25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1.929423433151E-2</v>
      </c>
      <c r="R310" s="18">
        <v>2.0521104570290001E-2</v>
      </c>
      <c r="S310" s="18">
        <v>1.6867522935E-2</v>
      </c>
      <c r="T310" s="18">
        <v>1.785351089218E-2</v>
      </c>
      <c r="U310" s="18">
        <v>1.7921218925529999E-2</v>
      </c>
      <c r="V310" s="18">
        <v>1.8410717126189999E-2</v>
      </c>
      <c r="W310" s="18">
        <v>1.8563642977139999E-2</v>
      </c>
      <c r="X310" s="18">
        <v>2.076758675271E-2</v>
      </c>
      <c r="Y310" s="18">
        <v>2.2255083132209998E-2</v>
      </c>
      <c r="Z310" s="18">
        <v>2.0541136474390001E-2</v>
      </c>
      <c r="AA310" s="18">
        <v>2.2248864461529998E-2</v>
      </c>
      <c r="AB310" s="18">
        <v>2.438323841873E-2</v>
      </c>
      <c r="AC310" s="18">
        <v>2.5708486581539999E-2</v>
      </c>
      <c r="AD310" s="18">
        <v>2.6051564146009999E-2</v>
      </c>
      <c r="AE310" s="18">
        <v>2.7220130251249999E-2</v>
      </c>
      <c r="AF310" s="18">
        <v>2.7672398602810001E-2</v>
      </c>
      <c r="AG310" s="18">
        <v>2.8123916317489998E-2</v>
      </c>
      <c r="AH310" s="18">
        <v>2.894155178864E-2</v>
      </c>
      <c r="AI310" s="18">
        <v>2.9095655571399998E-2</v>
      </c>
      <c r="AJ310" s="18">
        <v>3.0292862211340001E-2</v>
      </c>
      <c r="AK310" s="18">
        <v>3.0174950245530002E-2</v>
      </c>
      <c r="AL310" s="18">
        <v>3.1890874902569998E-2</v>
      </c>
      <c r="AM310" s="18">
        <v>3.105415010254E-2</v>
      </c>
      <c r="AN310" s="18">
        <v>3.3288934877830002E-2</v>
      </c>
      <c r="AO310" s="220">
        <v>3.4886577928030002E-2</v>
      </c>
      <c r="AP310" s="220">
        <v>3.6236196883389998E-2</v>
      </c>
    </row>
    <row r="311" spans="1:42" hidden="1" outlineLevel="1" x14ac:dyDescent="0.25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1.346892072032E-2</v>
      </c>
      <c r="R311" s="18">
        <v>1.315124146664E-2</v>
      </c>
      <c r="S311" s="18">
        <v>1.0840172443959999E-2</v>
      </c>
      <c r="T311" s="18">
        <v>1.1519631410090001E-2</v>
      </c>
      <c r="U311" s="18">
        <v>1.1860847359410001E-2</v>
      </c>
      <c r="V311" s="18">
        <v>1.194531430142E-2</v>
      </c>
      <c r="W311" s="18">
        <v>1.288137566107E-2</v>
      </c>
      <c r="X311" s="18">
        <v>1.2034953707730001E-2</v>
      </c>
      <c r="Y311" s="18">
        <v>1.4601978256640001E-2</v>
      </c>
      <c r="Z311" s="18">
        <v>1.37955667591E-2</v>
      </c>
      <c r="AA311" s="18">
        <v>1.4349344847220001E-2</v>
      </c>
      <c r="AB311" s="18">
        <v>1.544830873526E-2</v>
      </c>
      <c r="AC311" s="18">
        <v>1.493488673623E-2</v>
      </c>
      <c r="AD311" s="18">
        <v>1.4545015260619999E-2</v>
      </c>
      <c r="AE311" s="18">
        <v>1.461981845656E-2</v>
      </c>
      <c r="AF311" s="18">
        <v>1.5326095575059999E-2</v>
      </c>
      <c r="AG311" s="18">
        <v>1.475620772055E-2</v>
      </c>
      <c r="AH311" s="18">
        <v>1.4352373575439999E-2</v>
      </c>
      <c r="AI311" s="18">
        <v>1.4850721515340001E-2</v>
      </c>
      <c r="AJ311" s="18">
        <v>1.5008962967549999E-2</v>
      </c>
      <c r="AK311" s="18">
        <v>1.551269649091E-2</v>
      </c>
      <c r="AL311" s="18">
        <v>1.447872502661E-2</v>
      </c>
      <c r="AM311" s="18">
        <v>1.5377960769339999E-2</v>
      </c>
      <c r="AN311" s="18">
        <v>1.5867309887019999E-2</v>
      </c>
      <c r="AO311" s="220">
        <v>1.7565618452600001E-2</v>
      </c>
      <c r="AP311" s="220">
        <v>1.6775810384079999E-2</v>
      </c>
    </row>
    <row r="312" spans="1:42" hidden="1" outlineLevel="1" x14ac:dyDescent="0.25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2.8120948836170001E-2</v>
      </c>
      <c r="R312" s="18">
        <v>2.5285694560289999E-2</v>
      </c>
      <c r="S312" s="18">
        <v>2.5292553448920001E-2</v>
      </c>
      <c r="T312" s="18">
        <v>2.2629772896199999E-2</v>
      </c>
      <c r="U312" s="18">
        <v>2.303538881703E-2</v>
      </c>
      <c r="V312" s="18">
        <v>2.3599358353230002E-2</v>
      </c>
      <c r="W312" s="18">
        <v>2.5136049243540001E-2</v>
      </c>
      <c r="X312" s="18">
        <v>2.557153455326E-2</v>
      </c>
      <c r="Y312" s="18">
        <v>2.6938134458130002E-2</v>
      </c>
      <c r="Z312" s="18">
        <v>2.622976216144E-2</v>
      </c>
      <c r="AA312" s="18">
        <v>2.6657295645299998E-2</v>
      </c>
      <c r="AB312" s="18">
        <v>2.9392341214279999E-2</v>
      </c>
      <c r="AC312" s="18">
        <v>2.9681132468919999E-2</v>
      </c>
      <c r="AD312" s="18">
        <v>2.7791032954320002E-2</v>
      </c>
      <c r="AE312" s="18">
        <v>2.6433308481699998E-2</v>
      </c>
      <c r="AF312" s="18">
        <v>2.5653502358540001E-2</v>
      </c>
      <c r="AG312" s="18">
        <v>2.618718899825E-2</v>
      </c>
      <c r="AH312" s="18">
        <v>2.8221263735779999E-2</v>
      </c>
      <c r="AI312" s="18">
        <v>2.8708330159149999E-2</v>
      </c>
      <c r="AJ312" s="18">
        <v>2.757688376135E-2</v>
      </c>
      <c r="AK312" s="18">
        <v>2.7626276780590001E-2</v>
      </c>
      <c r="AL312" s="18">
        <v>2.8482945165099999E-2</v>
      </c>
      <c r="AM312" s="18">
        <v>2.874187510521E-2</v>
      </c>
      <c r="AN312" s="18">
        <v>3.1726797627489998E-2</v>
      </c>
      <c r="AO312" s="220">
        <v>3.2246123488280001E-2</v>
      </c>
      <c r="AP312" s="220">
        <v>3.3143660393589999E-2</v>
      </c>
    </row>
    <row r="313" spans="1:42" hidden="1" outlineLevel="1" x14ac:dyDescent="0.25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4.8755915944510002E-2</v>
      </c>
      <c r="R313" s="18">
        <v>4.7953228738969997E-2</v>
      </c>
      <c r="S313" s="18">
        <v>4.5924297125640001E-2</v>
      </c>
      <c r="T313" s="18">
        <v>4.5730025050449999E-2</v>
      </c>
      <c r="U313" s="18">
        <v>4.666680552257E-2</v>
      </c>
      <c r="V313" s="18">
        <v>5.2230478275490003E-2</v>
      </c>
      <c r="W313" s="18">
        <v>5.034784035651E-2</v>
      </c>
      <c r="X313" s="18">
        <v>4.9588321048789998E-2</v>
      </c>
      <c r="Y313" s="18">
        <v>5.0877745314229998E-2</v>
      </c>
      <c r="Z313" s="18">
        <v>4.8422089540740003E-2</v>
      </c>
      <c r="AA313" s="18">
        <v>5.2432827305719999E-2</v>
      </c>
      <c r="AB313" s="18">
        <v>5.4030477060110001E-2</v>
      </c>
      <c r="AC313" s="18">
        <v>5.3283506351330001E-2</v>
      </c>
      <c r="AD313" s="18">
        <v>5.4671519950340003E-2</v>
      </c>
      <c r="AE313" s="18">
        <v>5.2043248597589999E-2</v>
      </c>
      <c r="AF313" s="18">
        <v>5.2245893405130001E-2</v>
      </c>
      <c r="AG313" s="18">
        <v>5.2150216774819999E-2</v>
      </c>
      <c r="AH313" s="18">
        <v>5.2176605768469997E-2</v>
      </c>
      <c r="AI313" s="18">
        <v>5.1746248334299999E-2</v>
      </c>
      <c r="AJ313" s="18">
        <v>5.1289178099980001E-2</v>
      </c>
      <c r="AK313" s="18">
        <v>5.1941656625770001E-2</v>
      </c>
      <c r="AL313" s="18">
        <v>5.29249273883E-2</v>
      </c>
      <c r="AM313" s="18">
        <v>5.1836615083360002E-2</v>
      </c>
      <c r="AN313" s="18">
        <v>5.7005566472579997E-2</v>
      </c>
      <c r="AO313" s="220">
        <v>5.7578464411609999E-2</v>
      </c>
      <c r="AP313" s="220">
        <v>5.6414150801880003E-2</v>
      </c>
    </row>
    <row r="314" spans="1:42" hidden="1" outlineLevel="1" x14ac:dyDescent="0.25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9.6782016859460002E-2</v>
      </c>
      <c r="R314" s="18">
        <v>9.4798019540979994E-2</v>
      </c>
      <c r="S314" s="18">
        <v>8.8531117164260001E-2</v>
      </c>
      <c r="T314" s="18">
        <v>8.7531960140199996E-2</v>
      </c>
      <c r="U314" s="18">
        <v>8.9541532037070007E-2</v>
      </c>
      <c r="V314" s="18">
        <v>9.0525478980169993E-2</v>
      </c>
      <c r="W314" s="18">
        <v>9.3631332825749994E-2</v>
      </c>
      <c r="X314" s="18">
        <v>9.1568234653790007E-2</v>
      </c>
      <c r="Y314" s="18">
        <v>9.5924797704660003E-2</v>
      </c>
      <c r="Z314" s="18">
        <v>9.4665401368550006E-2</v>
      </c>
      <c r="AA314" s="18">
        <v>9.1846789045660002E-2</v>
      </c>
      <c r="AB314" s="18">
        <v>9.971635319819E-2</v>
      </c>
      <c r="AC314" s="18">
        <v>9.6742703790510004E-2</v>
      </c>
      <c r="AD314" s="18">
        <v>9.3420853090160003E-2</v>
      </c>
      <c r="AE314" s="18">
        <v>9.2909001569649999E-2</v>
      </c>
      <c r="AF314" s="18">
        <v>9.2148348089879997E-2</v>
      </c>
      <c r="AG314" s="18">
        <v>9.0351310790640002E-2</v>
      </c>
      <c r="AH314" s="18">
        <v>8.9258272525500004E-2</v>
      </c>
      <c r="AI314" s="18">
        <v>9.1160075764379997E-2</v>
      </c>
      <c r="AJ314" s="18">
        <v>9.3048137919920004E-2</v>
      </c>
      <c r="AK314" s="18">
        <v>9.0382053668309995E-2</v>
      </c>
      <c r="AL314" s="18">
        <v>8.9747306064369994E-2</v>
      </c>
      <c r="AM314" s="18">
        <v>9.3367607085410004E-2</v>
      </c>
      <c r="AN314" s="18">
        <v>9.7341070910460001E-2</v>
      </c>
      <c r="AO314" s="220">
        <v>0.1020998625039</v>
      </c>
      <c r="AP314" s="220">
        <v>9.9747220955610005E-2</v>
      </c>
    </row>
    <row r="315" spans="1:42" hidden="1" outlineLevel="1" x14ac:dyDescent="0.25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0.13784995715910001</v>
      </c>
      <c r="R315" s="18">
        <v>0.13277856570880001</v>
      </c>
      <c r="S315" s="18">
        <v>0.1270716204838</v>
      </c>
      <c r="T315" s="18">
        <v>0.12843883355819999</v>
      </c>
      <c r="U315" s="18">
        <v>0.13159182011410001</v>
      </c>
      <c r="V315" s="18">
        <v>0.13061141095830001</v>
      </c>
      <c r="W315" s="18">
        <v>0.1295723382872</v>
      </c>
      <c r="X315" s="18">
        <v>0.12715545812000001</v>
      </c>
      <c r="Y315" s="18">
        <v>0.13018784969120001</v>
      </c>
      <c r="Z315" s="18">
        <v>0.1286111314866</v>
      </c>
      <c r="AA315" s="18">
        <v>0.13208935658589999</v>
      </c>
      <c r="AB315" s="18">
        <v>0.13722917249659999</v>
      </c>
      <c r="AC315" s="18">
        <v>0.13457121501200001</v>
      </c>
      <c r="AD315" s="18">
        <v>0.1296083807258</v>
      </c>
      <c r="AE315" s="18">
        <v>0.13131908016579999</v>
      </c>
      <c r="AF315" s="18">
        <v>0.1262274198461</v>
      </c>
      <c r="AG315" s="18">
        <v>0.12679094579239999</v>
      </c>
      <c r="AH315" s="18">
        <v>0.1337476371578</v>
      </c>
      <c r="AI315" s="18">
        <v>0.13378620628820001</v>
      </c>
      <c r="AJ315" s="18">
        <v>0.13316387260609999</v>
      </c>
      <c r="AK315" s="18">
        <v>0.1338761281045</v>
      </c>
      <c r="AL315" s="18">
        <v>0.13268966683399999</v>
      </c>
      <c r="AM315" s="18">
        <v>0.13186891924569999</v>
      </c>
      <c r="AN315" s="18">
        <v>0.13621227788250001</v>
      </c>
      <c r="AO315" s="220">
        <v>0.13287973242420001</v>
      </c>
      <c r="AP315" s="220">
        <v>0.1330778741085</v>
      </c>
    </row>
    <row r="316" spans="1:42" hidden="1" outlineLevel="1" x14ac:dyDescent="0.25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0.15974711424890001</v>
      </c>
      <c r="R316" s="18">
        <v>0.15536810905279999</v>
      </c>
      <c r="S316" s="18">
        <v>0.14972368900950001</v>
      </c>
      <c r="T316" s="18">
        <v>0.15445242426549999</v>
      </c>
      <c r="U316" s="18">
        <v>0.1511440558779</v>
      </c>
      <c r="V316" s="18">
        <v>0.1500481964781</v>
      </c>
      <c r="W316" s="18">
        <v>0.14817822490320001</v>
      </c>
      <c r="X316" s="18">
        <v>0.14529038439690001</v>
      </c>
      <c r="Y316" s="18">
        <v>0.14571687624480001</v>
      </c>
      <c r="Z316" s="18">
        <v>0.14652296760729999</v>
      </c>
      <c r="AA316" s="18">
        <v>0.14579680812820001</v>
      </c>
      <c r="AB316" s="18">
        <v>0.1491839709725</v>
      </c>
      <c r="AC316" s="18">
        <v>0.15115089478659999</v>
      </c>
      <c r="AD316" s="18">
        <v>0.1464393472387</v>
      </c>
      <c r="AE316" s="18">
        <v>0.14717822971</v>
      </c>
      <c r="AF316" s="18">
        <v>0.14673316253849999</v>
      </c>
      <c r="AG316" s="18">
        <v>0.14786577596459999</v>
      </c>
      <c r="AH316" s="18">
        <v>0.14327189234519999</v>
      </c>
      <c r="AI316" s="18">
        <v>0.1428780315224</v>
      </c>
      <c r="AJ316" s="18">
        <v>0.14480419483830001</v>
      </c>
      <c r="AK316" s="18">
        <v>0.146169458221</v>
      </c>
      <c r="AL316" s="18">
        <v>0.147694964264</v>
      </c>
      <c r="AM316" s="18">
        <v>0.14578231116340001</v>
      </c>
      <c r="AN316" s="18">
        <v>0.15006682849040001</v>
      </c>
      <c r="AO316" s="220">
        <v>0.1517053861273</v>
      </c>
      <c r="AP316" s="220">
        <v>0.1480194485954</v>
      </c>
    </row>
    <row r="317" spans="1:42" hidden="1" outlineLevel="1" x14ac:dyDescent="0.25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0.1555295727912</v>
      </c>
      <c r="R317" s="18">
        <v>0.15287320140130001</v>
      </c>
      <c r="S317" s="18">
        <v>0.1527606387057</v>
      </c>
      <c r="T317" s="18">
        <v>0.1445794850944</v>
      </c>
      <c r="U317" s="18">
        <v>0.1485294331002</v>
      </c>
      <c r="V317" s="18">
        <v>0.1517259998594</v>
      </c>
      <c r="W317" s="18">
        <v>0.15267974506429999</v>
      </c>
      <c r="X317" s="18">
        <v>0.1558006717032</v>
      </c>
      <c r="Y317" s="18">
        <v>0.15351192508229999</v>
      </c>
      <c r="Z317" s="18">
        <v>0.1507213612369</v>
      </c>
      <c r="AA317" s="18">
        <v>0.1489826299625</v>
      </c>
      <c r="AB317" s="18">
        <v>0.1468813050328</v>
      </c>
      <c r="AC317" s="18">
        <v>0.1480014746335</v>
      </c>
      <c r="AD317" s="18">
        <v>0.14824047510470001</v>
      </c>
      <c r="AE317" s="18">
        <v>0.14334674119849999</v>
      </c>
      <c r="AF317" s="18">
        <v>0.14625320429120001</v>
      </c>
      <c r="AG317" s="18">
        <v>0.1422405531224</v>
      </c>
      <c r="AH317" s="18">
        <v>0.14353083512789999</v>
      </c>
      <c r="AI317" s="18">
        <v>0.1422016755727</v>
      </c>
      <c r="AJ317" s="18">
        <v>0.1434995951427</v>
      </c>
      <c r="AK317" s="18">
        <v>0.14231282830120001</v>
      </c>
      <c r="AL317" s="18">
        <v>0.14151565127839999</v>
      </c>
      <c r="AM317" s="18">
        <v>0.14031753047709999</v>
      </c>
      <c r="AN317" s="18">
        <v>0.13995982181819999</v>
      </c>
      <c r="AO317" s="220">
        <v>0.1365440833637</v>
      </c>
      <c r="AP317" s="220">
        <v>0.13539260616929999</v>
      </c>
    </row>
    <row r="318" spans="1:42" hidden="1" outlineLevel="1" x14ac:dyDescent="0.25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0.12740462557599999</v>
      </c>
      <c r="R318" s="18">
        <v>0.1307687267898</v>
      </c>
      <c r="S318" s="18">
        <v>0.1319764361594</v>
      </c>
      <c r="T318" s="18">
        <v>0.13660602078590001</v>
      </c>
      <c r="U318" s="18">
        <v>0.1338006550187</v>
      </c>
      <c r="V318" s="18">
        <v>0.1321702047277</v>
      </c>
      <c r="W318" s="18">
        <v>0.13076979666319999</v>
      </c>
      <c r="X318" s="18">
        <v>0.12789138893169999</v>
      </c>
      <c r="Y318" s="18">
        <v>0.1278526622742</v>
      </c>
      <c r="Z318" s="18">
        <v>0.12802654625689999</v>
      </c>
      <c r="AA318" s="18">
        <v>0.13072537701879999</v>
      </c>
      <c r="AB318" s="18">
        <v>0.12911538978209999</v>
      </c>
      <c r="AC318" s="18">
        <v>0.12628440771720001</v>
      </c>
      <c r="AD318" s="18">
        <v>0.1284392816713</v>
      </c>
      <c r="AE318" s="18">
        <v>0.12752615310090001</v>
      </c>
      <c r="AF318" s="18">
        <v>0.1262274485323</v>
      </c>
      <c r="AG318" s="18">
        <v>0.12716842993220001</v>
      </c>
      <c r="AH318" s="18">
        <v>0.12766271626010001</v>
      </c>
      <c r="AI318" s="18">
        <v>0.12819076537060001</v>
      </c>
      <c r="AJ318" s="18">
        <v>0.12720031026090001</v>
      </c>
      <c r="AK318" s="18">
        <v>0.1238501432345</v>
      </c>
      <c r="AL318" s="18">
        <v>0.1230501700701</v>
      </c>
      <c r="AM318" s="18">
        <v>0.12559008803710001</v>
      </c>
      <c r="AN318" s="18">
        <v>0.1215862724942</v>
      </c>
      <c r="AO318" s="220">
        <v>0.1219425374264</v>
      </c>
      <c r="AP318" s="220">
        <v>0.1180838860271</v>
      </c>
    </row>
    <row r="319" spans="1:42" hidden="1" outlineLevel="1" x14ac:dyDescent="0.25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0.1143267964207</v>
      </c>
      <c r="R319" s="18">
        <v>0.1121536879132</v>
      </c>
      <c r="S319" s="18">
        <v>0.11424295939199999</v>
      </c>
      <c r="T319" s="18">
        <v>0.11721281376419999</v>
      </c>
      <c r="U319" s="18">
        <v>0.1206637263983</v>
      </c>
      <c r="V319" s="18">
        <v>0.114397544551</v>
      </c>
      <c r="W319" s="18">
        <v>0.11401945413840001</v>
      </c>
      <c r="X319" s="18">
        <v>0.11414557392410001</v>
      </c>
      <c r="Y319" s="18">
        <v>0.11062891457439999</v>
      </c>
      <c r="Z319" s="18">
        <v>0.1091153958069</v>
      </c>
      <c r="AA319" s="18">
        <v>0.11079336485339999</v>
      </c>
      <c r="AB319" s="18">
        <v>0.10793832130019999</v>
      </c>
      <c r="AC319" s="18">
        <v>0.10749445149380001</v>
      </c>
      <c r="AD319" s="18">
        <v>0.10812208306520001</v>
      </c>
      <c r="AE319" s="18">
        <v>0.1118567167999</v>
      </c>
      <c r="AF319" s="18">
        <v>0.1127365179678</v>
      </c>
      <c r="AG319" s="18">
        <v>0.11470135619419999</v>
      </c>
      <c r="AH319" s="18">
        <v>0.1119326145976</v>
      </c>
      <c r="AI319" s="18">
        <v>0.1095329945535</v>
      </c>
      <c r="AJ319" s="18">
        <v>0.1094276859705</v>
      </c>
      <c r="AK319" s="18">
        <v>0.10837560836060001</v>
      </c>
      <c r="AL319" s="18">
        <v>0.1105220811132</v>
      </c>
      <c r="AM319" s="18">
        <v>0.1057521636422</v>
      </c>
      <c r="AN319" s="18">
        <v>0.10333266109350001</v>
      </c>
      <c r="AO319" s="220">
        <v>0.1002723052335</v>
      </c>
      <c r="AP319" s="220">
        <v>0.1053647801862</v>
      </c>
    </row>
    <row r="320" spans="1:42" hidden="1" outlineLevel="1" x14ac:dyDescent="0.25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7.1843313476270002E-2</v>
      </c>
      <c r="R320" s="18">
        <v>7.888580075413E-2</v>
      </c>
      <c r="S320" s="18">
        <v>8.2030966656220006E-2</v>
      </c>
      <c r="T320" s="18">
        <v>9.2300961509209994E-2</v>
      </c>
      <c r="U320" s="18">
        <v>8.7711542164799997E-2</v>
      </c>
      <c r="V320" s="18">
        <v>8.6953789399879994E-2</v>
      </c>
      <c r="W320" s="18">
        <v>8.6693534952230006E-2</v>
      </c>
      <c r="X320" s="18">
        <v>8.8868348041949999E-2</v>
      </c>
      <c r="Y320" s="18">
        <v>8.5360794439870005E-2</v>
      </c>
      <c r="Z320" s="18">
        <v>8.4472442429229994E-2</v>
      </c>
      <c r="AA320" s="18">
        <v>8.5213615503740001E-2</v>
      </c>
      <c r="AB320" s="18">
        <v>7.6712073037169995E-2</v>
      </c>
      <c r="AC320" s="18">
        <v>7.7227306729329995E-2</v>
      </c>
      <c r="AD320" s="18">
        <v>8.1237688410069994E-2</v>
      </c>
      <c r="AE320" s="18">
        <v>8.4290738889649997E-2</v>
      </c>
      <c r="AF320" s="18">
        <v>8.6743233808459996E-2</v>
      </c>
      <c r="AG320" s="18">
        <v>8.6992175770340005E-2</v>
      </c>
      <c r="AH320" s="18">
        <v>8.4877854065940006E-2</v>
      </c>
      <c r="AI320" s="18">
        <v>8.4424755131510001E-2</v>
      </c>
      <c r="AJ320" s="18">
        <v>8.2693564955219998E-2</v>
      </c>
      <c r="AK320" s="18">
        <v>8.4985991989970006E-2</v>
      </c>
      <c r="AL320" s="18">
        <v>8.4639663272429999E-2</v>
      </c>
      <c r="AM320" s="18">
        <v>8.5694424036559996E-2</v>
      </c>
      <c r="AN320" s="18">
        <v>7.6294650502839997E-2</v>
      </c>
      <c r="AO320" s="220">
        <v>7.4286313127419998E-2</v>
      </c>
      <c r="AP320" s="220">
        <v>7.6464849535719998E-2</v>
      </c>
    </row>
    <row r="321" spans="1:42" hidden="1" outlineLevel="1" x14ac:dyDescent="0.25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2.1344495322590001E-2</v>
      </c>
      <c r="R321" s="18">
        <v>2.7626562782220001E-2</v>
      </c>
      <c r="S321" s="18">
        <v>2.9717981271149999E-2</v>
      </c>
      <c r="T321" s="18">
        <v>3.2989920457500002E-2</v>
      </c>
      <c r="U321" s="18">
        <v>2.9479919952220001E-2</v>
      </c>
      <c r="V321" s="18">
        <v>2.9944693279979999E-2</v>
      </c>
      <c r="W321" s="18">
        <v>3.0055531211900001E-2</v>
      </c>
      <c r="X321" s="18">
        <v>3.3407304064430002E-2</v>
      </c>
      <c r="Y321" s="18">
        <v>3.0550747151290001E-2</v>
      </c>
      <c r="Z321" s="18">
        <v>2.9800972394460001E-2</v>
      </c>
      <c r="AA321" s="18">
        <v>3.216073805841E-2</v>
      </c>
      <c r="AB321" s="18">
        <v>2.4975373518859999E-2</v>
      </c>
      <c r="AC321" s="18">
        <v>2.8877315501440001E-2</v>
      </c>
      <c r="AD321" s="18">
        <v>3.3173175422909998E-2</v>
      </c>
      <c r="AE321" s="18">
        <v>3.3235268969800003E-2</v>
      </c>
      <c r="AF321" s="18">
        <v>3.3570189603859997E-2</v>
      </c>
      <c r="AG321" s="18">
        <v>3.3991546850110001E-2</v>
      </c>
      <c r="AH321" s="18">
        <v>3.3660568476459998E-2</v>
      </c>
      <c r="AI321" s="18">
        <v>3.5122623371300003E-2</v>
      </c>
      <c r="AJ321" s="18">
        <v>3.3425065841769998E-2</v>
      </c>
      <c r="AK321" s="18">
        <v>3.4884275896610001E-2</v>
      </c>
      <c r="AL321" s="18">
        <v>3.3745872474930001E-2</v>
      </c>
      <c r="AM321" s="18">
        <v>3.5910982147550001E-2</v>
      </c>
      <c r="AN321" s="18">
        <v>3.075555269313E-2</v>
      </c>
      <c r="AO321" s="220">
        <v>3.031964139104E-2</v>
      </c>
      <c r="AP321" s="220">
        <v>3.228168466926E-2</v>
      </c>
    </row>
    <row r="322" spans="1:42" hidden="1" outlineLevel="1" x14ac:dyDescent="0.25">
      <c r="A322" s="36" t="s">
        <v>795</v>
      </c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1.805147213133E-3</v>
      </c>
      <c r="R322" s="18">
        <v>3.1837304886410001E-3</v>
      </c>
      <c r="S322" s="18">
        <v>3.1114062085759999E-3</v>
      </c>
      <c r="T322" s="18">
        <v>4.2809088286660003E-3</v>
      </c>
      <c r="U322" s="18">
        <v>3.6294044458639999E-3</v>
      </c>
      <c r="V322" s="18">
        <v>4.0719048183410003E-3</v>
      </c>
      <c r="W322" s="18">
        <v>3.6480121684669999E-3</v>
      </c>
      <c r="X322" s="18">
        <v>4.9680100551569998E-3</v>
      </c>
      <c r="Y322" s="18">
        <v>3.1812219973010002E-3</v>
      </c>
      <c r="Z322" s="18">
        <v>4.118371793269E-3</v>
      </c>
      <c r="AA322" s="18">
        <v>4.0533734888990001E-3</v>
      </c>
      <c r="AB322" s="18">
        <v>2.5415295538299999E-3</v>
      </c>
      <c r="AC322" s="18">
        <v>3.6075525668770002E-3</v>
      </c>
      <c r="AD322" s="18">
        <v>5.4310796731419997E-3</v>
      </c>
      <c r="AE322" s="18">
        <v>5.6422223864059998E-3</v>
      </c>
      <c r="AF322" s="18">
        <v>5.9767376009380001E-3</v>
      </c>
      <c r="AG322" s="18">
        <v>5.6446039647449998E-3</v>
      </c>
      <c r="AH322" s="18">
        <v>5.7889024626439998E-3</v>
      </c>
      <c r="AI322" s="18">
        <v>6.0160871363350004E-3</v>
      </c>
      <c r="AJ322" s="18">
        <v>5.8202180904150004E-3</v>
      </c>
      <c r="AK322" s="18">
        <v>6.2239594510200003E-3</v>
      </c>
      <c r="AL322" s="18">
        <v>6.0589938256949997E-3</v>
      </c>
      <c r="AM322" s="18">
        <v>6.3108814155879997E-3</v>
      </c>
      <c r="AN322" s="18">
        <v>4.4002174436650002E-3</v>
      </c>
      <c r="AO322" s="220">
        <v>5.287076134544E-3</v>
      </c>
      <c r="AP322" s="220">
        <v>6.455212827537E-3</v>
      </c>
    </row>
    <row r="323" spans="1:42" hidden="1" outlineLevel="1" x14ac:dyDescent="0.2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220"/>
      <c r="AP323" s="220"/>
    </row>
    <row r="324" spans="1:42" hidden="1" outlineLevel="1" x14ac:dyDescent="0.25">
      <c r="A324" s="49" t="s">
        <v>828</v>
      </c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220"/>
      <c r="AP324" s="220"/>
    </row>
    <row r="325" spans="1:42" hidden="1" outlineLevel="1" x14ac:dyDescent="0.25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220"/>
      <c r="AP325" s="220"/>
    </row>
    <row r="326" spans="1:42" hidden="1" outlineLevel="1" x14ac:dyDescent="0.25">
      <c r="A326" s="16" t="s">
        <v>10</v>
      </c>
      <c r="C326" s="53"/>
      <c r="D326" s="53"/>
      <c r="E326" s="53"/>
      <c r="F326" s="53"/>
      <c r="G326" s="54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>
        <v>5.0315035583159999E-3</v>
      </c>
      <c r="AB326" s="18">
        <v>5.2456204018340004E-3</v>
      </c>
      <c r="AC326" s="18">
        <v>5.2409670705020001E-3</v>
      </c>
      <c r="AD326" s="18">
        <v>5.2175342015530002E-3</v>
      </c>
      <c r="AE326" s="18">
        <v>5.1534619547409996E-3</v>
      </c>
      <c r="AF326" s="18">
        <v>5.454877217244E-3</v>
      </c>
      <c r="AG326" s="18">
        <v>3.6681743625430001E-3</v>
      </c>
      <c r="AH326" s="18">
        <v>3.7082219898530002E-3</v>
      </c>
      <c r="AI326" s="18">
        <v>3.722854188211E-3</v>
      </c>
      <c r="AJ326" s="18">
        <v>3.3838555216229999E-3</v>
      </c>
      <c r="AK326" s="18">
        <v>3.2189327651089999E-3</v>
      </c>
      <c r="AL326" s="18">
        <v>3.2560068473209999E-3</v>
      </c>
      <c r="AM326" s="18">
        <v>3.2888789399820001E-3</v>
      </c>
      <c r="AN326" s="18">
        <v>3.4785086836990001E-3</v>
      </c>
      <c r="AO326" s="220">
        <v>3.257301287612E-3</v>
      </c>
      <c r="AP326" s="220">
        <v>3.4315504668889999E-3</v>
      </c>
    </row>
    <row r="327" spans="1:42" hidden="1" outlineLevel="1" x14ac:dyDescent="0.25">
      <c r="A327" s="16" t="s">
        <v>11</v>
      </c>
      <c r="C327" s="53"/>
      <c r="D327" s="53"/>
      <c r="E327" s="53"/>
      <c r="F327" s="53"/>
      <c r="G327" s="54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>
        <v>1.9944698789719998E-3</v>
      </c>
      <c r="AB327" s="18">
        <v>1.9904765046790001E-3</v>
      </c>
      <c r="AC327" s="18">
        <v>2.2522282115600002E-3</v>
      </c>
      <c r="AD327" s="18">
        <v>2.8963477260589999E-3</v>
      </c>
      <c r="AE327" s="18">
        <v>2.4327517898099999E-3</v>
      </c>
      <c r="AF327" s="18">
        <v>2.4969508388790001E-3</v>
      </c>
      <c r="AG327" s="18">
        <v>2.9723147273720001E-3</v>
      </c>
      <c r="AH327" s="18">
        <v>2.3236900197510001E-3</v>
      </c>
      <c r="AI327" s="18">
        <v>2.6323211431789999E-3</v>
      </c>
      <c r="AJ327" s="18">
        <v>2.5920898842509998E-3</v>
      </c>
      <c r="AK327" s="18">
        <v>4.5155732873920001E-3</v>
      </c>
      <c r="AL327" s="18">
        <v>2.9383476427039998E-3</v>
      </c>
      <c r="AM327" s="18">
        <v>2.8411781418689998E-3</v>
      </c>
      <c r="AN327" s="18">
        <v>2.464292898813E-3</v>
      </c>
      <c r="AO327" s="220">
        <v>2.4578591961349999E-3</v>
      </c>
      <c r="AP327" s="220">
        <v>2.5571650113840002E-3</v>
      </c>
    </row>
    <row r="328" spans="1:42" hidden="1" outlineLevel="1" x14ac:dyDescent="0.25">
      <c r="A328" s="16" t="s">
        <v>629</v>
      </c>
      <c r="C328" s="53"/>
      <c r="D328" s="53"/>
      <c r="E328" s="53"/>
      <c r="F328" s="53"/>
      <c r="G328" s="54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>
        <v>6.7993291328999998E-5</v>
      </c>
      <c r="AB328" s="18">
        <v>6.5982646564000005E-5</v>
      </c>
      <c r="AC328" s="18">
        <v>3.2022202059999998E-5</v>
      </c>
      <c r="AD328" s="18">
        <v>1.23248839407E-4</v>
      </c>
      <c r="AE328" s="18">
        <v>4.964799571E-5</v>
      </c>
      <c r="AF328" s="18">
        <v>1.9207314144999999E-5</v>
      </c>
      <c r="AG328" s="18">
        <v>5.9645111585999998E-5</v>
      </c>
      <c r="AH328" s="18">
        <v>4.8410208744999997E-5</v>
      </c>
      <c r="AI328" s="18">
        <v>2.820344082E-5</v>
      </c>
      <c r="AJ328" s="18">
        <v>4.7128906985999997E-5</v>
      </c>
      <c r="AK328" s="18">
        <v>8.1606746158000002E-5</v>
      </c>
      <c r="AL328" s="18">
        <v>3.5295467180000001E-5</v>
      </c>
      <c r="AM328" s="18">
        <v>3.4438522932E-5</v>
      </c>
      <c r="AN328" s="18">
        <v>6.7055589083000005E-5</v>
      </c>
      <c r="AO328" s="220">
        <v>2.5514109302E-5</v>
      </c>
      <c r="AP328" s="220">
        <v>0</v>
      </c>
    </row>
    <row r="329" spans="1:42" hidden="1" outlineLevel="1" x14ac:dyDescent="0.25">
      <c r="A329" s="16" t="s">
        <v>13</v>
      </c>
      <c r="C329" s="53"/>
      <c r="D329" s="53"/>
      <c r="E329" s="53"/>
      <c r="F329" s="53"/>
      <c r="G329" s="54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>
        <v>1.366665155705E-2</v>
      </c>
      <c r="AB329" s="18">
        <v>1.412028636469E-2</v>
      </c>
      <c r="AC329" s="18">
        <v>1.432459838822E-2</v>
      </c>
      <c r="AD329" s="18">
        <v>1.432767758104E-2</v>
      </c>
      <c r="AE329" s="18">
        <v>1.4239045169749999E-2</v>
      </c>
      <c r="AF329" s="18">
        <v>1.4338260009410001E-2</v>
      </c>
      <c r="AG329" s="18">
        <v>1.366867140514E-2</v>
      </c>
      <c r="AH329" s="18">
        <v>1.412609891174E-2</v>
      </c>
      <c r="AI329" s="18">
        <v>1.416752843847E-2</v>
      </c>
      <c r="AJ329" s="18">
        <v>1.462881272858E-2</v>
      </c>
      <c r="AK329" s="18">
        <v>1.4825225551980001E-2</v>
      </c>
      <c r="AL329" s="18">
        <v>1.54152952907E-2</v>
      </c>
      <c r="AM329" s="18">
        <v>1.5480116057819999E-2</v>
      </c>
      <c r="AN329" s="18">
        <v>1.6629786092670001E-2</v>
      </c>
      <c r="AO329" s="220">
        <v>1.8463710431869999E-2</v>
      </c>
      <c r="AP329" s="220">
        <v>1.9772659781570001E-2</v>
      </c>
    </row>
    <row r="330" spans="1:42" hidden="1" outlineLevel="1" x14ac:dyDescent="0.25">
      <c r="A330" s="16" t="s">
        <v>14</v>
      </c>
      <c r="C330" s="53"/>
      <c r="D330" s="53"/>
      <c r="E330" s="53"/>
      <c r="F330" s="53"/>
      <c r="G330" s="54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>
        <v>9.3037486967950007E-3</v>
      </c>
      <c r="AB330" s="18">
        <v>9.4905039974489992E-3</v>
      </c>
      <c r="AC330" s="18">
        <v>9.4145274056679999E-3</v>
      </c>
      <c r="AD330" s="18">
        <v>9.4901606343209995E-3</v>
      </c>
      <c r="AE330" s="18">
        <v>9.1948088055689992E-3</v>
      </c>
      <c r="AF330" s="18">
        <v>9.0370413053290008E-3</v>
      </c>
      <c r="AG330" s="18">
        <v>8.8970624782539996E-3</v>
      </c>
      <c r="AH330" s="18">
        <v>8.5201967390879998E-3</v>
      </c>
      <c r="AI330" s="18">
        <v>8.8370781235309996E-3</v>
      </c>
      <c r="AJ330" s="18">
        <v>9.0864532669759999E-3</v>
      </c>
      <c r="AK330" s="18">
        <v>9.0492814072630004E-3</v>
      </c>
      <c r="AL330" s="18">
        <v>8.9650486636250002E-3</v>
      </c>
      <c r="AM330" s="18">
        <v>1.043487244832E-2</v>
      </c>
      <c r="AN330" s="18">
        <v>1.110608194193E-2</v>
      </c>
      <c r="AO330" s="220">
        <v>1.25104182613E-2</v>
      </c>
      <c r="AP330" s="220">
        <v>1.31900221071E-2</v>
      </c>
    </row>
    <row r="331" spans="1:42" hidden="1" outlineLevel="1" x14ac:dyDescent="0.25">
      <c r="A331" s="16" t="s">
        <v>15</v>
      </c>
      <c r="C331" s="53"/>
      <c r="D331" s="53"/>
      <c r="E331" s="53"/>
      <c r="F331" s="53"/>
      <c r="G331" s="54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>
        <v>1.6613027514619998E-2</v>
      </c>
      <c r="AB331" s="18">
        <v>1.7826311680029999E-2</v>
      </c>
      <c r="AC331" s="18">
        <v>1.758018893099E-2</v>
      </c>
      <c r="AD331" s="18">
        <v>1.6741300686090001E-2</v>
      </c>
      <c r="AE331" s="18">
        <v>1.6701585756980001E-2</v>
      </c>
      <c r="AF331" s="18">
        <v>1.624938776686E-2</v>
      </c>
      <c r="AG331" s="18">
        <v>1.6501814205480001E-2</v>
      </c>
      <c r="AH331" s="18">
        <v>1.6788660392700001E-2</v>
      </c>
      <c r="AI331" s="18">
        <v>1.708188398985E-2</v>
      </c>
      <c r="AJ331" s="18">
        <v>1.6457414319650001E-2</v>
      </c>
      <c r="AK331" s="18">
        <v>1.7119281860630001E-2</v>
      </c>
      <c r="AL331" s="18">
        <v>1.684476171148E-2</v>
      </c>
      <c r="AM331" s="18">
        <v>1.8416000137750001E-2</v>
      </c>
      <c r="AN331" s="18">
        <v>2.0234024005899999E-2</v>
      </c>
      <c r="AO331" s="220">
        <v>2.1644469391570002E-2</v>
      </c>
      <c r="AP331" s="220">
        <v>2.2263833437819999E-2</v>
      </c>
    </row>
    <row r="332" spans="1:42" hidden="1" outlineLevel="1" x14ac:dyDescent="0.25">
      <c r="A332" s="16" t="s">
        <v>16</v>
      </c>
      <c r="C332" s="53"/>
      <c r="D332" s="53"/>
      <c r="E332" s="53"/>
      <c r="F332" s="53"/>
      <c r="G332" s="54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>
        <v>3.1866189202670002E-2</v>
      </c>
      <c r="AB332" s="18">
        <v>3.2232522846490003E-2</v>
      </c>
      <c r="AC332" s="18">
        <v>3.2064898329509997E-2</v>
      </c>
      <c r="AD332" s="18">
        <v>3.211659340208E-2</v>
      </c>
      <c r="AE332" s="18">
        <v>3.155626607354E-2</v>
      </c>
      <c r="AF332" s="18">
        <v>3.1432769598660003E-2</v>
      </c>
      <c r="AG332" s="18">
        <v>3.0955812913170001E-2</v>
      </c>
      <c r="AH332" s="18">
        <v>3.118585647341E-2</v>
      </c>
      <c r="AI332" s="18">
        <v>3.1174203252800001E-2</v>
      </c>
      <c r="AJ332" s="18">
        <v>3.1321871583150002E-2</v>
      </c>
      <c r="AK332" s="18">
        <v>3.1572743346780001E-2</v>
      </c>
      <c r="AL332" s="18">
        <v>3.1642386326539998E-2</v>
      </c>
      <c r="AM332" s="18">
        <v>3.2139751526060002E-2</v>
      </c>
      <c r="AN332" s="18">
        <v>3.498625360424E-2</v>
      </c>
      <c r="AO332" s="220">
        <v>3.7488731268390002E-2</v>
      </c>
      <c r="AP332" s="220">
        <v>3.7788299732739998E-2</v>
      </c>
    </row>
    <row r="333" spans="1:42" hidden="1" outlineLevel="1" x14ac:dyDescent="0.25">
      <c r="A333" s="16" t="s">
        <v>17</v>
      </c>
      <c r="C333" s="53"/>
      <c r="D333" s="53"/>
      <c r="E333" s="53"/>
      <c r="F333" s="53"/>
      <c r="G333" s="54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>
        <v>5.2672136349210003E-2</v>
      </c>
      <c r="AB333" s="18">
        <v>5.4490668954070003E-2</v>
      </c>
      <c r="AC333" s="18">
        <v>5.3135507285050003E-2</v>
      </c>
      <c r="AD333" s="18">
        <v>5.3222957150489997E-2</v>
      </c>
      <c r="AE333" s="18">
        <v>5.1703422732819998E-2</v>
      </c>
      <c r="AF333" s="18">
        <v>5.2618437100849999E-2</v>
      </c>
      <c r="AG333" s="18">
        <v>5.1791838560560001E-2</v>
      </c>
      <c r="AH333" s="18">
        <v>5.1740831106460002E-2</v>
      </c>
      <c r="AI333" s="18">
        <v>5.255241139419E-2</v>
      </c>
      <c r="AJ333" s="18">
        <v>5.4367907099499999E-2</v>
      </c>
      <c r="AK333" s="18">
        <v>5.4350092941020001E-2</v>
      </c>
      <c r="AL333" s="18">
        <v>5.389617838329E-2</v>
      </c>
      <c r="AM333" s="18">
        <v>5.4903615183939998E-2</v>
      </c>
      <c r="AN333" s="18">
        <v>5.758398712533E-2</v>
      </c>
      <c r="AO333" s="220">
        <v>5.9413855862289998E-2</v>
      </c>
      <c r="AP333" s="220">
        <v>5.9837661266370003E-2</v>
      </c>
    </row>
    <row r="334" spans="1:42" hidden="1" outlineLevel="1" x14ac:dyDescent="0.25">
      <c r="A334" s="16" t="s">
        <v>18</v>
      </c>
      <c r="C334" s="53"/>
      <c r="D334" s="53"/>
      <c r="E334" s="53"/>
      <c r="F334" s="53"/>
      <c r="G334" s="54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>
        <v>7.6730429264309993E-2</v>
      </c>
      <c r="AB334" s="18">
        <v>7.7705563436820002E-2</v>
      </c>
      <c r="AC334" s="18">
        <v>7.7931365746920001E-2</v>
      </c>
      <c r="AD334" s="18">
        <v>7.6362926749109994E-2</v>
      </c>
      <c r="AE334" s="18">
        <v>7.5683404660949999E-2</v>
      </c>
      <c r="AF334" s="18">
        <v>7.4351513056169993E-2</v>
      </c>
      <c r="AG334" s="18">
        <v>7.5222426561960001E-2</v>
      </c>
      <c r="AH334" s="18">
        <v>7.6459083691570007E-2</v>
      </c>
      <c r="AI334" s="18">
        <v>7.6581742972640005E-2</v>
      </c>
      <c r="AJ334" s="18">
        <v>7.9600723900009995E-2</v>
      </c>
      <c r="AK334" s="18">
        <v>7.8723307793440001E-2</v>
      </c>
      <c r="AL334" s="18">
        <v>7.9432448887750001E-2</v>
      </c>
      <c r="AM334" s="18">
        <v>7.8924484928839994E-2</v>
      </c>
      <c r="AN334" s="18">
        <v>8.0307449875949996E-2</v>
      </c>
      <c r="AO334" s="220">
        <v>8.2436087156200002E-2</v>
      </c>
      <c r="AP334" s="220">
        <v>8.2497442834989998E-2</v>
      </c>
    </row>
    <row r="335" spans="1:42" hidden="1" outlineLevel="1" x14ac:dyDescent="0.25">
      <c r="A335" s="16" t="s">
        <v>19</v>
      </c>
      <c r="C335" s="53"/>
      <c r="D335" s="53"/>
      <c r="E335" s="53"/>
      <c r="F335" s="53"/>
      <c r="G335" s="54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>
        <v>9.4952631340370006E-2</v>
      </c>
      <c r="AB335" s="18">
        <v>9.401427424587E-2</v>
      </c>
      <c r="AC335" s="18">
        <v>9.4476170144630001E-2</v>
      </c>
      <c r="AD335" s="18">
        <v>9.3340454377389998E-2</v>
      </c>
      <c r="AE335" s="18">
        <v>9.3129710353589995E-2</v>
      </c>
      <c r="AF335" s="18">
        <v>9.3693278400410002E-2</v>
      </c>
      <c r="AG335" s="18">
        <v>9.5302947462599999E-2</v>
      </c>
      <c r="AH335" s="18">
        <v>9.3102513458040007E-2</v>
      </c>
      <c r="AI335" s="18">
        <v>9.4133684309489998E-2</v>
      </c>
      <c r="AJ335" s="18">
        <v>9.721750933152E-2</v>
      </c>
      <c r="AK335" s="18">
        <v>9.7148297592600005E-2</v>
      </c>
      <c r="AL335" s="18">
        <v>9.7239012079869999E-2</v>
      </c>
      <c r="AM335" s="18">
        <v>9.7262998389999994E-2</v>
      </c>
      <c r="AN335" s="18">
        <v>9.7180312479049999E-2</v>
      </c>
      <c r="AO335" s="220">
        <v>9.7812590362470003E-2</v>
      </c>
      <c r="AP335" s="220">
        <v>9.7304253142839997E-2</v>
      </c>
    </row>
    <row r="336" spans="1:42" hidden="1" outlineLevel="1" x14ac:dyDescent="0.25">
      <c r="A336" s="16" t="s">
        <v>20</v>
      </c>
      <c r="C336" s="53"/>
      <c r="D336" s="53"/>
      <c r="E336" s="53"/>
      <c r="F336" s="53"/>
      <c r="G336" s="54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>
        <v>0.10902724264539999</v>
      </c>
      <c r="AB336" s="18">
        <v>0.1095531875117</v>
      </c>
      <c r="AC336" s="18">
        <v>0.108864812937</v>
      </c>
      <c r="AD336" s="18">
        <v>0.10931144981719999</v>
      </c>
      <c r="AE336" s="18">
        <v>0.1094837601406</v>
      </c>
      <c r="AF336" s="18">
        <v>0.11001949542389999</v>
      </c>
      <c r="AG336" s="18">
        <v>0.1101446393956</v>
      </c>
      <c r="AH336" s="18">
        <v>0.11090778823440001</v>
      </c>
      <c r="AI336" s="18">
        <v>0.1099934191971</v>
      </c>
      <c r="AJ336" s="18">
        <v>0.1110357048599</v>
      </c>
      <c r="AK336" s="18">
        <v>0.1116380287437</v>
      </c>
      <c r="AL336" s="18">
        <v>0.1103953974711</v>
      </c>
      <c r="AM336" s="18">
        <v>0.10980723036789999</v>
      </c>
      <c r="AN336" s="18">
        <v>0.10956045061359999</v>
      </c>
      <c r="AO336" s="220">
        <v>0.1092514160331</v>
      </c>
      <c r="AP336" s="220">
        <v>0.10799485267429999</v>
      </c>
    </row>
    <row r="337" spans="1:42" hidden="1" outlineLevel="1" x14ac:dyDescent="0.25">
      <c r="A337" s="16" t="s">
        <v>21</v>
      </c>
      <c r="C337" s="53"/>
      <c r="D337" s="53"/>
      <c r="E337" s="53"/>
      <c r="F337" s="53"/>
      <c r="G337" s="54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>
        <v>0.11863696115319999</v>
      </c>
      <c r="AB337" s="18">
        <v>0.11953856135840001</v>
      </c>
      <c r="AC337" s="18">
        <v>0.11695575599080001</v>
      </c>
      <c r="AD337" s="18">
        <v>0.11688098270409999</v>
      </c>
      <c r="AE337" s="18">
        <v>0.1173281434628</v>
      </c>
      <c r="AF337" s="18">
        <v>0.1165499822332</v>
      </c>
      <c r="AG337" s="18">
        <v>0.1196779163974</v>
      </c>
      <c r="AH337" s="18">
        <v>0.1200089074784</v>
      </c>
      <c r="AI337" s="18">
        <v>0.1195731879289</v>
      </c>
      <c r="AJ337" s="18">
        <v>0.12121554876899999</v>
      </c>
      <c r="AK337" s="18">
        <v>0.1181847032688</v>
      </c>
      <c r="AL337" s="18">
        <v>0.118919252795</v>
      </c>
      <c r="AM337" s="18">
        <v>0.1196308190342</v>
      </c>
      <c r="AN337" s="18">
        <v>0.1187638302152</v>
      </c>
      <c r="AO337" s="220">
        <v>0.1155363916246</v>
      </c>
      <c r="AP337" s="220">
        <v>0.1138268386841</v>
      </c>
    </row>
    <row r="338" spans="1:42" hidden="1" outlineLevel="1" x14ac:dyDescent="0.25">
      <c r="A338" s="16" t="s">
        <v>22</v>
      </c>
      <c r="C338" s="53"/>
      <c r="D338" s="53"/>
      <c r="E338" s="53"/>
      <c r="F338" s="53"/>
      <c r="G338" s="54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>
        <v>0.1576424459453</v>
      </c>
      <c r="AB338" s="18">
        <v>0.1600409092409</v>
      </c>
      <c r="AC338" s="18">
        <v>0.15434701392969999</v>
      </c>
      <c r="AD338" s="18">
        <v>0.15222258740399999</v>
      </c>
      <c r="AE338" s="18">
        <v>0.1535116027366</v>
      </c>
      <c r="AF338" s="18">
        <v>0.1544460130418</v>
      </c>
      <c r="AG338" s="18">
        <v>0.1616581341021</v>
      </c>
      <c r="AH338" s="18">
        <v>0.16180628170870001</v>
      </c>
      <c r="AI338" s="18">
        <v>0.15925542916239999</v>
      </c>
      <c r="AJ338" s="18">
        <v>0.1578064321532</v>
      </c>
      <c r="AK338" s="18">
        <v>0.1576370313279</v>
      </c>
      <c r="AL338" s="18">
        <v>0.15699423801500001</v>
      </c>
      <c r="AM338" s="18">
        <v>0.15583431626620001</v>
      </c>
      <c r="AN338" s="18">
        <v>0.15585395292699999</v>
      </c>
      <c r="AO338" s="220">
        <v>0.14934258645029999</v>
      </c>
      <c r="AP338" s="220">
        <v>0.14773814630279999</v>
      </c>
    </row>
    <row r="339" spans="1:42" hidden="1" outlineLevel="1" x14ac:dyDescent="0.25">
      <c r="A339" s="16" t="s">
        <v>23</v>
      </c>
      <c r="C339" s="53"/>
      <c r="D339" s="53"/>
      <c r="E339" s="53"/>
      <c r="F339" s="53"/>
      <c r="G339" s="54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>
        <v>0.19588867231769999</v>
      </c>
      <c r="AB339" s="18">
        <v>0.19363707344969999</v>
      </c>
      <c r="AC339" s="18">
        <v>0.1947056625927</v>
      </c>
      <c r="AD339" s="18">
        <v>0.1925352286266</v>
      </c>
      <c r="AE339" s="18">
        <v>0.1942527480166</v>
      </c>
      <c r="AF339" s="18">
        <v>0.19462771423360001</v>
      </c>
      <c r="AG339" s="18">
        <v>0.19330980665040001</v>
      </c>
      <c r="AH339" s="18">
        <v>0.1927210410131</v>
      </c>
      <c r="AI339" s="18">
        <v>0.19249788474189999</v>
      </c>
      <c r="AJ339" s="18">
        <v>0.1867341552615</v>
      </c>
      <c r="AK339" s="18">
        <v>0.1864351453053</v>
      </c>
      <c r="AL339" s="18">
        <v>0.18791306726429999</v>
      </c>
      <c r="AM339" s="18">
        <v>0.1857700023246</v>
      </c>
      <c r="AN339" s="18">
        <v>0.1827264802521</v>
      </c>
      <c r="AO339" s="220">
        <v>0.17807997822800001</v>
      </c>
      <c r="AP339" s="220">
        <v>0.1764278879467</v>
      </c>
    </row>
    <row r="340" spans="1:42" hidden="1" outlineLevel="1" x14ac:dyDescent="0.25">
      <c r="A340" s="16" t="s">
        <v>24</v>
      </c>
      <c r="C340" s="53"/>
      <c r="D340" s="53"/>
      <c r="E340" s="53"/>
      <c r="F340" s="53"/>
      <c r="G340" s="54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>
        <v>9.5428584379670001E-2</v>
      </c>
      <c r="AB340" s="18">
        <v>9.0924086965130005E-2</v>
      </c>
      <c r="AC340" s="18">
        <v>9.6867161231789997E-2</v>
      </c>
      <c r="AD340" s="18">
        <v>0.10006778686169999</v>
      </c>
      <c r="AE340" s="18">
        <v>0.1002095145419</v>
      </c>
      <c r="AF340" s="18">
        <v>9.9685960413729999E-2</v>
      </c>
      <c r="AG340" s="18">
        <v>9.4636910383220002E-2</v>
      </c>
      <c r="AH340" s="18">
        <v>9.5097014058319995E-2</v>
      </c>
      <c r="AI340" s="18">
        <v>9.6042117138290001E-2</v>
      </c>
      <c r="AJ340" s="18">
        <v>9.338121630283E-2</v>
      </c>
      <c r="AK340" s="18">
        <v>9.3766151335180001E-2</v>
      </c>
      <c r="AL340" s="18">
        <v>9.3771232429480003E-2</v>
      </c>
      <c r="AM340" s="18">
        <v>9.3690001635829995E-2</v>
      </c>
      <c r="AN340" s="18">
        <v>8.960303091263E-2</v>
      </c>
      <c r="AO340" s="220">
        <v>9.1612661801979994E-2</v>
      </c>
      <c r="AP340" s="220">
        <v>9.2973570462270005E-2</v>
      </c>
    </row>
    <row r="341" spans="1:42" hidden="1" outlineLevel="1" x14ac:dyDescent="0.25">
      <c r="A341" s="36" t="s">
        <v>795</v>
      </c>
      <c r="C341" s="53"/>
      <c r="D341" s="53"/>
      <c r="E341" s="53"/>
      <c r="F341" s="53"/>
      <c r="G341" s="54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2.047731290513E-2</v>
      </c>
      <c r="AB341" s="18">
        <v>1.9123970395789999E-2</v>
      </c>
      <c r="AC341" s="18">
        <v>2.1807119602919998E-2</v>
      </c>
      <c r="AD341" s="18">
        <v>2.5142763238980001E-2</v>
      </c>
      <c r="AE341" s="18">
        <v>2.5370125808019998E-2</v>
      </c>
      <c r="AF341" s="18">
        <v>2.497911204587E-2</v>
      </c>
      <c r="AG341" s="18">
        <v>2.1531885282569999E-2</v>
      </c>
      <c r="AH341" s="18">
        <v>2.1455404515700001E-2</v>
      </c>
      <c r="AI341" s="18">
        <v>2.1726050578170002E-2</v>
      </c>
      <c r="AJ341" s="18">
        <v>2.1123176111300001E-2</v>
      </c>
      <c r="AK341" s="18">
        <v>2.1734596726660001E-2</v>
      </c>
      <c r="AL341" s="18">
        <v>2.23420307247E-2</v>
      </c>
      <c r="AM341" s="18">
        <v>2.1541296093809999E-2</v>
      </c>
      <c r="AN341" s="18">
        <v>1.9454502782809999E-2</v>
      </c>
      <c r="AO341" s="220">
        <v>2.0666428534979998E-2</v>
      </c>
      <c r="AP341" s="220">
        <v>2.2395816148079999E-2</v>
      </c>
    </row>
    <row r="342" spans="1:42" hidden="1" outlineLevel="1" x14ac:dyDescent="0.25">
      <c r="C342" s="53"/>
      <c r="D342" s="53"/>
      <c r="E342" s="53"/>
      <c r="F342" s="53"/>
      <c r="G342" s="54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220"/>
      <c r="AP342" s="220"/>
    </row>
    <row r="343" spans="1:42" hidden="1" outlineLevel="1" x14ac:dyDescent="0.25">
      <c r="A343" s="49" t="s">
        <v>829</v>
      </c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220"/>
      <c r="AP343" s="220"/>
    </row>
    <row r="344" spans="1:42" hidden="1" outlineLevel="1" x14ac:dyDescent="0.25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220"/>
      <c r="AP344" s="220"/>
    </row>
    <row r="345" spans="1:42" hidden="1" outlineLevel="1" x14ac:dyDescent="0.25">
      <c r="A345" s="16" t="s">
        <v>10</v>
      </c>
      <c r="C345" s="53"/>
      <c r="D345" s="53"/>
      <c r="E345" s="53"/>
      <c r="F345" s="53"/>
      <c r="G345" s="54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>
        <v>4.8037694650350004E-3</v>
      </c>
      <c r="AB345" s="18">
        <v>4.9373338397270001E-3</v>
      </c>
      <c r="AC345" s="18">
        <v>4.9434346683819999E-3</v>
      </c>
      <c r="AD345" s="18">
        <v>4.9940669658979997E-3</v>
      </c>
      <c r="AE345" s="18">
        <v>4.9079754601229998E-3</v>
      </c>
      <c r="AF345" s="18">
        <v>5.1929499430509998E-3</v>
      </c>
      <c r="AG345" s="18">
        <v>3.4582708645679999E-3</v>
      </c>
      <c r="AH345" s="18">
        <v>3.475534959793E-3</v>
      </c>
      <c r="AI345" s="18">
        <v>3.491573857669E-3</v>
      </c>
      <c r="AJ345" s="18">
        <v>3.1328320802009998E-3</v>
      </c>
      <c r="AK345" s="18">
        <v>2.970749542962E-3</v>
      </c>
      <c r="AL345" s="18">
        <v>3.0361849134549999E-3</v>
      </c>
      <c r="AM345" s="18">
        <v>3.1247008033700001E-3</v>
      </c>
      <c r="AN345" s="18">
        <v>3.290757043747E-3</v>
      </c>
      <c r="AO345" s="220">
        <v>3.0212780608729999E-3</v>
      </c>
      <c r="AP345" s="220">
        <v>3.1730921783280001E-3</v>
      </c>
    </row>
    <row r="346" spans="1:42" hidden="1" outlineLevel="1" x14ac:dyDescent="0.25">
      <c r="A346" s="16" t="s">
        <v>11</v>
      </c>
      <c r="C346" s="53"/>
      <c r="D346" s="53"/>
      <c r="E346" s="53"/>
      <c r="F346" s="53"/>
      <c r="G346" s="54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>
        <v>1.7468252600130001E-3</v>
      </c>
      <c r="AB346" s="18">
        <v>1.7090770983669999E-3</v>
      </c>
      <c r="AC346" s="18">
        <v>1.9301914106479999E-3</v>
      </c>
      <c r="AD346" s="18">
        <v>2.6105350049009999E-3</v>
      </c>
      <c r="AE346" s="18">
        <v>2.104843134321E-3</v>
      </c>
      <c r="AF346" s="18">
        <v>2.1524680990709999E-3</v>
      </c>
      <c r="AG346" s="18">
        <v>2.6286856571709999E-3</v>
      </c>
      <c r="AH346" s="18">
        <v>1.9762845849799998E-3</v>
      </c>
      <c r="AI346" s="18">
        <v>2.3182536453360001E-3</v>
      </c>
      <c r="AJ346" s="18">
        <v>2.4113313586999999E-3</v>
      </c>
      <c r="AK346" s="18">
        <v>4.3510054844609998E-3</v>
      </c>
      <c r="AL346" s="18">
        <v>2.7423605669919999E-3</v>
      </c>
      <c r="AM346" s="18">
        <v>2.5589471760189999E-3</v>
      </c>
      <c r="AN346" s="18">
        <v>2.1288144793309999E-3</v>
      </c>
      <c r="AO346" s="220">
        <v>2.1777303401740002E-3</v>
      </c>
      <c r="AP346" s="220">
        <v>2.2378650099790002E-3</v>
      </c>
    </row>
    <row r="347" spans="1:42" hidden="1" outlineLevel="1" x14ac:dyDescent="0.25">
      <c r="A347" s="16" t="s">
        <v>629</v>
      </c>
      <c r="C347" s="53"/>
      <c r="D347" s="53"/>
      <c r="E347" s="53"/>
      <c r="F347" s="53"/>
      <c r="G347" s="54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>
        <v>6.8953628685000003E-5</v>
      </c>
      <c r="AB347" s="18">
        <v>6.7022631309E-5</v>
      </c>
      <c r="AC347" s="18">
        <v>3.2169856843999998E-5</v>
      </c>
      <c r="AD347" s="18">
        <v>1.2381984213000001E-4</v>
      </c>
      <c r="AE347" s="18">
        <v>4.9877799391E-5</v>
      </c>
      <c r="AF347" s="18">
        <v>1.9304646627999999E-5</v>
      </c>
      <c r="AG347" s="18">
        <v>5.9970014993000002E-5</v>
      </c>
      <c r="AH347" s="18">
        <v>4.8676960221000002E-5</v>
      </c>
      <c r="AI347" s="18">
        <v>2.8386779331000001E-5</v>
      </c>
      <c r="AJ347" s="18">
        <v>4.7467152729999998E-5</v>
      </c>
      <c r="AK347" s="18">
        <v>8.2266910419999997E-5</v>
      </c>
      <c r="AL347" s="18">
        <v>3.5615072299000002E-5</v>
      </c>
      <c r="AM347" s="18">
        <v>3.4815607837000003E-5</v>
      </c>
      <c r="AN347" s="18">
        <v>6.7850660695999995E-5</v>
      </c>
      <c r="AO347" s="220">
        <v>2.5822889408999999E-5</v>
      </c>
      <c r="AP347" s="220">
        <v>0</v>
      </c>
    </row>
    <row r="348" spans="1:42" hidden="1" outlineLevel="1" x14ac:dyDescent="0.25">
      <c r="A348" s="16" t="s">
        <v>13</v>
      </c>
      <c r="C348" s="53"/>
      <c r="D348" s="53"/>
      <c r="E348" s="53"/>
      <c r="F348" s="53"/>
      <c r="G348" s="54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>
        <v>1.069930471758E-2</v>
      </c>
      <c r="AB348" s="18">
        <v>1.083532539488E-2</v>
      </c>
      <c r="AC348" s="18">
        <v>1.184923060426E-2</v>
      </c>
      <c r="AD348" s="18">
        <v>1.1742248361969999E-2</v>
      </c>
      <c r="AE348" s="18">
        <v>1.1561673898949999E-2</v>
      </c>
      <c r="AF348" s="18">
        <v>1.1447655450670001E-2</v>
      </c>
      <c r="AG348" s="18">
        <v>1.054472763618E-2</v>
      </c>
      <c r="AH348" s="18">
        <v>1.1117817714520001E-2</v>
      </c>
      <c r="AI348" s="18">
        <v>1.1241164614930001E-2</v>
      </c>
      <c r="AJ348" s="18">
        <v>1.1468064099639999E-2</v>
      </c>
      <c r="AK348" s="18">
        <v>1.155393053016E-2</v>
      </c>
      <c r="AL348" s="18">
        <v>1.189543414773E-2</v>
      </c>
      <c r="AM348" s="18">
        <v>1.1654524723429999E-2</v>
      </c>
      <c r="AN348" s="18">
        <v>1.234882024664E-2</v>
      </c>
      <c r="AO348" s="220">
        <v>1.4262842583670001E-2</v>
      </c>
      <c r="AP348" s="220">
        <v>1.56149536144E-2</v>
      </c>
    </row>
    <row r="349" spans="1:42" hidden="1" outlineLevel="1" x14ac:dyDescent="0.25">
      <c r="A349" s="16" t="s">
        <v>14</v>
      </c>
      <c r="C349" s="53"/>
      <c r="D349" s="53"/>
      <c r="E349" s="53"/>
      <c r="F349" s="53"/>
      <c r="G349" s="54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>
        <v>8.5962190426939998E-3</v>
      </c>
      <c r="AB349" s="18">
        <v>8.6570898773490005E-3</v>
      </c>
      <c r="AC349" s="18">
        <v>9.1791324861939996E-3</v>
      </c>
      <c r="AD349" s="18">
        <v>9.2968064799050006E-3</v>
      </c>
      <c r="AE349" s="18">
        <v>8.9780038904679997E-3</v>
      </c>
      <c r="AF349" s="18">
        <v>8.8029188625699997E-3</v>
      </c>
      <c r="AG349" s="18">
        <v>8.5957021489260002E-3</v>
      </c>
      <c r="AH349" s="18">
        <v>8.2653478455579996E-3</v>
      </c>
      <c r="AI349" s="18">
        <v>8.4687225003079996E-3</v>
      </c>
      <c r="AJ349" s="18">
        <v>8.6675020885550007E-3</v>
      </c>
      <c r="AK349" s="18">
        <v>8.6106032906760003E-3</v>
      </c>
      <c r="AL349" s="18">
        <v>8.6099437281859995E-3</v>
      </c>
      <c r="AM349" s="18">
        <v>9.8963365276650006E-3</v>
      </c>
      <c r="AN349" s="18">
        <v>1.0610147066309999E-2</v>
      </c>
      <c r="AO349" s="220">
        <v>1.192156727723E-2</v>
      </c>
      <c r="AP349" s="220">
        <v>1.269236871331E-2</v>
      </c>
    </row>
    <row r="350" spans="1:42" hidden="1" outlineLevel="1" x14ac:dyDescent="0.25">
      <c r="A350" s="16" t="s">
        <v>15</v>
      </c>
      <c r="C350" s="53"/>
      <c r="D350" s="53"/>
      <c r="E350" s="53"/>
      <c r="F350" s="53"/>
      <c r="G350" s="54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>
        <v>1.5870826868929998E-2</v>
      </c>
      <c r="AB350" s="18">
        <v>1.7202475369180001E-2</v>
      </c>
      <c r="AC350" s="18">
        <v>1.743606240952E-2</v>
      </c>
      <c r="AD350" s="18">
        <v>1.6529948924320002E-2</v>
      </c>
      <c r="AE350" s="18">
        <v>1.656940495785E-2</v>
      </c>
      <c r="AF350" s="18">
        <v>1.6129032258059998E-2</v>
      </c>
      <c r="AG350" s="18">
        <v>1.6351824087960001E-2</v>
      </c>
      <c r="AH350" s="18">
        <v>1.6628049611559999E-2</v>
      </c>
      <c r="AI350" s="18">
        <v>1.691852048106E-2</v>
      </c>
      <c r="AJ350" s="18">
        <v>1.625275309486E-2</v>
      </c>
      <c r="AK350" s="18">
        <v>1.6864716636200001E-2</v>
      </c>
      <c r="AL350" s="18">
        <v>1.665004629959E-2</v>
      </c>
      <c r="AM350" s="18">
        <v>1.8173747290910001E-2</v>
      </c>
      <c r="AN350" s="18">
        <v>1.9948094244569999E-2</v>
      </c>
      <c r="AO350" s="220">
        <v>2.142439057981E-2</v>
      </c>
      <c r="AP350" s="220">
        <v>2.2011239426509999E-2</v>
      </c>
    </row>
    <row r="351" spans="1:42" hidden="1" outlineLevel="1" x14ac:dyDescent="0.25">
      <c r="A351" s="16" t="s">
        <v>16</v>
      </c>
      <c r="C351" s="53"/>
      <c r="D351" s="53"/>
      <c r="E351" s="53"/>
      <c r="F351" s="53"/>
      <c r="G351" s="54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>
        <v>3.145434695168E-2</v>
      </c>
      <c r="AB351" s="18">
        <v>3.1422443645139998E-2</v>
      </c>
      <c r="AC351" s="18">
        <v>3.1966114417460001E-2</v>
      </c>
      <c r="AD351" s="18">
        <v>3.2038384151060001E-2</v>
      </c>
      <c r="AE351" s="18">
        <v>3.1482866975909997E-2</v>
      </c>
      <c r="AF351" s="18">
        <v>3.133144147796E-2</v>
      </c>
      <c r="AG351" s="18">
        <v>3.094452773613E-2</v>
      </c>
      <c r="AH351" s="18">
        <v>3.108510679725E-2</v>
      </c>
      <c r="AI351" s="18">
        <v>3.108352336705E-2</v>
      </c>
      <c r="AJ351" s="18">
        <v>3.132832080201E-2</v>
      </c>
      <c r="AK351" s="18">
        <v>3.1517367458870002E-2</v>
      </c>
      <c r="AL351" s="18">
        <v>3.1546050288480003E-2</v>
      </c>
      <c r="AM351" s="18">
        <v>3.2012951406119997E-2</v>
      </c>
      <c r="AN351" s="18">
        <v>3.4832832934709998E-2</v>
      </c>
      <c r="AO351" s="220">
        <v>3.741736675389E-2</v>
      </c>
      <c r="AP351" s="220">
        <v>3.7726395951800003E-2</v>
      </c>
    </row>
    <row r="352" spans="1:42" hidden="1" outlineLevel="1" x14ac:dyDescent="0.25">
      <c r="A352" s="16" t="s">
        <v>17</v>
      </c>
      <c r="C352" s="53"/>
      <c r="D352" s="53"/>
      <c r="E352" s="53"/>
      <c r="F352" s="53"/>
      <c r="G352" s="54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>
        <v>5.2358788714590002E-2</v>
      </c>
      <c r="AB352" s="18">
        <v>5.3919706887690003E-2</v>
      </c>
      <c r="AC352" s="18">
        <v>5.3198219934590001E-2</v>
      </c>
      <c r="AD352" s="18">
        <v>5.324253211577E-2</v>
      </c>
      <c r="AE352" s="18">
        <v>5.1733253528849998E-2</v>
      </c>
      <c r="AF352" s="18">
        <v>5.2701685295650003E-2</v>
      </c>
      <c r="AG352" s="18">
        <v>5.1824087956019997E-2</v>
      </c>
      <c r="AH352" s="18">
        <v>5.173387332308E-2</v>
      </c>
      <c r="AI352" s="18">
        <v>5.2496617242129999E-2</v>
      </c>
      <c r="AJ352" s="18">
        <v>5.4359383306749998E-2</v>
      </c>
      <c r="AK352" s="18">
        <v>5.4515539305300002E-2</v>
      </c>
      <c r="AL352" s="18">
        <v>5.4010257140820001E-2</v>
      </c>
      <c r="AM352" s="18">
        <v>5.4956436970689998E-2</v>
      </c>
      <c r="AN352" s="18">
        <v>5.7613692263329998E-2</v>
      </c>
      <c r="AO352" s="220">
        <v>5.9564798237160002E-2</v>
      </c>
      <c r="AP352" s="220">
        <v>6.0046594353570001E-2</v>
      </c>
    </row>
    <row r="353" spans="1:42" hidden="1" outlineLevel="1" x14ac:dyDescent="0.25">
      <c r="A353" s="16" t="s">
        <v>18</v>
      </c>
      <c r="C353" s="53"/>
      <c r="D353" s="53"/>
      <c r="E353" s="53"/>
      <c r="F353" s="53"/>
      <c r="G353" s="54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>
        <v>7.6412112854109995E-2</v>
      </c>
      <c r="AB353" s="18">
        <v>7.7567525301039997E-2</v>
      </c>
      <c r="AC353" s="18">
        <v>7.8108412417560003E-2</v>
      </c>
      <c r="AD353" s="18">
        <v>7.6551617396690003E-2</v>
      </c>
      <c r="AE353" s="18">
        <v>7.5874108434340004E-2</v>
      </c>
      <c r="AF353" s="18">
        <v>7.462211154225E-2</v>
      </c>
      <c r="AG353" s="18">
        <v>7.5412293853069995E-2</v>
      </c>
      <c r="AH353" s="18">
        <v>7.6627270780189993E-2</v>
      </c>
      <c r="AI353" s="18">
        <v>7.6786238089379996E-2</v>
      </c>
      <c r="AJ353" s="18">
        <v>7.9839750892380004E-2</v>
      </c>
      <c r="AK353" s="18">
        <v>7.8994515539310001E-2</v>
      </c>
      <c r="AL353" s="18">
        <v>7.9697628036179996E-2</v>
      </c>
      <c r="AM353" s="18">
        <v>7.9170692221320005E-2</v>
      </c>
      <c r="AN353" s="18">
        <v>8.0708360897659995E-2</v>
      </c>
      <c r="AO353" s="220">
        <v>8.2762360556400003E-2</v>
      </c>
      <c r="AP353" s="220">
        <v>8.2775954641480007E-2</v>
      </c>
    </row>
    <row r="354" spans="1:42" hidden="1" outlineLevel="1" x14ac:dyDescent="0.25">
      <c r="A354" s="16" t="s">
        <v>19</v>
      </c>
      <c r="C354" s="53"/>
      <c r="D354" s="53"/>
      <c r="E354" s="53"/>
      <c r="F354" s="53"/>
      <c r="G354" s="54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>
        <v>9.5133023041999998E-2</v>
      </c>
      <c r="AB354" s="18">
        <v>9.4099774357139995E-2</v>
      </c>
      <c r="AC354" s="18">
        <v>9.4804568119670002E-2</v>
      </c>
      <c r="AD354" s="18">
        <v>9.3700665531650004E-2</v>
      </c>
      <c r="AE354" s="18">
        <v>9.3480971619530007E-2</v>
      </c>
      <c r="AF354" s="18">
        <v>9.4100499990350001E-2</v>
      </c>
      <c r="AG354" s="18">
        <v>9.5672163918039996E-2</v>
      </c>
      <c r="AH354" s="18">
        <v>9.3479234408769998E-2</v>
      </c>
      <c r="AI354" s="18">
        <v>9.4527975171029996E-2</v>
      </c>
      <c r="AJ354" s="18">
        <v>9.7620946305159995E-2</v>
      </c>
      <c r="AK354" s="18">
        <v>9.7623400365629998E-2</v>
      </c>
      <c r="AL354" s="18">
        <v>9.777227722772E-2</v>
      </c>
      <c r="AM354" s="18">
        <v>9.7718707296479995E-2</v>
      </c>
      <c r="AN354" s="18">
        <v>9.7772802062659994E-2</v>
      </c>
      <c r="AO354" s="220">
        <v>9.8436854427759998E-2</v>
      </c>
      <c r="AP354" s="220">
        <v>9.7906594186560003E-2</v>
      </c>
    </row>
    <row r="355" spans="1:42" hidden="1" outlineLevel="1" x14ac:dyDescent="0.25">
      <c r="A355" s="16" t="s">
        <v>20</v>
      </c>
      <c r="C355" s="53"/>
      <c r="D355" s="53"/>
      <c r="E355" s="53"/>
      <c r="F355" s="53"/>
      <c r="G355" s="54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>
        <v>0.10945239326550001</v>
      </c>
      <c r="AB355" s="18">
        <v>0.1101628649941</v>
      </c>
      <c r="AC355" s="18">
        <v>0.1093453434132</v>
      </c>
      <c r="AD355" s="18">
        <v>0.10978692668829999</v>
      </c>
      <c r="AE355" s="18">
        <v>0.1099605965385</v>
      </c>
      <c r="AF355" s="18">
        <v>0.1105094496245</v>
      </c>
      <c r="AG355" s="18">
        <v>0.11067466266870001</v>
      </c>
      <c r="AH355" s="18">
        <v>0.1114312973383</v>
      </c>
      <c r="AI355" s="18">
        <v>0.1105475809733</v>
      </c>
      <c r="AJ355" s="18">
        <v>0.1117091972355</v>
      </c>
      <c r="AK355" s="18">
        <v>0.1122303473492</v>
      </c>
      <c r="AL355" s="18">
        <v>0.1110299878909</v>
      </c>
      <c r="AM355" s="18">
        <v>0.1104873314707</v>
      </c>
      <c r="AN355" s="18">
        <v>0.1103590996217</v>
      </c>
      <c r="AO355" s="220">
        <v>0.11007436992150001</v>
      </c>
      <c r="AP355" s="220">
        <v>0.1088036607463</v>
      </c>
    </row>
    <row r="356" spans="1:42" hidden="1" outlineLevel="1" x14ac:dyDescent="0.25">
      <c r="A356" s="16" t="s">
        <v>21</v>
      </c>
      <c r="C356" s="53"/>
      <c r="D356" s="53"/>
      <c r="E356" s="53"/>
      <c r="F356" s="53"/>
      <c r="G356" s="54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>
        <v>0.1193702235247</v>
      </c>
      <c r="AB356" s="18">
        <v>0.1204620093385</v>
      </c>
      <c r="AC356" s="18">
        <v>0.1174092541955</v>
      </c>
      <c r="AD356" s="18">
        <v>0.11737089201879999</v>
      </c>
      <c r="AE356" s="18">
        <v>0.1178313132825</v>
      </c>
      <c r="AF356" s="18">
        <v>0.1169861585684</v>
      </c>
      <c r="AG356" s="18">
        <v>0.1202498750625</v>
      </c>
      <c r="AH356" s="18">
        <v>0.1205825658599</v>
      </c>
      <c r="AI356" s="18">
        <v>0.120142312387</v>
      </c>
      <c r="AJ356" s="18">
        <v>0.1218481810587</v>
      </c>
      <c r="AK356" s="18">
        <v>0.11877513711150001</v>
      </c>
      <c r="AL356" s="18">
        <v>0.1195776052425</v>
      </c>
      <c r="AM356" s="18">
        <v>0.120470707018</v>
      </c>
      <c r="AN356" s="18">
        <v>0.11961223347409999</v>
      </c>
      <c r="AO356" s="220">
        <v>0.1162460404903</v>
      </c>
      <c r="AP356" s="220">
        <v>0.1145820286079</v>
      </c>
    </row>
    <row r="357" spans="1:42" hidden="1" outlineLevel="1" x14ac:dyDescent="0.25">
      <c r="A357" s="16" t="s">
        <v>22</v>
      </c>
      <c r="C357" s="53"/>
      <c r="D357" s="53"/>
      <c r="E357" s="53"/>
      <c r="F357" s="53"/>
      <c r="G357" s="54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>
        <v>0.15885766821809999</v>
      </c>
      <c r="AB357" s="18">
        <v>0.1617591206631</v>
      </c>
      <c r="AC357" s="18">
        <v>0.1550050935607</v>
      </c>
      <c r="AD357" s="18">
        <v>0.1528452767889</v>
      </c>
      <c r="AE357" s="18">
        <v>0.15419222903890001</v>
      </c>
      <c r="AF357" s="18">
        <v>0.1551610972761</v>
      </c>
      <c r="AG357" s="18">
        <v>0.16247876061970001</v>
      </c>
      <c r="AH357" s="18">
        <v>0.16262972409900001</v>
      </c>
      <c r="AI357" s="18">
        <v>0.1600541241259</v>
      </c>
      <c r="AJ357" s="18">
        <v>0.1585782638414</v>
      </c>
      <c r="AK357" s="18">
        <v>0.15840036563070001</v>
      </c>
      <c r="AL357" s="18">
        <v>0.15781928912320001</v>
      </c>
      <c r="AM357" s="18">
        <v>0.15681820159980001</v>
      </c>
      <c r="AN357" s="18">
        <v>0.1569131341916</v>
      </c>
      <c r="AO357" s="220">
        <v>0.15030643162099999</v>
      </c>
      <c r="AP357" s="220">
        <v>0.1486259675844</v>
      </c>
    </row>
    <row r="358" spans="1:42" hidden="1" outlineLevel="1" x14ac:dyDescent="0.25">
      <c r="A358" s="16" t="s">
        <v>23</v>
      </c>
      <c r="C358" s="53"/>
      <c r="D358" s="53"/>
      <c r="E358" s="53"/>
      <c r="F358" s="53"/>
      <c r="G358" s="54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>
        <v>0.1979084065966</v>
      </c>
      <c r="AB358" s="18">
        <v>0.195851299122</v>
      </c>
      <c r="AC358" s="18">
        <v>0.1955712830411</v>
      </c>
      <c r="AD358" s="18">
        <v>0.19337563844610001</v>
      </c>
      <c r="AE358" s="18">
        <v>0.19511197565960001</v>
      </c>
      <c r="AF358" s="18">
        <v>0.19554641802280001</v>
      </c>
      <c r="AG358" s="18">
        <v>0.1943128435782</v>
      </c>
      <c r="AH358" s="18">
        <v>0.19373430168030001</v>
      </c>
      <c r="AI358" s="18">
        <v>0.1934653633981</v>
      </c>
      <c r="AJ358" s="18">
        <v>0.18760917445129999</v>
      </c>
      <c r="AK358" s="18">
        <v>0.18738574040219999</v>
      </c>
      <c r="AL358" s="18">
        <v>0.18888453593560001</v>
      </c>
      <c r="AM358" s="18">
        <v>0.1869162945749</v>
      </c>
      <c r="AN358" s="18">
        <v>0.18385832782049999</v>
      </c>
      <c r="AO358" s="220">
        <v>0.1793055364275</v>
      </c>
      <c r="AP358" s="220">
        <v>0.17765976101610001</v>
      </c>
    </row>
    <row r="359" spans="1:42" hidden="1" outlineLevel="1" x14ac:dyDescent="0.25">
      <c r="A359" s="16" t="s">
        <v>24</v>
      </c>
      <c r="C359" s="53"/>
      <c r="D359" s="53"/>
      <c r="E359" s="53"/>
      <c r="F359" s="53"/>
      <c r="G359" s="54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9.652358788715E-2</v>
      </c>
      <c r="AB359" s="18">
        <v>9.1966220593819994E-2</v>
      </c>
      <c r="AC359" s="18">
        <v>9.7313816953510004E-2</v>
      </c>
      <c r="AD359" s="18">
        <v>0.10053139348909999</v>
      </c>
      <c r="AE359" s="18">
        <v>0.1006733502918</v>
      </c>
      <c r="AF359" s="18">
        <v>0.10019111600159999</v>
      </c>
      <c r="AG359" s="18">
        <v>9.5142428785609995E-2</v>
      </c>
      <c r="AH359" s="18">
        <v>9.5621020658500006E-2</v>
      </c>
      <c r="AI359" s="18">
        <v>9.6571823282840003E-2</v>
      </c>
      <c r="AJ359" s="18">
        <v>9.3871041239459996E-2</v>
      </c>
      <c r="AK359" s="18">
        <v>9.4250457038389995E-2</v>
      </c>
      <c r="AL359" s="18">
        <v>9.4192962461709995E-2</v>
      </c>
      <c r="AM359" s="18">
        <v>9.4298073826500003E-2</v>
      </c>
      <c r="AN359" s="18">
        <v>9.0326192051300006E-2</v>
      </c>
      <c r="AO359" s="220">
        <v>9.2265183858970007E-2</v>
      </c>
      <c r="AP359" s="220">
        <v>9.3572818290369994E-2</v>
      </c>
    </row>
    <row r="360" spans="1:42" hidden="1" outlineLevel="1" x14ac:dyDescent="0.25">
      <c r="A360" s="36" t="s">
        <v>795</v>
      </c>
      <c r="C360" s="53"/>
      <c r="D360" s="53"/>
      <c r="E360" s="53"/>
      <c r="F360" s="53"/>
      <c r="G360" s="54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>
        <v>2.0743549962650001E-2</v>
      </c>
      <c r="AB360" s="18">
        <v>1.9380710886709999E-2</v>
      </c>
      <c r="AC360" s="18">
        <v>2.190767251086E-2</v>
      </c>
      <c r="AD360" s="18">
        <v>2.525924779446E-2</v>
      </c>
      <c r="AE360" s="18">
        <v>2.548755548905E-2</v>
      </c>
      <c r="AF360" s="18">
        <v>2.5105692940290001E-2</v>
      </c>
      <c r="AG360" s="18">
        <v>2.164917541229E-2</v>
      </c>
      <c r="AH360" s="18">
        <v>2.1563893377990001E-2</v>
      </c>
      <c r="AI360" s="18">
        <v>2.1857820084590002E-2</v>
      </c>
      <c r="AJ360" s="18">
        <v>2.1255790992629999E-2</v>
      </c>
      <c r="AK360" s="18">
        <v>2.1873857404020002E-2</v>
      </c>
      <c r="AL360" s="18">
        <v>2.249982192464E-2</v>
      </c>
      <c r="AM360" s="18">
        <v>2.1707531486369998E-2</v>
      </c>
      <c r="AN360" s="18">
        <v>1.960884094109E-2</v>
      </c>
      <c r="AO360" s="220">
        <v>2.0787425974379999E-2</v>
      </c>
      <c r="AP360" s="220">
        <v>2.2570705678999999E-2</v>
      </c>
    </row>
    <row r="361" spans="1:42" hidden="1" outlineLevel="1" x14ac:dyDescent="0.25">
      <c r="C361" s="53"/>
      <c r="D361" s="53"/>
      <c r="E361" s="53"/>
      <c r="F361" s="53"/>
      <c r="G361" s="54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220"/>
      <c r="AP361" s="220"/>
    </row>
    <row r="362" spans="1:42" hidden="1" outlineLevel="1" x14ac:dyDescent="0.25">
      <c r="A362" s="49" t="s">
        <v>830</v>
      </c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220"/>
      <c r="AP362" s="220"/>
    </row>
    <row r="363" spans="1:42" hidden="1" outlineLevel="1" x14ac:dyDescent="0.25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220"/>
      <c r="AP363" s="220"/>
    </row>
    <row r="364" spans="1:42" hidden="1" outlineLevel="1" x14ac:dyDescent="0.25">
      <c r="A364" s="16" t="s">
        <v>10</v>
      </c>
      <c r="C364" s="53"/>
      <c r="D364" s="53"/>
      <c r="E364" s="53"/>
      <c r="F364" s="53"/>
      <c r="G364" s="54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>
        <v>2.5420035830150001E-3</v>
      </c>
      <c r="AB364" s="18">
        <v>2.4439918533599998E-3</v>
      </c>
      <c r="AC364" s="18">
        <v>1.9603724707689999E-3</v>
      </c>
      <c r="AD364" s="18">
        <v>1.64898832338E-3</v>
      </c>
      <c r="AE364" s="18">
        <v>1.6014196368670001E-3</v>
      </c>
      <c r="AF364" s="18">
        <v>1.816094353408E-3</v>
      </c>
      <c r="AG364" s="18">
        <v>1.7815568377370001E-3</v>
      </c>
      <c r="AH364" s="18">
        <v>2.004206850022E-3</v>
      </c>
      <c r="AI364" s="18">
        <v>2.093226087799E-3</v>
      </c>
      <c r="AJ364" s="18">
        <v>2.0861410083630001E-3</v>
      </c>
      <c r="AK364" s="18">
        <v>1.8402327456270001E-3</v>
      </c>
      <c r="AL364" s="18">
        <v>1.802322615748E-3</v>
      </c>
      <c r="AM364" s="18">
        <v>1.713259641204E-3</v>
      </c>
      <c r="AN364" s="18">
        <v>1.869251637663E-3</v>
      </c>
      <c r="AO364" s="220">
        <v>1.87985155655E-3</v>
      </c>
      <c r="AP364" s="220">
        <v>2.0616302497379999E-3</v>
      </c>
    </row>
    <row r="365" spans="1:42" hidden="1" outlineLevel="1" x14ac:dyDescent="0.25">
      <c r="A365" s="16" t="s">
        <v>11</v>
      </c>
      <c r="C365" s="53"/>
      <c r="D365" s="53"/>
      <c r="E365" s="53"/>
      <c r="F365" s="53"/>
      <c r="G365" s="54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>
        <v>1.476783033942E-3</v>
      </c>
      <c r="AB365" s="18">
        <v>1.461602971127E-3</v>
      </c>
      <c r="AC365" s="18">
        <v>1.8903591682420001E-3</v>
      </c>
      <c r="AD365" s="18">
        <v>2.4957661110619998E-3</v>
      </c>
      <c r="AE365" s="18">
        <v>2.09915817265E-3</v>
      </c>
      <c r="AF365" s="18">
        <v>2.1500887172530001E-3</v>
      </c>
      <c r="AG365" s="18">
        <v>2.5913554003440002E-3</v>
      </c>
      <c r="AH365" s="18">
        <v>2.1034250109140001E-3</v>
      </c>
      <c r="AI365" s="18">
        <v>1.9575540265530001E-3</v>
      </c>
      <c r="AJ365" s="18">
        <v>2.5661380545350001E-3</v>
      </c>
      <c r="AK365" s="18">
        <v>2.839216236111E-3</v>
      </c>
      <c r="AL365" s="18">
        <v>2.4144321833610002E-3</v>
      </c>
      <c r="AM365" s="18">
        <v>2.1745218522969999E-3</v>
      </c>
      <c r="AN365" s="18">
        <v>1.7038311387549999E-3</v>
      </c>
      <c r="AO365" s="220">
        <v>1.669178537281E-3</v>
      </c>
      <c r="AP365" s="220">
        <v>1.8898277289270001E-3</v>
      </c>
    </row>
    <row r="366" spans="1:42" hidden="1" outlineLevel="1" x14ac:dyDescent="0.25">
      <c r="A366" s="16" t="s">
        <v>629</v>
      </c>
      <c r="C366" s="53"/>
      <c r="D366" s="53"/>
      <c r="E366" s="53"/>
      <c r="F366" s="53"/>
      <c r="G366" s="54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>
        <v>2.4209557933E-5</v>
      </c>
      <c r="AB366" s="18">
        <v>2.3960704445000001E-5</v>
      </c>
      <c r="AC366" s="18">
        <v>0</v>
      </c>
      <c r="AD366" s="18">
        <v>8.9134503965999999E-5</v>
      </c>
      <c r="AE366" s="18">
        <v>4.3281611807000001E-5</v>
      </c>
      <c r="AF366" s="18">
        <v>0</v>
      </c>
      <c r="AG366" s="18">
        <v>0</v>
      </c>
      <c r="AH366" s="18">
        <v>1.9843632178000001E-5</v>
      </c>
      <c r="AI366" s="18">
        <v>0</v>
      </c>
      <c r="AJ366" s="18">
        <v>1.8461424853000001E-5</v>
      </c>
      <c r="AK366" s="18">
        <v>3.5052052297999999E-5</v>
      </c>
      <c r="AL366" s="18">
        <v>3.4006087089999999E-5</v>
      </c>
      <c r="AM366" s="18">
        <v>1.6473650396E-5</v>
      </c>
      <c r="AN366" s="18">
        <v>0</v>
      </c>
      <c r="AO366" s="220">
        <v>1.6205616867000001E-5</v>
      </c>
      <c r="AP366" s="220">
        <v>0</v>
      </c>
    </row>
    <row r="367" spans="1:42" hidden="1" outlineLevel="1" x14ac:dyDescent="0.25">
      <c r="A367" s="16" t="s">
        <v>13</v>
      </c>
      <c r="C367" s="53"/>
      <c r="D367" s="53"/>
      <c r="E367" s="53"/>
      <c r="F367" s="53"/>
      <c r="G367" s="54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>
        <v>2.086863893865E-2</v>
      </c>
      <c r="AB367" s="18">
        <v>2.1876123158020001E-2</v>
      </c>
      <c r="AC367" s="18">
        <v>2.2590958948870001E-2</v>
      </c>
      <c r="AD367" s="18">
        <v>2.221677511365E-2</v>
      </c>
      <c r="AE367" s="18">
        <v>2.2225107663009998E-2</v>
      </c>
      <c r="AF367" s="18">
        <v>2.2022753366039999E-2</v>
      </c>
      <c r="AG367" s="18">
        <v>2.206701083106E-2</v>
      </c>
      <c r="AH367" s="18">
        <v>2.2800333373019999E-2</v>
      </c>
      <c r="AI367" s="18">
        <v>2.310301385793E-2</v>
      </c>
      <c r="AJ367" s="18">
        <v>2.3704469510959999E-2</v>
      </c>
      <c r="AK367" s="18">
        <v>2.3747765431669999E-2</v>
      </c>
      <c r="AL367" s="18">
        <v>2.4365361399689998E-2</v>
      </c>
      <c r="AM367" s="18">
        <v>2.4446897187950001E-2</v>
      </c>
      <c r="AN367" s="18">
        <v>2.646727982532E-2</v>
      </c>
      <c r="AO367" s="220">
        <v>2.8878409256650001E-2</v>
      </c>
      <c r="AP367" s="220">
        <v>2.9799928155310001E-2</v>
      </c>
    </row>
    <row r="368" spans="1:42" hidden="1" outlineLevel="1" x14ac:dyDescent="0.25">
      <c r="A368" s="16" t="s">
        <v>14</v>
      </c>
      <c r="C368" s="53"/>
      <c r="D368" s="53"/>
      <c r="E368" s="53"/>
      <c r="F368" s="53"/>
      <c r="G368" s="54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>
        <v>1.375102890621E-2</v>
      </c>
      <c r="AB368" s="18">
        <v>1.440038337127E-2</v>
      </c>
      <c r="AC368" s="18">
        <v>1.4072673808020001E-2</v>
      </c>
      <c r="AD368" s="18">
        <v>1.3593011854889999E-2</v>
      </c>
      <c r="AE368" s="18">
        <v>1.365534852518E-2</v>
      </c>
      <c r="AF368" s="18">
        <v>1.313015342866E-2</v>
      </c>
      <c r="AG368" s="18">
        <v>1.269359246887E-2</v>
      </c>
      <c r="AH368" s="18">
        <v>1.28785172838E-2</v>
      </c>
      <c r="AI368" s="18">
        <v>1.345091578641E-2</v>
      </c>
      <c r="AJ368" s="18">
        <v>1.360607011649E-2</v>
      </c>
      <c r="AK368" s="18">
        <v>1.344246205615E-2</v>
      </c>
      <c r="AL368" s="18">
        <v>1.3211364834309999E-2</v>
      </c>
      <c r="AM368" s="18">
        <v>1.421676029191E-2</v>
      </c>
      <c r="AN368" s="18">
        <v>1.511943360021E-2</v>
      </c>
      <c r="AO368" s="220">
        <v>1.6448701119809998E-2</v>
      </c>
      <c r="AP368" s="220">
        <v>1.7258344136070001E-2</v>
      </c>
    </row>
    <row r="369" spans="1:42" hidden="1" outlineLevel="1" x14ac:dyDescent="0.25">
      <c r="A369" s="16" t="s">
        <v>15</v>
      </c>
      <c r="C369" s="53"/>
      <c r="D369" s="53"/>
      <c r="E369" s="53"/>
      <c r="F369" s="53"/>
      <c r="G369" s="54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>
        <v>2.3652738101E-2</v>
      </c>
      <c r="AB369" s="18">
        <v>2.5470228824730001E-2</v>
      </c>
      <c r="AC369" s="18">
        <v>2.5391491049969999E-2</v>
      </c>
      <c r="AD369" s="18">
        <v>2.4467421338800002E-2</v>
      </c>
      <c r="AE369" s="18">
        <v>2.3242225540479999E-2</v>
      </c>
      <c r="AF369" s="18">
        <v>2.3233482934979999E-2</v>
      </c>
      <c r="AG369" s="18">
        <v>2.3686607956269999E-2</v>
      </c>
      <c r="AH369" s="18">
        <v>2.5042663809180001E-2</v>
      </c>
      <c r="AI369" s="18">
        <v>2.5370675453049999E-2</v>
      </c>
      <c r="AJ369" s="18">
        <v>2.3999852308599998E-2</v>
      </c>
      <c r="AK369" s="18">
        <v>2.392302569315E-2</v>
      </c>
      <c r="AL369" s="18">
        <v>2.4008297485250001E-2</v>
      </c>
      <c r="AM369" s="18">
        <v>2.484226479746E-2</v>
      </c>
      <c r="AN369" s="18">
        <v>2.7228214120290001E-2</v>
      </c>
      <c r="AO369" s="220">
        <v>2.8230184581980001E-2</v>
      </c>
      <c r="AP369" s="220">
        <v>2.89877707842E-2</v>
      </c>
    </row>
    <row r="370" spans="1:42" hidden="1" outlineLevel="1" x14ac:dyDescent="0.25">
      <c r="A370" s="16" t="s">
        <v>16</v>
      </c>
      <c r="C370" s="53"/>
      <c r="D370" s="53"/>
      <c r="E370" s="53"/>
      <c r="F370" s="53"/>
      <c r="G370" s="54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>
        <v>4.3093013121580002E-2</v>
      </c>
      <c r="AB370" s="18">
        <v>4.4926320833829997E-2</v>
      </c>
      <c r="AC370" s="18">
        <v>4.4411771569930002E-2</v>
      </c>
      <c r="AD370" s="18">
        <v>4.4232997593370002E-2</v>
      </c>
      <c r="AE370" s="18">
        <v>4.3238330195419998E-2</v>
      </c>
      <c r="AF370" s="18">
        <v>4.3502765890829999E-2</v>
      </c>
      <c r="AG370" s="18">
        <v>4.4012551877719998E-2</v>
      </c>
      <c r="AH370" s="18">
        <v>4.4231456125729998E-2</v>
      </c>
      <c r="AI370" s="18">
        <v>4.3298769260590002E-2</v>
      </c>
      <c r="AJ370" s="18">
        <v>4.3088965606370003E-2</v>
      </c>
      <c r="AK370" s="18">
        <v>4.3166602404570001E-2</v>
      </c>
      <c r="AL370" s="18">
        <v>4.3153724516690001E-2</v>
      </c>
      <c r="AM370" s="18">
        <v>4.284796468049E-2</v>
      </c>
      <c r="AN370" s="18">
        <v>4.6830543240920001E-2</v>
      </c>
      <c r="AO370" s="220">
        <v>4.8244121412480002E-2</v>
      </c>
      <c r="AP370" s="220">
        <v>4.8495166101799998E-2</v>
      </c>
    </row>
    <row r="371" spans="1:42" hidden="1" outlineLevel="1" x14ac:dyDescent="0.25">
      <c r="A371" s="16" t="s">
        <v>17</v>
      </c>
      <c r="C371" s="53"/>
      <c r="D371" s="53"/>
      <c r="E371" s="53"/>
      <c r="F371" s="53"/>
      <c r="G371" s="54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>
        <v>7.1636081925139997E-2</v>
      </c>
      <c r="AB371" s="18">
        <v>7.5548101114169999E-2</v>
      </c>
      <c r="AC371" s="18">
        <v>7.3350603281290006E-2</v>
      </c>
      <c r="AD371" s="18">
        <v>7.2087530082900003E-2</v>
      </c>
      <c r="AE371" s="18">
        <v>6.9899803068669997E-2</v>
      </c>
      <c r="AF371" s="18">
        <v>7.111992485127E-2</v>
      </c>
      <c r="AG371" s="18">
        <v>6.9602186456119999E-2</v>
      </c>
      <c r="AH371" s="18">
        <v>7.0087708854230005E-2</v>
      </c>
      <c r="AI371" s="18">
        <v>7.1208450431239995E-2</v>
      </c>
      <c r="AJ371" s="18">
        <v>7.0984178558900005E-2</v>
      </c>
      <c r="AK371" s="18">
        <v>7.0980405902769994E-2</v>
      </c>
      <c r="AL371" s="18">
        <v>7.0120551578729998E-2</v>
      </c>
      <c r="AM371" s="18">
        <v>7.1874536678580001E-2</v>
      </c>
      <c r="AN371" s="18">
        <v>7.4803149606299996E-2</v>
      </c>
      <c r="AO371" s="220">
        <v>7.6458100377590002E-2</v>
      </c>
      <c r="AP371" s="220">
        <v>7.6811345213740001E-2</v>
      </c>
    </row>
    <row r="372" spans="1:42" hidden="1" outlineLevel="1" x14ac:dyDescent="0.25">
      <c r="A372" s="16" t="s">
        <v>18</v>
      </c>
      <c r="C372" s="53"/>
      <c r="D372" s="53"/>
      <c r="E372" s="53"/>
      <c r="F372" s="53"/>
      <c r="G372" s="54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>
        <v>9.9646540454169999E-2</v>
      </c>
      <c r="AB372" s="18">
        <v>0.1018090331856</v>
      </c>
      <c r="AC372" s="18">
        <v>0.1011925599197</v>
      </c>
      <c r="AD372" s="18">
        <v>9.7201176575449993E-2</v>
      </c>
      <c r="AE372" s="18">
        <v>9.7535112207580002E-2</v>
      </c>
      <c r="AF372" s="18">
        <v>9.4896148627490004E-2</v>
      </c>
      <c r="AG372" s="18">
        <v>9.6791173195670002E-2</v>
      </c>
      <c r="AH372" s="18">
        <v>9.9158629995629993E-2</v>
      </c>
      <c r="AI372" s="18">
        <v>9.9854637077240002E-2</v>
      </c>
      <c r="AJ372" s="18">
        <v>0.1011501467683</v>
      </c>
      <c r="AK372" s="18">
        <v>9.9372568263870004E-2</v>
      </c>
      <c r="AL372" s="18">
        <v>9.9518813867679995E-2</v>
      </c>
      <c r="AM372" s="18">
        <v>9.9418480141009999E-2</v>
      </c>
      <c r="AN372" s="18">
        <v>0.1021637001257</v>
      </c>
      <c r="AO372" s="220">
        <v>0.1001507122369</v>
      </c>
      <c r="AP372" s="220">
        <v>0.10023896168800001</v>
      </c>
    </row>
    <row r="373" spans="1:42" hidden="1" outlineLevel="1" x14ac:dyDescent="0.25">
      <c r="A373" s="16" t="s">
        <v>19</v>
      </c>
      <c r="C373" s="53"/>
      <c r="D373" s="53"/>
      <c r="E373" s="53"/>
      <c r="F373" s="53"/>
      <c r="G373" s="54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>
        <v>0.1117513194209</v>
      </c>
      <c r="AB373" s="18">
        <v>0.1123038217324</v>
      </c>
      <c r="AC373" s="18">
        <v>0.11279143037180001</v>
      </c>
      <c r="AD373" s="18">
        <v>0.1108833229343</v>
      </c>
      <c r="AE373" s="18">
        <v>0.1106277997793</v>
      </c>
      <c r="AF373" s="18">
        <v>0.11142886963779999</v>
      </c>
      <c r="AG373" s="18">
        <v>0.113675473226</v>
      </c>
      <c r="AH373" s="18">
        <v>0.1119180854864</v>
      </c>
      <c r="AI373" s="18">
        <v>0.1128791549569</v>
      </c>
      <c r="AJ373" s="18">
        <v>0.1131685343475</v>
      </c>
      <c r="AK373" s="18">
        <v>0.1128325563462</v>
      </c>
      <c r="AL373" s="18">
        <v>0.1143624708823</v>
      </c>
      <c r="AM373" s="18">
        <v>0.11323987282340001</v>
      </c>
      <c r="AN373" s="18">
        <v>0.113478462251</v>
      </c>
      <c r="AO373" s="220">
        <v>0.11416857082659999</v>
      </c>
      <c r="AP373" s="220">
        <v>0.1126712168304</v>
      </c>
    </row>
    <row r="374" spans="1:42" hidden="1" outlineLevel="1" x14ac:dyDescent="0.25">
      <c r="A374" s="16" t="s">
        <v>20</v>
      </c>
      <c r="C374" s="53"/>
      <c r="D374" s="53"/>
      <c r="E374" s="53"/>
      <c r="F374" s="53"/>
      <c r="G374" s="54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>
        <v>0.1194499588438</v>
      </c>
      <c r="AB374" s="18">
        <v>0.12083383251469999</v>
      </c>
      <c r="AC374" s="18">
        <v>0.1193493430418</v>
      </c>
      <c r="AD374" s="18">
        <v>0.1202647294768</v>
      </c>
      <c r="AE374" s="18">
        <v>0.1212101538661</v>
      </c>
      <c r="AF374" s="18">
        <v>0.1214695752009</v>
      </c>
      <c r="AG374" s="18">
        <v>0.12051827108010001</v>
      </c>
      <c r="AH374" s="18">
        <v>0.12156209072510001</v>
      </c>
      <c r="AI374" s="18">
        <v>0.1192557418354</v>
      </c>
      <c r="AJ374" s="18">
        <v>0.11957464877140001</v>
      </c>
      <c r="AK374" s="18">
        <v>0.12024606540710001</v>
      </c>
      <c r="AL374" s="18">
        <v>0.1180691343751</v>
      </c>
      <c r="AM374" s="18">
        <v>0.11877501935650001</v>
      </c>
      <c r="AN374" s="18">
        <v>0.11893733871499999</v>
      </c>
      <c r="AO374" s="220">
        <v>0.1161618617013</v>
      </c>
      <c r="AP374" s="220">
        <v>0.11517016258770001</v>
      </c>
    </row>
    <row r="375" spans="1:42" hidden="1" outlineLevel="1" x14ac:dyDescent="0.25">
      <c r="A375" s="16" t="s">
        <v>21</v>
      </c>
      <c r="C375" s="53"/>
      <c r="D375" s="53"/>
      <c r="E375" s="53"/>
      <c r="F375" s="53"/>
      <c r="G375" s="54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>
        <v>0.1229361351862</v>
      </c>
      <c r="AB375" s="18">
        <v>0.1214328501258</v>
      </c>
      <c r="AC375" s="18">
        <v>0.1195127074144</v>
      </c>
      <c r="AD375" s="18">
        <v>0.1184151885195</v>
      </c>
      <c r="AE375" s="18">
        <v>0.1198251422883</v>
      </c>
      <c r="AF375" s="18">
        <v>0.1186932470515</v>
      </c>
      <c r="AG375" s="18">
        <v>0.1188986739549</v>
      </c>
      <c r="AH375" s="18">
        <v>0.1196174147716</v>
      </c>
      <c r="AI375" s="18">
        <v>0.11987595697260001</v>
      </c>
      <c r="AJ375" s="18">
        <v>0.11966695589570001</v>
      </c>
      <c r="AK375" s="18">
        <v>0.1166357040205</v>
      </c>
      <c r="AL375" s="18">
        <v>0.1173550065462</v>
      </c>
      <c r="AM375" s="18">
        <v>0.11923628156759999</v>
      </c>
      <c r="AN375" s="18">
        <v>0.11688612452860001</v>
      </c>
      <c r="AO375" s="220">
        <v>0.1153029640073</v>
      </c>
      <c r="AP375" s="220">
        <v>0.11254626954249999</v>
      </c>
    </row>
    <row r="376" spans="1:42" hidden="1" outlineLevel="1" x14ac:dyDescent="0.25">
      <c r="A376" s="16" t="s">
        <v>22</v>
      </c>
      <c r="C376" s="53"/>
      <c r="D376" s="53"/>
      <c r="E376" s="53"/>
      <c r="F376" s="53"/>
      <c r="G376" s="54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>
        <v>0.13859971916909999</v>
      </c>
      <c r="AB376" s="18">
        <v>0.1391877321193</v>
      </c>
      <c r="AC376" s="18">
        <v>0.1346122429928</v>
      </c>
      <c r="AD376" s="18">
        <v>0.13428113022550001</v>
      </c>
      <c r="AE376" s="18">
        <v>0.13460581272050001</v>
      </c>
      <c r="AF376" s="18">
        <v>0.13704206241520001</v>
      </c>
      <c r="AG376" s="18">
        <v>0.13837432938559999</v>
      </c>
      <c r="AH376" s="18">
        <v>0.135115291503</v>
      </c>
      <c r="AI376" s="18">
        <v>0.13251284039149999</v>
      </c>
      <c r="AJ376" s="18">
        <v>0.13319918031270001</v>
      </c>
      <c r="AK376" s="18">
        <v>0.13426688632620001</v>
      </c>
      <c r="AL376" s="18">
        <v>0.13461309574409999</v>
      </c>
      <c r="AM376" s="18">
        <v>0.13262935933969999</v>
      </c>
      <c r="AN376" s="18">
        <v>0.13251836167539999</v>
      </c>
      <c r="AO376" s="220">
        <v>0.1271816811707</v>
      </c>
      <c r="AP376" s="220">
        <v>0.1273212863323</v>
      </c>
    </row>
    <row r="377" spans="1:42" hidden="1" outlineLevel="1" x14ac:dyDescent="0.25">
      <c r="A377" s="16" t="s">
        <v>23</v>
      </c>
      <c r="C377" s="53"/>
      <c r="D377" s="53"/>
      <c r="E377" s="53"/>
      <c r="F377" s="53"/>
      <c r="G377" s="54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>
        <v>0.15017188786130001</v>
      </c>
      <c r="AB377" s="18">
        <v>0.14524979034380001</v>
      </c>
      <c r="AC377" s="18">
        <v>0.14728465075030001</v>
      </c>
      <c r="AD377" s="18">
        <v>0.14838666547820001</v>
      </c>
      <c r="AE377" s="18">
        <v>0.1493648423467</v>
      </c>
      <c r="AF377" s="18">
        <v>0.149358104582</v>
      </c>
      <c r="AG377" s="18">
        <v>0.14845632148999999</v>
      </c>
      <c r="AH377" s="18">
        <v>0.14628725641939999</v>
      </c>
      <c r="AI377" s="18">
        <v>0.14615757340829999</v>
      </c>
      <c r="AJ377" s="18">
        <v>0.14578987206230001</v>
      </c>
      <c r="AK377" s="18">
        <v>0.14718356759789999</v>
      </c>
      <c r="AL377" s="18">
        <v>0.14724635709789999</v>
      </c>
      <c r="AM377" s="18">
        <v>0.14529759649439999</v>
      </c>
      <c r="AN377" s="18">
        <v>0.13933368623039999</v>
      </c>
      <c r="AO377" s="220">
        <v>0.13865525791239999</v>
      </c>
      <c r="AP377" s="220">
        <v>0.1371765036625</v>
      </c>
    </row>
    <row r="378" spans="1:42" hidden="1" outlineLevel="1" x14ac:dyDescent="0.25">
      <c r="A378" s="16" t="s">
        <v>24</v>
      </c>
      <c r="C378" s="53"/>
      <c r="D378" s="53"/>
      <c r="E378" s="53"/>
      <c r="F378" s="53"/>
      <c r="G378" s="54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>
        <v>6.9045659226260006E-2</v>
      </c>
      <c r="AB378" s="18">
        <v>6.2992691985140001E-2</v>
      </c>
      <c r="AC378" s="18">
        <v>6.8519685406890005E-2</v>
      </c>
      <c r="AD378" s="18">
        <v>7.358053302433E-2</v>
      </c>
      <c r="AE378" s="18">
        <v>7.3297409595529994E-2</v>
      </c>
      <c r="AF378" s="18">
        <v>7.3144765682080004E-2</v>
      </c>
      <c r="AG378" s="18">
        <v>7.1039578904750003E-2</v>
      </c>
      <c r="AH378" s="18">
        <v>7.1417232210179996E-2</v>
      </c>
      <c r="AI378" s="18">
        <v>7.3224149626900006E-2</v>
      </c>
      <c r="AJ378" s="18">
        <v>7.1353407055959994E-2</v>
      </c>
      <c r="AK378" s="18">
        <v>7.2873216726839996E-2</v>
      </c>
      <c r="AL378" s="18">
        <v>7.2943056807170004E-2</v>
      </c>
      <c r="AM378" s="18">
        <v>7.2895903003150006E-2</v>
      </c>
      <c r="AN378" s="18">
        <v>6.8765301396150003E-2</v>
      </c>
      <c r="AO378" s="220">
        <v>7.0559255838070004E-2</v>
      </c>
      <c r="AP378" s="220">
        <v>7.2406953316570002E-2</v>
      </c>
    </row>
    <row r="379" spans="1:42" hidden="1" outlineLevel="1" x14ac:dyDescent="0.25">
      <c r="A379" s="36" t="s">
        <v>795</v>
      </c>
      <c r="C379" s="53"/>
      <c r="D379" s="53"/>
      <c r="E379" s="53"/>
      <c r="F379" s="53"/>
      <c r="G379" s="54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>
        <v>1.1354282670799999E-2</v>
      </c>
      <c r="AB379" s="18">
        <v>1.0039535162330001E-2</v>
      </c>
      <c r="AC379" s="18">
        <v>1.306914980513E-2</v>
      </c>
      <c r="AD379" s="18">
        <v>1.6155628843930001E-2</v>
      </c>
      <c r="AE379" s="18">
        <v>1.752905278193E-2</v>
      </c>
      <c r="AF379" s="18">
        <v>1.699196326062E-2</v>
      </c>
      <c r="AG379" s="18">
        <v>1.5811316934909999E-2</v>
      </c>
      <c r="AH379" s="18">
        <v>1.575584394968E-2</v>
      </c>
      <c r="AI379" s="18">
        <v>1.5757340827600001E-2</v>
      </c>
      <c r="AJ379" s="18">
        <v>1.604297819706E-2</v>
      </c>
      <c r="AK379" s="18">
        <v>1.6614672789089999E-2</v>
      </c>
      <c r="AL379" s="18">
        <v>1.6782003978709999E-2</v>
      </c>
      <c r="AM379" s="18">
        <v>1.6374808493810001E-2</v>
      </c>
      <c r="AN379" s="18">
        <v>1.3895321908289999E-2</v>
      </c>
      <c r="AO379" s="220">
        <v>1.5994943847540001E-2</v>
      </c>
      <c r="AP379" s="220">
        <v>1.7164633670170001E-2</v>
      </c>
    </row>
    <row r="380" spans="1:42" hidden="1" outlineLevel="1" x14ac:dyDescent="0.25">
      <c r="C380" s="53"/>
      <c r="D380" s="53"/>
      <c r="E380" s="53"/>
      <c r="F380" s="53"/>
      <c r="G380" s="54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220"/>
      <c r="AP380" s="220"/>
    </row>
    <row r="381" spans="1:42" hidden="1" outlineLevel="1" x14ac:dyDescent="0.25">
      <c r="A381" s="36" t="s">
        <v>135</v>
      </c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762.95</v>
      </c>
      <c r="R381" s="17">
        <v>764.16</v>
      </c>
      <c r="S381" s="17">
        <v>764.34</v>
      </c>
      <c r="T381" s="17">
        <v>764.72</v>
      </c>
      <c r="U381" s="17">
        <v>764.57</v>
      </c>
      <c r="V381" s="17">
        <v>764.31</v>
      </c>
      <c r="W381" s="17">
        <v>764.18</v>
      </c>
      <c r="X381" s="17">
        <v>764.06</v>
      </c>
      <c r="Y381" s="17">
        <v>763.9</v>
      </c>
      <c r="Z381" s="17">
        <v>764.02</v>
      </c>
      <c r="AA381" s="17">
        <v>763.82</v>
      </c>
      <c r="AB381" s="17">
        <v>762.9</v>
      </c>
      <c r="AC381" s="17">
        <v>763.5</v>
      </c>
      <c r="AD381" s="17">
        <v>763.97</v>
      </c>
      <c r="AE381" s="17">
        <v>764.44</v>
      </c>
      <c r="AF381" s="17">
        <v>764.5</v>
      </c>
      <c r="AG381" s="17">
        <v>764.08</v>
      </c>
      <c r="AH381" s="17">
        <v>764.01</v>
      </c>
      <c r="AI381" s="17">
        <v>763.84</v>
      </c>
      <c r="AJ381" s="17">
        <v>762.82</v>
      </c>
      <c r="AK381" s="17">
        <v>762.76</v>
      </c>
      <c r="AL381" s="17">
        <v>762.87</v>
      </c>
      <c r="AM381" s="17">
        <v>762.14</v>
      </c>
      <c r="AN381" s="17">
        <v>760.47</v>
      </c>
      <c r="AO381" s="218">
        <v>759.12</v>
      </c>
      <c r="AP381" s="218">
        <v>758.84</v>
      </c>
    </row>
    <row r="382" spans="1:42" hidden="1" outlineLevel="1" x14ac:dyDescent="0.25">
      <c r="A382" s="36" t="s">
        <v>136</v>
      </c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735.06</v>
      </c>
      <c r="R382" s="17">
        <v>736.66</v>
      </c>
      <c r="S382" s="17">
        <v>738.98</v>
      </c>
      <c r="T382" s="17">
        <v>740.45</v>
      </c>
      <c r="U382" s="17">
        <v>739.37</v>
      </c>
      <c r="V382" s="17">
        <v>738.67</v>
      </c>
      <c r="W382" s="17">
        <v>738.46</v>
      </c>
      <c r="X382" s="17">
        <v>739.01</v>
      </c>
      <c r="Y382" s="17">
        <v>737.13</v>
      </c>
      <c r="Z382" s="17">
        <v>737.85</v>
      </c>
      <c r="AA382" s="17">
        <v>737.5</v>
      </c>
      <c r="AB382" s="17">
        <v>734.56</v>
      </c>
      <c r="AC382" s="17">
        <v>735.15</v>
      </c>
      <c r="AD382" s="17">
        <v>736.62</v>
      </c>
      <c r="AE382" s="17">
        <v>736.94</v>
      </c>
      <c r="AF382" s="17">
        <v>737.2</v>
      </c>
      <c r="AG382" s="17">
        <v>737.14</v>
      </c>
      <c r="AH382" s="17">
        <v>736.47</v>
      </c>
      <c r="AI382" s="17">
        <v>736.22</v>
      </c>
      <c r="AJ382" s="17">
        <v>735.75</v>
      </c>
      <c r="AK382" s="17">
        <v>736.01</v>
      </c>
      <c r="AL382" s="17">
        <v>735.75</v>
      </c>
      <c r="AM382" s="17">
        <v>735.87</v>
      </c>
      <c r="AN382" s="17">
        <v>732.64</v>
      </c>
      <c r="AO382" s="218">
        <v>731.71</v>
      </c>
      <c r="AP382" s="218">
        <v>732.34</v>
      </c>
    </row>
    <row r="383" spans="1:42" hidden="1" outlineLevel="1" x14ac:dyDescent="0.25">
      <c r="A383" s="49" t="s">
        <v>137</v>
      </c>
      <c r="C383" s="7"/>
      <c r="D383" s="7"/>
      <c r="E383" s="7"/>
      <c r="F383" s="7"/>
    </row>
    <row r="384" spans="1:42" hidden="1" outlineLevel="1" x14ac:dyDescent="0.25">
      <c r="A384" s="16" t="s">
        <v>2224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0.13002218876300001</v>
      </c>
      <c r="R384" s="18">
        <v>0.1392682182784</v>
      </c>
      <c r="S384" s="18">
        <v>0.12901093817119999</v>
      </c>
      <c r="T384" s="18">
        <v>0.1109728207601</v>
      </c>
      <c r="U384" s="18">
        <v>9.7624977761959997E-2</v>
      </c>
      <c r="V384" s="18">
        <v>8.6343935736169997E-2</v>
      </c>
      <c r="W384" s="18">
        <v>9.2009135469390005E-2</v>
      </c>
      <c r="X384" s="18">
        <v>8.1930458400590003E-2</v>
      </c>
      <c r="Y384" s="18">
        <v>8.6719253254250006E-2</v>
      </c>
      <c r="Z384" s="18">
        <v>8.3000397186980004E-2</v>
      </c>
      <c r="AA384" s="18">
        <v>7.0248402157650006E-2</v>
      </c>
      <c r="AB384" s="18">
        <v>7.2371966172899996E-2</v>
      </c>
      <c r="AC384" s="18">
        <v>7.3021294764369998E-2</v>
      </c>
      <c r="AD384" s="18">
        <v>7.8427344809170005E-2</v>
      </c>
      <c r="AE384" s="18">
        <v>7.9287849149529993E-2</v>
      </c>
      <c r="AF384" s="18">
        <v>7.5523159219029995E-2</v>
      </c>
      <c r="AG384" s="18">
        <v>7.4218400516919997E-2</v>
      </c>
      <c r="AH384" s="18">
        <v>6.9884977344019994E-2</v>
      </c>
      <c r="AI384" s="18">
        <v>6.9568487355459993E-2</v>
      </c>
      <c r="AJ384" s="18">
        <v>8.4992270859249999E-2</v>
      </c>
      <c r="AK384" s="18">
        <v>8.0083420229409993E-2</v>
      </c>
      <c r="AL384" s="18">
        <v>7.0802707162330003E-2</v>
      </c>
      <c r="AM384" s="18">
        <v>6.4167577852590002E-2</v>
      </c>
      <c r="AN384" s="18">
        <v>7.0006035003019995E-2</v>
      </c>
      <c r="AO384" s="220">
        <v>7.8404857886409995E-2</v>
      </c>
      <c r="AP384" s="220">
        <v>7.4570231299700002E-2</v>
      </c>
    </row>
    <row r="385" spans="1:42" hidden="1" outlineLevel="1" x14ac:dyDescent="0.25">
      <c r="A385" s="16" t="s">
        <v>139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8.8140898644900004E-2</v>
      </c>
      <c r="R385" s="18">
        <v>7.0109641645880003E-2</v>
      </c>
      <c r="S385" s="18">
        <v>7.8335150854229998E-2</v>
      </c>
      <c r="T385" s="18">
        <v>8.8896494858189998E-2</v>
      </c>
      <c r="U385" s="18">
        <v>9.1976516634050001E-2</v>
      </c>
      <c r="V385" s="18">
        <v>8.4635692403259993E-2</v>
      </c>
      <c r="W385" s="18">
        <v>6.985161540208E-2</v>
      </c>
      <c r="X385" s="18">
        <v>6.1149973095550002E-2</v>
      </c>
      <c r="Y385" s="18">
        <v>5.6698712884519997E-2</v>
      </c>
      <c r="Z385" s="18">
        <v>5.4449662391069999E-2</v>
      </c>
      <c r="AA385" s="18">
        <v>5.5833824395990002E-2</v>
      </c>
      <c r="AB385" s="18">
        <v>5.3094036268460001E-2</v>
      </c>
      <c r="AC385" s="18">
        <v>5.1972033943529998E-2</v>
      </c>
      <c r="AD385" s="18">
        <v>4.4657162811719997E-2</v>
      </c>
      <c r="AE385" s="18">
        <v>4.2836290698940002E-2</v>
      </c>
      <c r="AF385" s="18">
        <v>4.8248773132810001E-2</v>
      </c>
      <c r="AG385" s="18">
        <v>5.358119190815E-2</v>
      </c>
      <c r="AH385" s="18">
        <v>5.6417257271209997E-2</v>
      </c>
      <c r="AI385" s="18">
        <v>4.9167998495820001E-2</v>
      </c>
      <c r="AJ385" s="18">
        <v>4.6469102288579998E-2</v>
      </c>
      <c r="AK385" s="18">
        <v>4.248084508319E-2</v>
      </c>
      <c r="AL385" s="18">
        <v>4.5919402800699997E-2</v>
      </c>
      <c r="AM385" s="18">
        <v>4.5863502914359998E-2</v>
      </c>
      <c r="AN385" s="18">
        <v>4.4491383356800002E-2</v>
      </c>
      <c r="AO385" s="220">
        <v>3.9555374121890002E-2</v>
      </c>
      <c r="AP385" s="220">
        <v>3.6674695614870002E-2</v>
      </c>
    </row>
    <row r="386" spans="1:42" hidden="1" outlineLevel="1" x14ac:dyDescent="0.25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0.2892067517236</v>
      </c>
      <c r="R386" s="18">
        <v>0.25328835214529999</v>
      </c>
      <c r="S386" s="18">
        <v>0.20757740986750001</v>
      </c>
      <c r="T386" s="18">
        <v>0.17049644507369999</v>
      </c>
      <c r="U386" s="18">
        <v>0.15296803652970001</v>
      </c>
      <c r="V386" s="18">
        <v>0.14826422712580001</v>
      </c>
      <c r="W386" s="18">
        <v>0.1459671710764</v>
      </c>
      <c r="X386" s="18">
        <v>0.13850667486609999</v>
      </c>
      <c r="Y386" s="18">
        <v>0.1293070967585</v>
      </c>
      <c r="Z386" s="18">
        <v>0.1243195252447</v>
      </c>
      <c r="AA386" s="18">
        <v>0.1204501155886</v>
      </c>
      <c r="AB386" s="18">
        <v>0.11375408267629999</v>
      </c>
      <c r="AC386" s="18">
        <v>0.1038159790788</v>
      </c>
      <c r="AD386" s="18">
        <v>9.8445010476149994E-2</v>
      </c>
      <c r="AE386" s="18">
        <v>9.3536823918419998E-2</v>
      </c>
      <c r="AF386" s="18">
        <v>8.9246785175790003E-2</v>
      </c>
      <c r="AG386" s="18">
        <v>9.0720214722399994E-2</v>
      </c>
      <c r="AH386" s="18">
        <v>8.6557453235740003E-2</v>
      </c>
      <c r="AI386" s="18">
        <v>9.0476638149850006E-2</v>
      </c>
      <c r="AJ386" s="18">
        <v>8.9893677185840001E-2</v>
      </c>
      <c r="AK386" s="18">
        <v>8.9631409529850006E-2</v>
      </c>
      <c r="AL386" s="18">
        <v>8.9032815960609996E-2</v>
      </c>
      <c r="AM386" s="18">
        <v>8.783545273743E-2</v>
      </c>
      <c r="AN386" s="18">
        <v>8.792664118554E-2</v>
      </c>
      <c r="AO386" s="220">
        <v>8.9273868449250005E-2</v>
      </c>
      <c r="AP386" s="220">
        <v>8.6844623354339998E-2</v>
      </c>
    </row>
    <row r="387" spans="1:42" hidden="1" outlineLevel="1" x14ac:dyDescent="0.25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5.6838893731669997E-2</v>
      </c>
      <c r="R387" s="18">
        <v>9.4532273404270006E-2</v>
      </c>
      <c r="S387" s="18">
        <v>0.13799940517500001</v>
      </c>
      <c r="T387" s="18">
        <v>0.1795354481385</v>
      </c>
      <c r="U387" s="18">
        <v>0.20713989207139999</v>
      </c>
      <c r="V387" s="18">
        <v>0.2253892959496</v>
      </c>
      <c r="W387" s="18">
        <v>0.23831020528089999</v>
      </c>
      <c r="X387" s="18">
        <v>0.25746278217640001</v>
      </c>
      <c r="Y387" s="18">
        <v>0.26766897188760003</v>
      </c>
      <c r="Z387" s="18">
        <v>0.27681596224389998</v>
      </c>
      <c r="AA387" s="18">
        <v>0.28355468927069999</v>
      </c>
      <c r="AB387" s="18">
        <v>0.2911924163945</v>
      </c>
      <c r="AC387" s="18">
        <v>0.2810802156162</v>
      </c>
      <c r="AD387" s="18">
        <v>0.26101022965370002</v>
      </c>
      <c r="AE387" s="18">
        <v>0.23753587067689999</v>
      </c>
      <c r="AF387" s="18">
        <v>0.2109923458853</v>
      </c>
      <c r="AG387" s="18">
        <v>0.20636214523579999</v>
      </c>
      <c r="AH387" s="18">
        <v>0.19682622671469999</v>
      </c>
      <c r="AI387" s="18">
        <v>0.1851085832472</v>
      </c>
      <c r="AJ387" s="18">
        <v>0.18076763563699999</v>
      </c>
      <c r="AK387" s="18">
        <v>0.16638708799929999</v>
      </c>
      <c r="AL387" s="18">
        <v>0.1593502104492</v>
      </c>
      <c r="AM387" s="18">
        <v>0.15412960938110001</v>
      </c>
      <c r="AN387" s="18">
        <v>0.150564943338</v>
      </c>
      <c r="AO387" s="220">
        <v>0.15248082189449999</v>
      </c>
      <c r="AP387" s="220">
        <v>0.1479361203682</v>
      </c>
    </row>
    <row r="388" spans="1:42" hidden="1" outlineLevel="1" x14ac:dyDescent="0.25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1.9859349080600001E-4</v>
      </c>
      <c r="AA388" s="18">
        <v>8.0458728072199995E-4</v>
      </c>
      <c r="AB388" s="18">
        <v>8.9626428249370005E-3</v>
      </c>
      <c r="AC388" s="18">
        <v>3.1456476490369999E-2</v>
      </c>
      <c r="AD388" s="18">
        <v>5.5800912041410002E-2</v>
      </c>
      <c r="AE388" s="18">
        <v>8.5761947790170004E-2</v>
      </c>
      <c r="AF388" s="18">
        <v>0.1147829093319</v>
      </c>
      <c r="AG388" s="18">
        <v>8.3045877031659998E-2</v>
      </c>
      <c r="AH388" s="18">
        <v>0.1012547926107</v>
      </c>
      <c r="AI388" s="18">
        <v>0.1172417034878</v>
      </c>
      <c r="AJ388" s="18">
        <v>8.5878294310599998E-2</v>
      </c>
      <c r="AK388" s="18">
        <v>0.1026159495852</v>
      </c>
      <c r="AL388" s="18">
        <v>0.11421613179329999</v>
      </c>
      <c r="AM388" s="18">
        <v>0.1246157952285</v>
      </c>
      <c r="AN388" s="18">
        <v>0.1386625762757</v>
      </c>
      <c r="AO388" s="220">
        <v>0.1138524604106</v>
      </c>
      <c r="AP388" s="220">
        <v>0.1250783647342</v>
      </c>
    </row>
    <row r="389" spans="1:42" hidden="1" outlineLevel="1" x14ac:dyDescent="0.25">
      <c r="A389" s="49" t="s">
        <v>143</v>
      </c>
      <c r="C389" s="7"/>
      <c r="D389" s="7"/>
      <c r="E389" s="7"/>
      <c r="F389" s="7"/>
    </row>
    <row r="390" spans="1:42" hidden="1" outlineLevel="1" x14ac:dyDescent="0.25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0.99752352649830001</v>
      </c>
      <c r="R390" s="18">
        <v>0.97651006711410004</v>
      </c>
      <c r="S390" s="18">
        <v>0.92057302423950005</v>
      </c>
      <c r="T390" s="18">
        <v>0.85996328334060002</v>
      </c>
      <c r="U390" s="18">
        <v>0.78746052690099999</v>
      </c>
      <c r="V390" s="18">
        <v>0.71939236503280002</v>
      </c>
      <c r="W390" s="18">
        <v>0.67215610850660001</v>
      </c>
      <c r="X390" s="18">
        <v>0.64032952390709996</v>
      </c>
      <c r="Y390" s="18">
        <v>0.62112888327089999</v>
      </c>
      <c r="Z390" s="18">
        <v>0.58895340007709995</v>
      </c>
      <c r="AA390" s="18">
        <v>0.55866687820140004</v>
      </c>
      <c r="AB390" s="18">
        <v>0.54209142995390003</v>
      </c>
      <c r="AC390" s="18">
        <v>0.52943374072689997</v>
      </c>
      <c r="AD390" s="18">
        <v>0.50599811018450003</v>
      </c>
      <c r="AE390" s="18">
        <v>0.47887477782519999</v>
      </c>
      <c r="AF390" s="18">
        <v>0.45532858912669999</v>
      </c>
      <c r="AG390" s="18">
        <v>0.4648044137383</v>
      </c>
      <c r="AH390" s="18">
        <v>0.45208357538440003</v>
      </c>
      <c r="AI390" s="18">
        <v>0.44001128137630002</v>
      </c>
      <c r="AJ390" s="18">
        <v>0.4596765071824</v>
      </c>
      <c r="AK390" s="18">
        <v>0.45466745250939999</v>
      </c>
      <c r="AL390" s="18">
        <v>0.43531664445989998</v>
      </c>
      <c r="AM390" s="18">
        <v>0.42349912612250001</v>
      </c>
      <c r="AN390" s="18">
        <v>0.41842687588010002</v>
      </c>
      <c r="AO390" s="220">
        <v>0.43122246602370001</v>
      </c>
      <c r="AP390" s="220">
        <v>0.42729402448280002</v>
      </c>
    </row>
    <row r="391" spans="1:42" hidden="1" outlineLevel="1" x14ac:dyDescent="0.25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2.4764735017340001E-3</v>
      </c>
      <c r="R391" s="18">
        <v>2.348993288591E-2</v>
      </c>
      <c r="S391" s="18">
        <v>7.9426975760479995E-2</v>
      </c>
      <c r="T391" s="18">
        <v>0.14003671665940001</v>
      </c>
      <c r="U391" s="18">
        <v>0.21253947309900001</v>
      </c>
      <c r="V391" s="18">
        <v>0.28060763496719998</v>
      </c>
      <c r="W391" s="18">
        <v>0.32784389149339999</v>
      </c>
      <c r="X391" s="18">
        <v>0.3595807922923</v>
      </c>
      <c r="Y391" s="18">
        <v>0.37887111672910001</v>
      </c>
      <c r="Z391" s="18">
        <v>0.41104659992289999</v>
      </c>
      <c r="AA391" s="18">
        <v>0.44133312179860001</v>
      </c>
      <c r="AB391" s="18">
        <v>0.4575236712745</v>
      </c>
      <c r="AC391" s="18">
        <v>0.4692746971233</v>
      </c>
      <c r="AD391" s="18">
        <v>0.4811840105172</v>
      </c>
      <c r="AE391" s="18">
        <v>0.4751908965435</v>
      </c>
      <c r="AF391" s="18">
        <v>0.46112919799860003</v>
      </c>
      <c r="AG391" s="18">
        <v>0.4591480689895</v>
      </c>
      <c r="AH391" s="18">
        <v>0.42176910266840001</v>
      </c>
      <c r="AI391" s="18">
        <v>0.39479176459530002</v>
      </c>
      <c r="AJ391" s="18">
        <v>0.39719300229990001</v>
      </c>
      <c r="AK391" s="18">
        <v>0.37971618987170003</v>
      </c>
      <c r="AL391" s="18">
        <v>0.36925235376650001</v>
      </c>
      <c r="AM391" s="18">
        <v>0.35445849727509998</v>
      </c>
      <c r="AN391" s="18">
        <v>0.3437353315899</v>
      </c>
      <c r="AO391" s="220">
        <v>0.35010460784809999</v>
      </c>
      <c r="AP391" s="220">
        <v>0.33061668921370002</v>
      </c>
    </row>
    <row r="392" spans="1:42" hidden="1" outlineLevel="1" x14ac:dyDescent="0.25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3.8489877162299998E-4</v>
      </c>
      <c r="AC392" s="18">
        <v>1.291562149757E-3</v>
      </c>
      <c r="AD392" s="18">
        <v>1.28178792983E-2</v>
      </c>
      <c r="AE392" s="18">
        <v>4.593432563127E-2</v>
      </c>
      <c r="AF392" s="18">
        <v>8.3542212874660002E-2</v>
      </c>
      <c r="AG392" s="18">
        <v>7.6047517272229997E-2</v>
      </c>
      <c r="AH392" s="18">
        <v>0.1261473219473</v>
      </c>
      <c r="AI392" s="18">
        <v>0.16519695402840001</v>
      </c>
      <c r="AJ392" s="18">
        <v>0.14313049051769999</v>
      </c>
      <c r="AK392" s="18">
        <v>0.16561635761890001</v>
      </c>
      <c r="AL392" s="18">
        <v>0.19543100177360001</v>
      </c>
      <c r="AM392" s="18">
        <v>0.22204237660250001</v>
      </c>
      <c r="AN392" s="18">
        <v>0.23783779253000001</v>
      </c>
      <c r="AO392" s="220">
        <v>0.21867292612809999</v>
      </c>
      <c r="AP392" s="220">
        <v>0.2420397927871</v>
      </c>
    </row>
    <row r="393" spans="1:42" hidden="1" outlineLevel="1" x14ac:dyDescent="0.25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220">
        <v>0</v>
      </c>
      <c r="AP393" s="220">
        <v>0</v>
      </c>
    </row>
    <row r="394" spans="1:42" hidden="1" outlineLevel="1" x14ac:dyDescent="0.25">
      <c r="A394" s="16" t="s">
        <v>148</v>
      </c>
      <c r="C394" s="48">
        <v>0</v>
      </c>
      <c r="D394" s="48">
        <v>0.28000000000000003</v>
      </c>
      <c r="E394" s="48">
        <v>0.12</v>
      </c>
      <c r="F394" s="48">
        <v>0.31</v>
      </c>
      <c r="G394" s="48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5.95</v>
      </c>
      <c r="R394" s="48">
        <v>6.27</v>
      </c>
      <c r="S394" s="48">
        <v>6.68</v>
      </c>
      <c r="T394" s="48">
        <v>7.2</v>
      </c>
      <c r="U394" s="48">
        <v>7.8</v>
      </c>
      <c r="V394" s="48">
        <v>8.35</v>
      </c>
      <c r="W394" s="48">
        <v>8.82</v>
      </c>
      <c r="X394" s="48">
        <v>9.39</v>
      </c>
      <c r="Y394" s="48">
        <v>9.82</v>
      </c>
      <c r="Z394" s="48">
        <v>10.38</v>
      </c>
      <c r="AA394" s="48">
        <v>11</v>
      </c>
      <c r="AB394" s="48">
        <v>11.58</v>
      </c>
      <c r="AC394" s="48">
        <v>12.14</v>
      </c>
      <c r="AD394" s="48">
        <v>12.54</v>
      </c>
      <c r="AE394" s="48">
        <v>13.01</v>
      </c>
      <c r="AF394" s="48">
        <v>13.47</v>
      </c>
      <c r="AG394" s="48">
        <v>13.29</v>
      </c>
      <c r="AH394" s="48">
        <v>13.83</v>
      </c>
      <c r="AI394" s="48">
        <v>14.33</v>
      </c>
      <c r="AJ394" s="48">
        <v>13.84</v>
      </c>
      <c r="AK394" s="48">
        <v>14.21</v>
      </c>
      <c r="AL394" s="48">
        <v>14.74</v>
      </c>
      <c r="AM394" s="48">
        <v>15.29</v>
      </c>
      <c r="AN394" s="48">
        <v>15.78</v>
      </c>
      <c r="AO394" s="48">
        <v>15.7</v>
      </c>
      <c r="AP394" s="48">
        <v>16.079999999999998</v>
      </c>
    </row>
    <row r="395" spans="1:42" hidden="1" outlineLevel="1" x14ac:dyDescent="0.25">
      <c r="C395" s="7"/>
      <c r="D395" s="7"/>
      <c r="E395" s="7"/>
      <c r="F395" s="7"/>
    </row>
    <row r="396" spans="1:42" ht="18" hidden="1" outlineLevel="1" x14ac:dyDescent="0.25">
      <c r="A396" s="97" t="s">
        <v>149</v>
      </c>
      <c r="C396" s="7"/>
      <c r="D396" s="7"/>
      <c r="E396" s="7"/>
      <c r="F396" s="7"/>
    </row>
    <row r="397" spans="1:42" hidden="1" outlineLevel="1" x14ac:dyDescent="0.25">
      <c r="A397" s="16" t="s">
        <v>801</v>
      </c>
      <c r="C397" s="7"/>
      <c r="D397" s="7"/>
      <c r="E397" s="7"/>
      <c r="F397" s="7"/>
    </row>
    <row r="398" spans="1:42" hidden="1" outlineLevel="1" x14ac:dyDescent="0.25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0.49445973563919998</v>
      </c>
      <c r="R398" s="18">
        <v>0.46911616720729998</v>
      </c>
      <c r="S398" s="18">
        <v>0.50328535058010004</v>
      </c>
      <c r="T398" s="18">
        <v>0.49785901753759998</v>
      </c>
      <c r="U398" s="18">
        <v>0.49100775794309998</v>
      </c>
      <c r="V398" s="18">
        <v>0.49634383920629999</v>
      </c>
      <c r="W398" s="18">
        <v>0.45913284441160002</v>
      </c>
      <c r="X398" s="18">
        <v>0.47877889037819998</v>
      </c>
      <c r="Y398" s="18">
        <v>0.47762798133340001</v>
      </c>
      <c r="Z398" s="18">
        <v>0.42922951033619999</v>
      </c>
      <c r="AA398" s="18">
        <v>0.47931308696570002</v>
      </c>
      <c r="AB398" s="18">
        <v>0.4732433593807</v>
      </c>
      <c r="AC398" s="18">
        <v>0.4646412467787</v>
      </c>
      <c r="AD398" s="18">
        <v>0.4634339239411</v>
      </c>
      <c r="AE398" s="18">
        <v>0.46411720321779998</v>
      </c>
      <c r="AF398" s="18">
        <v>0.47067432561880002</v>
      </c>
      <c r="AG398" s="18">
        <v>0.47323528718449998</v>
      </c>
      <c r="AH398" s="18">
        <v>0.47760701401650002</v>
      </c>
      <c r="AI398" s="18">
        <v>0.48432794977799998</v>
      </c>
      <c r="AJ398" s="18">
        <v>0.48246034336869997</v>
      </c>
      <c r="AK398" s="18">
        <v>0.47453065609099998</v>
      </c>
      <c r="AL398" s="18">
        <v>0.47332641593739999</v>
      </c>
      <c r="AM398" s="18">
        <v>0.48441332231329998</v>
      </c>
      <c r="AN398" s="18">
        <v>0.47916796739349998</v>
      </c>
      <c r="AO398" s="220">
        <v>0.4745499744801</v>
      </c>
      <c r="AP398" s="220">
        <v>0.47543628781949998</v>
      </c>
    </row>
    <row r="399" spans="1:42" hidden="1" outlineLevel="1" x14ac:dyDescent="0.25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0.48403919649760002</v>
      </c>
      <c r="R399" s="18">
        <v>0.51122243857210004</v>
      </c>
      <c r="S399" s="18">
        <v>0.47530027034560002</v>
      </c>
      <c r="T399" s="18">
        <v>0.47590967246929999</v>
      </c>
      <c r="U399" s="18">
        <v>0.47894501551610003</v>
      </c>
      <c r="V399" s="18">
        <v>0.47189383860459999</v>
      </c>
      <c r="W399" s="18">
        <v>0.51242438819280001</v>
      </c>
      <c r="X399" s="18">
        <v>0.49312806333870002</v>
      </c>
      <c r="Y399" s="18">
        <v>0.49364292257800002</v>
      </c>
      <c r="Z399" s="18">
        <v>0.53445046311349997</v>
      </c>
      <c r="AA399" s="18">
        <v>0.48839982510340002</v>
      </c>
      <c r="AB399" s="18">
        <v>0.48827870124459999</v>
      </c>
      <c r="AC399" s="18">
        <v>0.48937327251200002</v>
      </c>
      <c r="AD399" s="18">
        <v>0.48616596884949997</v>
      </c>
      <c r="AE399" s="18">
        <v>0.482163296977</v>
      </c>
      <c r="AF399" s="18">
        <v>0.47590836522680002</v>
      </c>
      <c r="AG399" s="18">
        <v>0.47256542931860002</v>
      </c>
      <c r="AH399" s="18">
        <v>0.46799129656420002</v>
      </c>
      <c r="AI399" s="18">
        <v>0.4625168787101</v>
      </c>
      <c r="AJ399" s="18">
        <v>0.46515645652370002</v>
      </c>
      <c r="AK399" s="18">
        <v>0.4747801185253</v>
      </c>
      <c r="AL399" s="18">
        <v>0.47795287757220001</v>
      </c>
      <c r="AM399" s="18">
        <v>0.46899192456819999</v>
      </c>
      <c r="AN399" s="18">
        <v>0.47479489528660002</v>
      </c>
      <c r="AO399" s="220">
        <v>0.48026472193629999</v>
      </c>
      <c r="AP399" s="220">
        <v>0.4793503255189</v>
      </c>
    </row>
    <row r="400" spans="1:42" hidden="1" outlineLevel="1" x14ac:dyDescent="0.25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2.1501067863220001E-2</v>
      </c>
      <c r="R400" s="18">
        <v>1.9661394220669998E-2</v>
      </c>
      <c r="S400" s="18">
        <v>2.1414379074249999E-2</v>
      </c>
      <c r="T400" s="18">
        <v>2.6157532145199999E-2</v>
      </c>
      <c r="U400" s="18">
        <v>2.9989800923109999E-2</v>
      </c>
      <c r="V400" s="18">
        <v>3.1569269924100002E-2</v>
      </c>
      <c r="W400" s="18">
        <v>2.8330091625760001E-2</v>
      </c>
      <c r="X400" s="18">
        <v>2.799382181398E-2</v>
      </c>
      <c r="Y400" s="18">
        <v>2.8619878252979999E-2</v>
      </c>
      <c r="Z400" s="18">
        <v>3.6234420442689999E-2</v>
      </c>
      <c r="AA400" s="18">
        <v>3.217516981791E-2</v>
      </c>
      <c r="AB400" s="18">
        <v>3.8419509663030003E-2</v>
      </c>
      <c r="AC400" s="18">
        <v>4.5921128973550003E-2</v>
      </c>
      <c r="AD400" s="18">
        <v>5.0204749003540002E-2</v>
      </c>
      <c r="AE400" s="18">
        <v>5.3557915566569997E-2</v>
      </c>
      <c r="AF400" s="18">
        <v>5.3275953464960002E-2</v>
      </c>
      <c r="AG400" s="18">
        <v>5.4079111843390003E-2</v>
      </c>
      <c r="AH400" s="18">
        <v>5.4199797170689998E-2</v>
      </c>
      <c r="AI400" s="18">
        <v>5.295238506253E-2</v>
      </c>
      <c r="AJ400" s="18">
        <v>5.2305313366669999E-2</v>
      </c>
      <c r="AK400" s="18">
        <v>5.0556459877409997E-2</v>
      </c>
      <c r="AL400" s="18">
        <v>4.8492597214379998E-2</v>
      </c>
      <c r="AM400" s="18">
        <v>4.659475311847E-2</v>
      </c>
      <c r="AN400" s="18">
        <v>4.6037137319890002E-2</v>
      </c>
      <c r="AO400" s="220">
        <v>4.5185303583630002E-2</v>
      </c>
      <c r="AP400" s="220">
        <v>4.5213386661599998E-2</v>
      </c>
    </row>
    <row r="401" spans="1:42" hidden="1" outlineLevel="1" x14ac:dyDescent="0.25">
      <c r="A401" s="49" t="s">
        <v>154</v>
      </c>
      <c r="C401" s="7"/>
      <c r="D401" s="7"/>
      <c r="E401" s="7"/>
      <c r="F401" s="7"/>
    </row>
    <row r="402" spans="1:42" hidden="1" outlineLevel="1" x14ac:dyDescent="0.25">
      <c r="A402" s="116" t="s">
        <v>155</v>
      </c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20826228.620000001</v>
      </c>
      <c r="R402" s="19">
        <v>10055743.130000001</v>
      </c>
      <c r="S402" s="19">
        <v>26006817.890000001</v>
      </c>
      <c r="T402" s="19">
        <v>29537795.210000001</v>
      </c>
      <c r="U402" s="19">
        <v>31550507.850000001</v>
      </c>
      <c r="V402" s="19">
        <v>34657992.880000003</v>
      </c>
      <c r="W402" s="19">
        <v>17525971.600000001</v>
      </c>
      <c r="X402" s="19">
        <v>38972403.979999997</v>
      </c>
      <c r="Y402" s="19">
        <v>41132070.630000003</v>
      </c>
      <c r="Z402" s="19">
        <v>20482359.620000001</v>
      </c>
      <c r="AA402" s="19">
        <v>46491271.420000002</v>
      </c>
      <c r="AB402" s="19">
        <v>46454708.100000001</v>
      </c>
      <c r="AC402" s="19">
        <v>46739740.600000001</v>
      </c>
      <c r="AD402" s="19">
        <v>48231017.340000004</v>
      </c>
      <c r="AE402" s="19">
        <v>49940719.380000003</v>
      </c>
      <c r="AF402" s="19">
        <v>52816548.549999997</v>
      </c>
      <c r="AG402" s="19">
        <v>55308989.719999999</v>
      </c>
      <c r="AH402" s="19">
        <v>57354850.920000002</v>
      </c>
      <c r="AI402" s="19">
        <v>60004428.369999997</v>
      </c>
      <c r="AJ402" s="19">
        <v>61755388.75</v>
      </c>
      <c r="AK402" s="19">
        <v>64523436.170000002</v>
      </c>
      <c r="AL402" s="19">
        <v>67524261.350001007</v>
      </c>
      <c r="AM402" s="19">
        <v>73032372.879999995</v>
      </c>
      <c r="AN402" s="19">
        <v>72828389.280000001</v>
      </c>
      <c r="AO402" s="224">
        <v>72450592.250000998</v>
      </c>
      <c r="AP402" s="224">
        <v>73215862.810001001</v>
      </c>
    </row>
    <row r="403" spans="1:42" hidden="1" outlineLevel="1" x14ac:dyDescent="0.25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220">
        <v>0</v>
      </c>
      <c r="AP403" s="220">
        <v>0</v>
      </c>
    </row>
    <row r="404" spans="1:42" hidden="1" outlineLevel="1" x14ac:dyDescent="0.25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220">
        <v>0</v>
      </c>
      <c r="AP404" s="220">
        <v>0</v>
      </c>
    </row>
    <row r="405" spans="1:42" hidden="1" outlineLevel="1" x14ac:dyDescent="0.25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0.1425228108222</v>
      </c>
      <c r="R405" s="18">
        <v>0.1370239006625</v>
      </c>
      <c r="S405" s="18">
        <v>0.12683239396929999</v>
      </c>
      <c r="T405" s="18">
        <v>0.11732451184250001</v>
      </c>
      <c r="U405" s="18">
        <v>0.11060781706099999</v>
      </c>
      <c r="V405" s="18">
        <v>0.10447011067250001</v>
      </c>
      <c r="W405" s="18">
        <v>9.3432481066370004E-2</v>
      </c>
      <c r="X405" s="18">
        <v>9.8506028194409997E-2</v>
      </c>
      <c r="Y405" s="18">
        <v>9.5119168873010002E-2</v>
      </c>
      <c r="Z405" s="18">
        <v>8.6835470560170006E-2</v>
      </c>
      <c r="AA405" s="18">
        <v>8.9618097963230003E-2</v>
      </c>
      <c r="AB405" s="18">
        <v>9.0253285920960005E-2</v>
      </c>
      <c r="AC405" s="18">
        <v>8.8646576797399998E-2</v>
      </c>
      <c r="AD405" s="18">
        <v>8.6072421437199995E-2</v>
      </c>
      <c r="AE405" s="18">
        <v>8.3794130725290003E-2</v>
      </c>
      <c r="AF405" s="18">
        <v>7.9950552421479998E-2</v>
      </c>
      <c r="AG405" s="18">
        <v>7.7928322602369995E-2</v>
      </c>
      <c r="AH405" s="18">
        <v>7.6889425994160002E-2</v>
      </c>
      <c r="AI405" s="18">
        <v>7.4472722641440003E-2</v>
      </c>
      <c r="AJ405" s="18">
        <v>7.307916491468E-2</v>
      </c>
      <c r="AK405" s="18">
        <v>7.0394294868620005E-2</v>
      </c>
      <c r="AL405" s="18">
        <v>6.7048287447680002E-2</v>
      </c>
      <c r="AM405" s="18">
        <v>6.4223451246869998E-2</v>
      </c>
      <c r="AN405" s="18">
        <v>6.3310723167810001E-2</v>
      </c>
      <c r="AO405" s="220">
        <v>6.2524139656410002E-2</v>
      </c>
      <c r="AP405" s="220">
        <v>6.0874341238949997E-2</v>
      </c>
    </row>
    <row r="406" spans="1:42" hidden="1" outlineLevel="1" x14ac:dyDescent="0.25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0.30571437513389998</v>
      </c>
      <c r="R406" s="18">
        <v>0.3061753329895</v>
      </c>
      <c r="S406" s="18">
        <v>0.2792660029706</v>
      </c>
      <c r="T406" s="18">
        <v>0.25694422650940002</v>
      </c>
      <c r="U406" s="18">
        <v>0.2478412887466</v>
      </c>
      <c r="V406" s="18">
        <v>0.2375639144634</v>
      </c>
      <c r="W406" s="18">
        <v>0.2311682807389</v>
      </c>
      <c r="X406" s="18">
        <v>0.21991800641840001</v>
      </c>
      <c r="Y406" s="18">
        <v>0.21217709425719999</v>
      </c>
      <c r="Z406" s="18">
        <v>0.21482591207769999</v>
      </c>
      <c r="AA406" s="18">
        <v>0.20485341249110001</v>
      </c>
      <c r="AB406" s="18">
        <v>0.20316696203539999</v>
      </c>
      <c r="AC406" s="18">
        <v>0.20153217423610001</v>
      </c>
      <c r="AD406" s="18">
        <v>0.19640101114549999</v>
      </c>
      <c r="AE406" s="18">
        <v>0.19398431576469999</v>
      </c>
      <c r="AF406" s="18">
        <v>0.1915033346634</v>
      </c>
      <c r="AG406" s="18">
        <v>0.19054517875339999</v>
      </c>
      <c r="AH406" s="18">
        <v>0.18921605024640001</v>
      </c>
      <c r="AI406" s="18">
        <v>0.1863809847564</v>
      </c>
      <c r="AJ406" s="18">
        <v>0.18478655270639999</v>
      </c>
      <c r="AK406" s="18">
        <v>0.1847119289503</v>
      </c>
      <c r="AL406" s="18">
        <v>0.1846824387663</v>
      </c>
      <c r="AM406" s="18">
        <v>0.1864791802679</v>
      </c>
      <c r="AN406" s="18">
        <v>0.1871721301541</v>
      </c>
      <c r="AO406" s="220">
        <v>0.18719949843780001</v>
      </c>
      <c r="AP406" s="220">
        <v>0.18537435002800001</v>
      </c>
    </row>
    <row r="407" spans="1:42" hidden="1" outlineLevel="1" x14ac:dyDescent="0.25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0.192855493126</v>
      </c>
      <c r="R407" s="18">
        <v>0.20447540493060001</v>
      </c>
      <c r="S407" s="18">
        <v>0.22356479876480001</v>
      </c>
      <c r="T407" s="18">
        <v>0.24304589772429999</v>
      </c>
      <c r="U407" s="18">
        <v>0.24572584614519999</v>
      </c>
      <c r="V407" s="18">
        <v>0.24737711758360001</v>
      </c>
      <c r="W407" s="18">
        <v>0.25987456174809997</v>
      </c>
      <c r="X407" s="18">
        <v>0.24649254659799999</v>
      </c>
      <c r="Y407" s="18">
        <v>0.25302237733720001</v>
      </c>
      <c r="Z407" s="18">
        <v>0.26148452728279997</v>
      </c>
      <c r="AA407" s="18">
        <v>0.25437422964849998</v>
      </c>
      <c r="AB407" s="18">
        <v>0.24697753145119999</v>
      </c>
      <c r="AC407" s="18">
        <v>0.2457351844034</v>
      </c>
      <c r="AD407" s="18">
        <v>0.24857865956040001</v>
      </c>
      <c r="AE407" s="18">
        <v>0.2477501318867</v>
      </c>
      <c r="AF407" s="18">
        <v>0.25217176042689998</v>
      </c>
      <c r="AG407" s="18">
        <v>0.25421619443459997</v>
      </c>
      <c r="AH407" s="18">
        <v>0.25164001100779998</v>
      </c>
      <c r="AI407" s="18">
        <v>0.25478592581019999</v>
      </c>
      <c r="AJ407" s="18">
        <v>0.25285956462230003</v>
      </c>
      <c r="AK407" s="18">
        <v>0.25925398761340002</v>
      </c>
      <c r="AL407" s="18">
        <v>0.26679446296620002</v>
      </c>
      <c r="AM407" s="18">
        <v>0.27179216666080003</v>
      </c>
      <c r="AN407" s="18">
        <v>0.26922005307500002</v>
      </c>
      <c r="AO407" s="220">
        <v>0.26600511935400001</v>
      </c>
      <c r="AP407" s="220">
        <v>0.2665425108358</v>
      </c>
    </row>
    <row r="408" spans="1:42" hidden="1" outlineLevel="1" x14ac:dyDescent="0.25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0.2670421146884</v>
      </c>
      <c r="R408" s="18">
        <v>0.26656975212369999</v>
      </c>
      <c r="S408" s="18">
        <v>0.2859289674303</v>
      </c>
      <c r="T408" s="18">
        <v>0.29925719842909998</v>
      </c>
      <c r="U408" s="18">
        <v>0.31217868107550001</v>
      </c>
      <c r="V408" s="18">
        <v>0.32666701708559998</v>
      </c>
      <c r="W408" s="18">
        <v>0.33487113389529999</v>
      </c>
      <c r="X408" s="18">
        <v>0.34826381853490002</v>
      </c>
      <c r="Y408" s="18">
        <v>0.35389234049950002</v>
      </c>
      <c r="Z408" s="18">
        <v>0.35501515929749999</v>
      </c>
      <c r="AA408" s="18">
        <v>0.36750387989200001</v>
      </c>
      <c r="AB408" s="18">
        <v>0.37233752643380003</v>
      </c>
      <c r="AC408" s="18">
        <v>0.37610093696609997</v>
      </c>
      <c r="AD408" s="18">
        <v>0.38108520564600001</v>
      </c>
      <c r="AE408" s="18">
        <v>0.386532782114</v>
      </c>
      <c r="AF408" s="18">
        <v>0.38865637812710002</v>
      </c>
      <c r="AG408" s="18">
        <v>0.3898293645041</v>
      </c>
      <c r="AH408" s="18">
        <v>0.39380361751170001</v>
      </c>
      <c r="AI408" s="18">
        <v>0.396287442735</v>
      </c>
      <c r="AJ408" s="18">
        <v>0.40091511462320001</v>
      </c>
      <c r="AK408" s="18">
        <v>0.39961189597449998</v>
      </c>
      <c r="AL408" s="18">
        <v>0.39678034257279998</v>
      </c>
      <c r="AM408" s="18">
        <v>0.39441899327270002</v>
      </c>
      <c r="AN408" s="18">
        <v>0.39593985669350001</v>
      </c>
      <c r="AO408" s="220">
        <v>0.39806441982820001</v>
      </c>
      <c r="AP408" s="220">
        <v>0.39922476184729999</v>
      </c>
    </row>
    <row r="409" spans="1:42" hidden="1" outlineLevel="1" x14ac:dyDescent="0.25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9.1865206229540003E-2</v>
      </c>
      <c r="R409" s="18">
        <v>8.5755609293759999E-2</v>
      </c>
      <c r="S409" s="18">
        <v>8.4407836864910005E-2</v>
      </c>
      <c r="T409" s="18">
        <v>8.3428165494610004E-2</v>
      </c>
      <c r="U409" s="18">
        <v>8.3646366971660002E-2</v>
      </c>
      <c r="V409" s="18">
        <v>8.3921840194910002E-2</v>
      </c>
      <c r="W409" s="18">
        <v>8.0653542551249999E-2</v>
      </c>
      <c r="X409" s="18">
        <v>8.6819600254240001E-2</v>
      </c>
      <c r="Y409" s="18">
        <v>8.5789019033109995E-2</v>
      </c>
      <c r="Z409" s="18">
        <v>8.1838930781859998E-2</v>
      </c>
      <c r="AA409" s="18">
        <v>8.3650380005200003E-2</v>
      </c>
      <c r="AB409" s="18">
        <v>8.7264694158560002E-2</v>
      </c>
      <c r="AC409" s="18">
        <v>8.7985127596980003E-2</v>
      </c>
      <c r="AD409" s="18">
        <v>8.7862702210940002E-2</v>
      </c>
      <c r="AE409" s="18">
        <v>8.7938639509309996E-2</v>
      </c>
      <c r="AF409" s="18">
        <v>8.7717974361139997E-2</v>
      </c>
      <c r="AG409" s="18">
        <v>8.7480939705519997E-2</v>
      </c>
      <c r="AH409" s="18">
        <v>8.8450895239889998E-2</v>
      </c>
      <c r="AI409" s="18">
        <v>8.8072924056940005E-2</v>
      </c>
      <c r="AJ409" s="18">
        <v>8.8359603133340001E-2</v>
      </c>
      <c r="AK409" s="18">
        <v>8.6027892593199998E-2</v>
      </c>
      <c r="AL409" s="18">
        <v>8.4694468246969995E-2</v>
      </c>
      <c r="AM409" s="18">
        <v>8.3086208551759994E-2</v>
      </c>
      <c r="AN409" s="18">
        <v>8.4357236909629998E-2</v>
      </c>
      <c r="AO409" s="220">
        <v>8.6206822723530002E-2</v>
      </c>
      <c r="AP409" s="220">
        <v>8.7984036049909994E-2</v>
      </c>
    </row>
    <row r="410" spans="1:42" hidden="1" outlineLevel="1" x14ac:dyDescent="0.25">
      <c r="A410" s="116" t="s">
        <v>163</v>
      </c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516484.23</v>
      </c>
      <c r="R410" s="19">
        <v>245064.97</v>
      </c>
      <c r="S410" s="19">
        <v>577342.21</v>
      </c>
      <c r="T410" s="19">
        <v>631758.44999999995</v>
      </c>
      <c r="U410" s="19">
        <v>683737.9</v>
      </c>
      <c r="V410" s="19">
        <v>742429.61</v>
      </c>
      <c r="W410" s="19">
        <v>383773.4</v>
      </c>
      <c r="X410" s="19">
        <v>904363.19</v>
      </c>
      <c r="Y410" s="19">
        <v>956562.4</v>
      </c>
      <c r="Z410" s="19">
        <v>512044.69</v>
      </c>
      <c r="AA410" s="19">
        <v>1114385.47</v>
      </c>
      <c r="AB410" s="19">
        <v>1163817.3</v>
      </c>
      <c r="AC410" s="19">
        <v>1191736.5</v>
      </c>
      <c r="AD410" s="19">
        <v>1173725.54</v>
      </c>
      <c r="AE410" s="19">
        <v>1195804.72</v>
      </c>
      <c r="AF410" s="19">
        <v>1229565.1200000001</v>
      </c>
      <c r="AG410" s="19">
        <v>1286984.71</v>
      </c>
      <c r="AH410" s="19">
        <v>1356775.94</v>
      </c>
      <c r="AI410" s="19">
        <v>1460566.43</v>
      </c>
      <c r="AJ410" s="19">
        <v>1558541.66</v>
      </c>
      <c r="AK410" s="19">
        <v>1638763.44</v>
      </c>
      <c r="AL410" s="19">
        <v>1708276.87</v>
      </c>
      <c r="AM410" s="19">
        <v>1830985.52</v>
      </c>
      <c r="AN410" s="19">
        <v>1897989.24</v>
      </c>
      <c r="AO410" s="224">
        <v>1963396.28</v>
      </c>
      <c r="AP410" s="224">
        <v>1962711.89</v>
      </c>
    </row>
    <row r="411" spans="1:42" hidden="1" outlineLevel="1" x14ac:dyDescent="0.25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220">
        <v>0</v>
      </c>
      <c r="AP411" s="220">
        <v>0</v>
      </c>
    </row>
    <row r="412" spans="1:42" hidden="1" outlineLevel="1" x14ac:dyDescent="0.25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220">
        <v>0</v>
      </c>
      <c r="AP412" s="220">
        <v>0</v>
      </c>
    </row>
    <row r="413" spans="1:42" hidden="1" outlineLevel="1" x14ac:dyDescent="0.25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220">
        <v>0</v>
      </c>
      <c r="AP413" s="220">
        <v>0</v>
      </c>
    </row>
    <row r="414" spans="1:42" hidden="1" outlineLevel="1" x14ac:dyDescent="0.25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220">
        <v>0</v>
      </c>
      <c r="AP414" s="220">
        <v>0</v>
      </c>
    </row>
    <row r="415" spans="1:42" hidden="1" outlineLevel="1" x14ac:dyDescent="0.25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220">
        <v>0</v>
      </c>
      <c r="AP415" s="220">
        <v>0</v>
      </c>
    </row>
    <row r="416" spans="1:42" hidden="1" outlineLevel="1" x14ac:dyDescent="0.25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220">
        <v>0</v>
      </c>
      <c r="AP416" s="220">
        <v>0</v>
      </c>
    </row>
    <row r="417" spans="1:42" hidden="1" outlineLevel="1" x14ac:dyDescent="0.25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220">
        <v>1</v>
      </c>
      <c r="AP417" s="220">
        <v>1</v>
      </c>
    </row>
    <row r="418" spans="1:42" hidden="1" outlineLevel="1" x14ac:dyDescent="0.25">
      <c r="A418" s="116" t="s">
        <v>171</v>
      </c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926997.29</v>
      </c>
      <c r="U418" s="19">
        <v>1244423.94</v>
      </c>
      <c r="V418" s="19">
        <v>1463039.47</v>
      </c>
      <c r="W418" s="19">
        <v>716166.01</v>
      </c>
      <c r="X418" s="19">
        <v>1377000.91</v>
      </c>
      <c r="Y418" s="19">
        <v>1534055.26</v>
      </c>
      <c r="Z418" s="19">
        <v>1228957.1399999999</v>
      </c>
      <c r="AA418" s="19">
        <v>2001804.39</v>
      </c>
      <c r="AB418" s="19">
        <v>2610220.9700000002</v>
      </c>
      <c r="AC418" s="19">
        <v>3440236.11</v>
      </c>
      <c r="AD418" s="19">
        <v>4071789.76</v>
      </c>
      <c r="AE418" s="19">
        <v>4581101.9400000004</v>
      </c>
      <c r="AF418" s="19">
        <v>4757619.42</v>
      </c>
      <c r="AG418" s="19">
        <v>5034557.83</v>
      </c>
      <c r="AH418" s="19">
        <v>5181792.66</v>
      </c>
      <c r="AI418" s="19">
        <v>5122973.62</v>
      </c>
      <c r="AJ418" s="19">
        <v>5133121.26</v>
      </c>
      <c r="AK418" s="19">
        <v>5230689.8899999997</v>
      </c>
      <c r="AL418" s="19">
        <v>5229217.41</v>
      </c>
      <c r="AM418" s="19">
        <v>5212925.71</v>
      </c>
      <c r="AN418" s="19">
        <v>5125717.7699999996</v>
      </c>
      <c r="AO418" s="224">
        <v>4962364.9800000004</v>
      </c>
      <c r="AP418" s="224">
        <v>5047844.91</v>
      </c>
    </row>
    <row r="419" spans="1:42" hidden="1" outlineLevel="1" x14ac:dyDescent="0.25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220">
        <v>0</v>
      </c>
      <c r="AP419" s="220">
        <v>0</v>
      </c>
    </row>
    <row r="420" spans="1:42" hidden="1" outlineLevel="1" x14ac:dyDescent="0.25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220">
        <v>0</v>
      </c>
      <c r="AP420" s="220">
        <v>0</v>
      </c>
    </row>
    <row r="421" spans="1:42" hidden="1" outlineLevel="1" x14ac:dyDescent="0.25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0.20938704468489999</v>
      </c>
      <c r="U421" s="18">
        <v>0.20531438024250001</v>
      </c>
      <c r="V421" s="18">
        <v>0.2029148439424</v>
      </c>
      <c r="W421" s="18">
        <v>0.21275171435740001</v>
      </c>
      <c r="X421" s="18">
        <v>0.19154993877240001</v>
      </c>
      <c r="Y421" s="18">
        <v>0.19729040412490001</v>
      </c>
      <c r="Z421" s="18">
        <v>0.1885889989383</v>
      </c>
      <c r="AA421" s="18">
        <v>0.19258711386880001</v>
      </c>
      <c r="AB421" s="18">
        <v>0.18285034946260001</v>
      </c>
      <c r="AC421" s="18">
        <v>0.2261523217028</v>
      </c>
      <c r="AD421" s="18">
        <v>0.24492021459710001</v>
      </c>
      <c r="AE421" s="18">
        <v>0.26880752984590001</v>
      </c>
      <c r="AF421" s="18">
        <v>0.26663839225710001</v>
      </c>
      <c r="AG421" s="18">
        <v>0.27170469982110002</v>
      </c>
      <c r="AH421" s="18">
        <v>0.2699550337064</v>
      </c>
      <c r="AI421" s="18">
        <v>0.273996243822</v>
      </c>
      <c r="AJ421" s="18">
        <v>0.27632011382089999</v>
      </c>
      <c r="AK421" s="18">
        <v>0.25643228596099998</v>
      </c>
      <c r="AL421" s="18">
        <v>0.24371109146</v>
      </c>
      <c r="AM421" s="18">
        <v>0.2303857524147</v>
      </c>
      <c r="AN421" s="18">
        <v>0.2237485392787</v>
      </c>
      <c r="AO421" s="220">
        <v>0.21849765114719999</v>
      </c>
      <c r="AP421" s="220">
        <v>0.21278290409549999</v>
      </c>
    </row>
    <row r="422" spans="1:42" hidden="1" outlineLevel="1" x14ac:dyDescent="0.25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0.22990555245149999</v>
      </c>
      <c r="U422" s="18">
        <v>0.21820219884229999</v>
      </c>
      <c r="V422" s="18">
        <v>0.21819288694059999</v>
      </c>
      <c r="W422" s="18">
        <v>0.21028784741689999</v>
      </c>
      <c r="X422" s="18">
        <v>0.21120645446780001</v>
      </c>
      <c r="Y422" s="18">
        <v>0.247479233534</v>
      </c>
      <c r="Z422" s="18">
        <v>0.29111090717979998</v>
      </c>
      <c r="AA422" s="18">
        <v>0.28047825891720002</v>
      </c>
      <c r="AB422" s="18">
        <v>0.3004719005582</v>
      </c>
      <c r="AC422" s="18">
        <v>0.27978207342630002</v>
      </c>
      <c r="AD422" s="18">
        <v>0.28841693852729999</v>
      </c>
      <c r="AE422" s="18">
        <v>0.281483423643</v>
      </c>
      <c r="AF422" s="18">
        <v>0.2770516880253</v>
      </c>
      <c r="AG422" s="18">
        <v>0.26967145687999999</v>
      </c>
      <c r="AH422" s="18">
        <v>0.26021567959589997</v>
      </c>
      <c r="AI422" s="18">
        <v>0.25796687357600001</v>
      </c>
      <c r="AJ422" s="18">
        <v>0.26205036436009999</v>
      </c>
      <c r="AK422" s="18">
        <v>0.26264961315550001</v>
      </c>
      <c r="AL422" s="18">
        <v>0.24861950109950001</v>
      </c>
      <c r="AM422" s="18">
        <v>0.24122424722540001</v>
      </c>
      <c r="AN422" s="18">
        <v>0.2417633876511</v>
      </c>
      <c r="AO422" s="220">
        <v>0.24041345414099999</v>
      </c>
      <c r="AP422" s="220">
        <v>0.2369540185083</v>
      </c>
    </row>
    <row r="423" spans="1:42" hidden="1" outlineLevel="1" x14ac:dyDescent="0.25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0.18179083008159999</v>
      </c>
      <c r="U423" s="18">
        <v>0.17350017390379999</v>
      </c>
      <c r="V423" s="18">
        <v>0.17133504669899999</v>
      </c>
      <c r="W423" s="18">
        <v>0.17209130685919999</v>
      </c>
      <c r="X423" s="18">
        <v>0.182722646131</v>
      </c>
      <c r="Y423" s="18">
        <v>0.162953314091</v>
      </c>
      <c r="Z423" s="18">
        <v>0.1939979618146</v>
      </c>
      <c r="AA423" s="18">
        <v>0.1804009531621</v>
      </c>
      <c r="AB423" s="18">
        <v>0.17551389965530001</v>
      </c>
      <c r="AC423" s="18">
        <v>0.18276532158539999</v>
      </c>
      <c r="AD423" s="18">
        <v>0.16855458923130001</v>
      </c>
      <c r="AE423" s="18">
        <v>0.1631298969919</v>
      </c>
      <c r="AF423" s="18">
        <v>0.1530877603319</v>
      </c>
      <c r="AG423" s="18">
        <v>0.15094802051360001</v>
      </c>
      <c r="AH423" s="18">
        <v>0.14988457683420001</v>
      </c>
      <c r="AI423" s="18">
        <v>0.15260694298720001</v>
      </c>
      <c r="AJ423" s="18">
        <v>0.15608557616150001</v>
      </c>
      <c r="AK423" s="18">
        <v>0.16528217425710001</v>
      </c>
      <c r="AL423" s="18">
        <v>0.1760573374936</v>
      </c>
      <c r="AM423" s="18">
        <v>0.17943501759969999</v>
      </c>
      <c r="AN423" s="18">
        <v>0.18404217405199999</v>
      </c>
      <c r="AO423" s="220">
        <v>0.18392323680940001</v>
      </c>
      <c r="AP423" s="220">
        <v>0.1770518429864</v>
      </c>
    </row>
    <row r="424" spans="1:42" hidden="1" outlineLevel="1" x14ac:dyDescent="0.25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0.2942888822502</v>
      </c>
      <c r="U424" s="18">
        <v>0.30110053170470003</v>
      </c>
      <c r="V424" s="18">
        <v>0.30783977780389998</v>
      </c>
      <c r="W424" s="18">
        <v>0.2911513882415</v>
      </c>
      <c r="X424" s="18">
        <v>0.3298190340339</v>
      </c>
      <c r="Y424" s="18">
        <v>0.32507283229189998</v>
      </c>
      <c r="Z424" s="18">
        <v>0.26249813186760002</v>
      </c>
      <c r="AA424" s="18">
        <v>0.28852175711330003</v>
      </c>
      <c r="AB424" s="18">
        <v>0.29480750214270002</v>
      </c>
      <c r="AC424" s="18">
        <v>0.26339853730849999</v>
      </c>
      <c r="AD424" s="18">
        <v>0.25582275871350002</v>
      </c>
      <c r="AE424" s="18">
        <v>0.24621080550630001</v>
      </c>
      <c r="AF424" s="18">
        <v>0.2601522868874</v>
      </c>
      <c r="AG424" s="18">
        <v>0.26096223767420001</v>
      </c>
      <c r="AH424" s="18">
        <v>0.2747970811264</v>
      </c>
      <c r="AI424" s="18">
        <v>0.27035921811379998</v>
      </c>
      <c r="AJ424" s="18">
        <v>0.26128029766380001</v>
      </c>
      <c r="AK424" s="18">
        <v>0.26857548471300002</v>
      </c>
      <c r="AL424" s="18">
        <v>0.28291156497620001</v>
      </c>
      <c r="AM424" s="18">
        <v>0.3025996296306</v>
      </c>
      <c r="AN424" s="18">
        <v>0.30124659748310001</v>
      </c>
      <c r="AO424" s="220">
        <v>0.3055188919331</v>
      </c>
      <c r="AP424" s="220">
        <v>0.32137971175180002</v>
      </c>
    </row>
    <row r="425" spans="1:42" hidden="1" outlineLevel="1" x14ac:dyDescent="0.25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8.4627690531729999E-2</v>
      </c>
      <c r="U425" s="18">
        <v>0.1018827153068</v>
      </c>
      <c r="V425" s="18">
        <v>9.971744461425E-2</v>
      </c>
      <c r="W425" s="18">
        <v>0.1137177431249</v>
      </c>
      <c r="X425" s="18">
        <v>8.4701926594950003E-2</v>
      </c>
      <c r="Y425" s="18">
        <v>6.7204215958189997E-2</v>
      </c>
      <c r="Z425" s="18">
        <v>6.3804000199639999E-2</v>
      </c>
      <c r="AA425" s="18">
        <v>5.80119169386E-2</v>
      </c>
      <c r="AB425" s="18">
        <v>4.6356348181069998E-2</v>
      </c>
      <c r="AC425" s="18">
        <v>4.7901745977020002E-2</v>
      </c>
      <c r="AD425" s="18">
        <v>4.2285498930919999E-2</v>
      </c>
      <c r="AE425" s="18">
        <v>4.036834401291E-2</v>
      </c>
      <c r="AF425" s="18">
        <v>4.306987249831E-2</v>
      </c>
      <c r="AG425" s="18">
        <v>4.6713585111099999E-2</v>
      </c>
      <c r="AH425" s="18">
        <v>4.5147628737139997E-2</v>
      </c>
      <c r="AI425" s="18">
        <v>4.5070721501120001E-2</v>
      </c>
      <c r="AJ425" s="18">
        <v>4.4263647993719998E-2</v>
      </c>
      <c r="AK425" s="18">
        <v>4.7060441913449998E-2</v>
      </c>
      <c r="AL425" s="18">
        <v>4.8700504970670001E-2</v>
      </c>
      <c r="AM425" s="18">
        <v>4.6355353129669999E-2</v>
      </c>
      <c r="AN425" s="18">
        <v>4.9199301535119998E-2</v>
      </c>
      <c r="AO425" s="220">
        <v>5.164676596935E-2</v>
      </c>
      <c r="AP425" s="220">
        <v>5.1831522658100003E-2</v>
      </c>
    </row>
    <row r="426" spans="1:42" hidden="1" outlineLevel="1" x14ac:dyDescent="0.25">
      <c r="A426" s="116" t="s">
        <v>180</v>
      </c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20332988.539999999</v>
      </c>
      <c r="R426" s="19">
        <v>10916041.880000001</v>
      </c>
      <c r="S426" s="19">
        <v>24455572.370000001</v>
      </c>
      <c r="T426" s="19">
        <v>28202495.550000001</v>
      </c>
      <c r="U426" s="19">
        <v>30719757.760000002</v>
      </c>
      <c r="V426" s="19">
        <v>32926427.100000001</v>
      </c>
      <c r="W426" s="19">
        <v>19469276.16</v>
      </c>
      <c r="X426" s="19">
        <v>40071276.280000001</v>
      </c>
      <c r="Y426" s="19">
        <v>42431122.560000002</v>
      </c>
      <c r="Z426" s="19">
        <v>25261187.489999998</v>
      </c>
      <c r="AA426" s="19">
        <v>47304289.219999999</v>
      </c>
      <c r="AB426" s="19">
        <v>47874994.409999996</v>
      </c>
      <c r="AC426" s="19">
        <v>49137533.659999996</v>
      </c>
      <c r="AD426" s="19">
        <v>50435294.770000003</v>
      </c>
      <c r="AE426" s="19">
        <v>51819893.759999998</v>
      </c>
      <c r="AF426" s="19">
        <v>53326402.25</v>
      </c>
      <c r="AG426" s="19">
        <v>55117112.229999997</v>
      </c>
      <c r="AH426" s="19">
        <v>56009838.07</v>
      </c>
      <c r="AI426" s="19">
        <v>57067372.469999999</v>
      </c>
      <c r="AJ426" s="19">
        <v>59330954.32</v>
      </c>
      <c r="AK426" s="19">
        <v>64375078.210000001</v>
      </c>
      <c r="AL426" s="19">
        <v>68113417.680000007</v>
      </c>
      <c r="AM426" s="19">
        <v>70377597.129999995</v>
      </c>
      <c r="AN426" s="19">
        <v>72029056.590000004</v>
      </c>
      <c r="AO426" s="224">
        <v>73087250.269999996</v>
      </c>
      <c r="AP426" s="224">
        <v>73677663.629999995</v>
      </c>
    </row>
    <row r="427" spans="1:42" hidden="1" outlineLevel="1" x14ac:dyDescent="0.25">
      <c r="A427" s="16" t="s">
        <v>181</v>
      </c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220">
        <v>1</v>
      </c>
      <c r="AP427" s="220">
        <v>1</v>
      </c>
    </row>
    <row r="428" spans="1:42" hidden="1" outlineLevel="1" x14ac:dyDescent="0.25">
      <c r="A428" s="16" t="s">
        <v>182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220">
        <v>0</v>
      </c>
      <c r="AP428" s="220">
        <v>0</v>
      </c>
    </row>
    <row r="429" spans="1:42" hidden="1" outlineLevel="1" x14ac:dyDescent="0.25">
      <c r="A429" s="16" t="s">
        <v>183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220">
        <v>0</v>
      </c>
      <c r="AP429" s="220">
        <v>0</v>
      </c>
    </row>
    <row r="430" spans="1:42" hidden="1" outlineLevel="1" x14ac:dyDescent="0.25">
      <c r="A430" s="16" t="s">
        <v>184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220">
        <v>0</v>
      </c>
      <c r="AP430" s="220">
        <v>0</v>
      </c>
    </row>
    <row r="431" spans="1:42" hidden="1" outlineLevel="1" x14ac:dyDescent="0.25">
      <c r="A431" s="16" t="s">
        <v>185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220">
        <v>0</v>
      </c>
      <c r="AP431" s="220">
        <v>0</v>
      </c>
    </row>
    <row r="432" spans="1:42" hidden="1" outlineLevel="1" x14ac:dyDescent="0.25">
      <c r="A432" s="16" t="s">
        <v>186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220">
        <v>0</v>
      </c>
      <c r="AP432" s="220">
        <v>0</v>
      </c>
    </row>
    <row r="433" spans="1:42" hidden="1" outlineLevel="1" x14ac:dyDescent="0.25">
      <c r="A433" s="16" t="s">
        <v>187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220">
        <v>0</v>
      </c>
      <c r="AP433" s="220">
        <v>0</v>
      </c>
    </row>
    <row r="434" spans="1:42" hidden="1" outlineLevel="1" x14ac:dyDescent="0.25">
      <c r="A434" s="16" t="s">
        <v>188</v>
      </c>
      <c r="C434" s="18" t="s">
        <v>1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0.16258609445860001</v>
      </c>
      <c r="R434" s="18">
        <v>0.1624241291912</v>
      </c>
      <c r="S434" s="18">
        <v>0.1649798876496</v>
      </c>
      <c r="T434" s="18">
        <v>0.1675521131604</v>
      </c>
      <c r="U434" s="18">
        <v>0.16894833643240001</v>
      </c>
      <c r="V434" s="18">
        <v>0.17060348403200001</v>
      </c>
      <c r="W434" s="18">
        <v>0.17126288173609999</v>
      </c>
      <c r="X434" s="18">
        <v>0.17311095239150001</v>
      </c>
      <c r="Y434" s="18">
        <v>0.17363695955739999</v>
      </c>
      <c r="Z434" s="18">
        <v>0.17278871586610001</v>
      </c>
      <c r="AA434" s="18">
        <v>0.17493386137219999</v>
      </c>
      <c r="AB434" s="18">
        <v>0.1755847104729</v>
      </c>
      <c r="AC434" s="18">
        <v>0.17580981667580001</v>
      </c>
      <c r="AD434" s="18">
        <v>0.176268539493</v>
      </c>
      <c r="AE434" s="18">
        <v>0.17701002090109999</v>
      </c>
      <c r="AF434" s="18">
        <v>0.17747748277</v>
      </c>
      <c r="AG434" s="18">
        <v>0.17743584559690001</v>
      </c>
      <c r="AH434" s="18">
        <v>0.17769408422720001</v>
      </c>
      <c r="AI434" s="18">
        <v>0.17779233075859999</v>
      </c>
      <c r="AJ434" s="18">
        <v>0.17829383015870001</v>
      </c>
      <c r="AK434" s="18">
        <v>0.17817056692450001</v>
      </c>
      <c r="AL434" s="18">
        <v>0.17825259305419999</v>
      </c>
      <c r="AM434" s="18">
        <v>0.1775395867224</v>
      </c>
      <c r="AN434" s="18">
        <v>0.18049829765360001</v>
      </c>
      <c r="AO434" s="220">
        <v>0.18054279017720001</v>
      </c>
      <c r="AP434" s="220">
        <v>0.1811069325852</v>
      </c>
    </row>
    <row r="435" spans="1:42" hidden="1" outlineLevel="1" x14ac:dyDescent="0.25">
      <c r="A435" s="16" t="s">
        <v>189</v>
      </c>
      <c r="C435" s="18" t="s">
        <v>1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0.24676656780690001</v>
      </c>
      <c r="R435" s="18">
        <v>0.24920485441260001</v>
      </c>
      <c r="S435" s="18">
        <v>0.24379909773729999</v>
      </c>
      <c r="T435" s="18">
        <v>0.24712765216070001</v>
      </c>
      <c r="U435" s="18">
        <v>0.24828033301329999</v>
      </c>
      <c r="V435" s="18">
        <v>0.2487902709824</v>
      </c>
      <c r="W435" s="18">
        <v>0.24439109716499999</v>
      </c>
      <c r="X435" s="18">
        <v>0.2481654307368</v>
      </c>
      <c r="Y435" s="18">
        <v>0.24735937708370001</v>
      </c>
      <c r="Z435" s="18">
        <v>0.24572503771859999</v>
      </c>
      <c r="AA435" s="18">
        <v>0.24954642894920001</v>
      </c>
      <c r="AB435" s="18">
        <v>0.24949809295280001</v>
      </c>
      <c r="AC435" s="18">
        <v>0.24791234667299999</v>
      </c>
      <c r="AD435" s="18">
        <v>0.24689749863329999</v>
      </c>
      <c r="AE435" s="18">
        <v>0.24775350594769999</v>
      </c>
      <c r="AF435" s="18">
        <v>0.24780508601180001</v>
      </c>
      <c r="AG435" s="18">
        <v>0.24843494591260001</v>
      </c>
      <c r="AH435" s="18">
        <v>0.2471895146285</v>
      </c>
      <c r="AI435" s="18">
        <v>0.2461207929408</v>
      </c>
      <c r="AJ435" s="18">
        <v>0.24761199506939999</v>
      </c>
      <c r="AK435" s="18">
        <v>0.24930700846330001</v>
      </c>
      <c r="AL435" s="18">
        <v>0.24734517289800001</v>
      </c>
      <c r="AM435" s="18">
        <v>0.24665576332790001</v>
      </c>
      <c r="AN435" s="18">
        <v>0.24978154647760001</v>
      </c>
      <c r="AO435" s="220">
        <v>0.25027465766689999</v>
      </c>
      <c r="AP435" s="220">
        <v>0.25039143776459999</v>
      </c>
    </row>
    <row r="436" spans="1:42" hidden="1" outlineLevel="1" x14ac:dyDescent="0.25">
      <c r="A436" s="16" t="s">
        <v>190</v>
      </c>
      <c r="C436" s="18" t="s">
        <v>1</v>
      </c>
      <c r="D436" s="18" t="s">
        <v>1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0.1609813665898</v>
      </c>
      <c r="U436" s="18">
        <v>0.1639322543966</v>
      </c>
      <c r="V436" s="18">
        <v>0.1641774950263</v>
      </c>
      <c r="W436" s="18">
        <v>0.16222523338059999</v>
      </c>
      <c r="X436" s="18">
        <v>0.16470356287189999</v>
      </c>
      <c r="Y436" s="18">
        <v>0.15950894561830001</v>
      </c>
      <c r="Z436" s="18">
        <v>0.15665495115210001</v>
      </c>
      <c r="AA436" s="18">
        <v>0.15889006562310001</v>
      </c>
      <c r="AB436" s="18">
        <v>0.15762700865029999</v>
      </c>
      <c r="AC436" s="18">
        <v>0.154783910665</v>
      </c>
      <c r="AD436" s="18">
        <v>0.15229431611149999</v>
      </c>
      <c r="AE436" s="18">
        <v>0.15114761052719999</v>
      </c>
      <c r="AF436" s="18">
        <v>0.15242481133370001</v>
      </c>
      <c r="AG436" s="18">
        <v>0.1526042311269</v>
      </c>
      <c r="AH436" s="18">
        <v>0.15277827896410001</v>
      </c>
      <c r="AI436" s="18">
        <v>0.15264368446839999</v>
      </c>
      <c r="AJ436" s="18">
        <v>0.1527174769546</v>
      </c>
      <c r="AK436" s="18">
        <v>0.15446887909990001</v>
      </c>
      <c r="AL436" s="18">
        <v>0.156756415649</v>
      </c>
      <c r="AM436" s="18">
        <v>0.15854030229710001</v>
      </c>
      <c r="AN436" s="18">
        <v>0.1617922199663</v>
      </c>
      <c r="AO436" s="220">
        <v>0.16220679881050001</v>
      </c>
      <c r="AP436" s="220">
        <v>0.1632470021046</v>
      </c>
    </row>
    <row r="437" spans="1:42" hidden="1" outlineLevel="1" x14ac:dyDescent="0.25">
      <c r="A437" s="16" t="s">
        <v>191</v>
      </c>
      <c r="C437" s="18" t="s">
        <v>1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220">
        <v>0</v>
      </c>
      <c r="AP437" s="220">
        <v>0</v>
      </c>
    </row>
    <row r="438" spans="1:42" hidden="1" outlineLevel="1" x14ac:dyDescent="0.25">
      <c r="A438" s="16" t="s">
        <v>192</v>
      </c>
      <c r="C438" s="18" t="s">
        <v>1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0.11386123442819999</v>
      </c>
      <c r="R438" s="18">
        <v>0.1145160784125</v>
      </c>
      <c r="S438" s="18">
        <v>0.1137985748226</v>
      </c>
      <c r="T438" s="18">
        <v>0.1151322263822</v>
      </c>
      <c r="U438" s="18">
        <v>0.1162321847685</v>
      </c>
      <c r="V438" s="18">
        <v>0.1167142500081</v>
      </c>
      <c r="W438" s="18">
        <v>0.1155758424564</v>
      </c>
      <c r="X438" s="18">
        <v>0.1171959892</v>
      </c>
      <c r="Y438" s="18">
        <v>0.1161010564519</v>
      </c>
      <c r="Z438" s="18">
        <v>0.1150337409474</v>
      </c>
      <c r="AA438" s="18">
        <v>0.1166740711889</v>
      </c>
      <c r="AB438" s="18">
        <v>0.1165419624152</v>
      </c>
      <c r="AC438" s="18">
        <v>0.1157012148028</v>
      </c>
      <c r="AD438" s="18">
        <v>0.11509207084750001</v>
      </c>
      <c r="AE438" s="18">
        <v>0.1151822274752</v>
      </c>
      <c r="AF438" s="18">
        <v>0.1155414760231</v>
      </c>
      <c r="AG438" s="18">
        <v>0.1156950045273</v>
      </c>
      <c r="AH438" s="18">
        <v>0.11553237556400001</v>
      </c>
      <c r="AI438" s="18">
        <v>0.11531136163360001</v>
      </c>
      <c r="AJ438" s="18">
        <v>0.1157246604365</v>
      </c>
      <c r="AK438" s="18">
        <v>0.1163892908975</v>
      </c>
      <c r="AL438" s="18">
        <v>0.1164708363202</v>
      </c>
      <c r="AM438" s="18">
        <v>0.11654713046949999</v>
      </c>
      <c r="AN438" s="18">
        <v>0.11841441281950001</v>
      </c>
      <c r="AO438" s="220">
        <v>0.1186048493309</v>
      </c>
      <c r="AP438" s="220">
        <v>0.1189490744909</v>
      </c>
    </row>
    <row r="439" spans="1:42" hidden="1" outlineLevel="1" x14ac:dyDescent="0.25">
      <c r="A439" s="49" t="s">
        <v>193</v>
      </c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220"/>
      <c r="AP439" s="220"/>
    </row>
    <row r="440" spans="1:42" hidden="1" outlineLevel="1" x14ac:dyDescent="0.25">
      <c r="A440" s="16" t="s">
        <v>194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220"/>
      <c r="AP440" s="220"/>
    </row>
    <row r="441" spans="1:42" hidden="1" outlineLevel="1" x14ac:dyDescent="0.25">
      <c r="A441" s="16" t="s">
        <v>195</v>
      </c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0.15590146555350001</v>
      </c>
      <c r="R441" s="18">
        <v>0.1361512988087</v>
      </c>
      <c r="S441" s="18">
        <v>0.1574309378039</v>
      </c>
      <c r="T441" s="18">
        <v>0.15787408418109999</v>
      </c>
      <c r="U441" s="18">
        <v>0.1552273322662</v>
      </c>
      <c r="V441" s="18">
        <v>0.15093453939349999</v>
      </c>
      <c r="W441" s="18">
        <v>0.14983795667040001</v>
      </c>
      <c r="X441" s="18">
        <v>0.1510854768189</v>
      </c>
      <c r="Y441" s="18">
        <v>0.1724514854078</v>
      </c>
      <c r="Z441" s="18">
        <v>0.1600598282355</v>
      </c>
      <c r="AA441" s="18">
        <v>0.1584518678047</v>
      </c>
      <c r="AB441" s="18">
        <v>0.16455147578150001</v>
      </c>
      <c r="AC441" s="18">
        <v>0.14932319814039999</v>
      </c>
      <c r="AD441" s="18">
        <v>0.15137423113789999</v>
      </c>
      <c r="AE441" s="18">
        <v>0.17890465682119999</v>
      </c>
      <c r="AF441" s="18">
        <v>0.17052312601799999</v>
      </c>
      <c r="AG441" s="18">
        <v>0.1789355614908</v>
      </c>
      <c r="AH441" s="18">
        <v>0.15197188297379999</v>
      </c>
      <c r="AI441" s="18">
        <v>0.1552310236343</v>
      </c>
      <c r="AJ441" s="18">
        <v>0.13273961792780001</v>
      </c>
      <c r="AK441" s="18">
        <v>0.13722889429740001</v>
      </c>
      <c r="AL441" s="18">
        <v>0.1481378392096</v>
      </c>
      <c r="AM441" s="18">
        <v>0.1512291043599</v>
      </c>
      <c r="AN441" s="18">
        <v>0.16265348057099999</v>
      </c>
      <c r="AO441" s="220">
        <v>0.17142789877799999</v>
      </c>
      <c r="AP441" s="220">
        <v>0.1661883319429</v>
      </c>
    </row>
    <row r="442" spans="1:42" hidden="1" outlineLevel="1" x14ac:dyDescent="0.25">
      <c r="A442" s="16" t="s">
        <v>196</v>
      </c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0.1484333714071</v>
      </c>
      <c r="S442" s="18">
        <v>0.17618395527960001</v>
      </c>
      <c r="T442" s="18">
        <v>0.1421071136856</v>
      </c>
      <c r="U442" s="18">
        <v>0.16967601103829999</v>
      </c>
      <c r="V442" s="18">
        <v>0.1544536693544</v>
      </c>
      <c r="W442" s="18">
        <v>0.1693963893347</v>
      </c>
      <c r="X442" s="18">
        <v>0.17563449002520001</v>
      </c>
      <c r="Y442" s="18">
        <v>0.1280665509702</v>
      </c>
      <c r="Z442" s="18">
        <v>0.18979925843520001</v>
      </c>
      <c r="AA442" s="18">
        <v>0.19485644793330001</v>
      </c>
      <c r="AB442" s="18">
        <v>0.19318571778810001</v>
      </c>
      <c r="AC442" s="18">
        <v>0.16991849511779999</v>
      </c>
      <c r="AD442" s="18">
        <v>0.18128796613299999</v>
      </c>
      <c r="AE442" s="18">
        <v>0.1946448106807</v>
      </c>
      <c r="AF442" s="18">
        <v>0.1958371867833</v>
      </c>
      <c r="AG442" s="18">
        <v>0.19716450139659999</v>
      </c>
      <c r="AH442" s="18">
        <v>0.14239038467109999</v>
      </c>
      <c r="AI442" s="18">
        <v>0.1457802797045</v>
      </c>
      <c r="AJ442" s="18">
        <v>0.123053323327</v>
      </c>
      <c r="AK442" s="18">
        <v>0.19881825617019999</v>
      </c>
      <c r="AL442" s="18">
        <v>0.187153178256</v>
      </c>
      <c r="AM442" s="18">
        <v>0.1514665173502</v>
      </c>
      <c r="AN442" s="18">
        <v>0.17244120120340001</v>
      </c>
      <c r="AO442" s="220">
        <v>0.16094777952059999</v>
      </c>
      <c r="AP442" s="220">
        <v>0.174885693348</v>
      </c>
    </row>
    <row r="443" spans="1:42" hidden="1" outlineLevel="1" x14ac:dyDescent="0.25">
      <c r="A443" s="16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0.12990399999999999</v>
      </c>
      <c r="AM443" s="18">
        <v>0</v>
      </c>
      <c r="AN443" s="18">
        <v>0</v>
      </c>
      <c r="AO443" s="220">
        <v>0</v>
      </c>
      <c r="AP443" s="220">
        <v>0</v>
      </c>
    </row>
    <row r="444" spans="1:42" hidden="1" outlineLevel="1" x14ac:dyDescent="0.25">
      <c r="A444" s="16" t="s">
        <v>13</v>
      </c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0.17833039544160001</v>
      </c>
      <c r="S444" s="18">
        <v>0.17746423949449999</v>
      </c>
      <c r="T444" s="18">
        <v>0.19341767969420001</v>
      </c>
      <c r="U444" s="18">
        <v>0.18834000166859999</v>
      </c>
      <c r="V444" s="18">
        <v>0.1930780266506</v>
      </c>
      <c r="W444" s="18">
        <v>0.16820643768419999</v>
      </c>
      <c r="X444" s="18">
        <v>0.1973718971783</v>
      </c>
      <c r="Y444" s="18">
        <v>0.19604544888309999</v>
      </c>
      <c r="Z444" s="18">
        <v>0.15474669588289999</v>
      </c>
      <c r="AA444" s="18">
        <v>0.19222283657709999</v>
      </c>
      <c r="AB444" s="18">
        <v>0.1948709701378</v>
      </c>
      <c r="AC444" s="18">
        <v>0.19434582145910001</v>
      </c>
      <c r="AD444" s="18">
        <v>0.18996044177220001</v>
      </c>
      <c r="AE444" s="18">
        <v>0.19244240033009999</v>
      </c>
      <c r="AF444" s="18">
        <v>0.19298033678740001</v>
      </c>
      <c r="AG444" s="18">
        <v>0.18839699320709999</v>
      </c>
      <c r="AH444" s="18">
        <v>0.1922433026575</v>
      </c>
      <c r="AI444" s="18">
        <v>0.1864823060219</v>
      </c>
      <c r="AJ444" s="18">
        <v>0.19277786299239999</v>
      </c>
      <c r="AK444" s="18">
        <v>0.19067563989569999</v>
      </c>
      <c r="AL444" s="18">
        <v>0.19508520750399999</v>
      </c>
      <c r="AM444" s="18">
        <v>0.18549248476540001</v>
      </c>
      <c r="AN444" s="18">
        <v>0.19644268776099999</v>
      </c>
      <c r="AO444" s="220">
        <v>0.19309633756049999</v>
      </c>
      <c r="AP444" s="220">
        <v>0.19588410975750001</v>
      </c>
    </row>
    <row r="445" spans="1:42" hidden="1" outlineLevel="1" x14ac:dyDescent="0.25">
      <c r="A445" s="16" t="s">
        <v>14</v>
      </c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0.20137742887240001</v>
      </c>
      <c r="S445" s="18">
        <v>0.19681232215319999</v>
      </c>
      <c r="T445" s="18">
        <v>0.199163711503</v>
      </c>
      <c r="U445" s="18">
        <v>0.19779337657439999</v>
      </c>
      <c r="V445" s="18">
        <v>0.19993646661869999</v>
      </c>
      <c r="W445" s="18">
        <v>0.1905263061778</v>
      </c>
      <c r="X445" s="18">
        <v>0.1939299637053</v>
      </c>
      <c r="Y445" s="18">
        <v>0.1943175197408</v>
      </c>
      <c r="Z445" s="18">
        <v>0.18869614971519999</v>
      </c>
      <c r="AA445" s="18">
        <v>0.19338417092929999</v>
      </c>
      <c r="AB445" s="18">
        <v>0.19610871800980001</v>
      </c>
      <c r="AC445" s="18">
        <v>0.19875942755709999</v>
      </c>
      <c r="AD445" s="18">
        <v>0.1980643209888</v>
      </c>
      <c r="AE445" s="18">
        <v>0.19826890933829999</v>
      </c>
      <c r="AF445" s="18">
        <v>0.1971009661224</v>
      </c>
      <c r="AG445" s="18">
        <v>0.19904708130160001</v>
      </c>
      <c r="AH445" s="18">
        <v>0.19848841598020001</v>
      </c>
      <c r="AI445" s="18">
        <v>0.1992933304915</v>
      </c>
      <c r="AJ445" s="18">
        <v>0.19613157068279999</v>
      </c>
      <c r="AK445" s="18">
        <v>0.19572642280499999</v>
      </c>
      <c r="AL445" s="18">
        <v>0.19728981388719999</v>
      </c>
      <c r="AM445" s="18">
        <v>0.19971752271349999</v>
      </c>
      <c r="AN445" s="18">
        <v>0.2036378427078</v>
      </c>
      <c r="AO445" s="220">
        <v>0.20234978384569999</v>
      </c>
      <c r="AP445" s="220">
        <v>0.2038084849457</v>
      </c>
    </row>
    <row r="446" spans="1:42" hidden="1" outlineLevel="1" x14ac:dyDescent="0.25">
      <c r="A446" s="16" t="s">
        <v>15</v>
      </c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0.1982549478591</v>
      </c>
      <c r="S446" s="18">
        <v>0.19596525561479999</v>
      </c>
      <c r="T446" s="18">
        <v>0.194892813006</v>
      </c>
      <c r="U446" s="18">
        <v>0.19436424327429999</v>
      </c>
      <c r="V446" s="18">
        <v>0.19551933557619999</v>
      </c>
      <c r="W446" s="18">
        <v>0.1971693522098</v>
      </c>
      <c r="X446" s="18">
        <v>0.1936122583081</v>
      </c>
      <c r="Y446" s="18">
        <v>0.1964322048803</v>
      </c>
      <c r="Z446" s="18">
        <v>0.20330360125739999</v>
      </c>
      <c r="AA446" s="18">
        <v>0.19911508644029999</v>
      </c>
      <c r="AB446" s="18">
        <v>0.19689941401960001</v>
      </c>
      <c r="AC446" s="18">
        <v>0.19477377844800001</v>
      </c>
      <c r="AD446" s="18">
        <v>0.19474823951860001</v>
      </c>
      <c r="AE446" s="18">
        <v>0.19807269146709999</v>
      </c>
      <c r="AF446" s="18">
        <v>0.19884652327669999</v>
      </c>
      <c r="AG446" s="18">
        <v>0.19884629007669999</v>
      </c>
      <c r="AH446" s="18">
        <v>0.197055598813</v>
      </c>
      <c r="AI446" s="18">
        <v>0.19730177479380001</v>
      </c>
      <c r="AJ446" s="18">
        <v>0.1985797260455</v>
      </c>
      <c r="AK446" s="18">
        <v>0.19804707277129999</v>
      </c>
      <c r="AL446" s="18">
        <v>0.19767537909489999</v>
      </c>
      <c r="AM446" s="18">
        <v>0.19856626023060001</v>
      </c>
      <c r="AN446" s="18">
        <v>0.1969512771187</v>
      </c>
      <c r="AO446" s="220">
        <v>0.19694384422710001</v>
      </c>
      <c r="AP446" s="220">
        <v>0.19726833854020001</v>
      </c>
    </row>
    <row r="447" spans="1:42" hidden="1" outlineLevel="1" x14ac:dyDescent="0.25">
      <c r="A447" s="16" t="s">
        <v>16</v>
      </c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0.19512968154070001</v>
      </c>
      <c r="R447" s="18">
        <v>0.1987465546918</v>
      </c>
      <c r="S447" s="18">
        <v>0.19391235101439999</v>
      </c>
      <c r="T447" s="18">
        <v>0.19111347490229999</v>
      </c>
      <c r="U447" s="18">
        <v>0.1925428803051</v>
      </c>
      <c r="V447" s="18">
        <v>0.19120453721110001</v>
      </c>
      <c r="W447" s="18">
        <v>0.19225995291170001</v>
      </c>
      <c r="X447" s="18">
        <v>0.18998971823239999</v>
      </c>
      <c r="Y447" s="18">
        <v>0.19156451593089999</v>
      </c>
      <c r="Z447" s="18">
        <v>0.19174502512739999</v>
      </c>
      <c r="AA447" s="18">
        <v>0.19404847708539999</v>
      </c>
      <c r="AB447" s="18">
        <v>0.19449174031159999</v>
      </c>
      <c r="AC447" s="18">
        <v>0.19465966208489999</v>
      </c>
      <c r="AD447" s="18">
        <v>0.19467074695680001</v>
      </c>
      <c r="AE447" s="18">
        <v>0.19316621282759999</v>
      </c>
      <c r="AF447" s="18">
        <v>0.1939533657467</v>
      </c>
      <c r="AG447" s="18">
        <v>0.1956896828094</v>
      </c>
      <c r="AH447" s="18">
        <v>0.19606812625010001</v>
      </c>
      <c r="AI447" s="18">
        <v>0.1958877169105</v>
      </c>
      <c r="AJ447" s="18">
        <v>0.19677816368500001</v>
      </c>
      <c r="AK447" s="18">
        <v>0.1959464616097</v>
      </c>
      <c r="AL447" s="18">
        <v>0.19565403512990001</v>
      </c>
      <c r="AM447" s="18">
        <v>0.19438249412379999</v>
      </c>
      <c r="AN447" s="18">
        <v>0.19682621531110001</v>
      </c>
      <c r="AO447" s="220">
        <v>0.19670200066519999</v>
      </c>
      <c r="AP447" s="220">
        <v>0.19838910687940001</v>
      </c>
    </row>
    <row r="448" spans="1:42" hidden="1" outlineLevel="1" x14ac:dyDescent="0.25">
      <c r="A448" s="16" t="s">
        <v>17</v>
      </c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0.18310305425039999</v>
      </c>
      <c r="R448" s="18">
        <v>0.18403669714509999</v>
      </c>
      <c r="S448" s="18">
        <v>0.18549905726429999</v>
      </c>
      <c r="T448" s="18">
        <v>0.1858343409988</v>
      </c>
      <c r="U448" s="18">
        <v>0.18516899143189999</v>
      </c>
      <c r="V448" s="18">
        <v>0.18562638914570001</v>
      </c>
      <c r="W448" s="18">
        <v>0.1896500329161</v>
      </c>
      <c r="X448" s="18">
        <v>0.1871500481086</v>
      </c>
      <c r="Y448" s="18">
        <v>0.1875647188772</v>
      </c>
      <c r="Z448" s="18">
        <v>0.1890878773419</v>
      </c>
      <c r="AA448" s="18">
        <v>0.18617854232600001</v>
      </c>
      <c r="AB448" s="18">
        <v>0.18727011213549999</v>
      </c>
      <c r="AC448" s="18">
        <v>0.18652830971930001</v>
      </c>
      <c r="AD448" s="18">
        <v>0.1881330451454</v>
      </c>
      <c r="AE448" s="18">
        <v>0.1887680732465</v>
      </c>
      <c r="AF448" s="18">
        <v>0.18853825523949999</v>
      </c>
      <c r="AG448" s="18">
        <v>0.18780826931860001</v>
      </c>
      <c r="AH448" s="18">
        <v>0.18835966595219999</v>
      </c>
      <c r="AI448" s="18">
        <v>0.1898075691844</v>
      </c>
      <c r="AJ448" s="18">
        <v>0.18992217738120001</v>
      </c>
      <c r="AK448" s="18">
        <v>0.19049028284860001</v>
      </c>
      <c r="AL448" s="18">
        <v>0.19081378534099999</v>
      </c>
      <c r="AM448" s="18">
        <v>0.19031990552799999</v>
      </c>
      <c r="AN448" s="18">
        <v>0.1930146666965</v>
      </c>
      <c r="AO448" s="220">
        <v>0.19395815157980001</v>
      </c>
      <c r="AP448" s="220">
        <v>0.19398123960249999</v>
      </c>
    </row>
    <row r="449" spans="1:42" hidden="1" outlineLevel="1" x14ac:dyDescent="0.25">
      <c r="A449" s="16" t="s">
        <v>18</v>
      </c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0.17013137783330001</v>
      </c>
      <c r="R449" s="18">
        <v>0.1678973745023</v>
      </c>
      <c r="S449" s="18">
        <v>0.17195790816770001</v>
      </c>
      <c r="T449" s="18">
        <v>0.17350804442459999</v>
      </c>
      <c r="U449" s="18">
        <v>0.1760824307452</v>
      </c>
      <c r="V449" s="18">
        <v>0.17745264060929999</v>
      </c>
      <c r="W449" s="18">
        <v>0.1772402446195</v>
      </c>
      <c r="X449" s="18">
        <v>0.17965994518949999</v>
      </c>
      <c r="Y449" s="18">
        <v>0.17771829438719999</v>
      </c>
      <c r="Z449" s="18">
        <v>0.17815523545090001</v>
      </c>
      <c r="AA449" s="18">
        <v>0.1808637652408</v>
      </c>
      <c r="AB449" s="18">
        <v>0.1799964296406</v>
      </c>
      <c r="AC449" s="18">
        <v>0.17995536816249999</v>
      </c>
      <c r="AD449" s="18">
        <v>0.18062515973900001</v>
      </c>
      <c r="AE449" s="18">
        <v>0.1817018860196</v>
      </c>
      <c r="AF449" s="18">
        <v>0.18304347837420001</v>
      </c>
      <c r="AG449" s="18">
        <v>0.18250688141499999</v>
      </c>
      <c r="AH449" s="18">
        <v>0.18351919360550001</v>
      </c>
      <c r="AI449" s="18">
        <v>0.18229000124719999</v>
      </c>
      <c r="AJ449" s="18">
        <v>0.18227232958869999</v>
      </c>
      <c r="AK449" s="18">
        <v>0.18370524514709999</v>
      </c>
      <c r="AL449" s="18">
        <v>0.18288300329259999</v>
      </c>
      <c r="AM449" s="18">
        <v>0.1824841161137</v>
      </c>
      <c r="AN449" s="18">
        <v>0.1840461863499</v>
      </c>
      <c r="AO449" s="220">
        <v>0.1837016402545</v>
      </c>
      <c r="AP449" s="220">
        <v>0.1846224436442</v>
      </c>
    </row>
    <row r="450" spans="1:42" hidden="1" outlineLevel="1" x14ac:dyDescent="0.25">
      <c r="A450" s="16" t="s">
        <v>19</v>
      </c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0.16213505831610001</v>
      </c>
      <c r="R450" s="18">
        <v>0.16212125377289999</v>
      </c>
      <c r="S450" s="18">
        <v>0.16455005152659999</v>
      </c>
      <c r="T450" s="18">
        <v>0.16789003465489999</v>
      </c>
      <c r="U450" s="18">
        <v>0.16893120609519999</v>
      </c>
      <c r="V450" s="18">
        <v>0.1705436008741</v>
      </c>
      <c r="W450" s="18">
        <v>0.1716810517191</v>
      </c>
      <c r="X450" s="18">
        <v>0.17216461603370001</v>
      </c>
      <c r="Y450" s="18">
        <v>0.17095788132520001</v>
      </c>
      <c r="Z450" s="18">
        <v>0.17094221200369999</v>
      </c>
      <c r="AA450" s="18">
        <v>0.17140748798319999</v>
      </c>
      <c r="AB450" s="18">
        <v>0.17104742729719999</v>
      </c>
      <c r="AC450" s="18">
        <v>0.17153417889899999</v>
      </c>
      <c r="AD450" s="18">
        <v>0.1729224279804</v>
      </c>
      <c r="AE450" s="18">
        <v>0.1743602406526</v>
      </c>
      <c r="AF450" s="18">
        <v>0.17471865435879999</v>
      </c>
      <c r="AG450" s="18">
        <v>0.17531513733019999</v>
      </c>
      <c r="AH450" s="18">
        <v>0.17565191302800001</v>
      </c>
      <c r="AI450" s="18">
        <v>0.17493940110799999</v>
      </c>
      <c r="AJ450" s="18">
        <v>0.1747946096951</v>
      </c>
      <c r="AK450" s="18">
        <v>0.17339154461010001</v>
      </c>
      <c r="AL450" s="18">
        <v>0.17491045536159999</v>
      </c>
      <c r="AM450" s="18">
        <v>0.17532157046640001</v>
      </c>
      <c r="AN450" s="18">
        <v>0.1768354336405</v>
      </c>
      <c r="AO450" s="220">
        <v>0.17670940275550001</v>
      </c>
      <c r="AP450" s="220">
        <v>0.1763481797792</v>
      </c>
    </row>
    <row r="451" spans="1:42" hidden="1" outlineLevel="1" x14ac:dyDescent="0.25">
      <c r="A451" s="16" t="s">
        <v>20</v>
      </c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0.15209713266069999</v>
      </c>
      <c r="R451" s="18">
        <v>0.15312169631889999</v>
      </c>
      <c r="S451" s="18">
        <v>0.15586412575</v>
      </c>
      <c r="T451" s="18">
        <v>0.16106669161539999</v>
      </c>
      <c r="U451" s="18">
        <v>0.16204529998690001</v>
      </c>
      <c r="V451" s="18">
        <v>0.16304309772289999</v>
      </c>
      <c r="W451" s="18">
        <v>0.16455670807280001</v>
      </c>
      <c r="X451" s="18">
        <v>0.16498350000840001</v>
      </c>
      <c r="Y451" s="18">
        <v>0.1659909947565</v>
      </c>
      <c r="Z451" s="18">
        <v>0.16836701321059999</v>
      </c>
      <c r="AA451" s="18">
        <v>0.16607794044679999</v>
      </c>
      <c r="AB451" s="18">
        <v>0.16620710419080001</v>
      </c>
      <c r="AC451" s="18">
        <v>0.16716804892279999</v>
      </c>
      <c r="AD451" s="18">
        <v>0.1669570145665</v>
      </c>
      <c r="AE451" s="18">
        <v>0.16756299706909999</v>
      </c>
      <c r="AF451" s="18">
        <v>0.16881568641559999</v>
      </c>
      <c r="AG451" s="18">
        <v>0.16930878747899999</v>
      </c>
      <c r="AH451" s="18">
        <v>0.16910565512090001</v>
      </c>
      <c r="AI451" s="18">
        <v>0.17020786640919999</v>
      </c>
      <c r="AJ451" s="18">
        <v>0.1711165884901</v>
      </c>
      <c r="AK451" s="18">
        <v>0.17156961219149999</v>
      </c>
      <c r="AL451" s="18">
        <v>0.1702393393419</v>
      </c>
      <c r="AM451" s="18">
        <v>0.17129473119370001</v>
      </c>
      <c r="AN451" s="18">
        <v>0.17310853408220001</v>
      </c>
      <c r="AO451" s="220">
        <v>0.17325195234599999</v>
      </c>
      <c r="AP451" s="220">
        <v>0.17316456052080001</v>
      </c>
    </row>
    <row r="452" spans="1:42" hidden="1" outlineLevel="1" x14ac:dyDescent="0.25">
      <c r="A452" s="16" t="s">
        <v>21</v>
      </c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0.14398185644979999</v>
      </c>
      <c r="R452" s="18">
        <v>0.14659996146599999</v>
      </c>
      <c r="S452" s="18">
        <v>0.15218080764710001</v>
      </c>
      <c r="T452" s="18">
        <v>0.1548003554249</v>
      </c>
      <c r="U452" s="18">
        <v>0.15688880747200001</v>
      </c>
      <c r="V452" s="18">
        <v>0.15907406695920001</v>
      </c>
      <c r="W452" s="18">
        <v>0.16136710670820001</v>
      </c>
      <c r="X452" s="18">
        <v>0.1616513058155</v>
      </c>
      <c r="Y452" s="18">
        <v>0.16331744720380001</v>
      </c>
      <c r="Z452" s="18">
        <v>0.1633657994411</v>
      </c>
      <c r="AA452" s="18">
        <v>0.16544370957089999</v>
      </c>
      <c r="AB452" s="18">
        <v>0.1629461031502</v>
      </c>
      <c r="AC452" s="18">
        <v>0.1635975689035</v>
      </c>
      <c r="AD452" s="18">
        <v>0.16443482943250001</v>
      </c>
      <c r="AE452" s="18">
        <v>0.16652704298929999</v>
      </c>
      <c r="AF452" s="18">
        <v>0.16650626813120001</v>
      </c>
      <c r="AG452" s="18">
        <v>0.16825303372120001</v>
      </c>
      <c r="AH452" s="18">
        <v>0.16728863375450001</v>
      </c>
      <c r="AI452" s="18">
        <v>0.16935378334769999</v>
      </c>
      <c r="AJ452" s="18">
        <v>0.16874960130540001</v>
      </c>
      <c r="AK452" s="18">
        <v>0.16916542061580001</v>
      </c>
      <c r="AL452" s="18">
        <v>0.16907611836459999</v>
      </c>
      <c r="AM452" s="18">
        <v>0.1681825928872</v>
      </c>
      <c r="AN452" s="18">
        <v>0.16989262935909999</v>
      </c>
      <c r="AO452" s="220">
        <v>0.16906683399819999</v>
      </c>
      <c r="AP452" s="220">
        <v>0.16922650377830001</v>
      </c>
    </row>
    <row r="453" spans="1:42" hidden="1" outlineLevel="1" x14ac:dyDescent="0.25">
      <c r="A453" s="16" t="s">
        <v>22</v>
      </c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0.1416538168282</v>
      </c>
      <c r="R453" s="18">
        <v>0.14535574547649999</v>
      </c>
      <c r="S453" s="18">
        <v>0.1476711956342</v>
      </c>
      <c r="T453" s="18">
        <v>0.1526750539674</v>
      </c>
      <c r="U453" s="18">
        <v>0.1552213095246</v>
      </c>
      <c r="V453" s="18">
        <v>0.1570718873477</v>
      </c>
      <c r="W453" s="18">
        <v>0.15888258756179999</v>
      </c>
      <c r="X453" s="18">
        <v>0.16091564331290001</v>
      </c>
      <c r="Y453" s="18">
        <v>0.16208068786089999</v>
      </c>
      <c r="Z453" s="18">
        <v>0.1622998361919</v>
      </c>
      <c r="AA453" s="18">
        <v>0.16477391062470001</v>
      </c>
      <c r="AB453" s="18">
        <v>0.16622703444299999</v>
      </c>
      <c r="AC453" s="18">
        <v>0.1649843220902</v>
      </c>
      <c r="AD453" s="18">
        <v>0.1668807205416</v>
      </c>
      <c r="AE453" s="18">
        <v>0.1671590241467</v>
      </c>
      <c r="AF453" s="18">
        <v>0.16818840802810001</v>
      </c>
      <c r="AG453" s="18">
        <v>0.1668008329706</v>
      </c>
      <c r="AH453" s="18">
        <v>0.16803979408309999</v>
      </c>
      <c r="AI453" s="18">
        <v>0.16850791994030001</v>
      </c>
      <c r="AJ453" s="18">
        <v>0.16759405698579999</v>
      </c>
      <c r="AK453" s="18">
        <v>0.1664597083262</v>
      </c>
      <c r="AL453" s="18">
        <v>0.1664412969397</v>
      </c>
      <c r="AM453" s="18">
        <v>0.16649465024410001</v>
      </c>
      <c r="AN453" s="18">
        <v>0.1686132137518</v>
      </c>
      <c r="AO453" s="220">
        <v>0.1680520124955</v>
      </c>
      <c r="AP453" s="220">
        <v>0.16891915659510001</v>
      </c>
    </row>
    <row r="454" spans="1:42" hidden="1" outlineLevel="1" x14ac:dyDescent="0.25">
      <c r="A454" s="16" t="s">
        <v>23</v>
      </c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0.13982978872900001</v>
      </c>
      <c r="R454" s="18">
        <v>0.14243500267619999</v>
      </c>
      <c r="S454" s="18">
        <v>0.14924324356909999</v>
      </c>
      <c r="T454" s="18">
        <v>0.15461658577750001</v>
      </c>
      <c r="U454" s="18">
        <v>0.15574262525089999</v>
      </c>
      <c r="V454" s="18">
        <v>0.15853656368230001</v>
      </c>
      <c r="W454" s="18">
        <v>0.1617104971028</v>
      </c>
      <c r="X454" s="18">
        <v>0.1621977597581</v>
      </c>
      <c r="Y454" s="18">
        <v>0.162493892306</v>
      </c>
      <c r="Z454" s="18">
        <v>0.16252199014150001</v>
      </c>
      <c r="AA454" s="18">
        <v>0.16589166021599999</v>
      </c>
      <c r="AB454" s="18">
        <v>0.1644895523247</v>
      </c>
      <c r="AC454" s="18">
        <v>0.16571427139139999</v>
      </c>
      <c r="AD454" s="18">
        <v>0.16672097013100001</v>
      </c>
      <c r="AE454" s="18">
        <v>0.1674273070218</v>
      </c>
      <c r="AF454" s="18">
        <v>0.16742063935070001</v>
      </c>
      <c r="AG454" s="18">
        <v>0.16774160715860001</v>
      </c>
      <c r="AH454" s="18">
        <v>0.16746086379979999</v>
      </c>
      <c r="AI454" s="18">
        <v>0.16802088790460001</v>
      </c>
      <c r="AJ454" s="18">
        <v>0.1691714952866</v>
      </c>
      <c r="AK454" s="18">
        <v>0.1678797218084</v>
      </c>
      <c r="AL454" s="18">
        <v>0.16711445643039999</v>
      </c>
      <c r="AM454" s="18">
        <v>0.1667201638279</v>
      </c>
      <c r="AN454" s="18">
        <v>0.1689653300683</v>
      </c>
      <c r="AO454" s="220">
        <v>0.16874575392640001</v>
      </c>
      <c r="AP454" s="220">
        <v>0.1694178372904</v>
      </c>
    </row>
    <row r="455" spans="1:42" hidden="1" outlineLevel="1" x14ac:dyDescent="0.25">
      <c r="A455" s="16" t="s">
        <v>24</v>
      </c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0.1387998436282</v>
      </c>
      <c r="R455" s="18">
        <v>0.14209260849200001</v>
      </c>
      <c r="S455" s="18">
        <v>0.14739666110960001</v>
      </c>
      <c r="T455" s="18">
        <v>0.151981820903</v>
      </c>
      <c r="U455" s="18">
        <v>0.15374935223040001</v>
      </c>
      <c r="V455" s="18">
        <v>0.1545509712916</v>
      </c>
      <c r="W455" s="18">
        <v>0.1575583239518</v>
      </c>
      <c r="X455" s="18">
        <v>0.15763753154650001</v>
      </c>
      <c r="Y455" s="18">
        <v>0.1590136613457</v>
      </c>
      <c r="Z455" s="18">
        <v>0.160681465903</v>
      </c>
      <c r="AA455" s="18">
        <v>0.15930948721140001</v>
      </c>
      <c r="AB455" s="18">
        <v>0.1581434296715</v>
      </c>
      <c r="AC455" s="18">
        <v>0.1600530689453</v>
      </c>
      <c r="AD455" s="18">
        <v>0.1619483036935</v>
      </c>
      <c r="AE455" s="18">
        <v>0.16138407301800001</v>
      </c>
      <c r="AF455" s="18">
        <v>0.16355303143860001</v>
      </c>
      <c r="AG455" s="18">
        <v>0.16174503942019999</v>
      </c>
      <c r="AH455" s="18">
        <v>0.16186959951380001</v>
      </c>
      <c r="AI455" s="18">
        <v>0.1629394052174</v>
      </c>
      <c r="AJ455" s="18">
        <v>0.16300456045969999</v>
      </c>
      <c r="AK455" s="18">
        <v>0.1635158610987</v>
      </c>
      <c r="AL455" s="18">
        <v>0.1643208374713</v>
      </c>
      <c r="AM455" s="18">
        <v>0.16378708192569999</v>
      </c>
      <c r="AN455" s="18">
        <v>0.1645576025422</v>
      </c>
      <c r="AO455" s="220">
        <v>0.16585156088569999</v>
      </c>
      <c r="AP455" s="220">
        <v>0.1663681071117</v>
      </c>
    </row>
    <row r="456" spans="1:42" hidden="1" outlineLevel="1" x14ac:dyDescent="0.25">
      <c r="A456" s="36" t="s">
        <v>795</v>
      </c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0.14287701934899999</v>
      </c>
      <c r="R456" s="18">
        <v>0.1577434051338</v>
      </c>
      <c r="S456" s="18">
        <v>0.14964171694610001</v>
      </c>
      <c r="T456" s="18">
        <v>0.1492459971591</v>
      </c>
      <c r="U456" s="18">
        <v>0.15225627892410001</v>
      </c>
      <c r="V456" s="18">
        <v>0.15376696946990001</v>
      </c>
      <c r="W456" s="18">
        <v>0.14851164141619999</v>
      </c>
      <c r="X456" s="18">
        <v>0.15887236484719999</v>
      </c>
      <c r="Y456" s="18">
        <v>0.155888477848</v>
      </c>
      <c r="Z456" s="18">
        <v>0.15601647699019999</v>
      </c>
      <c r="AA456" s="18">
        <v>0.1517607754767</v>
      </c>
      <c r="AB456" s="18">
        <v>0.15505522753049999</v>
      </c>
      <c r="AC456" s="18">
        <v>0.15825654877760001</v>
      </c>
      <c r="AD456" s="18">
        <v>0.15883397822670001</v>
      </c>
      <c r="AE456" s="18">
        <v>0.15624897591600001</v>
      </c>
      <c r="AF456" s="18">
        <v>0.1581567373178</v>
      </c>
      <c r="AG456" s="18">
        <v>0.1607020350899</v>
      </c>
      <c r="AH456" s="18">
        <v>0.1603158572416</v>
      </c>
      <c r="AI456" s="18">
        <v>0.16062087099049999</v>
      </c>
      <c r="AJ456" s="18">
        <v>0.1636304104986</v>
      </c>
      <c r="AK456" s="18">
        <v>0.1625435571619</v>
      </c>
      <c r="AL456" s="18">
        <v>0.16010388193380001</v>
      </c>
      <c r="AM456" s="18">
        <v>0.16094513826769999</v>
      </c>
      <c r="AN456" s="18">
        <v>0.16102849592900001</v>
      </c>
      <c r="AO456" s="220">
        <v>0.16281871773199999</v>
      </c>
      <c r="AP456" s="220">
        <v>0.1621400943189</v>
      </c>
    </row>
    <row r="457" spans="1:42" hidden="1" outlineLevel="1" x14ac:dyDescent="0.25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220"/>
      <c r="AP457" s="220"/>
    </row>
    <row r="458" spans="1:42" hidden="1" outlineLevel="1" x14ac:dyDescent="0.25">
      <c r="A458" s="49" t="s">
        <v>197</v>
      </c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220"/>
      <c r="AP458" s="220"/>
    </row>
    <row r="459" spans="1:42" hidden="1" outlineLevel="1" x14ac:dyDescent="0.25">
      <c r="A459" s="16" t="s">
        <v>198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220"/>
      <c r="AP459" s="220"/>
    </row>
    <row r="460" spans="1:42" hidden="1" outlineLevel="1" x14ac:dyDescent="0.25">
      <c r="A460" s="16" t="s">
        <v>199</v>
      </c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5.1235167373919997E-2</v>
      </c>
      <c r="T460" s="18">
        <v>0.24990399999999999</v>
      </c>
      <c r="U460" s="18">
        <v>0.24990399999999999</v>
      </c>
      <c r="V460" s="18">
        <v>0.24990399999999999</v>
      </c>
      <c r="W460" s="18">
        <v>0.18394495615010001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0.18506385681160001</v>
      </c>
      <c r="AE460" s="18">
        <v>0.24990399999999999</v>
      </c>
      <c r="AF460" s="18">
        <v>0.24990399999999999</v>
      </c>
      <c r="AG460" s="18">
        <v>0.24990399999999999</v>
      </c>
      <c r="AH460" s="18">
        <v>0.18733034596859999</v>
      </c>
      <c r="AI460" s="18">
        <v>0.1073020633857</v>
      </c>
      <c r="AJ460" s="18">
        <v>0.19381737850530001</v>
      </c>
      <c r="AK460" s="18">
        <v>0.17494749269019999</v>
      </c>
      <c r="AL460" s="18">
        <v>0.24990399999999999</v>
      </c>
      <c r="AM460" s="18">
        <v>0.173629676953</v>
      </c>
      <c r="AN460" s="18">
        <v>0.25180168110439999</v>
      </c>
      <c r="AO460" s="220">
        <v>0.1781623279923</v>
      </c>
      <c r="AP460" s="220">
        <v>0.25240400000000002</v>
      </c>
    </row>
    <row r="461" spans="1:42" hidden="1" outlineLevel="1" x14ac:dyDescent="0.25">
      <c r="A461" s="16" t="s">
        <v>200</v>
      </c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9.5396035966599999E-2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7.4841672214530003E-2</v>
      </c>
      <c r="AK461" s="18">
        <v>0.24990399999999999</v>
      </c>
      <c r="AL461" s="18">
        <v>0.24990399999999999</v>
      </c>
      <c r="AM461" s="18">
        <v>7.0025211087689998E-2</v>
      </c>
      <c r="AN461" s="18">
        <v>0.25240400000000002</v>
      </c>
      <c r="AO461" s="220">
        <v>0.17399289704259999</v>
      </c>
      <c r="AP461" s="220">
        <v>0.25240400000000002</v>
      </c>
    </row>
    <row r="462" spans="1:42" hidden="1" outlineLevel="1" x14ac:dyDescent="0.25">
      <c r="A462" s="16" t="s">
        <v>629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220">
        <v>0</v>
      </c>
      <c r="AP462" s="220">
        <v>0</v>
      </c>
    </row>
    <row r="463" spans="1:42" hidden="1" outlineLevel="1" x14ac:dyDescent="0.25">
      <c r="A463" s="16" t="s">
        <v>13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0.20173456333020001</v>
      </c>
      <c r="T463" s="18">
        <v>0.21591320304600001</v>
      </c>
      <c r="U463" s="18">
        <v>0.22981732363640001</v>
      </c>
      <c r="V463" s="18">
        <v>0.23576630066939999</v>
      </c>
      <c r="W463" s="18">
        <v>0.17921107708530001</v>
      </c>
      <c r="X463" s="18">
        <v>0.22974470148359999</v>
      </c>
      <c r="Y463" s="18">
        <v>0.23996975882720001</v>
      </c>
      <c r="Z463" s="18">
        <v>0.1943025996104</v>
      </c>
      <c r="AA463" s="18">
        <v>0.24607511796109999</v>
      </c>
      <c r="AB463" s="18">
        <v>0.24593304760099999</v>
      </c>
      <c r="AC463" s="18">
        <v>0.23200227071810001</v>
      </c>
      <c r="AD463" s="18">
        <v>0.22818473476920001</v>
      </c>
      <c r="AE463" s="18">
        <v>0.23525497117749999</v>
      </c>
      <c r="AF463" s="18">
        <v>0.23068030371359999</v>
      </c>
      <c r="AG463" s="18">
        <v>0.2373104323362</v>
      </c>
      <c r="AH463" s="18">
        <v>0.2308928944642</v>
      </c>
      <c r="AI463" s="18">
        <v>0.21808841314319999</v>
      </c>
      <c r="AJ463" s="18">
        <v>0.2306744837345</v>
      </c>
      <c r="AK463" s="18">
        <v>0.24520770350609999</v>
      </c>
      <c r="AL463" s="18">
        <v>0.22994968366759999</v>
      </c>
      <c r="AM463" s="18">
        <v>0.22967335669729999</v>
      </c>
      <c r="AN463" s="18">
        <v>0.23237890336299999</v>
      </c>
      <c r="AO463" s="220">
        <v>0.23873205659819999</v>
      </c>
      <c r="AP463" s="220">
        <v>0.2384191121224</v>
      </c>
    </row>
    <row r="464" spans="1:42" hidden="1" outlineLevel="1" x14ac:dyDescent="0.25">
      <c r="A464" s="16" t="s">
        <v>14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0.24974895568210001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  <c r="AK464" s="18">
        <v>0.24990399999999999</v>
      </c>
      <c r="AL464" s="18">
        <v>0.24990399999999999</v>
      </c>
      <c r="AM464" s="18">
        <v>0.24990399999999999</v>
      </c>
      <c r="AN464" s="18">
        <v>0.25240284325579998</v>
      </c>
      <c r="AO464" s="220">
        <v>0.25240400000000002</v>
      </c>
      <c r="AP464" s="220">
        <v>0.25240400000000002</v>
      </c>
    </row>
    <row r="465" spans="1:42" hidden="1" outlineLevel="1" x14ac:dyDescent="0.25">
      <c r="A465" s="16" t="s">
        <v>15</v>
      </c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0.2422326320779</v>
      </c>
      <c r="T465" s="18">
        <v>0.24990399999999999</v>
      </c>
      <c r="U465" s="18">
        <v>0.24916880346129999</v>
      </c>
      <c r="V465" s="18">
        <v>0.24990399999999999</v>
      </c>
      <c r="W465" s="18">
        <v>0.24990399999999999</v>
      </c>
      <c r="X465" s="18">
        <v>0.2462919343636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  <c r="AK465" s="18">
        <v>0.24990399999999999</v>
      </c>
      <c r="AL465" s="18">
        <v>0.24990399999999999</v>
      </c>
      <c r="AM465" s="18">
        <v>0.24990399999999999</v>
      </c>
      <c r="AN465" s="18">
        <v>0.25240400000000002</v>
      </c>
      <c r="AO465" s="220">
        <v>0.25240400000000002</v>
      </c>
      <c r="AP465" s="220">
        <v>0.25240400000000002</v>
      </c>
    </row>
    <row r="466" spans="1:42" hidden="1" outlineLevel="1" x14ac:dyDescent="0.25">
      <c r="A466" s="16" t="s">
        <v>16</v>
      </c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0.25240400000000002</v>
      </c>
      <c r="AO466" s="220">
        <v>0.25240400000000002</v>
      </c>
      <c r="AP466" s="220">
        <v>0.25240400000000002</v>
      </c>
    </row>
    <row r="467" spans="1:42" hidden="1" outlineLevel="1" x14ac:dyDescent="0.25">
      <c r="A467" s="16" t="s">
        <v>17</v>
      </c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0.24990399999999999</v>
      </c>
      <c r="AL467" s="18">
        <v>0.24990399999999999</v>
      </c>
      <c r="AM467" s="18">
        <v>0.24863336891320001</v>
      </c>
      <c r="AN467" s="18">
        <v>0.25240400000000002</v>
      </c>
      <c r="AO467" s="220">
        <v>0.25240400000000002</v>
      </c>
      <c r="AP467" s="220">
        <v>0.25240400000000002</v>
      </c>
    </row>
    <row r="468" spans="1:42" hidden="1" outlineLevel="1" x14ac:dyDescent="0.25">
      <c r="A468" s="16" t="s">
        <v>18</v>
      </c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0.24990399999999999</v>
      </c>
      <c r="AL468" s="18">
        <v>0.24990399999999999</v>
      </c>
      <c r="AM468" s="18">
        <v>0.2496562155458</v>
      </c>
      <c r="AN468" s="18">
        <v>0.25240400000000002</v>
      </c>
      <c r="AO468" s="220">
        <v>0.25240400000000002</v>
      </c>
      <c r="AP468" s="220">
        <v>0.25240400000000002</v>
      </c>
    </row>
    <row r="469" spans="1:42" hidden="1" outlineLevel="1" x14ac:dyDescent="0.25">
      <c r="A469" s="16" t="s">
        <v>19</v>
      </c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0.24759175166139999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0.2471221652408</v>
      </c>
      <c r="AI469" s="18">
        <v>0.24990399999999999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0.25240400000000002</v>
      </c>
      <c r="AO469" s="220">
        <v>0.25240400000000002</v>
      </c>
      <c r="AP469" s="220">
        <v>0.25240400000000002</v>
      </c>
    </row>
    <row r="470" spans="1:42" hidden="1" outlineLevel="1" x14ac:dyDescent="0.25">
      <c r="A470" s="16" t="s">
        <v>20</v>
      </c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0.2474254760731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0.25240400000000002</v>
      </c>
      <c r="AO470" s="220">
        <v>0.25240400000000002</v>
      </c>
      <c r="AP470" s="220">
        <v>0.25240400000000002</v>
      </c>
    </row>
    <row r="471" spans="1:42" hidden="1" outlineLevel="1" x14ac:dyDescent="0.25">
      <c r="A471" s="16" t="s">
        <v>21</v>
      </c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0.25240400000000002</v>
      </c>
      <c r="AO471" s="220">
        <v>0.25240400000000002</v>
      </c>
      <c r="AP471" s="220">
        <v>0.25240400000000002</v>
      </c>
    </row>
    <row r="472" spans="1:42" hidden="1" outlineLevel="1" x14ac:dyDescent="0.25">
      <c r="A472" s="16" t="s">
        <v>22</v>
      </c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0.23375072264630001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0.25240400000000002</v>
      </c>
      <c r="AO472" s="220">
        <v>0.25240400000000002</v>
      </c>
      <c r="AP472" s="220">
        <v>0.25240400000000002</v>
      </c>
    </row>
    <row r="473" spans="1:42" hidden="1" outlineLevel="1" x14ac:dyDescent="0.25">
      <c r="A473" s="16" t="s">
        <v>23</v>
      </c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0.25240400000000002</v>
      </c>
      <c r="AO473" s="220">
        <v>0.25240400000000002</v>
      </c>
      <c r="AP473" s="220">
        <v>0.25240400000000002</v>
      </c>
    </row>
    <row r="474" spans="1:42" hidden="1" outlineLevel="1" x14ac:dyDescent="0.25">
      <c r="A474" s="16" t="s">
        <v>24</v>
      </c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0.1864339117081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0.25240400000000002</v>
      </c>
      <c r="AO474" s="220">
        <v>0.25240400000000002</v>
      </c>
      <c r="AP474" s="220">
        <v>0.25240400000000002</v>
      </c>
    </row>
    <row r="475" spans="1:42" hidden="1" outlineLevel="1" x14ac:dyDescent="0.25">
      <c r="A475" s="36" t="s">
        <v>795</v>
      </c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0.24990399999999999</v>
      </c>
      <c r="AL475" s="18">
        <v>0.24990399999999999</v>
      </c>
      <c r="AM475" s="18">
        <v>0.24990399999999999</v>
      </c>
      <c r="AN475" s="18">
        <v>0.25240400000000002</v>
      </c>
      <c r="AO475" s="220">
        <v>0.25240400000000002</v>
      </c>
      <c r="AP475" s="220">
        <v>0.25240400000000002</v>
      </c>
    </row>
    <row r="476" spans="1:42" hidden="1" outlineLevel="1" x14ac:dyDescent="0.2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220"/>
      <c r="AP476" s="220"/>
    </row>
    <row r="477" spans="1:42" hidden="1" outlineLevel="1" x14ac:dyDescent="0.25">
      <c r="A477" s="49" t="s">
        <v>201</v>
      </c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220"/>
      <c r="AP477" s="220"/>
    </row>
    <row r="478" spans="1:42" hidden="1" outlineLevel="1" x14ac:dyDescent="0.25">
      <c r="A478" s="16" t="s">
        <v>202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220"/>
      <c r="AP478" s="220"/>
    </row>
    <row r="479" spans="1:42" hidden="1" outlineLevel="1" x14ac:dyDescent="0.25">
      <c r="A479" s="16" t="s">
        <v>203</v>
      </c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  <c r="AK479" s="18">
        <v>0</v>
      </c>
      <c r="AL479" s="18">
        <v>0</v>
      </c>
      <c r="AM479" s="18">
        <v>0.24990399999999999</v>
      </c>
      <c r="AN479" s="18">
        <v>0.23029946786200001</v>
      </c>
      <c r="AO479" s="220">
        <v>0.1050002972829</v>
      </c>
      <c r="AP479" s="220">
        <v>9.9198657380799998E-2</v>
      </c>
    </row>
    <row r="480" spans="1:42" hidden="1" outlineLevel="1" x14ac:dyDescent="0.25">
      <c r="A480" s="16" t="s">
        <v>204</v>
      </c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3.851202198123E-2</v>
      </c>
      <c r="AE480" s="18">
        <v>0.196590782524</v>
      </c>
      <c r="AF480" s="18">
        <v>0.1966098146318</v>
      </c>
      <c r="AG480" s="18">
        <v>0.18838939594449999</v>
      </c>
      <c r="AH480" s="18">
        <v>0.19350419241450001</v>
      </c>
      <c r="AI480" s="18">
        <v>5.0224235301660002E-2</v>
      </c>
      <c r="AJ480" s="18">
        <v>7.5755914321559994E-2</v>
      </c>
      <c r="AK480" s="18">
        <v>0.1438817840203</v>
      </c>
      <c r="AL480" s="18">
        <v>0.21990399999999999</v>
      </c>
      <c r="AM480" s="18">
        <v>0.21990399999999999</v>
      </c>
      <c r="AN480" s="18">
        <v>0.1623953029362</v>
      </c>
      <c r="AO480" s="220">
        <v>0.16240399999999999</v>
      </c>
      <c r="AP480" s="220">
        <v>0.16240399999999999</v>
      </c>
    </row>
    <row r="481" spans="1:42" hidden="1" outlineLevel="1" x14ac:dyDescent="0.25">
      <c r="A481" s="16" t="s">
        <v>629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220">
        <v>0</v>
      </c>
      <c r="AP481" s="220">
        <v>0</v>
      </c>
    </row>
    <row r="482" spans="1:42" hidden="1" outlineLevel="1" x14ac:dyDescent="0.25">
      <c r="A482" s="16" t="s">
        <v>13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0.19141645814800001</v>
      </c>
      <c r="Z482" s="18">
        <v>7.8777190616510007E-2</v>
      </c>
      <c r="AA482" s="18">
        <v>0.17751835969919999</v>
      </c>
      <c r="AB482" s="18">
        <v>0.1732425406607</v>
      </c>
      <c r="AC482" s="18">
        <v>0.18345738983779999</v>
      </c>
      <c r="AD482" s="18">
        <v>0.1729439482689</v>
      </c>
      <c r="AE482" s="18">
        <v>0.17415118233099999</v>
      </c>
      <c r="AF482" s="18">
        <v>0.18004884114629999</v>
      </c>
      <c r="AG482" s="18">
        <v>0.1746057473448</v>
      </c>
      <c r="AH482" s="18">
        <v>0.15336677952710001</v>
      </c>
      <c r="AI482" s="18">
        <v>0.16199687552209999</v>
      </c>
      <c r="AJ482" s="18">
        <v>0.17487330525469999</v>
      </c>
      <c r="AK482" s="18">
        <v>0.16948584691900001</v>
      </c>
      <c r="AL482" s="18">
        <v>0.1708673645721</v>
      </c>
      <c r="AM482" s="18">
        <v>0.162789605186</v>
      </c>
      <c r="AN482" s="18">
        <v>0.1663039618637</v>
      </c>
      <c r="AO482" s="220">
        <v>0.16276261857140001</v>
      </c>
      <c r="AP482" s="220">
        <v>0.1570910990702</v>
      </c>
    </row>
    <row r="483" spans="1:42" hidden="1" outlineLevel="1" x14ac:dyDescent="0.25">
      <c r="A483" s="16" t="s">
        <v>14</v>
      </c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0.1861269044626</v>
      </c>
      <c r="AC483" s="18">
        <v>0.17002225810829999</v>
      </c>
      <c r="AD483" s="18">
        <v>0.1563866073363</v>
      </c>
      <c r="AE483" s="18">
        <v>0.16868459916420001</v>
      </c>
      <c r="AF483" s="18">
        <v>0.18287656276399999</v>
      </c>
      <c r="AG483" s="18">
        <v>0.18481476520349999</v>
      </c>
      <c r="AH483" s="18">
        <v>0.19734873927739999</v>
      </c>
      <c r="AI483" s="18">
        <v>0.200299042796</v>
      </c>
      <c r="AJ483" s="18">
        <v>0.1931888334919</v>
      </c>
      <c r="AK483" s="18">
        <v>0.19115359709980001</v>
      </c>
      <c r="AL483" s="18">
        <v>0.18485788060210001</v>
      </c>
      <c r="AM483" s="18">
        <v>0.18293538697940001</v>
      </c>
      <c r="AN483" s="18">
        <v>0.1820728734707</v>
      </c>
      <c r="AO483" s="220">
        <v>0.19622010700799999</v>
      </c>
      <c r="AP483" s="220">
        <v>0.18949815383490001</v>
      </c>
    </row>
    <row r="484" spans="1:42" hidden="1" outlineLevel="1" x14ac:dyDescent="0.25">
      <c r="A484" s="16" t="s">
        <v>15</v>
      </c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0.16285585920740001</v>
      </c>
      <c r="Y484" s="18">
        <v>0.1846526344336</v>
      </c>
      <c r="Z484" s="18">
        <v>0.20771890570070001</v>
      </c>
      <c r="AA484" s="18">
        <v>0.20505149196540001</v>
      </c>
      <c r="AB484" s="18">
        <v>0.19545746810010001</v>
      </c>
      <c r="AC484" s="18">
        <v>0.18029806475150001</v>
      </c>
      <c r="AD484" s="18">
        <v>0.1786572889254</v>
      </c>
      <c r="AE484" s="18">
        <v>0.17982477023740001</v>
      </c>
      <c r="AF484" s="18">
        <v>0.16826679249080001</v>
      </c>
      <c r="AG484" s="18">
        <v>0.17662415194600001</v>
      </c>
      <c r="AH484" s="18">
        <v>0.17411061632870001</v>
      </c>
      <c r="AI484" s="18">
        <v>0.1769550056269</v>
      </c>
      <c r="AJ484" s="18">
        <v>0.1739857164644</v>
      </c>
      <c r="AK484" s="18">
        <v>0.1705149582629</v>
      </c>
      <c r="AL484" s="18">
        <v>0.17887128282859999</v>
      </c>
      <c r="AM484" s="18">
        <v>0.1853852982119</v>
      </c>
      <c r="AN484" s="18">
        <v>0.18732638381120001</v>
      </c>
      <c r="AO484" s="220">
        <v>0.1877200722523</v>
      </c>
      <c r="AP484" s="220">
        <v>0.18922569698710001</v>
      </c>
    </row>
    <row r="485" spans="1:42" hidden="1" outlineLevel="1" x14ac:dyDescent="0.25">
      <c r="A485" s="16" t="s">
        <v>16</v>
      </c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0.18073533519410001</v>
      </c>
      <c r="V485" s="18">
        <v>0.17840789828600001</v>
      </c>
      <c r="W485" s="18">
        <v>0.19717921889100001</v>
      </c>
      <c r="X485" s="18">
        <v>0.18505574170049999</v>
      </c>
      <c r="Y485" s="18">
        <v>0.1810484846889</v>
      </c>
      <c r="Z485" s="18">
        <v>0.18775087734179999</v>
      </c>
      <c r="AA485" s="18">
        <v>0.17139948544210001</v>
      </c>
      <c r="AB485" s="18">
        <v>0.17758944883360001</v>
      </c>
      <c r="AC485" s="18">
        <v>0.18021057623059999</v>
      </c>
      <c r="AD485" s="18">
        <v>0.17330028925310001</v>
      </c>
      <c r="AE485" s="18">
        <v>0.18256782305200001</v>
      </c>
      <c r="AF485" s="18">
        <v>0.17913310040460001</v>
      </c>
      <c r="AG485" s="18">
        <v>0.18502216192439999</v>
      </c>
      <c r="AH485" s="18">
        <v>0.18394439056360001</v>
      </c>
      <c r="AI485" s="18">
        <v>0.1792662805795</v>
      </c>
      <c r="AJ485" s="18">
        <v>0.18222109171859999</v>
      </c>
      <c r="AK485" s="18">
        <v>0.187732801689</v>
      </c>
      <c r="AL485" s="18">
        <v>0.18599582971590001</v>
      </c>
      <c r="AM485" s="18">
        <v>0.18083338556270001</v>
      </c>
      <c r="AN485" s="18">
        <v>0.1903732362808</v>
      </c>
      <c r="AO485" s="220">
        <v>0.18822665055009999</v>
      </c>
      <c r="AP485" s="220">
        <v>0.18666078427499999</v>
      </c>
    </row>
    <row r="486" spans="1:42" hidden="1" outlineLevel="1" x14ac:dyDescent="0.25">
      <c r="A486" s="16" t="s">
        <v>17</v>
      </c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0.17933182844039999</v>
      </c>
      <c r="U486" s="18">
        <v>0.19448408771350001</v>
      </c>
      <c r="V486" s="18">
        <v>0.19151010566109999</v>
      </c>
      <c r="W486" s="18">
        <v>0.20497321026099999</v>
      </c>
      <c r="X486" s="18">
        <v>0.18731387230339999</v>
      </c>
      <c r="Y486" s="18">
        <v>0.18139600693079999</v>
      </c>
      <c r="Z486" s="18">
        <v>0.18911694271609999</v>
      </c>
      <c r="AA486" s="18">
        <v>0.17969749542749999</v>
      </c>
      <c r="AB486" s="18">
        <v>0.1820319141042</v>
      </c>
      <c r="AC486" s="18">
        <v>0.1799689489389</v>
      </c>
      <c r="AD486" s="18">
        <v>0.1789232910454</v>
      </c>
      <c r="AE486" s="18">
        <v>0.17047449704090001</v>
      </c>
      <c r="AF486" s="18">
        <v>0.17255835621650001</v>
      </c>
      <c r="AG486" s="18">
        <v>0.1735207963948</v>
      </c>
      <c r="AH486" s="18">
        <v>0.1731201305235</v>
      </c>
      <c r="AI486" s="18">
        <v>0.16903973376959999</v>
      </c>
      <c r="AJ486" s="18">
        <v>0.1667773082422</v>
      </c>
      <c r="AK486" s="18">
        <v>0.16986994416420001</v>
      </c>
      <c r="AL486" s="18">
        <v>0.17664242930890001</v>
      </c>
      <c r="AM486" s="18">
        <v>0.17623908861769999</v>
      </c>
      <c r="AN486" s="18">
        <v>0.17677799389150001</v>
      </c>
      <c r="AO486" s="220">
        <v>0.17437269419529999</v>
      </c>
      <c r="AP486" s="220">
        <v>0.18008424811820001</v>
      </c>
    </row>
    <row r="487" spans="1:42" hidden="1" outlineLevel="1" x14ac:dyDescent="0.25">
      <c r="A487" s="16" t="s">
        <v>18</v>
      </c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0.16504579944889999</v>
      </c>
      <c r="V487" s="18">
        <v>0.1682211745394</v>
      </c>
      <c r="W487" s="18">
        <v>0.16677866420910001</v>
      </c>
      <c r="X487" s="18">
        <v>0.1728131882625</v>
      </c>
      <c r="Y487" s="18">
        <v>0.1757280215642</v>
      </c>
      <c r="Z487" s="18">
        <v>0.18605507451280001</v>
      </c>
      <c r="AA487" s="18">
        <v>0.1769215354192</v>
      </c>
      <c r="AB487" s="18">
        <v>0.16815603186030001</v>
      </c>
      <c r="AC487" s="18">
        <v>0.16518684270690001</v>
      </c>
      <c r="AD487" s="18">
        <v>0.16584642997519999</v>
      </c>
      <c r="AE487" s="18">
        <v>0.1632737607626</v>
      </c>
      <c r="AF487" s="18">
        <v>0.16550900676540001</v>
      </c>
      <c r="AG487" s="18">
        <v>0.161538347384</v>
      </c>
      <c r="AH487" s="18">
        <v>0.16106120954950001</v>
      </c>
      <c r="AI487" s="18">
        <v>0.16168345215400001</v>
      </c>
      <c r="AJ487" s="18">
        <v>0.16001024583619999</v>
      </c>
      <c r="AK487" s="18">
        <v>0.1645448205376</v>
      </c>
      <c r="AL487" s="18">
        <v>0.16405166608009999</v>
      </c>
      <c r="AM487" s="18">
        <v>0.16578697458139999</v>
      </c>
      <c r="AN487" s="18">
        <v>0.16287683254259999</v>
      </c>
      <c r="AO487" s="220">
        <v>0.16717271227819999</v>
      </c>
      <c r="AP487" s="220">
        <v>0.1692405265967</v>
      </c>
    </row>
    <row r="488" spans="1:42" hidden="1" outlineLevel="1" x14ac:dyDescent="0.25">
      <c r="A488" s="16" t="s">
        <v>19</v>
      </c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0.14886254269650001</v>
      </c>
      <c r="X488" s="18">
        <v>0.15855739543879999</v>
      </c>
      <c r="Y488" s="18">
        <v>0.1533193045547</v>
      </c>
      <c r="Z488" s="18">
        <v>0.16059815083490001</v>
      </c>
      <c r="AA488" s="18">
        <v>0.15400790360969999</v>
      </c>
      <c r="AB488" s="18">
        <v>0.14760341055359999</v>
      </c>
      <c r="AC488" s="18">
        <v>0.1497049347577</v>
      </c>
      <c r="AD488" s="18">
        <v>0.14830613866219999</v>
      </c>
      <c r="AE488" s="18">
        <v>0.15001516313489999</v>
      </c>
      <c r="AF488" s="18">
        <v>0.14793251936580001</v>
      </c>
      <c r="AG488" s="18">
        <v>0.14790459748689999</v>
      </c>
      <c r="AH488" s="18">
        <v>0.1501252019289</v>
      </c>
      <c r="AI488" s="18">
        <v>0.15191152536960001</v>
      </c>
      <c r="AJ488" s="18">
        <v>0.14865936619039999</v>
      </c>
      <c r="AK488" s="18">
        <v>0.14978994713079999</v>
      </c>
      <c r="AL488" s="18">
        <v>0.15046245247539999</v>
      </c>
      <c r="AM488" s="18">
        <v>0.15476462165259999</v>
      </c>
      <c r="AN488" s="18">
        <v>0.15839091565839999</v>
      </c>
      <c r="AO488" s="220">
        <v>0.1596504477008</v>
      </c>
      <c r="AP488" s="220">
        <v>0.16181455264219999</v>
      </c>
    </row>
    <row r="489" spans="1:42" hidden="1" outlineLevel="1" x14ac:dyDescent="0.25">
      <c r="A489" s="16" t="s">
        <v>20</v>
      </c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0.14270002118229999</v>
      </c>
      <c r="V489" s="18">
        <v>0.14778047934579999</v>
      </c>
      <c r="W489" s="18">
        <v>0.1397650474505</v>
      </c>
      <c r="X489" s="18">
        <v>0.1487021606809</v>
      </c>
      <c r="Y489" s="18">
        <v>0.14685589057260001</v>
      </c>
      <c r="Z489" s="18">
        <v>0.145259670364</v>
      </c>
      <c r="AA489" s="18">
        <v>0.149195530578</v>
      </c>
      <c r="AB489" s="18">
        <v>0.15000849341729999</v>
      </c>
      <c r="AC489" s="18">
        <v>0.14462098415790001</v>
      </c>
      <c r="AD489" s="18">
        <v>0.14409168209350001</v>
      </c>
      <c r="AE489" s="18">
        <v>0.1394674326949</v>
      </c>
      <c r="AF489" s="18">
        <v>0.14385771442299999</v>
      </c>
      <c r="AG489" s="18">
        <v>0.14482541144229999</v>
      </c>
      <c r="AH489" s="18">
        <v>0.14107356180880001</v>
      </c>
      <c r="AI489" s="18">
        <v>0.14174238402719999</v>
      </c>
      <c r="AJ489" s="18">
        <v>0.14144666271</v>
      </c>
      <c r="AK489" s="18">
        <v>0.1421603822087</v>
      </c>
      <c r="AL489" s="18">
        <v>0.1464621677106</v>
      </c>
      <c r="AM489" s="18">
        <v>0.1488578110656</v>
      </c>
      <c r="AN489" s="18">
        <v>0.1498518845582</v>
      </c>
      <c r="AO489" s="220">
        <v>0.15141362902380001</v>
      </c>
      <c r="AP489" s="220">
        <v>0.14957423461979999</v>
      </c>
    </row>
    <row r="490" spans="1:42" hidden="1" outlineLevel="1" x14ac:dyDescent="0.25">
      <c r="A490" s="16" t="s">
        <v>21</v>
      </c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0.14672328179880001</v>
      </c>
      <c r="V490" s="18">
        <v>0.1422802699712</v>
      </c>
      <c r="W490" s="18">
        <v>0.15085156776059999</v>
      </c>
      <c r="X490" s="18">
        <v>0.1519862306151</v>
      </c>
      <c r="Y490" s="18">
        <v>0.14647760635689999</v>
      </c>
      <c r="Z490" s="18">
        <v>0.13462393839799999</v>
      </c>
      <c r="AA490" s="18">
        <v>0.13838987800329999</v>
      </c>
      <c r="AB490" s="18">
        <v>0.143136193657</v>
      </c>
      <c r="AC490" s="18">
        <v>0.14208936859890001</v>
      </c>
      <c r="AD490" s="18">
        <v>0.13768890833559999</v>
      </c>
      <c r="AE490" s="18">
        <v>0.13790598287149999</v>
      </c>
      <c r="AF490" s="18">
        <v>0.1348194500962</v>
      </c>
      <c r="AG490" s="18">
        <v>0.13483703751619999</v>
      </c>
      <c r="AH490" s="18">
        <v>0.1382297538991</v>
      </c>
      <c r="AI490" s="18">
        <v>0.13761693168460001</v>
      </c>
      <c r="AJ490" s="18">
        <v>0.1415441094937</v>
      </c>
      <c r="AK490" s="18">
        <v>0.1407991126092</v>
      </c>
      <c r="AL490" s="18">
        <v>0.14144728817380001</v>
      </c>
      <c r="AM490" s="18">
        <v>0.14726666461749999</v>
      </c>
      <c r="AN490" s="18">
        <v>0.1534144724988</v>
      </c>
      <c r="AO490" s="220">
        <v>0.15318634658310001</v>
      </c>
      <c r="AP490" s="220">
        <v>0.15361113563779999</v>
      </c>
    </row>
    <row r="491" spans="1:42" hidden="1" outlineLevel="1" x14ac:dyDescent="0.25">
      <c r="A491" s="16" t="s">
        <v>22</v>
      </c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0.15101081089439999</v>
      </c>
      <c r="Y491" s="18">
        <v>0.13639543177079999</v>
      </c>
      <c r="Z491" s="18">
        <v>0.13842437254439999</v>
      </c>
      <c r="AA491" s="18">
        <v>0.13690507910950001</v>
      </c>
      <c r="AB491" s="18">
        <v>0.13888266294990001</v>
      </c>
      <c r="AC491" s="18">
        <v>0.13281854889399999</v>
      </c>
      <c r="AD491" s="18">
        <v>0.1296828635741</v>
      </c>
      <c r="AE491" s="18">
        <v>0.12967918458370001</v>
      </c>
      <c r="AF491" s="18">
        <v>0.12988376258939999</v>
      </c>
      <c r="AG491" s="18">
        <v>0.13422012779090001</v>
      </c>
      <c r="AH491" s="18">
        <v>0.13713342807090001</v>
      </c>
      <c r="AI491" s="18">
        <v>0.1381032332379</v>
      </c>
      <c r="AJ491" s="18">
        <v>0.1390569960287</v>
      </c>
      <c r="AK491" s="18">
        <v>0.13727970082679999</v>
      </c>
      <c r="AL491" s="18">
        <v>0.14365726921790001</v>
      </c>
      <c r="AM491" s="18">
        <v>0.14073917603530001</v>
      </c>
      <c r="AN491" s="18">
        <v>0.1494387380428</v>
      </c>
      <c r="AO491" s="220">
        <v>0.14766880428349999</v>
      </c>
      <c r="AP491" s="220">
        <v>0.15384424279100001</v>
      </c>
    </row>
    <row r="492" spans="1:42" hidden="1" outlineLevel="1" x14ac:dyDescent="0.25">
      <c r="A492" s="16" t="s">
        <v>23</v>
      </c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0.14688492553849999</v>
      </c>
      <c r="W492" s="18">
        <v>0.1527493322989</v>
      </c>
      <c r="X492" s="18">
        <v>0.14623428074290001</v>
      </c>
      <c r="Y492" s="18">
        <v>0.14327451141479999</v>
      </c>
      <c r="Z492" s="18">
        <v>0.1447535330212</v>
      </c>
      <c r="AA492" s="18">
        <v>0.13379497113030001</v>
      </c>
      <c r="AB492" s="18">
        <v>0.1340762461018</v>
      </c>
      <c r="AC492" s="18">
        <v>0.13259774125170001</v>
      </c>
      <c r="AD492" s="18">
        <v>0.1299795159121</v>
      </c>
      <c r="AE492" s="18">
        <v>0.1286417875109</v>
      </c>
      <c r="AF492" s="18">
        <v>0.1322389945804</v>
      </c>
      <c r="AG492" s="18">
        <v>0.12992347678999999</v>
      </c>
      <c r="AH492" s="18">
        <v>0.13540382682570001</v>
      </c>
      <c r="AI492" s="18">
        <v>0.13061359317429999</v>
      </c>
      <c r="AJ492" s="18">
        <v>0.1306219848523</v>
      </c>
      <c r="AK492" s="18">
        <v>0.135629219149</v>
      </c>
      <c r="AL492" s="18">
        <v>0.1348617065245</v>
      </c>
      <c r="AM492" s="18">
        <v>0.13278894591240001</v>
      </c>
      <c r="AN492" s="18">
        <v>0.13450860319339999</v>
      </c>
      <c r="AO492" s="220">
        <v>0.1339328532356</v>
      </c>
      <c r="AP492" s="220">
        <v>0.13566011901889999</v>
      </c>
    </row>
    <row r="493" spans="1:42" hidden="1" outlineLevel="1" x14ac:dyDescent="0.25">
      <c r="A493" s="16" t="s">
        <v>24</v>
      </c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0.1259598836651</v>
      </c>
      <c r="Y493" s="18">
        <v>0.12313276535000001</v>
      </c>
      <c r="Z493" s="18">
        <v>0.12552295754289999</v>
      </c>
      <c r="AA493" s="18">
        <v>0.1287029919854</v>
      </c>
      <c r="AB493" s="18">
        <v>0.12884574077450001</v>
      </c>
      <c r="AC493" s="18">
        <v>0.1418084975417</v>
      </c>
      <c r="AD493" s="18">
        <v>0.1430031981887</v>
      </c>
      <c r="AE493" s="18">
        <v>0.14755118790089999</v>
      </c>
      <c r="AF493" s="18">
        <v>0.13775223843519999</v>
      </c>
      <c r="AG493" s="18">
        <v>0.1439576794836</v>
      </c>
      <c r="AH493" s="18">
        <v>0.13165389064720001</v>
      </c>
      <c r="AI493" s="18">
        <v>0.14367238407960001</v>
      </c>
      <c r="AJ493" s="18">
        <v>0.1363486203822</v>
      </c>
      <c r="AK493" s="18">
        <v>0.13308524891869999</v>
      </c>
      <c r="AL493" s="18">
        <v>0.14282339412469999</v>
      </c>
      <c r="AM493" s="18">
        <v>0.1511604326813</v>
      </c>
      <c r="AN493" s="18">
        <v>0.14671872883369999</v>
      </c>
      <c r="AO493" s="220">
        <v>0.15534736471380001</v>
      </c>
      <c r="AP493" s="220">
        <v>0.13752118500829999</v>
      </c>
    </row>
    <row r="494" spans="1:42" hidden="1" outlineLevel="1" x14ac:dyDescent="0.25">
      <c r="A494" s="36" t="s">
        <v>795</v>
      </c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0.14758363466489999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  <c r="AK494" s="18">
        <v>0.12724219777340001</v>
      </c>
      <c r="AL494" s="18">
        <v>0.149592059868</v>
      </c>
      <c r="AM494" s="18">
        <v>0.15985894511830001</v>
      </c>
      <c r="AN494" s="18">
        <v>0.1623973985653</v>
      </c>
      <c r="AO494" s="220">
        <v>0.13389800648229999</v>
      </c>
      <c r="AP494" s="220">
        <v>0.1333963849084</v>
      </c>
    </row>
    <row r="495" spans="1:42" hidden="1" outlineLevel="1" x14ac:dyDescent="0.25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220"/>
      <c r="AP495" s="220"/>
    </row>
    <row r="496" spans="1:42" hidden="1" outlineLevel="1" x14ac:dyDescent="0.25">
      <c r="A496" s="49" t="s">
        <v>205</v>
      </c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220"/>
      <c r="AP496" s="220"/>
    </row>
    <row r="497" spans="1:42" hidden="1" outlineLevel="1" x14ac:dyDescent="0.25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220"/>
      <c r="AP497" s="220"/>
    </row>
    <row r="498" spans="1:42" hidden="1" outlineLevel="1" x14ac:dyDescent="0.25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220">
        <v>0</v>
      </c>
      <c r="AP498" s="220">
        <v>0</v>
      </c>
    </row>
    <row r="499" spans="1:42" hidden="1" outlineLevel="1" x14ac:dyDescent="0.25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220">
        <v>0</v>
      </c>
      <c r="AP499" s="220">
        <v>0</v>
      </c>
    </row>
    <row r="500" spans="1:42" hidden="1" outlineLevel="1" x14ac:dyDescent="0.25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220">
        <v>0</v>
      </c>
      <c r="AP500" s="220">
        <v>0</v>
      </c>
    </row>
    <row r="501" spans="1:42" hidden="1" outlineLevel="1" x14ac:dyDescent="0.25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220">
        <v>0</v>
      </c>
      <c r="AP501" s="220">
        <v>0</v>
      </c>
    </row>
    <row r="502" spans="1:42" hidden="1" outlineLevel="1" x14ac:dyDescent="0.25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220">
        <v>0</v>
      </c>
      <c r="AP502" s="220">
        <v>0</v>
      </c>
    </row>
    <row r="503" spans="1:42" hidden="1" outlineLevel="1" x14ac:dyDescent="0.25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220">
        <v>0</v>
      </c>
      <c r="AP503" s="220">
        <v>0</v>
      </c>
    </row>
    <row r="504" spans="1:42" hidden="1" outlineLevel="1" x14ac:dyDescent="0.25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220">
        <v>0</v>
      </c>
      <c r="AP504" s="220">
        <v>0</v>
      </c>
    </row>
    <row r="505" spans="1:42" hidden="1" outlineLevel="1" x14ac:dyDescent="0.25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220">
        <v>0</v>
      </c>
      <c r="AP505" s="220">
        <v>0</v>
      </c>
    </row>
    <row r="506" spans="1:42" hidden="1" outlineLevel="1" x14ac:dyDescent="0.25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220">
        <v>0</v>
      </c>
      <c r="AP506" s="220">
        <v>0</v>
      </c>
    </row>
    <row r="507" spans="1:42" hidden="1" outlineLevel="1" x14ac:dyDescent="0.25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220">
        <v>0</v>
      </c>
      <c r="AP507" s="220">
        <v>0</v>
      </c>
    </row>
    <row r="508" spans="1:42" hidden="1" outlineLevel="1" x14ac:dyDescent="0.25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220">
        <v>0</v>
      </c>
      <c r="AP508" s="220">
        <v>0</v>
      </c>
    </row>
    <row r="509" spans="1:42" hidden="1" outlineLevel="1" x14ac:dyDescent="0.25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220">
        <v>0</v>
      </c>
      <c r="AP509" s="220">
        <v>0</v>
      </c>
    </row>
    <row r="510" spans="1:42" hidden="1" outlineLevel="1" x14ac:dyDescent="0.25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220">
        <v>0</v>
      </c>
      <c r="AP510" s="220">
        <v>0</v>
      </c>
    </row>
    <row r="511" spans="1:42" hidden="1" outlineLevel="1" x14ac:dyDescent="0.25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220">
        <v>0</v>
      </c>
      <c r="AP511" s="220">
        <v>0</v>
      </c>
    </row>
    <row r="512" spans="1:42" hidden="1" outlineLevel="1" x14ac:dyDescent="0.25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220">
        <v>0</v>
      </c>
      <c r="AP512" s="220">
        <v>0</v>
      </c>
    </row>
    <row r="513" spans="1:42" hidden="1" outlineLevel="1" x14ac:dyDescent="0.25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220">
        <v>0</v>
      </c>
      <c r="AP513" s="220">
        <v>0</v>
      </c>
    </row>
    <row r="514" spans="1:42" hidden="1" outlineLevel="1" x14ac:dyDescent="0.25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220"/>
      <c r="AP514" s="220"/>
    </row>
    <row r="515" spans="1:42" hidden="1" outlineLevel="1" x14ac:dyDescent="0.25">
      <c r="A515" s="16" t="s">
        <v>209</v>
      </c>
      <c r="C515" s="7"/>
      <c r="D515" s="7"/>
      <c r="E515" s="7"/>
      <c r="F515" s="7"/>
    </row>
    <row r="516" spans="1:42" hidden="1" outlineLevel="1" x14ac:dyDescent="0.25">
      <c r="A516" s="49" t="s">
        <v>210</v>
      </c>
      <c r="C516" s="7"/>
      <c r="D516" s="7"/>
      <c r="E516" s="7"/>
      <c r="F516" s="7"/>
    </row>
    <row r="517" spans="1:42" hidden="1" outlineLevel="1" x14ac:dyDescent="0.25">
      <c r="A517" s="16" t="s">
        <v>211</v>
      </c>
      <c r="C517" s="7"/>
      <c r="D517" s="7"/>
      <c r="E517" s="7"/>
      <c r="F517" s="7"/>
    </row>
    <row r="518" spans="1:42" hidden="1" outlineLevel="1" x14ac:dyDescent="0.25">
      <c r="A518" s="28" t="s">
        <v>212</v>
      </c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3382.120582</v>
      </c>
      <c r="R518" s="19">
        <v>3302.8455279999998</v>
      </c>
      <c r="S518" s="19">
        <v>3278.6720319999999</v>
      </c>
      <c r="T518" s="19">
        <v>3256.6265060000001</v>
      </c>
      <c r="U518" s="19">
        <v>3250.6986029999998</v>
      </c>
      <c r="V518" s="19">
        <v>3195.6692910000002</v>
      </c>
      <c r="W518" s="19">
        <v>3204.305284</v>
      </c>
      <c r="X518" s="19">
        <v>3199.6124030000001</v>
      </c>
      <c r="Y518" s="19">
        <v>3162.7151050000002</v>
      </c>
      <c r="Z518" s="19">
        <v>3138.0228139999999</v>
      </c>
      <c r="AA518" s="19">
        <v>3124.9527410000001</v>
      </c>
      <c r="AB518" s="19">
        <v>3078.7313429999999</v>
      </c>
      <c r="AC518" s="19">
        <v>3054.2592589999999</v>
      </c>
      <c r="AD518" s="19">
        <v>3011.0091739999998</v>
      </c>
      <c r="AE518" s="19">
        <v>2983.6397059999999</v>
      </c>
      <c r="AF518" s="19">
        <v>2969.8905110000001</v>
      </c>
      <c r="AG518" s="19">
        <v>3061.6122839999998</v>
      </c>
      <c r="AH518" s="19">
        <v>3063.339731</v>
      </c>
      <c r="AI518" s="19">
        <v>3114.6387829999999</v>
      </c>
      <c r="AJ518" s="19">
        <v>3204.1420119999998</v>
      </c>
      <c r="AK518" s="19">
        <v>3172.015656</v>
      </c>
      <c r="AL518" s="19">
        <v>3159.064327</v>
      </c>
      <c r="AM518" s="19">
        <v>3131.3346230000002</v>
      </c>
      <c r="AN518" s="19">
        <v>3121.7307689999998</v>
      </c>
      <c r="AO518" s="224">
        <v>2879.3668120000002</v>
      </c>
      <c r="AP518" s="224">
        <v>2793.020833</v>
      </c>
    </row>
    <row r="519" spans="1:42" hidden="1" outlineLevel="1" x14ac:dyDescent="0.25">
      <c r="A519" s="28" t="s">
        <v>213</v>
      </c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6933.3333329999996</v>
      </c>
      <c r="V519" s="19">
        <v>6654.5454550000004</v>
      </c>
      <c r="W519" s="19">
        <v>7018.181818</v>
      </c>
      <c r="X519" s="19">
        <v>7008.3333329999996</v>
      </c>
      <c r="Y519" s="19">
        <v>6090.4761900000003</v>
      </c>
      <c r="Z519" s="19">
        <v>6019.8019800000002</v>
      </c>
      <c r="AA519" s="19">
        <v>6036.6336629999996</v>
      </c>
      <c r="AB519" s="19">
        <v>6118.446602</v>
      </c>
      <c r="AC519" s="19">
        <v>6171.4285710000004</v>
      </c>
      <c r="AD519" s="19">
        <v>6207.4766360000003</v>
      </c>
      <c r="AE519" s="19">
        <v>6527.5862070000003</v>
      </c>
      <c r="AF519" s="19">
        <v>6527.5862070000003</v>
      </c>
      <c r="AG519" s="19">
        <v>6533.3333329999996</v>
      </c>
      <c r="AH519" s="19">
        <v>6638.52459</v>
      </c>
      <c r="AI519" s="19">
        <v>6120.9523810000001</v>
      </c>
      <c r="AJ519" s="19">
        <v>6120.9523810000001</v>
      </c>
      <c r="AK519" s="19">
        <v>7074.4939270000004</v>
      </c>
      <c r="AL519" s="19">
        <v>6386.6666670000004</v>
      </c>
      <c r="AM519" s="19">
        <v>6361.3445380000003</v>
      </c>
      <c r="AN519" s="19">
        <v>6389.830508</v>
      </c>
      <c r="AO519" s="224">
        <v>6393.1623929999996</v>
      </c>
      <c r="AP519" s="224">
        <v>6119.4174759999996</v>
      </c>
    </row>
    <row r="520" spans="1:42" hidden="1" outlineLevel="1" x14ac:dyDescent="0.25">
      <c r="A520" s="28" t="s">
        <v>629</v>
      </c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3440.594059</v>
      </c>
      <c r="R520" s="19">
        <v>3331.932773</v>
      </c>
      <c r="S520" s="19">
        <v>3344.2857140000001</v>
      </c>
      <c r="T520" s="19">
        <v>3279.738562</v>
      </c>
      <c r="U520" s="19">
        <v>3220.625</v>
      </c>
      <c r="V520" s="19">
        <v>3113.7724549999998</v>
      </c>
      <c r="W520" s="19">
        <v>3073.1428569999998</v>
      </c>
      <c r="X520" s="19">
        <v>2953.8043480000001</v>
      </c>
      <c r="Y520" s="19">
        <v>2814.2857140000001</v>
      </c>
      <c r="Z520" s="19">
        <v>2679.0476189999999</v>
      </c>
      <c r="AA520" s="19">
        <v>2617.8899080000001</v>
      </c>
      <c r="AB520" s="19">
        <v>2517.5438600000002</v>
      </c>
      <c r="AC520" s="19">
        <v>2430.833333</v>
      </c>
      <c r="AD520" s="19">
        <v>2333.464567</v>
      </c>
      <c r="AE520" s="19">
        <v>2289.1891890000002</v>
      </c>
      <c r="AF520" s="19">
        <v>2238.432836</v>
      </c>
      <c r="AG520" s="19">
        <v>2234.0579710000002</v>
      </c>
      <c r="AH520" s="19">
        <v>2203.8869260000001</v>
      </c>
      <c r="AI520" s="19">
        <v>2194.4055939999998</v>
      </c>
      <c r="AJ520" s="19">
        <v>2177.6632300000001</v>
      </c>
      <c r="AK520" s="19">
        <v>2141.80602</v>
      </c>
      <c r="AL520" s="19">
        <v>2127.7227720000001</v>
      </c>
      <c r="AM520" s="19">
        <v>2105.8252429999998</v>
      </c>
      <c r="AN520" s="19">
        <v>2060</v>
      </c>
      <c r="AO520" s="224">
        <v>1908.580858</v>
      </c>
      <c r="AP520" s="224">
        <v>1906.25</v>
      </c>
    </row>
    <row r="521" spans="1:42" hidden="1" outlineLevel="1" x14ac:dyDescent="0.25">
      <c r="A521" s="28" t="s">
        <v>13</v>
      </c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770</v>
      </c>
      <c r="R521" s="19">
        <v>1182.857143</v>
      </c>
      <c r="S521" s="19">
        <v>1074.4186050000001</v>
      </c>
      <c r="T521" s="19">
        <v>1057.446809</v>
      </c>
      <c r="U521" s="19">
        <v>1038.7755099999999</v>
      </c>
      <c r="V521" s="19">
        <v>1027.4509800000001</v>
      </c>
      <c r="W521" s="19">
        <v>1007.5471700000001</v>
      </c>
      <c r="X521" s="19">
        <v>998.14814799999999</v>
      </c>
      <c r="Y521" s="19">
        <v>980.70175400000005</v>
      </c>
      <c r="Z521" s="19">
        <v>972.88135599999998</v>
      </c>
      <c r="AA521" s="19">
        <v>940.625</v>
      </c>
      <c r="AB521" s="19">
        <v>931.81818199999998</v>
      </c>
      <c r="AC521" s="19">
        <v>918.84058000000005</v>
      </c>
      <c r="AD521" s="19">
        <v>905.55555600000002</v>
      </c>
      <c r="AE521" s="19">
        <v>894.59459500000003</v>
      </c>
      <c r="AF521" s="19">
        <v>890.90909099999999</v>
      </c>
      <c r="AG521" s="19">
        <v>871.95122000000003</v>
      </c>
      <c r="AH521" s="19">
        <v>864.28571399999998</v>
      </c>
      <c r="AI521" s="19">
        <v>858.62068999999997</v>
      </c>
      <c r="AJ521" s="19">
        <v>862.79069800000002</v>
      </c>
      <c r="AK521" s="19">
        <v>862.06896600000005</v>
      </c>
      <c r="AL521" s="19">
        <v>866.27907000000005</v>
      </c>
      <c r="AM521" s="19">
        <v>842.39130399999999</v>
      </c>
      <c r="AN521" s="19">
        <v>783.46456699999999</v>
      </c>
      <c r="AO521" s="224">
        <v>742.85714299999995</v>
      </c>
      <c r="AP521" s="224">
        <v>715.33333300000004</v>
      </c>
    </row>
    <row r="522" spans="1:42" hidden="1" outlineLevel="1" x14ac:dyDescent="0.25">
      <c r="A522" s="28" t="s">
        <v>14</v>
      </c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736.69724799999995</v>
      </c>
      <c r="R522" s="19">
        <v>757.5</v>
      </c>
      <c r="S522" s="19">
        <v>770.22900800000002</v>
      </c>
      <c r="T522" s="19">
        <v>801.49253699999997</v>
      </c>
      <c r="U522" s="19">
        <v>800</v>
      </c>
      <c r="V522" s="19">
        <v>795.71428600000002</v>
      </c>
      <c r="W522" s="19">
        <v>777.63157899999999</v>
      </c>
      <c r="X522" s="19">
        <v>760.36585400000001</v>
      </c>
      <c r="Y522" s="19">
        <v>755.88235299999997</v>
      </c>
      <c r="Z522" s="19">
        <v>765.71428600000002</v>
      </c>
      <c r="AA522" s="19">
        <v>759.77653599999996</v>
      </c>
      <c r="AB522" s="19">
        <v>778.68852500000003</v>
      </c>
      <c r="AC522" s="19">
        <v>764.79591800000003</v>
      </c>
      <c r="AD522" s="19">
        <v>753.55450199999996</v>
      </c>
      <c r="AE522" s="19">
        <v>753.271028</v>
      </c>
      <c r="AF522" s="19">
        <v>748.40182600000003</v>
      </c>
      <c r="AG522" s="19">
        <v>758.09523799999999</v>
      </c>
      <c r="AH522" s="19">
        <v>753.95348799999999</v>
      </c>
      <c r="AI522" s="19">
        <v>751.15207399999997</v>
      </c>
      <c r="AJ522" s="19">
        <v>756.33802800000001</v>
      </c>
      <c r="AK522" s="19">
        <v>754.16666699999996</v>
      </c>
      <c r="AL522" s="19">
        <v>748.87892399999998</v>
      </c>
      <c r="AM522" s="19">
        <v>655.05952400000001</v>
      </c>
      <c r="AN522" s="19">
        <v>617.062635</v>
      </c>
      <c r="AO522" s="224">
        <v>598.49498300000005</v>
      </c>
      <c r="AP522" s="224">
        <v>587.17616599999997</v>
      </c>
    </row>
    <row r="523" spans="1:42" hidden="1" outlineLevel="1" x14ac:dyDescent="0.25">
      <c r="A523" s="28" t="s">
        <v>15</v>
      </c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777.42946700000005</v>
      </c>
      <c r="R523" s="19">
        <v>791.168091</v>
      </c>
      <c r="S523" s="19">
        <v>790.60052199999996</v>
      </c>
      <c r="T523" s="19">
        <v>799.25742600000001</v>
      </c>
      <c r="U523" s="19">
        <v>802.39808200000004</v>
      </c>
      <c r="V523" s="19">
        <v>807.99086799999998</v>
      </c>
      <c r="W523" s="19">
        <v>801.05708200000004</v>
      </c>
      <c r="X523" s="19">
        <v>792.98969099999999</v>
      </c>
      <c r="Y523" s="19">
        <v>784.82490299999995</v>
      </c>
      <c r="Z523" s="19">
        <v>776.22641499999997</v>
      </c>
      <c r="AA523" s="19">
        <v>767.51824799999997</v>
      </c>
      <c r="AB523" s="19">
        <v>760.53097300000002</v>
      </c>
      <c r="AC523" s="19">
        <v>758.94378200000006</v>
      </c>
      <c r="AD523" s="19">
        <v>753.37726499999997</v>
      </c>
      <c r="AE523" s="19">
        <v>740.64516100000003</v>
      </c>
      <c r="AF523" s="19">
        <v>737.02531599999998</v>
      </c>
      <c r="AG523" s="19">
        <v>718.70967700000006</v>
      </c>
      <c r="AH523" s="19">
        <v>697.79874199999995</v>
      </c>
      <c r="AI523" s="19">
        <v>689.11352999999997</v>
      </c>
      <c r="AJ523" s="19">
        <v>688.73015899999996</v>
      </c>
      <c r="AK523" s="19">
        <v>686.427457</v>
      </c>
      <c r="AL523" s="19">
        <v>683.18181800000002</v>
      </c>
      <c r="AM523" s="19">
        <v>651.87032399999998</v>
      </c>
      <c r="AN523" s="19">
        <v>623.22834599999999</v>
      </c>
      <c r="AO523" s="224">
        <v>607.539354</v>
      </c>
      <c r="AP523" s="224">
        <v>596.01398600000005</v>
      </c>
    </row>
    <row r="524" spans="1:42" hidden="1" outlineLevel="1" x14ac:dyDescent="0.25">
      <c r="A524" s="28" t="s">
        <v>16</v>
      </c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1709.6064040000001</v>
      </c>
      <c r="R524" s="19">
        <v>1823.190184</v>
      </c>
      <c r="S524" s="19">
        <v>1913.333333</v>
      </c>
      <c r="T524" s="19">
        <v>1943.050297</v>
      </c>
      <c r="U524" s="19">
        <v>1991.0158240000001</v>
      </c>
      <c r="V524" s="19">
        <v>2044.5939450000001</v>
      </c>
      <c r="W524" s="19">
        <v>2101.9030360000002</v>
      </c>
      <c r="X524" s="19">
        <v>2133.4347830000002</v>
      </c>
      <c r="Y524" s="19">
        <v>2155.3014549999998</v>
      </c>
      <c r="Z524" s="19">
        <v>2171.8524459999999</v>
      </c>
      <c r="AA524" s="19">
        <v>2187.4564460000001</v>
      </c>
      <c r="AB524" s="19">
        <v>2201.5867020000001</v>
      </c>
      <c r="AC524" s="19">
        <v>2229.5528899999999</v>
      </c>
      <c r="AD524" s="19">
        <v>2223.9678100000001</v>
      </c>
      <c r="AE524" s="19">
        <v>2214.4785689999999</v>
      </c>
      <c r="AF524" s="19">
        <v>2206.929083</v>
      </c>
      <c r="AG524" s="19">
        <v>2242.4584719999998</v>
      </c>
      <c r="AH524" s="19">
        <v>2233.7224379999998</v>
      </c>
      <c r="AI524" s="19">
        <v>2224.583987</v>
      </c>
      <c r="AJ524" s="19">
        <v>2273.6874809999999</v>
      </c>
      <c r="AK524" s="19">
        <v>2291.9795730000001</v>
      </c>
      <c r="AL524" s="19">
        <v>2283.3235639999998</v>
      </c>
      <c r="AM524" s="19">
        <v>2294.3219399999998</v>
      </c>
      <c r="AN524" s="19">
        <v>2307.9340550000002</v>
      </c>
      <c r="AO524" s="224">
        <v>2338.0135329999998</v>
      </c>
      <c r="AP524" s="224">
        <v>2346.7191010000001</v>
      </c>
    </row>
    <row r="525" spans="1:42" hidden="1" outlineLevel="1" x14ac:dyDescent="0.25">
      <c r="A525" s="28" t="s">
        <v>17</v>
      </c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2886.4964679999998</v>
      </c>
      <c r="R525" s="19">
        <v>3003.8135590000002</v>
      </c>
      <c r="S525" s="19">
        <v>3110.318522</v>
      </c>
      <c r="T525" s="19">
        <v>3173.3680469999999</v>
      </c>
      <c r="U525" s="19">
        <v>3210.4541039999999</v>
      </c>
      <c r="V525" s="19">
        <v>3254.9391220000002</v>
      </c>
      <c r="W525" s="19">
        <v>3317.8649</v>
      </c>
      <c r="X525" s="19">
        <v>3350.519859</v>
      </c>
      <c r="Y525" s="19">
        <v>3374.7127580000001</v>
      </c>
      <c r="Z525" s="19">
        <v>3399.5910990000002</v>
      </c>
      <c r="AA525" s="19">
        <v>3417.4704360000001</v>
      </c>
      <c r="AB525" s="19">
        <v>3437.1666369999998</v>
      </c>
      <c r="AC525" s="19">
        <v>3475.558442</v>
      </c>
      <c r="AD525" s="19">
        <v>3485.536638</v>
      </c>
      <c r="AE525" s="19">
        <v>3481.667207</v>
      </c>
      <c r="AF525" s="19">
        <v>3490.4548319999999</v>
      </c>
      <c r="AG525" s="19">
        <v>3552.9104360000001</v>
      </c>
      <c r="AH525" s="19">
        <v>3549.0114549999998</v>
      </c>
      <c r="AI525" s="19">
        <v>3547.0762450000002</v>
      </c>
      <c r="AJ525" s="19">
        <v>3630.6534510000001</v>
      </c>
      <c r="AK525" s="19">
        <v>3640.2771859999998</v>
      </c>
      <c r="AL525" s="19">
        <v>3645.9126930000002</v>
      </c>
      <c r="AM525" s="19">
        <v>3645.5986619999999</v>
      </c>
      <c r="AN525" s="19">
        <v>3656.6777109999998</v>
      </c>
      <c r="AO525" s="224">
        <v>3668.0389970000001</v>
      </c>
      <c r="AP525" s="224">
        <v>3667.084026</v>
      </c>
    </row>
    <row r="526" spans="1:42" hidden="1" outlineLevel="1" x14ac:dyDescent="0.25">
      <c r="A526" s="28" t="s">
        <v>18</v>
      </c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4194.9892110000001</v>
      </c>
      <c r="R526" s="19">
        <v>4287.9355400000004</v>
      </c>
      <c r="S526" s="19">
        <v>4379.4745160000002</v>
      </c>
      <c r="T526" s="19">
        <v>4437.0473540000003</v>
      </c>
      <c r="U526" s="19">
        <v>4459.8623850000004</v>
      </c>
      <c r="V526" s="19">
        <v>4471.188435</v>
      </c>
      <c r="W526" s="19">
        <v>4511.8942029999998</v>
      </c>
      <c r="X526" s="19">
        <v>4537.2569869999998</v>
      </c>
      <c r="Y526" s="19">
        <v>4565.332566</v>
      </c>
      <c r="Z526" s="19">
        <v>4609.744651</v>
      </c>
      <c r="AA526" s="19">
        <v>4622.5435070000003</v>
      </c>
      <c r="AB526" s="19">
        <v>4632.649351</v>
      </c>
      <c r="AC526" s="19">
        <v>4658.6358499999997</v>
      </c>
      <c r="AD526" s="19">
        <v>4670.3623449999996</v>
      </c>
      <c r="AE526" s="19">
        <v>4683.3933340000003</v>
      </c>
      <c r="AF526" s="19">
        <v>4680.1831990000001</v>
      </c>
      <c r="AG526" s="19">
        <v>4742.7568240000001</v>
      </c>
      <c r="AH526" s="19">
        <v>4739.7562580000003</v>
      </c>
      <c r="AI526" s="19">
        <v>4737.6540590000004</v>
      </c>
      <c r="AJ526" s="19">
        <v>4820.1257859999996</v>
      </c>
      <c r="AK526" s="19">
        <v>4834.6896349999997</v>
      </c>
      <c r="AL526" s="19">
        <v>4829.7473829999999</v>
      </c>
      <c r="AM526" s="19">
        <v>4813.2038469999998</v>
      </c>
      <c r="AN526" s="19">
        <v>4794.7297049999997</v>
      </c>
      <c r="AO526" s="224">
        <v>4796.451814</v>
      </c>
      <c r="AP526" s="224">
        <v>4790.6172420000003</v>
      </c>
    </row>
    <row r="527" spans="1:42" hidden="1" outlineLevel="1" x14ac:dyDescent="0.25">
      <c r="A527" s="28" t="s">
        <v>19</v>
      </c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5289.0262460000004</v>
      </c>
      <c r="R527" s="19">
        <v>5392.9497149999997</v>
      </c>
      <c r="S527" s="19">
        <v>5479.3405540000003</v>
      </c>
      <c r="T527" s="19">
        <v>5558.7507450000003</v>
      </c>
      <c r="U527" s="19">
        <v>5603.1263259999996</v>
      </c>
      <c r="V527" s="19">
        <v>5619.8442530000002</v>
      </c>
      <c r="W527" s="19">
        <v>5674.8100299999996</v>
      </c>
      <c r="X527" s="19">
        <v>5709.7008599999999</v>
      </c>
      <c r="Y527" s="19">
        <v>5718.3019299999996</v>
      </c>
      <c r="Z527" s="19">
        <v>5737.6906079999999</v>
      </c>
      <c r="AA527" s="19">
        <v>5757.7153879999996</v>
      </c>
      <c r="AB527" s="19">
        <v>5780.5633509999998</v>
      </c>
      <c r="AC527" s="19">
        <v>5802.7178819999999</v>
      </c>
      <c r="AD527" s="19">
        <v>5828.0141839999997</v>
      </c>
      <c r="AE527" s="19">
        <v>5834.0356410000004</v>
      </c>
      <c r="AF527" s="19">
        <v>5853.6397779999998</v>
      </c>
      <c r="AG527" s="19">
        <v>5937.922243</v>
      </c>
      <c r="AH527" s="19">
        <v>5938.1226729999998</v>
      </c>
      <c r="AI527" s="19">
        <v>5934.3119580000002</v>
      </c>
      <c r="AJ527" s="19">
        <v>6031.3045670000001</v>
      </c>
      <c r="AK527" s="19">
        <v>6048.7165000000005</v>
      </c>
      <c r="AL527" s="19">
        <v>6062.387264</v>
      </c>
      <c r="AM527" s="19">
        <v>6057.7750649999998</v>
      </c>
      <c r="AN527" s="19">
        <v>6052.4496319999998</v>
      </c>
      <c r="AO527" s="224">
        <v>6079.7100369999998</v>
      </c>
      <c r="AP527" s="224">
        <v>6073.962536</v>
      </c>
    </row>
    <row r="528" spans="1:42" hidden="1" outlineLevel="1" x14ac:dyDescent="0.25">
      <c r="A528" s="28" t="s">
        <v>20</v>
      </c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5992.9376080000002</v>
      </c>
      <c r="R528" s="19">
        <v>6109.7127979999996</v>
      </c>
      <c r="S528" s="19">
        <v>6166.5194730000003</v>
      </c>
      <c r="T528" s="19">
        <v>6238.7706699999999</v>
      </c>
      <c r="U528" s="19">
        <v>6282.9141540000001</v>
      </c>
      <c r="V528" s="19">
        <v>6292.4246119999998</v>
      </c>
      <c r="W528" s="19">
        <v>6336.9392680000001</v>
      </c>
      <c r="X528" s="19">
        <v>6363.8628079999999</v>
      </c>
      <c r="Y528" s="19">
        <v>6391.1530819999998</v>
      </c>
      <c r="Z528" s="19">
        <v>6418.1786220000004</v>
      </c>
      <c r="AA528" s="19">
        <v>6434.7583459999996</v>
      </c>
      <c r="AB528" s="19">
        <v>6445.9862599999997</v>
      </c>
      <c r="AC528" s="19">
        <v>6468.2017340000002</v>
      </c>
      <c r="AD528" s="19">
        <v>6490.0157710000003</v>
      </c>
      <c r="AE528" s="19">
        <v>6505.1895949999998</v>
      </c>
      <c r="AF528" s="19">
        <v>6511.7534580000001</v>
      </c>
      <c r="AG528" s="19">
        <v>6613.9696640000002</v>
      </c>
      <c r="AH528" s="19">
        <v>6615.7289629999996</v>
      </c>
      <c r="AI528" s="19">
        <v>6629.867765</v>
      </c>
      <c r="AJ528" s="19">
        <v>6744.5694059999996</v>
      </c>
      <c r="AK528" s="19">
        <v>6757.3542740000003</v>
      </c>
      <c r="AL528" s="19">
        <v>6760.3913229999998</v>
      </c>
      <c r="AM528" s="19">
        <v>6761.4905500000004</v>
      </c>
      <c r="AN528" s="19">
        <v>6765.4560750000001</v>
      </c>
      <c r="AO528" s="224">
        <v>6802.0088020000003</v>
      </c>
      <c r="AP528" s="224">
        <v>6813.770673</v>
      </c>
    </row>
    <row r="529" spans="1:42" hidden="1" outlineLevel="1" x14ac:dyDescent="0.25">
      <c r="A529" s="28" t="s">
        <v>21</v>
      </c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6417.4144610000003</v>
      </c>
      <c r="R529" s="19">
        <v>6548.5139859999999</v>
      </c>
      <c r="S529" s="19">
        <v>6635.445068</v>
      </c>
      <c r="T529" s="19">
        <v>6675.8325999999997</v>
      </c>
      <c r="U529" s="19">
        <v>6712.1317369999997</v>
      </c>
      <c r="V529" s="19">
        <v>6731.3266830000002</v>
      </c>
      <c r="W529" s="19">
        <v>6788.4123890000001</v>
      </c>
      <c r="X529" s="19">
        <v>6822.3155930000003</v>
      </c>
      <c r="Y529" s="19">
        <v>6853.9416629999996</v>
      </c>
      <c r="Z529" s="19">
        <v>6891.3539510000001</v>
      </c>
      <c r="AA529" s="19">
        <v>6910.8453529999997</v>
      </c>
      <c r="AB529" s="19">
        <v>6923.2013429999997</v>
      </c>
      <c r="AC529" s="19">
        <v>6944.6223669999999</v>
      </c>
      <c r="AD529" s="19">
        <v>6964.1538970000001</v>
      </c>
      <c r="AE529" s="19">
        <v>6994.6444250000004</v>
      </c>
      <c r="AF529" s="19">
        <v>7008.4392079999998</v>
      </c>
      <c r="AG529" s="19">
        <v>7114.5333119999996</v>
      </c>
      <c r="AH529" s="19">
        <v>7125.7494770000003</v>
      </c>
      <c r="AI529" s="19">
        <v>7140.1203459999997</v>
      </c>
      <c r="AJ529" s="19">
        <v>7265.1192350000001</v>
      </c>
      <c r="AK529" s="19">
        <v>7281.3945110000004</v>
      </c>
      <c r="AL529" s="19">
        <v>7288.8275190000004</v>
      </c>
      <c r="AM529" s="19">
        <v>7288.0452670000004</v>
      </c>
      <c r="AN529" s="19">
        <v>7295.4680129999997</v>
      </c>
      <c r="AO529" s="224">
        <v>7351.7567470000004</v>
      </c>
      <c r="AP529" s="224">
        <v>7355.5615440000001</v>
      </c>
    </row>
    <row r="530" spans="1:42" hidden="1" outlineLevel="1" x14ac:dyDescent="0.25">
      <c r="A530" s="28" t="s">
        <v>22</v>
      </c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6253.061224</v>
      </c>
      <c r="R530" s="19">
        <v>6422.0388350000003</v>
      </c>
      <c r="S530" s="19">
        <v>6551.5859769999997</v>
      </c>
      <c r="T530" s="19">
        <v>6616.6927159999996</v>
      </c>
      <c r="U530" s="19">
        <v>6680.6611240000002</v>
      </c>
      <c r="V530" s="19">
        <v>6717.1277499999997</v>
      </c>
      <c r="W530" s="19">
        <v>6781.7402949999996</v>
      </c>
      <c r="X530" s="19">
        <v>6817.8272029999998</v>
      </c>
      <c r="Y530" s="19">
        <v>6873.9814969999998</v>
      </c>
      <c r="Z530" s="19">
        <v>6908.5640750000002</v>
      </c>
      <c r="AA530" s="19">
        <v>6926.1343010000001</v>
      </c>
      <c r="AB530" s="19">
        <v>6950.7378310000004</v>
      </c>
      <c r="AC530" s="19">
        <v>6966.6310389999999</v>
      </c>
      <c r="AD530" s="19">
        <v>6993.1816630000003</v>
      </c>
      <c r="AE530" s="19">
        <v>7008.836593</v>
      </c>
      <c r="AF530" s="19">
        <v>7023.4234230000002</v>
      </c>
      <c r="AG530" s="19">
        <v>7159.0948829999998</v>
      </c>
      <c r="AH530" s="19">
        <v>7174.1819370000003</v>
      </c>
      <c r="AI530" s="19">
        <v>7181.1170039999997</v>
      </c>
      <c r="AJ530" s="19">
        <v>7312.6971759999997</v>
      </c>
      <c r="AK530" s="19">
        <v>7333.2232949999998</v>
      </c>
      <c r="AL530" s="19">
        <v>7345.0542130000003</v>
      </c>
      <c r="AM530" s="19">
        <v>7345.2971619999998</v>
      </c>
      <c r="AN530" s="19">
        <v>7347.9044720000002</v>
      </c>
      <c r="AO530" s="224">
        <v>7421.9083410000003</v>
      </c>
      <c r="AP530" s="224">
        <v>7416.0922270000001</v>
      </c>
    </row>
    <row r="531" spans="1:42" hidden="1" outlineLevel="1" x14ac:dyDescent="0.25">
      <c r="A531" s="28" t="s">
        <v>23</v>
      </c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6034.9949360000001</v>
      </c>
      <c r="R531" s="19">
        <v>6251.4029069999997</v>
      </c>
      <c r="S531" s="19">
        <v>6387.0064869999997</v>
      </c>
      <c r="T531" s="19">
        <v>6450.9584249999998</v>
      </c>
      <c r="U531" s="19">
        <v>6518.9722830000001</v>
      </c>
      <c r="V531" s="19">
        <v>6573.9979240000002</v>
      </c>
      <c r="W531" s="19">
        <v>6635.7391040000002</v>
      </c>
      <c r="X531" s="19">
        <v>6674.9981820000003</v>
      </c>
      <c r="Y531" s="19">
        <v>6719.7294680000005</v>
      </c>
      <c r="Z531" s="19">
        <v>6748.7672780000003</v>
      </c>
      <c r="AA531" s="19">
        <v>6765.357051</v>
      </c>
      <c r="AB531" s="19">
        <v>6782.1394849999997</v>
      </c>
      <c r="AC531" s="19">
        <v>6791.3658210000003</v>
      </c>
      <c r="AD531" s="19">
        <v>6811.7894669999996</v>
      </c>
      <c r="AE531" s="19">
        <v>6832.4965249999996</v>
      </c>
      <c r="AF531" s="19">
        <v>6849.298659</v>
      </c>
      <c r="AG531" s="19">
        <v>6977.0792689999998</v>
      </c>
      <c r="AH531" s="19">
        <v>6978.5174280000001</v>
      </c>
      <c r="AI531" s="19">
        <v>6981.7255590000004</v>
      </c>
      <c r="AJ531" s="19">
        <v>7124.0128530000002</v>
      </c>
      <c r="AK531" s="19">
        <v>7138.3552079999999</v>
      </c>
      <c r="AL531" s="19">
        <v>7140.1406919999999</v>
      </c>
      <c r="AM531" s="19">
        <v>7145.6036050000002</v>
      </c>
      <c r="AN531" s="19">
        <v>7149.5395710000003</v>
      </c>
      <c r="AO531" s="224">
        <v>7229.8907349999999</v>
      </c>
      <c r="AP531" s="224">
        <v>7231.7846890000001</v>
      </c>
    </row>
    <row r="532" spans="1:42" hidden="1" outlineLevel="1" x14ac:dyDescent="0.25">
      <c r="A532" s="28" t="s">
        <v>24</v>
      </c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5463.5412699999997</v>
      </c>
      <c r="R532" s="19">
        <v>5759.6509239999996</v>
      </c>
      <c r="S532" s="19">
        <v>5914.9336279999998</v>
      </c>
      <c r="T532" s="19">
        <v>6014.5668699999997</v>
      </c>
      <c r="U532" s="19">
        <v>6093.6546410000001</v>
      </c>
      <c r="V532" s="19">
        <v>6154.1609820000003</v>
      </c>
      <c r="W532" s="19">
        <v>6247.3277529999996</v>
      </c>
      <c r="X532" s="19">
        <v>6325.7304889999996</v>
      </c>
      <c r="Y532" s="19">
        <v>6384.543326</v>
      </c>
      <c r="Z532" s="19">
        <v>6419.9458480000003</v>
      </c>
      <c r="AA532" s="19">
        <v>6450.1805050000003</v>
      </c>
      <c r="AB532" s="19">
        <v>6464.5534669999997</v>
      </c>
      <c r="AC532" s="19">
        <v>6478.3132530000003</v>
      </c>
      <c r="AD532" s="19">
        <v>6504.6054590000003</v>
      </c>
      <c r="AE532" s="19">
        <v>6514.0884239999996</v>
      </c>
      <c r="AF532" s="19">
        <v>6520.2461370000001</v>
      </c>
      <c r="AG532" s="19">
        <v>6636.5901130000002</v>
      </c>
      <c r="AH532" s="19">
        <v>6630.1489419999998</v>
      </c>
      <c r="AI532" s="19">
        <v>6630.9285980000004</v>
      </c>
      <c r="AJ532" s="19">
        <v>6767.6720880000003</v>
      </c>
      <c r="AK532" s="19">
        <v>6773.2190090000004</v>
      </c>
      <c r="AL532" s="19">
        <v>6784.5859309999996</v>
      </c>
      <c r="AM532" s="19">
        <v>6776.6413149999998</v>
      </c>
      <c r="AN532" s="19">
        <v>6777.1467910000001</v>
      </c>
      <c r="AO532" s="224">
        <v>6878.0035969999999</v>
      </c>
      <c r="AP532" s="224">
        <v>6868.9950550000003</v>
      </c>
    </row>
    <row r="533" spans="1:42" hidden="1" outlineLevel="1" x14ac:dyDescent="0.25">
      <c r="A533" s="36" t="s">
        <v>795</v>
      </c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5360.4904630000001</v>
      </c>
      <c r="R533" s="19">
        <v>5710.5456770000001</v>
      </c>
      <c r="S533" s="19">
        <v>5959.6864500000001</v>
      </c>
      <c r="T533" s="19">
        <v>6064.0318299999999</v>
      </c>
      <c r="U533" s="19">
        <v>6140.212982</v>
      </c>
      <c r="V533" s="19">
        <v>6233.3655710000003</v>
      </c>
      <c r="W533" s="19">
        <v>6327.5045540000001</v>
      </c>
      <c r="X533" s="19">
        <v>6418.2491289999998</v>
      </c>
      <c r="Y533" s="19">
        <v>6497.4348369999998</v>
      </c>
      <c r="Z533" s="19">
        <v>6541.5311380000003</v>
      </c>
      <c r="AA533" s="19">
        <v>6573.177283</v>
      </c>
      <c r="AB533" s="19">
        <v>6594.102277</v>
      </c>
      <c r="AC533" s="19">
        <v>6606.678766</v>
      </c>
      <c r="AD533" s="19">
        <v>6630.6029980000003</v>
      </c>
      <c r="AE533" s="19">
        <v>6635.7624830000004</v>
      </c>
      <c r="AF533" s="19">
        <v>6657.5329259999999</v>
      </c>
      <c r="AG533" s="19">
        <v>6800.9602649999997</v>
      </c>
      <c r="AH533" s="19">
        <v>6790.9588160000003</v>
      </c>
      <c r="AI533" s="19">
        <v>6793.347976</v>
      </c>
      <c r="AJ533" s="19">
        <v>6934.4437260000004</v>
      </c>
      <c r="AK533" s="19">
        <v>6937.546934</v>
      </c>
      <c r="AL533" s="19">
        <v>6933.7972769999997</v>
      </c>
      <c r="AM533" s="19">
        <v>6930.2228830000004</v>
      </c>
      <c r="AN533" s="19">
        <v>6932.6822160000002</v>
      </c>
      <c r="AO533" s="224">
        <v>7044.3126519999996</v>
      </c>
      <c r="AP533" s="224">
        <v>7026.7601430000004</v>
      </c>
    </row>
    <row r="534" spans="1:42" hidden="1" outlineLevel="1" x14ac:dyDescent="0.25">
      <c r="A534" s="28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224"/>
      <c r="AP534" s="224"/>
    </row>
    <row r="535" spans="1:42" hidden="1" outlineLevel="1" x14ac:dyDescent="0.25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0.1581477330495</v>
      </c>
      <c r="R535" s="18">
        <v>0.15288354227180001</v>
      </c>
      <c r="S535" s="18">
        <v>0.15946432524900001</v>
      </c>
      <c r="T535" s="18">
        <v>0.16756208622320001</v>
      </c>
      <c r="U535" s="18">
        <v>0.1698447861914</v>
      </c>
      <c r="V535" s="18">
        <v>0.17573503490610001</v>
      </c>
      <c r="W535" s="18">
        <v>0.17900576969820001</v>
      </c>
      <c r="X535" s="18">
        <v>0.18337081472469999</v>
      </c>
      <c r="Y535" s="18">
        <v>0.1813869123005</v>
      </c>
      <c r="Z535" s="18">
        <v>0.18163515771409999</v>
      </c>
      <c r="AA535" s="18">
        <v>0.18859195932690001</v>
      </c>
      <c r="AB535" s="18">
        <v>0.18389652655200001</v>
      </c>
      <c r="AC535" s="18">
        <v>0.1824600445182</v>
      </c>
      <c r="AD535" s="18">
        <v>0.1825194597383</v>
      </c>
      <c r="AE535" s="18">
        <v>0.18170384171529999</v>
      </c>
      <c r="AF535" s="18">
        <v>0.18325545481950001</v>
      </c>
      <c r="AG535" s="18">
        <v>0.1938484846904</v>
      </c>
      <c r="AH535" s="18">
        <v>0.19439547982809999</v>
      </c>
      <c r="AI535" s="18">
        <v>0.1936074519382</v>
      </c>
      <c r="AJ535" s="18">
        <v>0.20019809650279999</v>
      </c>
      <c r="AK535" s="18">
        <v>0.20339529581480001</v>
      </c>
      <c r="AL535" s="18">
        <v>0.20533130701589999</v>
      </c>
      <c r="AM535" s="18">
        <v>0.212244570158</v>
      </c>
      <c r="AN535" s="18">
        <v>0.207852345405</v>
      </c>
      <c r="AO535" s="220">
        <v>0.21061893480460001</v>
      </c>
      <c r="AP535" s="220">
        <v>0.211194019663</v>
      </c>
    </row>
    <row r="536" spans="1:42" hidden="1" outlineLevel="1" x14ac:dyDescent="0.25">
      <c r="A536" s="49" t="s">
        <v>851</v>
      </c>
      <c r="C536" s="7"/>
      <c r="D536" s="7"/>
      <c r="E536" s="7"/>
      <c r="F536" s="7"/>
    </row>
    <row r="537" spans="1:42" hidden="1" outlineLevel="1" x14ac:dyDescent="0.25">
      <c r="A537" s="16" t="s">
        <v>216</v>
      </c>
      <c r="C537" s="7"/>
      <c r="D537" s="7"/>
      <c r="E537" s="7"/>
      <c r="F537" s="7"/>
    </row>
    <row r="538" spans="1:42" hidden="1" outlineLevel="1" x14ac:dyDescent="0.25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7.1520554730059999E-3</v>
      </c>
      <c r="R538" s="18">
        <v>6.2627857732480002E-3</v>
      </c>
      <c r="S538" s="18">
        <v>3.4203003916000001E-3</v>
      </c>
      <c r="T538" s="18">
        <v>3.1271392121479998E-3</v>
      </c>
      <c r="U538" s="18">
        <v>2.223836562838E-3</v>
      </c>
      <c r="V538" s="18">
        <v>3.6847752428279998E-3</v>
      </c>
      <c r="W538" s="18">
        <v>1.8965954775549999E-3</v>
      </c>
      <c r="X538" s="18">
        <v>1.9089837544199999E-3</v>
      </c>
      <c r="Y538" s="18">
        <v>2.5888472944720002E-3</v>
      </c>
      <c r="Z538" s="18">
        <v>1.623812805925E-3</v>
      </c>
      <c r="AA538" s="18">
        <v>1.0312315851499999E-3</v>
      </c>
      <c r="AB538" s="18">
        <v>1.682557487381E-3</v>
      </c>
      <c r="AC538" s="18">
        <v>1.3342584191710001E-3</v>
      </c>
      <c r="AD538" s="18">
        <v>1.0065321884890001E-3</v>
      </c>
      <c r="AE538" s="18">
        <v>2.4625405872359999E-3</v>
      </c>
      <c r="AF538" s="18">
        <v>1.3925302755289999E-3</v>
      </c>
      <c r="AG538" s="18">
        <v>1.3221333068240001E-3</v>
      </c>
      <c r="AH538" s="18">
        <v>1.4135780953489999E-3</v>
      </c>
      <c r="AI538" s="18">
        <v>3.6382438657519998E-3</v>
      </c>
      <c r="AJ538" s="18">
        <v>1.7154922143050001E-3</v>
      </c>
      <c r="AK538" s="18">
        <v>1.668404588113E-3</v>
      </c>
      <c r="AL538" s="18">
        <v>2.003017762444E-3</v>
      </c>
      <c r="AM538" s="18">
        <v>9.72888272822E-4</v>
      </c>
      <c r="AN538" s="18">
        <v>1.860792597063E-3</v>
      </c>
      <c r="AO538" s="220">
        <v>1.9135581976830001E-3</v>
      </c>
      <c r="AP538" s="220">
        <v>9.8162140759599993E-4</v>
      </c>
    </row>
    <row r="539" spans="1:42" hidden="1" outlineLevel="1" x14ac:dyDescent="0.25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220">
        <v>0</v>
      </c>
      <c r="AP539" s="220">
        <v>0</v>
      </c>
    </row>
    <row r="540" spans="1:42" hidden="1" outlineLevel="1" x14ac:dyDescent="0.25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3.37196631996E-2</v>
      </c>
      <c r="R540" s="18">
        <v>3.178049743387E-2</v>
      </c>
      <c r="S540" s="18">
        <v>3.0386146957250001E-2</v>
      </c>
      <c r="T540" s="18">
        <v>2.9295537992410001E-2</v>
      </c>
      <c r="U540" s="18">
        <v>2.9577026285749999E-2</v>
      </c>
      <c r="V540" s="18">
        <v>3.0833521572170002E-2</v>
      </c>
      <c r="W540" s="18">
        <v>3.037224025324E-2</v>
      </c>
      <c r="X540" s="18">
        <v>2.9826269666379999E-2</v>
      </c>
      <c r="Y540" s="18">
        <v>2.9291652486749999E-2</v>
      </c>
      <c r="Z540" s="18">
        <v>2.886648520461E-2</v>
      </c>
      <c r="AA540" s="18">
        <v>2.8659172295E-2</v>
      </c>
      <c r="AB540" s="18">
        <v>2.8493506207870001E-2</v>
      </c>
      <c r="AC540" s="18">
        <v>2.8264930351709999E-2</v>
      </c>
      <c r="AD540" s="18">
        <v>2.79569450721E-2</v>
      </c>
      <c r="AE540" s="18">
        <v>2.7723440804690001E-2</v>
      </c>
      <c r="AF540" s="18">
        <v>2.74568555706E-2</v>
      </c>
      <c r="AG540" s="18">
        <v>2.6363139321040001E-2</v>
      </c>
      <c r="AH540" s="18">
        <v>2.6209287014450001E-2</v>
      </c>
      <c r="AI540" s="18">
        <v>2.605057817054E-2</v>
      </c>
      <c r="AJ540" s="18">
        <v>2.5411906647060001E-2</v>
      </c>
      <c r="AK540" s="18">
        <v>2.4781248583219999E-2</v>
      </c>
      <c r="AL540" s="18">
        <v>2.449505422266E-2</v>
      </c>
      <c r="AM540" s="18">
        <v>2.634547004279E-2</v>
      </c>
      <c r="AN540" s="18">
        <v>2.8699792127670001E-2</v>
      </c>
      <c r="AO540" s="220">
        <v>3.1756561378439997E-2</v>
      </c>
      <c r="AP540" s="220">
        <v>3.4282508991320002E-2</v>
      </c>
    </row>
    <row r="541" spans="1:42" hidden="1" outlineLevel="1" x14ac:dyDescent="0.25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3.5264982664689998E-2</v>
      </c>
      <c r="R541" s="18">
        <v>3.3951835767859997E-2</v>
      </c>
      <c r="S541" s="18">
        <v>3.2864625501890003E-2</v>
      </c>
      <c r="T541" s="18">
        <v>3.18937083826E-2</v>
      </c>
      <c r="U541" s="18">
        <v>3.1845339579840003E-2</v>
      </c>
      <c r="V541" s="18">
        <v>3.117235147956E-2</v>
      </c>
      <c r="W541" s="18">
        <v>3.0772929438630001E-2</v>
      </c>
      <c r="X541" s="18">
        <v>3.063342387127E-2</v>
      </c>
      <c r="Y541" s="18">
        <v>3.0434148475859998E-2</v>
      </c>
      <c r="Z541" s="18">
        <v>3.0373476945359999E-2</v>
      </c>
      <c r="AA541" s="18">
        <v>3.0166356919450001E-2</v>
      </c>
      <c r="AB541" s="18">
        <v>2.9967118647799999E-2</v>
      </c>
      <c r="AC541" s="18">
        <v>2.9663233175000001E-2</v>
      </c>
      <c r="AD541" s="18">
        <v>2.935376525204E-2</v>
      </c>
      <c r="AE541" s="18">
        <v>2.9163232680300001E-2</v>
      </c>
      <c r="AF541" s="18">
        <v>2.9003044359289999E-2</v>
      </c>
      <c r="AG541" s="18">
        <v>2.859983100552E-2</v>
      </c>
      <c r="AH541" s="18">
        <v>2.8484566825449999E-2</v>
      </c>
      <c r="AI541" s="18">
        <v>2.8250446554479999E-2</v>
      </c>
      <c r="AJ541" s="18">
        <v>2.719337933115E-2</v>
      </c>
      <c r="AK541" s="18">
        <v>2.6830484653399999E-2</v>
      </c>
      <c r="AL541" s="18">
        <v>2.663042998703E-2</v>
      </c>
      <c r="AM541" s="18">
        <v>2.6750122687239999E-2</v>
      </c>
      <c r="AN541" s="18">
        <v>2.696472876014E-2</v>
      </c>
      <c r="AO541" s="220">
        <v>2.7589256859039998E-2</v>
      </c>
      <c r="AP541" s="220">
        <v>2.8656745966280001E-2</v>
      </c>
    </row>
    <row r="542" spans="1:42" hidden="1" outlineLevel="1" x14ac:dyDescent="0.25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3.9980188211990002E-2</v>
      </c>
      <c r="R542" s="18">
        <v>3.7756164088579999E-2</v>
      </c>
      <c r="S542" s="18">
        <v>3.6037078039030002E-2</v>
      </c>
      <c r="T542" s="18">
        <v>3.4678573651130001E-2</v>
      </c>
      <c r="U542" s="18">
        <v>3.3683711138459999E-2</v>
      </c>
      <c r="V542" s="18">
        <v>3.3007680144569999E-2</v>
      </c>
      <c r="W542" s="18">
        <v>3.185479023921E-2</v>
      </c>
      <c r="X542" s="18">
        <v>3.1235586532059999E-2</v>
      </c>
      <c r="Y542" s="18">
        <v>3.0227526860810001E-2</v>
      </c>
      <c r="Z542" s="18">
        <v>2.9509001063070001E-2</v>
      </c>
      <c r="AA542" s="18">
        <v>2.908979647341E-2</v>
      </c>
      <c r="AB542" s="18">
        <v>2.8592480177709999E-2</v>
      </c>
      <c r="AC542" s="18">
        <v>2.8275604419060001E-2</v>
      </c>
      <c r="AD542" s="18">
        <v>2.8131547594589999E-2</v>
      </c>
      <c r="AE542" s="18">
        <v>2.778301839955E-2</v>
      </c>
      <c r="AF542" s="18">
        <v>2.7591306769619999E-2</v>
      </c>
      <c r="AG542" s="18">
        <v>2.619414483821E-2</v>
      </c>
      <c r="AH542" s="18">
        <v>2.6005964137720002E-2</v>
      </c>
      <c r="AI542" s="18">
        <v>2.5900159819500002E-2</v>
      </c>
      <c r="AJ542" s="18">
        <v>2.5204539456320001E-2</v>
      </c>
      <c r="AK542" s="18">
        <v>2.483565308065E-2</v>
      </c>
      <c r="AL542" s="18">
        <v>2.471565089253E-2</v>
      </c>
      <c r="AM542" s="18">
        <v>2.4907661710390001E-2</v>
      </c>
      <c r="AN542" s="18">
        <v>2.508717226581E-2</v>
      </c>
      <c r="AO542" s="220">
        <v>2.551410930244E-2</v>
      </c>
      <c r="AP542" s="220">
        <v>2.561289471079E-2</v>
      </c>
    </row>
    <row r="543" spans="1:42" hidden="1" outlineLevel="1" x14ac:dyDescent="0.25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3.8632986627039997E-2</v>
      </c>
      <c r="R543" s="18">
        <v>3.7809998923300003E-2</v>
      </c>
      <c r="S543" s="18">
        <v>3.7210224550160001E-2</v>
      </c>
      <c r="T543" s="18">
        <v>3.631215383658E-2</v>
      </c>
      <c r="U543" s="18">
        <v>3.6174408088829997E-2</v>
      </c>
      <c r="V543" s="18">
        <v>3.5831262706119998E-2</v>
      </c>
      <c r="W543" s="18">
        <v>3.5754831643759998E-2</v>
      </c>
      <c r="X543" s="18">
        <v>3.530979347102E-2</v>
      </c>
      <c r="Y543" s="18">
        <v>3.4858281880499997E-2</v>
      </c>
      <c r="Z543" s="18">
        <v>3.4415485800399999E-2</v>
      </c>
      <c r="AA543" s="18">
        <v>3.4087303386070002E-2</v>
      </c>
      <c r="AB543" s="18">
        <v>3.3695138178660003E-2</v>
      </c>
      <c r="AC543" s="18">
        <v>3.3548593691629998E-2</v>
      </c>
      <c r="AD543" s="18">
        <v>3.3410706215850003E-2</v>
      </c>
      <c r="AE543" s="18">
        <v>3.324429792769E-2</v>
      </c>
      <c r="AF543" s="18">
        <v>3.308459861515E-2</v>
      </c>
      <c r="AG543" s="18">
        <v>3.257617177792E-2</v>
      </c>
      <c r="AH543" s="18">
        <v>3.2667208860999997E-2</v>
      </c>
      <c r="AI543" s="18">
        <v>3.2847607408099999E-2</v>
      </c>
      <c r="AJ543" s="18">
        <v>3.1896844248389997E-2</v>
      </c>
      <c r="AK543" s="18">
        <v>3.179036133654E-2</v>
      </c>
      <c r="AL543" s="18">
        <v>3.163356245974E-2</v>
      </c>
      <c r="AM543" s="18">
        <v>3.1614564051349998E-2</v>
      </c>
      <c r="AN543" s="18">
        <v>3.1499362971900001E-2</v>
      </c>
      <c r="AO543" s="220">
        <v>3.1960674252859998E-2</v>
      </c>
      <c r="AP543" s="220">
        <v>3.1972811561689997E-2</v>
      </c>
    </row>
    <row r="544" spans="1:42" hidden="1" outlineLevel="1" x14ac:dyDescent="0.25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4.5923724616149998E-2</v>
      </c>
      <c r="R544" s="18">
        <v>4.4862362272549999E-2</v>
      </c>
      <c r="S544" s="18">
        <v>4.4331719568409998E-2</v>
      </c>
      <c r="T544" s="18">
        <v>4.3966643848400003E-2</v>
      </c>
      <c r="U544" s="18">
        <v>4.3379638552430003E-2</v>
      </c>
      <c r="V544" s="18">
        <v>4.2734922069120003E-2</v>
      </c>
      <c r="W544" s="18">
        <v>4.1992226629799997E-2</v>
      </c>
      <c r="X544" s="18">
        <v>4.1664531338079999E-2</v>
      </c>
      <c r="Y544" s="18">
        <v>4.1251397734450003E-2</v>
      </c>
      <c r="Z544" s="18">
        <v>4.0770551745889998E-2</v>
      </c>
      <c r="AA544" s="18">
        <v>4.0716649290600003E-2</v>
      </c>
      <c r="AB544" s="18">
        <v>4.0491350774750003E-2</v>
      </c>
      <c r="AC544" s="18">
        <v>4.0379996797780003E-2</v>
      </c>
      <c r="AD544" s="18">
        <v>4.0292099749389999E-2</v>
      </c>
      <c r="AE544" s="18">
        <v>4.0334031715140002E-2</v>
      </c>
      <c r="AF544" s="18">
        <v>4.0517829189359998E-2</v>
      </c>
      <c r="AG544" s="18">
        <v>3.9634176648939999E-2</v>
      </c>
      <c r="AH544" s="18">
        <v>3.980287362999E-2</v>
      </c>
      <c r="AI544" s="18">
        <v>3.9851461878350002E-2</v>
      </c>
      <c r="AJ544" s="18">
        <v>3.8099008407799999E-2</v>
      </c>
      <c r="AK544" s="18">
        <v>3.7811125719729999E-2</v>
      </c>
      <c r="AL544" s="18">
        <v>3.7836740816560001E-2</v>
      </c>
      <c r="AM544" s="18">
        <v>3.8114835254720002E-2</v>
      </c>
      <c r="AN544" s="18">
        <v>3.8313887212500002E-2</v>
      </c>
      <c r="AO544" s="220">
        <v>3.8109574594749999E-2</v>
      </c>
      <c r="AP544" s="220">
        <v>3.8472960042229998E-2</v>
      </c>
    </row>
    <row r="545" spans="1:42" hidden="1" outlineLevel="1" x14ac:dyDescent="0.25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3.8553739474990002E-2</v>
      </c>
      <c r="R545" s="18">
        <v>3.797150342748E-2</v>
      </c>
      <c r="S545" s="18">
        <v>3.7838105781459998E-2</v>
      </c>
      <c r="T545" s="18">
        <v>3.7774597050220002E-2</v>
      </c>
      <c r="U545" s="18">
        <v>3.7286326370249999E-2</v>
      </c>
      <c r="V545" s="18">
        <v>3.7059521120400001E-2</v>
      </c>
      <c r="W545" s="18">
        <v>3.660963523928E-2</v>
      </c>
      <c r="X545" s="18">
        <v>3.6514118792599998E-2</v>
      </c>
      <c r="Y545" s="18">
        <v>3.600077786961E-2</v>
      </c>
      <c r="Z545" s="18">
        <v>3.589911332812E-2</v>
      </c>
      <c r="AA545" s="18">
        <v>3.5843796745389997E-2</v>
      </c>
      <c r="AB545" s="18">
        <v>3.5751597329899999E-2</v>
      </c>
      <c r="AC545" s="18">
        <v>3.5758125633769997E-2</v>
      </c>
      <c r="AD545" s="18">
        <v>3.5629185325170003E-2</v>
      </c>
      <c r="AE545" s="18">
        <v>3.5458598536379997E-2</v>
      </c>
      <c r="AF545" s="18">
        <v>3.5245421456489998E-2</v>
      </c>
      <c r="AG545" s="18">
        <v>3.4206471494610001E-2</v>
      </c>
      <c r="AH545" s="18">
        <v>3.4051740831109997E-2</v>
      </c>
      <c r="AI545" s="18">
        <v>3.3956942747019998E-2</v>
      </c>
      <c r="AJ545" s="18">
        <v>3.3065641141649997E-2</v>
      </c>
      <c r="AK545" s="18">
        <v>3.2751507457950003E-2</v>
      </c>
      <c r="AL545" s="18">
        <v>3.2718898075509997E-2</v>
      </c>
      <c r="AM545" s="18">
        <v>3.3147078321809999E-2</v>
      </c>
      <c r="AN545" s="18">
        <v>3.3460738952589997E-2</v>
      </c>
      <c r="AO545" s="220">
        <v>3.3865727747439997E-2</v>
      </c>
      <c r="AP545" s="220">
        <v>3.4249513313759999E-2</v>
      </c>
    </row>
    <row r="546" spans="1:42" hidden="1" outlineLevel="1" x14ac:dyDescent="0.25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1.212481426449E-2</v>
      </c>
      <c r="R546" s="18">
        <v>1.231023220759E-2</v>
      </c>
      <c r="S546" s="18">
        <v>1.217759124932E-2</v>
      </c>
      <c r="T546" s="18">
        <v>1.241520940942E-2</v>
      </c>
      <c r="U546" s="18">
        <v>1.2557263791489999E-2</v>
      </c>
      <c r="V546" s="18">
        <v>1.273435735261E-2</v>
      </c>
      <c r="W546" s="18">
        <v>1.2768628708040001E-2</v>
      </c>
      <c r="X546" s="18">
        <v>1.283759544919E-2</v>
      </c>
      <c r="Y546" s="18">
        <v>1.284700277116E-2</v>
      </c>
      <c r="Z546" s="18">
        <v>1.2850317169190001E-2</v>
      </c>
      <c r="AA546" s="18">
        <v>1.277140655455E-2</v>
      </c>
      <c r="AB546" s="18">
        <v>1.2855618972209999E-2</v>
      </c>
      <c r="AC546" s="18">
        <v>1.299033996905E-2</v>
      </c>
      <c r="AD546" s="18">
        <v>1.2971940347559999E-2</v>
      </c>
      <c r="AE546" s="18">
        <v>1.272974610015E-2</v>
      </c>
      <c r="AF546" s="18">
        <v>1.2763260249500001E-2</v>
      </c>
      <c r="AG546" s="18">
        <v>1.234653809832E-2</v>
      </c>
      <c r="AH546" s="18">
        <v>1.2257464854189999E-2</v>
      </c>
      <c r="AI546" s="18">
        <v>1.2193287581080001E-2</v>
      </c>
      <c r="AJ546" s="18">
        <v>1.2404328318820001E-2</v>
      </c>
      <c r="AK546" s="18">
        <v>1.233168608605E-2</v>
      </c>
      <c r="AL546" s="18">
        <v>1.2371061246459999E-2</v>
      </c>
      <c r="AM546" s="18">
        <v>1.260449939302E-2</v>
      </c>
      <c r="AN546" s="18">
        <v>1.311774961443E-2</v>
      </c>
      <c r="AO546" s="220">
        <v>1.3845656648130001E-2</v>
      </c>
      <c r="AP546" s="220">
        <v>1.418814135348E-2</v>
      </c>
    </row>
    <row r="547" spans="1:42" hidden="1" outlineLevel="1" x14ac:dyDescent="0.25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6.0980683506690003E-2</v>
      </c>
      <c r="R547" s="18">
        <v>5.8285181064490002E-2</v>
      </c>
      <c r="S547" s="18">
        <v>5.6624973149819999E-2</v>
      </c>
      <c r="T547" s="18">
        <v>5.52616839878E-2</v>
      </c>
      <c r="U547" s="18">
        <v>5.3994751745710001E-2</v>
      </c>
      <c r="V547" s="18">
        <v>5.3139823808449997E-2</v>
      </c>
      <c r="W547" s="18">
        <v>5.2062881489500001E-2</v>
      </c>
      <c r="X547" s="18">
        <v>5.1401629682780003E-2</v>
      </c>
      <c r="Y547" s="18">
        <v>5.062229568769E-2</v>
      </c>
      <c r="Z547" s="18">
        <v>4.994100536209E-2</v>
      </c>
      <c r="AA547" s="18">
        <v>4.9555777163319999E-2</v>
      </c>
      <c r="AB547" s="18">
        <v>4.9256045659989998E-2</v>
      </c>
      <c r="AC547" s="18">
        <v>4.8983295084589998E-2</v>
      </c>
      <c r="AD547" s="18">
        <v>4.867302082905E-2</v>
      </c>
      <c r="AE547" s="18">
        <v>4.8218133433949997E-2</v>
      </c>
      <c r="AF547" s="18">
        <v>4.8037492677209997E-2</v>
      </c>
      <c r="AG547" s="18">
        <v>4.315323823252E-2</v>
      </c>
      <c r="AH547" s="18">
        <v>4.3123813949889997E-2</v>
      </c>
      <c r="AI547" s="18">
        <v>4.3057252984860003E-2</v>
      </c>
      <c r="AJ547" s="18">
        <v>4.2001281906269998E-2</v>
      </c>
      <c r="AK547" s="18">
        <v>4.1818923697689997E-2</v>
      </c>
      <c r="AL547" s="18">
        <v>4.1639827405169999E-2</v>
      </c>
      <c r="AM547" s="18">
        <v>4.1980559453809997E-2</v>
      </c>
      <c r="AN547" s="18">
        <v>4.2270166968420002E-2</v>
      </c>
      <c r="AO547" s="220">
        <v>4.2293888520350001E-2</v>
      </c>
      <c r="AP547" s="220">
        <v>4.2539677302269999E-2</v>
      </c>
    </row>
    <row r="548" spans="1:42" hidden="1" outlineLevel="1" x14ac:dyDescent="0.25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4.0534918276369999E-2</v>
      </c>
      <c r="R548" s="18">
        <v>3.9353264185479998E-2</v>
      </c>
      <c r="S548" s="18">
        <v>3.8879066770209997E-2</v>
      </c>
      <c r="T548" s="18">
        <v>3.8552492376629999E-2</v>
      </c>
      <c r="U548" s="18">
        <v>3.8220337726649997E-2</v>
      </c>
      <c r="V548" s="18">
        <v>3.7920713801670003E-2</v>
      </c>
      <c r="W548" s="18">
        <v>3.7624714508960003E-2</v>
      </c>
      <c r="X548" s="18">
        <v>3.7180341310919997E-2</v>
      </c>
      <c r="Y548" s="18">
        <v>3.6997423306919998E-2</v>
      </c>
      <c r="Z548" s="18">
        <v>3.7032277660310003E-2</v>
      </c>
      <c r="AA548" s="18">
        <v>3.7147001495849999E-2</v>
      </c>
      <c r="AB548" s="18">
        <v>3.6972276291339999E-2</v>
      </c>
      <c r="AC548" s="18">
        <v>3.6868228638519997E-2</v>
      </c>
      <c r="AD548" s="18">
        <v>3.6728154143219997E-2</v>
      </c>
      <c r="AE548" s="18">
        <v>3.6481347248009999E-2</v>
      </c>
      <c r="AF548" s="18">
        <v>3.6426671276419999E-2</v>
      </c>
      <c r="AG548" s="18">
        <v>3.5836771211290003E-2</v>
      </c>
      <c r="AH548" s="18">
        <v>3.578482630417E-2</v>
      </c>
      <c r="AI548" s="18">
        <v>3.5573940020679998E-2</v>
      </c>
      <c r="AJ548" s="18">
        <v>3.4894242732720002E-2</v>
      </c>
      <c r="AK548" s="18">
        <v>3.4646597452060002E-2</v>
      </c>
      <c r="AL548" s="18">
        <v>3.443955210052E-2</v>
      </c>
      <c r="AM548" s="18">
        <v>3.4800127422529997E-2</v>
      </c>
      <c r="AN548" s="18">
        <v>3.5363441292829999E-2</v>
      </c>
      <c r="AO548" s="220">
        <v>3.5456107227299999E-2</v>
      </c>
      <c r="AP548" s="220">
        <v>3.6047777741120002E-2</v>
      </c>
    </row>
    <row r="549" spans="1:42" hidden="1" outlineLevel="1" x14ac:dyDescent="0.25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0.1454977711738</v>
      </c>
      <c r="R549" s="18">
        <v>0.13853497469760001</v>
      </c>
      <c r="S549" s="18">
        <v>0.1339204573619</v>
      </c>
      <c r="T549" s="18">
        <v>0.13133984691020001</v>
      </c>
      <c r="U549" s="18">
        <v>0.12947176468839999</v>
      </c>
      <c r="V549" s="18">
        <v>0.12758357804379999</v>
      </c>
      <c r="W549" s="18">
        <v>0.12577633529669999</v>
      </c>
      <c r="X549" s="18">
        <v>0.1238533285502</v>
      </c>
      <c r="Y549" s="18">
        <v>0.1226116972143</v>
      </c>
      <c r="Z549" s="18">
        <v>0.1215873646336</v>
      </c>
      <c r="AA549" s="18">
        <v>0.1212660350845</v>
      </c>
      <c r="AB549" s="18">
        <v>0.1208582142896</v>
      </c>
      <c r="AC549" s="18">
        <v>0.1207450499013</v>
      </c>
      <c r="AD549" s="18">
        <v>0.11980814264</v>
      </c>
      <c r="AE549" s="18">
        <v>0.1197013176578</v>
      </c>
      <c r="AF549" s="18">
        <v>0.1200649207218</v>
      </c>
      <c r="AG549" s="18">
        <v>0.117729509419</v>
      </c>
      <c r="AH549" s="18">
        <v>0.1181790015879</v>
      </c>
      <c r="AI549" s="18">
        <v>0.1176365516593</v>
      </c>
      <c r="AJ549" s="18">
        <v>0.1126852166045</v>
      </c>
      <c r="AK549" s="18">
        <v>0.1124359613728</v>
      </c>
      <c r="AL549" s="18">
        <v>0.1125660687026</v>
      </c>
      <c r="AM549" s="18">
        <v>0.1124245581107</v>
      </c>
      <c r="AN549" s="18">
        <v>0.1117062294642</v>
      </c>
      <c r="AO549" s="220">
        <v>0.107303839023</v>
      </c>
      <c r="AP549" s="220">
        <v>0.10697198666969999</v>
      </c>
    </row>
    <row r="550" spans="1:42" hidden="1" outlineLevel="1" x14ac:dyDescent="0.25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0.2282317979198</v>
      </c>
      <c r="R550" s="18">
        <v>0.21358073430710001</v>
      </c>
      <c r="S550" s="18">
        <v>0.20640769319739999</v>
      </c>
      <c r="T550" s="18">
        <v>0.20228390067829999</v>
      </c>
      <c r="U550" s="18">
        <v>0.1978621517843</v>
      </c>
      <c r="V550" s="18">
        <v>0.19424836232209999</v>
      </c>
      <c r="W550" s="18">
        <v>0.19068798333129999</v>
      </c>
      <c r="X550" s="18">
        <v>0.18841285296980001</v>
      </c>
      <c r="Y550" s="18">
        <v>0.18619038358699999</v>
      </c>
      <c r="Z550" s="18">
        <v>0.18511465987549999</v>
      </c>
      <c r="AA550" s="18">
        <v>0.18401251076559999</v>
      </c>
      <c r="AB550" s="18">
        <v>0.18317882396929999</v>
      </c>
      <c r="AC550" s="18">
        <v>0.18314564764899999</v>
      </c>
      <c r="AD550" s="18">
        <v>0.18325048272460001</v>
      </c>
      <c r="AE550" s="18">
        <v>0.1831117377791</v>
      </c>
      <c r="AF550" s="18">
        <v>0.18330500254500001</v>
      </c>
      <c r="AG550" s="18">
        <v>0.1805556936229</v>
      </c>
      <c r="AH550" s="18">
        <v>0.1811606831649</v>
      </c>
      <c r="AI550" s="18">
        <v>0.18108489235690001</v>
      </c>
      <c r="AJ550" s="18">
        <v>0.1754514949289</v>
      </c>
      <c r="AK550" s="18">
        <v>0.1764065829442</v>
      </c>
      <c r="AL550" s="18">
        <v>0.17714794977459999</v>
      </c>
      <c r="AM550" s="18">
        <v>0.17711732343799999</v>
      </c>
      <c r="AN550" s="18">
        <v>0.1768926440019</v>
      </c>
      <c r="AO550" s="220">
        <v>0.17017910904729999</v>
      </c>
      <c r="AP550" s="220">
        <v>0.17019170488669999</v>
      </c>
    </row>
    <row r="551" spans="1:42" hidden="1" outlineLevel="1" x14ac:dyDescent="0.25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6.1931649331350001E-2</v>
      </c>
      <c r="R551" s="18">
        <v>6.7706277141729998E-2</v>
      </c>
      <c r="S551" s="18">
        <v>7.2520282216089998E-2</v>
      </c>
      <c r="T551" s="18">
        <v>7.5113572717660004E-2</v>
      </c>
      <c r="U551" s="18">
        <v>7.7107826422139994E-2</v>
      </c>
      <c r="V551" s="18">
        <v>7.7973232437320003E-2</v>
      </c>
      <c r="W551" s="18">
        <v>7.9884067262359998E-2</v>
      </c>
      <c r="X551" s="18">
        <v>8.1189463434630002E-2</v>
      </c>
      <c r="Y551" s="18">
        <v>8.2928192911659995E-2</v>
      </c>
      <c r="Z551" s="18">
        <v>8.4006027966959995E-2</v>
      </c>
      <c r="AA551" s="18">
        <v>8.4413671184440001E-2</v>
      </c>
      <c r="AB551" s="18">
        <v>8.5073625636459996E-2</v>
      </c>
      <c r="AC551" s="18">
        <v>8.5211079681909996E-2</v>
      </c>
      <c r="AD551" s="18">
        <v>8.5791462963720005E-2</v>
      </c>
      <c r="AE551" s="18">
        <v>8.5553426208180003E-2</v>
      </c>
      <c r="AF551" s="18">
        <v>8.5683828401859993E-2</v>
      </c>
      <c r="AG551" s="18">
        <v>8.8791689447790006E-2</v>
      </c>
      <c r="AH551" s="18">
        <v>8.8319584834050002E-2</v>
      </c>
      <c r="AI551" s="18">
        <v>8.8079345680169993E-2</v>
      </c>
      <c r="AJ551" s="18">
        <v>9.1533763148969993E-2</v>
      </c>
      <c r="AK551" s="18">
        <v>9.1553701772680005E-2</v>
      </c>
      <c r="AL551" s="18">
        <v>9.0921123454720004E-2</v>
      </c>
      <c r="AM551" s="18">
        <v>9.0521657526109994E-2</v>
      </c>
      <c r="AN551" s="18">
        <v>8.9519211426270007E-2</v>
      </c>
      <c r="AO551" s="220">
        <v>9.0294432821349996E-2</v>
      </c>
      <c r="AP551" s="220">
        <v>8.9377041607550001E-2</v>
      </c>
    </row>
    <row r="552" spans="1:42" hidden="1" outlineLevel="1" x14ac:dyDescent="0.25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8.88558692422E-2</v>
      </c>
      <c r="R552" s="18">
        <v>8.9922118939089996E-2</v>
      </c>
      <c r="S552" s="18">
        <v>9.1621090200099994E-2</v>
      </c>
      <c r="T552" s="18">
        <v>9.3285207542469994E-2</v>
      </c>
      <c r="U552" s="18">
        <v>9.4083112185139997E-2</v>
      </c>
      <c r="V552" s="18">
        <v>9.3982945561329995E-2</v>
      </c>
      <c r="W552" s="18">
        <v>9.5163681532240002E-2</v>
      </c>
      <c r="X552" s="18">
        <v>9.5602931379080006E-2</v>
      </c>
      <c r="Y552" s="18">
        <v>9.5738733044870003E-2</v>
      </c>
      <c r="Z552" s="18">
        <v>9.6704477751429999E-2</v>
      </c>
      <c r="AA552" s="18">
        <v>9.7649698563080006E-2</v>
      </c>
      <c r="AB552" s="18">
        <v>9.8259157841490002E-2</v>
      </c>
      <c r="AC552" s="18">
        <v>9.8478945402150006E-2</v>
      </c>
      <c r="AD552" s="18">
        <v>9.8927735097160005E-2</v>
      </c>
      <c r="AE552" s="18">
        <v>9.884915945943E-2</v>
      </c>
      <c r="AF552" s="18">
        <v>9.9148155617659994E-2</v>
      </c>
      <c r="AG552" s="18">
        <v>0.1022317212585</v>
      </c>
      <c r="AH552" s="18">
        <v>0.1021164943263</v>
      </c>
      <c r="AI552" s="18">
        <v>0.1018990316819</v>
      </c>
      <c r="AJ552" s="18">
        <v>0.1048523922633</v>
      </c>
      <c r="AK552" s="18">
        <v>0.1053180396246</v>
      </c>
      <c r="AL552" s="18">
        <v>0.10541873659879999</v>
      </c>
      <c r="AM552" s="18">
        <v>0.1047533771277</v>
      </c>
      <c r="AN552" s="18">
        <v>0.1035757392879</v>
      </c>
      <c r="AO552" s="220">
        <v>0.1035532649555</v>
      </c>
      <c r="AP552" s="220">
        <v>0.1027815356188</v>
      </c>
    </row>
    <row r="553" spans="1:42" hidden="1" outlineLevel="1" x14ac:dyDescent="0.25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3.1738484398220003E-2</v>
      </c>
      <c r="R553" s="18">
        <v>3.4902917848039998E-2</v>
      </c>
      <c r="S553" s="18">
        <v>3.7193701359859999E-2</v>
      </c>
      <c r="T553" s="18">
        <v>3.836579749829E-2</v>
      </c>
      <c r="U553" s="18">
        <v>3.90950467747E-2</v>
      </c>
      <c r="V553" s="18">
        <v>3.992545742037E-2</v>
      </c>
      <c r="W553" s="18">
        <v>4.1337767626989999E-2</v>
      </c>
      <c r="X553" s="18">
        <v>4.2394813713930002E-2</v>
      </c>
      <c r="Y553" s="18">
        <v>4.3038066994019998E-2</v>
      </c>
      <c r="Z553" s="18">
        <v>4.3410707818829997E-2</v>
      </c>
      <c r="AA553" s="18">
        <v>4.3810344046049998E-2</v>
      </c>
      <c r="AB553" s="18">
        <v>4.4076407904719998E-2</v>
      </c>
      <c r="AC553" s="18">
        <v>4.4222661044990001E-2</v>
      </c>
      <c r="AD553" s="18">
        <v>4.4503101762460001E-2</v>
      </c>
      <c r="AE553" s="18">
        <v>4.4583900147950002E-2</v>
      </c>
      <c r="AF553" s="18">
        <v>4.4753041958380001E-2</v>
      </c>
      <c r="AG553" s="18">
        <v>4.6562950444850003E-2</v>
      </c>
      <c r="AH553" s="18">
        <v>4.6444754269780002E-2</v>
      </c>
      <c r="AI553" s="18">
        <v>4.6545078499579999E-2</v>
      </c>
      <c r="AJ553" s="18">
        <v>4.9409946084529997E-2</v>
      </c>
      <c r="AK553" s="18">
        <v>4.9725710658749998E-2</v>
      </c>
      <c r="AL553" s="18">
        <v>4.9863671258019999E-2</v>
      </c>
      <c r="AM553" s="18">
        <v>4.9617301913919998E-2</v>
      </c>
      <c r="AN553" s="18">
        <v>4.9143364849459997E-2</v>
      </c>
      <c r="AO553" s="220">
        <v>5.0084196560699998E-2</v>
      </c>
      <c r="AP553" s="220">
        <v>4.9609001220839999E-2</v>
      </c>
    </row>
    <row r="554" spans="1:42" hidden="1" outlineLevel="1" x14ac:dyDescent="0.25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3.9940564635959998E-2</v>
      </c>
      <c r="R554" s="18">
        <v>6.228690377921E-2</v>
      </c>
      <c r="S554" s="18">
        <v>7.4387402719719997E-2</v>
      </c>
      <c r="T554" s="18">
        <v>8.0807766506939993E-2</v>
      </c>
      <c r="U554" s="18">
        <v>8.6047649404750001E-2</v>
      </c>
      <c r="V554" s="18">
        <v>9.0128755364810006E-2</v>
      </c>
      <c r="W554" s="18">
        <v>9.613869188337E-2</v>
      </c>
      <c r="X554" s="18">
        <v>9.9933377748170002E-2</v>
      </c>
      <c r="Y554" s="18">
        <v>0.1038212844572</v>
      </c>
      <c r="Z554" s="18">
        <v>0.1063305335218</v>
      </c>
      <c r="AA554" s="18">
        <v>0.1077693667558</v>
      </c>
      <c r="AB554" s="18">
        <v>0.10821154036489999</v>
      </c>
      <c r="AC554" s="18">
        <v>0.108896835139</v>
      </c>
      <c r="AD554" s="18">
        <v>0.1092498253975</v>
      </c>
      <c r="AE554" s="18">
        <v>0.1096922817226</v>
      </c>
      <c r="AF554" s="18">
        <v>0.10993306251020001</v>
      </c>
      <c r="AG554" s="18">
        <v>0.11520453302850001</v>
      </c>
      <c r="AH554" s="18">
        <v>0.114741876767</v>
      </c>
      <c r="AI554" s="18">
        <v>0.1140077089405</v>
      </c>
      <c r="AJ554" s="18">
        <v>0.1214700448667</v>
      </c>
      <c r="AK554" s="18">
        <v>0.1219476810083</v>
      </c>
      <c r="AL554" s="18">
        <v>0.1220252539068</v>
      </c>
      <c r="AM554" s="18">
        <v>0.1207845095524</v>
      </c>
      <c r="AN554" s="18">
        <v>0.11893985113659999</v>
      </c>
      <c r="AO554" s="220">
        <v>0.1212345427021</v>
      </c>
      <c r="AP554" s="220">
        <v>0.1190814003366</v>
      </c>
    </row>
    <row r="555" spans="1:42" hidden="1" outlineLevel="1" x14ac:dyDescent="0.25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2.7142149579000002E-2</v>
      </c>
      <c r="R555" s="18">
        <v>2.6881527473710001E-2</v>
      </c>
      <c r="S555" s="18">
        <v>2.7131078468629999E-2</v>
      </c>
      <c r="T555" s="18">
        <v>2.7677515713489999E-2</v>
      </c>
      <c r="U555" s="18">
        <v>2.8435456850159999E-2</v>
      </c>
      <c r="V555" s="18">
        <v>2.8574655522929999E-2</v>
      </c>
      <c r="W555" s="18">
        <v>2.8836265042539999E-2</v>
      </c>
      <c r="X555" s="18">
        <v>2.9006303489980002E-2</v>
      </c>
      <c r="Y555" s="18">
        <v>2.9230881423499999E-2</v>
      </c>
      <c r="Z555" s="18">
        <v>2.9660868447799998E-2</v>
      </c>
      <c r="AA555" s="18">
        <v>2.9792393817139998E-2</v>
      </c>
      <c r="AB555" s="18">
        <v>3.0033101294360001E-2</v>
      </c>
      <c r="AC555" s="18">
        <v>3.0367721620320001E-2</v>
      </c>
      <c r="AD555" s="18">
        <v>3.0699231748900001E-2</v>
      </c>
      <c r="AE555" s="18">
        <v>3.074203894389E-2</v>
      </c>
      <c r="AF555" s="18">
        <v>3.0894964802600001E-2</v>
      </c>
      <c r="AG555" s="18">
        <v>3.2138774292959998E-2</v>
      </c>
      <c r="AH555" s="18">
        <v>3.2396111692030001E-2</v>
      </c>
      <c r="AI555" s="18">
        <v>3.2518567265209998E-2</v>
      </c>
      <c r="AJ555" s="18">
        <v>3.4093051313949997E-2</v>
      </c>
      <c r="AK555" s="18">
        <v>3.4374574964860002E-2</v>
      </c>
      <c r="AL555" s="18">
        <v>3.4527790768469999E-2</v>
      </c>
      <c r="AM555" s="18">
        <v>3.4705421484469999E-2</v>
      </c>
      <c r="AN555" s="18">
        <v>3.4776704888350003E-2</v>
      </c>
      <c r="AO555" s="220">
        <v>3.5345546086989997E-2</v>
      </c>
      <c r="AP555" s="220">
        <v>3.550334906127E-2</v>
      </c>
    </row>
    <row r="556" spans="1:42" hidden="1" outlineLevel="1" x14ac:dyDescent="0.25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1.933630510154E-2</v>
      </c>
      <c r="R556" s="18">
        <v>2.0349567526829999E-2</v>
      </c>
      <c r="S556" s="18">
        <v>2.0852266155550001E-2</v>
      </c>
      <c r="T556" s="18">
        <v>2.118986869127E-2</v>
      </c>
      <c r="U556" s="18">
        <v>2.1778772738729999E-2</v>
      </c>
      <c r="V556" s="18">
        <v>2.1981590241699999E-2</v>
      </c>
      <c r="W556" s="18">
        <v>2.25320885256E-2</v>
      </c>
      <c r="X556" s="18">
        <v>2.2894993081539999E-2</v>
      </c>
      <c r="Y556" s="18">
        <v>2.2983616121350001E-2</v>
      </c>
      <c r="Z556" s="18">
        <v>2.3434305674000001E-2</v>
      </c>
      <c r="AA556" s="18">
        <v>2.3605004306240001E-2</v>
      </c>
      <c r="AB556" s="18">
        <v>2.3819735409589999E-2</v>
      </c>
      <c r="AC556" s="18">
        <v>2.4102044083900001E-2</v>
      </c>
      <c r="AD556" s="18">
        <v>2.4505977568710001E-2</v>
      </c>
      <c r="AE556" s="18">
        <v>2.4843857053490001E-2</v>
      </c>
      <c r="AF556" s="18">
        <v>2.5171185187319998E-2</v>
      </c>
      <c r="AG556" s="18">
        <v>2.6363139321040001E-2</v>
      </c>
      <c r="AH556" s="18">
        <v>2.6519112350410001E-2</v>
      </c>
      <c r="AI556" s="18">
        <v>2.6558240105289999E-2</v>
      </c>
      <c r="AJ556" s="18">
        <v>2.7900312935939999E-2</v>
      </c>
      <c r="AK556" s="18">
        <v>2.827220383552E-2</v>
      </c>
      <c r="AL556" s="18">
        <v>2.838637947922E-2</v>
      </c>
      <c r="AM556" s="18">
        <v>2.822236954257E-2</v>
      </c>
      <c r="AN556" s="18">
        <v>2.8322604439079999E-2</v>
      </c>
      <c r="AO556" s="220">
        <v>2.9060570495480002E-2</v>
      </c>
      <c r="AP556" s="220">
        <v>2.8904213548030001E-2</v>
      </c>
    </row>
    <row r="557" spans="1:42" hidden="1" outlineLevel="1" x14ac:dyDescent="0.25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3.1698860822190001E-3</v>
      </c>
      <c r="R557" s="18">
        <v>3.696658651258E-3</v>
      </c>
      <c r="S557" s="18">
        <v>3.9986120520150003E-3</v>
      </c>
      <c r="T557" s="18">
        <v>4.2784242952270003E-3</v>
      </c>
      <c r="U557" s="18">
        <v>4.5218010111040003E-3</v>
      </c>
      <c r="V557" s="18">
        <v>4.6447933137559998E-3</v>
      </c>
      <c r="W557" s="18">
        <v>4.8750517556859999E-3</v>
      </c>
      <c r="X557" s="18">
        <v>5.0735407164450002E-3</v>
      </c>
      <c r="Y557" s="18">
        <v>5.2020030142450003E-3</v>
      </c>
      <c r="Z557" s="18">
        <v>5.280312145886E-3</v>
      </c>
      <c r="AA557" s="18">
        <v>5.4054666606230001E-3</v>
      </c>
      <c r="AB557" s="18">
        <v>5.4875567725690003E-3</v>
      </c>
      <c r="AC557" s="18">
        <v>5.5184928216899997E-3</v>
      </c>
      <c r="AD557" s="18">
        <v>5.8029661887350004E-3</v>
      </c>
      <c r="AE557" s="18">
        <v>5.9279706878230002E-3</v>
      </c>
      <c r="AF557" s="18">
        <v>6.040700298674E-3</v>
      </c>
      <c r="AG557" s="18">
        <v>6.5808439783289997E-3</v>
      </c>
      <c r="AH557" s="18">
        <v>6.7290190155300002E-3</v>
      </c>
      <c r="AI557" s="18">
        <v>6.768825796747E-3</v>
      </c>
      <c r="AJ557" s="18">
        <v>7.0410587037669998E-3</v>
      </c>
      <c r="AK557" s="18">
        <v>7.0635172507590004E-3</v>
      </c>
      <c r="AL557" s="18">
        <v>7.0767411695150002E-3</v>
      </c>
      <c r="AM557" s="18">
        <v>7.0771164624749998E-3</v>
      </c>
      <c r="AN557" s="18">
        <v>6.998927110575E-3</v>
      </c>
      <c r="AO557" s="220">
        <v>7.0503988705750004E-3</v>
      </c>
      <c r="AP557" s="220">
        <v>7.0610749991750002E-3</v>
      </c>
    </row>
    <row r="558" spans="1:42" hidden="1" outlineLevel="1" x14ac:dyDescent="0.25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1.050024764735E-3</v>
      </c>
      <c r="R558" s="18">
        <v>1.453540537631E-3</v>
      </c>
      <c r="S558" s="18">
        <v>1.6523190297580001E-3</v>
      </c>
      <c r="T558" s="18">
        <v>1.773601344203E-3</v>
      </c>
      <c r="U558" s="18">
        <v>1.9124994440409999E-3</v>
      </c>
      <c r="V558" s="18">
        <v>2.1035690083580001E-3</v>
      </c>
      <c r="W558" s="18">
        <v>2.257215744414E-3</v>
      </c>
      <c r="X558" s="18">
        <v>2.2933428996050002E-3</v>
      </c>
      <c r="Y558" s="18">
        <v>2.2849919782199999E-3</v>
      </c>
      <c r="Z558" s="18">
        <v>2.3597855165239999E-3</v>
      </c>
      <c r="AA558" s="18">
        <v>2.3910974117219998E-3</v>
      </c>
      <c r="AB558" s="18">
        <v>2.4193637073450002E-3</v>
      </c>
      <c r="AC558" s="18">
        <v>2.4123392218599999E-3</v>
      </c>
      <c r="AD558" s="18">
        <v>2.4649767881350002E-3</v>
      </c>
      <c r="AE558" s="18">
        <v>2.512188582947E-3</v>
      </c>
      <c r="AF558" s="18">
        <v>2.5545727813149999E-3</v>
      </c>
      <c r="AG558" s="18">
        <v>2.6343257617180002E-3</v>
      </c>
      <c r="AH558" s="18">
        <v>2.623833313969E-3</v>
      </c>
      <c r="AI558" s="18">
        <v>2.60411770236E-3</v>
      </c>
      <c r="AJ558" s="18">
        <v>2.6674961354299998E-3</v>
      </c>
      <c r="AK558" s="18">
        <v>2.6386181257650001E-3</v>
      </c>
      <c r="AL558" s="18">
        <v>2.6030407044979999E-3</v>
      </c>
      <c r="AM558" s="18">
        <v>2.5484506969500002E-3</v>
      </c>
      <c r="AN558" s="18">
        <v>2.4894387447190001E-3</v>
      </c>
      <c r="AO558" s="220">
        <v>2.5514109302439999E-3</v>
      </c>
      <c r="AP558" s="220">
        <v>2.4829247368590001E-3</v>
      </c>
    </row>
    <row r="559" spans="1:42" hidden="1" outlineLevel="1" x14ac:dyDescent="0.25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2.3774145616599999E-4</v>
      </c>
      <c r="R559" s="18">
        <v>3.4095395327100002E-4</v>
      </c>
      <c r="S559" s="18">
        <v>5.4526527982000003E-4</v>
      </c>
      <c r="T559" s="18">
        <v>6.0675835459600002E-4</v>
      </c>
      <c r="U559" s="18">
        <v>7.4127885427900002E-4</v>
      </c>
      <c r="V559" s="18">
        <v>7.3413146600399999E-4</v>
      </c>
      <c r="W559" s="18">
        <v>8.0137837079799999E-4</v>
      </c>
      <c r="X559" s="18">
        <v>8.3277814790099999E-4</v>
      </c>
      <c r="Y559" s="18">
        <v>8.5079488550699996E-4</v>
      </c>
      <c r="Z559" s="18">
        <v>8.2942956273899995E-4</v>
      </c>
      <c r="AA559" s="18">
        <v>0</v>
      </c>
      <c r="AB559" s="18">
        <v>0</v>
      </c>
      <c r="AC559" s="18">
        <v>0</v>
      </c>
      <c r="AD559" s="18">
        <v>5.6489051394800001E-4</v>
      </c>
      <c r="AE559" s="18">
        <v>5.8584634938299996E-4</v>
      </c>
      <c r="AF559" s="18">
        <v>6.2423770972000003E-4</v>
      </c>
      <c r="AG559" s="18">
        <v>6.4615537551599995E-4</v>
      </c>
      <c r="AH559" s="18">
        <v>6.5837883892999995E-4</v>
      </c>
      <c r="AI559" s="18">
        <v>6.67481432735E-4</v>
      </c>
      <c r="AJ559" s="18">
        <v>6.8808204200100003E-4</v>
      </c>
      <c r="AK559" s="18">
        <v>6.8912363422000001E-4</v>
      </c>
      <c r="AL559" s="18">
        <v>6.7061387641300003E-4</v>
      </c>
      <c r="AM559" s="18">
        <v>6.8016082790199996E-4</v>
      </c>
      <c r="AN559" s="18">
        <v>6.9570173674000002E-4</v>
      </c>
      <c r="AO559" s="220">
        <v>7.3140446667000001E-4</v>
      </c>
      <c r="AP559" s="220">
        <v>7.3415382584899995E-4</v>
      </c>
    </row>
    <row r="560" spans="1:42" hidden="1" outlineLevel="1" x14ac:dyDescent="0.25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>
        <v>0</v>
      </c>
      <c r="AB560" s="18">
        <v>0</v>
      </c>
      <c r="AC560" s="18">
        <v>0</v>
      </c>
      <c r="AD560" s="18">
        <v>1.4379031264100001E-4</v>
      </c>
      <c r="AE560" s="18">
        <v>1.39014387989E-4</v>
      </c>
      <c r="AF560" s="18">
        <v>1.5365851316199999E-4</v>
      </c>
      <c r="AG560" s="18">
        <v>1.59053630896E-4</v>
      </c>
      <c r="AH560" s="18">
        <v>1.5491266798299999E-4</v>
      </c>
      <c r="AI560" s="18">
        <v>1.5041835103899999E-4</v>
      </c>
      <c r="AJ560" s="18">
        <v>1.5081250235600001E-4</v>
      </c>
      <c r="AK560" s="18">
        <v>1.45078659836E-4</v>
      </c>
      <c r="AL560" s="18">
        <v>1.5000573551299999E-4</v>
      </c>
      <c r="AM560" s="18">
        <v>1.4636372245999999E-4</v>
      </c>
      <c r="AN560" s="18">
        <v>1.4249312680199999E-4</v>
      </c>
      <c r="AO560" s="220">
        <v>1.3607524961299999E-4</v>
      </c>
      <c r="AP560" s="220">
        <v>1.31982710265E-4</v>
      </c>
    </row>
    <row r="561" spans="1:42" hidden="1" outlineLevel="1" x14ac:dyDescent="0.25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>
        <v>0</v>
      </c>
      <c r="AB561" s="18">
        <v>0</v>
      </c>
      <c r="AC561" s="18">
        <v>0</v>
      </c>
      <c r="AD561" s="18">
        <v>5.1353683086000003E-5</v>
      </c>
      <c r="AE561" s="18">
        <v>6.9507193995000006E-5</v>
      </c>
      <c r="AF561" s="18">
        <v>6.7225599508E-5</v>
      </c>
      <c r="AG561" s="18">
        <v>6.9585963516999996E-5</v>
      </c>
      <c r="AH561" s="18">
        <v>6.7774292243000001E-5</v>
      </c>
      <c r="AI561" s="18">
        <v>7.5209175519E-5</v>
      </c>
      <c r="AJ561" s="18">
        <v>7.5406251178000006E-5</v>
      </c>
      <c r="AK561" s="18">
        <v>7.2539329918000001E-5</v>
      </c>
      <c r="AL561" s="18">
        <v>7.0590934359000002E-5</v>
      </c>
      <c r="AM561" s="18">
        <v>6.8877045864000001E-5</v>
      </c>
      <c r="AN561" s="18">
        <v>6.7055589083000005E-5</v>
      </c>
      <c r="AO561" s="220">
        <v>6.8037624807000001E-5</v>
      </c>
      <c r="AP561" s="220">
        <v>6.5991355132000005E-5</v>
      </c>
    </row>
    <row r="562" spans="1:42" hidden="1" outlineLevel="1" x14ac:dyDescent="0.25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>
        <v>0</v>
      </c>
      <c r="AB562" s="18">
        <v>0</v>
      </c>
      <c r="AC562" s="18">
        <v>0</v>
      </c>
      <c r="AD562" s="18">
        <v>3.0812209851999997E-5</v>
      </c>
      <c r="AE562" s="18">
        <v>2.9788797426000002E-5</v>
      </c>
      <c r="AF562" s="18">
        <v>2.8810971217999999E-5</v>
      </c>
      <c r="AG562" s="18">
        <v>2.9822555792999999E-5</v>
      </c>
      <c r="AH562" s="18">
        <v>2.9046125246999999E-5</v>
      </c>
      <c r="AI562" s="18">
        <v>2.820344082E-5</v>
      </c>
      <c r="AJ562" s="18">
        <v>2.8277344191999999E-5</v>
      </c>
      <c r="AK562" s="18">
        <v>2.7202248719E-5</v>
      </c>
      <c r="AL562" s="18">
        <v>2.6471600385000001E-5</v>
      </c>
      <c r="AM562" s="18">
        <v>2.5828892199E-5</v>
      </c>
      <c r="AN562" s="18">
        <v>2.5145845905999998E-5</v>
      </c>
      <c r="AO562" s="220">
        <v>2.5514109302E-5</v>
      </c>
      <c r="AP562" s="220">
        <v>2.4746758174999999E-5</v>
      </c>
    </row>
    <row r="563" spans="1:42" hidden="1" outlineLevel="1" x14ac:dyDescent="0.25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>
        <v>0</v>
      </c>
      <c r="AB563" s="18">
        <v>0</v>
      </c>
      <c r="AC563" s="18">
        <v>0</v>
      </c>
      <c r="AD563" s="18">
        <v>2.0541473234E-5</v>
      </c>
      <c r="AE563" s="18">
        <v>2.9788797426000002E-5</v>
      </c>
      <c r="AF563" s="18">
        <v>2.8810971217999999E-5</v>
      </c>
      <c r="AG563" s="18">
        <v>3.9763407724000001E-5</v>
      </c>
      <c r="AH563" s="18">
        <v>3.8728166996000001E-5</v>
      </c>
      <c r="AI563" s="18">
        <v>3.760458776E-5</v>
      </c>
      <c r="AJ563" s="18">
        <v>4.7128906985999997E-5</v>
      </c>
      <c r="AK563" s="18">
        <v>4.5337081199000001E-5</v>
      </c>
      <c r="AL563" s="18">
        <v>4.4119333975000001E-5</v>
      </c>
      <c r="AM563" s="18">
        <v>5.1657784398000001E-5</v>
      </c>
      <c r="AN563" s="18">
        <v>5.0291691812999997E-5</v>
      </c>
      <c r="AO563" s="220">
        <v>5.9532921706000001E-5</v>
      </c>
      <c r="AP563" s="220">
        <v>5.7742435741000001E-5</v>
      </c>
    </row>
    <row r="564" spans="1:42" hidden="1" outlineLevel="1" x14ac:dyDescent="0.25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>
        <v>0</v>
      </c>
      <c r="AB564" s="18">
        <v>0</v>
      </c>
      <c r="AC564" s="18">
        <v>0</v>
      </c>
      <c r="AD564" s="18">
        <v>3.0812209851999997E-5</v>
      </c>
      <c r="AE564" s="18">
        <v>2.9788797426000002E-5</v>
      </c>
      <c r="AF564" s="18">
        <v>2.8810971217999999E-5</v>
      </c>
      <c r="AG564" s="18">
        <v>2.9822555792999999E-5</v>
      </c>
      <c r="AH564" s="18">
        <v>1.9364083498000001E-5</v>
      </c>
      <c r="AI564" s="18">
        <v>1.880229388E-5</v>
      </c>
      <c r="AJ564" s="18">
        <v>1.8851562795000002E-5</v>
      </c>
      <c r="AK564" s="18">
        <v>1.8134832479E-5</v>
      </c>
      <c r="AL564" s="18">
        <v>1.7647733590000001E-5</v>
      </c>
      <c r="AM564" s="18">
        <v>1.7219261466E-5</v>
      </c>
      <c r="AN564" s="18">
        <v>1.6763897271000001E-5</v>
      </c>
      <c r="AO564" s="220">
        <v>1.7009406202E-5</v>
      </c>
      <c r="AP564" s="220">
        <v>1.6497838783000001E-5</v>
      </c>
    </row>
    <row r="565" spans="1:42" hidden="1" outlineLevel="1" x14ac:dyDescent="0.25">
      <c r="A565" s="49" t="s">
        <v>853</v>
      </c>
      <c r="C565" s="7"/>
      <c r="D565" s="7"/>
      <c r="E565" s="7"/>
      <c r="F565" s="7"/>
    </row>
    <row r="566" spans="1:42" hidden="1" outlineLevel="1" x14ac:dyDescent="0.25">
      <c r="A566" s="16" t="s">
        <v>216</v>
      </c>
      <c r="C566" s="7"/>
      <c r="D566" s="7"/>
      <c r="E566" s="7"/>
      <c r="F566" s="7"/>
    </row>
    <row r="567" spans="1:42" hidden="1" outlineLevel="1" x14ac:dyDescent="0.25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>
        <v>1.045796701718E-3</v>
      </c>
      <c r="AB567" s="18">
        <v>1.7090770983669999E-3</v>
      </c>
      <c r="AC567" s="18">
        <v>1.3404107018390001E-3</v>
      </c>
      <c r="AD567" s="18">
        <v>1.011195377393E-3</v>
      </c>
      <c r="AE567" s="18">
        <v>2.473938849818E-3</v>
      </c>
      <c r="AF567" s="18">
        <v>1.399586880562E-3</v>
      </c>
      <c r="AG567" s="18">
        <v>1.329335332334E-3</v>
      </c>
      <c r="AH567" s="18">
        <v>1.4213672384589999E-3</v>
      </c>
      <c r="AI567" s="18">
        <v>3.661894533653E-3</v>
      </c>
      <c r="AJ567" s="18">
        <v>1.727804359383E-3</v>
      </c>
      <c r="AK567" s="18">
        <v>1.6819012797069999E-3</v>
      </c>
      <c r="AL567" s="18">
        <v>2.0211553529449998E-3</v>
      </c>
      <c r="AM567" s="18">
        <v>9.8354092139499999E-4</v>
      </c>
      <c r="AN567" s="18">
        <v>1.882855834309E-3</v>
      </c>
      <c r="AO567" s="220">
        <v>1.936716705688E-3</v>
      </c>
      <c r="AP567" s="220">
        <v>9.9367886637099991E-4</v>
      </c>
    </row>
    <row r="568" spans="1:42" hidden="1" outlineLevel="1" x14ac:dyDescent="0.25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220">
        <v>0</v>
      </c>
      <c r="AP568" s="220">
        <v>0</v>
      </c>
    </row>
    <row r="569" spans="1:42" hidden="1" outlineLevel="1" x14ac:dyDescent="0.25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>
        <v>2.820203413205E-2</v>
      </c>
      <c r="AB569" s="18">
        <v>2.8115993833920001E-2</v>
      </c>
      <c r="AC569" s="18">
        <v>2.79877754544E-2</v>
      </c>
      <c r="AD569" s="18">
        <v>2.7704689676520001E-2</v>
      </c>
      <c r="AE569" s="18">
        <v>2.754252082398E-2</v>
      </c>
      <c r="AF569" s="18">
        <v>2.7248508716050002E-2</v>
      </c>
      <c r="AG569" s="18">
        <v>2.611694152924E-2</v>
      </c>
      <c r="AH569" s="18">
        <v>2.599349675811E-2</v>
      </c>
      <c r="AI569" s="18">
        <v>2.5869818229989999E-2</v>
      </c>
      <c r="AJ569" s="18">
        <v>2.5176577808159999E-2</v>
      </c>
      <c r="AK569" s="18">
        <v>2.4542961608780001E-2</v>
      </c>
      <c r="AL569" s="18">
        <v>2.4236056699199999E-2</v>
      </c>
      <c r="AM569" s="18">
        <v>2.6076890269909999E-2</v>
      </c>
      <c r="AN569" s="18">
        <v>2.8471833494480001E-2</v>
      </c>
      <c r="AO569" s="220">
        <v>3.1529747968600003E-2</v>
      </c>
      <c r="AP569" s="220">
        <v>3.4068989704150003E-2</v>
      </c>
    </row>
    <row r="570" spans="1:42" hidden="1" outlineLevel="1" x14ac:dyDescent="0.25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>
        <v>2.985692122048E-2</v>
      </c>
      <c r="AB570" s="18">
        <v>2.933357163602E-2</v>
      </c>
      <c r="AC570" s="18">
        <v>2.93710792987E-2</v>
      </c>
      <c r="AD570" s="18">
        <v>2.9077026260120001E-2</v>
      </c>
      <c r="AE570" s="18">
        <v>2.8909172527310002E-2</v>
      </c>
      <c r="AF570" s="18">
        <v>2.8715661859810001E-2</v>
      </c>
      <c r="AG570" s="18">
        <v>2.8245877061469998E-2</v>
      </c>
      <c r="AH570" s="18">
        <v>2.8164489183979999E-2</v>
      </c>
      <c r="AI570" s="18">
        <v>2.7866355042910001E-2</v>
      </c>
      <c r="AJ570" s="18">
        <v>2.6818941292629999E-2</v>
      </c>
      <c r="AK570" s="18">
        <v>2.6471663619739998E-2</v>
      </c>
      <c r="AL570" s="18">
        <v>2.6292827124440001E-2</v>
      </c>
      <c r="AM570" s="18">
        <v>2.6346711230639999E-2</v>
      </c>
      <c r="AN570" s="18">
        <v>2.662290299052E-2</v>
      </c>
      <c r="AO570" s="220">
        <v>2.726897121609E-2</v>
      </c>
      <c r="AP570" s="220">
        <v>2.837412426831E-2</v>
      </c>
    </row>
    <row r="571" spans="1:42" hidden="1" outlineLevel="1" x14ac:dyDescent="0.25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>
        <v>2.8305464575070001E-2</v>
      </c>
      <c r="AB571" s="18">
        <v>2.7903755501439999E-2</v>
      </c>
      <c r="AC571" s="18">
        <v>2.7977052168779999E-2</v>
      </c>
      <c r="AD571" s="18">
        <v>2.7766599597590001E-2</v>
      </c>
      <c r="AE571" s="18">
        <v>2.7382911865930001E-2</v>
      </c>
      <c r="AF571" s="18">
        <v>2.7161637806219999E-2</v>
      </c>
      <c r="AG571" s="18">
        <v>2.5717141429289998E-2</v>
      </c>
      <c r="AH571" s="18">
        <v>2.55943456843E-2</v>
      </c>
      <c r="AI571" s="18">
        <v>2.554810139758E-2</v>
      </c>
      <c r="AJ571" s="18">
        <v>2.48348143085E-2</v>
      </c>
      <c r="AK571" s="18">
        <v>2.4497257769650001E-2</v>
      </c>
      <c r="AL571" s="18">
        <v>2.4378516988390001E-2</v>
      </c>
      <c r="AM571" s="18">
        <v>2.4510187917239998E-2</v>
      </c>
      <c r="AN571" s="18">
        <v>2.4629789832580001E-2</v>
      </c>
      <c r="AO571" s="220">
        <v>2.5142886654729999E-2</v>
      </c>
      <c r="AP571" s="220">
        <v>2.5284534515730001E-2</v>
      </c>
    </row>
    <row r="572" spans="1:42" hidden="1" outlineLevel="1" x14ac:dyDescent="0.25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>
        <v>3.382175486985E-2</v>
      </c>
      <c r="AB572" s="18">
        <v>3.3332588637430001E-2</v>
      </c>
      <c r="AC572" s="18">
        <v>3.3424481261059999E-2</v>
      </c>
      <c r="AD572" s="18">
        <v>3.3255945932E-2</v>
      </c>
      <c r="AE572" s="18">
        <v>3.3098907676189997E-2</v>
      </c>
      <c r="AF572" s="18">
        <v>3.2981988764700002E-2</v>
      </c>
      <c r="AG572" s="18">
        <v>3.2473763118439997E-2</v>
      </c>
      <c r="AH572" s="18">
        <v>3.2564886387969998E-2</v>
      </c>
      <c r="AI572" s="18">
        <v>3.2748881087779999E-2</v>
      </c>
      <c r="AJ572" s="18">
        <v>3.1802992329309998E-2</v>
      </c>
      <c r="AK572" s="18">
        <v>3.1681901279709997E-2</v>
      </c>
      <c r="AL572" s="18">
        <v>3.1439205071590003E-2</v>
      </c>
      <c r="AM572" s="18">
        <v>3.1377566563090001E-2</v>
      </c>
      <c r="AN572" s="18">
        <v>3.1253710583009998E-2</v>
      </c>
      <c r="AO572" s="220">
        <v>3.176215397328E-2</v>
      </c>
      <c r="AP572" s="220">
        <v>3.1764322753580002E-2</v>
      </c>
    </row>
    <row r="573" spans="1:42" hidden="1" outlineLevel="1" x14ac:dyDescent="0.25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>
        <v>4.0774579095560003E-2</v>
      </c>
      <c r="AB573" s="18">
        <v>4.0436987556129997E-2</v>
      </c>
      <c r="AC573" s="18">
        <v>4.028738405447E-2</v>
      </c>
      <c r="AD573" s="18">
        <v>4.0262085332510002E-2</v>
      </c>
      <c r="AE573" s="18">
        <v>4.0321213028079998E-2</v>
      </c>
      <c r="AF573" s="18">
        <v>4.0539757919730003E-2</v>
      </c>
      <c r="AG573" s="18">
        <v>3.9670164917540003E-2</v>
      </c>
      <c r="AH573" s="18">
        <v>3.982748885298E-2</v>
      </c>
      <c r="AI573" s="18">
        <v>3.9855038180220001E-2</v>
      </c>
      <c r="AJ573" s="18">
        <v>3.8087643350799998E-2</v>
      </c>
      <c r="AK573" s="18">
        <v>3.77970749543E-2</v>
      </c>
      <c r="AL573" s="18">
        <v>3.7832110549180002E-2</v>
      </c>
      <c r="AM573" s="18">
        <v>3.8123090581509998E-2</v>
      </c>
      <c r="AN573" s="18">
        <v>3.8276253965019998E-2</v>
      </c>
      <c r="AO573" s="220">
        <v>3.808015424873E-2</v>
      </c>
      <c r="AP573" s="220">
        <v>3.8494618268659998E-2</v>
      </c>
    </row>
    <row r="574" spans="1:42" hidden="1" outlineLevel="1" x14ac:dyDescent="0.25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>
        <v>3.5717979658680003E-2</v>
      </c>
      <c r="AB574" s="18">
        <v>3.5711892048879999E-2</v>
      </c>
      <c r="AC574" s="18">
        <v>3.571926438261E-2</v>
      </c>
      <c r="AD574" s="18">
        <v>3.5577567971929999E-2</v>
      </c>
      <c r="AE574" s="18">
        <v>3.5383310888320002E-2</v>
      </c>
      <c r="AF574" s="18">
        <v>3.5153761510399999E-2</v>
      </c>
      <c r="AG574" s="18">
        <v>3.4142928535729998E-2</v>
      </c>
      <c r="AH574" s="18">
        <v>3.4005724410520001E-2</v>
      </c>
      <c r="AI574" s="18">
        <v>3.3903276780560002E-2</v>
      </c>
      <c r="AJ574" s="18">
        <v>3.3018151439199998E-2</v>
      </c>
      <c r="AK574" s="18">
        <v>3.2705667276050003E-2</v>
      </c>
      <c r="AL574" s="18">
        <v>3.2614502457439999E-2</v>
      </c>
      <c r="AM574" s="18">
        <v>3.3031307935350002E-2</v>
      </c>
      <c r="AN574" s="18">
        <v>3.3382525062339997E-2</v>
      </c>
      <c r="AO574" s="220">
        <v>3.3793554606800003E-2</v>
      </c>
      <c r="AP574" s="220">
        <v>3.4177542857620001E-2</v>
      </c>
    </row>
    <row r="575" spans="1:42" hidden="1" outlineLevel="1" x14ac:dyDescent="0.25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>
        <v>1.2664483135090001E-2</v>
      </c>
      <c r="AB575" s="18">
        <v>1.26449364402E-2</v>
      </c>
      <c r="AC575" s="18">
        <v>1.2964452308189999E-2</v>
      </c>
      <c r="AD575" s="18">
        <v>1.295981014291E-2</v>
      </c>
      <c r="AE575" s="18">
        <v>1.270886328495E-2</v>
      </c>
      <c r="AF575" s="18">
        <v>1.272176212814E-2</v>
      </c>
      <c r="AG575" s="18">
        <v>1.228385807096E-2</v>
      </c>
      <c r="AH575" s="18">
        <v>1.220818162347E-2</v>
      </c>
      <c r="AI575" s="18">
        <v>1.2159003813289999E-2</v>
      </c>
      <c r="AJ575" s="18">
        <v>1.2350953140430001E-2</v>
      </c>
      <c r="AK575" s="18">
        <v>1.22760511883E-2</v>
      </c>
      <c r="AL575" s="18">
        <v>1.2287199943019999E-2</v>
      </c>
      <c r="AM575" s="18">
        <v>1.2507507115440001E-2</v>
      </c>
      <c r="AN575" s="18">
        <v>1.298492019066E-2</v>
      </c>
      <c r="AO575" s="220">
        <v>1.3737777165680001E-2</v>
      </c>
      <c r="AP575" s="220">
        <v>1.409520946583E-2</v>
      </c>
    </row>
    <row r="576" spans="1:42" hidden="1" outlineLevel="1" x14ac:dyDescent="0.25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>
        <v>4.9485720852730002E-2</v>
      </c>
      <c r="AB576" s="18">
        <v>4.9172270503339999E-2</v>
      </c>
      <c r="AC576" s="18">
        <v>4.8973245402390002E-2</v>
      </c>
      <c r="AD576" s="18">
        <v>4.866119795697E-2</v>
      </c>
      <c r="AE576" s="18">
        <v>4.820190533194E-2</v>
      </c>
      <c r="AF576" s="18">
        <v>4.8010656164939998E-2</v>
      </c>
      <c r="AG576" s="18">
        <v>4.3078460769619999E-2</v>
      </c>
      <c r="AH576" s="18">
        <v>4.303043283553E-2</v>
      </c>
      <c r="AI576" s="18">
        <v>4.2920810347930001E-2</v>
      </c>
      <c r="AJ576" s="18">
        <v>4.1904002430319998E-2</v>
      </c>
      <c r="AK576" s="18">
        <v>4.1736745886650002E-2</v>
      </c>
      <c r="AL576" s="18">
        <v>4.1616211980909999E-2</v>
      </c>
      <c r="AM576" s="18">
        <v>4.1883176227899999E-2</v>
      </c>
      <c r="AN576" s="18">
        <v>4.2160704289859997E-2</v>
      </c>
      <c r="AO576" s="220">
        <v>4.2211816554189999E-2</v>
      </c>
      <c r="AP576" s="220">
        <v>4.2402531793549997E-2</v>
      </c>
    </row>
    <row r="577" spans="1:42" hidden="1" outlineLevel="1" x14ac:dyDescent="0.25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>
        <v>3.7097052232369997E-2</v>
      </c>
      <c r="AB577" s="18">
        <v>3.6862447219680003E-2</v>
      </c>
      <c r="AC577" s="18">
        <v>3.6845209372150002E-2</v>
      </c>
      <c r="AD577" s="18">
        <v>3.6681628230919999E-2</v>
      </c>
      <c r="AE577" s="18">
        <v>3.6480622474940001E-2</v>
      </c>
      <c r="AF577" s="18">
        <v>3.6437520511190001E-2</v>
      </c>
      <c r="AG577" s="18">
        <v>3.5862068965520001E-2</v>
      </c>
      <c r="AH577" s="18">
        <v>3.5816507330750001E-2</v>
      </c>
      <c r="AI577" s="18">
        <v>3.566325709906E-2</v>
      </c>
      <c r="AJ577" s="18">
        <v>3.4916837548420003E-2</v>
      </c>
      <c r="AK577" s="18">
        <v>3.4661791590490001E-2</v>
      </c>
      <c r="AL577" s="18">
        <v>3.4493197521189997E-2</v>
      </c>
      <c r="AM577" s="18">
        <v>3.4763384425239997E-2</v>
      </c>
      <c r="AN577" s="18">
        <v>3.5324750224759997E-2</v>
      </c>
      <c r="AO577" s="220">
        <v>3.5368750860760002E-2</v>
      </c>
      <c r="AP577" s="220">
        <v>3.5981195253719997E-2</v>
      </c>
    </row>
    <row r="578" spans="1:42" hidden="1" outlineLevel="1" x14ac:dyDescent="0.25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>
        <v>0.121921507786</v>
      </c>
      <c r="AB578" s="18">
        <v>0.1215902236322</v>
      </c>
      <c r="AC578" s="18">
        <v>0.1208943220203</v>
      </c>
      <c r="AD578" s="18">
        <v>0.1199504720631</v>
      </c>
      <c r="AE578" s="18">
        <v>0.11984637637789999</v>
      </c>
      <c r="AF578" s="18">
        <v>0.1202486438486</v>
      </c>
      <c r="AG578" s="18">
        <v>0.11797101449279999</v>
      </c>
      <c r="AH578" s="18">
        <v>0.1184505150022</v>
      </c>
      <c r="AI578" s="18">
        <v>0.1179565303786</v>
      </c>
      <c r="AJ578" s="18">
        <v>0.1130572643731</v>
      </c>
      <c r="AK578" s="18">
        <v>0.11275137111520001</v>
      </c>
      <c r="AL578" s="18">
        <v>0.1128908754185</v>
      </c>
      <c r="AM578" s="18">
        <v>0.1128634967056</v>
      </c>
      <c r="AN578" s="18">
        <v>0.112140179465</v>
      </c>
      <c r="AO578" s="220">
        <v>0.1077330946151</v>
      </c>
      <c r="AP578" s="220">
        <v>0.1073841195087</v>
      </c>
    </row>
    <row r="579" spans="1:42" hidden="1" outlineLevel="1" x14ac:dyDescent="0.25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>
        <v>0.18468080216050001</v>
      </c>
      <c r="AB579" s="18">
        <v>0.18391010031050001</v>
      </c>
      <c r="AC579" s="18">
        <v>0.18333601415469999</v>
      </c>
      <c r="AD579" s="18">
        <v>0.18349068771599999</v>
      </c>
      <c r="AE579" s="18">
        <v>0.1833507905631</v>
      </c>
      <c r="AF579" s="18">
        <v>0.1835485801432</v>
      </c>
      <c r="AG579" s="18">
        <v>0.18091954022990001</v>
      </c>
      <c r="AH579" s="18">
        <v>0.1815163846648</v>
      </c>
      <c r="AI579" s="18">
        <v>0.18144829348140001</v>
      </c>
      <c r="AJ579" s="18">
        <v>0.17585630743530001</v>
      </c>
      <c r="AK579" s="18">
        <v>0.17691956124309999</v>
      </c>
      <c r="AL579" s="18">
        <v>0.1776746919296</v>
      </c>
      <c r="AM579" s="18">
        <v>0.17787294043919999</v>
      </c>
      <c r="AN579" s="18">
        <v>0.17767543636460001</v>
      </c>
      <c r="AO579" s="220">
        <v>0.1708700592205</v>
      </c>
      <c r="AP579" s="220">
        <v>0.17099626744159999</v>
      </c>
    </row>
    <row r="580" spans="1:42" hidden="1" outlineLevel="1" x14ac:dyDescent="0.25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>
        <v>8.4238349709819998E-2</v>
      </c>
      <c r="AB580" s="18">
        <v>8.5107571323250003E-2</v>
      </c>
      <c r="AC580" s="18">
        <v>8.5335906921880006E-2</v>
      </c>
      <c r="AD580" s="18">
        <v>8.5869060516949994E-2</v>
      </c>
      <c r="AE580" s="18">
        <v>8.5560377076160002E-2</v>
      </c>
      <c r="AF580" s="18">
        <v>8.5654717090399998E-2</v>
      </c>
      <c r="AG580" s="18">
        <v>8.8725637181409994E-2</v>
      </c>
      <c r="AH580" s="18">
        <v>8.8153974960569995E-2</v>
      </c>
      <c r="AI580" s="18">
        <v>8.7913855586989997E-2</v>
      </c>
      <c r="AJ580" s="18">
        <v>9.1336295283659996E-2</v>
      </c>
      <c r="AK580" s="18">
        <v>9.1380255941499997E-2</v>
      </c>
      <c r="AL580" s="18">
        <v>9.0711589144529994E-2</v>
      </c>
      <c r="AM580" s="18">
        <v>9.0285575023279996E-2</v>
      </c>
      <c r="AN580" s="18">
        <v>8.9291469475679994E-2</v>
      </c>
      <c r="AO580" s="220">
        <v>9.0035807739980003E-2</v>
      </c>
      <c r="AP580" s="220">
        <v>8.9213991666460005E-2</v>
      </c>
    </row>
    <row r="581" spans="1:42" hidden="1" outlineLevel="1" x14ac:dyDescent="0.25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>
        <v>9.7845199103599997E-2</v>
      </c>
      <c r="AB581" s="18">
        <v>9.8601461093360002E-2</v>
      </c>
      <c r="AC581" s="18">
        <v>9.8632781084120005E-2</v>
      </c>
      <c r="AD581" s="18">
        <v>9.908682866429E-2</v>
      </c>
      <c r="AE581" s="18">
        <v>9.8987480672349998E-2</v>
      </c>
      <c r="AF581" s="18">
        <v>9.9303102256710005E-2</v>
      </c>
      <c r="AG581" s="18">
        <v>0.1023488255872</v>
      </c>
      <c r="AH581" s="18">
        <v>0.1022118810725</v>
      </c>
      <c r="AI581" s="18">
        <v>0.1019558490959</v>
      </c>
      <c r="AJ581" s="18">
        <v>0.10510176957550001</v>
      </c>
      <c r="AK581" s="18">
        <v>0.105521023766</v>
      </c>
      <c r="AL581" s="18">
        <v>0.10565211197380001</v>
      </c>
      <c r="AM581" s="18">
        <v>0.10502128104029999</v>
      </c>
      <c r="AN581" s="18">
        <v>0.1037521415365</v>
      </c>
      <c r="AO581" s="220">
        <v>0.1037477620163</v>
      </c>
      <c r="AP581" s="220">
        <v>0.1029167397313</v>
      </c>
    </row>
    <row r="582" spans="1:42" hidden="1" outlineLevel="1" x14ac:dyDescent="0.25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>
        <v>4.3693616043210003E-2</v>
      </c>
      <c r="AB582" s="18">
        <v>4.4022698331140003E-2</v>
      </c>
      <c r="AC582" s="18">
        <v>4.4190660018230001E-2</v>
      </c>
      <c r="AD582" s="18">
        <v>4.4513233245630002E-2</v>
      </c>
      <c r="AE582" s="18">
        <v>4.4600728215870002E-2</v>
      </c>
      <c r="AF582" s="18">
        <v>4.4748170884730001E-2</v>
      </c>
      <c r="AG582" s="18">
        <v>4.6566716641680002E-2</v>
      </c>
      <c r="AH582" s="18">
        <v>4.6457290835100001E-2</v>
      </c>
      <c r="AI582" s="18">
        <v>4.6563780362030002E-2</v>
      </c>
      <c r="AJ582" s="18">
        <v>4.938482570062E-2</v>
      </c>
      <c r="AK582" s="18">
        <v>4.9725776965270002E-2</v>
      </c>
      <c r="AL582" s="18">
        <v>4.9861101218040001E-2</v>
      </c>
      <c r="AM582" s="18">
        <v>4.947297873637E-2</v>
      </c>
      <c r="AN582" s="18">
        <v>4.9022102352719997E-2</v>
      </c>
      <c r="AO582" s="220">
        <v>4.9984506266350003E-2</v>
      </c>
      <c r="AP582" s="220">
        <v>4.9491887739339997E-2</v>
      </c>
    </row>
    <row r="583" spans="1:42" hidden="1" outlineLevel="1" x14ac:dyDescent="0.25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>
        <v>0.1084985347354</v>
      </c>
      <c r="AB583" s="18">
        <v>0.1089676280691</v>
      </c>
      <c r="AC583" s="18">
        <v>0.1092810036995</v>
      </c>
      <c r="AD583" s="18">
        <v>0.1096115152453</v>
      </c>
      <c r="AE583" s="18">
        <v>0.11005037657739999</v>
      </c>
      <c r="AF583" s="18">
        <v>0.1103164031582</v>
      </c>
      <c r="AG583" s="18">
        <v>0.115672163918</v>
      </c>
      <c r="AH583" s="18">
        <v>0.1151696878833</v>
      </c>
      <c r="AI583" s="18">
        <v>0.1142851735852</v>
      </c>
      <c r="AJ583" s="18">
        <v>0.1217152730311</v>
      </c>
      <c r="AK583" s="18">
        <v>0.1221206581353</v>
      </c>
      <c r="AL583" s="18">
        <v>0.12218640928839999</v>
      </c>
      <c r="AM583" s="18">
        <v>0.12110609186100001</v>
      </c>
      <c r="AN583" s="18">
        <v>0.11925601750549999</v>
      </c>
      <c r="AO583" s="220">
        <v>0.1214536565211</v>
      </c>
      <c r="AP583" s="220">
        <v>0.1191329108111</v>
      </c>
    </row>
    <row r="584" spans="1:42" hidden="1" outlineLevel="1" x14ac:dyDescent="0.25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>
        <v>2.986841349193E-2</v>
      </c>
      <c r="AB584" s="18">
        <v>3.005965014186E-2</v>
      </c>
      <c r="AC584" s="18">
        <v>3.0486301002630001E-2</v>
      </c>
      <c r="AD584" s="18">
        <v>3.0810504049939999E-2</v>
      </c>
      <c r="AE584" s="18">
        <v>3.0844431143699998E-2</v>
      </c>
      <c r="AF584" s="18">
        <v>3.0993610161970001E-2</v>
      </c>
      <c r="AG584" s="18">
        <v>3.2223888055969999E-2</v>
      </c>
      <c r="AH584" s="18">
        <v>3.2496738643670003E-2</v>
      </c>
      <c r="AI584" s="18">
        <v>3.2654258490010003E-2</v>
      </c>
      <c r="AJ584" s="18">
        <v>3.4195336826919998E-2</v>
      </c>
      <c r="AK584" s="18">
        <v>3.4478976234000001E-2</v>
      </c>
      <c r="AL584" s="18">
        <v>3.465346534653E-2</v>
      </c>
      <c r="AM584" s="18">
        <v>3.4780792229160001E-2</v>
      </c>
      <c r="AN584" s="18">
        <v>3.4900683595410001E-2</v>
      </c>
      <c r="AO584" s="220">
        <v>3.5472042418399997E-2</v>
      </c>
      <c r="AP584" s="220">
        <v>3.5622134823019999E-2</v>
      </c>
    </row>
    <row r="585" spans="1:42" hidden="1" outlineLevel="1" x14ac:dyDescent="0.25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>
        <v>2.3651094638860001E-2</v>
      </c>
      <c r="AB585" s="18">
        <v>2.3748352360310001E-2</v>
      </c>
      <c r="AC585" s="18">
        <v>2.415956248995E-2</v>
      </c>
      <c r="AD585" s="18">
        <v>2.456792034257E-2</v>
      </c>
      <c r="AE585" s="18">
        <v>2.4898997456230001E-2</v>
      </c>
      <c r="AF585" s="18">
        <v>2.525047779E-2</v>
      </c>
      <c r="AG585" s="18">
        <v>2.6436781609199999E-2</v>
      </c>
      <c r="AH585" s="18">
        <v>2.6587355672809999E-2</v>
      </c>
      <c r="AI585" s="18">
        <v>2.6645723531690001E-2</v>
      </c>
      <c r="AJ585" s="18">
        <v>2.8005620110880002E-2</v>
      </c>
      <c r="AK585" s="18">
        <v>2.838208409506E-2</v>
      </c>
      <c r="AL585" s="18">
        <v>2.852767291118E-2</v>
      </c>
      <c r="AM585" s="18">
        <v>2.8383424289110001E-2</v>
      </c>
      <c r="AN585" s="18">
        <v>2.8463352161889999E-2</v>
      </c>
      <c r="AO585" s="220">
        <v>2.9197080291970001E-2</v>
      </c>
      <c r="AP585" s="220">
        <v>2.897534173368E-2</v>
      </c>
    </row>
    <row r="586" spans="1:42" hidden="1" outlineLevel="1" x14ac:dyDescent="0.25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>
        <v>5.4128598517500003E-3</v>
      </c>
      <c r="AB586" s="18">
        <v>5.4846853287459996E-3</v>
      </c>
      <c r="AC586" s="18">
        <v>5.533215377192E-3</v>
      </c>
      <c r="AD586" s="18">
        <v>5.8195325800960004E-3</v>
      </c>
      <c r="AE586" s="18">
        <v>5.9454336874659999E-3</v>
      </c>
      <c r="AF586" s="18">
        <v>6.0616590413309999E-3</v>
      </c>
      <c r="AG586" s="18">
        <v>6.5867066466769996E-3</v>
      </c>
      <c r="AH586" s="18">
        <v>6.7174205105239998E-3</v>
      </c>
      <c r="AI586" s="18">
        <v>6.7749780002460003E-3</v>
      </c>
      <c r="AJ586" s="18">
        <v>7.0156451735400001E-3</v>
      </c>
      <c r="AK586" s="18">
        <v>7.0292504570380002E-3</v>
      </c>
      <c r="AL586" s="18">
        <v>7.0428805470480003E-3</v>
      </c>
      <c r="AM586" s="18">
        <v>7.05886448895E-3</v>
      </c>
      <c r="AN586" s="18">
        <v>6.9970993842549999E-3</v>
      </c>
      <c r="AO586" s="220">
        <v>7.049648808704E-3</v>
      </c>
      <c r="AP586" s="220">
        <v>7.0726554606409999E-3</v>
      </c>
    </row>
    <row r="587" spans="1:42" hidden="1" outlineLevel="1" x14ac:dyDescent="0.25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>
        <v>2.4018847325170001E-3</v>
      </c>
      <c r="AB587" s="18">
        <v>2.4463260427599999E-3</v>
      </c>
      <c r="AC587" s="18">
        <v>2.423462548925E-3</v>
      </c>
      <c r="AD587" s="18">
        <v>2.4763968425939998E-3</v>
      </c>
      <c r="AE587" s="18">
        <v>2.5238166492089998E-3</v>
      </c>
      <c r="AF587" s="18">
        <v>2.5675180015830002E-3</v>
      </c>
      <c r="AG587" s="18">
        <v>2.6486756621689998E-3</v>
      </c>
      <c r="AH587" s="18">
        <v>2.638291243988E-3</v>
      </c>
      <c r="AI587" s="18">
        <v>2.6210459581960002E-3</v>
      </c>
      <c r="AJ587" s="18">
        <v>2.6771474139900002E-3</v>
      </c>
      <c r="AK587" s="18">
        <v>2.6325411334550001E-3</v>
      </c>
      <c r="AL587" s="18">
        <v>2.5999002777979999E-3</v>
      </c>
      <c r="AM587" s="18">
        <v>2.5502432740600002E-3</v>
      </c>
      <c r="AN587" s="18">
        <v>2.5104744457449999E-3</v>
      </c>
      <c r="AO587" s="220">
        <v>2.573681311114E-3</v>
      </c>
      <c r="AP587" s="220">
        <v>2.513423014939E-3</v>
      </c>
    </row>
    <row r="588" spans="1:42" hidden="1" outlineLevel="1" x14ac:dyDescent="0.25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>
        <v>0</v>
      </c>
      <c r="AB588" s="18">
        <v>0</v>
      </c>
      <c r="AC588" s="18">
        <v>0</v>
      </c>
      <c r="AD588" s="18">
        <v>5.6750760976100002E-4</v>
      </c>
      <c r="AE588" s="18">
        <v>5.8855803281999996E-4</v>
      </c>
      <c r="AF588" s="18">
        <v>6.2740101542399995E-4</v>
      </c>
      <c r="AG588" s="18">
        <v>6.4967516241899996E-4</v>
      </c>
      <c r="AH588" s="18">
        <v>6.62006659008E-4</v>
      </c>
      <c r="AI588" s="18">
        <v>6.7182044415800004E-4</v>
      </c>
      <c r="AJ588" s="18">
        <v>6.9302042986300004E-4</v>
      </c>
      <c r="AK588" s="18">
        <v>6.9469835466199996E-4</v>
      </c>
      <c r="AL588" s="18">
        <v>6.7668637367300001E-4</v>
      </c>
      <c r="AM588" s="18">
        <v>6.8760825478100004E-4</v>
      </c>
      <c r="AN588" s="18">
        <v>7.0395060471899998E-4</v>
      </c>
      <c r="AO588" s="220">
        <v>7.4025616306299996E-4</v>
      </c>
      <c r="AP588" s="220">
        <v>7.4317158913500005E-4</v>
      </c>
    </row>
    <row r="589" spans="1:42" hidden="1" outlineLevel="1" x14ac:dyDescent="0.25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>
        <v>0</v>
      </c>
      <c r="AB589" s="18">
        <v>0</v>
      </c>
      <c r="AC589" s="18">
        <v>0</v>
      </c>
      <c r="AD589" s="18">
        <v>1.4445648248500001E-4</v>
      </c>
      <c r="AE589" s="18">
        <v>1.3965783829600001E-4</v>
      </c>
      <c r="AF589" s="18">
        <v>1.5443717302799999E-4</v>
      </c>
      <c r="AG589" s="18">
        <v>1.5992003998E-4</v>
      </c>
      <c r="AH589" s="18">
        <v>1.5576627270800001E-4</v>
      </c>
      <c r="AI589" s="18">
        <v>1.5139615642999999E-4</v>
      </c>
      <c r="AJ589" s="18">
        <v>1.51894888737E-4</v>
      </c>
      <c r="AK589" s="18">
        <v>1.4625228519199999E-4</v>
      </c>
      <c r="AL589" s="18">
        <v>1.51364057269E-4</v>
      </c>
      <c r="AM589" s="18">
        <v>1.47966333307E-4</v>
      </c>
      <c r="AN589" s="18">
        <v>1.4418265397899999E-4</v>
      </c>
      <c r="AO589" s="220">
        <v>1.3772207684899999E-4</v>
      </c>
      <c r="AP589" s="220">
        <v>1.3360388119300001E-4</v>
      </c>
    </row>
    <row r="590" spans="1:42" hidden="1" outlineLevel="1" x14ac:dyDescent="0.25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>
        <v>0</v>
      </c>
      <c r="AB590" s="18">
        <v>0</v>
      </c>
      <c r="AC590" s="18">
        <v>0</v>
      </c>
      <c r="AD590" s="18">
        <v>5.1591600887000003E-5</v>
      </c>
      <c r="AE590" s="18">
        <v>6.9828919148000004E-5</v>
      </c>
      <c r="AF590" s="18">
        <v>6.7566263199999999E-5</v>
      </c>
      <c r="AG590" s="18">
        <v>6.9965017490999993E-5</v>
      </c>
      <c r="AH590" s="18">
        <v>6.8147744309999996E-5</v>
      </c>
      <c r="AI590" s="18">
        <v>7.5698078214999994E-5</v>
      </c>
      <c r="AJ590" s="18">
        <v>7.5947444367999994E-5</v>
      </c>
      <c r="AK590" s="18">
        <v>7.3126142595999994E-5</v>
      </c>
      <c r="AL590" s="18">
        <v>7.1230144597000003E-5</v>
      </c>
      <c r="AM590" s="18">
        <v>6.9631215674000006E-5</v>
      </c>
      <c r="AN590" s="18">
        <v>6.7850660695999995E-5</v>
      </c>
      <c r="AO590" s="220">
        <v>6.8861038424000002E-5</v>
      </c>
      <c r="AP590" s="220">
        <v>6.6801940595999999E-5</v>
      </c>
    </row>
    <row r="591" spans="1:42" hidden="1" outlineLevel="1" x14ac:dyDescent="0.25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>
        <v>0</v>
      </c>
      <c r="AB591" s="18">
        <v>0</v>
      </c>
      <c r="AC591" s="18">
        <v>0</v>
      </c>
      <c r="AD591" s="18">
        <v>3.0954960532000003E-5</v>
      </c>
      <c r="AE591" s="18">
        <v>2.9926679634999999E-5</v>
      </c>
      <c r="AF591" s="18">
        <v>2.8956969943000001E-5</v>
      </c>
      <c r="AG591" s="18">
        <v>2.9985007496000001E-5</v>
      </c>
      <c r="AH591" s="18">
        <v>2.9206176133000001E-5</v>
      </c>
      <c r="AI591" s="18">
        <v>2.8386779331000001E-5</v>
      </c>
      <c r="AJ591" s="18">
        <v>2.8480291637999999E-5</v>
      </c>
      <c r="AK591" s="18">
        <v>2.7422303473000001E-5</v>
      </c>
      <c r="AL591" s="18">
        <v>2.6711304224000001E-5</v>
      </c>
      <c r="AM591" s="18">
        <v>2.6111705878000001E-5</v>
      </c>
      <c r="AN591" s="18">
        <v>2.5443997761000001E-5</v>
      </c>
      <c r="AO591" s="220">
        <v>2.5822889408999999E-5</v>
      </c>
      <c r="AP591" s="220">
        <v>2.5050727724E-5</v>
      </c>
    </row>
    <row r="592" spans="1:42" hidden="1" outlineLevel="1" x14ac:dyDescent="0.25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>
        <v>0</v>
      </c>
      <c r="AB592" s="18">
        <v>0</v>
      </c>
      <c r="AC592" s="18">
        <v>0</v>
      </c>
      <c r="AD592" s="18">
        <v>2.0636640355E-5</v>
      </c>
      <c r="AE592" s="18">
        <v>2.9926679634999999E-5</v>
      </c>
      <c r="AF592" s="18">
        <v>2.8956969943000001E-5</v>
      </c>
      <c r="AG592" s="18">
        <v>3.9980009994999999E-5</v>
      </c>
      <c r="AH592" s="18">
        <v>3.8941568177000002E-5</v>
      </c>
      <c r="AI592" s="18">
        <v>3.7849039107999997E-5</v>
      </c>
      <c r="AJ592" s="18">
        <v>4.7467152729999998E-5</v>
      </c>
      <c r="AK592" s="18">
        <v>4.5703839122E-5</v>
      </c>
      <c r="AL592" s="18">
        <v>4.4518840372999999E-5</v>
      </c>
      <c r="AM592" s="18">
        <v>5.2223411755000001E-5</v>
      </c>
      <c r="AN592" s="18">
        <v>4.2406662935E-5</v>
      </c>
      <c r="AO592" s="220">
        <v>6.0253408621E-5</v>
      </c>
      <c r="AP592" s="220">
        <v>5.8451698022000003E-5</v>
      </c>
    </row>
    <row r="593" spans="1:42" hidden="1" outlineLevel="1" x14ac:dyDescent="0.25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>
        <v>0</v>
      </c>
      <c r="AB593" s="18">
        <v>0</v>
      </c>
      <c r="AC593" s="18">
        <v>0</v>
      </c>
      <c r="AD593" s="18">
        <v>3.0954960532000003E-5</v>
      </c>
      <c r="AE593" s="18">
        <v>2.9926679634999999E-5</v>
      </c>
      <c r="AF593" s="18">
        <v>2.8956969943000001E-5</v>
      </c>
      <c r="AG593" s="18">
        <v>2.9985007496000001E-5</v>
      </c>
      <c r="AH593" s="18">
        <v>1.9470784088000001E-5</v>
      </c>
      <c r="AI593" s="18">
        <v>1.8924519553999999E-5</v>
      </c>
      <c r="AJ593" s="18">
        <v>1.8986861091999998E-5</v>
      </c>
      <c r="AK593" s="18">
        <v>1.8281535648999999E-5</v>
      </c>
      <c r="AL593" s="18">
        <v>1.7807536149000001E-5</v>
      </c>
      <c r="AM593" s="18">
        <v>1.7407803918000001E-5</v>
      </c>
      <c r="AN593" s="18">
        <v>1.6962665173999999E-5</v>
      </c>
      <c r="AO593" s="220">
        <v>1.7215259606E-5</v>
      </c>
      <c r="AP593" s="220">
        <v>1.6700485149E-5</v>
      </c>
    </row>
    <row r="594" spans="1:42" hidden="1" outlineLevel="1" x14ac:dyDescent="0.25">
      <c r="A594" s="49" t="s">
        <v>837</v>
      </c>
      <c r="C594" s="7"/>
      <c r="D594" s="7"/>
      <c r="E594" s="7"/>
      <c r="F594" s="7"/>
    </row>
    <row r="595" spans="1:42" hidden="1" outlineLevel="1" x14ac:dyDescent="0.25">
      <c r="A595" s="28" t="s">
        <v>863</v>
      </c>
      <c r="C595" s="7"/>
      <c r="D595" s="7"/>
      <c r="E595" s="7"/>
      <c r="F595" s="7"/>
    </row>
    <row r="596" spans="1:42" hidden="1" outlineLevel="1" x14ac:dyDescent="0.25">
      <c r="A596" s="28" t="s">
        <v>240</v>
      </c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224">
        <v>0</v>
      </c>
      <c r="AP596" s="224">
        <v>0</v>
      </c>
    </row>
    <row r="597" spans="1:42" hidden="1" outlineLevel="1" x14ac:dyDescent="0.25">
      <c r="A597" s="28" t="s">
        <v>241</v>
      </c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224">
        <v>0</v>
      </c>
      <c r="AP597" s="224">
        <v>0</v>
      </c>
    </row>
    <row r="598" spans="1:42" hidden="1" outlineLevel="1" x14ac:dyDescent="0.25">
      <c r="A598" s="28" t="s">
        <v>242</v>
      </c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242071.06</v>
      </c>
      <c r="R598" s="19">
        <v>237884.31</v>
      </c>
      <c r="S598" s="19">
        <v>253124.37</v>
      </c>
      <c r="T598" s="19">
        <v>257848.66</v>
      </c>
      <c r="U598" s="19">
        <v>270362.65000000002</v>
      </c>
      <c r="V598" s="19">
        <v>287796.37</v>
      </c>
      <c r="W598" s="19">
        <v>288320.76</v>
      </c>
      <c r="X598" s="19">
        <v>310784.82</v>
      </c>
      <c r="Y598" s="19">
        <v>313159.28999999998</v>
      </c>
      <c r="Z598" s="19">
        <v>311029.09000000003</v>
      </c>
      <c r="AA598" s="19">
        <v>335003.96999999997</v>
      </c>
      <c r="AB598" s="19">
        <v>318682.26</v>
      </c>
      <c r="AC598" s="19">
        <v>310302.23</v>
      </c>
      <c r="AD598" s="19">
        <v>320412.79999999999</v>
      </c>
      <c r="AE598" s="19">
        <v>320835.78000000003</v>
      </c>
      <c r="AF598" s="19">
        <v>346796.08</v>
      </c>
      <c r="AG598" s="19">
        <v>357893.3</v>
      </c>
      <c r="AH598" s="19">
        <v>382161.36</v>
      </c>
      <c r="AI598" s="19">
        <v>394503.47</v>
      </c>
      <c r="AJ598" s="19">
        <v>397983.11</v>
      </c>
      <c r="AK598" s="19">
        <v>405934.7</v>
      </c>
      <c r="AL598" s="19">
        <v>399329.16</v>
      </c>
      <c r="AM598" s="19">
        <v>454234.38</v>
      </c>
      <c r="AN598" s="19">
        <v>491145.59</v>
      </c>
      <c r="AO598" s="224">
        <v>520603.77</v>
      </c>
      <c r="AP598" s="224">
        <v>598883.12</v>
      </c>
    </row>
    <row r="599" spans="1:42" hidden="1" outlineLevel="1" x14ac:dyDescent="0.25">
      <c r="A599" s="28" t="s">
        <v>243</v>
      </c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365730.69</v>
      </c>
      <c r="R599" s="19">
        <v>396468.28</v>
      </c>
      <c r="S599" s="19">
        <v>429200.81</v>
      </c>
      <c r="T599" s="19">
        <v>438343.16</v>
      </c>
      <c r="U599" s="19">
        <v>460947.86</v>
      </c>
      <c r="V599" s="19">
        <v>493677.68</v>
      </c>
      <c r="W599" s="19">
        <v>506713.04</v>
      </c>
      <c r="X599" s="19">
        <v>537633.73</v>
      </c>
      <c r="Y599" s="19">
        <v>548150.97</v>
      </c>
      <c r="Z599" s="19">
        <v>557572.28</v>
      </c>
      <c r="AA599" s="19">
        <v>609604.43999999994</v>
      </c>
      <c r="AB599" s="19">
        <v>616207.88</v>
      </c>
      <c r="AC599" s="19">
        <v>592088.14</v>
      </c>
      <c r="AD599" s="19">
        <v>611323.98</v>
      </c>
      <c r="AE599" s="19">
        <v>613681.78</v>
      </c>
      <c r="AF599" s="19">
        <v>658426.85</v>
      </c>
      <c r="AG599" s="19">
        <v>706757.49</v>
      </c>
      <c r="AH599" s="19">
        <v>736078.18</v>
      </c>
      <c r="AI599" s="19">
        <v>742051.94</v>
      </c>
      <c r="AJ599" s="19">
        <v>764552.27</v>
      </c>
      <c r="AK599" s="19">
        <v>786938.65</v>
      </c>
      <c r="AL599" s="19">
        <v>797441.88</v>
      </c>
      <c r="AM599" s="19">
        <v>868269.57</v>
      </c>
      <c r="AN599" s="19">
        <v>854392.89</v>
      </c>
      <c r="AO599" s="224">
        <v>833982.94</v>
      </c>
      <c r="AP599" s="224">
        <v>898783.81</v>
      </c>
    </row>
    <row r="600" spans="1:42" hidden="1" outlineLevel="1" x14ac:dyDescent="0.25">
      <c r="A600" s="28" t="s">
        <v>244</v>
      </c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832031.4</v>
      </c>
      <c r="R600" s="19">
        <v>838415.8</v>
      </c>
      <c r="S600" s="19">
        <v>882305.91</v>
      </c>
      <c r="T600" s="19">
        <v>910425.8</v>
      </c>
      <c r="U600" s="19">
        <v>944284.9</v>
      </c>
      <c r="V600" s="19">
        <v>965509.69</v>
      </c>
      <c r="W600" s="19">
        <v>970935.44</v>
      </c>
      <c r="X600" s="19">
        <v>1017596.29</v>
      </c>
      <c r="Y600" s="19">
        <v>1032194.88</v>
      </c>
      <c r="Z600" s="19">
        <v>1012523.85</v>
      </c>
      <c r="AA600" s="19">
        <v>1087714.3799999999</v>
      </c>
      <c r="AB600" s="19">
        <v>1067458.02</v>
      </c>
      <c r="AC600" s="19">
        <v>1041020.14</v>
      </c>
      <c r="AD600" s="19">
        <v>1041120.68</v>
      </c>
      <c r="AE600" s="19">
        <v>1080538.3500000001</v>
      </c>
      <c r="AF600" s="19">
        <v>1105468.73</v>
      </c>
      <c r="AG600" s="19">
        <v>1139635.8700000001</v>
      </c>
      <c r="AH600" s="19">
        <v>1155423.54</v>
      </c>
      <c r="AI600" s="19">
        <v>1180987.81</v>
      </c>
      <c r="AJ600" s="19">
        <v>1215082.3899999999</v>
      </c>
      <c r="AK600" s="19">
        <v>1249316.06</v>
      </c>
      <c r="AL600" s="19">
        <v>1249023.6499999999</v>
      </c>
      <c r="AM600" s="19">
        <v>1343196.31</v>
      </c>
      <c r="AN600" s="19">
        <v>1341501.22</v>
      </c>
      <c r="AO600" s="224">
        <v>1346455.83</v>
      </c>
      <c r="AP600" s="224">
        <v>1389983.13</v>
      </c>
    </row>
    <row r="601" spans="1:42" hidden="1" outlineLevel="1" x14ac:dyDescent="0.25">
      <c r="A601" s="28" t="s">
        <v>245</v>
      </c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714356.97</v>
      </c>
      <c r="R601" s="19">
        <v>741420.84</v>
      </c>
      <c r="S601" s="19">
        <v>803212.72</v>
      </c>
      <c r="T601" s="19">
        <v>897227.63</v>
      </c>
      <c r="U601" s="19">
        <v>938828.63</v>
      </c>
      <c r="V601" s="19">
        <v>1003896.57</v>
      </c>
      <c r="W601" s="19">
        <v>1082311.3500000001</v>
      </c>
      <c r="X601" s="19">
        <v>1153905.6299999999</v>
      </c>
      <c r="Y601" s="19">
        <v>1200222.6499999999</v>
      </c>
      <c r="Z601" s="19">
        <v>1224972.8799999999</v>
      </c>
      <c r="AA601" s="19">
        <v>1349706.91</v>
      </c>
      <c r="AB601" s="19">
        <v>1336777.3999999999</v>
      </c>
      <c r="AC601" s="19">
        <v>1324740.1100000001</v>
      </c>
      <c r="AD601" s="19">
        <v>1324219.21</v>
      </c>
      <c r="AE601" s="19">
        <v>1364768.8</v>
      </c>
      <c r="AF601" s="19">
        <v>1453746.2</v>
      </c>
      <c r="AG601" s="19">
        <v>1535158.44</v>
      </c>
      <c r="AH601" s="19">
        <v>1609496.16</v>
      </c>
      <c r="AI601" s="19">
        <v>1669446.86</v>
      </c>
      <c r="AJ601" s="19">
        <v>1723337.7</v>
      </c>
      <c r="AK601" s="19">
        <v>1765990</v>
      </c>
      <c r="AL601" s="19">
        <v>1800844.81</v>
      </c>
      <c r="AM601" s="19">
        <v>1971906.5</v>
      </c>
      <c r="AN601" s="19">
        <v>1972347.23</v>
      </c>
      <c r="AO601" s="224">
        <v>1946909.11</v>
      </c>
      <c r="AP601" s="224">
        <v>2008271.71</v>
      </c>
    </row>
    <row r="602" spans="1:42" hidden="1" outlineLevel="1" x14ac:dyDescent="0.25">
      <c r="A602" s="28" t="s">
        <v>246</v>
      </c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708661.58</v>
      </c>
      <c r="R602" s="19">
        <v>743201.38</v>
      </c>
      <c r="S602" s="19">
        <v>845270.77</v>
      </c>
      <c r="T602" s="19">
        <v>949947.48</v>
      </c>
      <c r="U602" s="19">
        <v>990997.01</v>
      </c>
      <c r="V602" s="19">
        <v>1040112.19</v>
      </c>
      <c r="W602" s="19">
        <v>1079519.8</v>
      </c>
      <c r="X602" s="19">
        <v>1175725.3899999999</v>
      </c>
      <c r="Y602" s="19">
        <v>1225169.21</v>
      </c>
      <c r="Z602" s="19">
        <v>1285488.56</v>
      </c>
      <c r="AA602" s="19">
        <v>1422301.14</v>
      </c>
      <c r="AB602" s="19">
        <v>1381042.5</v>
      </c>
      <c r="AC602" s="19">
        <v>1378902.42</v>
      </c>
      <c r="AD602" s="19">
        <v>1468955.9</v>
      </c>
      <c r="AE602" s="19">
        <v>1487416.68</v>
      </c>
      <c r="AF602" s="19">
        <v>1556102.97</v>
      </c>
      <c r="AG602" s="19">
        <v>1608128.82</v>
      </c>
      <c r="AH602" s="19">
        <v>1701012.4</v>
      </c>
      <c r="AI602" s="19">
        <v>1785560.11</v>
      </c>
      <c r="AJ602" s="19">
        <v>1854912.94</v>
      </c>
      <c r="AK602" s="19">
        <v>1902106.17</v>
      </c>
      <c r="AL602" s="19">
        <v>1935768.29</v>
      </c>
      <c r="AM602" s="19">
        <v>2105543.59</v>
      </c>
      <c r="AN602" s="19">
        <v>2037199.09</v>
      </c>
      <c r="AO602" s="224">
        <v>2074289.93</v>
      </c>
      <c r="AP602" s="224">
        <v>2185292.87</v>
      </c>
    </row>
    <row r="603" spans="1:42" hidden="1" outlineLevel="1" x14ac:dyDescent="0.25">
      <c r="A603" s="28" t="s">
        <v>247</v>
      </c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792521.23</v>
      </c>
      <c r="R603" s="19">
        <v>868166.71</v>
      </c>
      <c r="S603" s="19">
        <v>962432.99</v>
      </c>
      <c r="T603" s="19">
        <v>1099499.93</v>
      </c>
      <c r="U603" s="19">
        <v>1141967.3700000001</v>
      </c>
      <c r="V603" s="19">
        <v>1237853.6299999999</v>
      </c>
      <c r="W603" s="19">
        <v>1292630.0900000001</v>
      </c>
      <c r="X603" s="19">
        <v>1423150.92</v>
      </c>
      <c r="Y603" s="19">
        <v>1462326.57</v>
      </c>
      <c r="Z603" s="19">
        <v>1524546.79</v>
      </c>
      <c r="AA603" s="19">
        <v>1653550.58</v>
      </c>
      <c r="AB603" s="19">
        <v>1627891.69</v>
      </c>
      <c r="AC603" s="19">
        <v>1607471.99</v>
      </c>
      <c r="AD603" s="19">
        <v>1678315.21</v>
      </c>
      <c r="AE603" s="19">
        <v>1714355.6</v>
      </c>
      <c r="AF603" s="19">
        <v>1798539.52</v>
      </c>
      <c r="AG603" s="19">
        <v>1843851.79</v>
      </c>
      <c r="AH603" s="19">
        <v>1913295.08</v>
      </c>
      <c r="AI603" s="19">
        <v>1983903.32</v>
      </c>
      <c r="AJ603" s="19">
        <v>2052428.19</v>
      </c>
      <c r="AK603" s="19">
        <v>2113878.3199999998</v>
      </c>
      <c r="AL603" s="19">
        <v>2159355.77</v>
      </c>
      <c r="AM603" s="19">
        <v>2348441.5699999998</v>
      </c>
      <c r="AN603" s="19">
        <v>2403960.2799999998</v>
      </c>
      <c r="AO603" s="224">
        <v>2468135.1800000002</v>
      </c>
      <c r="AP603" s="224">
        <v>2636088.9300000002</v>
      </c>
    </row>
    <row r="604" spans="1:42" hidden="1" outlineLevel="1" x14ac:dyDescent="0.25">
      <c r="A604" s="28" t="s">
        <v>248</v>
      </c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416245.38</v>
      </c>
      <c r="R604" s="19">
        <v>465204.92</v>
      </c>
      <c r="S604" s="19">
        <v>528162.02</v>
      </c>
      <c r="T604" s="19">
        <v>583484</v>
      </c>
      <c r="U604" s="19">
        <v>657377.6</v>
      </c>
      <c r="V604" s="19">
        <v>718188.87</v>
      </c>
      <c r="W604" s="19">
        <v>769861.04</v>
      </c>
      <c r="X604" s="19">
        <v>812852.72</v>
      </c>
      <c r="Y604" s="19">
        <v>845023.11</v>
      </c>
      <c r="Z604" s="19">
        <v>842617.05</v>
      </c>
      <c r="AA604" s="19">
        <v>933465.89</v>
      </c>
      <c r="AB604" s="19">
        <v>939701.64</v>
      </c>
      <c r="AC604" s="19">
        <v>959748.58</v>
      </c>
      <c r="AD604" s="19">
        <v>992291.04</v>
      </c>
      <c r="AE604" s="19">
        <v>1057501.33</v>
      </c>
      <c r="AF604" s="19">
        <v>1115727</v>
      </c>
      <c r="AG604" s="19">
        <v>1175595.78</v>
      </c>
      <c r="AH604" s="19">
        <v>1206409.22</v>
      </c>
      <c r="AI604" s="19">
        <v>1259070.73</v>
      </c>
      <c r="AJ604" s="19">
        <v>1317122.6499999999</v>
      </c>
      <c r="AK604" s="19">
        <v>1361123.04</v>
      </c>
      <c r="AL604" s="19">
        <v>1419908.94</v>
      </c>
      <c r="AM604" s="19">
        <v>1560206.11</v>
      </c>
      <c r="AN604" s="19">
        <v>1558521.19</v>
      </c>
      <c r="AO604" s="224">
        <v>1567887.99</v>
      </c>
      <c r="AP604" s="224">
        <v>1690157.14</v>
      </c>
    </row>
    <row r="605" spans="1:42" hidden="1" outlineLevel="1" x14ac:dyDescent="0.25">
      <c r="A605" s="28" t="s">
        <v>249</v>
      </c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1365074.75</v>
      </c>
      <c r="R605" s="19">
        <v>1393017.32</v>
      </c>
      <c r="S605" s="19">
        <v>1594129.99</v>
      </c>
      <c r="T605" s="19">
        <v>1765958.56</v>
      </c>
      <c r="U605" s="19">
        <v>1852741.15</v>
      </c>
      <c r="V605" s="19">
        <v>2023955.93</v>
      </c>
      <c r="W605" s="19">
        <v>2114235.65</v>
      </c>
      <c r="X605" s="19">
        <v>2288384.31</v>
      </c>
      <c r="Y605" s="19">
        <v>2386669.12</v>
      </c>
      <c r="Z605" s="19">
        <v>2460259.48</v>
      </c>
      <c r="AA605" s="19">
        <v>2723390.85</v>
      </c>
      <c r="AB605" s="19">
        <v>2711139.7</v>
      </c>
      <c r="AC605" s="19">
        <v>2698550.72</v>
      </c>
      <c r="AD605" s="19">
        <v>2782208.08</v>
      </c>
      <c r="AE605" s="19">
        <v>2842067.66</v>
      </c>
      <c r="AF605" s="19">
        <v>3037568.55</v>
      </c>
      <c r="AG605" s="19">
        <v>3107349.5</v>
      </c>
      <c r="AH605" s="19">
        <v>3235057.48</v>
      </c>
      <c r="AI605" s="19">
        <v>3320631.85</v>
      </c>
      <c r="AJ605" s="19">
        <v>3393361.09</v>
      </c>
      <c r="AK605" s="19">
        <v>3522610.53</v>
      </c>
      <c r="AL605" s="19">
        <v>3663815.77</v>
      </c>
      <c r="AM605" s="19">
        <v>3868680.36</v>
      </c>
      <c r="AN605" s="19">
        <v>3903836.56</v>
      </c>
      <c r="AO605" s="224">
        <v>3910473.94</v>
      </c>
      <c r="AP605" s="224">
        <v>4118645.69</v>
      </c>
    </row>
    <row r="606" spans="1:42" hidden="1" outlineLevel="1" x14ac:dyDescent="0.25">
      <c r="A606" s="28" t="s">
        <v>250</v>
      </c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1196267.06</v>
      </c>
      <c r="R606" s="19">
        <v>1301725.3899999999</v>
      </c>
      <c r="S606" s="19">
        <v>1450866.47</v>
      </c>
      <c r="T606" s="19">
        <v>1581014.74</v>
      </c>
      <c r="U606" s="19">
        <v>1732231.66</v>
      </c>
      <c r="V606" s="19">
        <v>1901496.97</v>
      </c>
      <c r="W606" s="19">
        <v>2047280.94</v>
      </c>
      <c r="X606" s="19">
        <v>2177531.56</v>
      </c>
      <c r="Y606" s="19">
        <v>2305099.1800000002</v>
      </c>
      <c r="Z606" s="19">
        <v>2355028.42</v>
      </c>
      <c r="AA606" s="19">
        <v>2564140.15</v>
      </c>
      <c r="AB606" s="19">
        <v>2615323.84</v>
      </c>
      <c r="AC606" s="19">
        <v>2623292.84</v>
      </c>
      <c r="AD606" s="19">
        <v>2720128.12</v>
      </c>
      <c r="AE606" s="19">
        <v>2738063.93</v>
      </c>
      <c r="AF606" s="19">
        <v>2851115.78</v>
      </c>
      <c r="AG606" s="19">
        <v>2907532.64</v>
      </c>
      <c r="AH606" s="19">
        <v>2994952.47</v>
      </c>
      <c r="AI606" s="19">
        <v>3049855.16</v>
      </c>
      <c r="AJ606" s="19">
        <v>3179167.18</v>
      </c>
      <c r="AK606" s="19">
        <v>3361399.28</v>
      </c>
      <c r="AL606" s="19">
        <v>3429485.09</v>
      </c>
      <c r="AM606" s="19">
        <v>3725533.09</v>
      </c>
      <c r="AN606" s="19">
        <v>3813422.88</v>
      </c>
      <c r="AO606" s="224">
        <v>4135205.43</v>
      </c>
      <c r="AP606" s="224">
        <v>4466056.51</v>
      </c>
    </row>
    <row r="607" spans="1:42" hidden="1" outlineLevel="1" x14ac:dyDescent="0.25">
      <c r="A607" s="28" t="s">
        <v>251</v>
      </c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2884760.97</v>
      </c>
      <c r="R607" s="19">
        <v>3002551.79</v>
      </c>
      <c r="S607" s="19">
        <v>3333363.25</v>
      </c>
      <c r="T607" s="19">
        <v>3661250.63</v>
      </c>
      <c r="U607" s="19">
        <v>3803788.27</v>
      </c>
      <c r="V607" s="19">
        <v>4180657.72</v>
      </c>
      <c r="W607" s="19">
        <v>4450258.63</v>
      </c>
      <c r="X607" s="19">
        <v>4769213.08</v>
      </c>
      <c r="Y607" s="19">
        <v>4902112.67</v>
      </c>
      <c r="Z607" s="19">
        <v>5024610.4400000004</v>
      </c>
      <c r="AA607" s="19">
        <v>5466532.4400000004</v>
      </c>
      <c r="AB607" s="19">
        <v>5358668.58</v>
      </c>
      <c r="AC607" s="19">
        <v>5341625.75</v>
      </c>
      <c r="AD607" s="19">
        <v>5625214.6500000004</v>
      </c>
      <c r="AE607" s="19">
        <v>5764036.5700000003</v>
      </c>
      <c r="AF607" s="19">
        <v>5961530.6100000003</v>
      </c>
      <c r="AG607" s="19">
        <v>6211946</v>
      </c>
      <c r="AH607" s="19">
        <v>6363893.3700000001</v>
      </c>
      <c r="AI607" s="19">
        <v>6576910.1100000003</v>
      </c>
      <c r="AJ607" s="19">
        <v>6867953.7199999997</v>
      </c>
      <c r="AK607" s="19">
        <v>7306059.2199999997</v>
      </c>
      <c r="AL607" s="19">
        <v>7591579.7800000003</v>
      </c>
      <c r="AM607" s="19">
        <v>8080266.8399999999</v>
      </c>
      <c r="AN607" s="19">
        <v>8016103.5599999996</v>
      </c>
      <c r="AO607" s="224">
        <v>8028239.5599999996</v>
      </c>
      <c r="AP607" s="224">
        <v>8226408.5800000001</v>
      </c>
    </row>
    <row r="608" spans="1:42" hidden="1" outlineLevel="1" x14ac:dyDescent="0.25">
      <c r="A608" s="28" t="s">
        <v>252</v>
      </c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6098707.4299999997</v>
      </c>
      <c r="R608" s="19">
        <v>6427292.2199999997</v>
      </c>
      <c r="S608" s="19">
        <v>6974401.5999999996</v>
      </c>
      <c r="T608" s="19">
        <v>7710544.4699999997</v>
      </c>
      <c r="U608" s="19">
        <v>8109463.9000000004</v>
      </c>
      <c r="V608" s="19">
        <v>8593656.0800000001</v>
      </c>
      <c r="W608" s="19">
        <v>9126395.0099999998</v>
      </c>
      <c r="X608" s="19">
        <v>9576497.3000000007</v>
      </c>
      <c r="Y608" s="19">
        <v>9949361.7599999998</v>
      </c>
      <c r="Z608" s="19">
        <v>10321071.15</v>
      </c>
      <c r="AA608" s="19">
        <v>11033493.42</v>
      </c>
      <c r="AB608" s="19">
        <v>11040597.32</v>
      </c>
      <c r="AC608" s="19">
        <v>11276979.859999999</v>
      </c>
      <c r="AD608" s="19">
        <v>11626509.32</v>
      </c>
      <c r="AE608" s="19">
        <v>11903225.380000001</v>
      </c>
      <c r="AF608" s="19">
        <v>12449120.49</v>
      </c>
      <c r="AG608" s="19">
        <v>12722194.43</v>
      </c>
      <c r="AH608" s="19">
        <v>13134907.26</v>
      </c>
      <c r="AI608" s="19">
        <v>13454645.779999999</v>
      </c>
      <c r="AJ608" s="19">
        <v>14208219.119999999</v>
      </c>
      <c r="AK608" s="19">
        <v>15226198.390000001</v>
      </c>
      <c r="AL608" s="19">
        <v>15905561.58</v>
      </c>
      <c r="AM608" s="19">
        <v>16954161.440000001</v>
      </c>
      <c r="AN608" s="19">
        <v>17110902.780000001</v>
      </c>
      <c r="AO608" s="224">
        <v>17268989.809999999</v>
      </c>
      <c r="AP608" s="224">
        <v>17792411</v>
      </c>
    </row>
    <row r="609" spans="1:42" hidden="1" outlineLevel="1" x14ac:dyDescent="0.25">
      <c r="A609" s="28" t="s">
        <v>253</v>
      </c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4492304.8</v>
      </c>
      <c r="R609" s="19">
        <v>4985880.1100000003</v>
      </c>
      <c r="S609" s="19">
        <v>5938187.5700000003</v>
      </c>
      <c r="T609" s="19">
        <v>6701526.6299999999</v>
      </c>
      <c r="U609" s="19">
        <v>7210804.3899999997</v>
      </c>
      <c r="V609" s="19">
        <v>7932429.6799999997</v>
      </c>
      <c r="W609" s="19">
        <v>8679662.5999999996</v>
      </c>
      <c r="X609" s="19">
        <v>9414698.1099999994</v>
      </c>
      <c r="Y609" s="19">
        <v>10074402.640000001</v>
      </c>
      <c r="Z609" s="19">
        <v>10630057.98</v>
      </c>
      <c r="AA609" s="19">
        <v>11313756.960000001</v>
      </c>
      <c r="AB609" s="19">
        <v>11599073.789999999</v>
      </c>
      <c r="AC609" s="19">
        <v>12016494.25</v>
      </c>
      <c r="AD609" s="19">
        <v>12496353.48</v>
      </c>
      <c r="AE609" s="19">
        <v>12923901.76</v>
      </c>
      <c r="AF609" s="19">
        <v>13450392.99</v>
      </c>
      <c r="AG609" s="19">
        <v>13897593.34</v>
      </c>
      <c r="AH609" s="19">
        <v>14315987.4</v>
      </c>
      <c r="AI609" s="19">
        <v>14563168.789999999</v>
      </c>
      <c r="AJ609" s="19">
        <v>15282393.689999999</v>
      </c>
      <c r="AK609" s="19">
        <v>16003534.98</v>
      </c>
      <c r="AL609" s="19">
        <v>16673058.73</v>
      </c>
      <c r="AM609" s="19">
        <v>17379645.239999998</v>
      </c>
      <c r="AN609" s="19">
        <v>17455211.57</v>
      </c>
      <c r="AO609" s="224">
        <v>17423760.390000001</v>
      </c>
      <c r="AP609" s="224">
        <v>17783958.77</v>
      </c>
    </row>
    <row r="610" spans="1:42" hidden="1" outlineLevel="1" x14ac:dyDescent="0.25">
      <c r="A610" s="28" t="s">
        <v>254</v>
      </c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6598600.7400000002</v>
      </c>
      <c r="R610" s="19">
        <v>6995423.3799999999</v>
      </c>
      <c r="S610" s="19">
        <v>7814976.5899999999</v>
      </c>
      <c r="T610" s="19">
        <v>8825958.8800000008</v>
      </c>
      <c r="U610" s="19">
        <v>9436222.1500000004</v>
      </c>
      <c r="V610" s="19">
        <v>10151297.619999999</v>
      </c>
      <c r="W610" s="19">
        <v>11115312.59</v>
      </c>
      <c r="X610" s="19">
        <v>11862470.119999999</v>
      </c>
      <c r="Y610" s="19">
        <v>12363120.779999999</v>
      </c>
      <c r="Z610" s="19">
        <v>12944819.18</v>
      </c>
      <c r="AA610" s="19">
        <v>13795168.140000001</v>
      </c>
      <c r="AB610" s="19">
        <v>13909894.689999999</v>
      </c>
      <c r="AC610" s="19">
        <v>14317980.15</v>
      </c>
      <c r="AD610" s="19">
        <v>14903007.24</v>
      </c>
      <c r="AE610" s="19">
        <v>15406811.35</v>
      </c>
      <c r="AF610" s="19">
        <v>16046568.07</v>
      </c>
      <c r="AG610" s="19">
        <v>16895437.969999999</v>
      </c>
      <c r="AH610" s="19">
        <v>17253270.039999999</v>
      </c>
      <c r="AI610" s="19">
        <v>17580753.32</v>
      </c>
      <c r="AJ610" s="19">
        <v>18536463.190000001</v>
      </c>
      <c r="AK610" s="19">
        <v>19728977.280000001</v>
      </c>
      <c r="AL610" s="19">
        <v>20690865.690000001</v>
      </c>
      <c r="AM610" s="19">
        <v>21770986.969999999</v>
      </c>
      <c r="AN610" s="19">
        <v>21911014.969999999</v>
      </c>
      <c r="AO610" s="224">
        <v>21684265.859999999</v>
      </c>
      <c r="AP610" s="224">
        <v>22288714.75</v>
      </c>
    </row>
    <row r="611" spans="1:42" hidden="1" outlineLevel="1" x14ac:dyDescent="0.25">
      <c r="A611" s="28" t="s">
        <v>255</v>
      </c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3582922.83</v>
      </c>
      <c r="R611" s="19">
        <v>4024572.92</v>
      </c>
      <c r="S611" s="19">
        <v>4734334.8600000003</v>
      </c>
      <c r="T611" s="19">
        <v>5366967.37</v>
      </c>
      <c r="U611" s="19">
        <v>5614001.2800000003</v>
      </c>
      <c r="V611" s="19">
        <v>6118340.9500000002</v>
      </c>
      <c r="W611" s="19">
        <v>6845987.5099999998</v>
      </c>
      <c r="X611" s="19">
        <v>7364972.9400000004</v>
      </c>
      <c r="Y611" s="19">
        <v>7733404.3700000001</v>
      </c>
      <c r="Z611" s="19">
        <v>8264183.6100000003</v>
      </c>
      <c r="AA611" s="19">
        <v>8759674.6699999999</v>
      </c>
      <c r="AB611" s="19">
        <v>9005622.0099999998</v>
      </c>
      <c r="AC611" s="19">
        <v>9306565.3900000006</v>
      </c>
      <c r="AD611" s="19">
        <v>9640751.5500000007</v>
      </c>
      <c r="AE611" s="19">
        <v>9969884.2599999998</v>
      </c>
      <c r="AF611" s="19">
        <v>10344649.1</v>
      </c>
      <c r="AG611" s="19">
        <v>10789838.23</v>
      </c>
      <c r="AH611" s="19">
        <v>11222582.460000001</v>
      </c>
      <c r="AI611" s="19">
        <v>11613476.189999999</v>
      </c>
      <c r="AJ611" s="19">
        <v>12279346.6</v>
      </c>
      <c r="AK611" s="19">
        <v>13302976.16</v>
      </c>
      <c r="AL611" s="19">
        <v>13945786.23</v>
      </c>
      <c r="AM611" s="19">
        <v>14781572.689999999</v>
      </c>
      <c r="AN611" s="19">
        <v>14789923.460000001</v>
      </c>
      <c r="AO611" s="224">
        <v>14939227.84</v>
      </c>
      <c r="AP611" s="224">
        <v>15191759.15</v>
      </c>
    </row>
    <row r="612" spans="1:42" hidden="1" outlineLevel="1" x14ac:dyDescent="0.25">
      <c r="A612" s="28" t="s">
        <v>256</v>
      </c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2674807.35</v>
      </c>
      <c r="R612" s="19">
        <v>3827809.72</v>
      </c>
      <c r="S612" s="19">
        <v>5452089.21</v>
      </c>
      <c r="T612" s="19">
        <v>6728943.0499999998</v>
      </c>
      <c r="U612" s="19">
        <v>7465346.8600000003</v>
      </c>
      <c r="V612" s="19">
        <v>8554977.6899999995</v>
      </c>
      <c r="W612" s="19">
        <v>9421923.9600000009</v>
      </c>
      <c r="X612" s="19">
        <v>10263644.15</v>
      </c>
      <c r="Y612" s="19">
        <v>10989933.76</v>
      </c>
      <c r="Z612" s="19">
        <v>11610459.24</v>
      </c>
      <c r="AA612" s="19">
        <v>12927922.35</v>
      </c>
      <c r="AB612" s="19">
        <v>12292112.380000001</v>
      </c>
      <c r="AC612" s="19">
        <v>12631753.68</v>
      </c>
      <c r="AD612" s="19">
        <v>13512203.609999999</v>
      </c>
      <c r="AE612" s="19">
        <v>13974960.210000001</v>
      </c>
      <c r="AF612" s="19">
        <v>15038336.439999999</v>
      </c>
      <c r="AG612" s="19">
        <v>15520263.75</v>
      </c>
      <c r="AH612" s="19">
        <v>15838673.720000001</v>
      </c>
      <c r="AI612" s="19">
        <v>16192680.460000001</v>
      </c>
      <c r="AJ612" s="19">
        <v>16751809.65</v>
      </c>
      <c r="AK612" s="19">
        <v>17635830.609999999</v>
      </c>
      <c r="AL612" s="19">
        <v>18150713.23</v>
      </c>
      <c r="AM612" s="19">
        <v>19298324.030000001</v>
      </c>
      <c r="AN612" s="19">
        <v>18337388.52</v>
      </c>
      <c r="AO612" s="224">
        <v>17865002.969999999</v>
      </c>
      <c r="AP612" s="224">
        <v>18536568.539999999</v>
      </c>
    </row>
    <row r="613" spans="1:42" hidden="1" outlineLevel="1" x14ac:dyDescent="0.25">
      <c r="A613" s="28" t="s">
        <v>257</v>
      </c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4433401.2300000004</v>
      </c>
      <c r="R613" s="19">
        <v>4747667.93</v>
      </c>
      <c r="S613" s="19">
        <v>5373480.0499999998</v>
      </c>
      <c r="T613" s="19">
        <v>6029097.96</v>
      </c>
      <c r="U613" s="19">
        <v>6656963.0199999996</v>
      </c>
      <c r="V613" s="19">
        <v>7248473.1799999997</v>
      </c>
      <c r="W613" s="19">
        <v>7917739.8899999997</v>
      </c>
      <c r="X613" s="19">
        <v>8459212.7899999991</v>
      </c>
      <c r="Y613" s="19">
        <v>8791289.3300000001</v>
      </c>
      <c r="Z613" s="19">
        <v>9244608.7200000007</v>
      </c>
      <c r="AA613" s="19">
        <v>9748047.0399999991</v>
      </c>
      <c r="AB613" s="19">
        <v>9975404.5299999993</v>
      </c>
      <c r="AC613" s="19">
        <v>10418022.65</v>
      </c>
      <c r="AD613" s="19">
        <v>10885749.77</v>
      </c>
      <c r="AE613" s="19">
        <v>11216322.630000001</v>
      </c>
      <c r="AF613" s="19">
        <v>11601082.859999999</v>
      </c>
      <c r="AG613" s="19">
        <v>11978084.189999999</v>
      </c>
      <c r="AH613" s="19">
        <v>12320416.26</v>
      </c>
      <c r="AI613" s="19">
        <v>12604582.640000001</v>
      </c>
      <c r="AJ613" s="19">
        <v>13382668</v>
      </c>
      <c r="AK613" s="19">
        <v>14080953.34</v>
      </c>
      <c r="AL613" s="19">
        <v>14706813.640000001</v>
      </c>
      <c r="AM613" s="19">
        <v>15369218.550000001</v>
      </c>
      <c r="AN613" s="19">
        <v>15680352.789999999</v>
      </c>
      <c r="AO613" s="224">
        <v>15622930.279999999</v>
      </c>
      <c r="AP613" s="224">
        <v>16009679.710000001</v>
      </c>
    </row>
    <row r="614" spans="1:42" hidden="1" outlineLevel="1" x14ac:dyDescent="0.25">
      <c r="A614" s="28" t="s">
        <v>258</v>
      </c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4053902.27</v>
      </c>
      <c r="R614" s="19">
        <v>4556323.76</v>
      </c>
      <c r="S614" s="19">
        <v>5292219.33</v>
      </c>
      <c r="T614" s="19">
        <v>5864715.0199999996</v>
      </c>
      <c r="U614" s="19">
        <v>6353443.0899999999</v>
      </c>
      <c r="V614" s="19">
        <v>6993897.2400000002</v>
      </c>
      <c r="W614" s="19">
        <v>7783663.04</v>
      </c>
      <c r="X614" s="19">
        <v>8498781.2100000009</v>
      </c>
      <c r="Y614" s="19">
        <v>9022905.7300000004</v>
      </c>
      <c r="Z614" s="19">
        <v>9634371.1600000001</v>
      </c>
      <c r="AA614" s="19">
        <v>10134275.49</v>
      </c>
      <c r="AB614" s="19">
        <v>10664114.23</v>
      </c>
      <c r="AC614" s="19">
        <v>10995442.390000001</v>
      </c>
      <c r="AD614" s="19">
        <v>11439423.779999999</v>
      </c>
      <c r="AE614" s="19">
        <v>11764441.460000001</v>
      </c>
      <c r="AF614" s="19">
        <v>12197208.310000001</v>
      </c>
      <c r="AG614" s="19">
        <v>12675949.34</v>
      </c>
      <c r="AH614" s="19">
        <v>13126894.84</v>
      </c>
      <c r="AI614" s="19">
        <v>13337349.91</v>
      </c>
      <c r="AJ614" s="19">
        <v>14176031.4</v>
      </c>
      <c r="AK614" s="19">
        <v>15270021.279999999</v>
      </c>
      <c r="AL614" s="19">
        <v>15789505.32</v>
      </c>
      <c r="AM614" s="19">
        <v>16555390.42</v>
      </c>
      <c r="AN614" s="19">
        <v>16692485.43</v>
      </c>
      <c r="AO614" s="224">
        <v>16742841.66</v>
      </c>
      <c r="AP614" s="224">
        <v>16977853.469999999</v>
      </c>
    </row>
    <row r="615" spans="1:42" hidden="1" outlineLevel="1" x14ac:dyDescent="0.25">
      <c r="A615" s="28" t="s">
        <v>259</v>
      </c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854713.92</v>
      </c>
      <c r="R615" s="19">
        <v>1037315.35</v>
      </c>
      <c r="S615" s="19">
        <v>1293591.76</v>
      </c>
      <c r="T615" s="19">
        <v>1506215.3</v>
      </c>
      <c r="U615" s="19">
        <v>1642450.8</v>
      </c>
      <c r="V615" s="19">
        <v>1783007.55</v>
      </c>
      <c r="W615" s="19">
        <v>2006060.92</v>
      </c>
      <c r="X615" s="19">
        <v>2216300.62</v>
      </c>
      <c r="Y615" s="19">
        <v>2366307.17</v>
      </c>
      <c r="Z615" s="19">
        <v>2492330.35</v>
      </c>
      <c r="AA615" s="19">
        <v>2593647.25</v>
      </c>
      <c r="AB615" s="19">
        <v>2632800.7200000002</v>
      </c>
      <c r="AC615" s="19">
        <v>2732833.06</v>
      </c>
      <c r="AD615" s="19">
        <v>2895322.79</v>
      </c>
      <c r="AE615" s="19">
        <v>3026514.87</v>
      </c>
      <c r="AF615" s="19">
        <v>3214634.96</v>
      </c>
      <c r="AG615" s="19">
        <v>3357548.77</v>
      </c>
      <c r="AH615" s="19">
        <v>3560010.1</v>
      </c>
      <c r="AI615" s="19">
        <v>3732626.28</v>
      </c>
      <c r="AJ615" s="19">
        <v>3932668.63</v>
      </c>
      <c r="AK615" s="19">
        <v>4009004.18</v>
      </c>
      <c r="AL615" s="19">
        <v>4146492.53</v>
      </c>
      <c r="AM615" s="19">
        <v>4198103.95</v>
      </c>
      <c r="AN615" s="19">
        <v>4209523.18</v>
      </c>
      <c r="AO615" s="224">
        <v>4121714.07</v>
      </c>
      <c r="AP615" s="224">
        <v>4223262.17</v>
      </c>
    </row>
    <row r="616" spans="1:42" hidden="1" outlineLevel="1" x14ac:dyDescent="0.25">
      <c r="A616" s="28" t="s">
        <v>260</v>
      </c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272041.09000000003</v>
      </c>
      <c r="R616" s="19">
        <v>334727.34000000003</v>
      </c>
      <c r="S616" s="19">
        <v>408018.3</v>
      </c>
      <c r="T616" s="19">
        <v>458710.95</v>
      </c>
      <c r="U616" s="19">
        <v>515517</v>
      </c>
      <c r="V616" s="19">
        <v>564154.75</v>
      </c>
      <c r="W616" s="19">
        <v>663300.19999999995</v>
      </c>
      <c r="X616" s="19">
        <v>740966.24</v>
      </c>
      <c r="Y616" s="19">
        <v>707279.88</v>
      </c>
      <c r="Z616" s="19">
        <v>755106.94</v>
      </c>
      <c r="AA616" s="19">
        <v>915575.98</v>
      </c>
      <c r="AB616" s="19">
        <v>970956.94</v>
      </c>
      <c r="AC616" s="19">
        <v>993808.08</v>
      </c>
      <c r="AD616" s="19">
        <v>1096861.27</v>
      </c>
      <c r="AE616" s="19">
        <v>1160195.96</v>
      </c>
      <c r="AF616" s="19">
        <v>1173499.3</v>
      </c>
      <c r="AG616" s="19">
        <v>1235950.8600000001</v>
      </c>
      <c r="AH616" s="19">
        <v>1247612.2</v>
      </c>
      <c r="AI616" s="19">
        <v>1245070.3</v>
      </c>
      <c r="AJ616" s="19">
        <v>1293282.2</v>
      </c>
      <c r="AK616" s="19">
        <v>1360872.31</v>
      </c>
      <c r="AL616" s="19">
        <v>1330171.7</v>
      </c>
      <c r="AM616" s="19">
        <v>1364714.75</v>
      </c>
      <c r="AN616" s="19">
        <v>1404077.53</v>
      </c>
      <c r="AO616" s="224">
        <v>1349266.14</v>
      </c>
      <c r="AP616" s="224">
        <v>1298258.72</v>
      </c>
    </row>
    <row r="617" spans="1:42" hidden="1" outlineLevel="1" x14ac:dyDescent="0.25">
      <c r="A617" s="16" t="s">
        <v>831</v>
      </c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>
        <v>0</v>
      </c>
      <c r="AB617" s="19">
        <v>0</v>
      </c>
      <c r="AC617" s="19">
        <v>0</v>
      </c>
      <c r="AD617" s="19">
        <v>428918.07</v>
      </c>
      <c r="AE617" s="19">
        <v>451003.39</v>
      </c>
      <c r="AF617" s="19">
        <v>445964.41</v>
      </c>
      <c r="AG617" s="19">
        <v>488632.85</v>
      </c>
      <c r="AH617" s="19">
        <v>469546.7</v>
      </c>
      <c r="AI617" s="19">
        <v>500822.18</v>
      </c>
      <c r="AJ617" s="19">
        <v>514808.31</v>
      </c>
      <c r="AK617" s="19">
        <v>597207.61</v>
      </c>
      <c r="AL617" s="19">
        <v>623014.56000000006</v>
      </c>
      <c r="AM617" s="19">
        <v>622095.47</v>
      </c>
      <c r="AN617" s="19">
        <v>653222.63</v>
      </c>
      <c r="AO617" s="224">
        <v>607861.88</v>
      </c>
      <c r="AP617" s="224">
        <v>534606.31000000006</v>
      </c>
    </row>
    <row r="618" spans="1:42" hidden="1" outlineLevel="1" x14ac:dyDescent="0.25">
      <c r="A618" s="16" t="s">
        <v>832</v>
      </c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>
        <v>0</v>
      </c>
      <c r="AB618" s="19">
        <v>0</v>
      </c>
      <c r="AC618" s="19">
        <v>0</v>
      </c>
      <c r="AD618" s="19">
        <v>108860.05</v>
      </c>
      <c r="AE618" s="19">
        <v>91577.75</v>
      </c>
      <c r="AF618" s="19">
        <v>109936.04</v>
      </c>
      <c r="AG618" s="19">
        <v>109764.04</v>
      </c>
      <c r="AH618" s="19">
        <v>100330.71</v>
      </c>
      <c r="AI618" s="19">
        <v>100600.2</v>
      </c>
      <c r="AJ618" s="19">
        <v>94707.22</v>
      </c>
      <c r="AK618" s="19">
        <v>89585.19</v>
      </c>
      <c r="AL618" s="19">
        <v>92062.74</v>
      </c>
      <c r="AM618" s="19">
        <v>86107.09</v>
      </c>
      <c r="AN618" s="19">
        <v>85045.34</v>
      </c>
      <c r="AO618" s="224">
        <v>61254.25</v>
      </c>
      <c r="AP618" s="224">
        <v>56185.97</v>
      </c>
    </row>
    <row r="619" spans="1:42" hidden="1" outlineLevel="1" x14ac:dyDescent="0.25">
      <c r="A619" s="16" t="s">
        <v>833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>
        <v>0</v>
      </c>
      <c r="AB619" s="19">
        <v>0</v>
      </c>
      <c r="AC619" s="19">
        <v>0</v>
      </c>
      <c r="AD619" s="19">
        <v>56704.82</v>
      </c>
      <c r="AE619" s="19">
        <v>63293.87</v>
      </c>
      <c r="AF619" s="19">
        <v>66082.259999999995</v>
      </c>
      <c r="AG619" s="19">
        <v>65764.86</v>
      </c>
      <c r="AH619" s="19">
        <v>67768.639999999999</v>
      </c>
      <c r="AI619" s="19">
        <v>50146.33</v>
      </c>
      <c r="AJ619" s="19">
        <v>49084.91</v>
      </c>
      <c r="AK619" s="19">
        <v>47483.74</v>
      </c>
      <c r="AL619" s="19">
        <v>43501.84</v>
      </c>
      <c r="AM619" s="19">
        <v>54114.74</v>
      </c>
      <c r="AN619" s="19">
        <v>50386.45</v>
      </c>
      <c r="AO619" s="224">
        <v>44065.42</v>
      </c>
      <c r="AP619" s="224">
        <v>43583.75</v>
      </c>
    </row>
    <row r="620" spans="1:42" hidden="1" outlineLevel="1" x14ac:dyDescent="0.25">
      <c r="A620" s="16" t="s">
        <v>834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>
        <v>0</v>
      </c>
      <c r="AB620" s="19">
        <v>0</v>
      </c>
      <c r="AC620" s="19">
        <v>0</v>
      </c>
      <c r="AD620" s="19">
        <v>23108.41</v>
      </c>
      <c r="AE620" s="19">
        <v>26282.57</v>
      </c>
      <c r="AF620" s="19">
        <v>22652.41</v>
      </c>
      <c r="AG620" s="19">
        <v>17156.72</v>
      </c>
      <c r="AH620" s="19">
        <v>7725.03</v>
      </c>
      <c r="AI620" s="19">
        <v>6718.49</v>
      </c>
      <c r="AJ620" s="19">
        <v>14812.53</v>
      </c>
      <c r="AK620" s="19">
        <v>14907.82</v>
      </c>
      <c r="AL620" s="19">
        <v>17987.73</v>
      </c>
      <c r="AM620" s="19">
        <v>11137.41</v>
      </c>
      <c r="AN620" s="19">
        <v>7916.67</v>
      </c>
      <c r="AO620" s="224">
        <v>29391.83</v>
      </c>
      <c r="AP620" s="224">
        <v>4470.3900000000003</v>
      </c>
    </row>
    <row r="621" spans="1:42" hidden="1" outlineLevel="1" x14ac:dyDescent="0.25">
      <c r="A621" s="16" t="s">
        <v>835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>
        <v>0</v>
      </c>
      <c r="AB621" s="19">
        <v>0</v>
      </c>
      <c r="AC621" s="19">
        <v>0</v>
      </c>
      <c r="AD621" s="19">
        <v>10446.07</v>
      </c>
      <c r="AE621" s="19">
        <v>20575.53</v>
      </c>
      <c r="AF621" s="19">
        <v>28334.23</v>
      </c>
      <c r="AG621" s="19">
        <v>35009.919999999998</v>
      </c>
      <c r="AH621" s="19">
        <v>67899.210000000006</v>
      </c>
      <c r="AI621" s="19">
        <v>22079.48</v>
      </c>
      <c r="AJ621" s="19">
        <v>20333.45</v>
      </c>
      <c r="AK621" s="19">
        <v>59513.64</v>
      </c>
      <c r="AL621" s="19">
        <v>15055.83</v>
      </c>
      <c r="AM621" s="19">
        <v>74258.45</v>
      </c>
      <c r="AN621" s="19">
        <v>93823.34</v>
      </c>
      <c r="AO621" s="224">
        <v>53487.35</v>
      </c>
      <c r="AP621" s="224">
        <v>89635.89</v>
      </c>
    </row>
    <row r="622" spans="1:42" hidden="1" outlineLevel="1" x14ac:dyDescent="0.25">
      <c r="A622" s="16" t="s">
        <v>836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>
        <v>0</v>
      </c>
      <c r="AB622" s="19">
        <v>0</v>
      </c>
      <c r="AC622" s="19">
        <v>0</v>
      </c>
      <c r="AD622" s="19">
        <v>2661.71</v>
      </c>
      <c r="AE622" s="19">
        <v>13578.41</v>
      </c>
      <c r="AF622" s="19">
        <v>10425.879999999999</v>
      </c>
      <c r="AG622" s="19">
        <v>41358.32</v>
      </c>
      <c r="AH622" s="19">
        <v>668.68</v>
      </c>
      <c r="AI622" s="19">
        <v>3474.68</v>
      </c>
      <c r="AJ622" s="19">
        <v>3196.2</v>
      </c>
      <c r="AK622" s="19">
        <v>5168.41</v>
      </c>
      <c r="AL622" s="19">
        <v>-2068.5700000000002</v>
      </c>
      <c r="AM622" s="19">
        <v>4684.79</v>
      </c>
      <c r="AN622" s="19">
        <v>4497.74</v>
      </c>
      <c r="AO622" s="224">
        <v>9271.11</v>
      </c>
      <c r="AP622" s="224">
        <v>10168.18</v>
      </c>
    </row>
    <row r="623" spans="1:42" hidden="1" outlineLevel="1" x14ac:dyDescent="0.25">
      <c r="A623" s="49" t="s">
        <v>838</v>
      </c>
      <c r="C623" s="7"/>
      <c r="D623" s="7"/>
      <c r="E623" s="7"/>
      <c r="F623" s="7"/>
    </row>
    <row r="624" spans="1:42" hidden="1" outlineLevel="1" x14ac:dyDescent="0.25">
      <c r="A624" s="28" t="s">
        <v>863</v>
      </c>
      <c r="C624" s="7"/>
      <c r="D624" s="7"/>
      <c r="E624" s="7"/>
      <c r="F624" s="7"/>
    </row>
    <row r="625" spans="1:42" hidden="1" outlineLevel="1" x14ac:dyDescent="0.25">
      <c r="A625" s="28" t="s">
        <v>240</v>
      </c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224">
        <v>0</v>
      </c>
      <c r="AP625" s="224">
        <v>0</v>
      </c>
    </row>
    <row r="626" spans="1:42" hidden="1" outlineLevel="1" x14ac:dyDescent="0.25">
      <c r="A626" s="28" t="s">
        <v>241</v>
      </c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224">
        <v>0</v>
      </c>
      <c r="AP626" s="224">
        <v>0</v>
      </c>
    </row>
    <row r="627" spans="1:42" hidden="1" outlineLevel="1" x14ac:dyDescent="0.25">
      <c r="A627" s="28" t="s">
        <v>242</v>
      </c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>
        <v>304810.64</v>
      </c>
      <c r="AB627" s="19">
        <v>287071.8</v>
      </c>
      <c r="AC627" s="19">
        <v>294978.51</v>
      </c>
      <c r="AD627" s="19">
        <v>306499.73</v>
      </c>
      <c r="AE627" s="19">
        <v>310305.15000000002</v>
      </c>
      <c r="AF627" s="19">
        <v>335186.46999999997</v>
      </c>
      <c r="AG627" s="19">
        <v>345290.97</v>
      </c>
      <c r="AH627" s="19">
        <v>370249.83</v>
      </c>
      <c r="AI627" s="19">
        <v>383915.4</v>
      </c>
      <c r="AJ627" s="19">
        <v>383017.87</v>
      </c>
      <c r="AK627" s="19">
        <v>389478.87</v>
      </c>
      <c r="AL627" s="19">
        <v>378882.96</v>
      </c>
      <c r="AM627" s="19">
        <v>429247.55</v>
      </c>
      <c r="AN627" s="19">
        <v>465870.93</v>
      </c>
      <c r="AO627" s="224">
        <v>495695.71</v>
      </c>
      <c r="AP627" s="224">
        <v>573769.29</v>
      </c>
    </row>
    <row r="628" spans="1:42" hidden="1" outlineLevel="1" x14ac:dyDescent="0.25">
      <c r="A628" s="28" t="s">
        <v>243</v>
      </c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>
        <v>569439.21</v>
      </c>
      <c r="AB628" s="19">
        <v>553789.39</v>
      </c>
      <c r="AC628" s="19">
        <v>569381.35</v>
      </c>
      <c r="AD628" s="19">
        <v>588590.9</v>
      </c>
      <c r="AE628" s="19">
        <v>592063.06000000006</v>
      </c>
      <c r="AF628" s="19">
        <v>633696.26</v>
      </c>
      <c r="AG628" s="19">
        <v>675242.51</v>
      </c>
      <c r="AH628" s="19">
        <v>706338.31</v>
      </c>
      <c r="AI628" s="19">
        <v>705517.91</v>
      </c>
      <c r="AJ628" s="19">
        <v>729825.35</v>
      </c>
      <c r="AK628" s="19">
        <v>748149.57</v>
      </c>
      <c r="AL628" s="19">
        <v>757324.24</v>
      </c>
      <c r="AM628" s="19">
        <v>814865.16</v>
      </c>
      <c r="AN628" s="19">
        <v>799125.88</v>
      </c>
      <c r="AO628" s="224">
        <v>783666.12</v>
      </c>
      <c r="AP628" s="224">
        <v>848419.23</v>
      </c>
    </row>
    <row r="629" spans="1:42" hidden="1" outlineLevel="1" x14ac:dyDescent="0.25">
      <c r="A629" s="28" t="s">
        <v>244</v>
      </c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>
        <v>975618.86</v>
      </c>
      <c r="AB629" s="19">
        <v>951553.45</v>
      </c>
      <c r="AC629" s="19">
        <v>997151.49</v>
      </c>
      <c r="AD629" s="19">
        <v>989246.36</v>
      </c>
      <c r="AE629" s="19">
        <v>1027857.3</v>
      </c>
      <c r="AF629" s="19">
        <v>1044890.91</v>
      </c>
      <c r="AG629" s="19">
        <v>1078807.24</v>
      </c>
      <c r="AH629" s="19">
        <v>1102766.45</v>
      </c>
      <c r="AI629" s="19">
        <v>1133615.33</v>
      </c>
      <c r="AJ629" s="19">
        <v>1161558.73</v>
      </c>
      <c r="AK629" s="19">
        <v>1197772.99</v>
      </c>
      <c r="AL629" s="19">
        <v>1194552.24</v>
      </c>
      <c r="AM629" s="19">
        <v>1275829.25</v>
      </c>
      <c r="AN629" s="19">
        <v>1252698.8500000001</v>
      </c>
      <c r="AO629" s="224">
        <v>1273772.93</v>
      </c>
      <c r="AP629" s="224">
        <v>1306982.55</v>
      </c>
    </row>
    <row r="630" spans="1:42" hidden="1" outlineLevel="1" x14ac:dyDescent="0.25">
      <c r="A630" s="28" t="s">
        <v>245</v>
      </c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>
        <v>1260515.3799999999</v>
      </c>
      <c r="AB630" s="19">
        <v>1225467.3400000001</v>
      </c>
      <c r="AC630" s="19">
        <v>1294406.8899999999</v>
      </c>
      <c r="AD630" s="19">
        <v>1289066.57</v>
      </c>
      <c r="AE630" s="19">
        <v>1331806.3899999999</v>
      </c>
      <c r="AF630" s="19">
        <v>1423934.93</v>
      </c>
      <c r="AG630" s="19">
        <v>1502792.65</v>
      </c>
      <c r="AH630" s="19">
        <v>1579287.25</v>
      </c>
      <c r="AI630" s="19">
        <v>1637092.69</v>
      </c>
      <c r="AJ630" s="19">
        <v>1681487.37</v>
      </c>
      <c r="AK630" s="19">
        <v>1718211.89</v>
      </c>
      <c r="AL630" s="19">
        <v>1733572.59</v>
      </c>
      <c r="AM630" s="19">
        <v>1893111.12</v>
      </c>
      <c r="AN630" s="19">
        <v>1894272.68</v>
      </c>
      <c r="AO630" s="224">
        <v>1876617.54</v>
      </c>
      <c r="AP630" s="224">
        <v>1936514.54</v>
      </c>
    </row>
    <row r="631" spans="1:42" hidden="1" outlineLevel="1" x14ac:dyDescent="0.25">
      <c r="A631" s="28" t="s">
        <v>246</v>
      </c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>
        <v>1347757.45</v>
      </c>
      <c r="AB631" s="19">
        <v>1283907.6000000001</v>
      </c>
      <c r="AC631" s="19">
        <v>1326988.67</v>
      </c>
      <c r="AD631" s="19">
        <v>1428694.66</v>
      </c>
      <c r="AE631" s="19">
        <v>1448990.88</v>
      </c>
      <c r="AF631" s="19">
        <v>1527510.53</v>
      </c>
      <c r="AG631" s="19">
        <v>1581462.99</v>
      </c>
      <c r="AH631" s="19">
        <v>1672072.71</v>
      </c>
      <c r="AI631" s="19">
        <v>1752208.87</v>
      </c>
      <c r="AJ631" s="19">
        <v>1813157.26</v>
      </c>
      <c r="AK631" s="19">
        <v>1858693.51</v>
      </c>
      <c r="AL631" s="19">
        <v>1891862.75</v>
      </c>
      <c r="AM631" s="19">
        <v>2045025.77</v>
      </c>
      <c r="AN631" s="19">
        <v>1956503.5</v>
      </c>
      <c r="AO631" s="224">
        <v>2001528.19</v>
      </c>
      <c r="AP631" s="224">
        <v>2128195.9</v>
      </c>
    </row>
    <row r="632" spans="1:42" hidden="1" outlineLevel="1" x14ac:dyDescent="0.25">
      <c r="A632" s="28" t="s">
        <v>247</v>
      </c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>
        <v>1547457.7</v>
      </c>
      <c r="AB632" s="19">
        <v>1521568.92</v>
      </c>
      <c r="AC632" s="19">
        <v>1562812.73</v>
      </c>
      <c r="AD632" s="19">
        <v>1641181.76</v>
      </c>
      <c r="AE632" s="19">
        <v>1673861.77</v>
      </c>
      <c r="AF632" s="19">
        <v>1753641.21</v>
      </c>
      <c r="AG632" s="19">
        <v>1788560.87</v>
      </c>
      <c r="AH632" s="19">
        <v>1860708.53</v>
      </c>
      <c r="AI632" s="19">
        <v>1927481.23</v>
      </c>
      <c r="AJ632" s="19">
        <v>1992534.75</v>
      </c>
      <c r="AK632" s="19">
        <v>2050022.69</v>
      </c>
      <c r="AL632" s="19">
        <v>2083187.98</v>
      </c>
      <c r="AM632" s="19">
        <v>2259919.19</v>
      </c>
      <c r="AN632" s="19">
        <v>2299883.33</v>
      </c>
      <c r="AO632" s="224">
        <v>2370303.73</v>
      </c>
      <c r="AP632" s="224">
        <v>2540897.09</v>
      </c>
    </row>
    <row r="633" spans="1:42" hidden="1" outlineLevel="1" x14ac:dyDescent="0.25">
      <c r="A633" s="28" t="s">
        <v>248</v>
      </c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>
        <v>872266.55</v>
      </c>
      <c r="AB633" s="19">
        <v>868005.23</v>
      </c>
      <c r="AC633" s="19">
        <v>940281.79</v>
      </c>
      <c r="AD633" s="19">
        <v>975505.59</v>
      </c>
      <c r="AE633" s="19">
        <v>1037497.8</v>
      </c>
      <c r="AF633" s="19">
        <v>1085198.03</v>
      </c>
      <c r="AG633" s="19">
        <v>1138831.1399999999</v>
      </c>
      <c r="AH633" s="19">
        <v>1169954.69</v>
      </c>
      <c r="AI633" s="19">
        <v>1218598.94</v>
      </c>
      <c r="AJ633" s="19">
        <v>1274545.22</v>
      </c>
      <c r="AK633" s="19">
        <v>1322205.81</v>
      </c>
      <c r="AL633" s="19">
        <v>1357918.82</v>
      </c>
      <c r="AM633" s="19">
        <v>1489804.8</v>
      </c>
      <c r="AN633" s="19">
        <v>1474325.46</v>
      </c>
      <c r="AO633" s="224">
        <v>1497531.84</v>
      </c>
      <c r="AP633" s="224">
        <v>1621150.21</v>
      </c>
    </row>
    <row r="634" spans="1:42" hidden="1" outlineLevel="1" x14ac:dyDescent="0.25">
      <c r="A634" s="28" t="s">
        <v>249</v>
      </c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>
        <v>2580430.8199999998</v>
      </c>
      <c r="AB634" s="19">
        <v>2536068.0099999998</v>
      </c>
      <c r="AC634" s="19">
        <v>2641110.5099999998</v>
      </c>
      <c r="AD634" s="19">
        <v>2733565.86</v>
      </c>
      <c r="AE634" s="19">
        <v>2788140.01</v>
      </c>
      <c r="AF634" s="19">
        <v>2977236.97</v>
      </c>
      <c r="AG634" s="19">
        <v>3026423.4</v>
      </c>
      <c r="AH634" s="19">
        <v>3148160.75</v>
      </c>
      <c r="AI634" s="19">
        <v>3204820.46</v>
      </c>
      <c r="AJ634" s="19">
        <v>3288423.15</v>
      </c>
      <c r="AK634" s="19">
        <v>3414217.82</v>
      </c>
      <c r="AL634" s="19">
        <v>3557944.75</v>
      </c>
      <c r="AM634" s="19">
        <v>3729267</v>
      </c>
      <c r="AN634" s="19">
        <v>3730342.62</v>
      </c>
      <c r="AO634" s="224">
        <v>3760227.27</v>
      </c>
      <c r="AP634" s="224">
        <v>3949246.65</v>
      </c>
    </row>
    <row r="635" spans="1:42" hidden="1" outlineLevel="1" x14ac:dyDescent="0.25">
      <c r="A635" s="28" t="s">
        <v>250</v>
      </c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>
        <v>2415230.91</v>
      </c>
      <c r="AB635" s="19">
        <v>2450976.3199999998</v>
      </c>
      <c r="AC635" s="19">
        <v>2562172.81</v>
      </c>
      <c r="AD635" s="19">
        <v>2659909.08</v>
      </c>
      <c r="AE635" s="19">
        <v>2687290.61</v>
      </c>
      <c r="AF635" s="19">
        <v>2790625.87</v>
      </c>
      <c r="AG635" s="19">
        <v>2854961.28</v>
      </c>
      <c r="AH635" s="19">
        <v>2946755.13</v>
      </c>
      <c r="AI635" s="19">
        <v>3006083.57</v>
      </c>
      <c r="AJ635" s="19">
        <v>3103631.19</v>
      </c>
      <c r="AK635" s="19">
        <v>3277924.74</v>
      </c>
      <c r="AL635" s="19">
        <v>3355212.65</v>
      </c>
      <c r="AM635" s="19">
        <v>3594282.58</v>
      </c>
      <c r="AN635" s="19">
        <v>3671369.8</v>
      </c>
      <c r="AO635" s="224">
        <v>3967836.56</v>
      </c>
      <c r="AP635" s="224">
        <v>4289882.5599999996</v>
      </c>
    </row>
    <row r="636" spans="1:42" hidden="1" outlineLevel="1" x14ac:dyDescent="0.25">
      <c r="A636" s="28" t="s">
        <v>251</v>
      </c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>
        <v>5221450.0199999996</v>
      </c>
      <c r="AB636" s="19">
        <v>5103974.41</v>
      </c>
      <c r="AC636" s="19">
        <v>5227271.76</v>
      </c>
      <c r="AD636" s="19">
        <v>5491427.8499999996</v>
      </c>
      <c r="AE636" s="19">
        <v>5618179.4500000002</v>
      </c>
      <c r="AF636" s="19">
        <v>5815133.6799999997</v>
      </c>
      <c r="AG636" s="19">
        <v>6081152.7800000003</v>
      </c>
      <c r="AH636" s="19">
        <v>6242212.3200000003</v>
      </c>
      <c r="AI636" s="19">
        <v>6470070.3799999999</v>
      </c>
      <c r="AJ636" s="19">
        <v>6787207.9800000004</v>
      </c>
      <c r="AK636" s="19">
        <v>7190303.2599999998</v>
      </c>
      <c r="AL636" s="19">
        <v>7455668.04</v>
      </c>
      <c r="AM636" s="19">
        <v>7899210.1699999999</v>
      </c>
      <c r="AN636" s="19">
        <v>7791282.7300000004</v>
      </c>
      <c r="AO636" s="224">
        <v>7819574.21</v>
      </c>
      <c r="AP636" s="224">
        <v>8020100.8399999999</v>
      </c>
    </row>
    <row r="637" spans="1:42" hidden="1" outlineLevel="1" x14ac:dyDescent="0.25">
      <c r="A637" s="28" t="s">
        <v>252</v>
      </c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>
        <v>10598434.82</v>
      </c>
      <c r="AB637" s="19">
        <v>10546726.949999999</v>
      </c>
      <c r="AC637" s="19">
        <v>11093853.85</v>
      </c>
      <c r="AD637" s="19">
        <v>11433372.289999999</v>
      </c>
      <c r="AE637" s="19">
        <v>11703634.550000001</v>
      </c>
      <c r="AF637" s="19">
        <v>12208687.26</v>
      </c>
      <c r="AG637" s="19">
        <v>12522296.08</v>
      </c>
      <c r="AH637" s="19">
        <v>12934340.9</v>
      </c>
      <c r="AI637" s="19">
        <v>13197066.34</v>
      </c>
      <c r="AJ637" s="19">
        <v>13960403.949999999</v>
      </c>
      <c r="AK637" s="19">
        <v>14952432.369999999</v>
      </c>
      <c r="AL637" s="19">
        <v>15632568.07</v>
      </c>
      <c r="AM637" s="19">
        <v>16614783</v>
      </c>
      <c r="AN637" s="19">
        <v>16728191.77</v>
      </c>
      <c r="AO637" s="224">
        <v>16841712.620000001</v>
      </c>
      <c r="AP637" s="224">
        <v>17368558.969999999</v>
      </c>
    </row>
    <row r="638" spans="1:42" hidden="1" outlineLevel="1" x14ac:dyDescent="0.25">
      <c r="A638" s="28" t="s">
        <v>253</v>
      </c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>
        <v>10905317.17</v>
      </c>
      <c r="AB638" s="19">
        <v>11213717.810000001</v>
      </c>
      <c r="AC638" s="19">
        <v>11930154.970000001</v>
      </c>
      <c r="AD638" s="19">
        <v>12381730.060000001</v>
      </c>
      <c r="AE638" s="19">
        <v>12785342.23</v>
      </c>
      <c r="AF638" s="19">
        <v>13292740.310000001</v>
      </c>
      <c r="AG638" s="19">
        <v>13696482.890000001</v>
      </c>
      <c r="AH638" s="19">
        <v>14059913.83</v>
      </c>
      <c r="AI638" s="19">
        <v>14311817.27</v>
      </c>
      <c r="AJ638" s="19">
        <v>14967370.439999999</v>
      </c>
      <c r="AK638" s="19">
        <v>15716187.289999999</v>
      </c>
      <c r="AL638" s="19">
        <v>16381042.289999999</v>
      </c>
      <c r="AM638" s="19">
        <v>17025734.010000002</v>
      </c>
      <c r="AN638" s="19">
        <v>17003155.5</v>
      </c>
      <c r="AO638" s="224">
        <v>16973963.239999998</v>
      </c>
      <c r="AP638" s="224">
        <v>17307589.059999999</v>
      </c>
    </row>
    <row r="639" spans="1:42" hidden="1" outlineLevel="1" x14ac:dyDescent="0.25">
      <c r="A639" s="28" t="s">
        <v>254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>
        <v>13406608.449999999</v>
      </c>
      <c r="AB639" s="19">
        <v>13455886.58</v>
      </c>
      <c r="AC639" s="19">
        <v>14151796.369999999</v>
      </c>
      <c r="AD639" s="19">
        <v>14719905.369999999</v>
      </c>
      <c r="AE639" s="19">
        <v>15225266.779999999</v>
      </c>
      <c r="AF639" s="19">
        <v>15833708.76</v>
      </c>
      <c r="AG639" s="19">
        <v>16609579.67</v>
      </c>
      <c r="AH639" s="19">
        <v>16975922.420000002</v>
      </c>
      <c r="AI639" s="19">
        <v>17254380.260000002</v>
      </c>
      <c r="AJ639" s="19">
        <v>18266338.859999999</v>
      </c>
      <c r="AK639" s="19">
        <v>19457018.370000001</v>
      </c>
      <c r="AL639" s="19">
        <v>20407729.469999999</v>
      </c>
      <c r="AM639" s="19">
        <v>21470822.289999999</v>
      </c>
      <c r="AN639" s="19">
        <v>21464627.309999999</v>
      </c>
      <c r="AO639" s="224">
        <v>21284495.579999998</v>
      </c>
      <c r="AP639" s="224">
        <v>21845121.210000001</v>
      </c>
    </row>
    <row r="640" spans="1:42" hidden="1" outlineLevel="1" x14ac:dyDescent="0.25">
      <c r="A640" s="28" t="s">
        <v>255</v>
      </c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>
        <v>8459805.7799999993</v>
      </c>
      <c r="AB640" s="19">
        <v>8700744.5899999999</v>
      </c>
      <c r="AC640" s="19">
        <v>9205189.8900000006</v>
      </c>
      <c r="AD640" s="19">
        <v>9553480.1400000006</v>
      </c>
      <c r="AE640" s="19">
        <v>9871048.6099999994</v>
      </c>
      <c r="AF640" s="19">
        <v>10217586.18</v>
      </c>
      <c r="AG640" s="19">
        <v>10669188.52</v>
      </c>
      <c r="AH640" s="19">
        <v>11112157.73</v>
      </c>
      <c r="AI640" s="19">
        <v>11492685.01</v>
      </c>
      <c r="AJ640" s="19">
        <v>12145155.9</v>
      </c>
      <c r="AK640" s="19">
        <v>13168087.23</v>
      </c>
      <c r="AL640" s="19">
        <v>13767718.890000001</v>
      </c>
      <c r="AM640" s="19">
        <v>14455698.119999999</v>
      </c>
      <c r="AN640" s="19">
        <v>14441695.869999999</v>
      </c>
      <c r="AO640" s="224">
        <v>14617803.460000001</v>
      </c>
      <c r="AP640" s="224">
        <v>14851642.52</v>
      </c>
    </row>
    <row r="641" spans="1:42" hidden="1" outlineLevel="1" x14ac:dyDescent="0.25">
      <c r="A641" s="28" t="s">
        <v>256</v>
      </c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>
        <v>12644199.07</v>
      </c>
      <c r="AB641" s="19">
        <v>12006079.16</v>
      </c>
      <c r="AC641" s="19">
        <v>12567387.66</v>
      </c>
      <c r="AD641" s="19">
        <v>13419967.949999999</v>
      </c>
      <c r="AE641" s="19">
        <v>13870476.41</v>
      </c>
      <c r="AF641" s="19">
        <v>14944616.699999999</v>
      </c>
      <c r="AG641" s="19">
        <v>15438092.279999999</v>
      </c>
      <c r="AH641" s="19">
        <v>15731164.029999999</v>
      </c>
      <c r="AI641" s="19">
        <v>16033584.01</v>
      </c>
      <c r="AJ641" s="19">
        <v>16607556.550000001</v>
      </c>
      <c r="AK641" s="19">
        <v>17472224.399999999</v>
      </c>
      <c r="AL641" s="19">
        <v>17987003.699999999</v>
      </c>
      <c r="AM641" s="19">
        <v>19116419.390000001</v>
      </c>
      <c r="AN641" s="19">
        <v>18093623.23</v>
      </c>
      <c r="AO641" s="224">
        <v>17582561.43</v>
      </c>
      <c r="AP641" s="224">
        <v>18259686.469999999</v>
      </c>
    </row>
    <row r="642" spans="1:42" hidden="1" outlineLevel="1" x14ac:dyDescent="0.25">
      <c r="A642" s="28" t="s">
        <v>257</v>
      </c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>
        <v>9531957.4199999999</v>
      </c>
      <c r="AB642" s="19">
        <v>9711074.5800000001</v>
      </c>
      <c r="AC642" s="19">
        <v>10394960.619999999</v>
      </c>
      <c r="AD642" s="19">
        <v>10852246.5</v>
      </c>
      <c r="AE642" s="19">
        <v>11179148.550000001</v>
      </c>
      <c r="AF642" s="19">
        <v>11544309.24</v>
      </c>
      <c r="AG642" s="19">
        <v>11895585.380000001</v>
      </c>
      <c r="AH642" s="19">
        <v>12251069.1</v>
      </c>
      <c r="AI642" s="19">
        <v>12547001.82</v>
      </c>
      <c r="AJ642" s="19">
        <v>13273911.51</v>
      </c>
      <c r="AK642" s="19">
        <v>13933038.4</v>
      </c>
      <c r="AL642" s="19">
        <v>14569792.91</v>
      </c>
      <c r="AM642" s="19">
        <v>15172500.539999999</v>
      </c>
      <c r="AN642" s="19">
        <v>15522589.02</v>
      </c>
      <c r="AO642" s="224">
        <v>15463522.789999999</v>
      </c>
      <c r="AP642" s="224">
        <v>15839440.380000001</v>
      </c>
    </row>
    <row r="643" spans="1:42" hidden="1" outlineLevel="1" x14ac:dyDescent="0.25">
      <c r="A643" s="28" t="s">
        <v>258</v>
      </c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>
        <v>9956367.5700000003</v>
      </c>
      <c r="AB643" s="19">
        <v>10297397.35</v>
      </c>
      <c r="AC643" s="19">
        <v>10963971.560000001</v>
      </c>
      <c r="AD643" s="19">
        <v>11339625.99</v>
      </c>
      <c r="AE643" s="19">
        <v>11661598.73</v>
      </c>
      <c r="AF643" s="19">
        <v>12093176.960000001</v>
      </c>
      <c r="AG643" s="19">
        <v>12542249.33</v>
      </c>
      <c r="AH643" s="19">
        <v>12981448.869999999</v>
      </c>
      <c r="AI643" s="19">
        <v>13235787.85</v>
      </c>
      <c r="AJ643" s="19">
        <v>14086130.25</v>
      </c>
      <c r="AK643" s="19">
        <v>15145861.32</v>
      </c>
      <c r="AL643" s="19">
        <v>15692632.310000001</v>
      </c>
      <c r="AM643" s="19">
        <v>16419425.42</v>
      </c>
      <c r="AN643" s="19">
        <v>16474461.9</v>
      </c>
      <c r="AO643" s="224">
        <v>16538565.02</v>
      </c>
      <c r="AP643" s="224">
        <v>16745703.710000001</v>
      </c>
    </row>
    <row r="644" spans="1:42" hidden="1" outlineLevel="1" x14ac:dyDescent="0.25">
      <c r="A644" s="28" t="s">
        <v>259</v>
      </c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>
        <v>2531709.38</v>
      </c>
      <c r="AB644" s="19">
        <v>2549058.62</v>
      </c>
      <c r="AC644" s="19">
        <v>2732833.06</v>
      </c>
      <c r="AD644" s="19">
        <v>2895322.79</v>
      </c>
      <c r="AE644" s="19">
        <v>3026514.87</v>
      </c>
      <c r="AF644" s="19">
        <v>3214634.96</v>
      </c>
      <c r="AG644" s="19">
        <v>3329952.22</v>
      </c>
      <c r="AH644" s="19">
        <v>3515475.69</v>
      </c>
      <c r="AI644" s="19">
        <v>3712741.69</v>
      </c>
      <c r="AJ644" s="19">
        <v>3878049.91</v>
      </c>
      <c r="AK644" s="19">
        <v>3945937.8</v>
      </c>
      <c r="AL644" s="19">
        <v>4076777.37</v>
      </c>
      <c r="AM644" s="19">
        <v>4138255.88</v>
      </c>
      <c r="AN644" s="19">
        <v>4138335.28</v>
      </c>
      <c r="AO644" s="224">
        <v>4071532.54</v>
      </c>
      <c r="AP644" s="224">
        <v>4183645.35</v>
      </c>
    </row>
    <row r="645" spans="1:42" hidden="1" outlineLevel="1" x14ac:dyDescent="0.25">
      <c r="A645" s="28" t="s">
        <v>260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>
        <v>896685.68</v>
      </c>
      <c r="AB645" s="19">
        <v>965416.77</v>
      </c>
      <c r="AC645" s="19">
        <v>993808.08</v>
      </c>
      <c r="AD645" s="19">
        <v>1096861.27</v>
      </c>
      <c r="AE645" s="19">
        <v>1160195.96</v>
      </c>
      <c r="AF645" s="19">
        <v>1173499.3</v>
      </c>
      <c r="AG645" s="19">
        <v>1235950.8600000001</v>
      </c>
      <c r="AH645" s="19">
        <v>1247612.2</v>
      </c>
      <c r="AI645" s="19">
        <v>1245070.3</v>
      </c>
      <c r="AJ645" s="19">
        <v>1293282.2</v>
      </c>
      <c r="AK645" s="19">
        <v>1360872.31</v>
      </c>
      <c r="AL645" s="19">
        <v>1330171.7</v>
      </c>
      <c r="AM645" s="19">
        <v>1364714.75</v>
      </c>
      <c r="AN645" s="19">
        <v>1404077.53</v>
      </c>
      <c r="AO645" s="224">
        <v>1349266.14</v>
      </c>
      <c r="AP645" s="224">
        <v>1298258.72</v>
      </c>
    </row>
    <row r="646" spans="1:42" hidden="1" outlineLevel="1" x14ac:dyDescent="0.25">
      <c r="A646" s="16" t="s">
        <v>831</v>
      </c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>
        <v>0</v>
      </c>
      <c r="AB646" s="19">
        <v>0</v>
      </c>
      <c r="AC646" s="19">
        <v>0</v>
      </c>
      <c r="AD646" s="19">
        <v>428918.07</v>
      </c>
      <c r="AE646" s="19">
        <v>451003.39</v>
      </c>
      <c r="AF646" s="19">
        <v>445964.41</v>
      </c>
      <c r="AG646" s="19">
        <v>488632.85</v>
      </c>
      <c r="AH646" s="19">
        <v>469546.7</v>
      </c>
      <c r="AI646" s="19">
        <v>500822.18</v>
      </c>
      <c r="AJ646" s="19">
        <v>514808.31</v>
      </c>
      <c r="AK646" s="19">
        <v>597207.61</v>
      </c>
      <c r="AL646" s="19">
        <v>623014.56000000006</v>
      </c>
      <c r="AM646" s="19">
        <v>622095.47</v>
      </c>
      <c r="AN646" s="19">
        <v>653222.63</v>
      </c>
      <c r="AO646" s="224">
        <v>607861.88</v>
      </c>
      <c r="AP646" s="224">
        <v>534606.31000000006</v>
      </c>
    </row>
    <row r="647" spans="1:42" hidden="1" outlineLevel="1" x14ac:dyDescent="0.25">
      <c r="A647" s="16" t="s">
        <v>832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>
        <v>0</v>
      </c>
      <c r="AB647" s="19">
        <v>0</v>
      </c>
      <c r="AC647" s="19">
        <v>0</v>
      </c>
      <c r="AD647" s="19">
        <v>108860.05</v>
      </c>
      <c r="AE647" s="19">
        <v>91577.75</v>
      </c>
      <c r="AF647" s="19">
        <v>109936.04</v>
      </c>
      <c r="AG647" s="19">
        <v>109764.04</v>
      </c>
      <c r="AH647" s="19">
        <v>100330.71</v>
      </c>
      <c r="AI647" s="19">
        <v>100600.2</v>
      </c>
      <c r="AJ647" s="19">
        <v>94707.22</v>
      </c>
      <c r="AK647" s="19">
        <v>89585.19</v>
      </c>
      <c r="AL647" s="19">
        <v>92062.74</v>
      </c>
      <c r="AM647" s="19">
        <v>86107.09</v>
      </c>
      <c r="AN647" s="19">
        <v>85045.34</v>
      </c>
      <c r="AO647" s="224">
        <v>61254.25</v>
      </c>
      <c r="AP647" s="224">
        <v>56185.97</v>
      </c>
    </row>
    <row r="648" spans="1:42" hidden="1" outlineLevel="1" x14ac:dyDescent="0.25">
      <c r="A648" s="16" t="s">
        <v>833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>
        <v>0</v>
      </c>
      <c r="AB648" s="19">
        <v>0</v>
      </c>
      <c r="AC648" s="19">
        <v>0</v>
      </c>
      <c r="AD648" s="19">
        <v>56704.82</v>
      </c>
      <c r="AE648" s="19">
        <v>63293.87</v>
      </c>
      <c r="AF648" s="19">
        <v>66082.259999999995</v>
      </c>
      <c r="AG648" s="19">
        <v>65764.86</v>
      </c>
      <c r="AH648" s="19">
        <v>67768.639999999999</v>
      </c>
      <c r="AI648" s="19">
        <v>50146.33</v>
      </c>
      <c r="AJ648" s="19">
        <v>49084.91</v>
      </c>
      <c r="AK648" s="19">
        <v>47483.74</v>
      </c>
      <c r="AL648" s="19">
        <v>43501.84</v>
      </c>
      <c r="AM648" s="19">
        <v>54114.74</v>
      </c>
      <c r="AN648" s="19">
        <v>50386.45</v>
      </c>
      <c r="AO648" s="224">
        <v>44065.42</v>
      </c>
      <c r="AP648" s="224">
        <v>43583.75</v>
      </c>
    </row>
    <row r="649" spans="1:42" hidden="1" outlineLevel="1" x14ac:dyDescent="0.25">
      <c r="A649" s="16" t="s">
        <v>834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>
        <v>0</v>
      </c>
      <c r="AB649" s="19">
        <v>0</v>
      </c>
      <c r="AC649" s="19">
        <v>0</v>
      </c>
      <c r="AD649" s="19">
        <v>23108.41</v>
      </c>
      <c r="AE649" s="19">
        <v>26282.57</v>
      </c>
      <c r="AF649" s="19">
        <v>22652.41</v>
      </c>
      <c r="AG649" s="19">
        <v>17156.72</v>
      </c>
      <c r="AH649" s="19">
        <v>7725.03</v>
      </c>
      <c r="AI649" s="19">
        <v>6718.49</v>
      </c>
      <c r="AJ649" s="19">
        <v>14812.53</v>
      </c>
      <c r="AK649" s="19">
        <v>14907.82</v>
      </c>
      <c r="AL649" s="19">
        <v>17987.73</v>
      </c>
      <c r="AM649" s="19">
        <v>11137.41</v>
      </c>
      <c r="AN649" s="19">
        <v>7916.67</v>
      </c>
      <c r="AO649" s="224">
        <v>29391.83</v>
      </c>
      <c r="AP649" s="224">
        <v>4470.3900000000003</v>
      </c>
    </row>
    <row r="650" spans="1:42" hidden="1" outlineLevel="1" x14ac:dyDescent="0.25">
      <c r="A650" s="16" t="s">
        <v>835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>
        <v>0</v>
      </c>
      <c r="AB650" s="19">
        <v>0</v>
      </c>
      <c r="AC650" s="19">
        <v>0</v>
      </c>
      <c r="AD650" s="19">
        <v>10446.07</v>
      </c>
      <c r="AE650" s="19">
        <v>20575.53</v>
      </c>
      <c r="AF650" s="19">
        <v>28334.23</v>
      </c>
      <c r="AG650" s="19">
        <v>35009.919999999998</v>
      </c>
      <c r="AH650" s="19">
        <v>67899.210000000006</v>
      </c>
      <c r="AI650" s="19">
        <v>22079.48</v>
      </c>
      <c r="AJ650" s="19">
        <v>20333.45</v>
      </c>
      <c r="AK650" s="19">
        <v>59513.64</v>
      </c>
      <c r="AL650" s="19">
        <v>15055.83</v>
      </c>
      <c r="AM650" s="19">
        <v>74258.45</v>
      </c>
      <c r="AN650" s="19">
        <v>62900.51</v>
      </c>
      <c r="AO650" s="224">
        <v>53487.35</v>
      </c>
      <c r="AP650" s="224">
        <v>89635.89</v>
      </c>
    </row>
    <row r="651" spans="1:42" hidden="1" outlineLevel="1" x14ac:dyDescent="0.25">
      <c r="A651" s="16" t="s">
        <v>836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>
        <v>0</v>
      </c>
      <c r="AB651" s="19">
        <v>0</v>
      </c>
      <c r="AC651" s="19">
        <v>0</v>
      </c>
      <c r="AD651" s="19">
        <v>2661.71</v>
      </c>
      <c r="AE651" s="19">
        <v>13578.41</v>
      </c>
      <c r="AF651" s="19">
        <v>10425.879999999999</v>
      </c>
      <c r="AG651" s="19">
        <v>41358.32</v>
      </c>
      <c r="AH651" s="19">
        <v>668.68</v>
      </c>
      <c r="AI651" s="19">
        <v>3474.68</v>
      </c>
      <c r="AJ651" s="19">
        <v>3196.2</v>
      </c>
      <c r="AK651" s="19">
        <v>5168.41</v>
      </c>
      <c r="AL651" s="19">
        <v>-2068.5700000000002</v>
      </c>
      <c r="AM651" s="19">
        <v>4684.79</v>
      </c>
      <c r="AN651" s="19">
        <v>4497.74</v>
      </c>
      <c r="AO651" s="224">
        <v>9271.11</v>
      </c>
      <c r="AP651" s="224">
        <v>10168.18</v>
      </c>
    </row>
    <row r="652" spans="1:42" hidden="1" outlineLevel="1" x14ac:dyDescent="0.25">
      <c r="A652" s="49" t="s">
        <v>839</v>
      </c>
      <c r="C652" s="7"/>
      <c r="D652" s="7"/>
      <c r="E652" s="7"/>
      <c r="F652" s="7"/>
    </row>
    <row r="653" spans="1:42" hidden="1" outlineLevel="1" x14ac:dyDescent="0.25">
      <c r="A653" s="28" t="s">
        <v>864</v>
      </c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</row>
    <row r="654" spans="1:42" hidden="1" outlineLevel="1" x14ac:dyDescent="0.25">
      <c r="A654" s="28" t="s">
        <v>630</v>
      </c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>
        <v>91</v>
      </c>
      <c r="AB654" s="17">
        <v>153</v>
      </c>
      <c r="AC654" s="17">
        <v>125</v>
      </c>
      <c r="AD654" s="17">
        <v>98</v>
      </c>
      <c r="AE654" s="17">
        <v>248</v>
      </c>
      <c r="AF654" s="17">
        <v>145</v>
      </c>
      <c r="AG654" s="17">
        <v>133</v>
      </c>
      <c r="AH654" s="17">
        <v>146</v>
      </c>
      <c r="AI654" s="17">
        <v>387</v>
      </c>
      <c r="AJ654" s="17">
        <v>182</v>
      </c>
      <c r="AK654" s="17">
        <v>184</v>
      </c>
      <c r="AL654" s="17">
        <v>227</v>
      </c>
      <c r="AM654" s="17">
        <v>113</v>
      </c>
      <c r="AN654" s="17">
        <v>222</v>
      </c>
      <c r="AO654" s="218">
        <v>225</v>
      </c>
      <c r="AP654" s="218">
        <v>119</v>
      </c>
    </row>
    <row r="655" spans="1:42" hidden="1" outlineLevel="1" x14ac:dyDescent="0.25">
      <c r="A655" s="115">
        <v>0</v>
      </c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218">
        <v>0</v>
      </c>
      <c r="AP655" s="218">
        <v>0</v>
      </c>
    </row>
    <row r="656" spans="1:42" hidden="1" outlineLevel="1" x14ac:dyDescent="0.25">
      <c r="A656" s="28" t="s">
        <v>841</v>
      </c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>
        <v>2529</v>
      </c>
      <c r="AB656" s="17">
        <v>2591</v>
      </c>
      <c r="AC656" s="17">
        <v>2648</v>
      </c>
      <c r="AD656" s="17">
        <v>2722</v>
      </c>
      <c r="AE656" s="17">
        <v>2792</v>
      </c>
      <c r="AF656" s="17">
        <v>2859</v>
      </c>
      <c r="AG656" s="17">
        <v>2652</v>
      </c>
      <c r="AH656" s="17">
        <v>2707</v>
      </c>
      <c r="AI656" s="17">
        <v>2771</v>
      </c>
      <c r="AJ656" s="17">
        <v>2696</v>
      </c>
      <c r="AK656" s="17">
        <v>2733</v>
      </c>
      <c r="AL656" s="17">
        <v>2776</v>
      </c>
      <c r="AM656" s="17">
        <v>3060</v>
      </c>
      <c r="AN656" s="17">
        <v>3424</v>
      </c>
      <c r="AO656" s="218">
        <v>3734</v>
      </c>
      <c r="AP656" s="218">
        <v>4156</v>
      </c>
    </row>
    <row r="657" spans="1:42" hidden="1" outlineLevel="1" x14ac:dyDescent="0.25">
      <c r="A657" s="28" t="s">
        <v>842</v>
      </c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>
        <v>2662</v>
      </c>
      <c r="AB657" s="17">
        <v>2725</v>
      </c>
      <c r="AC657" s="17">
        <v>2779</v>
      </c>
      <c r="AD657" s="17">
        <v>2858</v>
      </c>
      <c r="AE657" s="17">
        <v>2937</v>
      </c>
      <c r="AF657" s="17">
        <v>3020</v>
      </c>
      <c r="AG657" s="17">
        <v>2877</v>
      </c>
      <c r="AH657" s="17">
        <v>2942</v>
      </c>
      <c r="AI657" s="17">
        <v>3005</v>
      </c>
      <c r="AJ657" s="17">
        <v>2885</v>
      </c>
      <c r="AK657" s="17">
        <v>2959</v>
      </c>
      <c r="AL657" s="17">
        <v>3018</v>
      </c>
      <c r="AM657" s="17">
        <v>3107</v>
      </c>
      <c r="AN657" s="17">
        <v>3217</v>
      </c>
      <c r="AO657" s="218">
        <v>3244</v>
      </c>
      <c r="AP657" s="218">
        <v>3474</v>
      </c>
    </row>
    <row r="658" spans="1:42" hidden="1" outlineLevel="1" x14ac:dyDescent="0.25">
      <c r="A658" s="28" t="s">
        <v>843</v>
      </c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>
        <v>2567</v>
      </c>
      <c r="AB658" s="17">
        <v>2600</v>
      </c>
      <c r="AC658" s="17">
        <v>2649</v>
      </c>
      <c r="AD658" s="17">
        <v>2739</v>
      </c>
      <c r="AE658" s="17">
        <v>2798</v>
      </c>
      <c r="AF658" s="17">
        <v>2873</v>
      </c>
      <c r="AG658" s="17">
        <v>2635</v>
      </c>
      <c r="AH658" s="17">
        <v>2686</v>
      </c>
      <c r="AI658" s="17">
        <v>2755</v>
      </c>
      <c r="AJ658" s="17">
        <v>2674</v>
      </c>
      <c r="AK658" s="17">
        <v>2739</v>
      </c>
      <c r="AL658" s="17">
        <v>2801</v>
      </c>
      <c r="AM658" s="17">
        <v>2893</v>
      </c>
      <c r="AN658" s="17">
        <v>2993</v>
      </c>
      <c r="AO658" s="218">
        <v>3000</v>
      </c>
      <c r="AP658" s="218">
        <v>3105</v>
      </c>
    </row>
    <row r="659" spans="1:42" hidden="1" outlineLevel="1" x14ac:dyDescent="0.25">
      <c r="A659" s="28" t="s">
        <v>844</v>
      </c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>
        <v>3008</v>
      </c>
      <c r="AB659" s="17">
        <v>3064</v>
      </c>
      <c r="AC659" s="17">
        <v>3143</v>
      </c>
      <c r="AD659" s="17">
        <v>3253</v>
      </c>
      <c r="AE659" s="17">
        <v>3348</v>
      </c>
      <c r="AF659" s="17">
        <v>3445</v>
      </c>
      <c r="AG659" s="17">
        <v>3277</v>
      </c>
      <c r="AH659" s="17">
        <v>3374</v>
      </c>
      <c r="AI659" s="17">
        <v>3494</v>
      </c>
      <c r="AJ659" s="17">
        <v>3384</v>
      </c>
      <c r="AK659" s="17">
        <v>3506</v>
      </c>
      <c r="AL659" s="17">
        <v>3585</v>
      </c>
      <c r="AM659" s="17">
        <v>3672</v>
      </c>
      <c r="AN659" s="17">
        <v>3758</v>
      </c>
      <c r="AO659" s="218">
        <v>3758</v>
      </c>
      <c r="AP659" s="218">
        <v>3876</v>
      </c>
    </row>
    <row r="660" spans="1:42" hidden="1" outlineLevel="1" x14ac:dyDescent="0.25">
      <c r="A660" s="28" t="s">
        <v>845</v>
      </c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>
        <v>3593</v>
      </c>
      <c r="AB660" s="17">
        <v>3682</v>
      </c>
      <c r="AC660" s="17">
        <v>3783</v>
      </c>
      <c r="AD660" s="17">
        <v>3923</v>
      </c>
      <c r="AE660" s="17">
        <v>4062</v>
      </c>
      <c r="AF660" s="17">
        <v>4219</v>
      </c>
      <c r="AG660" s="17">
        <v>3987</v>
      </c>
      <c r="AH660" s="17">
        <v>4111</v>
      </c>
      <c r="AI660" s="17">
        <v>4239</v>
      </c>
      <c r="AJ660" s="17">
        <v>4042</v>
      </c>
      <c r="AK660" s="17">
        <v>4170</v>
      </c>
      <c r="AL660" s="17">
        <v>4288</v>
      </c>
      <c r="AM660" s="17">
        <v>4427</v>
      </c>
      <c r="AN660" s="17">
        <v>4571</v>
      </c>
      <c r="AO660" s="218">
        <v>4481</v>
      </c>
      <c r="AP660" s="218">
        <v>4664</v>
      </c>
    </row>
    <row r="661" spans="1:42" hidden="1" outlineLevel="1" x14ac:dyDescent="0.25">
      <c r="A661" s="28" t="s">
        <v>247</v>
      </c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>
        <v>3163</v>
      </c>
      <c r="AB661" s="17">
        <v>3251</v>
      </c>
      <c r="AC661" s="17">
        <v>3350</v>
      </c>
      <c r="AD661" s="17">
        <v>3469</v>
      </c>
      <c r="AE661" s="17">
        <v>3571</v>
      </c>
      <c r="AF661" s="17">
        <v>3670</v>
      </c>
      <c r="AG661" s="17">
        <v>3441</v>
      </c>
      <c r="AH661" s="17">
        <v>3517</v>
      </c>
      <c r="AI661" s="17">
        <v>3612</v>
      </c>
      <c r="AJ661" s="17">
        <v>3508</v>
      </c>
      <c r="AK661" s="17">
        <v>3612</v>
      </c>
      <c r="AL661" s="17">
        <v>3708</v>
      </c>
      <c r="AM661" s="17">
        <v>3850</v>
      </c>
      <c r="AN661" s="17">
        <v>3992</v>
      </c>
      <c r="AO661" s="218">
        <v>3982</v>
      </c>
      <c r="AP661" s="218">
        <v>4152</v>
      </c>
    </row>
    <row r="662" spans="1:42" hidden="1" outlineLevel="1" x14ac:dyDescent="0.25">
      <c r="A662" s="28" t="s">
        <v>248</v>
      </c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>
        <v>1127</v>
      </c>
      <c r="AB662" s="17">
        <v>1169</v>
      </c>
      <c r="AC662" s="17">
        <v>1217</v>
      </c>
      <c r="AD662" s="17">
        <v>1263</v>
      </c>
      <c r="AE662" s="17">
        <v>1282</v>
      </c>
      <c r="AF662" s="17">
        <v>1329</v>
      </c>
      <c r="AG662" s="17">
        <v>1242</v>
      </c>
      <c r="AH662" s="17">
        <v>1266</v>
      </c>
      <c r="AI662" s="17">
        <v>1297</v>
      </c>
      <c r="AJ662" s="17">
        <v>1316</v>
      </c>
      <c r="AK662" s="17">
        <v>1360</v>
      </c>
      <c r="AL662" s="17">
        <v>1402</v>
      </c>
      <c r="AM662" s="17">
        <v>1464</v>
      </c>
      <c r="AN662" s="17">
        <v>1565</v>
      </c>
      <c r="AO662" s="218">
        <v>1628</v>
      </c>
      <c r="AP662" s="218">
        <v>1720</v>
      </c>
    </row>
    <row r="663" spans="1:42" hidden="1" outlineLevel="1" x14ac:dyDescent="0.25">
      <c r="A663" s="28" t="s">
        <v>249</v>
      </c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>
        <v>4373</v>
      </c>
      <c r="AB663" s="17">
        <v>4479</v>
      </c>
      <c r="AC663" s="17">
        <v>4589</v>
      </c>
      <c r="AD663" s="17">
        <v>4739</v>
      </c>
      <c r="AE663" s="17">
        <v>4856</v>
      </c>
      <c r="AF663" s="17">
        <v>5002</v>
      </c>
      <c r="AG663" s="17">
        <v>4341</v>
      </c>
      <c r="AH663" s="17">
        <v>4454</v>
      </c>
      <c r="AI663" s="17">
        <v>4580</v>
      </c>
      <c r="AJ663" s="17">
        <v>4456</v>
      </c>
      <c r="AK663" s="17">
        <v>4612</v>
      </c>
      <c r="AL663" s="17">
        <v>4719</v>
      </c>
      <c r="AM663" s="17">
        <v>4876</v>
      </c>
      <c r="AN663" s="17">
        <v>5043</v>
      </c>
      <c r="AO663" s="218">
        <v>4973</v>
      </c>
      <c r="AP663" s="218">
        <v>5157</v>
      </c>
    </row>
    <row r="664" spans="1:42" hidden="1" outlineLevel="1" x14ac:dyDescent="0.25">
      <c r="A664" s="28" t="s">
        <v>250</v>
      </c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>
        <v>3278</v>
      </c>
      <c r="AB664" s="17">
        <v>3362</v>
      </c>
      <c r="AC664" s="17">
        <v>3454</v>
      </c>
      <c r="AD664" s="17">
        <v>3576</v>
      </c>
      <c r="AE664" s="17">
        <v>3674</v>
      </c>
      <c r="AF664" s="17">
        <v>3793</v>
      </c>
      <c r="AG664" s="17">
        <v>3605</v>
      </c>
      <c r="AH664" s="17">
        <v>3696</v>
      </c>
      <c r="AI664" s="17">
        <v>3784</v>
      </c>
      <c r="AJ664" s="17">
        <v>3702</v>
      </c>
      <c r="AK664" s="17">
        <v>3821</v>
      </c>
      <c r="AL664" s="17">
        <v>3903</v>
      </c>
      <c r="AM664" s="17">
        <v>4042</v>
      </c>
      <c r="AN664" s="17">
        <v>4219</v>
      </c>
      <c r="AO664" s="218">
        <v>4169</v>
      </c>
      <c r="AP664" s="218">
        <v>4370</v>
      </c>
    </row>
    <row r="665" spans="1:42" hidden="1" outlineLevel="1" x14ac:dyDescent="0.25">
      <c r="A665" s="28" t="s">
        <v>251</v>
      </c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>
        <v>10701</v>
      </c>
      <c r="AB665" s="17">
        <v>10990</v>
      </c>
      <c r="AC665" s="17">
        <v>11312</v>
      </c>
      <c r="AD665" s="17">
        <v>11665</v>
      </c>
      <c r="AE665" s="17">
        <v>12055</v>
      </c>
      <c r="AF665" s="17">
        <v>12502</v>
      </c>
      <c r="AG665" s="17">
        <v>11843</v>
      </c>
      <c r="AH665" s="17">
        <v>12206</v>
      </c>
      <c r="AI665" s="17">
        <v>12513</v>
      </c>
      <c r="AJ665" s="17">
        <v>11955</v>
      </c>
      <c r="AK665" s="17">
        <v>12400</v>
      </c>
      <c r="AL665" s="17">
        <v>12757</v>
      </c>
      <c r="AM665" s="17">
        <v>13058</v>
      </c>
      <c r="AN665" s="17">
        <v>13327</v>
      </c>
      <c r="AO665" s="218">
        <v>12617</v>
      </c>
      <c r="AP665" s="218">
        <v>12968</v>
      </c>
    </row>
    <row r="666" spans="1:42" hidden="1" outlineLevel="1" x14ac:dyDescent="0.25">
      <c r="A666" s="28" t="s">
        <v>252</v>
      </c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>
        <v>16238</v>
      </c>
      <c r="AB666" s="17">
        <v>16657</v>
      </c>
      <c r="AC666" s="17">
        <v>17158</v>
      </c>
      <c r="AD666" s="17">
        <v>17842</v>
      </c>
      <c r="AE666" s="17">
        <v>18441</v>
      </c>
      <c r="AF666" s="17">
        <v>19087</v>
      </c>
      <c r="AG666" s="17">
        <v>18163</v>
      </c>
      <c r="AH666" s="17">
        <v>18711</v>
      </c>
      <c r="AI666" s="17">
        <v>19262</v>
      </c>
      <c r="AJ666" s="17">
        <v>18614</v>
      </c>
      <c r="AK666" s="17">
        <v>19455</v>
      </c>
      <c r="AL666" s="17">
        <v>20076</v>
      </c>
      <c r="AM666" s="17">
        <v>20572</v>
      </c>
      <c r="AN666" s="17">
        <v>21104</v>
      </c>
      <c r="AO666" s="218">
        <v>20010</v>
      </c>
      <c r="AP666" s="218">
        <v>20632</v>
      </c>
    </row>
    <row r="667" spans="1:42" hidden="1" outlineLevel="1" x14ac:dyDescent="0.25">
      <c r="A667" s="28" t="s">
        <v>253</v>
      </c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>
        <v>7449</v>
      </c>
      <c r="AB667" s="17">
        <v>7736</v>
      </c>
      <c r="AC667" s="17">
        <v>7983</v>
      </c>
      <c r="AD667" s="17">
        <v>8353</v>
      </c>
      <c r="AE667" s="17">
        <v>8616</v>
      </c>
      <c r="AF667" s="17">
        <v>8922</v>
      </c>
      <c r="AG667" s="17">
        <v>8932</v>
      </c>
      <c r="AH667" s="17">
        <v>9122</v>
      </c>
      <c r="AI667" s="17">
        <v>9369</v>
      </c>
      <c r="AJ667" s="17">
        <v>9711</v>
      </c>
      <c r="AK667" s="17">
        <v>10097</v>
      </c>
      <c r="AL667" s="17">
        <v>10304</v>
      </c>
      <c r="AM667" s="17">
        <v>10514</v>
      </c>
      <c r="AN667" s="17">
        <v>10680</v>
      </c>
      <c r="AO667" s="218">
        <v>10617</v>
      </c>
      <c r="AP667" s="218">
        <v>10835</v>
      </c>
    </row>
    <row r="668" spans="1:42" hidden="1" outlineLevel="1" x14ac:dyDescent="0.25">
      <c r="A668" s="28" t="s">
        <v>254</v>
      </c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>
        <v>8617</v>
      </c>
      <c r="AB668" s="17">
        <v>8935</v>
      </c>
      <c r="AC668" s="17">
        <v>9226</v>
      </c>
      <c r="AD668" s="17">
        <v>9632</v>
      </c>
      <c r="AE668" s="17">
        <v>9955</v>
      </c>
      <c r="AF668" s="17">
        <v>10324</v>
      </c>
      <c r="AG668" s="17">
        <v>10284</v>
      </c>
      <c r="AH668" s="17">
        <v>10547</v>
      </c>
      <c r="AI668" s="17">
        <v>10839</v>
      </c>
      <c r="AJ668" s="17">
        <v>11124</v>
      </c>
      <c r="AK668" s="17">
        <v>11615</v>
      </c>
      <c r="AL668" s="17">
        <v>11947</v>
      </c>
      <c r="AM668" s="17">
        <v>12167</v>
      </c>
      <c r="AN668" s="17">
        <v>12357</v>
      </c>
      <c r="AO668" s="218">
        <v>12176</v>
      </c>
      <c r="AP668" s="218">
        <v>12460</v>
      </c>
    </row>
    <row r="669" spans="1:42" hidden="1" outlineLevel="1" x14ac:dyDescent="0.25">
      <c r="A669" s="28" t="s">
        <v>255</v>
      </c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>
        <v>3866</v>
      </c>
      <c r="AB669" s="17">
        <v>4008</v>
      </c>
      <c r="AC669" s="17">
        <v>4143</v>
      </c>
      <c r="AD669" s="17">
        <v>4333</v>
      </c>
      <c r="AE669" s="17">
        <v>4490</v>
      </c>
      <c r="AF669" s="17">
        <v>4660</v>
      </c>
      <c r="AG669" s="17">
        <v>4684</v>
      </c>
      <c r="AH669" s="17">
        <v>4797</v>
      </c>
      <c r="AI669" s="17">
        <v>4951</v>
      </c>
      <c r="AJ669" s="17">
        <v>5242</v>
      </c>
      <c r="AK669" s="17">
        <v>5484</v>
      </c>
      <c r="AL669" s="17">
        <v>5651</v>
      </c>
      <c r="AM669" s="17">
        <v>5763</v>
      </c>
      <c r="AN669" s="17">
        <v>5863</v>
      </c>
      <c r="AO669" s="218">
        <v>5889</v>
      </c>
      <c r="AP669" s="218">
        <v>6014</v>
      </c>
    </row>
    <row r="670" spans="1:42" hidden="1" outlineLevel="1" x14ac:dyDescent="0.25">
      <c r="A670" s="28" t="s">
        <v>256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>
        <v>9510</v>
      </c>
      <c r="AB670" s="17">
        <v>9840</v>
      </c>
      <c r="AC670" s="17">
        <v>10202</v>
      </c>
      <c r="AD670" s="17">
        <v>10637</v>
      </c>
      <c r="AE670" s="17">
        <v>11047</v>
      </c>
      <c r="AF670" s="17">
        <v>11447</v>
      </c>
      <c r="AG670" s="17">
        <v>11589</v>
      </c>
      <c r="AH670" s="17">
        <v>11851</v>
      </c>
      <c r="AI670" s="17">
        <v>12127</v>
      </c>
      <c r="AJ670" s="17">
        <v>12887</v>
      </c>
      <c r="AK670" s="17">
        <v>13449</v>
      </c>
      <c r="AL670" s="17">
        <v>13829</v>
      </c>
      <c r="AM670" s="17">
        <v>14029</v>
      </c>
      <c r="AN670" s="17">
        <v>14190</v>
      </c>
      <c r="AO670" s="218">
        <v>14255</v>
      </c>
      <c r="AP670" s="218">
        <v>14436</v>
      </c>
    </row>
    <row r="671" spans="1:42" hidden="1" outlineLevel="1" x14ac:dyDescent="0.25">
      <c r="A671" s="28" t="s">
        <v>257</v>
      </c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>
        <v>2629</v>
      </c>
      <c r="AB671" s="17">
        <v>2731</v>
      </c>
      <c r="AC671" s="17">
        <v>2845</v>
      </c>
      <c r="AD671" s="17">
        <v>2989</v>
      </c>
      <c r="AE671" s="17">
        <v>3096</v>
      </c>
      <c r="AF671" s="17">
        <v>3217</v>
      </c>
      <c r="AG671" s="17">
        <v>3233</v>
      </c>
      <c r="AH671" s="17">
        <v>3346</v>
      </c>
      <c r="AI671" s="17">
        <v>3459</v>
      </c>
      <c r="AJ671" s="17">
        <v>3617</v>
      </c>
      <c r="AK671" s="17">
        <v>3791</v>
      </c>
      <c r="AL671" s="17">
        <v>3913</v>
      </c>
      <c r="AM671" s="17">
        <v>4031</v>
      </c>
      <c r="AN671" s="17">
        <v>4149</v>
      </c>
      <c r="AO671" s="218">
        <v>4156</v>
      </c>
      <c r="AP671" s="218">
        <v>4304</v>
      </c>
    </row>
    <row r="672" spans="1:42" hidden="1" outlineLevel="1" x14ac:dyDescent="0.25">
      <c r="A672" s="28" t="s">
        <v>258</v>
      </c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>
        <v>2083</v>
      </c>
      <c r="AB672" s="17">
        <v>2166</v>
      </c>
      <c r="AC672" s="17">
        <v>2258</v>
      </c>
      <c r="AD672" s="17">
        <v>2386</v>
      </c>
      <c r="AE672" s="17">
        <v>2502</v>
      </c>
      <c r="AF672" s="17">
        <v>2621</v>
      </c>
      <c r="AG672" s="17">
        <v>2652</v>
      </c>
      <c r="AH672" s="17">
        <v>2739</v>
      </c>
      <c r="AI672" s="17">
        <v>2825</v>
      </c>
      <c r="AJ672" s="17">
        <v>2960</v>
      </c>
      <c r="AK672" s="17">
        <v>3118</v>
      </c>
      <c r="AL672" s="17">
        <v>3217</v>
      </c>
      <c r="AM672" s="17">
        <v>3278</v>
      </c>
      <c r="AN672" s="17">
        <v>3379</v>
      </c>
      <c r="AO672" s="218">
        <v>3417</v>
      </c>
      <c r="AP672" s="218">
        <v>3504</v>
      </c>
    </row>
    <row r="673" spans="1:42" hidden="1" outlineLevel="1" x14ac:dyDescent="0.25">
      <c r="A673" s="28" t="s">
        <v>259</v>
      </c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>
        <v>477</v>
      </c>
      <c r="AB673" s="17">
        <v>499</v>
      </c>
      <c r="AC673" s="17">
        <v>517</v>
      </c>
      <c r="AD673" s="17">
        <v>565</v>
      </c>
      <c r="AE673" s="17">
        <v>597</v>
      </c>
      <c r="AF673" s="17">
        <v>629</v>
      </c>
      <c r="AG673" s="17">
        <v>662</v>
      </c>
      <c r="AH673" s="17">
        <v>695</v>
      </c>
      <c r="AI673" s="17">
        <v>720</v>
      </c>
      <c r="AJ673" s="17">
        <v>747</v>
      </c>
      <c r="AK673" s="17">
        <v>779</v>
      </c>
      <c r="AL673" s="17">
        <v>802</v>
      </c>
      <c r="AM673" s="17">
        <v>822</v>
      </c>
      <c r="AN673" s="17">
        <v>835</v>
      </c>
      <c r="AO673" s="218">
        <v>829</v>
      </c>
      <c r="AP673" s="218">
        <v>856</v>
      </c>
    </row>
    <row r="674" spans="1:42" hidden="1" outlineLevel="1" x14ac:dyDescent="0.25">
      <c r="A674" s="28" t="s">
        <v>260</v>
      </c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>
        <v>211</v>
      </c>
      <c r="AB674" s="17">
        <v>220</v>
      </c>
      <c r="AC674" s="17">
        <v>226</v>
      </c>
      <c r="AD674" s="17">
        <v>240</v>
      </c>
      <c r="AE674" s="17">
        <v>253</v>
      </c>
      <c r="AF674" s="17">
        <v>266</v>
      </c>
      <c r="AG674" s="17">
        <v>265</v>
      </c>
      <c r="AH674" s="17">
        <v>271</v>
      </c>
      <c r="AI674" s="17">
        <v>277</v>
      </c>
      <c r="AJ674" s="17">
        <v>283</v>
      </c>
      <c r="AK674" s="17">
        <v>291</v>
      </c>
      <c r="AL674" s="17">
        <v>295</v>
      </c>
      <c r="AM674" s="17">
        <v>296</v>
      </c>
      <c r="AN674" s="17">
        <v>297</v>
      </c>
      <c r="AO674" s="218">
        <v>300</v>
      </c>
      <c r="AP674" s="218">
        <v>301</v>
      </c>
    </row>
    <row r="675" spans="1:42" hidden="1" outlineLevel="1" x14ac:dyDescent="0.25">
      <c r="A675" s="16" t="s">
        <v>831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>
        <v>0</v>
      </c>
      <c r="AB675" s="17">
        <v>0</v>
      </c>
      <c r="AC675" s="17">
        <v>0</v>
      </c>
      <c r="AD675" s="17">
        <v>55</v>
      </c>
      <c r="AE675" s="17">
        <v>59</v>
      </c>
      <c r="AF675" s="17">
        <v>65</v>
      </c>
      <c r="AG675" s="17">
        <v>65</v>
      </c>
      <c r="AH675" s="17">
        <v>68</v>
      </c>
      <c r="AI675" s="17">
        <v>71</v>
      </c>
      <c r="AJ675" s="17">
        <v>73</v>
      </c>
      <c r="AK675" s="17">
        <v>76</v>
      </c>
      <c r="AL675" s="17">
        <v>76</v>
      </c>
      <c r="AM675" s="17">
        <v>79</v>
      </c>
      <c r="AN675" s="17">
        <v>83</v>
      </c>
      <c r="AO675" s="218">
        <v>86</v>
      </c>
      <c r="AP675" s="218">
        <v>89</v>
      </c>
    </row>
    <row r="676" spans="1:42" hidden="1" outlineLevel="1" x14ac:dyDescent="0.25">
      <c r="A676" s="16" t="s">
        <v>832</v>
      </c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>
        <v>0</v>
      </c>
      <c r="AB676" s="17">
        <v>0</v>
      </c>
      <c r="AC676" s="17">
        <v>0</v>
      </c>
      <c r="AD676" s="17">
        <v>14</v>
      </c>
      <c r="AE676" s="17">
        <v>14</v>
      </c>
      <c r="AF676" s="17">
        <v>16</v>
      </c>
      <c r="AG676" s="17">
        <v>16</v>
      </c>
      <c r="AH676" s="17">
        <v>16</v>
      </c>
      <c r="AI676" s="17">
        <v>16</v>
      </c>
      <c r="AJ676" s="17">
        <v>16</v>
      </c>
      <c r="AK676" s="17">
        <v>16</v>
      </c>
      <c r="AL676" s="17">
        <v>17</v>
      </c>
      <c r="AM676" s="17">
        <v>17</v>
      </c>
      <c r="AN676" s="17">
        <v>17</v>
      </c>
      <c r="AO676" s="218">
        <v>16</v>
      </c>
      <c r="AP676" s="218">
        <v>16</v>
      </c>
    </row>
    <row r="677" spans="1:42" hidden="1" outlineLevel="1" x14ac:dyDescent="0.25">
      <c r="A677" s="16" t="s">
        <v>833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>
        <v>0</v>
      </c>
      <c r="AB677" s="17">
        <v>0</v>
      </c>
      <c r="AC677" s="17">
        <v>0</v>
      </c>
      <c r="AD677" s="17">
        <v>5</v>
      </c>
      <c r="AE677" s="17">
        <v>7</v>
      </c>
      <c r="AF677" s="17">
        <v>7</v>
      </c>
      <c r="AG677" s="17">
        <v>7</v>
      </c>
      <c r="AH677" s="17">
        <v>7</v>
      </c>
      <c r="AI677" s="17">
        <v>8</v>
      </c>
      <c r="AJ677" s="17">
        <v>8</v>
      </c>
      <c r="AK677" s="17">
        <v>8</v>
      </c>
      <c r="AL677" s="17">
        <v>8</v>
      </c>
      <c r="AM677" s="17">
        <v>8</v>
      </c>
      <c r="AN677" s="17">
        <v>8</v>
      </c>
      <c r="AO677" s="218">
        <v>8</v>
      </c>
      <c r="AP677" s="218">
        <v>8</v>
      </c>
    </row>
    <row r="678" spans="1:42" hidden="1" outlineLevel="1" x14ac:dyDescent="0.25">
      <c r="A678" s="16" t="s">
        <v>834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>
        <v>0</v>
      </c>
      <c r="AB678" s="17">
        <v>0</v>
      </c>
      <c r="AC678" s="17">
        <v>0</v>
      </c>
      <c r="AD678" s="17">
        <v>3</v>
      </c>
      <c r="AE678" s="17">
        <v>3</v>
      </c>
      <c r="AF678" s="17">
        <v>3</v>
      </c>
      <c r="AG678" s="17">
        <v>3</v>
      </c>
      <c r="AH678" s="17">
        <v>3</v>
      </c>
      <c r="AI678" s="17">
        <v>3</v>
      </c>
      <c r="AJ678" s="17">
        <v>3</v>
      </c>
      <c r="AK678" s="17">
        <v>3</v>
      </c>
      <c r="AL678" s="17">
        <v>3</v>
      </c>
      <c r="AM678" s="17">
        <v>3</v>
      </c>
      <c r="AN678" s="17">
        <v>3</v>
      </c>
      <c r="AO678" s="218">
        <v>3</v>
      </c>
      <c r="AP678" s="218">
        <v>3</v>
      </c>
    </row>
    <row r="679" spans="1:42" hidden="1" outlineLevel="1" x14ac:dyDescent="0.25">
      <c r="A679" s="16" t="s">
        <v>835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>
        <v>0</v>
      </c>
      <c r="AB679" s="17">
        <v>0</v>
      </c>
      <c r="AC679" s="17">
        <v>0</v>
      </c>
      <c r="AD679" s="17">
        <v>2</v>
      </c>
      <c r="AE679" s="17">
        <v>3</v>
      </c>
      <c r="AF679" s="17">
        <v>3</v>
      </c>
      <c r="AG679" s="17">
        <v>4</v>
      </c>
      <c r="AH679" s="17">
        <v>4</v>
      </c>
      <c r="AI679" s="17">
        <v>4</v>
      </c>
      <c r="AJ679" s="17">
        <v>5</v>
      </c>
      <c r="AK679" s="17">
        <v>5</v>
      </c>
      <c r="AL679" s="17">
        <v>5</v>
      </c>
      <c r="AM679" s="17">
        <v>6</v>
      </c>
      <c r="AN679" s="17">
        <v>6</v>
      </c>
      <c r="AO679" s="218">
        <v>7</v>
      </c>
      <c r="AP679" s="218">
        <v>7</v>
      </c>
    </row>
    <row r="680" spans="1:42" hidden="1" outlineLevel="1" x14ac:dyDescent="0.25">
      <c r="A680" s="16" t="s">
        <v>836</v>
      </c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>
        <v>0</v>
      </c>
      <c r="AB680" s="17">
        <v>0</v>
      </c>
      <c r="AC680" s="17">
        <v>0</v>
      </c>
      <c r="AD680" s="17">
        <v>3</v>
      </c>
      <c r="AE680" s="17">
        <v>3</v>
      </c>
      <c r="AF680" s="17">
        <v>3</v>
      </c>
      <c r="AG680" s="17">
        <v>3</v>
      </c>
      <c r="AH680" s="17">
        <v>2</v>
      </c>
      <c r="AI680" s="17">
        <v>2</v>
      </c>
      <c r="AJ680" s="17">
        <v>2</v>
      </c>
      <c r="AK680" s="17">
        <v>2</v>
      </c>
      <c r="AL680" s="17">
        <v>2</v>
      </c>
      <c r="AM680" s="17">
        <v>2</v>
      </c>
      <c r="AN680" s="17">
        <v>2</v>
      </c>
      <c r="AO680" s="218">
        <v>2</v>
      </c>
      <c r="AP680" s="218">
        <v>2</v>
      </c>
    </row>
    <row r="681" spans="1:42" hidden="1" outlineLevel="1" x14ac:dyDescent="0.25">
      <c r="A681" s="49" t="s">
        <v>840</v>
      </c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218"/>
      <c r="AP681" s="218"/>
    </row>
    <row r="682" spans="1:42" hidden="1" outlineLevel="1" x14ac:dyDescent="0.25">
      <c r="A682" s="28" t="s">
        <v>864</v>
      </c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218"/>
      <c r="AP682" s="218"/>
    </row>
    <row r="683" spans="1:42" hidden="1" outlineLevel="1" x14ac:dyDescent="0.25">
      <c r="A683" s="28" t="s">
        <v>240</v>
      </c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>
        <v>91</v>
      </c>
      <c r="AB683" s="17">
        <v>153</v>
      </c>
      <c r="AC683" s="17">
        <v>125</v>
      </c>
      <c r="AD683" s="17">
        <v>98</v>
      </c>
      <c r="AE683" s="17">
        <v>248</v>
      </c>
      <c r="AF683" s="17">
        <v>145</v>
      </c>
      <c r="AG683" s="17">
        <v>133</v>
      </c>
      <c r="AH683" s="17">
        <v>146</v>
      </c>
      <c r="AI683" s="17">
        <v>387</v>
      </c>
      <c r="AJ683" s="17">
        <v>182</v>
      </c>
      <c r="AK683" s="17">
        <v>184</v>
      </c>
      <c r="AL683" s="17">
        <v>227</v>
      </c>
      <c r="AM683" s="17">
        <v>113</v>
      </c>
      <c r="AN683" s="17">
        <v>222</v>
      </c>
      <c r="AO683" s="218">
        <v>225</v>
      </c>
      <c r="AP683" s="218">
        <v>119</v>
      </c>
    </row>
    <row r="684" spans="1:42" hidden="1" outlineLevel="1" x14ac:dyDescent="0.25">
      <c r="A684" s="28" t="s">
        <v>241</v>
      </c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218">
        <v>0</v>
      </c>
      <c r="AP684" s="218">
        <v>0</v>
      </c>
    </row>
    <row r="685" spans="1:42" hidden="1" outlineLevel="1" x14ac:dyDescent="0.25">
      <c r="A685" s="28" t="s">
        <v>242</v>
      </c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>
        <v>2454</v>
      </c>
      <c r="AB685" s="17">
        <v>2517</v>
      </c>
      <c r="AC685" s="17">
        <v>2610</v>
      </c>
      <c r="AD685" s="17">
        <v>2685</v>
      </c>
      <c r="AE685" s="17">
        <v>2761</v>
      </c>
      <c r="AF685" s="17">
        <v>2823</v>
      </c>
      <c r="AG685" s="17">
        <v>2613</v>
      </c>
      <c r="AH685" s="17">
        <v>2670</v>
      </c>
      <c r="AI685" s="17">
        <v>2734</v>
      </c>
      <c r="AJ685" s="17">
        <v>2652</v>
      </c>
      <c r="AK685" s="17">
        <v>2685</v>
      </c>
      <c r="AL685" s="17">
        <v>2722</v>
      </c>
      <c r="AM685" s="17">
        <v>2996</v>
      </c>
      <c r="AN685" s="17">
        <v>3357</v>
      </c>
      <c r="AO685" s="218">
        <v>3663</v>
      </c>
      <c r="AP685" s="218">
        <v>4080</v>
      </c>
    </row>
    <row r="686" spans="1:42" hidden="1" outlineLevel="1" x14ac:dyDescent="0.25">
      <c r="A686" s="28" t="s">
        <v>243</v>
      </c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>
        <v>2598</v>
      </c>
      <c r="AB686" s="17">
        <v>2626</v>
      </c>
      <c r="AC686" s="17">
        <v>2739</v>
      </c>
      <c r="AD686" s="17">
        <v>2818</v>
      </c>
      <c r="AE686" s="17">
        <v>2898</v>
      </c>
      <c r="AF686" s="17">
        <v>2975</v>
      </c>
      <c r="AG686" s="17">
        <v>2826</v>
      </c>
      <c r="AH686" s="17">
        <v>2893</v>
      </c>
      <c r="AI686" s="17">
        <v>2945</v>
      </c>
      <c r="AJ686" s="17">
        <v>2825</v>
      </c>
      <c r="AK686" s="17">
        <v>2896</v>
      </c>
      <c r="AL686" s="17">
        <v>2953</v>
      </c>
      <c r="AM686" s="17">
        <v>3027</v>
      </c>
      <c r="AN686" s="17">
        <v>3139</v>
      </c>
      <c r="AO686" s="218">
        <v>3168</v>
      </c>
      <c r="AP686" s="218">
        <v>3398</v>
      </c>
    </row>
    <row r="687" spans="1:42" hidden="1" outlineLevel="1" x14ac:dyDescent="0.25">
      <c r="A687" s="28" t="s">
        <v>244</v>
      </c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>
        <v>2463</v>
      </c>
      <c r="AB687" s="17">
        <v>2498</v>
      </c>
      <c r="AC687" s="17">
        <v>2609</v>
      </c>
      <c r="AD687" s="17">
        <v>2691</v>
      </c>
      <c r="AE687" s="17">
        <v>2745</v>
      </c>
      <c r="AF687" s="17">
        <v>2814</v>
      </c>
      <c r="AG687" s="17">
        <v>2573</v>
      </c>
      <c r="AH687" s="17">
        <v>2629</v>
      </c>
      <c r="AI687" s="17">
        <v>2700</v>
      </c>
      <c r="AJ687" s="17">
        <v>2616</v>
      </c>
      <c r="AK687" s="17">
        <v>2680</v>
      </c>
      <c r="AL687" s="17">
        <v>2738</v>
      </c>
      <c r="AM687" s="17">
        <v>2816</v>
      </c>
      <c r="AN687" s="17">
        <v>2904</v>
      </c>
      <c r="AO687" s="218">
        <v>2921</v>
      </c>
      <c r="AP687" s="218">
        <v>3028</v>
      </c>
    </row>
    <row r="688" spans="1:42" hidden="1" outlineLevel="1" x14ac:dyDescent="0.25">
      <c r="A688" s="28" t="s">
        <v>245</v>
      </c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>
        <v>2943</v>
      </c>
      <c r="AB688" s="17">
        <v>2984</v>
      </c>
      <c r="AC688" s="17">
        <v>3117</v>
      </c>
      <c r="AD688" s="17">
        <v>3223</v>
      </c>
      <c r="AE688" s="17">
        <v>3318</v>
      </c>
      <c r="AF688" s="17">
        <v>3417</v>
      </c>
      <c r="AG688" s="17">
        <v>3249</v>
      </c>
      <c r="AH688" s="17">
        <v>3345</v>
      </c>
      <c r="AI688" s="17">
        <v>3461</v>
      </c>
      <c r="AJ688" s="17">
        <v>3350</v>
      </c>
      <c r="AK688" s="17">
        <v>3466</v>
      </c>
      <c r="AL688" s="17">
        <v>3531</v>
      </c>
      <c r="AM688" s="17">
        <v>3605</v>
      </c>
      <c r="AN688" s="17">
        <v>3685</v>
      </c>
      <c r="AO688" s="218">
        <v>3690</v>
      </c>
      <c r="AP688" s="218">
        <v>3804</v>
      </c>
    </row>
    <row r="689" spans="1:42" hidden="1" outlineLevel="1" x14ac:dyDescent="0.25">
      <c r="A689" s="28" t="s">
        <v>246</v>
      </c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>
        <v>3548</v>
      </c>
      <c r="AB689" s="17">
        <v>3620</v>
      </c>
      <c r="AC689" s="17">
        <v>3757</v>
      </c>
      <c r="AD689" s="17">
        <v>3902</v>
      </c>
      <c r="AE689" s="17">
        <v>4042</v>
      </c>
      <c r="AF689" s="17">
        <v>4200</v>
      </c>
      <c r="AG689" s="17">
        <v>3969</v>
      </c>
      <c r="AH689" s="17">
        <v>4091</v>
      </c>
      <c r="AI689" s="17">
        <v>4212</v>
      </c>
      <c r="AJ689" s="17">
        <v>4012</v>
      </c>
      <c r="AK689" s="17">
        <v>4135</v>
      </c>
      <c r="AL689" s="17">
        <v>4249</v>
      </c>
      <c r="AM689" s="17">
        <v>4380</v>
      </c>
      <c r="AN689" s="17">
        <v>4513</v>
      </c>
      <c r="AO689" s="218">
        <v>4424</v>
      </c>
      <c r="AP689" s="218">
        <v>4610</v>
      </c>
    </row>
    <row r="690" spans="1:42" hidden="1" outlineLevel="1" x14ac:dyDescent="0.25">
      <c r="A690" s="28" t="s">
        <v>247</v>
      </c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>
        <v>3108</v>
      </c>
      <c r="AB690" s="17">
        <v>3197</v>
      </c>
      <c r="AC690" s="17">
        <v>3331</v>
      </c>
      <c r="AD690" s="17">
        <v>3448</v>
      </c>
      <c r="AE690" s="17">
        <v>3547</v>
      </c>
      <c r="AF690" s="17">
        <v>3642</v>
      </c>
      <c r="AG690" s="17">
        <v>3416</v>
      </c>
      <c r="AH690" s="17">
        <v>3493</v>
      </c>
      <c r="AI690" s="17">
        <v>3583</v>
      </c>
      <c r="AJ690" s="17">
        <v>3478</v>
      </c>
      <c r="AK690" s="17">
        <v>3578</v>
      </c>
      <c r="AL690" s="17">
        <v>3663</v>
      </c>
      <c r="AM690" s="17">
        <v>3795</v>
      </c>
      <c r="AN690" s="17">
        <v>3936</v>
      </c>
      <c r="AO690" s="218">
        <v>3926</v>
      </c>
      <c r="AP690" s="218">
        <v>4093</v>
      </c>
    </row>
    <row r="691" spans="1:42" hidden="1" outlineLevel="1" x14ac:dyDescent="0.25">
      <c r="A691" s="28" t="s">
        <v>248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>
        <v>1102</v>
      </c>
      <c r="AB691" s="17">
        <v>1132</v>
      </c>
      <c r="AC691" s="17">
        <v>1209</v>
      </c>
      <c r="AD691" s="17">
        <v>1256</v>
      </c>
      <c r="AE691" s="17">
        <v>1274</v>
      </c>
      <c r="AF691" s="17">
        <v>1318</v>
      </c>
      <c r="AG691" s="17">
        <v>1229</v>
      </c>
      <c r="AH691" s="17">
        <v>1254</v>
      </c>
      <c r="AI691" s="17">
        <v>1285</v>
      </c>
      <c r="AJ691" s="17">
        <v>1301</v>
      </c>
      <c r="AK691" s="17">
        <v>1343</v>
      </c>
      <c r="AL691" s="17">
        <v>1380</v>
      </c>
      <c r="AM691" s="17">
        <v>1437</v>
      </c>
      <c r="AN691" s="17">
        <v>1531</v>
      </c>
      <c r="AO691" s="218">
        <v>1596</v>
      </c>
      <c r="AP691" s="218">
        <v>1688</v>
      </c>
    </row>
    <row r="692" spans="1:42" hidden="1" outlineLevel="1" x14ac:dyDescent="0.25">
      <c r="A692" s="28" t="s">
        <v>249</v>
      </c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>
        <v>4306</v>
      </c>
      <c r="AB692" s="17">
        <v>4402</v>
      </c>
      <c r="AC692" s="17">
        <v>4567</v>
      </c>
      <c r="AD692" s="17">
        <v>4716</v>
      </c>
      <c r="AE692" s="17">
        <v>4832</v>
      </c>
      <c r="AF692" s="17">
        <v>4974</v>
      </c>
      <c r="AG692" s="17">
        <v>4310</v>
      </c>
      <c r="AH692" s="17">
        <v>4420</v>
      </c>
      <c r="AI692" s="17">
        <v>4536</v>
      </c>
      <c r="AJ692" s="17">
        <v>4414</v>
      </c>
      <c r="AK692" s="17">
        <v>4566</v>
      </c>
      <c r="AL692" s="17">
        <v>4674</v>
      </c>
      <c r="AM692" s="17">
        <v>4812</v>
      </c>
      <c r="AN692" s="17">
        <v>4971</v>
      </c>
      <c r="AO692" s="218">
        <v>4904</v>
      </c>
      <c r="AP692" s="218">
        <v>5078</v>
      </c>
    </row>
    <row r="693" spans="1:42" hidden="1" outlineLevel="1" x14ac:dyDescent="0.25">
      <c r="A693" s="28" t="s">
        <v>250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>
        <v>3228</v>
      </c>
      <c r="AB693" s="17">
        <v>3300</v>
      </c>
      <c r="AC693" s="17">
        <v>3436</v>
      </c>
      <c r="AD693" s="17">
        <v>3555</v>
      </c>
      <c r="AE693" s="17">
        <v>3657</v>
      </c>
      <c r="AF693" s="17">
        <v>3775</v>
      </c>
      <c r="AG693" s="17">
        <v>3588</v>
      </c>
      <c r="AH693" s="17">
        <v>3679</v>
      </c>
      <c r="AI693" s="17">
        <v>3769</v>
      </c>
      <c r="AJ693" s="17">
        <v>3678</v>
      </c>
      <c r="AK693" s="17">
        <v>3792</v>
      </c>
      <c r="AL693" s="17">
        <v>3874</v>
      </c>
      <c r="AM693" s="17">
        <v>3994</v>
      </c>
      <c r="AN693" s="17">
        <v>4165</v>
      </c>
      <c r="AO693" s="218">
        <v>4109</v>
      </c>
      <c r="AP693" s="218">
        <v>4309</v>
      </c>
    </row>
    <row r="694" spans="1:42" hidden="1" outlineLevel="1" x14ac:dyDescent="0.25">
      <c r="A694" s="28" t="s">
        <v>251</v>
      </c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>
        <v>10609</v>
      </c>
      <c r="AB694" s="17">
        <v>10885</v>
      </c>
      <c r="AC694" s="17">
        <v>11274</v>
      </c>
      <c r="AD694" s="17">
        <v>11625</v>
      </c>
      <c r="AE694" s="17">
        <v>12014</v>
      </c>
      <c r="AF694" s="17">
        <v>12458</v>
      </c>
      <c r="AG694" s="17">
        <v>11803</v>
      </c>
      <c r="AH694" s="17">
        <v>12167</v>
      </c>
      <c r="AI694" s="17">
        <v>12466</v>
      </c>
      <c r="AJ694" s="17">
        <v>11909</v>
      </c>
      <c r="AK694" s="17">
        <v>12335</v>
      </c>
      <c r="AL694" s="17">
        <v>12679</v>
      </c>
      <c r="AM694" s="17">
        <v>12967</v>
      </c>
      <c r="AN694" s="17">
        <v>13222</v>
      </c>
      <c r="AO694" s="218">
        <v>12516</v>
      </c>
      <c r="AP694" s="218">
        <v>12860</v>
      </c>
    </row>
    <row r="695" spans="1:42" hidden="1" outlineLevel="1" x14ac:dyDescent="0.25">
      <c r="A695" s="28" t="s">
        <v>252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>
        <v>16070</v>
      </c>
      <c r="AB695" s="17">
        <v>16464</v>
      </c>
      <c r="AC695" s="17">
        <v>17097</v>
      </c>
      <c r="AD695" s="17">
        <v>17783</v>
      </c>
      <c r="AE695" s="17">
        <v>18380</v>
      </c>
      <c r="AF695" s="17">
        <v>19016</v>
      </c>
      <c r="AG695" s="17">
        <v>18101</v>
      </c>
      <c r="AH695" s="17">
        <v>18645</v>
      </c>
      <c r="AI695" s="17">
        <v>19176</v>
      </c>
      <c r="AJ695" s="17">
        <v>18524</v>
      </c>
      <c r="AK695" s="17">
        <v>19355</v>
      </c>
      <c r="AL695" s="17">
        <v>19955</v>
      </c>
      <c r="AM695" s="17">
        <v>20436</v>
      </c>
      <c r="AN695" s="17">
        <v>20949</v>
      </c>
      <c r="AO695" s="218">
        <v>19851</v>
      </c>
      <c r="AP695" s="218">
        <v>20478</v>
      </c>
    </row>
    <row r="696" spans="1:42" hidden="1" outlineLevel="1" x14ac:dyDescent="0.25">
      <c r="A696" s="28" t="s">
        <v>253</v>
      </c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>
        <v>7330</v>
      </c>
      <c r="AB696" s="17">
        <v>7619</v>
      </c>
      <c r="AC696" s="17">
        <v>7958</v>
      </c>
      <c r="AD696" s="17">
        <v>8322</v>
      </c>
      <c r="AE696" s="17">
        <v>8577</v>
      </c>
      <c r="AF696" s="17">
        <v>8874</v>
      </c>
      <c r="AG696" s="17">
        <v>8877</v>
      </c>
      <c r="AH696" s="17">
        <v>9055</v>
      </c>
      <c r="AI696" s="17">
        <v>9291</v>
      </c>
      <c r="AJ696" s="17">
        <v>9621</v>
      </c>
      <c r="AK696" s="17">
        <v>9997</v>
      </c>
      <c r="AL696" s="17">
        <v>10188</v>
      </c>
      <c r="AM696" s="17">
        <v>10373</v>
      </c>
      <c r="AN696" s="17">
        <v>10528</v>
      </c>
      <c r="AO696" s="218">
        <v>10460</v>
      </c>
      <c r="AP696" s="218">
        <v>10684</v>
      </c>
    </row>
    <row r="697" spans="1:42" hidden="1" outlineLevel="1" x14ac:dyDescent="0.25">
      <c r="A697" s="28" t="s">
        <v>254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>
        <v>8514</v>
      </c>
      <c r="AB697" s="17">
        <v>8827</v>
      </c>
      <c r="AC697" s="17">
        <v>9198</v>
      </c>
      <c r="AD697" s="17">
        <v>9603</v>
      </c>
      <c r="AE697" s="17">
        <v>9923</v>
      </c>
      <c r="AF697" s="17">
        <v>10288</v>
      </c>
      <c r="AG697" s="17">
        <v>10240</v>
      </c>
      <c r="AH697" s="17">
        <v>10499</v>
      </c>
      <c r="AI697" s="17">
        <v>10775</v>
      </c>
      <c r="AJ697" s="17">
        <v>11071</v>
      </c>
      <c r="AK697" s="17">
        <v>11544</v>
      </c>
      <c r="AL697" s="17">
        <v>11866</v>
      </c>
      <c r="AM697" s="17">
        <v>12066</v>
      </c>
      <c r="AN697" s="17">
        <v>12233</v>
      </c>
      <c r="AO697" s="218">
        <v>12053</v>
      </c>
      <c r="AP697" s="218">
        <v>12325</v>
      </c>
    </row>
    <row r="698" spans="1:42" hidden="1" outlineLevel="1" x14ac:dyDescent="0.25">
      <c r="A698" s="28" t="s">
        <v>255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>
        <v>3802</v>
      </c>
      <c r="AB698" s="17">
        <v>3941</v>
      </c>
      <c r="AC698" s="17">
        <v>4121</v>
      </c>
      <c r="AD698" s="17">
        <v>4314</v>
      </c>
      <c r="AE698" s="17">
        <v>4471</v>
      </c>
      <c r="AF698" s="17">
        <v>4636</v>
      </c>
      <c r="AG698" s="17">
        <v>4659</v>
      </c>
      <c r="AH698" s="17">
        <v>4772</v>
      </c>
      <c r="AI698" s="17">
        <v>4921</v>
      </c>
      <c r="AJ698" s="17">
        <v>5202</v>
      </c>
      <c r="AK698" s="17">
        <v>5440</v>
      </c>
      <c r="AL698" s="17">
        <v>5600</v>
      </c>
      <c r="AM698" s="17">
        <v>5684</v>
      </c>
      <c r="AN698" s="17">
        <v>5780</v>
      </c>
      <c r="AO698" s="218">
        <v>5807</v>
      </c>
      <c r="AP698" s="218">
        <v>5927</v>
      </c>
    </row>
    <row r="699" spans="1:42" hidden="1" outlineLevel="1" x14ac:dyDescent="0.25">
      <c r="A699" s="28" t="s">
        <v>256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>
        <v>9441</v>
      </c>
      <c r="AB699" s="17">
        <v>9755</v>
      </c>
      <c r="AC699" s="17">
        <v>10191</v>
      </c>
      <c r="AD699" s="17">
        <v>10623</v>
      </c>
      <c r="AE699" s="17">
        <v>11032</v>
      </c>
      <c r="AF699" s="17">
        <v>11429</v>
      </c>
      <c r="AG699" s="17">
        <v>11573</v>
      </c>
      <c r="AH699" s="17">
        <v>11830</v>
      </c>
      <c r="AI699" s="17">
        <v>12078</v>
      </c>
      <c r="AJ699" s="17">
        <v>12821</v>
      </c>
      <c r="AK699" s="17">
        <v>13360</v>
      </c>
      <c r="AL699" s="17">
        <v>13723</v>
      </c>
      <c r="AM699" s="17">
        <v>13914</v>
      </c>
      <c r="AN699" s="17">
        <v>14061</v>
      </c>
      <c r="AO699" s="218">
        <v>14110</v>
      </c>
      <c r="AP699" s="218">
        <v>14267</v>
      </c>
    </row>
    <row r="700" spans="1:42" hidden="1" outlineLevel="1" x14ac:dyDescent="0.25">
      <c r="A700" s="28" t="s">
        <v>257</v>
      </c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>
        <v>2599</v>
      </c>
      <c r="AB700" s="17">
        <v>2691</v>
      </c>
      <c r="AC700" s="17">
        <v>2843</v>
      </c>
      <c r="AD700" s="17">
        <v>2986</v>
      </c>
      <c r="AE700" s="17">
        <v>3092</v>
      </c>
      <c r="AF700" s="17">
        <v>3211</v>
      </c>
      <c r="AG700" s="17">
        <v>3224</v>
      </c>
      <c r="AH700" s="17">
        <v>3338</v>
      </c>
      <c r="AI700" s="17">
        <v>3451</v>
      </c>
      <c r="AJ700" s="17">
        <v>3602</v>
      </c>
      <c r="AK700" s="17">
        <v>3772</v>
      </c>
      <c r="AL700" s="17">
        <v>3892</v>
      </c>
      <c r="AM700" s="17">
        <v>3996</v>
      </c>
      <c r="AN700" s="17">
        <v>4115</v>
      </c>
      <c r="AO700" s="218">
        <v>4121</v>
      </c>
      <c r="AP700" s="218">
        <v>4266</v>
      </c>
    </row>
    <row r="701" spans="1:42" hidden="1" outlineLevel="1" x14ac:dyDescent="0.25">
      <c r="A701" s="28" t="s">
        <v>258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>
        <v>2058</v>
      </c>
      <c r="AB701" s="17">
        <v>2126</v>
      </c>
      <c r="AC701" s="17">
        <v>2253</v>
      </c>
      <c r="AD701" s="17">
        <v>2381</v>
      </c>
      <c r="AE701" s="17">
        <v>2496</v>
      </c>
      <c r="AF701" s="17">
        <v>2616</v>
      </c>
      <c r="AG701" s="17">
        <v>2645</v>
      </c>
      <c r="AH701" s="17">
        <v>2731</v>
      </c>
      <c r="AI701" s="17">
        <v>2816</v>
      </c>
      <c r="AJ701" s="17">
        <v>2950</v>
      </c>
      <c r="AK701" s="17">
        <v>3105</v>
      </c>
      <c r="AL701" s="17">
        <v>3204</v>
      </c>
      <c r="AM701" s="17">
        <v>3261</v>
      </c>
      <c r="AN701" s="17">
        <v>3356</v>
      </c>
      <c r="AO701" s="218">
        <v>3392</v>
      </c>
      <c r="AP701" s="218">
        <v>3470</v>
      </c>
    </row>
    <row r="702" spans="1:42" hidden="1" outlineLevel="1" x14ac:dyDescent="0.25">
      <c r="A702" s="28" t="s">
        <v>259</v>
      </c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>
        <v>471</v>
      </c>
      <c r="AB702" s="17">
        <v>491</v>
      </c>
      <c r="AC702" s="17">
        <v>516</v>
      </c>
      <c r="AD702" s="17">
        <v>564</v>
      </c>
      <c r="AE702" s="17">
        <v>596</v>
      </c>
      <c r="AF702" s="17">
        <v>628</v>
      </c>
      <c r="AG702" s="17">
        <v>659</v>
      </c>
      <c r="AH702" s="17">
        <v>690</v>
      </c>
      <c r="AI702" s="17">
        <v>716</v>
      </c>
      <c r="AJ702" s="17">
        <v>739</v>
      </c>
      <c r="AK702" s="17">
        <v>769</v>
      </c>
      <c r="AL702" s="17">
        <v>791</v>
      </c>
      <c r="AM702" s="17">
        <v>811</v>
      </c>
      <c r="AN702" s="17">
        <v>825</v>
      </c>
      <c r="AO702" s="218">
        <v>819</v>
      </c>
      <c r="AP702" s="218">
        <v>847</v>
      </c>
    </row>
    <row r="703" spans="1:42" hidden="1" outlineLevel="1" x14ac:dyDescent="0.25">
      <c r="A703" s="28" t="s">
        <v>260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>
        <v>209</v>
      </c>
      <c r="AB703" s="17">
        <v>219</v>
      </c>
      <c r="AC703" s="17">
        <v>226</v>
      </c>
      <c r="AD703" s="17">
        <v>240</v>
      </c>
      <c r="AE703" s="17">
        <v>253</v>
      </c>
      <c r="AF703" s="17">
        <v>266</v>
      </c>
      <c r="AG703" s="17">
        <v>265</v>
      </c>
      <c r="AH703" s="17">
        <v>271</v>
      </c>
      <c r="AI703" s="17">
        <v>277</v>
      </c>
      <c r="AJ703" s="17">
        <v>282</v>
      </c>
      <c r="AK703" s="17">
        <v>288</v>
      </c>
      <c r="AL703" s="17">
        <v>292</v>
      </c>
      <c r="AM703" s="17">
        <v>293</v>
      </c>
      <c r="AN703" s="17">
        <v>296</v>
      </c>
      <c r="AO703" s="218">
        <v>299</v>
      </c>
      <c r="AP703" s="218">
        <v>301</v>
      </c>
    </row>
    <row r="704" spans="1:42" hidden="1" outlineLevel="1" x14ac:dyDescent="0.25">
      <c r="A704" s="16" t="s">
        <v>831</v>
      </c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>
        <v>0</v>
      </c>
      <c r="AB704" s="17">
        <v>0</v>
      </c>
      <c r="AC704" s="17">
        <v>0</v>
      </c>
      <c r="AD704" s="17">
        <v>55</v>
      </c>
      <c r="AE704" s="17">
        <v>59</v>
      </c>
      <c r="AF704" s="17">
        <v>65</v>
      </c>
      <c r="AG704" s="17">
        <v>65</v>
      </c>
      <c r="AH704" s="17">
        <v>68</v>
      </c>
      <c r="AI704" s="17">
        <v>71</v>
      </c>
      <c r="AJ704" s="17">
        <v>73</v>
      </c>
      <c r="AK704" s="17">
        <v>76</v>
      </c>
      <c r="AL704" s="17">
        <v>76</v>
      </c>
      <c r="AM704" s="17">
        <v>79</v>
      </c>
      <c r="AN704" s="17">
        <v>83</v>
      </c>
      <c r="AO704" s="218">
        <v>86</v>
      </c>
      <c r="AP704" s="218">
        <v>89</v>
      </c>
    </row>
    <row r="705" spans="1:42" hidden="1" outlineLevel="1" x14ac:dyDescent="0.25">
      <c r="A705" s="16" t="s">
        <v>832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>
        <v>0</v>
      </c>
      <c r="AB705" s="17">
        <v>0</v>
      </c>
      <c r="AC705" s="17">
        <v>0</v>
      </c>
      <c r="AD705" s="17">
        <v>14</v>
      </c>
      <c r="AE705" s="17">
        <v>14</v>
      </c>
      <c r="AF705" s="17">
        <v>16</v>
      </c>
      <c r="AG705" s="17">
        <v>16</v>
      </c>
      <c r="AH705" s="17">
        <v>16</v>
      </c>
      <c r="AI705" s="17">
        <v>16</v>
      </c>
      <c r="AJ705" s="17">
        <v>16</v>
      </c>
      <c r="AK705" s="17">
        <v>16</v>
      </c>
      <c r="AL705" s="17">
        <v>17</v>
      </c>
      <c r="AM705" s="17">
        <v>17</v>
      </c>
      <c r="AN705" s="17">
        <v>17</v>
      </c>
      <c r="AO705" s="218">
        <v>16</v>
      </c>
      <c r="AP705" s="218">
        <v>16</v>
      </c>
    </row>
    <row r="706" spans="1:42" hidden="1" outlineLevel="1" x14ac:dyDescent="0.25">
      <c r="A706" s="16" t="s">
        <v>833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>
        <v>0</v>
      </c>
      <c r="AB706" s="17">
        <v>0</v>
      </c>
      <c r="AC706" s="17">
        <v>0</v>
      </c>
      <c r="AD706" s="17">
        <v>5</v>
      </c>
      <c r="AE706" s="17">
        <v>7</v>
      </c>
      <c r="AF706" s="17">
        <v>7</v>
      </c>
      <c r="AG706" s="17">
        <v>7</v>
      </c>
      <c r="AH706" s="17">
        <v>7</v>
      </c>
      <c r="AI706" s="17">
        <v>8</v>
      </c>
      <c r="AJ706" s="17">
        <v>8</v>
      </c>
      <c r="AK706" s="17">
        <v>8</v>
      </c>
      <c r="AL706" s="17">
        <v>8</v>
      </c>
      <c r="AM706" s="17">
        <v>8</v>
      </c>
      <c r="AN706" s="17">
        <v>8</v>
      </c>
      <c r="AO706" s="218">
        <v>8</v>
      </c>
      <c r="AP706" s="218">
        <v>8</v>
      </c>
    </row>
    <row r="707" spans="1:42" hidden="1" outlineLevel="1" x14ac:dyDescent="0.25">
      <c r="A707" s="16" t="s">
        <v>834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>
        <v>0</v>
      </c>
      <c r="AB707" s="17">
        <v>0</v>
      </c>
      <c r="AC707" s="17">
        <v>0</v>
      </c>
      <c r="AD707" s="17">
        <v>3</v>
      </c>
      <c r="AE707" s="17">
        <v>3</v>
      </c>
      <c r="AF707" s="17">
        <v>3</v>
      </c>
      <c r="AG707" s="17">
        <v>3</v>
      </c>
      <c r="AH707" s="17">
        <v>3</v>
      </c>
      <c r="AI707" s="17">
        <v>3</v>
      </c>
      <c r="AJ707" s="17">
        <v>3</v>
      </c>
      <c r="AK707" s="17">
        <v>3</v>
      </c>
      <c r="AL707" s="17">
        <v>3</v>
      </c>
      <c r="AM707" s="17">
        <v>3</v>
      </c>
      <c r="AN707" s="17">
        <v>3</v>
      </c>
      <c r="AO707" s="218">
        <v>3</v>
      </c>
      <c r="AP707" s="218">
        <v>3</v>
      </c>
    </row>
    <row r="708" spans="1:42" hidden="1" outlineLevel="1" x14ac:dyDescent="0.25">
      <c r="A708" s="16" t="s">
        <v>835</v>
      </c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>
        <v>0</v>
      </c>
      <c r="AB708" s="17">
        <v>0</v>
      </c>
      <c r="AC708" s="17">
        <v>0</v>
      </c>
      <c r="AD708" s="17">
        <v>2</v>
      </c>
      <c r="AE708" s="17">
        <v>3</v>
      </c>
      <c r="AF708" s="17">
        <v>3</v>
      </c>
      <c r="AG708" s="17">
        <v>4</v>
      </c>
      <c r="AH708" s="17">
        <v>4</v>
      </c>
      <c r="AI708" s="17">
        <v>4</v>
      </c>
      <c r="AJ708" s="17">
        <v>5</v>
      </c>
      <c r="AK708" s="17">
        <v>5</v>
      </c>
      <c r="AL708" s="17">
        <v>5</v>
      </c>
      <c r="AM708" s="17">
        <v>6</v>
      </c>
      <c r="AN708" s="17">
        <v>5</v>
      </c>
      <c r="AO708" s="218">
        <v>7</v>
      </c>
      <c r="AP708" s="218">
        <v>7</v>
      </c>
    </row>
    <row r="709" spans="1:42" hidden="1" outlineLevel="1" x14ac:dyDescent="0.25">
      <c r="A709" s="16" t="s">
        <v>836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>
        <v>0</v>
      </c>
      <c r="AB709" s="17">
        <v>0</v>
      </c>
      <c r="AC709" s="17">
        <v>0</v>
      </c>
      <c r="AD709" s="17">
        <v>3</v>
      </c>
      <c r="AE709" s="17">
        <v>3</v>
      </c>
      <c r="AF709" s="17">
        <v>3</v>
      </c>
      <c r="AG709" s="17">
        <v>3</v>
      </c>
      <c r="AH709" s="17">
        <v>2</v>
      </c>
      <c r="AI709" s="17">
        <v>2</v>
      </c>
      <c r="AJ709" s="17">
        <v>2</v>
      </c>
      <c r="AK709" s="17">
        <v>2</v>
      </c>
      <c r="AL709" s="17">
        <v>2</v>
      </c>
      <c r="AM709" s="17">
        <v>2</v>
      </c>
      <c r="AN709" s="17">
        <v>2</v>
      </c>
      <c r="AO709" s="218">
        <v>2</v>
      </c>
      <c r="AP709" s="218">
        <v>2</v>
      </c>
    </row>
    <row r="710" spans="1:42" hidden="1" outlineLevel="1" x14ac:dyDescent="0.25">
      <c r="C710" s="7"/>
      <c r="D710" s="7"/>
      <c r="E710" s="7"/>
      <c r="F710" s="7"/>
    </row>
    <row r="711" spans="1:42" ht="18" hidden="1" outlineLevel="1" x14ac:dyDescent="0.25">
      <c r="A711" s="97" t="s">
        <v>262</v>
      </c>
      <c r="C711" s="7"/>
      <c r="D711" s="7"/>
      <c r="E711" s="7"/>
      <c r="F711" s="7"/>
    </row>
    <row r="712" spans="1:42" hidden="1" outlineLevel="1" x14ac:dyDescent="0.25">
      <c r="A712" s="28" t="s">
        <v>263</v>
      </c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6453302.7800000003</v>
      </c>
      <c r="R712" s="19">
        <v>10031491.65</v>
      </c>
      <c r="S712" s="19">
        <v>12221009.140000001</v>
      </c>
      <c r="T712" s="19">
        <v>13743623.710000001</v>
      </c>
      <c r="U712" s="19">
        <v>15136415.98</v>
      </c>
      <c r="V712" s="19">
        <v>15630208.060000001</v>
      </c>
      <c r="W712" s="19">
        <v>15837484.85</v>
      </c>
      <c r="X712" s="19">
        <v>17754594.120000001</v>
      </c>
      <c r="Y712" s="19">
        <v>18045480.280000001</v>
      </c>
      <c r="Z712" s="19">
        <v>16889685.390000001</v>
      </c>
      <c r="AA712" s="19">
        <v>23860674.260000002</v>
      </c>
      <c r="AB712" s="19">
        <v>16926236.34</v>
      </c>
      <c r="AC712" s="19">
        <v>16572065.449999999</v>
      </c>
      <c r="AD712" s="19">
        <v>21111407.190000001</v>
      </c>
      <c r="AE712" s="19">
        <v>21411546.829999998</v>
      </c>
      <c r="AF712" s="19">
        <v>22352836.059999999</v>
      </c>
      <c r="AG712" s="19">
        <v>24811999.309999999</v>
      </c>
      <c r="AH712" s="19">
        <v>24216114.859999999</v>
      </c>
      <c r="AI712" s="19">
        <v>25532842.649999999</v>
      </c>
      <c r="AJ712" s="19">
        <v>24170962.129999999</v>
      </c>
      <c r="AK712" s="19">
        <v>26071097.390000001</v>
      </c>
      <c r="AL712" s="19">
        <v>28555118.920000002</v>
      </c>
      <c r="AM712" s="19">
        <v>32021378.75</v>
      </c>
      <c r="AN712" s="19">
        <v>23484121.77</v>
      </c>
      <c r="AO712" s="224">
        <v>26303345.66</v>
      </c>
      <c r="AP712" s="224">
        <v>28032474.359999999</v>
      </c>
    </row>
    <row r="713" spans="1:42" hidden="1" outlineLevel="1" x14ac:dyDescent="0.25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0.27328241197929998</v>
      </c>
      <c r="R713" s="18">
        <v>0.30995438105450002</v>
      </c>
      <c r="S713" s="18">
        <v>0.31424883062010001</v>
      </c>
      <c r="T713" s="18">
        <v>0.31788246813749998</v>
      </c>
      <c r="U713" s="18">
        <v>0.32053934077219998</v>
      </c>
      <c r="V713" s="18">
        <v>0.3139161820734</v>
      </c>
      <c r="W713" s="18">
        <v>0.3100744699611</v>
      </c>
      <c r="X713" s="18">
        <v>0.31617752233329999</v>
      </c>
      <c r="Y713" s="18">
        <v>0.30896789272969999</v>
      </c>
      <c r="Z713" s="18">
        <v>0.30635007364470002</v>
      </c>
      <c r="AA713" s="18">
        <v>0.32806987301040003</v>
      </c>
      <c r="AB713" s="18">
        <v>0.29873103818059998</v>
      </c>
      <c r="AC713" s="18">
        <v>0.28454238378640001</v>
      </c>
      <c r="AD713" s="18">
        <v>0.29696125470770002</v>
      </c>
      <c r="AE713" s="18">
        <v>0.29632400618479998</v>
      </c>
      <c r="AF713" s="18">
        <v>0.2997335958765</v>
      </c>
      <c r="AG713" s="18">
        <v>0.3222488755622</v>
      </c>
      <c r="AH713" s="18">
        <v>0.31912615121010002</v>
      </c>
      <c r="AI713" s="18">
        <v>0.3181590227378</v>
      </c>
      <c r="AJ713" s="18">
        <v>0.33177641072379999</v>
      </c>
      <c r="AK713" s="18">
        <v>0.33678244972580001</v>
      </c>
      <c r="AL713" s="18">
        <v>0.34086295320179999</v>
      </c>
      <c r="AM713" s="18">
        <v>0.3488175749188</v>
      </c>
      <c r="AN713" s="18">
        <v>0.3182620053263</v>
      </c>
      <c r="AO713" s="220">
        <v>0.33653250241010002</v>
      </c>
      <c r="AP713" s="220">
        <v>0.33660662842259997</v>
      </c>
    </row>
    <row r="714" spans="1:42" hidden="1" outlineLevel="1" x14ac:dyDescent="0.25">
      <c r="A714" s="28" t="s">
        <v>733</v>
      </c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130</v>
      </c>
      <c r="R714" s="19">
        <v>182</v>
      </c>
      <c r="S714" s="19">
        <v>205</v>
      </c>
      <c r="T714" s="19">
        <v>217</v>
      </c>
      <c r="U714" s="19">
        <v>229</v>
      </c>
      <c r="V714" s="19">
        <v>224</v>
      </c>
      <c r="W714" s="19">
        <v>215</v>
      </c>
      <c r="X714" s="19">
        <v>231</v>
      </c>
      <c r="Y714" s="19">
        <v>222</v>
      </c>
      <c r="Z714" s="19">
        <v>201</v>
      </c>
      <c r="AA714" s="19">
        <v>274</v>
      </c>
      <c r="AB714" s="19">
        <v>189</v>
      </c>
      <c r="AC714" s="19">
        <v>178</v>
      </c>
      <c r="AD714" s="19">
        <v>218</v>
      </c>
      <c r="AE714" s="19">
        <v>214</v>
      </c>
      <c r="AF714" s="19">
        <v>216</v>
      </c>
      <c r="AG714" s="19">
        <v>248</v>
      </c>
      <c r="AH714" s="19">
        <v>236</v>
      </c>
      <c r="AI714" s="19">
        <v>242</v>
      </c>
      <c r="AJ714" s="19">
        <v>229</v>
      </c>
      <c r="AK714" s="19">
        <v>238</v>
      </c>
      <c r="AL714" s="19">
        <v>254</v>
      </c>
      <c r="AM714" s="19">
        <v>279</v>
      </c>
      <c r="AN714" s="19">
        <v>199</v>
      </c>
      <c r="AO714" s="224">
        <v>226</v>
      </c>
      <c r="AP714" s="224">
        <v>234</v>
      </c>
    </row>
    <row r="715" spans="1:42" hidden="1" outlineLevel="1" x14ac:dyDescent="0.25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1.96</v>
      </c>
      <c r="R715" s="7">
        <v>2.78</v>
      </c>
      <c r="S715" s="7">
        <v>3.23</v>
      </c>
      <c r="T715" s="7">
        <v>3.53</v>
      </c>
      <c r="U715" s="7">
        <v>3.77</v>
      </c>
      <c r="V715" s="7">
        <v>3.69</v>
      </c>
      <c r="W715" s="7">
        <v>3.55</v>
      </c>
      <c r="X715" s="7">
        <v>3.94</v>
      </c>
      <c r="Y715" s="7">
        <v>3.78</v>
      </c>
      <c r="Z715" s="7">
        <v>3.5</v>
      </c>
      <c r="AA715" s="7">
        <v>4.5599999999999996</v>
      </c>
      <c r="AB715" s="7">
        <v>3.28</v>
      </c>
      <c r="AC715" s="7">
        <v>3.06</v>
      </c>
      <c r="AD715" s="7">
        <v>3.68</v>
      </c>
      <c r="AE715" s="7">
        <v>3.64</v>
      </c>
      <c r="AF715" s="7">
        <v>3.69</v>
      </c>
      <c r="AG715" s="7">
        <v>4.2699999999999996</v>
      </c>
      <c r="AH715" s="7">
        <v>4.12</v>
      </c>
      <c r="AI715" s="7">
        <v>4.16</v>
      </c>
      <c r="AJ715" s="7">
        <v>4.03</v>
      </c>
      <c r="AK715" s="7">
        <v>4.22</v>
      </c>
      <c r="AL715" s="7">
        <v>4.46</v>
      </c>
      <c r="AM715" s="7">
        <v>4.78</v>
      </c>
      <c r="AN715" s="7">
        <v>3.53</v>
      </c>
      <c r="AO715" s="7">
        <v>4.0599999999999996</v>
      </c>
      <c r="AP715" s="7">
        <v>4.17</v>
      </c>
    </row>
    <row r="716" spans="1:42" hidden="1" outlineLevel="1" x14ac:dyDescent="0.25">
      <c r="A716" s="28" t="s">
        <v>264</v>
      </c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66.2577</v>
      </c>
      <c r="R716" s="19">
        <v>65.513499999999993</v>
      </c>
      <c r="S716" s="19">
        <v>63.367899999999999</v>
      </c>
      <c r="T716" s="19">
        <v>61.4482</v>
      </c>
      <c r="U716" s="19">
        <v>60.667999999999999</v>
      </c>
      <c r="V716" s="19">
        <v>60.6556</v>
      </c>
      <c r="W716" s="19">
        <v>60.4895</v>
      </c>
      <c r="X716" s="19">
        <v>58.574199999999998</v>
      </c>
      <c r="Y716" s="19">
        <v>58.707799999999999</v>
      </c>
      <c r="Z716" s="19">
        <v>57.336599999999997</v>
      </c>
      <c r="AA716" s="19">
        <v>60.169899999999998</v>
      </c>
      <c r="AB716" s="19">
        <v>57.542499999999997</v>
      </c>
      <c r="AC716" s="19">
        <v>58.042299999999997</v>
      </c>
      <c r="AD716" s="19">
        <v>59.073</v>
      </c>
      <c r="AE716" s="19">
        <v>58.693899999999999</v>
      </c>
      <c r="AF716" s="19">
        <v>58.500300000000003</v>
      </c>
      <c r="AG716" s="19">
        <v>58.070300000000003</v>
      </c>
      <c r="AH716" s="19">
        <v>57.190100000000001</v>
      </c>
      <c r="AI716" s="19">
        <v>58.104999999999997</v>
      </c>
      <c r="AJ716" s="19">
        <v>56.893999999999998</v>
      </c>
      <c r="AK716" s="19">
        <v>56.504199999999997</v>
      </c>
      <c r="AL716" s="19">
        <v>57.0199</v>
      </c>
      <c r="AM716" s="19">
        <v>58.314300000000003</v>
      </c>
      <c r="AN716" s="19">
        <v>56.3904</v>
      </c>
      <c r="AO716" s="224">
        <v>55.773499999999999</v>
      </c>
      <c r="AP716" s="224">
        <v>56.049799999999998</v>
      </c>
    </row>
    <row r="717" spans="1:42" hidden="1" outlineLevel="1" x14ac:dyDescent="0.25">
      <c r="A717" s="49" t="s">
        <v>265</v>
      </c>
      <c r="C717" s="7"/>
      <c r="D717" s="7"/>
      <c r="E717" s="7"/>
      <c r="F717" s="7"/>
    </row>
    <row r="718" spans="1:42" hidden="1" outlineLevel="1" x14ac:dyDescent="0.25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0.73335314512130001</v>
      </c>
      <c r="R718" s="18">
        <v>0.69559989950830003</v>
      </c>
      <c r="S718" s="18">
        <v>0.69197468647250004</v>
      </c>
      <c r="T718" s="18">
        <v>0.68842180596180003</v>
      </c>
      <c r="U718" s="18">
        <v>0.68698759099200002</v>
      </c>
      <c r="V718" s="18">
        <v>0.69279421730290003</v>
      </c>
      <c r="W718" s="18">
        <v>0.6963978042233</v>
      </c>
      <c r="X718" s="18">
        <v>0.68980935786399999</v>
      </c>
      <c r="Y718" s="18">
        <v>0.69630268851179999</v>
      </c>
      <c r="Z718" s="18">
        <v>0.70066938470340001</v>
      </c>
      <c r="AA718" s="18">
        <v>0.67835773537010002</v>
      </c>
      <c r="AB718" s="18">
        <v>0.70826872532520002</v>
      </c>
      <c r="AC718" s="18">
        <v>0.71863158456529996</v>
      </c>
      <c r="AD718" s="18">
        <v>0.70587691549239995</v>
      </c>
      <c r="AE718" s="18">
        <v>0.70668957094200002</v>
      </c>
      <c r="AF718" s="18">
        <v>0.70340065496939996</v>
      </c>
      <c r="AG718" s="18">
        <v>0.68137581390729995</v>
      </c>
      <c r="AH718" s="18">
        <v>0.68434607490029997</v>
      </c>
      <c r="AI718" s="18">
        <v>0.68536241421449995</v>
      </c>
      <c r="AJ718" s="18">
        <v>0.67241639331900005</v>
      </c>
      <c r="AK718" s="18">
        <v>0.66772453189460002</v>
      </c>
      <c r="AL718" s="18">
        <v>0.66404009565069999</v>
      </c>
      <c r="AM718" s="18">
        <v>0.65685455750800004</v>
      </c>
      <c r="AN718" s="18">
        <v>0.6881412190706</v>
      </c>
      <c r="AO718" s="220">
        <v>0.6697623785954</v>
      </c>
      <c r="AP718" s="220">
        <v>0.66962252944860001</v>
      </c>
    </row>
    <row r="719" spans="1:42" hidden="1" outlineLevel="1" x14ac:dyDescent="0.25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4.1010401188710001E-2</v>
      </c>
      <c r="R719" s="18">
        <v>3.6733302228759999E-2</v>
      </c>
      <c r="S719" s="18">
        <v>3.6797144792719998E-2</v>
      </c>
      <c r="T719" s="18">
        <v>3.6032111519070001E-2</v>
      </c>
      <c r="U719" s="18">
        <v>3.5166268847009997E-2</v>
      </c>
      <c r="V719" s="18">
        <v>3.5407725321890002E-2</v>
      </c>
      <c r="W719" s="18">
        <v>3.5380855070720002E-2</v>
      </c>
      <c r="X719" s="18">
        <v>3.4835750525289998E-2</v>
      </c>
      <c r="Y719" s="18">
        <v>3.4505809713649999E-2</v>
      </c>
      <c r="Z719" s="18">
        <v>3.4777631102439997E-2</v>
      </c>
      <c r="AA719" s="18">
        <v>3.0812293187069999E-2</v>
      </c>
      <c r="AB719" s="18">
        <v>3.8401900300219997E-2</v>
      </c>
      <c r="AC719" s="18">
        <v>3.867214602124E-2</v>
      </c>
      <c r="AD719" s="18">
        <v>3.4899963025349999E-2</v>
      </c>
      <c r="AE719" s="18">
        <v>3.5736627312359999E-2</v>
      </c>
      <c r="AF719" s="18">
        <v>3.5860055509140003E-2</v>
      </c>
      <c r="AG719" s="18">
        <v>3.6025647397979997E-2</v>
      </c>
      <c r="AH719" s="18">
        <v>3.7953603655939999E-2</v>
      </c>
      <c r="AI719" s="18">
        <v>3.6974710914730001E-2</v>
      </c>
      <c r="AJ719" s="18">
        <v>3.9833352184900001E-2</v>
      </c>
      <c r="AK719" s="18">
        <v>4.0068912363420001E-2</v>
      </c>
      <c r="AL719" s="18">
        <v>3.8798542297209998E-2</v>
      </c>
      <c r="AM719" s="18">
        <v>3.665119803012E-2</v>
      </c>
      <c r="AN719" s="18">
        <v>4.2169583584789998E-2</v>
      </c>
      <c r="AO719" s="220">
        <v>4.3186882345940002E-2</v>
      </c>
      <c r="AP719" s="220">
        <v>4.2143729171480002E-2</v>
      </c>
    </row>
    <row r="720" spans="1:42" hidden="1" outlineLevel="1" x14ac:dyDescent="0.25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8.0297176820209995E-2</v>
      </c>
      <c r="R720" s="18">
        <v>8.5489717546570004E-2</v>
      </c>
      <c r="S720" s="18">
        <v>7.8452107532920007E-2</v>
      </c>
      <c r="T720" s="18">
        <v>7.562698363308E-2</v>
      </c>
      <c r="U720" s="18">
        <v>7.3549687921599993E-2</v>
      </c>
      <c r="V720" s="18">
        <v>7.2086062796479999E-2</v>
      </c>
      <c r="W720" s="18">
        <v>7.2150765984159995E-2</v>
      </c>
      <c r="X720" s="18">
        <v>7.0004612309740005E-2</v>
      </c>
      <c r="Y720" s="18">
        <v>7.0348582818809999E-2</v>
      </c>
      <c r="Z720" s="18">
        <v>7.1225803436879995E-2</v>
      </c>
      <c r="AA720" s="18">
        <v>6.6531435565020003E-2</v>
      </c>
      <c r="AB720" s="18">
        <v>7.4109509199080006E-2</v>
      </c>
      <c r="AC720" s="18">
        <v>6.9787052356300006E-2</v>
      </c>
      <c r="AD720" s="18">
        <v>6.8464730290460005E-2</v>
      </c>
      <c r="AE720" s="18">
        <v>6.9020643636619999E-2</v>
      </c>
      <c r="AF720" s="18">
        <v>6.9415233320850006E-2</v>
      </c>
      <c r="AG720" s="18">
        <v>7.1812714349619999E-2</v>
      </c>
      <c r="AH720" s="18">
        <v>7.1821385693820003E-2</v>
      </c>
      <c r="AI720" s="18">
        <v>7.1166682335239997E-2</v>
      </c>
      <c r="AJ720" s="18">
        <v>7.8658145760280004E-2</v>
      </c>
      <c r="AK720" s="18">
        <v>7.6211633495039996E-2</v>
      </c>
      <c r="AL720" s="18">
        <v>7.5091106424660006E-2</v>
      </c>
      <c r="AM720" s="18">
        <v>7.2355336679609999E-2</v>
      </c>
      <c r="AN720" s="18">
        <v>7.8387983638440004E-2</v>
      </c>
      <c r="AO720" s="220">
        <v>7.8906635369360004E-2</v>
      </c>
      <c r="AP720" s="220">
        <v>7.8785429108789995E-2</v>
      </c>
    </row>
    <row r="721" spans="1:42" hidden="1" outlineLevel="1" x14ac:dyDescent="0.25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6.9182763744429998E-2</v>
      </c>
      <c r="R721" s="18">
        <v>7.5835337185509999E-2</v>
      </c>
      <c r="S721" s="18">
        <v>7.5544026040549994E-2</v>
      </c>
      <c r="T721" s="18">
        <v>7.4553488082639993E-2</v>
      </c>
      <c r="U721" s="18">
        <v>7.6144163911580007E-2</v>
      </c>
      <c r="V721" s="18">
        <v>7.3879037723059995E-2</v>
      </c>
      <c r="W721" s="18">
        <v>7.3766879031929994E-2</v>
      </c>
      <c r="X721" s="18">
        <v>7.3425408701890002E-2</v>
      </c>
      <c r="Y721" s="18">
        <v>7.2986046963880002E-2</v>
      </c>
      <c r="Z721" s="18">
        <v>7.5372951250570003E-2</v>
      </c>
      <c r="AA721" s="18">
        <v>7.3364761343549995E-2</v>
      </c>
      <c r="AB721" s="18">
        <v>6.9644683448250005E-2</v>
      </c>
      <c r="AC721" s="18">
        <v>6.9103912045689997E-2</v>
      </c>
      <c r="AD721" s="18">
        <v>6.9409638059239998E-2</v>
      </c>
      <c r="AE721" s="18">
        <v>6.8097190916399999E-2</v>
      </c>
      <c r="AF721" s="18">
        <v>6.9895416174480002E-2</v>
      </c>
      <c r="AG721" s="18">
        <v>7.3055320840999999E-2</v>
      </c>
      <c r="AH721" s="18">
        <v>7.3506060958130004E-2</v>
      </c>
      <c r="AI721" s="18">
        <v>7.3855410360060006E-2</v>
      </c>
      <c r="AJ721" s="18">
        <v>7.7630735587980004E-2</v>
      </c>
      <c r="AK721" s="18">
        <v>7.7925375164349997E-2</v>
      </c>
      <c r="AL721" s="18">
        <v>7.7252953789409995E-2</v>
      </c>
      <c r="AM721" s="18">
        <v>7.9621865018210003E-2</v>
      </c>
      <c r="AN721" s="18">
        <v>7.4850801314290005E-2</v>
      </c>
      <c r="AO721" s="220">
        <v>7.9501964586420004E-2</v>
      </c>
      <c r="AP721" s="220">
        <v>7.7176889827429998E-2</v>
      </c>
    </row>
    <row r="722" spans="1:42" hidden="1" outlineLevel="1" x14ac:dyDescent="0.25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4.2020802377410002E-2</v>
      </c>
      <c r="R722" s="18">
        <v>5.5449879768870003E-2</v>
      </c>
      <c r="S722" s="18">
        <v>5.6740635481899997E-2</v>
      </c>
      <c r="T722" s="18">
        <v>5.8933349928430002E-2</v>
      </c>
      <c r="U722" s="18">
        <v>5.8279343523450003E-2</v>
      </c>
      <c r="V722" s="18">
        <v>5.829286198328E-2</v>
      </c>
      <c r="W722" s="18">
        <v>5.6550600365959998E-2</v>
      </c>
      <c r="X722" s="18">
        <v>6.0036898477939998E-2</v>
      </c>
      <c r="Y722" s="18">
        <v>5.8024211191599999E-2</v>
      </c>
      <c r="Z722" s="18">
        <v>5.6996997698630002E-2</v>
      </c>
      <c r="AA722" s="18">
        <v>6.2984452200720006E-2</v>
      </c>
      <c r="AB722" s="18">
        <v>5.3665885872020001E-2</v>
      </c>
      <c r="AC722" s="18">
        <v>5.1609115653519999E-2</v>
      </c>
      <c r="AD722" s="18">
        <v>5.407542828972E-2</v>
      </c>
      <c r="AE722" s="18">
        <v>5.4007089733790002E-2</v>
      </c>
      <c r="AF722" s="18">
        <v>5.4462339258790002E-2</v>
      </c>
      <c r="AG722" s="18">
        <v>6.0430438888610001E-2</v>
      </c>
      <c r="AH722" s="18">
        <v>5.831493745401E-2</v>
      </c>
      <c r="AI722" s="18">
        <v>5.7046159631479999E-2</v>
      </c>
      <c r="AJ722" s="18">
        <v>6.144666892885E-2</v>
      </c>
      <c r="AK722" s="18">
        <v>6.2764655211500001E-2</v>
      </c>
      <c r="AL722" s="18">
        <v>6.3478897722560004E-2</v>
      </c>
      <c r="AM722" s="18">
        <v>6.561399581572E-2</v>
      </c>
      <c r="AN722" s="18">
        <v>5.7332528666259999E-2</v>
      </c>
      <c r="AO722" s="220">
        <v>6.0289840281680003E-2</v>
      </c>
      <c r="AP722" s="220">
        <v>6.0588312931009997E-2</v>
      </c>
    </row>
    <row r="723" spans="1:42" hidden="1" outlineLevel="1" x14ac:dyDescent="0.25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2.3635463100539999E-2</v>
      </c>
      <c r="R723" s="18">
        <v>3.3431432365500002E-2</v>
      </c>
      <c r="S723" s="18">
        <v>3.9011252292589997E-2</v>
      </c>
      <c r="T723" s="18">
        <v>4.2830916671850003E-2</v>
      </c>
      <c r="U723" s="18">
        <v>4.4372952217169997E-2</v>
      </c>
      <c r="V723" s="18">
        <v>4.202902642873E-2</v>
      </c>
      <c r="W723" s="18">
        <v>4.2539835183179997E-2</v>
      </c>
      <c r="X723" s="18">
        <v>4.578998616307E-2</v>
      </c>
      <c r="Y723" s="18">
        <v>4.252759006272E-2</v>
      </c>
      <c r="Z723" s="18">
        <v>4.0163082206979998E-2</v>
      </c>
      <c r="AA723" s="18">
        <v>5.3522052490820003E-2</v>
      </c>
      <c r="AB723" s="18">
        <v>3.6466409334349997E-2</v>
      </c>
      <c r="AC723" s="18">
        <v>3.3890163846929999E-2</v>
      </c>
      <c r="AD723" s="18">
        <v>4.1668378456099997E-2</v>
      </c>
      <c r="AE723" s="18">
        <v>4.1585161207039999E-2</v>
      </c>
      <c r="AF723" s="18">
        <v>4.151660952491E-2</v>
      </c>
      <c r="AG723" s="18">
        <v>4.7189224116509998E-2</v>
      </c>
      <c r="AH723" s="18">
        <v>4.6280159560050001E-2</v>
      </c>
      <c r="AI723" s="18">
        <v>4.6065620005639997E-2</v>
      </c>
      <c r="AJ723" s="18">
        <v>4.4687629604489999E-2</v>
      </c>
      <c r="AK723" s="18">
        <v>4.9254205014280003E-2</v>
      </c>
      <c r="AL723" s="18">
        <v>5.1549029815850002E-2</v>
      </c>
      <c r="AM723" s="18">
        <v>5.437842770924E-2</v>
      </c>
      <c r="AN723" s="18">
        <v>3.8808422181990002E-2</v>
      </c>
      <c r="AO723" s="220">
        <v>4.3254919970739998E-2</v>
      </c>
      <c r="AP723" s="220">
        <v>4.518758042696E-2</v>
      </c>
    </row>
    <row r="724" spans="1:42" hidden="1" outlineLevel="1" x14ac:dyDescent="0.25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9.5690936106979999E-3</v>
      </c>
      <c r="R724" s="18">
        <v>1.550443240139E-2</v>
      </c>
      <c r="S724" s="18">
        <v>1.9001668842220001E-2</v>
      </c>
      <c r="T724" s="18">
        <v>2.0832036841120002E-2</v>
      </c>
      <c r="U724" s="18">
        <v>2.2416272553409999E-2</v>
      </c>
      <c r="V724" s="18">
        <v>2.220747684662E-2</v>
      </c>
      <c r="W724" s="18">
        <v>2.0608780435679999E-2</v>
      </c>
      <c r="X724" s="18">
        <v>2.3240916312199999E-2</v>
      </c>
      <c r="Y724" s="18">
        <v>2.2339442850889998E-2</v>
      </c>
      <c r="Z724" s="18">
        <v>1.8726416747469998E-2</v>
      </c>
      <c r="AA724" s="18">
        <v>3.0121028058560002E-2</v>
      </c>
      <c r="AB724" s="18">
        <v>1.712249678335E-2</v>
      </c>
      <c r="AC724" s="18">
        <v>1.6107167636230001E-2</v>
      </c>
      <c r="AD724" s="18">
        <v>2.2266956986159998E-2</v>
      </c>
      <c r="AE724" s="18">
        <v>2.17557517203E-2</v>
      </c>
      <c r="AF724" s="18">
        <v>2.2558990463569999E-2</v>
      </c>
      <c r="AG724" s="18">
        <v>2.627367165366E-2</v>
      </c>
      <c r="AH724" s="18">
        <v>2.4495565624879999E-2</v>
      </c>
      <c r="AI724" s="18">
        <v>2.574974146846E-2</v>
      </c>
      <c r="AJ724" s="18">
        <v>2.2414508162729999E-2</v>
      </c>
      <c r="AK724" s="18">
        <v>2.3257922654939998E-2</v>
      </c>
      <c r="AL724" s="18">
        <v>2.643630491754E-2</v>
      </c>
      <c r="AM724" s="18">
        <v>3.059862762486E-2</v>
      </c>
      <c r="AN724" s="18">
        <v>1.8004425668880001E-2</v>
      </c>
      <c r="AO724" s="220">
        <v>2.2112228062120001E-2</v>
      </c>
      <c r="AP724" s="220">
        <v>2.3402184313850001E-2</v>
      </c>
    </row>
    <row r="725" spans="1:42" hidden="1" outlineLevel="1" x14ac:dyDescent="0.25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8.3209509658200003E-4</v>
      </c>
      <c r="R725" s="18">
        <v>1.758604601084E-3</v>
      </c>
      <c r="S725" s="18">
        <v>2.1975843095780002E-3</v>
      </c>
      <c r="T725" s="18">
        <v>2.5826124836640001E-3</v>
      </c>
      <c r="U725" s="18">
        <v>2.8020340691760001E-3</v>
      </c>
      <c r="V725" s="18">
        <v>2.936525864016E-3</v>
      </c>
      <c r="W725" s="18">
        <v>2.3507098876730001E-3</v>
      </c>
      <c r="X725" s="18">
        <v>2.664890073284E-3</v>
      </c>
      <c r="Y725" s="18">
        <v>2.722543633623E-3</v>
      </c>
      <c r="Z725" s="18">
        <v>1.9392296818959999E-3</v>
      </c>
      <c r="AA725" s="18">
        <v>4.03426861883E-3</v>
      </c>
      <c r="AB725" s="18">
        <v>2.210418659892E-3</v>
      </c>
      <c r="AC725" s="18">
        <v>2.0921172012600001E-3</v>
      </c>
      <c r="AD725" s="18">
        <v>3.050408775317E-3</v>
      </c>
      <c r="AE725" s="18">
        <v>2.8299357554939998E-3</v>
      </c>
      <c r="AF725" s="18">
        <v>2.6890239803320001E-3</v>
      </c>
      <c r="AG725" s="18">
        <v>3.4295939161989998E-3</v>
      </c>
      <c r="AH725" s="18">
        <v>3.0304790674260001E-3</v>
      </c>
      <c r="AI725" s="18">
        <v>3.4596220738930001E-3</v>
      </c>
      <c r="AJ725" s="18">
        <v>2.6015156656489999E-3</v>
      </c>
      <c r="AK725" s="18">
        <v>2.511674298409E-3</v>
      </c>
      <c r="AL725" s="18">
        <v>3.1148249786020002E-3</v>
      </c>
      <c r="AM725" s="18">
        <v>3.572996754169E-3</v>
      </c>
      <c r="AN725" s="18">
        <v>2.112251056126E-3</v>
      </c>
      <c r="AO725" s="220">
        <v>2.721504992261E-3</v>
      </c>
      <c r="AP725" s="220">
        <v>2.8128815125219998E-3</v>
      </c>
    </row>
    <row r="726" spans="1:42" hidden="1" outlineLevel="1" x14ac:dyDescent="0.25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9.9058940069000006E-5</v>
      </c>
      <c r="R726" s="18">
        <v>1.97394393999E-4</v>
      </c>
      <c r="S726" s="18">
        <v>2.6437104476099998E-4</v>
      </c>
      <c r="T726" s="18">
        <v>1.86694878337E-4</v>
      </c>
      <c r="U726" s="18">
        <v>2.66860387541E-4</v>
      </c>
      <c r="V726" s="18">
        <v>3.67065733002E-4</v>
      </c>
      <c r="W726" s="18">
        <v>2.5376981741899999E-4</v>
      </c>
      <c r="X726" s="18">
        <v>1.9217957259300001E-4</v>
      </c>
      <c r="Y726" s="18">
        <v>2.4308425300200001E-4</v>
      </c>
      <c r="Z726" s="18">
        <v>1.28503171692E-4</v>
      </c>
      <c r="AA726" s="18">
        <v>2.7197316531400002E-4</v>
      </c>
      <c r="AB726" s="18">
        <v>1.09971077607E-4</v>
      </c>
      <c r="AC726" s="18">
        <v>1.06740673534E-4</v>
      </c>
      <c r="AD726" s="18">
        <v>2.8758062528200001E-4</v>
      </c>
      <c r="AE726" s="18">
        <v>2.6809917683599999E-4</v>
      </c>
      <c r="AF726" s="18">
        <v>1.92073141452E-4</v>
      </c>
      <c r="AG726" s="18">
        <v>4.0757492917100003E-4</v>
      </c>
      <c r="AH726" s="18">
        <v>2.5173308547300001E-4</v>
      </c>
      <c r="AI726" s="18">
        <v>3.0083670207799998E-4</v>
      </c>
      <c r="AJ726" s="18">
        <v>3.1105078611000001E-4</v>
      </c>
      <c r="AK726" s="18">
        <v>2.7202248719199998E-4</v>
      </c>
      <c r="AL726" s="18">
        <v>2.2942053666800001E-4</v>
      </c>
      <c r="AM726" s="18">
        <v>3.5299486005E-4</v>
      </c>
      <c r="AN726" s="18">
        <v>1.8440286997899999E-4</v>
      </c>
      <c r="AO726" s="220">
        <v>2.6364579612499998E-4</v>
      </c>
      <c r="AP726" s="220">
        <v>2.7221433992099999E-4</v>
      </c>
    </row>
    <row r="727" spans="1:42" hidden="1" outlineLevel="1" x14ac:dyDescent="0.25">
      <c r="A727" s="28" t="s">
        <v>275</v>
      </c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2776980.17</v>
      </c>
      <c r="R727" s="19">
        <v>3650063.93</v>
      </c>
      <c r="S727" s="19">
        <v>5114269.1900000004</v>
      </c>
      <c r="T727" s="19">
        <v>5257937.3</v>
      </c>
      <c r="U727" s="19">
        <v>4448339.68</v>
      </c>
      <c r="V727" s="19">
        <v>4457366.41</v>
      </c>
      <c r="W727" s="19">
        <v>6009544.3300000001</v>
      </c>
      <c r="X727" s="19">
        <v>5340631.43</v>
      </c>
      <c r="Y727" s="19">
        <v>5005978.24</v>
      </c>
      <c r="Z727" s="19">
        <v>5248562.9000000004</v>
      </c>
      <c r="AA727" s="19">
        <v>4248180.3600000003</v>
      </c>
      <c r="AB727" s="19">
        <v>4423693.93</v>
      </c>
      <c r="AC727" s="19">
        <v>4784775.9400000004</v>
      </c>
      <c r="AD727" s="19">
        <v>5534675.2699999996</v>
      </c>
      <c r="AE727" s="19">
        <v>4816231.8</v>
      </c>
      <c r="AF727" s="19">
        <v>5189228.16</v>
      </c>
      <c r="AG727" s="19">
        <v>5003520.13</v>
      </c>
      <c r="AH727" s="19">
        <v>4611393.87</v>
      </c>
      <c r="AI727" s="19">
        <v>4268800.09</v>
      </c>
      <c r="AJ727" s="19">
        <v>7239509.8300000001</v>
      </c>
      <c r="AK727" s="19">
        <v>7837861.6500000004</v>
      </c>
      <c r="AL727" s="19">
        <v>6349718.4000000004</v>
      </c>
      <c r="AM727" s="19">
        <v>5411902.6600000001</v>
      </c>
      <c r="AN727" s="19">
        <v>5208561.18</v>
      </c>
      <c r="AO727" s="224">
        <v>5135476.3</v>
      </c>
      <c r="AP727" s="224">
        <v>6424155.8899999997</v>
      </c>
    </row>
    <row r="728" spans="1:42" hidden="1" outlineLevel="1" x14ac:dyDescent="0.25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1.8682359579999998E-2</v>
      </c>
      <c r="R728" s="18">
        <v>2.0719361698260001E-2</v>
      </c>
      <c r="S728" s="18">
        <v>2.5097657887239999E-2</v>
      </c>
      <c r="T728" s="18">
        <v>2.3926467568979998E-2</v>
      </c>
      <c r="U728" s="18">
        <v>2.08971900527E-2</v>
      </c>
      <c r="V728" s="18">
        <v>2.0152396230200001E-2</v>
      </c>
      <c r="W728" s="18">
        <v>2.330407889204E-2</v>
      </c>
      <c r="X728" s="18">
        <v>2.1104508276660001E-2</v>
      </c>
      <c r="Y728" s="18">
        <v>1.9842539057690001E-2</v>
      </c>
      <c r="Z728" s="18">
        <v>1.8423053166720001E-2</v>
      </c>
      <c r="AA728" s="18">
        <v>1.6962592656440002E-2</v>
      </c>
      <c r="AB728" s="18">
        <v>1.570563660329E-2</v>
      </c>
      <c r="AC728" s="18">
        <v>1.536646828588E-2</v>
      </c>
      <c r="AD728" s="18">
        <v>1.6725997007690001E-2</v>
      </c>
      <c r="AE728" s="18">
        <v>1.551199561075E-2</v>
      </c>
      <c r="AF728" s="18">
        <v>1.5829810235319999E-2</v>
      </c>
      <c r="AG728" s="18">
        <v>1.6911544227889999E-2</v>
      </c>
      <c r="AH728" s="18">
        <v>1.552795031056E-2</v>
      </c>
      <c r="AI728" s="18">
        <v>1.5234238240780001E-2</v>
      </c>
      <c r="AJ728" s="18">
        <v>2.1170350117720001E-2</v>
      </c>
      <c r="AK728" s="18">
        <v>2.1142595978060001E-2</v>
      </c>
      <c r="AL728" s="18">
        <v>1.8252724553030002E-2</v>
      </c>
      <c r="AM728" s="18">
        <v>1.7016128330330001E-2</v>
      </c>
      <c r="AN728" s="18">
        <v>1.5427543975710001E-2</v>
      </c>
      <c r="AO728" s="220">
        <v>1.672462470734E-2</v>
      </c>
      <c r="AP728" s="220">
        <v>1.8888248703619999E-2</v>
      </c>
    </row>
    <row r="729" spans="1:42" hidden="1" outlineLevel="1" x14ac:dyDescent="0.25">
      <c r="A729" s="28" t="s">
        <v>729</v>
      </c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55.966099999999997</v>
      </c>
      <c r="R729" s="19">
        <v>66.339500000000001</v>
      </c>
      <c r="S729" s="19">
        <v>85.727199999999996</v>
      </c>
      <c r="T729" s="19">
        <v>83.038899999999998</v>
      </c>
      <c r="U729" s="19">
        <v>67.165999999999997</v>
      </c>
      <c r="V729" s="19">
        <v>63.757399999999997</v>
      </c>
      <c r="W729" s="19">
        <v>81.514600000000002</v>
      </c>
      <c r="X729" s="19">
        <v>69.410600000000002</v>
      </c>
      <c r="Y729" s="19">
        <v>61.581699999999998</v>
      </c>
      <c r="Z729" s="19">
        <v>62.343400000000003</v>
      </c>
      <c r="AA729" s="19">
        <v>48.817799999999998</v>
      </c>
      <c r="AB729" s="19">
        <v>49.4146</v>
      </c>
      <c r="AC729" s="19">
        <v>51.308500000000002</v>
      </c>
      <c r="AD729" s="19">
        <v>57.103299999999997</v>
      </c>
      <c r="AE729" s="19">
        <v>48.043599999999998</v>
      </c>
      <c r="AF729" s="19">
        <v>50.088099999999997</v>
      </c>
      <c r="AG729" s="19">
        <v>50.0092</v>
      </c>
      <c r="AH729" s="19">
        <v>44.893700000000003</v>
      </c>
      <c r="AI729" s="19">
        <v>40.392499999999998</v>
      </c>
      <c r="AJ729" s="19">
        <v>68.727800000000002</v>
      </c>
      <c r="AK729" s="19">
        <v>71.644099999999995</v>
      </c>
      <c r="AL729" s="19">
        <v>56.534100000000002</v>
      </c>
      <c r="AM729" s="19">
        <v>47.0886</v>
      </c>
      <c r="AN729" s="19">
        <v>44.173699999999997</v>
      </c>
      <c r="AO729" s="224">
        <v>44.2029</v>
      </c>
      <c r="AP729" s="224">
        <v>53.643000000000001</v>
      </c>
    </row>
    <row r="730" spans="1:42" hidden="1" outlineLevel="1" x14ac:dyDescent="0.25">
      <c r="A730" s="28" t="s">
        <v>276</v>
      </c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2121</v>
      </c>
      <c r="R730" s="19">
        <v>2226</v>
      </c>
      <c r="S730" s="19">
        <v>2476</v>
      </c>
      <c r="T730" s="19">
        <v>2374</v>
      </c>
      <c r="U730" s="19">
        <v>2191</v>
      </c>
      <c r="V730" s="19">
        <v>2096</v>
      </c>
      <c r="W730" s="19">
        <v>2339</v>
      </c>
      <c r="X730" s="19">
        <v>2170</v>
      </c>
      <c r="Y730" s="19">
        <v>2029</v>
      </c>
      <c r="Z730" s="19">
        <v>2250</v>
      </c>
      <c r="AA730" s="19">
        <v>1891</v>
      </c>
      <c r="AB730" s="19">
        <v>2099</v>
      </c>
      <c r="AC730" s="19">
        <v>2280</v>
      </c>
      <c r="AD730" s="19">
        <v>2250</v>
      </c>
      <c r="AE730" s="19">
        <v>2151</v>
      </c>
      <c r="AF730" s="19">
        <v>2191</v>
      </c>
      <c r="AG730" s="19">
        <v>1974</v>
      </c>
      <c r="AH730" s="19">
        <v>1957</v>
      </c>
      <c r="AI730" s="19">
        <v>1744</v>
      </c>
      <c r="AJ730" s="19">
        <v>2139</v>
      </c>
      <c r="AK730" s="19">
        <v>2171</v>
      </c>
      <c r="AL730" s="19">
        <v>1976</v>
      </c>
      <c r="AM730" s="19">
        <v>1767</v>
      </c>
      <c r="AN730" s="19">
        <v>1806</v>
      </c>
      <c r="AO730" s="224">
        <v>1722</v>
      </c>
      <c r="AP730" s="224">
        <v>1878</v>
      </c>
    </row>
    <row r="731" spans="1:42" hidden="1" outlineLevel="1" x14ac:dyDescent="0.25">
      <c r="A731" s="49" t="s">
        <v>277</v>
      </c>
      <c r="C731" s="7"/>
      <c r="D731" s="7"/>
      <c r="E731" s="7"/>
      <c r="F731" s="7"/>
    </row>
    <row r="732" spans="1:42" hidden="1" outlineLevel="1" x14ac:dyDescent="0.25">
      <c r="A732" s="28" t="s">
        <v>803</v>
      </c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2640391</v>
      </c>
      <c r="R732" s="19">
        <v>3488506</v>
      </c>
      <c r="S732" s="19">
        <v>4902156</v>
      </c>
      <c r="T732" s="19">
        <v>5013366</v>
      </c>
      <c r="U732" s="19">
        <v>4237478</v>
      </c>
      <c r="V732" s="19">
        <v>4173018</v>
      </c>
      <c r="W732" s="19">
        <v>5730599</v>
      </c>
      <c r="X732" s="19">
        <v>5051927</v>
      </c>
      <c r="Y732" s="19">
        <v>4701805</v>
      </c>
      <c r="Z732" s="19">
        <v>4987866</v>
      </c>
      <c r="AA732" s="19">
        <v>3898479</v>
      </c>
      <c r="AB732" s="19">
        <v>4182589</v>
      </c>
      <c r="AC732" s="19">
        <v>4548349</v>
      </c>
      <c r="AD732" s="19">
        <v>5245981</v>
      </c>
      <c r="AE732" s="19">
        <v>4539880</v>
      </c>
      <c r="AF732" s="19">
        <v>4928086</v>
      </c>
      <c r="AG732" s="19">
        <v>4641251</v>
      </c>
      <c r="AH732" s="19">
        <v>4285164</v>
      </c>
      <c r="AI732" s="19">
        <v>3869444</v>
      </c>
      <c r="AJ732" s="19">
        <v>6868286</v>
      </c>
      <c r="AK732" s="19">
        <v>7470122</v>
      </c>
      <c r="AL732" s="19">
        <v>5958383</v>
      </c>
      <c r="AM732" s="19">
        <v>5017666</v>
      </c>
      <c r="AN732" s="19">
        <v>4883218</v>
      </c>
      <c r="AO732" s="224">
        <v>4753798</v>
      </c>
      <c r="AP732" s="224">
        <v>6036439</v>
      </c>
    </row>
    <row r="733" spans="1:42" hidden="1" outlineLevel="1" x14ac:dyDescent="0.25">
      <c r="A733" s="28" t="s">
        <v>279</v>
      </c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224">
        <v>0</v>
      </c>
      <c r="AP733" s="224">
        <v>0</v>
      </c>
    </row>
    <row r="734" spans="1:42" hidden="1" outlineLevel="1" x14ac:dyDescent="0.25">
      <c r="A734" s="28" t="s">
        <v>280</v>
      </c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50083</v>
      </c>
      <c r="R734" s="19">
        <v>41475</v>
      </c>
      <c r="S734" s="19">
        <v>60352</v>
      </c>
      <c r="T734" s="19">
        <v>70191</v>
      </c>
      <c r="U734" s="19">
        <v>63446</v>
      </c>
      <c r="V734" s="19">
        <v>83589</v>
      </c>
      <c r="W734" s="19">
        <v>87494</v>
      </c>
      <c r="X734" s="19">
        <v>82286</v>
      </c>
      <c r="Y734" s="19">
        <v>80425</v>
      </c>
      <c r="Z734" s="19">
        <v>86346</v>
      </c>
      <c r="AA734" s="19">
        <v>125546</v>
      </c>
      <c r="AB734" s="19">
        <v>69555</v>
      </c>
      <c r="AC734" s="19">
        <v>70091</v>
      </c>
      <c r="AD734" s="19">
        <v>69410</v>
      </c>
      <c r="AE734" s="19">
        <v>90617</v>
      </c>
      <c r="AF734" s="19">
        <v>63679</v>
      </c>
      <c r="AG734" s="19">
        <v>128538</v>
      </c>
      <c r="AH734" s="19">
        <v>113594</v>
      </c>
      <c r="AI734" s="19">
        <v>137191</v>
      </c>
      <c r="AJ734" s="19">
        <v>137545</v>
      </c>
      <c r="AK734" s="19">
        <v>142578</v>
      </c>
      <c r="AL734" s="19">
        <v>119614</v>
      </c>
      <c r="AM734" s="19">
        <v>143140</v>
      </c>
      <c r="AN734" s="19">
        <v>102790</v>
      </c>
      <c r="AO734" s="224">
        <v>112996</v>
      </c>
      <c r="AP734" s="224">
        <v>111733</v>
      </c>
    </row>
    <row r="735" spans="1:42" hidden="1" outlineLevel="1" x14ac:dyDescent="0.25">
      <c r="A735" s="28" t="s">
        <v>281</v>
      </c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52809</v>
      </c>
      <c r="R735" s="19">
        <v>60020</v>
      </c>
      <c r="S735" s="19">
        <v>74893</v>
      </c>
      <c r="T735" s="19">
        <v>79123</v>
      </c>
      <c r="U735" s="19">
        <v>88391</v>
      </c>
      <c r="V735" s="19">
        <v>83281</v>
      </c>
      <c r="W735" s="19">
        <v>101803</v>
      </c>
      <c r="X735" s="19">
        <v>96947</v>
      </c>
      <c r="Y735" s="19">
        <v>98353</v>
      </c>
      <c r="Z735" s="19">
        <v>86909</v>
      </c>
      <c r="AA735" s="19">
        <v>105551</v>
      </c>
      <c r="AB735" s="19">
        <v>78738</v>
      </c>
      <c r="AC735" s="19">
        <v>79905</v>
      </c>
      <c r="AD735" s="19">
        <v>88865</v>
      </c>
      <c r="AE735" s="19">
        <v>88090</v>
      </c>
      <c r="AF735" s="19">
        <v>99340</v>
      </c>
      <c r="AG735" s="19">
        <v>115195</v>
      </c>
      <c r="AH735" s="19">
        <v>113270</v>
      </c>
      <c r="AI735" s="19">
        <v>125636</v>
      </c>
      <c r="AJ735" s="19">
        <v>133130</v>
      </c>
      <c r="AK735" s="19">
        <v>136731</v>
      </c>
      <c r="AL735" s="19">
        <v>143682</v>
      </c>
      <c r="AM735" s="19">
        <v>149610</v>
      </c>
      <c r="AN735" s="19">
        <v>127117</v>
      </c>
      <c r="AO735" s="224">
        <v>137628</v>
      </c>
      <c r="AP735" s="224">
        <v>142496</v>
      </c>
    </row>
    <row r="736" spans="1:42" hidden="1" outlineLevel="1" x14ac:dyDescent="0.25">
      <c r="A736" s="28" t="s">
        <v>282</v>
      </c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33696</v>
      </c>
      <c r="R736" s="19">
        <v>60063</v>
      </c>
      <c r="S736" s="19">
        <v>76869</v>
      </c>
      <c r="T736" s="19">
        <v>95257</v>
      </c>
      <c r="U736" s="19">
        <v>59026</v>
      </c>
      <c r="V736" s="19">
        <v>117478</v>
      </c>
      <c r="W736" s="19">
        <v>89648</v>
      </c>
      <c r="X736" s="19">
        <v>109472</v>
      </c>
      <c r="Y736" s="19">
        <v>125395</v>
      </c>
      <c r="Z736" s="19">
        <v>87442</v>
      </c>
      <c r="AA736" s="19">
        <v>118604</v>
      </c>
      <c r="AB736" s="19">
        <v>92811</v>
      </c>
      <c r="AC736" s="19">
        <v>86431</v>
      </c>
      <c r="AD736" s="19">
        <v>130420</v>
      </c>
      <c r="AE736" s="19">
        <v>97644</v>
      </c>
      <c r="AF736" s="19">
        <v>98123</v>
      </c>
      <c r="AG736" s="19">
        <v>118536</v>
      </c>
      <c r="AH736" s="19">
        <v>99366</v>
      </c>
      <c r="AI736" s="19">
        <v>136529</v>
      </c>
      <c r="AJ736" s="19">
        <v>100549</v>
      </c>
      <c r="AK736" s="19">
        <v>88430</v>
      </c>
      <c r="AL736" s="19">
        <v>128039</v>
      </c>
      <c r="AM736" s="19">
        <v>101286</v>
      </c>
      <c r="AN736" s="19">
        <v>95436</v>
      </c>
      <c r="AO736" s="224">
        <v>131055</v>
      </c>
      <c r="AP736" s="224">
        <v>133488</v>
      </c>
    </row>
    <row r="737" spans="1:42" hidden="1" outlineLevel="1" x14ac:dyDescent="0.25">
      <c r="A737" s="49" t="s">
        <v>764</v>
      </c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224"/>
      <c r="AP737" s="224"/>
    </row>
    <row r="738" spans="1:42" hidden="1" outlineLevel="1" x14ac:dyDescent="0.25">
      <c r="A738" s="113" t="s">
        <v>804</v>
      </c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756</v>
      </c>
      <c r="R738" s="91">
        <v>1020</v>
      </c>
      <c r="S738" s="91">
        <v>1312</v>
      </c>
      <c r="T738" s="91">
        <v>1340</v>
      </c>
      <c r="U738" s="91">
        <v>1161</v>
      </c>
      <c r="V738" s="91">
        <v>1198</v>
      </c>
      <c r="W738" s="91">
        <v>1532</v>
      </c>
      <c r="X738" s="91">
        <v>1403</v>
      </c>
      <c r="Y738" s="91">
        <v>1385</v>
      </c>
      <c r="Z738" s="91">
        <v>1369</v>
      </c>
      <c r="AA738" s="91">
        <v>1122</v>
      </c>
      <c r="AB738" s="91">
        <v>1173</v>
      </c>
      <c r="AC738" s="91">
        <v>1235</v>
      </c>
      <c r="AD738" s="91">
        <v>1459</v>
      </c>
      <c r="AE738" s="91">
        <v>1265</v>
      </c>
      <c r="AF738" s="91">
        <v>1351</v>
      </c>
      <c r="AG738" s="91">
        <v>1297</v>
      </c>
      <c r="AH738" s="91">
        <v>1175</v>
      </c>
      <c r="AI738" s="91">
        <v>1144</v>
      </c>
      <c r="AJ738" s="91">
        <v>2000</v>
      </c>
      <c r="AK738" s="91">
        <v>2199</v>
      </c>
      <c r="AL738" s="91">
        <v>1741</v>
      </c>
      <c r="AM738" s="91">
        <v>1547</v>
      </c>
      <c r="AN738" s="91">
        <v>1558</v>
      </c>
      <c r="AO738" s="91">
        <v>1529</v>
      </c>
      <c r="AP738" s="91">
        <v>1929</v>
      </c>
    </row>
    <row r="739" spans="1:42" hidden="1" outlineLevel="1" x14ac:dyDescent="0.25">
      <c r="A739" s="113" t="s">
        <v>766</v>
      </c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</row>
    <row r="740" spans="1:42" hidden="1" outlineLevel="1" x14ac:dyDescent="0.25">
      <c r="A740" s="113" t="s">
        <v>767</v>
      </c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84</v>
      </c>
      <c r="R740" s="91">
        <v>84</v>
      </c>
      <c r="S740" s="91">
        <v>110</v>
      </c>
      <c r="T740" s="91">
        <v>132</v>
      </c>
      <c r="U740" s="91">
        <v>109</v>
      </c>
      <c r="V740" s="91">
        <v>126</v>
      </c>
      <c r="W740" s="91">
        <v>143</v>
      </c>
      <c r="X740" s="91">
        <v>148</v>
      </c>
      <c r="Y740" s="91">
        <v>143</v>
      </c>
      <c r="Z740" s="91">
        <v>131</v>
      </c>
      <c r="AA740" s="91">
        <v>185</v>
      </c>
      <c r="AB740" s="91">
        <v>121</v>
      </c>
      <c r="AC740" s="91">
        <v>121</v>
      </c>
      <c r="AD740" s="91">
        <v>135</v>
      </c>
      <c r="AE740" s="91">
        <v>137</v>
      </c>
      <c r="AF740" s="91">
        <v>128</v>
      </c>
      <c r="AG740" s="91">
        <v>203</v>
      </c>
      <c r="AH740" s="91">
        <v>189</v>
      </c>
      <c r="AI740" s="91">
        <v>211</v>
      </c>
      <c r="AJ740" s="91">
        <v>237</v>
      </c>
      <c r="AK740" s="91">
        <v>224</v>
      </c>
      <c r="AL740" s="91">
        <v>181</v>
      </c>
      <c r="AM740" s="91">
        <v>245</v>
      </c>
      <c r="AN740" s="91">
        <v>178</v>
      </c>
      <c r="AO740" s="91">
        <v>189</v>
      </c>
      <c r="AP740" s="91">
        <v>210</v>
      </c>
    </row>
    <row r="741" spans="1:42" hidden="1" outlineLevel="1" x14ac:dyDescent="0.25">
      <c r="A741" s="113" t="s">
        <v>768</v>
      </c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390</v>
      </c>
      <c r="R741" s="91">
        <v>425</v>
      </c>
      <c r="S741" s="91">
        <v>517</v>
      </c>
      <c r="T741" s="91">
        <v>568</v>
      </c>
      <c r="U741" s="91">
        <v>622</v>
      </c>
      <c r="V741" s="91">
        <v>615</v>
      </c>
      <c r="W741" s="91">
        <v>720</v>
      </c>
      <c r="X741" s="91">
        <v>710</v>
      </c>
      <c r="Y741" s="91">
        <v>703</v>
      </c>
      <c r="Z741" s="91">
        <v>629</v>
      </c>
      <c r="AA741" s="91">
        <v>705</v>
      </c>
      <c r="AB741" s="91">
        <v>617</v>
      </c>
      <c r="AC741" s="91">
        <v>575</v>
      </c>
      <c r="AD741" s="91">
        <v>607</v>
      </c>
      <c r="AE741" s="91">
        <v>633</v>
      </c>
      <c r="AF741" s="91">
        <v>710</v>
      </c>
      <c r="AG741" s="91">
        <v>796</v>
      </c>
      <c r="AH741" s="91">
        <v>788</v>
      </c>
      <c r="AI741" s="91">
        <v>872</v>
      </c>
      <c r="AJ741" s="91">
        <v>913</v>
      </c>
      <c r="AK741" s="91">
        <v>951</v>
      </c>
      <c r="AL741" s="91">
        <v>997</v>
      </c>
      <c r="AM741" s="91">
        <v>1000</v>
      </c>
      <c r="AN741" s="91">
        <v>876</v>
      </c>
      <c r="AO741" s="91">
        <v>994</v>
      </c>
      <c r="AP741" s="91">
        <v>1014</v>
      </c>
    </row>
    <row r="742" spans="1:42" hidden="1" outlineLevel="1" x14ac:dyDescent="0.25">
      <c r="A742" s="113" t="s">
        <v>769</v>
      </c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79</v>
      </c>
      <c r="R742" s="91">
        <v>111</v>
      </c>
      <c r="S742" s="91">
        <v>129</v>
      </c>
      <c r="T742" s="91">
        <v>175</v>
      </c>
      <c r="U742" s="91">
        <v>138</v>
      </c>
      <c r="V742" s="91">
        <v>186</v>
      </c>
      <c r="W742" s="91">
        <v>175</v>
      </c>
      <c r="X742" s="91">
        <v>200</v>
      </c>
      <c r="Y742" s="91">
        <v>236</v>
      </c>
      <c r="Z742" s="91">
        <v>204</v>
      </c>
      <c r="AA742" s="91">
        <v>235</v>
      </c>
      <c r="AB742" s="91">
        <v>197</v>
      </c>
      <c r="AC742" s="91">
        <v>168</v>
      </c>
      <c r="AD742" s="91">
        <v>262</v>
      </c>
      <c r="AE742" s="91">
        <v>205</v>
      </c>
      <c r="AF742" s="91">
        <v>179</v>
      </c>
      <c r="AG742" s="91">
        <v>240</v>
      </c>
      <c r="AH742" s="91">
        <v>204</v>
      </c>
      <c r="AI742" s="91">
        <v>221</v>
      </c>
      <c r="AJ742" s="91">
        <v>235</v>
      </c>
      <c r="AK742" s="91">
        <v>236</v>
      </c>
      <c r="AL742" s="91">
        <v>299</v>
      </c>
      <c r="AM742" s="91">
        <v>270</v>
      </c>
      <c r="AN742" s="91">
        <v>273</v>
      </c>
      <c r="AO742" s="91">
        <v>273</v>
      </c>
      <c r="AP742" s="91">
        <v>269</v>
      </c>
    </row>
    <row r="743" spans="1:42" hidden="1" outlineLevel="1" x14ac:dyDescent="0.25">
      <c r="A743" s="49" t="s">
        <v>283</v>
      </c>
      <c r="C743" s="7"/>
      <c r="D743" s="7"/>
      <c r="E743" s="7"/>
      <c r="F743" s="7"/>
    </row>
    <row r="744" spans="1:42" hidden="1" outlineLevel="1" x14ac:dyDescent="0.25">
      <c r="A744" s="28" t="s">
        <v>805</v>
      </c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3493</v>
      </c>
      <c r="R744" s="19">
        <v>3420</v>
      </c>
      <c r="S744" s="19">
        <v>3736</v>
      </c>
      <c r="T744" s="19">
        <v>3741</v>
      </c>
      <c r="U744" s="19">
        <v>3650</v>
      </c>
      <c r="V744" s="19">
        <v>3483</v>
      </c>
      <c r="W744" s="19">
        <v>3741</v>
      </c>
      <c r="X744" s="19">
        <v>3601</v>
      </c>
      <c r="Y744" s="19">
        <v>3395</v>
      </c>
      <c r="Z744" s="19">
        <v>3643</v>
      </c>
      <c r="AA744" s="19">
        <v>3475</v>
      </c>
      <c r="AB744" s="19">
        <v>3566</v>
      </c>
      <c r="AC744" s="19">
        <v>3683</v>
      </c>
      <c r="AD744" s="19">
        <v>3596</v>
      </c>
      <c r="AE744" s="19">
        <v>3589</v>
      </c>
      <c r="AF744" s="19">
        <v>3648</v>
      </c>
      <c r="AG744" s="19">
        <v>3578</v>
      </c>
      <c r="AH744" s="19">
        <v>3647</v>
      </c>
      <c r="AI744" s="19">
        <v>3382</v>
      </c>
      <c r="AJ744" s="19">
        <v>3434</v>
      </c>
      <c r="AK744" s="19">
        <v>3397</v>
      </c>
      <c r="AL744" s="19">
        <v>3422</v>
      </c>
      <c r="AM744" s="19">
        <v>3243</v>
      </c>
      <c r="AN744" s="19">
        <v>3134</v>
      </c>
      <c r="AO744" s="224">
        <v>3109</v>
      </c>
      <c r="AP744" s="224">
        <v>3129</v>
      </c>
    </row>
    <row r="745" spans="1:42" hidden="1" outlineLevel="1" x14ac:dyDescent="0.25">
      <c r="A745" s="28" t="s">
        <v>285</v>
      </c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224">
        <v>0</v>
      </c>
      <c r="AP745" s="224">
        <v>0</v>
      </c>
    </row>
    <row r="746" spans="1:42" hidden="1" outlineLevel="1" x14ac:dyDescent="0.25">
      <c r="A746" s="28" t="s">
        <v>286</v>
      </c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596</v>
      </c>
      <c r="R746" s="19">
        <v>494</v>
      </c>
      <c r="S746" s="19">
        <v>549</v>
      </c>
      <c r="T746" s="19">
        <v>532</v>
      </c>
      <c r="U746" s="19">
        <v>582</v>
      </c>
      <c r="V746" s="19">
        <v>663</v>
      </c>
      <c r="W746" s="19">
        <v>612</v>
      </c>
      <c r="X746" s="19">
        <v>556</v>
      </c>
      <c r="Y746" s="19">
        <v>562</v>
      </c>
      <c r="Z746" s="19">
        <v>659</v>
      </c>
      <c r="AA746" s="19">
        <v>679</v>
      </c>
      <c r="AB746" s="19">
        <v>575</v>
      </c>
      <c r="AC746" s="19">
        <v>579</v>
      </c>
      <c r="AD746" s="19">
        <v>514</v>
      </c>
      <c r="AE746" s="19">
        <v>661</v>
      </c>
      <c r="AF746" s="19">
        <v>497</v>
      </c>
      <c r="AG746" s="19">
        <v>633</v>
      </c>
      <c r="AH746" s="19">
        <v>601</v>
      </c>
      <c r="AI746" s="19">
        <v>650</v>
      </c>
      <c r="AJ746" s="19">
        <v>580</v>
      </c>
      <c r="AK746" s="19">
        <v>637</v>
      </c>
      <c r="AL746" s="19">
        <v>661</v>
      </c>
      <c r="AM746" s="19">
        <v>584</v>
      </c>
      <c r="AN746" s="19">
        <v>577</v>
      </c>
      <c r="AO746" s="224">
        <v>598</v>
      </c>
      <c r="AP746" s="224">
        <v>532</v>
      </c>
    </row>
    <row r="747" spans="1:42" hidden="1" outlineLevel="1" x14ac:dyDescent="0.25">
      <c r="A747" s="28" t="s">
        <v>287</v>
      </c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135</v>
      </c>
      <c r="R747" s="19">
        <v>141</v>
      </c>
      <c r="S747" s="19">
        <v>145</v>
      </c>
      <c r="T747" s="19">
        <v>139</v>
      </c>
      <c r="U747" s="19">
        <v>142</v>
      </c>
      <c r="V747" s="19">
        <v>135</v>
      </c>
      <c r="W747" s="19">
        <v>141</v>
      </c>
      <c r="X747" s="19">
        <v>137</v>
      </c>
      <c r="Y747" s="19">
        <v>140</v>
      </c>
      <c r="Z747" s="19">
        <v>138</v>
      </c>
      <c r="AA747" s="19">
        <v>150</v>
      </c>
      <c r="AB747" s="19">
        <v>128</v>
      </c>
      <c r="AC747" s="19">
        <v>139</v>
      </c>
      <c r="AD747" s="19">
        <v>146</v>
      </c>
      <c r="AE747" s="19">
        <v>139</v>
      </c>
      <c r="AF747" s="19">
        <v>140</v>
      </c>
      <c r="AG747" s="19">
        <v>145</v>
      </c>
      <c r="AH747" s="19">
        <v>144</v>
      </c>
      <c r="AI747" s="19">
        <v>144</v>
      </c>
      <c r="AJ747" s="19">
        <v>146</v>
      </c>
      <c r="AK747" s="19">
        <v>144</v>
      </c>
      <c r="AL747" s="19">
        <v>144</v>
      </c>
      <c r="AM747" s="19">
        <v>150</v>
      </c>
      <c r="AN747" s="19">
        <v>145</v>
      </c>
      <c r="AO747" s="224">
        <v>138</v>
      </c>
      <c r="AP747" s="224">
        <v>141</v>
      </c>
    </row>
    <row r="748" spans="1:42" hidden="1" outlineLevel="1" x14ac:dyDescent="0.25">
      <c r="A748" s="28" t="s">
        <v>288</v>
      </c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427</v>
      </c>
      <c r="R748" s="19">
        <v>541</v>
      </c>
      <c r="S748" s="19">
        <v>596</v>
      </c>
      <c r="T748" s="19">
        <v>544</v>
      </c>
      <c r="U748" s="19">
        <v>428</v>
      </c>
      <c r="V748" s="19">
        <v>632</v>
      </c>
      <c r="W748" s="19">
        <v>512</v>
      </c>
      <c r="X748" s="19">
        <v>547</v>
      </c>
      <c r="Y748" s="19">
        <v>531</v>
      </c>
      <c r="Z748" s="19">
        <v>429</v>
      </c>
      <c r="AA748" s="19">
        <v>505</v>
      </c>
      <c r="AB748" s="19">
        <v>471</v>
      </c>
      <c r="AC748" s="19">
        <v>514</v>
      </c>
      <c r="AD748" s="19">
        <v>498</v>
      </c>
      <c r="AE748" s="19">
        <v>476</v>
      </c>
      <c r="AF748" s="19">
        <v>548</v>
      </c>
      <c r="AG748" s="19">
        <v>494</v>
      </c>
      <c r="AH748" s="19">
        <v>487</v>
      </c>
      <c r="AI748" s="19">
        <v>618</v>
      </c>
      <c r="AJ748" s="19">
        <v>428</v>
      </c>
      <c r="AK748" s="19">
        <v>375</v>
      </c>
      <c r="AL748" s="19">
        <v>428</v>
      </c>
      <c r="AM748" s="19">
        <v>375</v>
      </c>
      <c r="AN748" s="19">
        <v>350</v>
      </c>
      <c r="AO748" s="224">
        <v>480</v>
      </c>
      <c r="AP748" s="224">
        <v>496</v>
      </c>
    </row>
    <row r="749" spans="1:42" hidden="1" outlineLevel="1" x14ac:dyDescent="0.25">
      <c r="A749" s="28" t="s">
        <v>770</v>
      </c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224"/>
      <c r="AP749" s="224"/>
    </row>
    <row r="750" spans="1:42" hidden="1" outlineLevel="1" x14ac:dyDescent="0.25">
      <c r="A750" s="28" t="s">
        <v>771</v>
      </c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6453303</v>
      </c>
      <c r="R750" s="19">
        <v>10031492</v>
      </c>
      <c r="S750" s="19">
        <v>12221009</v>
      </c>
      <c r="T750" s="19">
        <v>13743624</v>
      </c>
      <c r="U750" s="19">
        <v>15136416</v>
      </c>
      <c r="V750" s="19">
        <v>15630208</v>
      </c>
      <c r="W750" s="19">
        <v>15837485</v>
      </c>
      <c r="X750" s="19">
        <v>17754594</v>
      </c>
      <c r="Y750" s="19">
        <v>18045480</v>
      </c>
      <c r="Z750" s="19">
        <v>16889685</v>
      </c>
      <c r="AA750" s="19">
        <v>23860674</v>
      </c>
      <c r="AB750" s="19">
        <v>16926236</v>
      </c>
      <c r="AC750" s="19">
        <v>16572065</v>
      </c>
      <c r="AD750" s="19">
        <v>21111407</v>
      </c>
      <c r="AE750" s="19">
        <v>21411547</v>
      </c>
      <c r="AF750" s="19">
        <v>22352836</v>
      </c>
      <c r="AG750" s="19">
        <v>24811999</v>
      </c>
      <c r="AH750" s="19">
        <v>24216115</v>
      </c>
      <c r="AI750" s="19">
        <v>25532843</v>
      </c>
      <c r="AJ750" s="19">
        <v>24170962</v>
      </c>
      <c r="AK750" s="19">
        <v>26071097</v>
      </c>
      <c r="AL750" s="19">
        <v>28555119</v>
      </c>
      <c r="AM750" s="19">
        <v>32021379</v>
      </c>
      <c r="AN750" s="19">
        <v>23484122</v>
      </c>
      <c r="AO750" s="224">
        <v>26303346</v>
      </c>
      <c r="AP750" s="224">
        <v>28032474</v>
      </c>
    </row>
    <row r="751" spans="1:42" hidden="1" outlineLevel="1" x14ac:dyDescent="0.25">
      <c r="A751" s="113" t="s">
        <v>772</v>
      </c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97397</v>
      </c>
      <c r="R751" s="91">
        <v>153121</v>
      </c>
      <c r="S751" s="91">
        <v>192858</v>
      </c>
      <c r="T751" s="91">
        <v>223662</v>
      </c>
      <c r="U751" s="91">
        <v>249496</v>
      </c>
      <c r="V751" s="91">
        <v>257688</v>
      </c>
      <c r="W751" s="91">
        <v>261822</v>
      </c>
      <c r="X751" s="91">
        <v>303113</v>
      </c>
      <c r="Y751" s="91">
        <v>307378</v>
      </c>
      <c r="Z751" s="91">
        <v>294571</v>
      </c>
      <c r="AA751" s="91">
        <v>396555</v>
      </c>
      <c r="AB751" s="91">
        <v>294152</v>
      </c>
      <c r="AC751" s="91">
        <v>285517</v>
      </c>
      <c r="AD751" s="91">
        <v>357378</v>
      </c>
      <c r="AE751" s="91">
        <v>364800</v>
      </c>
      <c r="AF751" s="91">
        <v>382098</v>
      </c>
      <c r="AG751" s="91">
        <v>427275</v>
      </c>
      <c r="AH751" s="91">
        <v>423432</v>
      </c>
      <c r="AI751" s="91">
        <v>439426</v>
      </c>
      <c r="AJ751" s="91">
        <v>424842</v>
      </c>
      <c r="AK751" s="91">
        <v>461401</v>
      </c>
      <c r="AL751" s="91">
        <v>500792</v>
      </c>
      <c r="AM751" s="91">
        <v>549117</v>
      </c>
      <c r="AN751" s="91">
        <v>416456</v>
      </c>
      <c r="AO751" s="91">
        <v>471610</v>
      </c>
      <c r="AP751" s="91">
        <v>500135</v>
      </c>
    </row>
    <row r="752" spans="1:42" hidden="1" outlineLevel="1" x14ac:dyDescent="0.25">
      <c r="A752" s="28" t="s">
        <v>773</v>
      </c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6298103</v>
      </c>
      <c r="R752" s="19">
        <v>9842470</v>
      </c>
      <c r="S752" s="19">
        <v>12013245</v>
      </c>
      <c r="T752" s="19">
        <v>13515639</v>
      </c>
      <c r="U752" s="19">
        <v>14871608</v>
      </c>
      <c r="V752" s="19">
        <v>15340917</v>
      </c>
      <c r="W752" s="19">
        <v>15570928</v>
      </c>
      <c r="X752" s="19">
        <v>17451548</v>
      </c>
      <c r="Y752" s="19">
        <v>17810781</v>
      </c>
      <c r="Z752" s="19">
        <v>16693049</v>
      </c>
      <c r="AA752" s="19">
        <v>23589086</v>
      </c>
      <c r="AB752" s="19">
        <v>16696904</v>
      </c>
      <c r="AC752" s="19">
        <v>16359473</v>
      </c>
      <c r="AD752" s="19">
        <v>20788693</v>
      </c>
      <c r="AE752" s="19">
        <v>21098571</v>
      </c>
      <c r="AF752" s="19">
        <v>22047758</v>
      </c>
      <c r="AG752" s="19">
        <v>24471672</v>
      </c>
      <c r="AH752" s="19">
        <v>23842753</v>
      </c>
      <c r="AI752" s="19">
        <v>25126826</v>
      </c>
      <c r="AJ752" s="19">
        <v>23835737</v>
      </c>
      <c r="AK752" s="19">
        <v>25728541</v>
      </c>
      <c r="AL752" s="19">
        <v>28237248</v>
      </c>
      <c r="AM752" s="19">
        <v>31692466</v>
      </c>
      <c r="AN752" s="19">
        <v>23213134</v>
      </c>
      <c r="AO752" s="224">
        <v>25920261</v>
      </c>
      <c r="AP752" s="224">
        <v>27633019</v>
      </c>
    </row>
    <row r="753" spans="1:42" hidden="1" outlineLevel="1" x14ac:dyDescent="0.25">
      <c r="A753" s="113" t="s">
        <v>774</v>
      </c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96438</v>
      </c>
      <c r="R753" s="91">
        <v>151670</v>
      </c>
      <c r="S753" s="91">
        <v>191243</v>
      </c>
      <c r="T753" s="91">
        <v>222033</v>
      </c>
      <c r="U753" s="91">
        <v>247493</v>
      </c>
      <c r="V753" s="91">
        <v>255069</v>
      </c>
      <c r="W753" s="91">
        <v>259388</v>
      </c>
      <c r="X753" s="91">
        <v>300803</v>
      </c>
      <c r="Y753" s="91">
        <v>305240</v>
      </c>
      <c r="Z753" s="91">
        <v>292665</v>
      </c>
      <c r="AA753" s="91">
        <v>394504</v>
      </c>
      <c r="AB753" s="91">
        <v>292011</v>
      </c>
      <c r="AC753" s="91">
        <v>283663</v>
      </c>
      <c r="AD753" s="91">
        <v>354726</v>
      </c>
      <c r="AE753" s="91">
        <v>362401</v>
      </c>
      <c r="AF753" s="91">
        <v>379356</v>
      </c>
      <c r="AG753" s="91">
        <v>424285</v>
      </c>
      <c r="AH753" s="91">
        <v>419740</v>
      </c>
      <c r="AI753" s="91">
        <v>435497</v>
      </c>
      <c r="AJ753" s="91">
        <v>421643</v>
      </c>
      <c r="AK753" s="91">
        <v>458049</v>
      </c>
      <c r="AL753" s="91">
        <v>497489</v>
      </c>
      <c r="AM753" s="91">
        <v>545859</v>
      </c>
      <c r="AN753" s="91">
        <v>413284</v>
      </c>
      <c r="AO753" s="91">
        <v>468140</v>
      </c>
      <c r="AP753" s="91">
        <v>496438</v>
      </c>
    </row>
    <row r="754" spans="1:42" hidden="1" outlineLevel="1" x14ac:dyDescent="0.25">
      <c r="A754" s="28" t="s">
        <v>775</v>
      </c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155200</v>
      </c>
      <c r="R754" s="19">
        <v>189022</v>
      </c>
      <c r="S754" s="19">
        <v>207764</v>
      </c>
      <c r="T754" s="19">
        <v>227985</v>
      </c>
      <c r="U754" s="19">
        <v>264808</v>
      </c>
      <c r="V754" s="19">
        <v>289291</v>
      </c>
      <c r="W754" s="19">
        <v>266557</v>
      </c>
      <c r="X754" s="19">
        <v>303046</v>
      </c>
      <c r="Y754" s="19">
        <v>234699</v>
      </c>
      <c r="Z754" s="19">
        <v>196636</v>
      </c>
      <c r="AA754" s="19">
        <v>271588</v>
      </c>
      <c r="AB754" s="19">
        <v>229332</v>
      </c>
      <c r="AC754" s="19">
        <v>212592</v>
      </c>
      <c r="AD754" s="19">
        <v>322714</v>
      </c>
      <c r="AE754" s="19">
        <v>312976</v>
      </c>
      <c r="AF754" s="19">
        <v>305078</v>
      </c>
      <c r="AG754" s="19">
        <v>340327</v>
      </c>
      <c r="AH754" s="19">
        <v>373362</v>
      </c>
      <c r="AI754" s="19">
        <v>406017</v>
      </c>
      <c r="AJ754" s="19">
        <v>335226</v>
      </c>
      <c r="AK754" s="19">
        <v>342557</v>
      </c>
      <c r="AL754" s="19">
        <v>317871</v>
      </c>
      <c r="AM754" s="19">
        <v>328912</v>
      </c>
      <c r="AN754" s="19">
        <v>270988</v>
      </c>
      <c r="AO754" s="224">
        <v>383085</v>
      </c>
      <c r="AP754" s="224">
        <v>399455</v>
      </c>
    </row>
    <row r="755" spans="1:42" hidden="1" outlineLevel="1" x14ac:dyDescent="0.25">
      <c r="A755" s="113" t="s">
        <v>776</v>
      </c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959</v>
      </c>
      <c r="R755" s="91">
        <v>1451</v>
      </c>
      <c r="S755" s="91">
        <v>1615</v>
      </c>
      <c r="T755" s="91">
        <v>1629</v>
      </c>
      <c r="U755" s="91">
        <v>2003</v>
      </c>
      <c r="V755" s="91">
        <v>2619</v>
      </c>
      <c r="W755" s="91">
        <v>2434</v>
      </c>
      <c r="X755" s="91">
        <v>2310</v>
      </c>
      <c r="Y755" s="91">
        <v>2138</v>
      </c>
      <c r="Z755" s="91">
        <v>1906</v>
      </c>
      <c r="AA755" s="91">
        <v>2051</v>
      </c>
      <c r="AB755" s="91">
        <v>2141</v>
      </c>
      <c r="AC755" s="91">
        <v>1854</v>
      </c>
      <c r="AD755" s="91">
        <v>2652</v>
      </c>
      <c r="AE755" s="91">
        <v>2399</v>
      </c>
      <c r="AF755" s="91">
        <v>2742</v>
      </c>
      <c r="AG755" s="91">
        <v>2990</v>
      </c>
      <c r="AH755" s="91">
        <v>3692</v>
      </c>
      <c r="AI755" s="91">
        <v>3929</v>
      </c>
      <c r="AJ755" s="91">
        <v>3199</v>
      </c>
      <c r="AK755" s="91">
        <v>3352</v>
      </c>
      <c r="AL755" s="91">
        <v>3303</v>
      </c>
      <c r="AM755" s="91">
        <v>3258</v>
      </c>
      <c r="AN755" s="91">
        <v>3172</v>
      </c>
      <c r="AO755" s="91">
        <v>3470</v>
      </c>
      <c r="AP755" s="91">
        <v>3697</v>
      </c>
    </row>
    <row r="756" spans="1:42" hidden="1" outlineLevel="1" x14ac:dyDescent="0.25">
      <c r="A756" s="28" t="s">
        <v>777</v>
      </c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50083</v>
      </c>
      <c r="R756" s="19">
        <v>41475</v>
      </c>
      <c r="S756" s="19">
        <v>60352</v>
      </c>
      <c r="T756" s="19">
        <v>70191</v>
      </c>
      <c r="U756" s="19">
        <v>63446</v>
      </c>
      <c r="V756" s="19">
        <v>83589</v>
      </c>
      <c r="W756" s="19">
        <v>87494</v>
      </c>
      <c r="X756" s="19">
        <v>82286</v>
      </c>
      <c r="Y756" s="19">
        <v>80425</v>
      </c>
      <c r="Z756" s="19">
        <v>86346</v>
      </c>
      <c r="AA756" s="19">
        <v>125546</v>
      </c>
      <c r="AB756" s="19">
        <v>69555</v>
      </c>
      <c r="AC756" s="19">
        <v>70091</v>
      </c>
      <c r="AD756" s="19">
        <v>69410</v>
      </c>
      <c r="AE756" s="19">
        <v>90617</v>
      </c>
      <c r="AF756" s="19">
        <v>63679</v>
      </c>
      <c r="AG756" s="19">
        <v>128538</v>
      </c>
      <c r="AH756" s="19">
        <v>113594</v>
      </c>
      <c r="AI756" s="19">
        <v>137191</v>
      </c>
      <c r="AJ756" s="19">
        <v>137545</v>
      </c>
      <c r="AK756" s="19">
        <v>142578</v>
      </c>
      <c r="AL756" s="19">
        <v>119614</v>
      </c>
      <c r="AM756" s="19">
        <v>143140</v>
      </c>
      <c r="AN756" s="19">
        <v>102790</v>
      </c>
      <c r="AO756" s="224">
        <v>112996</v>
      </c>
      <c r="AP756" s="224">
        <v>111733</v>
      </c>
    </row>
    <row r="757" spans="1:42" hidden="1" outlineLevel="1" x14ac:dyDescent="0.25">
      <c r="A757" s="113" t="s">
        <v>778</v>
      </c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84</v>
      </c>
      <c r="R757" s="91">
        <v>84</v>
      </c>
      <c r="S757" s="91">
        <v>110</v>
      </c>
      <c r="T757" s="91">
        <v>132</v>
      </c>
      <c r="U757" s="91">
        <v>109</v>
      </c>
      <c r="V757" s="91">
        <v>126</v>
      </c>
      <c r="W757" s="91">
        <v>143</v>
      </c>
      <c r="X757" s="91">
        <v>148</v>
      </c>
      <c r="Y757" s="91">
        <v>143</v>
      </c>
      <c r="Z757" s="91">
        <v>131</v>
      </c>
      <c r="AA757" s="91">
        <v>185</v>
      </c>
      <c r="AB757" s="91">
        <v>121</v>
      </c>
      <c r="AC757" s="91">
        <v>121</v>
      </c>
      <c r="AD757" s="91">
        <v>135</v>
      </c>
      <c r="AE757" s="91">
        <v>137</v>
      </c>
      <c r="AF757" s="91">
        <v>128</v>
      </c>
      <c r="AG757" s="91">
        <v>203</v>
      </c>
      <c r="AH757" s="91">
        <v>189</v>
      </c>
      <c r="AI757" s="91">
        <v>211</v>
      </c>
      <c r="AJ757" s="91">
        <v>237</v>
      </c>
      <c r="AK757" s="91">
        <v>224</v>
      </c>
      <c r="AL757" s="91">
        <v>181</v>
      </c>
      <c r="AM757" s="91">
        <v>245</v>
      </c>
      <c r="AN757" s="91">
        <v>178</v>
      </c>
      <c r="AO757" s="91">
        <v>189</v>
      </c>
      <c r="AP757" s="91">
        <v>210</v>
      </c>
    </row>
    <row r="758" spans="1:42" hidden="1" outlineLevel="1" x14ac:dyDescent="0.25">
      <c r="A758" s="28" t="s">
        <v>779</v>
      </c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49565</v>
      </c>
      <c r="R758" s="19">
        <v>41308</v>
      </c>
      <c r="S758" s="19">
        <v>60352</v>
      </c>
      <c r="T758" s="19">
        <v>70111</v>
      </c>
      <c r="U758" s="19">
        <v>62515</v>
      </c>
      <c r="V758" s="19">
        <v>83345</v>
      </c>
      <c r="W758" s="19">
        <v>85820</v>
      </c>
      <c r="X758" s="19">
        <v>81742</v>
      </c>
      <c r="Y758" s="19">
        <v>80425</v>
      </c>
      <c r="Z758" s="19">
        <v>86346</v>
      </c>
      <c r="AA758" s="19">
        <v>123951</v>
      </c>
      <c r="AB758" s="19">
        <v>69367</v>
      </c>
      <c r="AC758" s="19">
        <v>69931</v>
      </c>
      <c r="AD758" s="19">
        <v>67917</v>
      </c>
      <c r="AE758" s="19">
        <v>90305</v>
      </c>
      <c r="AF758" s="19">
        <v>63246</v>
      </c>
      <c r="AG758" s="19">
        <v>126355</v>
      </c>
      <c r="AH758" s="19">
        <v>112491</v>
      </c>
      <c r="AI758" s="19">
        <v>136971</v>
      </c>
      <c r="AJ758" s="19">
        <v>137455</v>
      </c>
      <c r="AK758" s="19">
        <v>142498</v>
      </c>
      <c r="AL758" s="19">
        <v>119614</v>
      </c>
      <c r="AM758" s="19">
        <v>143030</v>
      </c>
      <c r="AN758" s="19">
        <v>102790</v>
      </c>
      <c r="AO758" s="224">
        <v>112937</v>
      </c>
      <c r="AP758" s="224">
        <v>110903</v>
      </c>
    </row>
    <row r="759" spans="1:42" hidden="1" outlineLevel="1" x14ac:dyDescent="0.25">
      <c r="A759" s="113" t="s">
        <v>780</v>
      </c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83</v>
      </c>
      <c r="R759" s="91">
        <v>83</v>
      </c>
      <c r="S759" s="91">
        <v>110</v>
      </c>
      <c r="T759" s="91">
        <v>131</v>
      </c>
      <c r="U759" s="91">
        <v>108</v>
      </c>
      <c r="V759" s="91">
        <v>124</v>
      </c>
      <c r="W759" s="91">
        <v>136</v>
      </c>
      <c r="X759" s="91">
        <v>145</v>
      </c>
      <c r="Y759" s="91">
        <v>143</v>
      </c>
      <c r="Z759" s="91">
        <v>131</v>
      </c>
      <c r="AA759" s="91">
        <v>183</v>
      </c>
      <c r="AB759" s="91">
        <v>118</v>
      </c>
      <c r="AC759" s="91">
        <v>119</v>
      </c>
      <c r="AD759" s="91">
        <v>129</v>
      </c>
      <c r="AE759" s="91">
        <v>136</v>
      </c>
      <c r="AF759" s="91">
        <v>126</v>
      </c>
      <c r="AG759" s="91">
        <v>200</v>
      </c>
      <c r="AH759" s="91">
        <v>187</v>
      </c>
      <c r="AI759" s="91">
        <v>207</v>
      </c>
      <c r="AJ759" s="91">
        <v>235</v>
      </c>
      <c r="AK759" s="91">
        <v>223</v>
      </c>
      <c r="AL759" s="91">
        <v>181</v>
      </c>
      <c r="AM759" s="91">
        <v>244</v>
      </c>
      <c r="AN759" s="91">
        <v>178</v>
      </c>
      <c r="AO759" s="91">
        <v>188</v>
      </c>
      <c r="AP759" s="91">
        <v>207</v>
      </c>
    </row>
    <row r="760" spans="1:42" hidden="1" outlineLevel="1" x14ac:dyDescent="0.25">
      <c r="A760" s="28" t="s">
        <v>781</v>
      </c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1674</v>
      </c>
      <c r="X760" s="19">
        <v>543</v>
      </c>
      <c r="Y760" s="19">
        <v>0</v>
      </c>
      <c r="Z760" s="19">
        <v>0</v>
      </c>
      <c r="AA760" s="19">
        <v>1595</v>
      </c>
      <c r="AB760" s="19">
        <v>188</v>
      </c>
      <c r="AC760" s="19">
        <v>160</v>
      </c>
      <c r="AD760" s="19">
        <v>1493</v>
      </c>
      <c r="AE760" s="19">
        <v>312</v>
      </c>
      <c r="AF760" s="19">
        <v>433</v>
      </c>
      <c r="AG760" s="19">
        <v>2184</v>
      </c>
      <c r="AH760" s="19">
        <v>1104</v>
      </c>
      <c r="AI760" s="19">
        <v>220</v>
      </c>
      <c r="AJ760" s="19">
        <v>89</v>
      </c>
      <c r="AK760" s="19">
        <v>80</v>
      </c>
      <c r="AL760" s="19">
        <v>0</v>
      </c>
      <c r="AM760" s="19">
        <v>110</v>
      </c>
      <c r="AN760" s="19">
        <v>0</v>
      </c>
      <c r="AO760" s="224">
        <v>60</v>
      </c>
      <c r="AP760" s="224">
        <v>831</v>
      </c>
    </row>
    <row r="761" spans="1:42" hidden="1" outlineLevel="1" x14ac:dyDescent="0.25">
      <c r="A761" s="113" t="s">
        <v>782</v>
      </c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7</v>
      </c>
      <c r="X761" s="91">
        <v>3</v>
      </c>
      <c r="Y761" s="91">
        <v>0</v>
      </c>
      <c r="Z761" s="91">
        <v>0</v>
      </c>
      <c r="AA761" s="91">
        <v>2</v>
      </c>
      <c r="AB761" s="91">
        <v>3</v>
      </c>
      <c r="AC761" s="91">
        <v>2</v>
      </c>
      <c r="AD761" s="91">
        <v>6</v>
      </c>
      <c r="AE761" s="91">
        <v>1</v>
      </c>
      <c r="AF761" s="91">
        <v>2</v>
      </c>
      <c r="AG761" s="91">
        <v>3</v>
      </c>
      <c r="AH761" s="91">
        <v>2</v>
      </c>
      <c r="AI761" s="91">
        <v>4</v>
      </c>
      <c r="AJ761" s="91">
        <v>2</v>
      </c>
      <c r="AK761" s="91">
        <v>1</v>
      </c>
      <c r="AL761" s="91">
        <v>0</v>
      </c>
      <c r="AM761" s="91">
        <v>1</v>
      </c>
      <c r="AN761" s="91">
        <v>0</v>
      </c>
      <c r="AO761" s="91">
        <v>1</v>
      </c>
      <c r="AP761" s="91">
        <v>3</v>
      </c>
    </row>
    <row r="762" spans="1:42" hidden="1" outlineLevel="1" x14ac:dyDescent="0.25">
      <c r="A762" s="28" t="s">
        <v>783</v>
      </c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52809</v>
      </c>
      <c r="R762" s="19">
        <v>60020</v>
      </c>
      <c r="S762" s="19">
        <v>74893</v>
      </c>
      <c r="T762" s="19">
        <v>79123</v>
      </c>
      <c r="U762" s="19">
        <v>88391</v>
      </c>
      <c r="V762" s="19">
        <v>83281</v>
      </c>
      <c r="W762" s="19">
        <v>101803</v>
      </c>
      <c r="X762" s="19">
        <v>96947</v>
      </c>
      <c r="Y762" s="19">
        <v>98353</v>
      </c>
      <c r="Z762" s="19">
        <v>86909</v>
      </c>
      <c r="AA762" s="19">
        <v>105551</v>
      </c>
      <c r="AB762" s="19">
        <v>78738</v>
      </c>
      <c r="AC762" s="19">
        <v>79905</v>
      </c>
      <c r="AD762" s="19">
        <v>88865</v>
      </c>
      <c r="AE762" s="19">
        <v>88090</v>
      </c>
      <c r="AF762" s="19">
        <v>99340</v>
      </c>
      <c r="AG762" s="19">
        <v>115195</v>
      </c>
      <c r="AH762" s="19">
        <v>113270</v>
      </c>
      <c r="AI762" s="19">
        <v>125636</v>
      </c>
      <c r="AJ762" s="19">
        <v>133130</v>
      </c>
      <c r="AK762" s="19">
        <v>136731</v>
      </c>
      <c r="AL762" s="19">
        <v>143682</v>
      </c>
      <c r="AM762" s="19">
        <v>149810</v>
      </c>
      <c r="AN762" s="19">
        <v>127117</v>
      </c>
      <c r="AO762" s="224">
        <v>137628</v>
      </c>
      <c r="AP762" s="224">
        <v>142496</v>
      </c>
    </row>
    <row r="763" spans="1:42" hidden="1" outlineLevel="1" x14ac:dyDescent="0.25">
      <c r="A763" s="113" t="s">
        <v>784</v>
      </c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390</v>
      </c>
      <c r="R763" s="91">
        <v>425</v>
      </c>
      <c r="S763" s="91">
        <v>517</v>
      </c>
      <c r="T763" s="91">
        <v>568</v>
      </c>
      <c r="U763" s="91">
        <v>622</v>
      </c>
      <c r="V763" s="91">
        <v>615</v>
      </c>
      <c r="W763" s="91">
        <v>720</v>
      </c>
      <c r="X763" s="91">
        <v>710</v>
      </c>
      <c r="Y763" s="91">
        <v>703</v>
      </c>
      <c r="Z763" s="91">
        <v>629</v>
      </c>
      <c r="AA763" s="91">
        <v>705</v>
      </c>
      <c r="AB763" s="91">
        <v>617</v>
      </c>
      <c r="AC763" s="91">
        <v>575</v>
      </c>
      <c r="AD763" s="91">
        <v>607</v>
      </c>
      <c r="AE763" s="91">
        <v>633</v>
      </c>
      <c r="AF763" s="91">
        <v>710</v>
      </c>
      <c r="AG763" s="91">
        <v>796</v>
      </c>
      <c r="AH763" s="91">
        <v>788</v>
      </c>
      <c r="AI763" s="91">
        <v>872</v>
      </c>
      <c r="AJ763" s="91">
        <v>913</v>
      </c>
      <c r="AK763" s="91">
        <v>951</v>
      </c>
      <c r="AL763" s="91">
        <v>997</v>
      </c>
      <c r="AM763" s="91">
        <v>1001</v>
      </c>
      <c r="AN763" s="91">
        <v>876</v>
      </c>
      <c r="AO763" s="91">
        <v>994</v>
      </c>
      <c r="AP763" s="91">
        <v>1014</v>
      </c>
    </row>
    <row r="764" spans="1:42" hidden="1" outlineLevel="1" x14ac:dyDescent="0.25">
      <c r="A764" s="28" t="s">
        <v>785</v>
      </c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50809</v>
      </c>
      <c r="R764" s="19">
        <v>58637</v>
      </c>
      <c r="S764" s="19">
        <v>72846</v>
      </c>
      <c r="T764" s="19">
        <v>78193</v>
      </c>
      <c r="U764" s="19">
        <v>85261</v>
      </c>
      <c r="V764" s="19">
        <v>80334</v>
      </c>
      <c r="W764" s="19">
        <v>97768</v>
      </c>
      <c r="X764" s="19">
        <v>94090</v>
      </c>
      <c r="Y764" s="19">
        <v>95370</v>
      </c>
      <c r="Z764" s="19">
        <v>84743</v>
      </c>
      <c r="AA764" s="19">
        <v>100406</v>
      </c>
      <c r="AB764" s="19">
        <v>74709</v>
      </c>
      <c r="AC764" s="19">
        <v>76795</v>
      </c>
      <c r="AD764" s="19">
        <v>83327</v>
      </c>
      <c r="AE764" s="19">
        <v>83861</v>
      </c>
      <c r="AF764" s="19">
        <v>96605</v>
      </c>
      <c r="AG764" s="19">
        <v>109128</v>
      </c>
      <c r="AH764" s="19">
        <v>105947</v>
      </c>
      <c r="AI764" s="19">
        <v>119121</v>
      </c>
      <c r="AJ764" s="19">
        <v>125706</v>
      </c>
      <c r="AK764" s="19">
        <v>132276</v>
      </c>
      <c r="AL764" s="19">
        <v>134571</v>
      </c>
      <c r="AM764" s="19">
        <v>147496</v>
      </c>
      <c r="AN764" s="19">
        <v>125318</v>
      </c>
      <c r="AO764" s="224">
        <v>133295</v>
      </c>
      <c r="AP764" s="224">
        <v>139849</v>
      </c>
    </row>
    <row r="765" spans="1:42" hidden="1" outlineLevel="1" x14ac:dyDescent="0.25">
      <c r="A765" s="113" t="s">
        <v>786</v>
      </c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372</v>
      </c>
      <c r="R765" s="91">
        <v>416</v>
      </c>
      <c r="S765" s="91">
        <v>507</v>
      </c>
      <c r="T765" s="91">
        <v>563</v>
      </c>
      <c r="U765" s="91">
        <v>606</v>
      </c>
      <c r="V765" s="91">
        <v>597</v>
      </c>
      <c r="W765" s="91">
        <v>701</v>
      </c>
      <c r="X765" s="91">
        <v>696</v>
      </c>
      <c r="Y765" s="91">
        <v>684</v>
      </c>
      <c r="Z765" s="91">
        <v>612</v>
      </c>
      <c r="AA765" s="91">
        <v>681</v>
      </c>
      <c r="AB765" s="91">
        <v>595</v>
      </c>
      <c r="AC765" s="91">
        <v>556</v>
      </c>
      <c r="AD765" s="91">
        <v>571</v>
      </c>
      <c r="AE765" s="91">
        <v>609</v>
      </c>
      <c r="AF765" s="91">
        <v>693</v>
      </c>
      <c r="AG765" s="91">
        <v>762</v>
      </c>
      <c r="AH765" s="91">
        <v>749</v>
      </c>
      <c r="AI765" s="91">
        <v>835</v>
      </c>
      <c r="AJ765" s="91">
        <v>872</v>
      </c>
      <c r="AK765" s="91">
        <v>926</v>
      </c>
      <c r="AL765" s="91">
        <v>935</v>
      </c>
      <c r="AM765" s="91">
        <v>984</v>
      </c>
      <c r="AN765" s="91">
        <v>862</v>
      </c>
      <c r="AO765" s="91">
        <v>957</v>
      </c>
      <c r="AP765" s="91">
        <v>991</v>
      </c>
    </row>
    <row r="766" spans="1:42" hidden="1" outlineLevel="1" x14ac:dyDescent="0.25">
      <c r="A766" s="28" t="s">
        <v>787</v>
      </c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2000</v>
      </c>
      <c r="R766" s="19">
        <v>1383</v>
      </c>
      <c r="S766" s="19">
        <v>2047</v>
      </c>
      <c r="T766" s="19">
        <v>930</v>
      </c>
      <c r="U766" s="19">
        <v>3130</v>
      </c>
      <c r="V766" s="19">
        <v>2948</v>
      </c>
      <c r="W766" s="19">
        <v>4035</v>
      </c>
      <c r="X766" s="19">
        <v>2858</v>
      </c>
      <c r="Y766" s="19">
        <v>2983</v>
      </c>
      <c r="Z766" s="19">
        <v>2167</v>
      </c>
      <c r="AA766" s="19">
        <v>5145</v>
      </c>
      <c r="AB766" s="19">
        <v>4030</v>
      </c>
      <c r="AC766" s="19">
        <v>3110</v>
      </c>
      <c r="AD766" s="19">
        <v>5538</v>
      </c>
      <c r="AE766" s="19">
        <v>4228</v>
      </c>
      <c r="AF766" s="19">
        <v>2735</v>
      </c>
      <c r="AG766" s="19">
        <v>6067</v>
      </c>
      <c r="AH766" s="19">
        <v>7322</v>
      </c>
      <c r="AI766" s="19">
        <v>6515</v>
      </c>
      <c r="AJ766" s="19">
        <v>7424</v>
      </c>
      <c r="AK766" s="19">
        <v>4455</v>
      </c>
      <c r="AL766" s="19">
        <v>9111</v>
      </c>
      <c r="AM766" s="19">
        <v>2314</v>
      </c>
      <c r="AN766" s="19">
        <v>1799</v>
      </c>
      <c r="AO766" s="224">
        <v>4333</v>
      </c>
      <c r="AP766" s="224">
        <v>2646</v>
      </c>
    </row>
    <row r="767" spans="1:42" hidden="1" outlineLevel="1" x14ac:dyDescent="0.25">
      <c r="A767" s="113" t="s">
        <v>788</v>
      </c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18</v>
      </c>
      <c r="R767" s="91">
        <v>9</v>
      </c>
      <c r="S767" s="91">
        <v>10</v>
      </c>
      <c r="T767" s="91">
        <v>5</v>
      </c>
      <c r="U767" s="91">
        <v>16</v>
      </c>
      <c r="V767" s="91">
        <v>18</v>
      </c>
      <c r="W767" s="91">
        <v>19</v>
      </c>
      <c r="X767" s="91">
        <v>14</v>
      </c>
      <c r="Y767" s="91">
        <v>19</v>
      </c>
      <c r="Z767" s="91">
        <v>17</v>
      </c>
      <c r="AA767" s="91">
        <v>24</v>
      </c>
      <c r="AB767" s="91">
        <v>22</v>
      </c>
      <c r="AC767" s="91">
        <v>19</v>
      </c>
      <c r="AD767" s="91">
        <v>36</v>
      </c>
      <c r="AE767" s="91">
        <v>24</v>
      </c>
      <c r="AF767" s="91">
        <v>17</v>
      </c>
      <c r="AG767" s="91">
        <v>34</v>
      </c>
      <c r="AH767" s="91">
        <v>39</v>
      </c>
      <c r="AI767" s="91">
        <v>37</v>
      </c>
      <c r="AJ767" s="91">
        <v>41</v>
      </c>
      <c r="AK767" s="91">
        <v>25</v>
      </c>
      <c r="AL767" s="91">
        <v>62</v>
      </c>
      <c r="AM767" s="91">
        <v>17</v>
      </c>
      <c r="AN767" s="91">
        <v>14</v>
      </c>
      <c r="AO767" s="91">
        <v>37</v>
      </c>
      <c r="AP767" s="91">
        <v>23</v>
      </c>
    </row>
    <row r="768" spans="1:42" hidden="1" outlineLevel="1" x14ac:dyDescent="0.25">
      <c r="A768" s="28" t="s">
        <v>789</v>
      </c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33696</v>
      </c>
      <c r="R768" s="19">
        <v>60063</v>
      </c>
      <c r="S768" s="19">
        <v>76869</v>
      </c>
      <c r="T768" s="19">
        <v>95257</v>
      </c>
      <c r="U768" s="19">
        <v>59026</v>
      </c>
      <c r="V768" s="19">
        <v>117478</v>
      </c>
      <c r="W768" s="19">
        <v>89648</v>
      </c>
      <c r="X768" s="19">
        <v>109472</v>
      </c>
      <c r="Y768" s="19">
        <v>125395</v>
      </c>
      <c r="Z768" s="19">
        <v>87442</v>
      </c>
      <c r="AA768" s="19">
        <v>118604</v>
      </c>
      <c r="AB768" s="19">
        <v>92811</v>
      </c>
      <c r="AC768" s="19">
        <v>86431</v>
      </c>
      <c r="AD768" s="19">
        <v>130420</v>
      </c>
      <c r="AE768" s="19">
        <v>97644</v>
      </c>
      <c r="AF768" s="19">
        <v>98123</v>
      </c>
      <c r="AG768" s="19">
        <v>118536</v>
      </c>
      <c r="AH768" s="19">
        <v>99366</v>
      </c>
      <c r="AI768" s="19">
        <v>136529</v>
      </c>
      <c r="AJ768" s="19">
        <v>100549</v>
      </c>
      <c r="AK768" s="19">
        <v>88430</v>
      </c>
      <c r="AL768" s="19">
        <v>128039</v>
      </c>
      <c r="AM768" s="19">
        <v>101286</v>
      </c>
      <c r="AN768" s="19">
        <v>95436</v>
      </c>
      <c r="AO768" s="224">
        <v>131055</v>
      </c>
      <c r="AP768" s="224">
        <v>133488</v>
      </c>
    </row>
    <row r="769" spans="1:42" hidden="1" outlineLevel="1" x14ac:dyDescent="0.25">
      <c r="A769" s="113" t="s">
        <v>790</v>
      </c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79</v>
      </c>
      <c r="R769" s="91">
        <v>111</v>
      </c>
      <c r="S769" s="91">
        <v>129</v>
      </c>
      <c r="T769" s="91">
        <v>175</v>
      </c>
      <c r="U769" s="91">
        <v>138</v>
      </c>
      <c r="V769" s="91">
        <v>186</v>
      </c>
      <c r="W769" s="91">
        <v>175</v>
      </c>
      <c r="X769" s="91">
        <v>200</v>
      </c>
      <c r="Y769" s="91">
        <v>236</v>
      </c>
      <c r="Z769" s="91">
        <v>204</v>
      </c>
      <c r="AA769" s="91">
        <v>235</v>
      </c>
      <c r="AB769" s="91">
        <v>197</v>
      </c>
      <c r="AC769" s="91">
        <v>168</v>
      </c>
      <c r="AD769" s="91">
        <v>262</v>
      </c>
      <c r="AE769" s="91">
        <v>205</v>
      </c>
      <c r="AF769" s="91">
        <v>179</v>
      </c>
      <c r="AG769" s="91">
        <v>240</v>
      </c>
      <c r="AH769" s="91">
        <v>204</v>
      </c>
      <c r="AI769" s="91">
        <v>221</v>
      </c>
      <c r="AJ769" s="91">
        <v>235</v>
      </c>
      <c r="AK769" s="91">
        <v>236</v>
      </c>
      <c r="AL769" s="91">
        <v>299</v>
      </c>
      <c r="AM769" s="91">
        <v>270</v>
      </c>
      <c r="AN769" s="91">
        <v>273</v>
      </c>
      <c r="AO769" s="91">
        <v>273</v>
      </c>
      <c r="AP769" s="91">
        <v>269</v>
      </c>
    </row>
    <row r="770" spans="1:42" hidden="1" outlineLevel="1" x14ac:dyDescent="0.25">
      <c r="A770" s="28" t="s">
        <v>791</v>
      </c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32639</v>
      </c>
      <c r="R770" s="19">
        <v>60063</v>
      </c>
      <c r="S770" s="19">
        <v>76815</v>
      </c>
      <c r="T770" s="19">
        <v>95257</v>
      </c>
      <c r="U770" s="19">
        <v>59026</v>
      </c>
      <c r="V770" s="19">
        <v>117478</v>
      </c>
      <c r="W770" s="19">
        <v>89505</v>
      </c>
      <c r="X770" s="19">
        <v>108478</v>
      </c>
      <c r="Y770" s="19">
        <v>125395</v>
      </c>
      <c r="Z770" s="19">
        <v>87442</v>
      </c>
      <c r="AA770" s="19">
        <v>118604</v>
      </c>
      <c r="AB770" s="19">
        <v>92811</v>
      </c>
      <c r="AC770" s="19">
        <v>86431</v>
      </c>
      <c r="AD770" s="19">
        <v>130186</v>
      </c>
      <c r="AE770" s="19">
        <v>97629</v>
      </c>
      <c r="AF770" s="19">
        <v>98123</v>
      </c>
      <c r="AG770" s="19">
        <v>118108</v>
      </c>
      <c r="AH770" s="19">
        <v>99366</v>
      </c>
      <c r="AI770" s="19">
        <v>135466</v>
      </c>
      <c r="AJ770" s="19">
        <v>100549</v>
      </c>
      <c r="AK770" s="19">
        <v>87895</v>
      </c>
      <c r="AL770" s="19">
        <v>127539</v>
      </c>
      <c r="AM770" s="19">
        <v>100929</v>
      </c>
      <c r="AN770" s="19">
        <v>94736</v>
      </c>
      <c r="AO770" s="224">
        <v>130059</v>
      </c>
      <c r="AP770" s="224">
        <v>133328</v>
      </c>
    </row>
    <row r="771" spans="1:42" hidden="1" outlineLevel="1" x14ac:dyDescent="0.25">
      <c r="A771" s="113" t="s">
        <v>792</v>
      </c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78</v>
      </c>
      <c r="R771" s="91">
        <v>111</v>
      </c>
      <c r="S771" s="91">
        <v>128</v>
      </c>
      <c r="T771" s="91">
        <v>175</v>
      </c>
      <c r="U771" s="91">
        <v>138</v>
      </c>
      <c r="V771" s="91">
        <v>186</v>
      </c>
      <c r="W771" s="91">
        <v>174</v>
      </c>
      <c r="X771" s="91">
        <v>199</v>
      </c>
      <c r="Y771" s="91">
        <v>236</v>
      </c>
      <c r="Z771" s="91">
        <v>204</v>
      </c>
      <c r="AA771" s="91">
        <v>235</v>
      </c>
      <c r="AB771" s="91">
        <v>197</v>
      </c>
      <c r="AC771" s="91">
        <v>168</v>
      </c>
      <c r="AD771" s="91">
        <v>259</v>
      </c>
      <c r="AE771" s="91">
        <v>204</v>
      </c>
      <c r="AF771" s="91">
        <v>179</v>
      </c>
      <c r="AG771" s="91">
        <v>238</v>
      </c>
      <c r="AH771" s="91">
        <v>204</v>
      </c>
      <c r="AI771" s="91">
        <v>218</v>
      </c>
      <c r="AJ771" s="91">
        <v>235</v>
      </c>
      <c r="AK771" s="91">
        <v>235</v>
      </c>
      <c r="AL771" s="91">
        <v>298</v>
      </c>
      <c r="AM771" s="91">
        <v>268</v>
      </c>
      <c r="AN771" s="91">
        <v>272</v>
      </c>
      <c r="AO771" s="91">
        <v>269</v>
      </c>
      <c r="AP771" s="91">
        <v>268</v>
      </c>
    </row>
    <row r="772" spans="1:42" hidden="1" outlineLevel="1" x14ac:dyDescent="0.25">
      <c r="A772" s="28" t="s">
        <v>793</v>
      </c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143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233</v>
      </c>
      <c r="AE772" s="19">
        <v>15</v>
      </c>
      <c r="AF772" s="19">
        <v>0</v>
      </c>
      <c r="AG772" s="19">
        <v>428</v>
      </c>
      <c r="AH772" s="19">
        <v>0</v>
      </c>
      <c r="AI772" s="19">
        <v>1063</v>
      </c>
      <c r="AJ772" s="19">
        <v>0</v>
      </c>
      <c r="AK772" s="19">
        <v>535</v>
      </c>
      <c r="AL772" s="19">
        <v>500</v>
      </c>
      <c r="AM772" s="19">
        <v>357</v>
      </c>
      <c r="AN772" s="19">
        <v>700</v>
      </c>
      <c r="AO772" s="224">
        <v>997</v>
      </c>
      <c r="AP772" s="224">
        <v>160</v>
      </c>
    </row>
    <row r="773" spans="1:42" hidden="1" outlineLevel="1" x14ac:dyDescent="0.25">
      <c r="A773" s="113" t="s">
        <v>794</v>
      </c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1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3</v>
      </c>
      <c r="AE773" s="91">
        <v>1</v>
      </c>
      <c r="AF773" s="91">
        <v>0</v>
      </c>
      <c r="AG773" s="91">
        <v>2</v>
      </c>
      <c r="AH773" s="91">
        <v>0</v>
      </c>
      <c r="AI773" s="91">
        <v>3</v>
      </c>
      <c r="AJ773" s="91">
        <v>0</v>
      </c>
      <c r="AK773" s="91">
        <v>1</v>
      </c>
      <c r="AL773" s="91">
        <v>1</v>
      </c>
      <c r="AM773" s="91">
        <v>2</v>
      </c>
      <c r="AN773" s="91">
        <v>1</v>
      </c>
      <c r="AO773" s="91">
        <v>4</v>
      </c>
      <c r="AP773" s="91">
        <v>1</v>
      </c>
    </row>
    <row r="774" spans="1:42" hidden="1" outlineLevel="1" x14ac:dyDescent="0.25">
      <c r="C774" s="7"/>
      <c r="D774" s="7"/>
      <c r="E774" s="7"/>
      <c r="F774" s="7"/>
    </row>
    <row r="775" spans="1:42" ht="18" collapsed="1" x14ac:dyDescent="0.25">
      <c r="A775" s="97" t="s">
        <v>289</v>
      </c>
      <c r="C775" s="7"/>
      <c r="D775" s="7"/>
      <c r="E775" s="7"/>
      <c r="F775" s="7"/>
    </row>
    <row r="776" spans="1:42" x14ac:dyDescent="0.25">
      <c r="A776" s="16" t="s">
        <v>290</v>
      </c>
      <c r="C776" s="7"/>
      <c r="D776" s="7"/>
      <c r="E776" s="7"/>
      <c r="F776" s="7"/>
    </row>
    <row r="777" spans="1:42" x14ac:dyDescent="0.25">
      <c r="A777" s="36" t="s">
        <v>291</v>
      </c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49651</v>
      </c>
      <c r="R777" s="17">
        <v>55059</v>
      </c>
      <c r="S777" s="17">
        <v>59728</v>
      </c>
      <c r="T777" s="17">
        <v>63395</v>
      </c>
      <c r="U777" s="17">
        <v>66415</v>
      </c>
      <c r="V777" s="17">
        <v>69973</v>
      </c>
      <c r="W777" s="17">
        <v>73817</v>
      </c>
      <c r="X777" s="17">
        <v>77157</v>
      </c>
      <c r="Y777" s="17">
        <v>81392</v>
      </c>
      <c r="Z777" s="17">
        <v>84296</v>
      </c>
      <c r="AA777" s="17">
        <v>87251</v>
      </c>
      <c r="AB777" s="17">
        <v>89852</v>
      </c>
      <c r="AC777" s="17">
        <v>92268</v>
      </c>
      <c r="AD777" s="17">
        <v>96381</v>
      </c>
      <c r="AE777" s="17">
        <v>99455</v>
      </c>
      <c r="AF777" s="17">
        <v>102644</v>
      </c>
      <c r="AG777" s="17">
        <v>99300</v>
      </c>
      <c r="AH777" s="17">
        <v>101986</v>
      </c>
      <c r="AI777" s="17">
        <v>104938</v>
      </c>
      <c r="AJ777" s="17">
        <v>104661</v>
      </c>
      <c r="AK777" s="17">
        <v>108726</v>
      </c>
      <c r="AL777" s="17">
        <v>111617</v>
      </c>
      <c r="AM777" s="17">
        <v>114377</v>
      </c>
      <c r="AN777" s="17">
        <v>117347</v>
      </c>
      <c r="AO777" s="218">
        <v>115692</v>
      </c>
      <c r="AP777" s="218">
        <v>119634</v>
      </c>
    </row>
    <row r="778" spans="1:42" x14ac:dyDescent="0.25">
      <c r="A778" s="36" t="s">
        <v>292</v>
      </c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501</v>
      </c>
      <c r="S778" s="17">
        <v>656</v>
      </c>
      <c r="T778" s="17">
        <v>726</v>
      </c>
      <c r="U778" s="17">
        <v>870</v>
      </c>
      <c r="V778" s="17">
        <v>678</v>
      </c>
      <c r="W778" s="17">
        <v>875</v>
      </c>
      <c r="X778" s="17">
        <v>698</v>
      </c>
      <c r="Y778" s="17">
        <v>667</v>
      </c>
      <c r="Z778" s="17">
        <v>1085</v>
      </c>
      <c r="AA778" s="17">
        <v>779</v>
      </c>
      <c r="AB778" s="17">
        <v>836</v>
      </c>
      <c r="AC778" s="17">
        <v>1147</v>
      </c>
      <c r="AD778" s="17">
        <v>701</v>
      </c>
      <c r="AE778" s="17">
        <v>969</v>
      </c>
      <c r="AF778" s="17">
        <v>1149</v>
      </c>
      <c r="AG778" s="17">
        <v>934</v>
      </c>
      <c r="AH778" s="17">
        <v>937</v>
      </c>
      <c r="AI778" s="17">
        <v>1046</v>
      </c>
      <c r="AJ778" s="17">
        <v>1019</v>
      </c>
      <c r="AK778" s="17">
        <v>1118</v>
      </c>
      <c r="AL778" s="17">
        <v>1233</v>
      </c>
      <c r="AM778" s="17">
        <v>1278</v>
      </c>
      <c r="AN778" s="17">
        <v>1382</v>
      </c>
      <c r="AO778" s="218">
        <v>1346</v>
      </c>
      <c r="AP778" s="218">
        <v>1060</v>
      </c>
    </row>
    <row r="779" spans="1:42" x14ac:dyDescent="0.25">
      <c r="A779" s="36" t="s">
        <v>293</v>
      </c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58</v>
      </c>
      <c r="V779" s="17">
        <v>64</v>
      </c>
      <c r="W779" s="17">
        <v>64</v>
      </c>
      <c r="X779" s="17">
        <v>69</v>
      </c>
      <c r="Y779" s="17">
        <v>80</v>
      </c>
      <c r="Z779" s="17">
        <v>76</v>
      </c>
      <c r="AA779" s="17">
        <v>69</v>
      </c>
      <c r="AB779" s="17">
        <v>88</v>
      </c>
      <c r="AC779" s="17">
        <v>106</v>
      </c>
      <c r="AD779" s="17">
        <v>95</v>
      </c>
      <c r="AE779" s="17">
        <v>77</v>
      </c>
      <c r="AF779" s="17">
        <v>121</v>
      </c>
      <c r="AG779" s="17">
        <v>125</v>
      </c>
      <c r="AH779" s="17">
        <v>107</v>
      </c>
      <c r="AI779" s="17">
        <v>133</v>
      </c>
      <c r="AJ779" s="17">
        <v>144</v>
      </c>
      <c r="AK779" s="17">
        <v>147</v>
      </c>
      <c r="AL779" s="17">
        <v>165</v>
      </c>
      <c r="AM779" s="17">
        <v>177</v>
      </c>
      <c r="AN779" s="17">
        <v>231</v>
      </c>
      <c r="AO779" s="218">
        <v>172</v>
      </c>
      <c r="AP779" s="218">
        <v>160</v>
      </c>
    </row>
    <row r="780" spans="1:42" x14ac:dyDescent="0.25">
      <c r="A780" s="36" t="s">
        <v>294</v>
      </c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39</v>
      </c>
      <c r="W780" s="17">
        <v>44</v>
      </c>
      <c r="X780" s="17">
        <v>45</v>
      </c>
      <c r="Y780" s="17">
        <v>48</v>
      </c>
      <c r="Z780" s="17">
        <v>53</v>
      </c>
      <c r="AA780" s="17">
        <v>50</v>
      </c>
      <c r="AB780" s="17">
        <v>49</v>
      </c>
      <c r="AC780" s="17">
        <v>52</v>
      </c>
      <c r="AD780" s="17">
        <v>72</v>
      </c>
      <c r="AE780" s="17">
        <v>70</v>
      </c>
      <c r="AF780" s="17">
        <v>58</v>
      </c>
      <c r="AG780" s="17">
        <v>76</v>
      </c>
      <c r="AH780" s="17">
        <v>78</v>
      </c>
      <c r="AI780" s="17">
        <v>87</v>
      </c>
      <c r="AJ780" s="17">
        <v>88</v>
      </c>
      <c r="AK780" s="17">
        <v>102</v>
      </c>
      <c r="AL780" s="17">
        <v>100</v>
      </c>
      <c r="AM780" s="17">
        <v>90</v>
      </c>
      <c r="AN780" s="17">
        <v>122</v>
      </c>
      <c r="AO780" s="218">
        <v>152</v>
      </c>
      <c r="AP780" s="218">
        <v>103</v>
      </c>
    </row>
    <row r="781" spans="1:42" x14ac:dyDescent="0.25">
      <c r="A781" s="36" t="s">
        <v>295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30</v>
      </c>
      <c r="X781" s="17">
        <v>38</v>
      </c>
      <c r="Y781" s="17">
        <v>28</v>
      </c>
      <c r="Z781" s="17">
        <v>33</v>
      </c>
      <c r="AA781" s="17">
        <v>42</v>
      </c>
      <c r="AB781" s="17">
        <v>42</v>
      </c>
      <c r="AC781" s="17">
        <v>40</v>
      </c>
      <c r="AD781" s="17">
        <v>49</v>
      </c>
      <c r="AE781" s="17">
        <v>61</v>
      </c>
      <c r="AF781" s="17">
        <v>66</v>
      </c>
      <c r="AG781" s="17">
        <v>50</v>
      </c>
      <c r="AH781" s="17">
        <v>73</v>
      </c>
      <c r="AI781" s="17">
        <v>64</v>
      </c>
      <c r="AJ781" s="17">
        <v>75</v>
      </c>
      <c r="AK781" s="17">
        <v>79</v>
      </c>
      <c r="AL781" s="17">
        <v>93</v>
      </c>
      <c r="AM781" s="17">
        <v>84</v>
      </c>
      <c r="AN781" s="17">
        <v>80</v>
      </c>
      <c r="AO781" s="218">
        <v>95</v>
      </c>
      <c r="AP781" s="218">
        <v>130</v>
      </c>
    </row>
    <row r="782" spans="1:42" x14ac:dyDescent="0.25">
      <c r="A782" s="36" t="s">
        <v>296</v>
      </c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32</v>
      </c>
      <c r="Y782" s="17">
        <v>38</v>
      </c>
      <c r="Z782" s="17">
        <v>30</v>
      </c>
      <c r="AA782" s="17">
        <v>30</v>
      </c>
      <c r="AB782" s="17">
        <v>39</v>
      </c>
      <c r="AC782" s="17">
        <v>37</v>
      </c>
      <c r="AD782" s="17">
        <v>34</v>
      </c>
      <c r="AE782" s="17">
        <v>42</v>
      </c>
      <c r="AF782" s="17">
        <v>51</v>
      </c>
      <c r="AG782" s="17">
        <v>63</v>
      </c>
      <c r="AH782" s="17">
        <v>42</v>
      </c>
      <c r="AI782" s="17">
        <v>56</v>
      </c>
      <c r="AJ782" s="17">
        <v>55</v>
      </c>
      <c r="AK782" s="17">
        <v>67</v>
      </c>
      <c r="AL782" s="17">
        <v>69</v>
      </c>
      <c r="AM782" s="17">
        <v>83</v>
      </c>
      <c r="AN782" s="17">
        <v>72</v>
      </c>
      <c r="AO782" s="218">
        <v>59</v>
      </c>
      <c r="AP782" s="218">
        <v>87</v>
      </c>
    </row>
    <row r="783" spans="1:42" x14ac:dyDescent="0.25">
      <c r="A783" s="36" t="s">
        <v>616</v>
      </c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24</v>
      </c>
      <c r="Z783" s="17">
        <v>29</v>
      </c>
      <c r="AA783" s="17">
        <v>23</v>
      </c>
      <c r="AB783" s="17">
        <v>27</v>
      </c>
      <c r="AC783" s="17">
        <v>35</v>
      </c>
      <c r="AD783" s="17">
        <v>32</v>
      </c>
      <c r="AE783" s="17">
        <v>35</v>
      </c>
      <c r="AF783" s="17">
        <v>38</v>
      </c>
      <c r="AG783" s="17">
        <v>47</v>
      </c>
      <c r="AH783" s="17">
        <v>61</v>
      </c>
      <c r="AI783" s="17">
        <v>46</v>
      </c>
      <c r="AJ783" s="17">
        <v>50</v>
      </c>
      <c r="AK783" s="17">
        <v>46</v>
      </c>
      <c r="AL783" s="17">
        <v>52</v>
      </c>
      <c r="AM783" s="17">
        <v>60</v>
      </c>
      <c r="AN783" s="17">
        <v>70</v>
      </c>
      <c r="AO783" s="218">
        <v>66</v>
      </c>
      <c r="AP783" s="218">
        <v>54</v>
      </c>
    </row>
    <row r="784" spans="1:42" x14ac:dyDescent="0.25">
      <c r="A784" s="36" t="s">
        <v>299</v>
      </c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167</v>
      </c>
      <c r="V784" s="17">
        <v>182</v>
      </c>
      <c r="W784" s="17">
        <v>181</v>
      </c>
      <c r="X784" s="17">
        <v>199</v>
      </c>
      <c r="Y784" s="17">
        <v>218</v>
      </c>
      <c r="Z784" s="17">
        <v>221</v>
      </c>
      <c r="AA784" s="17">
        <v>214</v>
      </c>
      <c r="AB784" s="17">
        <v>245</v>
      </c>
      <c r="AC784" s="17">
        <v>270</v>
      </c>
      <c r="AD784" s="17">
        <v>282</v>
      </c>
      <c r="AE784" s="17">
        <v>285</v>
      </c>
      <c r="AF784" s="17">
        <v>334</v>
      </c>
      <c r="AG784" s="17">
        <v>361</v>
      </c>
      <c r="AH784" s="17">
        <v>361</v>
      </c>
      <c r="AI784" s="17">
        <v>386</v>
      </c>
      <c r="AJ784" s="17">
        <v>412</v>
      </c>
      <c r="AK784" s="17">
        <v>441</v>
      </c>
      <c r="AL784" s="17">
        <v>479</v>
      </c>
      <c r="AM784" s="17">
        <v>494</v>
      </c>
      <c r="AN784" s="17">
        <v>575</v>
      </c>
      <c r="AO784" s="218">
        <v>544</v>
      </c>
      <c r="AP784" s="218">
        <v>534</v>
      </c>
    </row>
    <row r="785" spans="1:42" x14ac:dyDescent="0.25">
      <c r="A785" s="36" t="s">
        <v>300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73</v>
      </c>
      <c r="X785" s="17">
        <v>85</v>
      </c>
      <c r="Y785" s="17">
        <v>90</v>
      </c>
      <c r="Z785" s="17">
        <v>92</v>
      </c>
      <c r="AA785" s="17">
        <v>95</v>
      </c>
      <c r="AB785" s="17">
        <v>108</v>
      </c>
      <c r="AC785" s="17">
        <v>112</v>
      </c>
      <c r="AD785" s="17">
        <v>115</v>
      </c>
      <c r="AE785" s="17">
        <v>138</v>
      </c>
      <c r="AF785" s="17">
        <v>155</v>
      </c>
      <c r="AG785" s="17">
        <v>160</v>
      </c>
      <c r="AH785" s="17">
        <v>176</v>
      </c>
      <c r="AI785" s="17">
        <v>166</v>
      </c>
      <c r="AJ785" s="17">
        <v>180</v>
      </c>
      <c r="AK785" s="17">
        <v>192</v>
      </c>
      <c r="AL785" s="17">
        <v>214</v>
      </c>
      <c r="AM785" s="17">
        <v>227</v>
      </c>
      <c r="AN785" s="17">
        <v>222</v>
      </c>
      <c r="AO785" s="218">
        <v>220</v>
      </c>
      <c r="AP785" s="218">
        <v>271</v>
      </c>
    </row>
    <row r="786" spans="1:42" x14ac:dyDescent="0.25">
      <c r="A786" s="49" t="s">
        <v>301</v>
      </c>
      <c r="C786" s="7"/>
      <c r="D786" s="7"/>
      <c r="E786" s="7"/>
      <c r="F786" s="7"/>
    </row>
    <row r="787" spans="1:42" x14ac:dyDescent="0.25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0.98365559870039998</v>
      </c>
      <c r="R787" s="18">
        <v>0.98801299190699998</v>
      </c>
      <c r="S787" s="18">
        <v>0.98688080367469999</v>
      </c>
      <c r="T787" s="18">
        <v>0.98627813992559998</v>
      </c>
      <c r="U787" s="18">
        <v>0.98462610448910004</v>
      </c>
      <c r="V787" s="18">
        <v>0.98785876639420001</v>
      </c>
      <c r="W787" s="18">
        <v>0.98589611742549998</v>
      </c>
      <c r="X787" s="18">
        <v>0.98850795603039998</v>
      </c>
      <c r="Y787" s="18">
        <v>0.9892436525396</v>
      </c>
      <c r="Z787" s="18">
        <v>0.98474334711809997</v>
      </c>
      <c r="AA787" s="18">
        <v>0.98874711028509998</v>
      </c>
      <c r="AB787" s="18">
        <v>0.98811212651070002</v>
      </c>
      <c r="AC787" s="18">
        <v>0.9848748465603</v>
      </c>
      <c r="AD787" s="18">
        <v>0.9899038659053</v>
      </c>
      <c r="AE787" s="18">
        <v>0.98754828267579997</v>
      </c>
      <c r="AF787" s="18">
        <v>0.98575777656130004</v>
      </c>
      <c r="AG787" s="18">
        <v>0.98712659674930003</v>
      </c>
      <c r="AH787" s="18">
        <v>0.98743270980980002</v>
      </c>
      <c r="AI787" s="18">
        <v>0.98653755758200001</v>
      </c>
      <c r="AJ787" s="18">
        <v>0.98651170682050005</v>
      </c>
      <c r="AK787" s="18">
        <v>0.98586389808219999</v>
      </c>
      <c r="AL787" s="18">
        <v>0.98489354004709995</v>
      </c>
      <c r="AM787" s="18">
        <v>0.98474373434119999</v>
      </c>
      <c r="AN787" s="18">
        <v>0.9835965265205</v>
      </c>
      <c r="AO787" s="220">
        <v>0.98392611113950001</v>
      </c>
      <c r="AP787" s="220">
        <v>0.98685122248989998</v>
      </c>
    </row>
    <row r="788" spans="1:42" x14ac:dyDescent="0.25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1.3234012203820001E-2</v>
      </c>
      <c r="R788" s="18">
        <v>8.9902560697689999E-3</v>
      </c>
      <c r="S788" s="18">
        <v>1.08390337398E-2</v>
      </c>
      <c r="T788" s="18">
        <v>1.129486441495E-2</v>
      </c>
      <c r="U788" s="18">
        <v>1.289806084327E-2</v>
      </c>
      <c r="V788" s="18">
        <v>9.5718097496929992E-3</v>
      </c>
      <c r="W788" s="18">
        <v>1.168645573171E-2</v>
      </c>
      <c r="X788" s="18">
        <v>8.9425269685089997E-3</v>
      </c>
      <c r="Y788" s="18">
        <v>8.1067613063190002E-3</v>
      </c>
      <c r="Z788" s="18">
        <v>1.2674937501459999E-2</v>
      </c>
      <c r="AA788" s="18">
        <v>8.8277956574950005E-3</v>
      </c>
      <c r="AB788" s="18">
        <v>9.1935820879110002E-3</v>
      </c>
      <c r="AC788" s="18">
        <v>1.224315525431E-2</v>
      </c>
      <c r="AD788" s="18">
        <v>7.1997863686780001E-3</v>
      </c>
      <c r="AE788" s="18">
        <v>9.6217815686779999E-3</v>
      </c>
      <c r="AF788" s="18">
        <v>1.1034601976429999E-2</v>
      </c>
      <c r="AG788" s="18">
        <v>9.2847557035639992E-3</v>
      </c>
      <c r="AH788" s="18">
        <v>9.0720731187790005E-3</v>
      </c>
      <c r="AI788" s="18">
        <v>9.8335996991630002E-3</v>
      </c>
      <c r="AJ788" s="18">
        <v>9.6048712438260003E-3</v>
      </c>
      <c r="AK788" s="18">
        <v>1.013737135603E-2</v>
      </c>
      <c r="AL788" s="18">
        <v>1.0879827758120001E-2</v>
      </c>
      <c r="AM788" s="18">
        <v>1.1003108076690001E-2</v>
      </c>
      <c r="AN788" s="18">
        <v>1.158385301415E-2</v>
      </c>
      <c r="AO788" s="220">
        <v>1.14473303737E-2</v>
      </c>
      <c r="AP788" s="220">
        <v>8.7438545550530006E-3</v>
      </c>
    </row>
    <row r="789" spans="1:42" x14ac:dyDescent="0.25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1.030192566764E-3</v>
      </c>
      <c r="R789" s="18">
        <v>1.0766773736249999E-3</v>
      </c>
      <c r="S789" s="18">
        <v>6.4439377416499995E-4</v>
      </c>
      <c r="T789" s="18">
        <v>8.4011388210399995E-4</v>
      </c>
      <c r="U789" s="18">
        <v>8.5987072288400005E-4</v>
      </c>
      <c r="V789" s="18">
        <v>9.0353366368800005E-4</v>
      </c>
      <c r="W789" s="18">
        <v>8.5478076209000002E-4</v>
      </c>
      <c r="X789" s="18">
        <v>8.8400338227399996E-4</v>
      </c>
      <c r="Y789" s="18">
        <v>9.7232519416100001E-4</v>
      </c>
      <c r="Z789" s="18">
        <v>8.8782972360499995E-4</v>
      </c>
      <c r="AA789" s="18">
        <v>7.8192285027899999E-4</v>
      </c>
      <c r="AB789" s="18">
        <v>9.6774548293800003E-4</v>
      </c>
      <c r="AC789" s="18">
        <v>1.1314511394570001E-3</v>
      </c>
      <c r="AD789" s="18">
        <v>9.75719978637E-4</v>
      </c>
      <c r="AE789" s="18">
        <v>7.6457913393999997E-4</v>
      </c>
      <c r="AF789" s="18">
        <v>1.162042505786E-3</v>
      </c>
      <c r="AG789" s="18">
        <v>1.2426064913760001E-3</v>
      </c>
      <c r="AH789" s="18">
        <v>1.0359784671389999E-3</v>
      </c>
      <c r="AI789" s="18">
        <v>1.25035254301E-3</v>
      </c>
      <c r="AJ789" s="18">
        <v>1.357312521208E-3</v>
      </c>
      <c r="AK789" s="18">
        <v>1.332910187242E-3</v>
      </c>
      <c r="AL789" s="18">
        <v>1.4559380211599999E-3</v>
      </c>
      <c r="AM789" s="18">
        <v>1.5239046397300001E-3</v>
      </c>
      <c r="AN789" s="18">
        <v>1.936230134782E-3</v>
      </c>
      <c r="AO789" s="220">
        <v>1.46280893334E-3</v>
      </c>
      <c r="AP789" s="220">
        <v>1.31982710265E-3</v>
      </c>
    </row>
    <row r="790" spans="1:42" x14ac:dyDescent="0.25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5.7453046992599999E-4</v>
      </c>
      <c r="R790" s="18">
        <v>5.3833868681200004E-4</v>
      </c>
      <c r="S790" s="18">
        <v>6.6091669145099997E-4</v>
      </c>
      <c r="T790" s="18">
        <v>4.5117227001900001E-4</v>
      </c>
      <c r="U790" s="18">
        <v>4.89236790607E-4</v>
      </c>
      <c r="V790" s="18">
        <v>5.5059082631000002E-4</v>
      </c>
      <c r="W790" s="18">
        <v>5.8766177393699995E-4</v>
      </c>
      <c r="X790" s="18">
        <v>5.7652394496099997E-4</v>
      </c>
      <c r="Y790" s="18">
        <v>5.8339511649699999E-4</v>
      </c>
      <c r="Z790" s="18">
        <v>6.1914441251400003E-4</v>
      </c>
      <c r="AA790" s="18">
        <v>5.6661076107199996E-4</v>
      </c>
      <c r="AB790" s="18">
        <v>5.3885828027199997E-4</v>
      </c>
      <c r="AC790" s="18">
        <v>5.5505150237499998E-4</v>
      </c>
      <c r="AD790" s="18">
        <v>7.3949303644099999E-4</v>
      </c>
      <c r="AE790" s="18">
        <v>6.9507193994599995E-4</v>
      </c>
      <c r="AF790" s="18">
        <v>5.5701211021199997E-4</v>
      </c>
      <c r="AG790" s="18">
        <v>7.5550474675700004E-4</v>
      </c>
      <c r="AH790" s="18">
        <v>7.5519925641899998E-4</v>
      </c>
      <c r="AI790" s="18">
        <v>8.1789978377399999E-4</v>
      </c>
      <c r="AJ790" s="18">
        <v>8.2946876295999995E-4</v>
      </c>
      <c r="AK790" s="18">
        <v>9.2487645645399996E-4</v>
      </c>
      <c r="AL790" s="18">
        <v>8.8238667949100001E-4</v>
      </c>
      <c r="AM790" s="18">
        <v>7.7486676596400005E-4</v>
      </c>
      <c r="AN790" s="18">
        <v>1.0225977335210001E-3</v>
      </c>
      <c r="AO790" s="220">
        <v>1.2927148713240001E-3</v>
      </c>
      <c r="AP790" s="220">
        <v>8.4963869733100002E-4</v>
      </c>
    </row>
    <row r="791" spans="1:42" x14ac:dyDescent="0.25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4.9528488786799996E-4</v>
      </c>
      <c r="R791" s="18">
        <v>4.1272632655599999E-4</v>
      </c>
      <c r="S791" s="18">
        <v>3.4698126301199999E-4</v>
      </c>
      <c r="T791" s="18">
        <v>5.4451825691899998E-4</v>
      </c>
      <c r="U791" s="18">
        <v>3.7063393227800001E-4</v>
      </c>
      <c r="V791" s="18">
        <v>3.6706055087299999E-4</v>
      </c>
      <c r="W791" s="18">
        <v>4.0067848222999998E-4</v>
      </c>
      <c r="X791" s="18">
        <v>4.8684244241200002E-4</v>
      </c>
      <c r="Y791" s="18">
        <v>3.4031381795599999E-4</v>
      </c>
      <c r="Z791" s="18">
        <v>3.85505011565E-4</v>
      </c>
      <c r="AA791" s="18">
        <v>4.7595303929999998E-4</v>
      </c>
      <c r="AB791" s="18">
        <v>4.6187852594799998E-4</v>
      </c>
      <c r="AC791" s="18">
        <v>4.2696269413499999E-4</v>
      </c>
      <c r="AD791" s="18">
        <v>5.0326609424400002E-4</v>
      </c>
      <c r="AE791" s="18">
        <v>6.0570554766699997E-4</v>
      </c>
      <c r="AF791" s="18">
        <v>6.3384136679199999E-4</v>
      </c>
      <c r="AG791" s="18">
        <v>4.9704259655099995E-4</v>
      </c>
      <c r="AH791" s="18">
        <v>7.0678904767400004E-4</v>
      </c>
      <c r="AI791" s="18">
        <v>6.0167340415499999E-4</v>
      </c>
      <c r="AJ791" s="18">
        <v>7.0693360479600004E-4</v>
      </c>
      <c r="AK791" s="18">
        <v>7.1632588294000005E-4</v>
      </c>
      <c r="AL791" s="18">
        <v>8.2061961192599997E-4</v>
      </c>
      <c r="AM791" s="18">
        <v>7.2320898156700002E-4</v>
      </c>
      <c r="AN791" s="18">
        <v>6.7055589083399997E-4</v>
      </c>
      <c r="AO791" s="220">
        <v>8.0794679457700004E-4</v>
      </c>
      <c r="AP791" s="220">
        <v>1.0723595209029999E-3</v>
      </c>
    </row>
    <row r="792" spans="1:42" x14ac:dyDescent="0.25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6.5377605198499997E-4</v>
      </c>
      <c r="R792" s="18">
        <v>4.1272632655599999E-4</v>
      </c>
      <c r="S792" s="18">
        <v>3.1393542843899998E-4</v>
      </c>
      <c r="T792" s="18">
        <v>3.4226861863500001E-4</v>
      </c>
      <c r="U792" s="18">
        <v>4.4476071873300003E-4</v>
      </c>
      <c r="V792" s="18">
        <v>3.8117826436800001E-4</v>
      </c>
      <c r="W792" s="18">
        <v>3.2054278578399998E-4</v>
      </c>
      <c r="X792" s="18">
        <v>4.0997258308400001E-4</v>
      </c>
      <c r="Y792" s="18">
        <v>4.6185446722700002E-4</v>
      </c>
      <c r="Z792" s="18">
        <v>3.50459101423E-4</v>
      </c>
      <c r="AA792" s="18">
        <v>3.3996645664299997E-4</v>
      </c>
      <c r="AB792" s="18">
        <v>4.2888720266600001E-4</v>
      </c>
      <c r="AC792" s="18">
        <v>3.9494049207499998E-4</v>
      </c>
      <c r="AD792" s="18">
        <v>3.4920504498600001E-4</v>
      </c>
      <c r="AE792" s="18">
        <v>4.17043163967E-4</v>
      </c>
      <c r="AF792" s="18">
        <v>4.8978651070300005E-4</v>
      </c>
      <c r="AG792" s="18">
        <v>6.2627367165399999E-4</v>
      </c>
      <c r="AH792" s="18">
        <v>4.0664575345599998E-4</v>
      </c>
      <c r="AI792" s="18">
        <v>5.2646422863600003E-4</v>
      </c>
      <c r="AJ792" s="18">
        <v>5.1841797685000005E-4</v>
      </c>
      <c r="AK792" s="18">
        <v>6.0751688806299998E-4</v>
      </c>
      <c r="AL792" s="18">
        <v>6.0884680884899995E-4</v>
      </c>
      <c r="AM792" s="18">
        <v>7.1459935083399999E-4</v>
      </c>
      <c r="AN792" s="18">
        <v>6.0350030174999997E-4</v>
      </c>
      <c r="AO792" s="220">
        <v>5.0177748294799997E-4</v>
      </c>
      <c r="AP792" s="220">
        <v>7.1765598706599999E-4</v>
      </c>
    </row>
    <row r="793" spans="1:42" x14ac:dyDescent="0.25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3.5660511926500002E-4</v>
      </c>
      <c r="R793" s="18">
        <v>5.5628330970599997E-4</v>
      </c>
      <c r="S793" s="18">
        <v>3.1393542843899998E-4</v>
      </c>
      <c r="T793" s="18">
        <v>2.4892263173499998E-4</v>
      </c>
      <c r="U793" s="18">
        <v>3.1133250311299998E-4</v>
      </c>
      <c r="V793" s="18">
        <v>3.6706055087299999E-4</v>
      </c>
      <c r="W793" s="18">
        <v>2.5376303874600001E-4</v>
      </c>
      <c r="X793" s="18">
        <v>1.9217464831999999E-4</v>
      </c>
      <c r="Y793" s="18">
        <v>2.9169755824800001E-4</v>
      </c>
      <c r="Z793" s="18">
        <v>3.3877713137499998E-4</v>
      </c>
      <c r="AA793" s="18">
        <v>2.6064095009300001E-4</v>
      </c>
      <c r="AB793" s="18">
        <v>2.96921909538E-4</v>
      </c>
      <c r="AC793" s="18">
        <v>3.73592357368E-4</v>
      </c>
      <c r="AD793" s="18">
        <v>3.2866357175099999E-4</v>
      </c>
      <c r="AE793" s="18">
        <v>3.4753596997299998E-4</v>
      </c>
      <c r="AF793" s="18">
        <v>3.6493896875899998E-4</v>
      </c>
      <c r="AG793" s="18">
        <v>4.67220040757E-4</v>
      </c>
      <c r="AH793" s="18">
        <v>5.9060454668700003E-4</v>
      </c>
      <c r="AI793" s="18">
        <v>4.3245275923699998E-4</v>
      </c>
      <c r="AJ793" s="18">
        <v>4.7128906986400001E-4</v>
      </c>
      <c r="AK793" s="18">
        <v>4.1710114702799998E-4</v>
      </c>
      <c r="AL793" s="18">
        <v>4.58841073335E-4</v>
      </c>
      <c r="AM793" s="18">
        <v>5.1657784397600003E-4</v>
      </c>
      <c r="AN793" s="18">
        <v>5.8673640447900002E-4</v>
      </c>
      <c r="AO793" s="220">
        <v>5.6131040465399996E-4</v>
      </c>
      <c r="AP793" s="220">
        <v>4.4544164714399999E-4</v>
      </c>
    </row>
    <row r="794" spans="1:42" x14ac:dyDescent="0.25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3.1103890958079999E-3</v>
      </c>
      <c r="R794" s="18">
        <v>2.9967520232560001E-3</v>
      </c>
      <c r="S794" s="18">
        <v>2.2801625855060001E-3</v>
      </c>
      <c r="T794" s="18">
        <v>2.4269956594120002E-3</v>
      </c>
      <c r="U794" s="18">
        <v>2.4758346676149998E-3</v>
      </c>
      <c r="V794" s="18">
        <v>2.5694238561119998E-3</v>
      </c>
      <c r="W794" s="18">
        <v>2.4174268427870002E-3</v>
      </c>
      <c r="X794" s="18">
        <v>2.5495170010509998E-3</v>
      </c>
      <c r="Y794" s="18">
        <v>2.649586154089E-3</v>
      </c>
      <c r="Z794" s="18">
        <v>2.5817153804820001E-3</v>
      </c>
      <c r="AA794" s="18">
        <v>2.4250940573860001E-3</v>
      </c>
      <c r="AB794" s="18">
        <v>2.6942914013610001E-3</v>
      </c>
      <c r="AC794" s="18">
        <v>2.881998185409E-3</v>
      </c>
      <c r="AD794" s="18">
        <v>2.8963477260589999E-3</v>
      </c>
      <c r="AE794" s="18">
        <v>2.8299357554939998E-3</v>
      </c>
      <c r="AF794" s="18">
        <v>3.2076214622530001E-3</v>
      </c>
      <c r="AG794" s="18">
        <v>3.5886475470949999E-3</v>
      </c>
      <c r="AH794" s="18">
        <v>3.4952170713759998E-3</v>
      </c>
      <c r="AI794" s="18">
        <v>3.6288427188120001E-3</v>
      </c>
      <c r="AJ794" s="18">
        <v>3.8834219356780001E-3</v>
      </c>
      <c r="AK794" s="18">
        <v>3.9987305617259997E-3</v>
      </c>
      <c r="AL794" s="18">
        <v>4.2266321947599999E-3</v>
      </c>
      <c r="AM794" s="18">
        <v>4.2531575820710004E-3</v>
      </c>
      <c r="AN794" s="18">
        <v>4.8196204653660002E-3</v>
      </c>
      <c r="AO794" s="220">
        <v>4.6265584868430002E-3</v>
      </c>
      <c r="AP794" s="220">
        <v>4.4049229550929998E-3</v>
      </c>
    </row>
    <row r="795" spans="1:42" x14ac:dyDescent="0.25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1.505666059117E-3</v>
      </c>
      <c r="R795" s="18">
        <v>1.3817359628189999E-3</v>
      </c>
      <c r="S795" s="18">
        <v>9.7485211988999996E-4</v>
      </c>
      <c r="T795" s="18">
        <v>1.135709507289E-3</v>
      </c>
      <c r="U795" s="18">
        <v>1.1267271541239999E-3</v>
      </c>
      <c r="V795" s="18">
        <v>1.115299366115E-3</v>
      </c>
      <c r="W795" s="18">
        <v>9.7498430675899996E-4</v>
      </c>
      <c r="X795" s="18">
        <v>1.088989673816E-3</v>
      </c>
      <c r="Y795" s="18">
        <v>1.093865843431E-3</v>
      </c>
      <c r="Z795" s="18">
        <v>1.074741244363E-3</v>
      </c>
      <c r="AA795" s="18">
        <v>1.0765604460360001E-3</v>
      </c>
      <c r="AB795" s="18">
        <v>1.1876876381509999E-3</v>
      </c>
      <c r="AC795" s="18">
        <v>1.195495543577E-3</v>
      </c>
      <c r="AD795" s="18">
        <v>1.1811347109809999E-3</v>
      </c>
      <c r="AE795" s="18">
        <v>1.3702846816070001E-3</v>
      </c>
      <c r="AF795" s="18">
        <v>1.4885668462550001E-3</v>
      </c>
      <c r="AG795" s="18">
        <v>1.5905363089619999E-3</v>
      </c>
      <c r="AH795" s="18">
        <v>1.704039347818E-3</v>
      </c>
      <c r="AI795" s="18">
        <v>1.5605903920280001E-3</v>
      </c>
      <c r="AJ795" s="18">
        <v>1.6966406515099999E-3</v>
      </c>
      <c r="AK795" s="18">
        <v>1.740943918031E-3</v>
      </c>
      <c r="AL795" s="18">
        <v>1.88830749411E-3</v>
      </c>
      <c r="AM795" s="18">
        <v>1.954386176377E-3</v>
      </c>
      <c r="AN795" s="18">
        <v>1.860792597063E-3</v>
      </c>
      <c r="AO795" s="220">
        <v>1.8710346821790001E-3</v>
      </c>
      <c r="AP795" s="220">
        <v>2.2354571551129999E-3</v>
      </c>
    </row>
    <row r="796" spans="1:42" x14ac:dyDescent="0.25">
      <c r="A796" s="36" t="s">
        <v>814</v>
      </c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7">
        <v>1</v>
      </c>
      <c r="AB796" s="17">
        <v>1</v>
      </c>
      <c r="AC796" s="17">
        <v>0</v>
      </c>
      <c r="AD796" s="17">
        <v>1</v>
      </c>
      <c r="AE796" s="17">
        <v>0</v>
      </c>
      <c r="AF796" s="17">
        <v>0</v>
      </c>
      <c r="AG796" s="17">
        <v>3</v>
      </c>
      <c r="AH796" s="17">
        <v>2</v>
      </c>
      <c r="AI796" s="17">
        <v>1</v>
      </c>
      <c r="AJ796" s="17">
        <v>2</v>
      </c>
      <c r="AK796" s="17">
        <v>1</v>
      </c>
      <c r="AL796" s="17">
        <v>2</v>
      </c>
      <c r="AM796" s="17">
        <v>2</v>
      </c>
      <c r="AN796" s="17">
        <v>0</v>
      </c>
      <c r="AO796" s="218">
        <v>0</v>
      </c>
      <c r="AP796" s="218">
        <v>2</v>
      </c>
    </row>
    <row r="797" spans="1:42" x14ac:dyDescent="0.25">
      <c r="A797" s="36" t="s">
        <v>312</v>
      </c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4</v>
      </c>
      <c r="V797" s="17">
        <v>5</v>
      </c>
      <c r="W797" s="17">
        <v>2</v>
      </c>
      <c r="X797" s="17">
        <v>2</v>
      </c>
      <c r="Y797" s="17">
        <v>3</v>
      </c>
      <c r="Z797" s="17">
        <v>2</v>
      </c>
      <c r="AA797" s="17">
        <v>3</v>
      </c>
      <c r="AB797" s="17">
        <v>5</v>
      </c>
      <c r="AC797" s="17">
        <v>5</v>
      </c>
      <c r="AD797" s="17">
        <v>2</v>
      </c>
      <c r="AE797" s="17">
        <v>3</v>
      </c>
      <c r="AF797" s="17">
        <v>1</v>
      </c>
      <c r="AG797" s="17">
        <v>5</v>
      </c>
      <c r="AH797" s="17">
        <v>2</v>
      </c>
      <c r="AI797" s="17">
        <v>7</v>
      </c>
      <c r="AJ797" s="17">
        <v>3</v>
      </c>
      <c r="AK797" s="17">
        <v>9</v>
      </c>
      <c r="AL797" s="17">
        <v>2</v>
      </c>
      <c r="AM797" s="17">
        <v>8</v>
      </c>
      <c r="AN797" s="17">
        <v>5</v>
      </c>
      <c r="AO797" s="218">
        <v>3</v>
      </c>
      <c r="AP797" s="218">
        <v>3</v>
      </c>
    </row>
    <row r="798" spans="1:42" x14ac:dyDescent="0.25">
      <c r="A798" s="36" t="s">
        <v>313</v>
      </c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218">
        <v>0</v>
      </c>
      <c r="AP798" s="218">
        <v>0</v>
      </c>
    </row>
    <row r="799" spans="1:42" x14ac:dyDescent="0.25">
      <c r="A799" s="36" t="s">
        <v>314</v>
      </c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7</v>
      </c>
      <c r="W799" s="17">
        <v>7</v>
      </c>
      <c r="X799" s="17">
        <v>11</v>
      </c>
      <c r="Y799" s="17">
        <v>9</v>
      </c>
      <c r="Z799" s="17">
        <v>5</v>
      </c>
      <c r="AA799" s="17">
        <v>3</v>
      </c>
      <c r="AB799" s="17">
        <v>5</v>
      </c>
      <c r="AC799" s="17">
        <v>8</v>
      </c>
      <c r="AD799" s="17">
        <v>7</v>
      </c>
      <c r="AE799" s="17">
        <v>4</v>
      </c>
      <c r="AF799" s="17">
        <v>5</v>
      </c>
      <c r="AG799" s="17">
        <v>5</v>
      </c>
      <c r="AH799" s="17">
        <v>3</v>
      </c>
      <c r="AI799" s="17">
        <v>12</v>
      </c>
      <c r="AJ799" s="17">
        <v>10</v>
      </c>
      <c r="AK799" s="17">
        <v>11</v>
      </c>
      <c r="AL799" s="17">
        <v>9</v>
      </c>
      <c r="AM799" s="17">
        <v>14</v>
      </c>
      <c r="AN799" s="17">
        <v>9</v>
      </c>
      <c r="AO799" s="218">
        <v>19</v>
      </c>
      <c r="AP799" s="218">
        <v>10</v>
      </c>
    </row>
    <row r="800" spans="1:42" x14ac:dyDescent="0.25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>
        <v>3</v>
      </c>
      <c r="AB800" s="17">
        <v>3</v>
      </c>
      <c r="AC800" s="17">
        <v>3</v>
      </c>
      <c r="AD800" s="17">
        <v>5</v>
      </c>
      <c r="AE800" s="17">
        <v>3</v>
      </c>
      <c r="AF800" s="17">
        <v>4</v>
      </c>
      <c r="AG800" s="17">
        <v>2</v>
      </c>
      <c r="AH800" s="17">
        <v>3</v>
      </c>
      <c r="AI800" s="17">
        <v>6</v>
      </c>
      <c r="AJ800" s="17">
        <v>5</v>
      </c>
      <c r="AK800" s="17">
        <v>7</v>
      </c>
      <c r="AL800" s="17">
        <v>3</v>
      </c>
      <c r="AM800" s="17">
        <v>9</v>
      </c>
      <c r="AN800" s="17">
        <v>4</v>
      </c>
      <c r="AO800" s="218">
        <v>12</v>
      </c>
      <c r="AP800" s="218">
        <v>6</v>
      </c>
    </row>
    <row r="801" spans="1:42" x14ac:dyDescent="0.25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3</v>
      </c>
      <c r="X801" s="17">
        <v>3</v>
      </c>
      <c r="Y801" s="17">
        <v>2</v>
      </c>
      <c r="Z801" s="17">
        <v>0</v>
      </c>
      <c r="AA801" s="17">
        <v>1</v>
      </c>
      <c r="AB801" s="17">
        <v>1</v>
      </c>
      <c r="AC801" s="17">
        <v>3</v>
      </c>
      <c r="AD801" s="17">
        <v>3</v>
      </c>
      <c r="AE801" s="17">
        <v>3</v>
      </c>
      <c r="AF801" s="17">
        <v>2</v>
      </c>
      <c r="AG801" s="17">
        <v>2</v>
      </c>
      <c r="AH801" s="17">
        <v>1</v>
      </c>
      <c r="AI801" s="17">
        <v>2</v>
      </c>
      <c r="AJ801" s="17">
        <v>2</v>
      </c>
      <c r="AK801" s="17">
        <v>6</v>
      </c>
      <c r="AL801" s="17">
        <v>3</v>
      </c>
      <c r="AM801" s="17">
        <v>7</v>
      </c>
      <c r="AN801" s="17">
        <v>2</v>
      </c>
      <c r="AO801" s="218">
        <v>7</v>
      </c>
      <c r="AP801" s="218">
        <v>2</v>
      </c>
    </row>
    <row r="802" spans="1:42" x14ac:dyDescent="0.25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8">
        <v>2.24921277553E-4</v>
      </c>
      <c r="AB802" s="18">
        <v>2.8280542986399999E-4</v>
      </c>
      <c r="AC802" s="18">
        <v>0</v>
      </c>
      <c r="AD802" s="18">
        <v>3.0778701138799999E-4</v>
      </c>
      <c r="AE802" s="18">
        <v>0</v>
      </c>
      <c r="AF802" s="18">
        <v>0</v>
      </c>
      <c r="AG802" s="18">
        <v>7.4571215510799995E-4</v>
      </c>
      <c r="AH802" s="18">
        <v>4.96647628508E-4</v>
      </c>
      <c r="AI802" s="18">
        <v>3.0469226081700001E-4</v>
      </c>
      <c r="AJ802" s="18">
        <v>5.9400059400099999E-4</v>
      </c>
      <c r="AK802" s="18">
        <v>2.7442371020899999E-4</v>
      </c>
      <c r="AL802" s="18">
        <v>3.25785958625E-4</v>
      </c>
      <c r="AM802" s="18">
        <v>4.1946308724800002E-4</v>
      </c>
      <c r="AN802" s="18">
        <v>0</v>
      </c>
      <c r="AO802" s="220">
        <v>0</v>
      </c>
      <c r="AP802" s="220">
        <v>5.2314935914199998E-4</v>
      </c>
    </row>
    <row r="803" spans="1:42" x14ac:dyDescent="0.25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2.1105951878400001E-4</v>
      </c>
      <c r="U803" s="18">
        <v>7.4529532327199997E-4</v>
      </c>
      <c r="V803" s="18">
        <v>1.0133765707340001E-3</v>
      </c>
      <c r="W803" s="18">
        <v>5.1007396072400002E-4</v>
      </c>
      <c r="X803" s="18">
        <v>6.0006000600099996E-4</v>
      </c>
      <c r="Y803" s="18">
        <v>8.4175084175100001E-4</v>
      </c>
      <c r="Z803" s="18">
        <v>4.7270148900999999E-4</v>
      </c>
      <c r="AA803" s="18">
        <v>8.9179548157000005E-4</v>
      </c>
      <c r="AB803" s="18">
        <v>1.1296882060550001E-3</v>
      </c>
      <c r="AC803" s="18">
        <v>1.418842224745E-3</v>
      </c>
      <c r="AD803" s="18">
        <v>6.8540095956099996E-4</v>
      </c>
      <c r="AE803" s="18">
        <v>9.2621179376399998E-4</v>
      </c>
      <c r="AF803" s="18">
        <v>3.0084235860400001E-4</v>
      </c>
      <c r="AG803" s="18">
        <v>1.1363636363639999E-3</v>
      </c>
      <c r="AH803" s="18">
        <v>4.9950049950000001E-4</v>
      </c>
      <c r="AI803" s="18">
        <v>1.744330924495E-3</v>
      </c>
      <c r="AJ803" s="18">
        <v>9.1855480710300002E-4</v>
      </c>
      <c r="AK803" s="18">
        <v>2.6793688597799999E-3</v>
      </c>
      <c r="AL803" s="18">
        <v>5.5081244836100004E-4</v>
      </c>
      <c r="AM803" s="18">
        <v>1.3112604491069999E-3</v>
      </c>
      <c r="AN803" s="18">
        <v>1.0524100189430001E-3</v>
      </c>
      <c r="AO803" s="220">
        <v>8.6330935251799996E-4</v>
      </c>
      <c r="AP803" s="220">
        <v>8.9928057554000001E-4</v>
      </c>
    </row>
    <row r="804" spans="1:42" x14ac:dyDescent="0.25">
      <c r="A804" s="16" t="s">
        <v>317</v>
      </c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220">
        <v>0</v>
      </c>
      <c r="AP804" s="220">
        <v>0</v>
      </c>
    </row>
    <row r="805" spans="1:42" x14ac:dyDescent="0.25">
      <c r="A805" s="16" t="s">
        <v>318</v>
      </c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1.4880952380949999E-3</v>
      </c>
      <c r="W805" s="18">
        <v>1.315295001879E-3</v>
      </c>
      <c r="X805" s="18">
        <v>2.23986968031E-3</v>
      </c>
      <c r="Y805" s="18">
        <v>2.307692307692E-3</v>
      </c>
      <c r="Z805" s="18">
        <v>1.51240169389E-3</v>
      </c>
      <c r="AA805" s="18">
        <v>8.4985835694099997E-4</v>
      </c>
      <c r="AB805" s="18">
        <v>1.191043353978E-3</v>
      </c>
      <c r="AC805" s="18">
        <v>2.3923444976080002E-3</v>
      </c>
      <c r="AD805" s="18">
        <v>1.5930814747380001E-3</v>
      </c>
      <c r="AE805" s="18">
        <v>1.146788990826E-3</v>
      </c>
      <c r="AF805" s="18">
        <v>1.727712508639E-3</v>
      </c>
      <c r="AG805" s="18">
        <v>1.5561780267660001E-3</v>
      </c>
      <c r="AH805" s="18">
        <v>9.1213134691399997E-4</v>
      </c>
      <c r="AI805" s="18">
        <v>2.7491408934710001E-3</v>
      </c>
      <c r="AJ805" s="18">
        <v>2.516989680342E-3</v>
      </c>
      <c r="AK805" s="18">
        <v>2.761044176707E-3</v>
      </c>
      <c r="AL805" s="18">
        <v>2.7683789603199999E-3</v>
      </c>
      <c r="AM805" s="18">
        <v>4.1853512705529996E-3</v>
      </c>
      <c r="AN805" s="18">
        <v>2.4951483227059999E-3</v>
      </c>
      <c r="AO805" s="220">
        <v>3.1619237809950001E-3</v>
      </c>
      <c r="AP805" s="220">
        <v>2.131287297528E-3</v>
      </c>
    </row>
    <row r="806" spans="1:42" x14ac:dyDescent="0.25">
      <c r="A806" s="16" t="s">
        <v>817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>
        <v>8.4985835694099997E-4</v>
      </c>
      <c r="AB806" s="18">
        <v>7.1462601238699995E-4</v>
      </c>
      <c r="AC806" s="18">
        <v>8.9712918660299996E-4</v>
      </c>
      <c r="AD806" s="18">
        <v>1.1379153390989999E-3</v>
      </c>
      <c r="AE806" s="18">
        <v>8.6009174311900004E-4</v>
      </c>
      <c r="AF806" s="18">
        <v>1.382170006911E-3</v>
      </c>
      <c r="AG806" s="18">
        <v>6.2247121070700001E-4</v>
      </c>
      <c r="AH806" s="18">
        <v>9.1213134691399997E-4</v>
      </c>
      <c r="AI806" s="18">
        <v>1.374570446735E-3</v>
      </c>
      <c r="AJ806" s="18">
        <v>1.258494840171E-3</v>
      </c>
      <c r="AK806" s="18">
        <v>1.7570281124499999E-3</v>
      </c>
      <c r="AL806" s="18">
        <v>9.2279298677299998E-4</v>
      </c>
      <c r="AM806" s="18">
        <v>2.6905829596409999E-3</v>
      </c>
      <c r="AN806" s="18">
        <v>1.108954810091E-3</v>
      </c>
      <c r="AO806" s="220">
        <v>1.9970044932599998E-3</v>
      </c>
      <c r="AP806" s="220">
        <v>1.2787723785169999E-3</v>
      </c>
    </row>
    <row r="807" spans="1:42" x14ac:dyDescent="0.25">
      <c r="A807" s="16" t="s">
        <v>319</v>
      </c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2.12585034014E-4</v>
      </c>
      <c r="W807" s="18">
        <v>5.6369785794800002E-4</v>
      </c>
      <c r="X807" s="18">
        <v>6.1087354917500002E-4</v>
      </c>
      <c r="Y807" s="18">
        <v>5.1282051282099995E-4</v>
      </c>
      <c r="Z807" s="18">
        <v>0</v>
      </c>
      <c r="AA807" s="18">
        <v>2.8328611898E-4</v>
      </c>
      <c r="AB807" s="18">
        <v>2.38208670796E-4</v>
      </c>
      <c r="AC807" s="18">
        <v>8.9712918660299996E-4</v>
      </c>
      <c r="AD807" s="18">
        <v>6.8274920345900005E-4</v>
      </c>
      <c r="AE807" s="18">
        <v>8.6009174311900004E-4</v>
      </c>
      <c r="AF807" s="18">
        <v>6.9108500345499999E-4</v>
      </c>
      <c r="AG807" s="18">
        <v>6.2247121070700001E-4</v>
      </c>
      <c r="AH807" s="18">
        <v>3.0404378230500001E-4</v>
      </c>
      <c r="AI807" s="18">
        <v>4.58190148912E-4</v>
      </c>
      <c r="AJ807" s="18">
        <v>5.0339793606799996E-4</v>
      </c>
      <c r="AK807" s="18">
        <v>1.506024096386E-3</v>
      </c>
      <c r="AL807" s="18">
        <v>9.2279298677299998E-4</v>
      </c>
      <c r="AM807" s="18">
        <v>2.0926756352769998E-3</v>
      </c>
      <c r="AN807" s="18">
        <v>5.5447740504600005E-4</v>
      </c>
      <c r="AO807" s="220">
        <v>1.164919287735E-3</v>
      </c>
      <c r="AP807" s="220">
        <v>4.2625745950600002E-4</v>
      </c>
    </row>
    <row r="808" spans="1:42" x14ac:dyDescent="0.25">
      <c r="A808" s="49" t="s">
        <v>320</v>
      </c>
      <c r="C808" s="7"/>
      <c r="D808" s="7"/>
      <c r="E808" s="7"/>
      <c r="F808" s="7"/>
    </row>
    <row r="809" spans="1:42" x14ac:dyDescent="0.25">
      <c r="A809" s="28" t="s">
        <v>321</v>
      </c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40737596.719999999</v>
      </c>
      <c r="R809" s="19">
        <v>45505615.770000003</v>
      </c>
      <c r="S809" s="19">
        <v>52762562.899999999</v>
      </c>
      <c r="T809" s="19">
        <v>59381236.039999999</v>
      </c>
      <c r="U809" s="19">
        <v>63561591.079999998</v>
      </c>
      <c r="V809" s="19">
        <v>69936748.239999995</v>
      </c>
      <c r="W809" s="19">
        <v>75872025.730000004</v>
      </c>
      <c r="X809" s="19">
        <v>81983138.670000002</v>
      </c>
      <c r="Y809" s="19">
        <v>86121443.340000004</v>
      </c>
      <c r="Z809" s="19">
        <v>89533407.379999995</v>
      </c>
      <c r="AA809" s="19">
        <v>97055160.150000006</v>
      </c>
      <c r="AB809" s="19">
        <v>97485279.060000002</v>
      </c>
      <c r="AC809" s="19">
        <v>98970001.799999997</v>
      </c>
      <c r="AD809" s="19">
        <v>104650129.84</v>
      </c>
      <c r="AE809" s="19">
        <v>107275380.48999999</v>
      </c>
      <c r="AF809" s="19">
        <v>111636132.36</v>
      </c>
      <c r="AG809" s="19">
        <v>116320901.94</v>
      </c>
      <c r="AH809" s="19">
        <v>119767131.52</v>
      </c>
      <c r="AI809" s="19">
        <v>122462037.48999999</v>
      </c>
      <c r="AJ809" s="19">
        <v>128672471.01000001</v>
      </c>
      <c r="AK809" s="19">
        <v>136166216.56999999</v>
      </c>
      <c r="AL809" s="19">
        <v>141007109.97999999</v>
      </c>
      <c r="AM809" s="19">
        <v>148994530.62</v>
      </c>
      <c r="AN809" s="19">
        <v>148502472.06999999</v>
      </c>
      <c r="AO809" s="224">
        <v>148403185.53</v>
      </c>
      <c r="AP809" s="224">
        <v>154018368.44</v>
      </c>
    </row>
    <row r="810" spans="1:42" x14ac:dyDescent="0.25">
      <c r="A810" s="28" t="s">
        <v>322</v>
      </c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1100966.21</v>
      </c>
      <c r="S810" s="19">
        <v>1431231.44</v>
      </c>
      <c r="T810" s="19">
        <v>1819908.6</v>
      </c>
      <c r="U810" s="19">
        <v>2210364.91</v>
      </c>
      <c r="V810" s="19">
        <v>1873587.34</v>
      </c>
      <c r="W810" s="19">
        <v>2401434.7599999998</v>
      </c>
      <c r="X810" s="19">
        <v>2025209.03</v>
      </c>
      <c r="Y810" s="19">
        <v>1860170.83</v>
      </c>
      <c r="Z810" s="19">
        <v>2791442.35</v>
      </c>
      <c r="AA810" s="19">
        <v>2222173.89</v>
      </c>
      <c r="AB810" s="19">
        <v>2413831.19</v>
      </c>
      <c r="AC810" s="19">
        <v>3310730.48</v>
      </c>
      <c r="AD810" s="19">
        <v>1935125.75</v>
      </c>
      <c r="AE810" s="19">
        <v>2558298.25</v>
      </c>
      <c r="AF810" s="19">
        <v>3123424.04</v>
      </c>
      <c r="AG810" s="19">
        <v>2658186.88</v>
      </c>
      <c r="AH810" s="19">
        <v>2811311.99</v>
      </c>
      <c r="AI810" s="19">
        <v>2985403.35</v>
      </c>
      <c r="AJ810" s="19">
        <v>2983029.47</v>
      </c>
      <c r="AK810" s="19">
        <v>3306437.78</v>
      </c>
      <c r="AL810" s="19">
        <v>3724183.38</v>
      </c>
      <c r="AM810" s="19">
        <v>3994360.64</v>
      </c>
      <c r="AN810" s="19">
        <v>4116004.08</v>
      </c>
      <c r="AO810" s="224">
        <v>4098970.63</v>
      </c>
      <c r="AP810" s="224">
        <v>2884047.37</v>
      </c>
    </row>
    <row r="811" spans="1:42" x14ac:dyDescent="0.25">
      <c r="A811" s="28" t="s">
        <v>323</v>
      </c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147106.91</v>
      </c>
      <c r="V811" s="19">
        <v>114573.19</v>
      </c>
      <c r="W811" s="19">
        <v>159756.01</v>
      </c>
      <c r="X811" s="19">
        <v>267019.49</v>
      </c>
      <c r="Y811" s="19">
        <v>332932.78000000003</v>
      </c>
      <c r="Z811" s="19">
        <v>254445.93</v>
      </c>
      <c r="AA811" s="19">
        <v>196029.34</v>
      </c>
      <c r="AB811" s="19">
        <v>255788.63</v>
      </c>
      <c r="AC811" s="19">
        <v>370986.83</v>
      </c>
      <c r="AD811" s="19">
        <v>384243.65</v>
      </c>
      <c r="AE811" s="19">
        <v>274309.62</v>
      </c>
      <c r="AF811" s="19">
        <v>333004.74</v>
      </c>
      <c r="AG811" s="19">
        <v>412227.59</v>
      </c>
      <c r="AH811" s="19">
        <v>378508.79</v>
      </c>
      <c r="AI811" s="19">
        <v>490325.08</v>
      </c>
      <c r="AJ811" s="19">
        <v>532693.51</v>
      </c>
      <c r="AK811" s="19">
        <v>520513.35</v>
      </c>
      <c r="AL811" s="19">
        <v>489496.45</v>
      </c>
      <c r="AM811" s="19">
        <v>594688.17000000004</v>
      </c>
      <c r="AN811" s="19">
        <v>863923.08</v>
      </c>
      <c r="AO811" s="224">
        <v>572784.49</v>
      </c>
      <c r="AP811" s="224">
        <v>582764.91</v>
      </c>
    </row>
    <row r="812" spans="1:42" x14ac:dyDescent="0.25">
      <c r="A812" s="28" t="s">
        <v>324</v>
      </c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105825.3</v>
      </c>
      <c r="W812" s="19">
        <v>91626.880000000005</v>
      </c>
      <c r="X812" s="19">
        <v>143199.84</v>
      </c>
      <c r="Y812" s="19">
        <v>201347.47</v>
      </c>
      <c r="Z812" s="19">
        <v>219050.53</v>
      </c>
      <c r="AA812" s="19">
        <v>169654.71</v>
      </c>
      <c r="AB812" s="19">
        <v>128841.01</v>
      </c>
      <c r="AC812" s="19">
        <v>159378.57</v>
      </c>
      <c r="AD812" s="19">
        <v>314995.53999999998</v>
      </c>
      <c r="AE812" s="19">
        <v>338680.85</v>
      </c>
      <c r="AF812" s="19">
        <v>239841.6</v>
      </c>
      <c r="AG812" s="19">
        <v>251836.34</v>
      </c>
      <c r="AH812" s="19">
        <v>299886.33</v>
      </c>
      <c r="AI812" s="19">
        <v>340797.72</v>
      </c>
      <c r="AJ812" s="19">
        <v>404504.75</v>
      </c>
      <c r="AK812" s="19">
        <v>367094.7</v>
      </c>
      <c r="AL812" s="19">
        <v>392405.47</v>
      </c>
      <c r="AM812" s="19">
        <v>306918.05</v>
      </c>
      <c r="AN812" s="19">
        <v>457160.73</v>
      </c>
      <c r="AO812" s="224">
        <v>641949.69999999995</v>
      </c>
      <c r="AP812" s="224">
        <v>378865.54</v>
      </c>
    </row>
    <row r="813" spans="1:42" x14ac:dyDescent="0.25">
      <c r="A813" s="28" t="s">
        <v>325</v>
      </c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85880.639999999999</v>
      </c>
      <c r="X813" s="19">
        <v>87745.65</v>
      </c>
      <c r="Y813" s="19">
        <v>104602.06</v>
      </c>
      <c r="Z813" s="19">
        <v>117785.09</v>
      </c>
      <c r="AA813" s="19">
        <v>182065.52</v>
      </c>
      <c r="AB813" s="19">
        <v>150918.6</v>
      </c>
      <c r="AC813" s="19">
        <v>111432.99</v>
      </c>
      <c r="AD813" s="19">
        <v>162460.66</v>
      </c>
      <c r="AE813" s="19">
        <v>287705.28999999998</v>
      </c>
      <c r="AF813" s="19">
        <v>352605.07</v>
      </c>
      <c r="AG813" s="19">
        <v>218456.73</v>
      </c>
      <c r="AH813" s="19">
        <v>257154.31</v>
      </c>
      <c r="AI813" s="19">
        <v>258815.07</v>
      </c>
      <c r="AJ813" s="19">
        <v>306990</v>
      </c>
      <c r="AK813" s="19">
        <v>388996.38</v>
      </c>
      <c r="AL813" s="19">
        <v>376788.11</v>
      </c>
      <c r="AM813" s="19">
        <v>353471.76</v>
      </c>
      <c r="AN813" s="19">
        <v>329273.87</v>
      </c>
      <c r="AO813" s="224">
        <v>399298.88</v>
      </c>
      <c r="AP813" s="224">
        <v>588065.93000000005</v>
      </c>
    </row>
    <row r="814" spans="1:42" x14ac:dyDescent="0.25">
      <c r="A814" s="28" t="s">
        <v>326</v>
      </c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92295.01</v>
      </c>
      <c r="Y814" s="19">
        <v>98697.85</v>
      </c>
      <c r="Z814" s="19">
        <v>102380.62</v>
      </c>
      <c r="AA814" s="19">
        <v>102706.03</v>
      </c>
      <c r="AB814" s="19">
        <v>164403.4</v>
      </c>
      <c r="AC814" s="19">
        <v>147073.85</v>
      </c>
      <c r="AD814" s="19">
        <v>100503.57</v>
      </c>
      <c r="AE814" s="19">
        <v>152187.87</v>
      </c>
      <c r="AF814" s="19">
        <v>250870.39</v>
      </c>
      <c r="AG814" s="19">
        <v>325372.01</v>
      </c>
      <c r="AH814" s="19">
        <v>208933.87</v>
      </c>
      <c r="AI814" s="19">
        <v>202779.4</v>
      </c>
      <c r="AJ814" s="19">
        <v>230367.71</v>
      </c>
      <c r="AK814" s="19">
        <v>267028.89</v>
      </c>
      <c r="AL814" s="19">
        <v>344393.97</v>
      </c>
      <c r="AM814" s="19">
        <v>347290.98</v>
      </c>
      <c r="AN814" s="19">
        <v>300833.55</v>
      </c>
      <c r="AO814" s="224">
        <v>247415.87</v>
      </c>
      <c r="AP814" s="224">
        <v>376111.69</v>
      </c>
    </row>
    <row r="815" spans="1:42" x14ac:dyDescent="0.25">
      <c r="A815" s="28" t="s">
        <v>618</v>
      </c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82187.73</v>
      </c>
      <c r="Z815" s="19">
        <v>78451.960000000006</v>
      </c>
      <c r="AA815" s="19">
        <v>88054.54</v>
      </c>
      <c r="AB815" s="19">
        <v>102549.92</v>
      </c>
      <c r="AC815" s="19">
        <v>161002.32</v>
      </c>
      <c r="AD815" s="19">
        <v>143463.25</v>
      </c>
      <c r="AE815" s="19">
        <v>109171.11</v>
      </c>
      <c r="AF815" s="19">
        <v>147890.73000000001</v>
      </c>
      <c r="AG815" s="19">
        <v>237387.1</v>
      </c>
      <c r="AH815" s="19">
        <v>309143.74</v>
      </c>
      <c r="AI815" s="19">
        <v>230819.52</v>
      </c>
      <c r="AJ815" s="19">
        <v>175716.35</v>
      </c>
      <c r="AK815" s="19">
        <v>191063.97</v>
      </c>
      <c r="AL815" s="19">
        <v>241059.44</v>
      </c>
      <c r="AM815" s="19">
        <v>259282.08</v>
      </c>
      <c r="AN815" s="19">
        <v>308262.12</v>
      </c>
      <c r="AO815" s="224">
        <v>291979.05</v>
      </c>
      <c r="AP815" s="224">
        <v>231337.99</v>
      </c>
    </row>
    <row r="816" spans="1:42" x14ac:dyDescent="0.25">
      <c r="A816" s="28" t="s">
        <v>329</v>
      </c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497225</v>
      </c>
      <c r="V816" s="19">
        <v>476347</v>
      </c>
      <c r="W816" s="19">
        <v>498163</v>
      </c>
      <c r="X816" s="19">
        <v>668838</v>
      </c>
      <c r="Y816" s="19">
        <v>819768</v>
      </c>
      <c r="Z816" s="19">
        <v>772114</v>
      </c>
      <c r="AA816" s="19">
        <v>738510</v>
      </c>
      <c r="AB816" s="19">
        <v>802502</v>
      </c>
      <c r="AC816" s="19">
        <v>949875</v>
      </c>
      <c r="AD816" s="19">
        <v>1105667</v>
      </c>
      <c r="AE816" s="19">
        <v>1162055</v>
      </c>
      <c r="AF816" s="19">
        <v>1324213</v>
      </c>
      <c r="AG816" s="19">
        <v>1445280</v>
      </c>
      <c r="AH816" s="19">
        <v>1453627</v>
      </c>
      <c r="AI816" s="19">
        <v>1523537</v>
      </c>
      <c r="AJ816" s="19">
        <v>1650272</v>
      </c>
      <c r="AK816" s="19">
        <v>1734697</v>
      </c>
      <c r="AL816" s="19">
        <v>1844143</v>
      </c>
      <c r="AM816" s="19">
        <v>1861651</v>
      </c>
      <c r="AN816" s="19">
        <v>2259453</v>
      </c>
      <c r="AO816" s="224">
        <v>2153428</v>
      </c>
      <c r="AP816" s="224">
        <v>2157146</v>
      </c>
    </row>
    <row r="817" spans="1:42" x14ac:dyDescent="0.25">
      <c r="A817" s="28" t="s">
        <v>330</v>
      </c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246779.83</v>
      </c>
      <c r="X817" s="19">
        <v>258618.67</v>
      </c>
      <c r="Y817" s="19">
        <v>285487.64</v>
      </c>
      <c r="Z817" s="19">
        <v>298617.67</v>
      </c>
      <c r="AA817" s="19">
        <v>372826.09</v>
      </c>
      <c r="AB817" s="19">
        <v>417871.92</v>
      </c>
      <c r="AC817" s="19">
        <v>419509.16</v>
      </c>
      <c r="AD817" s="19">
        <v>406427.48</v>
      </c>
      <c r="AE817" s="19">
        <v>549064.27</v>
      </c>
      <c r="AF817" s="19">
        <v>751366.19</v>
      </c>
      <c r="AG817" s="19">
        <v>781215.84</v>
      </c>
      <c r="AH817" s="19">
        <v>775231.92</v>
      </c>
      <c r="AI817" s="19">
        <v>692413.99</v>
      </c>
      <c r="AJ817" s="19">
        <v>713074.06</v>
      </c>
      <c r="AK817" s="19">
        <v>847089.24</v>
      </c>
      <c r="AL817" s="19">
        <v>962241.52</v>
      </c>
      <c r="AM817" s="19">
        <v>960044.82</v>
      </c>
      <c r="AN817" s="19">
        <v>938369.54</v>
      </c>
      <c r="AO817" s="224">
        <v>938693.8</v>
      </c>
      <c r="AP817" s="224">
        <v>1195515.6100000001</v>
      </c>
    </row>
    <row r="818" spans="1:42" x14ac:dyDescent="0.25">
      <c r="A818" s="49" t="s">
        <v>331</v>
      </c>
      <c r="C818" s="7"/>
      <c r="D818" s="7"/>
      <c r="E818" s="7"/>
      <c r="F818" s="7"/>
    </row>
    <row r="819" spans="1:42" x14ac:dyDescent="0.25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0.95276293928529998</v>
      </c>
      <c r="R819" s="18">
        <v>0.96603805812029997</v>
      </c>
      <c r="S819" s="18">
        <v>0.96671245741230005</v>
      </c>
      <c r="T819" s="18">
        <v>0.96280813149779998</v>
      </c>
      <c r="U819" s="18">
        <v>0.95914254800230003</v>
      </c>
      <c r="V819" s="18">
        <v>0.96749146599479996</v>
      </c>
      <c r="W819" s="18">
        <v>0.96318982189470004</v>
      </c>
      <c r="X819" s="18">
        <v>0.96818449966510001</v>
      </c>
      <c r="Y819" s="18">
        <v>0.96982097960830005</v>
      </c>
      <c r="Z819" s="18">
        <v>0.96172209777579998</v>
      </c>
      <c r="AA819" s="18">
        <v>0.97040345417740004</v>
      </c>
      <c r="AB819" s="18">
        <v>0.96806723954929996</v>
      </c>
      <c r="AC819" s="18">
        <v>0.95873150604659996</v>
      </c>
      <c r="AD819" s="18">
        <v>0.97176235945529998</v>
      </c>
      <c r="AE819" s="18">
        <v>0.96648112642689998</v>
      </c>
      <c r="AF819" s="18">
        <v>0.96168480473770002</v>
      </c>
      <c r="AG819" s="18">
        <v>0.9659247181242</v>
      </c>
      <c r="AH819" s="18">
        <v>0.96561420845680002</v>
      </c>
      <c r="AI819" s="18">
        <v>0.96448736509370003</v>
      </c>
      <c r="AJ819" s="18">
        <v>0.96524338858350001</v>
      </c>
      <c r="AK819" s="18">
        <v>0.9642981350541</v>
      </c>
      <c r="AL819" s="18">
        <v>0.96201287357309995</v>
      </c>
      <c r="AM819" s="18">
        <v>0.96218124862650001</v>
      </c>
      <c r="AN819" s="18">
        <v>0.95883390495870002</v>
      </c>
      <c r="AO819" s="220">
        <v>0.95957254399500003</v>
      </c>
      <c r="AP819" s="220">
        <v>0.96830548409119999</v>
      </c>
    </row>
    <row r="820" spans="1:42" x14ac:dyDescent="0.25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3.6560102632680003E-2</v>
      </c>
      <c r="R820" s="18">
        <v>2.3372395726720001E-2</v>
      </c>
      <c r="S820" s="18">
        <v>2.6222935097189998E-2</v>
      </c>
      <c r="T820" s="18">
        <v>2.950802164984E-2</v>
      </c>
      <c r="U820" s="18">
        <v>3.3354341761580003E-2</v>
      </c>
      <c r="V820" s="18">
        <v>2.5918845354740001E-2</v>
      </c>
      <c r="W820" s="18">
        <v>3.0486038780719999E-2</v>
      </c>
      <c r="X820" s="18">
        <v>2.3916820253979999E-2</v>
      </c>
      <c r="Y820" s="18">
        <v>2.0947543685109999E-2</v>
      </c>
      <c r="Z820" s="18">
        <v>2.9984246899800001E-2</v>
      </c>
      <c r="AA820" s="18">
        <v>2.2218346920510001E-2</v>
      </c>
      <c r="AB820" s="18">
        <v>2.3970294996060001E-2</v>
      </c>
      <c r="AC820" s="18">
        <v>3.2071350525170003E-2</v>
      </c>
      <c r="AD820" s="18">
        <v>1.7969231070590001E-2</v>
      </c>
      <c r="AE820" s="18">
        <v>2.304859664074E-2</v>
      </c>
      <c r="AF820" s="18">
        <v>2.690660608282E-2</v>
      </c>
      <c r="AG820" s="18">
        <v>2.207349126393E-2</v>
      </c>
      <c r="AH820" s="18">
        <v>2.2666008340489999E-2</v>
      </c>
      <c r="AI820" s="18">
        <v>2.3512460430999998E-2</v>
      </c>
      <c r="AJ820" s="18">
        <v>2.2377354311029999E-2</v>
      </c>
      <c r="AK820" s="18">
        <v>2.3415439344949999E-2</v>
      </c>
      <c r="AL820" s="18">
        <v>2.5408026273389998E-2</v>
      </c>
      <c r="AM820" s="18">
        <v>2.5794899262860001E-2</v>
      </c>
      <c r="AN820" s="18">
        <v>2.657574793093E-2</v>
      </c>
      <c r="AO820" s="220">
        <v>2.6503876322749999E-2</v>
      </c>
      <c r="AP820" s="220">
        <v>1.8131856044420001E-2</v>
      </c>
    </row>
    <row r="821" spans="1:42" x14ac:dyDescent="0.25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3.1377592765610002E-3</v>
      </c>
      <c r="R821" s="18">
        <v>2.7235196244310002E-3</v>
      </c>
      <c r="S821" s="18">
        <v>1.5426713503659999E-3</v>
      </c>
      <c r="T821" s="18">
        <v>2.3863442177800001E-3</v>
      </c>
      <c r="U821" s="18">
        <v>2.2198389638889999E-3</v>
      </c>
      <c r="V821" s="18">
        <v>1.5849833792160001E-3</v>
      </c>
      <c r="W821" s="18">
        <v>2.0280908719389999E-3</v>
      </c>
      <c r="X821" s="18">
        <v>3.1533817260530001E-3</v>
      </c>
      <c r="Y821" s="18">
        <v>3.7491846666869999E-3</v>
      </c>
      <c r="Z821" s="18">
        <v>2.7331281220150001E-3</v>
      </c>
      <c r="AA821" s="18">
        <v>1.9599941761169999E-3</v>
      </c>
      <c r="AB821" s="18">
        <v>2.5400819009790002E-3</v>
      </c>
      <c r="AC821" s="18">
        <v>3.5937835281450001E-3</v>
      </c>
      <c r="AD821" s="18">
        <v>3.568017703376E-3</v>
      </c>
      <c r="AE821" s="18">
        <v>2.471350549552E-3</v>
      </c>
      <c r="AF821" s="18">
        <v>2.8686554397180002E-3</v>
      </c>
      <c r="AG821" s="18">
        <v>3.423123549017E-3</v>
      </c>
      <c r="AH821" s="18">
        <v>3.0517009217069999E-3</v>
      </c>
      <c r="AI821" s="18">
        <v>3.8617056692950001E-3</v>
      </c>
      <c r="AJ821" s="18">
        <v>3.9960287125350002E-3</v>
      </c>
      <c r="AK821" s="18">
        <v>3.6861570022229998E-3</v>
      </c>
      <c r="AL821" s="18">
        <v>3.339561292584E-3</v>
      </c>
      <c r="AM821" s="18">
        <v>3.840394701557E-3</v>
      </c>
      <c r="AN821" s="18">
        <v>5.5780804779459996E-3</v>
      </c>
      <c r="AO821" s="220">
        <v>3.7036150421380001E-3</v>
      </c>
      <c r="AP821" s="220">
        <v>3.6638127257449999E-3</v>
      </c>
    </row>
    <row r="822" spans="1:42" x14ac:dyDescent="0.25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2.0005726653559998E-3</v>
      </c>
      <c r="R822" s="18">
        <v>1.910180507886E-3</v>
      </c>
      <c r="S822" s="18">
        <v>1.9790220684169999E-3</v>
      </c>
      <c r="T822" s="18">
        <v>1.1623016821000001E-3</v>
      </c>
      <c r="U822" s="18">
        <v>1.835719685044E-3</v>
      </c>
      <c r="V822" s="18">
        <v>1.4639667587199999E-3</v>
      </c>
      <c r="W822" s="18">
        <v>1.163196545484E-3</v>
      </c>
      <c r="X822" s="18">
        <v>1.6911265864140001E-3</v>
      </c>
      <c r="Y822" s="18">
        <v>2.2673911748799999E-3</v>
      </c>
      <c r="Z822" s="18">
        <v>2.3529288272969998E-3</v>
      </c>
      <c r="AA822" s="18">
        <v>1.6962881349839999E-3</v>
      </c>
      <c r="AB822" s="18">
        <v>1.279442004927E-3</v>
      </c>
      <c r="AC822" s="18">
        <v>1.5439148597409999E-3</v>
      </c>
      <c r="AD822" s="18">
        <v>2.9249921585030002E-3</v>
      </c>
      <c r="AE822" s="18">
        <v>3.0512932968600002E-3</v>
      </c>
      <c r="AF822" s="18">
        <v>2.06610545697E-3</v>
      </c>
      <c r="AG822" s="18">
        <v>2.0912401956219998E-3</v>
      </c>
      <c r="AH822" s="18">
        <v>2.4178127796409998E-3</v>
      </c>
      <c r="AI822" s="18">
        <v>2.6840570492679999E-3</v>
      </c>
      <c r="AJ822" s="18">
        <v>3.0344139078339999E-3</v>
      </c>
      <c r="AK822" s="18">
        <v>2.5996810627130001E-3</v>
      </c>
      <c r="AL822" s="18">
        <v>2.677163682413E-3</v>
      </c>
      <c r="AM822" s="18">
        <v>1.9820243826809999E-3</v>
      </c>
      <c r="AN822" s="18">
        <v>2.9517435085729998E-3</v>
      </c>
      <c r="AO822" s="220">
        <v>4.1508361464470001E-3</v>
      </c>
      <c r="AP822" s="220">
        <v>2.381907975204E-3</v>
      </c>
    </row>
    <row r="823" spans="1:42" x14ac:dyDescent="0.25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1.403497925569E-3</v>
      </c>
      <c r="R823" s="18">
        <v>1.698847655384E-3</v>
      </c>
      <c r="S823" s="18">
        <v>1.4758787218470001E-3</v>
      </c>
      <c r="T823" s="18">
        <v>1.6888361879420001E-3</v>
      </c>
      <c r="U823" s="18">
        <v>1.0466018893740001E-3</v>
      </c>
      <c r="V823" s="18">
        <v>1.466536941692E-3</v>
      </c>
      <c r="W823" s="18">
        <v>1.0902484486199999E-3</v>
      </c>
      <c r="X823" s="18">
        <v>1.036237202201E-3</v>
      </c>
      <c r="Y823" s="18">
        <v>1.177932793088E-3</v>
      </c>
      <c r="Z823" s="18">
        <v>1.2651872318540001E-3</v>
      </c>
      <c r="AA823" s="18">
        <v>1.820377290827E-3</v>
      </c>
      <c r="AB823" s="18">
        <v>1.4986811743E-3</v>
      </c>
      <c r="AC823" s="18">
        <v>1.0794616185E-3</v>
      </c>
      <c r="AD823" s="18">
        <v>1.508580586776E-3</v>
      </c>
      <c r="AE823" s="18">
        <v>2.5920367887590002E-3</v>
      </c>
      <c r="AF823" s="18">
        <v>3.0375016647739999E-3</v>
      </c>
      <c r="AG823" s="18">
        <v>1.8140570768310001E-3</v>
      </c>
      <c r="AH823" s="18">
        <v>2.0732888259950002E-3</v>
      </c>
      <c r="AI823" s="18">
        <v>2.038377525208E-3</v>
      </c>
      <c r="AJ823" s="18">
        <v>2.3029018214640001E-3</v>
      </c>
      <c r="AK823" s="18">
        <v>2.754783772552E-3</v>
      </c>
      <c r="AL823" s="18">
        <v>2.5706151447309998E-3</v>
      </c>
      <c r="AM823" s="18">
        <v>2.2826602961580002E-3</v>
      </c>
      <c r="AN823" s="18">
        <v>2.1260181475239999E-3</v>
      </c>
      <c r="AO823" s="220">
        <v>2.5818599562239999E-3</v>
      </c>
      <c r="AP823" s="220">
        <v>3.6971399631990001E-3</v>
      </c>
    </row>
    <row r="824" spans="1:42" x14ac:dyDescent="0.25">
      <c r="A824" s="16" t="s">
        <v>337</v>
      </c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3.1253235132650001E-3</v>
      </c>
      <c r="R824" s="18">
        <v>1.2544143854999999E-3</v>
      </c>
      <c r="S824" s="18">
        <v>1.265258139527E-3</v>
      </c>
      <c r="T824" s="18">
        <v>1.3308855848649999E-3</v>
      </c>
      <c r="U824" s="18">
        <v>1.39214682698E-3</v>
      </c>
      <c r="V824" s="18">
        <v>1.018659006706E-3</v>
      </c>
      <c r="W824" s="18">
        <v>1.3769084040690001E-3</v>
      </c>
      <c r="X824" s="18">
        <v>1.0899631256879999E-3</v>
      </c>
      <c r="Y824" s="18">
        <v>1.1114449765359999E-3</v>
      </c>
      <c r="Z824" s="18">
        <v>1.099720288988E-3</v>
      </c>
      <c r="AA824" s="18">
        <v>1.0269035270540001E-3</v>
      </c>
      <c r="AB824" s="18">
        <v>1.6325905525959999E-3</v>
      </c>
      <c r="AC824" s="18">
        <v>1.4247179058910001E-3</v>
      </c>
      <c r="AD824" s="18">
        <v>9.33258147565E-4</v>
      </c>
      <c r="AE824" s="18">
        <v>1.371113328653E-3</v>
      </c>
      <c r="AF824" s="18">
        <v>2.1611125083020001E-3</v>
      </c>
      <c r="AG824" s="18">
        <v>2.7018778379730001E-3</v>
      </c>
      <c r="AH824" s="18">
        <v>1.6845148659690001E-3</v>
      </c>
      <c r="AI824" s="18">
        <v>1.597051406378E-3</v>
      </c>
      <c r="AJ824" s="18">
        <v>1.7281156355759999E-3</v>
      </c>
      <c r="AK824" s="18">
        <v>1.8910377854279999E-3</v>
      </c>
      <c r="AL824" s="18">
        <v>2.349607993299E-3</v>
      </c>
      <c r="AM824" s="18">
        <v>2.2427458738430001E-3</v>
      </c>
      <c r="AN824" s="18">
        <v>1.9423879176439999E-3</v>
      </c>
      <c r="AO824" s="220">
        <v>1.59978692474E-3</v>
      </c>
      <c r="AP824" s="220">
        <v>2.364594663264E-3</v>
      </c>
    </row>
    <row r="825" spans="1:42" x14ac:dyDescent="0.25">
      <c r="A825" s="16" t="s">
        <v>619</v>
      </c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1.009804701268E-3</v>
      </c>
      <c r="R825" s="18">
        <v>3.0025839798040002E-3</v>
      </c>
      <c r="S825" s="18">
        <v>8.0177721034500004E-4</v>
      </c>
      <c r="T825" s="18">
        <v>1.115479179718E-3</v>
      </c>
      <c r="U825" s="18">
        <v>1.00880287083E-3</v>
      </c>
      <c r="V825" s="18">
        <v>1.0555425641580001E-3</v>
      </c>
      <c r="W825" s="18">
        <v>6.6569505442599995E-4</v>
      </c>
      <c r="X825" s="18">
        <v>9.2797144060000004E-4</v>
      </c>
      <c r="Y825" s="18">
        <v>9.255230954E-4</v>
      </c>
      <c r="Z825" s="18">
        <v>8.4269085421499995E-4</v>
      </c>
      <c r="AA825" s="18">
        <v>8.8041099143999996E-4</v>
      </c>
      <c r="AB825" s="18">
        <v>1.0183611200340001E-3</v>
      </c>
      <c r="AC825" s="18">
        <v>1.559644275268E-3</v>
      </c>
      <c r="AD825" s="18">
        <v>1.33217404057E-3</v>
      </c>
      <c r="AE825" s="18">
        <v>9.8356041138400008E-4</v>
      </c>
      <c r="AF825" s="18">
        <v>1.27399852356E-3</v>
      </c>
      <c r="AG825" s="18">
        <v>1.9712542099450002E-3</v>
      </c>
      <c r="AH825" s="18">
        <v>2.4924500070339999E-3</v>
      </c>
      <c r="AI825" s="18">
        <v>1.8178899781509999E-3</v>
      </c>
      <c r="AJ825" s="18">
        <v>1.318145550266E-3</v>
      </c>
      <c r="AK825" s="18">
        <v>1.35307152235E-3</v>
      </c>
      <c r="AL825" s="18">
        <v>1.6446141234239999E-3</v>
      </c>
      <c r="AM825" s="18">
        <v>1.674399418843E-3</v>
      </c>
      <c r="AN825" s="18">
        <v>1.9903518651939998E-3</v>
      </c>
      <c r="AO825" s="220">
        <v>1.8879317098290001E-3</v>
      </c>
      <c r="AP825" s="220">
        <v>1.4544099295719999E-3</v>
      </c>
    </row>
    <row r="826" spans="1:42" x14ac:dyDescent="0.25">
      <c r="A826" s="16" t="s">
        <v>340</v>
      </c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1.067695808202E-2</v>
      </c>
      <c r="R826" s="18">
        <v>1.0589546153E-2</v>
      </c>
      <c r="S826" s="18">
        <v>7.0646074904999996E-3</v>
      </c>
      <c r="T826" s="18">
        <v>7.6838468524050001E-3</v>
      </c>
      <c r="U826" s="18">
        <v>7.5031102361160004E-3</v>
      </c>
      <c r="V826" s="18">
        <v>6.5896886504930004E-3</v>
      </c>
      <c r="W826" s="18">
        <v>6.324139324537E-3</v>
      </c>
      <c r="X826" s="18">
        <v>7.8986800809560005E-3</v>
      </c>
      <c r="Y826" s="18">
        <v>9.2314767065909999E-3</v>
      </c>
      <c r="Z826" s="18">
        <v>8.2936553243679999E-3</v>
      </c>
      <c r="AA826" s="18">
        <v>7.3839741204220002E-3</v>
      </c>
      <c r="AB826" s="18">
        <v>7.9691567528369991E-3</v>
      </c>
      <c r="AC826" s="18">
        <v>9.2015221875459997E-3</v>
      </c>
      <c r="AD826" s="18">
        <v>1.026702263679E-2</v>
      </c>
      <c r="AE826" s="18">
        <v>1.046935437521E-2</v>
      </c>
      <c r="AF826" s="18">
        <v>1.1407373593319999E-2</v>
      </c>
      <c r="AG826" s="18">
        <v>1.200155286939E-2</v>
      </c>
      <c r="AH826" s="18">
        <v>1.171976740035E-2</v>
      </c>
      <c r="AI826" s="18">
        <v>1.1999081628300001E-2</v>
      </c>
      <c r="AJ826" s="18">
        <v>1.237960562768E-2</v>
      </c>
      <c r="AK826" s="18">
        <v>1.2284731145269999E-2</v>
      </c>
      <c r="AL826" s="18">
        <v>1.2581562236449999E-2</v>
      </c>
      <c r="AM826" s="18">
        <v>1.2022224673079999E-2</v>
      </c>
      <c r="AN826" s="18">
        <v>1.4588581916880001E-2</v>
      </c>
      <c r="AO826" s="220">
        <v>1.3924029779380001E-2</v>
      </c>
      <c r="AP826" s="220">
        <v>1.3561865256980001E-2</v>
      </c>
    </row>
    <row r="827" spans="1:42" x14ac:dyDescent="0.25">
      <c r="A827" s="16" t="s">
        <v>341</v>
      </c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5.5386261401009999E-3</v>
      </c>
      <c r="R827" s="18">
        <v>5.9558460206879998E-3</v>
      </c>
      <c r="S827" s="18">
        <v>3.5429140717179999E-3</v>
      </c>
      <c r="T827" s="18">
        <v>4.1352009525250002E-3</v>
      </c>
      <c r="U827" s="18">
        <v>3.4475515871839999E-3</v>
      </c>
      <c r="V827" s="18">
        <v>3.5407385125570002E-3</v>
      </c>
      <c r="W827" s="18">
        <v>3.1328519071150002E-3</v>
      </c>
      <c r="X827" s="18">
        <v>3.0541717684889999E-3</v>
      </c>
      <c r="Y827" s="18">
        <v>3.214900865024E-3</v>
      </c>
      <c r="Z827" s="18">
        <v>3.207598375056E-3</v>
      </c>
      <c r="AA827" s="18">
        <v>3.727691809321E-3</v>
      </c>
      <c r="AB827" s="18">
        <v>4.1496328469300004E-3</v>
      </c>
      <c r="AC827" s="18">
        <v>4.0638237996589999E-3</v>
      </c>
      <c r="AD827" s="18">
        <v>3.7740127749110002E-3</v>
      </c>
      <c r="AE827" s="18">
        <v>4.946710528795E-3</v>
      </c>
      <c r="AF827" s="18">
        <v>6.4726126966359997E-3</v>
      </c>
      <c r="AG827" s="18">
        <v>6.4871891247490002E-3</v>
      </c>
      <c r="AH827" s="18">
        <v>6.250253698998E-3</v>
      </c>
      <c r="AI827" s="18">
        <v>5.4533189097369997E-3</v>
      </c>
      <c r="AJ827" s="18">
        <v>5.3491630073060001E-3</v>
      </c>
      <c r="AK827" s="18">
        <v>5.9988930803300004E-3</v>
      </c>
      <c r="AL827" s="18">
        <v>6.5648372614540004E-3</v>
      </c>
      <c r="AM827" s="18">
        <v>6.1998055888439997E-3</v>
      </c>
      <c r="AN827" s="18">
        <v>6.0587579303619998E-3</v>
      </c>
      <c r="AO827" s="220">
        <v>6.0695785907930004E-3</v>
      </c>
      <c r="AP827" s="220">
        <v>7.5161445560349999E-3</v>
      </c>
    </row>
    <row r="828" spans="1:42" x14ac:dyDescent="0.25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9">
        <v>554</v>
      </c>
      <c r="AB828" s="19">
        <v>1348</v>
      </c>
      <c r="AC828" s="19">
        <v>0</v>
      </c>
      <c r="AD828" s="19">
        <v>890</v>
      </c>
      <c r="AE828" s="19">
        <v>0</v>
      </c>
      <c r="AF828" s="19">
        <v>0</v>
      </c>
      <c r="AG828" s="19">
        <v>896</v>
      </c>
      <c r="AH828" s="19">
        <v>14591</v>
      </c>
      <c r="AI828" s="19">
        <v>231</v>
      </c>
      <c r="AJ828" s="19">
        <v>2288</v>
      </c>
      <c r="AK828" s="19">
        <v>3258</v>
      </c>
      <c r="AL828" s="19">
        <v>5243</v>
      </c>
      <c r="AM828" s="19">
        <v>5248</v>
      </c>
      <c r="AN828" s="19">
        <v>0</v>
      </c>
      <c r="AO828" s="224">
        <v>0</v>
      </c>
      <c r="AP828" s="224">
        <v>4952</v>
      </c>
    </row>
    <row r="829" spans="1:42" x14ac:dyDescent="0.25">
      <c r="A829" s="28" t="s">
        <v>342</v>
      </c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11295</v>
      </c>
      <c r="V829" s="19">
        <v>9092</v>
      </c>
      <c r="W829" s="19">
        <v>12166</v>
      </c>
      <c r="X829" s="19">
        <v>37760</v>
      </c>
      <c r="Y829" s="19">
        <v>17700</v>
      </c>
      <c r="Z829" s="19">
        <v>20723</v>
      </c>
      <c r="AA829" s="19">
        <v>18001</v>
      </c>
      <c r="AB829" s="19">
        <v>9798</v>
      </c>
      <c r="AC829" s="19">
        <v>31194</v>
      </c>
      <c r="AD829" s="19">
        <v>48501</v>
      </c>
      <c r="AE829" s="19">
        <v>8864</v>
      </c>
      <c r="AF829" s="19">
        <v>1158</v>
      </c>
      <c r="AG829" s="19">
        <v>12334</v>
      </c>
      <c r="AH829" s="19">
        <v>957</v>
      </c>
      <c r="AI829" s="19">
        <v>32535</v>
      </c>
      <c r="AJ829" s="19">
        <v>7154</v>
      </c>
      <c r="AK829" s="19">
        <v>17297</v>
      </c>
      <c r="AL829" s="19">
        <v>3943</v>
      </c>
      <c r="AM829" s="19">
        <v>23179</v>
      </c>
      <c r="AN829" s="19">
        <v>16478</v>
      </c>
      <c r="AO829" s="224">
        <v>15439</v>
      </c>
      <c r="AP829" s="224">
        <v>20727</v>
      </c>
    </row>
    <row r="830" spans="1:42" x14ac:dyDescent="0.25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224">
        <v>0</v>
      </c>
      <c r="AP830" s="224">
        <v>0</v>
      </c>
    </row>
    <row r="831" spans="1:42" x14ac:dyDescent="0.25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23713</v>
      </c>
      <c r="W831" s="19">
        <v>16173</v>
      </c>
      <c r="X831" s="19">
        <v>43111</v>
      </c>
      <c r="Y831" s="19">
        <v>44828</v>
      </c>
      <c r="Z831" s="19">
        <v>7202</v>
      </c>
      <c r="AA831" s="19">
        <v>10821</v>
      </c>
      <c r="AB831" s="19">
        <v>19121</v>
      </c>
      <c r="AC831" s="19">
        <v>38266</v>
      </c>
      <c r="AD831" s="19">
        <v>22949</v>
      </c>
      <c r="AE831" s="19">
        <v>40084</v>
      </c>
      <c r="AF831" s="19">
        <v>77030</v>
      </c>
      <c r="AG831" s="19">
        <v>7563</v>
      </c>
      <c r="AH831" s="19">
        <v>5227</v>
      </c>
      <c r="AI831" s="19">
        <v>76982</v>
      </c>
      <c r="AJ831" s="19">
        <v>46165</v>
      </c>
      <c r="AK831" s="19">
        <v>35942</v>
      </c>
      <c r="AL831" s="19">
        <v>13473</v>
      </c>
      <c r="AM831" s="19">
        <v>27971</v>
      </c>
      <c r="AN831" s="19">
        <v>31902</v>
      </c>
      <c r="AO831" s="224">
        <v>66632</v>
      </c>
      <c r="AP831" s="224">
        <v>31850</v>
      </c>
    </row>
    <row r="832" spans="1:42" x14ac:dyDescent="0.25">
      <c r="A832" s="28" t="s">
        <v>819</v>
      </c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>
        <v>10821</v>
      </c>
      <c r="AB832" s="19">
        <v>11335</v>
      </c>
      <c r="AC832" s="19">
        <v>18884</v>
      </c>
      <c r="AD832" s="19">
        <v>14515</v>
      </c>
      <c r="AE832" s="19">
        <v>32346</v>
      </c>
      <c r="AF832" s="19">
        <v>70793</v>
      </c>
      <c r="AG832" s="19">
        <v>5505</v>
      </c>
      <c r="AH832" s="19">
        <v>5227</v>
      </c>
      <c r="AI832" s="19">
        <v>42759</v>
      </c>
      <c r="AJ832" s="19">
        <v>31516</v>
      </c>
      <c r="AK832" s="19">
        <v>32046</v>
      </c>
      <c r="AL832" s="19">
        <v>7638</v>
      </c>
      <c r="AM832" s="19">
        <v>14347</v>
      </c>
      <c r="AN832" s="19">
        <v>14258</v>
      </c>
      <c r="AO832" s="224">
        <v>41451</v>
      </c>
      <c r="AP832" s="224">
        <v>20170</v>
      </c>
    </row>
    <row r="833" spans="1:42" x14ac:dyDescent="0.25">
      <c r="A833" s="28" t="s">
        <v>345</v>
      </c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10838</v>
      </c>
      <c r="X833" s="19">
        <v>5877</v>
      </c>
      <c r="Y833" s="19">
        <v>12902</v>
      </c>
      <c r="Z833" s="19">
        <v>0</v>
      </c>
      <c r="AA833" s="19">
        <v>10070</v>
      </c>
      <c r="AB833" s="19">
        <v>5493</v>
      </c>
      <c r="AC833" s="19">
        <v>18884</v>
      </c>
      <c r="AD833" s="19">
        <v>7771</v>
      </c>
      <c r="AE833" s="19">
        <v>32346</v>
      </c>
      <c r="AF833" s="19">
        <v>50414</v>
      </c>
      <c r="AG833" s="19">
        <v>5505</v>
      </c>
      <c r="AH833" s="19">
        <v>1279</v>
      </c>
      <c r="AI833" s="19">
        <v>3396</v>
      </c>
      <c r="AJ833" s="19">
        <v>1136</v>
      </c>
      <c r="AK833" s="19">
        <v>23950</v>
      </c>
      <c r="AL833" s="19">
        <v>7638</v>
      </c>
      <c r="AM833" s="19">
        <v>12086</v>
      </c>
      <c r="AN833" s="19">
        <v>4253</v>
      </c>
      <c r="AO833" s="224">
        <v>19565</v>
      </c>
      <c r="AP833" s="224">
        <v>11615</v>
      </c>
    </row>
    <row r="834" spans="1:42" x14ac:dyDescent="0.25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8">
        <v>9.1521471376999994E-5</v>
      </c>
      <c r="AB834" s="18">
        <v>2.6164912777599999E-4</v>
      </c>
      <c r="AC834" s="18">
        <v>0</v>
      </c>
      <c r="AD834" s="18">
        <v>2.05087623966E-4</v>
      </c>
      <c r="AE834" s="18">
        <v>0</v>
      </c>
      <c r="AF834" s="18">
        <v>0</v>
      </c>
      <c r="AG834" s="18">
        <v>1.78355371213E-4</v>
      </c>
      <c r="AH834" s="18">
        <v>2.8330912878880002E-3</v>
      </c>
      <c r="AI834" s="18">
        <v>5.3603352603000002E-5</v>
      </c>
      <c r="AJ834" s="18">
        <v>5.46788936947E-4</v>
      </c>
      <c r="AK834" s="18">
        <v>6.6166326303100003E-4</v>
      </c>
      <c r="AL834" s="18">
        <v>4.3738631390700001E-4</v>
      </c>
      <c r="AM834" s="18">
        <v>6.6603052166599997E-4</v>
      </c>
      <c r="AN834" s="18">
        <v>0</v>
      </c>
      <c r="AO834" s="220">
        <v>0</v>
      </c>
      <c r="AP834" s="220">
        <v>1.033833955033E-3</v>
      </c>
    </row>
    <row r="835" spans="1:42" x14ac:dyDescent="0.25">
      <c r="A835" s="16" t="s">
        <v>346</v>
      </c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2.431705984501E-3</v>
      </c>
      <c r="U835" s="18">
        <v>1.9040254531020001E-3</v>
      </c>
      <c r="V835" s="18">
        <v>1.214815999859E-3</v>
      </c>
      <c r="W835" s="18">
        <v>2.1191926719040001E-3</v>
      </c>
      <c r="X835" s="18">
        <v>7.3956181591750001E-3</v>
      </c>
      <c r="Y835" s="18">
        <v>3.6266289578010002E-3</v>
      </c>
      <c r="Z835" s="18">
        <v>2.9277722574380001E-3</v>
      </c>
      <c r="AA835" s="18">
        <v>3.236072849929E-3</v>
      </c>
      <c r="AB835" s="18">
        <v>1.613568957198E-3</v>
      </c>
      <c r="AC835" s="18">
        <v>6.1080344924880001E-3</v>
      </c>
      <c r="AD835" s="18">
        <v>1.141375849326E-2</v>
      </c>
      <c r="AE835" s="18">
        <v>1.995097623917E-3</v>
      </c>
      <c r="AF835" s="18">
        <v>2.36293393676E-4</v>
      </c>
      <c r="AG835" s="18">
        <v>2.0852430141939998E-3</v>
      </c>
      <c r="AH835" s="18">
        <v>1.82655207367E-4</v>
      </c>
      <c r="AI835" s="18">
        <v>6.1660148369099997E-3</v>
      </c>
      <c r="AJ835" s="18">
        <v>1.642744656879E-3</v>
      </c>
      <c r="AK835" s="18">
        <v>4.0724294393580003E-3</v>
      </c>
      <c r="AL835" s="18">
        <v>7.6819380189199998E-4</v>
      </c>
      <c r="AM835" s="18">
        <v>1.8460697638769999E-3</v>
      </c>
      <c r="AN835" s="18">
        <v>2.0652074609410001E-3</v>
      </c>
      <c r="AO835" s="220">
        <v>2.8924486020319999E-3</v>
      </c>
      <c r="AP835" s="220">
        <v>4.6624905234750004E-3</v>
      </c>
    </row>
    <row r="836" spans="1:42" x14ac:dyDescent="0.25">
      <c r="A836" s="16" t="s">
        <v>347</v>
      </c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220">
        <v>0</v>
      </c>
      <c r="AP836" s="220">
        <v>0</v>
      </c>
    </row>
    <row r="837" spans="1:42" x14ac:dyDescent="0.25">
      <c r="A837" s="16" t="s">
        <v>348</v>
      </c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4.6188872788810002E-3</v>
      </c>
      <c r="W837" s="18">
        <v>2.5376559190470002E-3</v>
      </c>
      <c r="X837" s="18">
        <v>5.7844103415769996E-3</v>
      </c>
      <c r="Y837" s="18">
        <v>7.7150365632549997E-3</v>
      </c>
      <c r="Z837" s="18">
        <v>1.450870729525E-3</v>
      </c>
      <c r="AA837" s="18">
        <v>2.201349879612E-3</v>
      </c>
      <c r="AB837" s="18">
        <v>2.72699909686E-3</v>
      </c>
      <c r="AC837" s="18">
        <v>7.203214271629E-3</v>
      </c>
      <c r="AD837" s="18">
        <v>3.8387469511289999E-3</v>
      </c>
      <c r="AE837" s="18">
        <v>7.9234962043319996E-3</v>
      </c>
      <c r="AF837" s="18">
        <v>1.85517556856E-2</v>
      </c>
      <c r="AG837" s="18">
        <v>1.70277084056E-3</v>
      </c>
      <c r="AH837" s="18">
        <v>1.085207344544E-3</v>
      </c>
      <c r="AI837" s="18">
        <v>1.297751607815E-2</v>
      </c>
      <c r="AJ837" s="18">
        <v>8.9130583631460009E-3</v>
      </c>
      <c r="AK837" s="18">
        <v>6.8315807798140001E-3</v>
      </c>
      <c r="AL837" s="18">
        <v>3.1422595852580002E-3</v>
      </c>
      <c r="AM837" s="18">
        <v>6.5918470808390001E-3</v>
      </c>
      <c r="AN837" s="18">
        <v>6.1116339057400004E-3</v>
      </c>
      <c r="AO837" s="220">
        <v>5.5219951690269999E-3</v>
      </c>
      <c r="AP837" s="220">
        <v>4.1030294654310004E-3</v>
      </c>
    </row>
    <row r="838" spans="1:42" x14ac:dyDescent="0.25">
      <c r="A838" s="16" t="s">
        <v>821</v>
      </c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>
        <v>2.201349879612E-3</v>
      </c>
      <c r="AB838" s="18">
        <v>1.6164970882339999E-3</v>
      </c>
      <c r="AC838" s="18">
        <v>3.5546613532810001E-3</v>
      </c>
      <c r="AD838" s="18">
        <v>2.4280818469390002E-3</v>
      </c>
      <c r="AE838" s="18">
        <v>6.3939329707660003E-3</v>
      </c>
      <c r="AF838" s="18">
        <v>1.704962749445E-2</v>
      </c>
      <c r="AG838" s="18">
        <v>1.239320064891E-3</v>
      </c>
      <c r="AH838" s="18">
        <v>1.085207344544E-3</v>
      </c>
      <c r="AI838" s="18">
        <v>7.2081538279340001E-3</v>
      </c>
      <c r="AJ838" s="18">
        <v>6.0848536967650002E-3</v>
      </c>
      <c r="AK838" s="18">
        <v>6.0909400559179998E-3</v>
      </c>
      <c r="AL838" s="18">
        <v>1.78136555938E-3</v>
      </c>
      <c r="AM838" s="18">
        <v>3.3811617741359998E-3</v>
      </c>
      <c r="AN838" s="18">
        <v>2.7315174869770001E-3</v>
      </c>
      <c r="AO838" s="220">
        <v>3.4351945341949998E-3</v>
      </c>
      <c r="AP838" s="220">
        <v>2.5983728989709999E-3</v>
      </c>
    </row>
    <row r="839" spans="1:42" x14ac:dyDescent="0.25">
      <c r="A839" s="16" t="s">
        <v>349</v>
      </c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2.449617515313E-3</v>
      </c>
      <c r="W839" s="18">
        <v>1.70044680734E-3</v>
      </c>
      <c r="X839" s="18">
        <v>7.8853780989799997E-4</v>
      </c>
      <c r="Y839" s="18">
        <v>2.2204690732790001E-3</v>
      </c>
      <c r="Z839" s="18">
        <v>0</v>
      </c>
      <c r="AA839" s="18">
        <v>2.048558175829E-3</v>
      </c>
      <c r="AB839" s="18">
        <v>7.8342698084400003E-4</v>
      </c>
      <c r="AC839" s="18">
        <v>3.5546613532810001E-3</v>
      </c>
      <c r="AD839" s="18">
        <v>1.299864577729E-3</v>
      </c>
      <c r="AE839" s="18">
        <v>6.3939329707660003E-3</v>
      </c>
      <c r="AF839" s="18">
        <v>1.21415630512E-2</v>
      </c>
      <c r="AG839" s="18">
        <v>1.239320064891E-3</v>
      </c>
      <c r="AH839" s="18">
        <v>2.65599386862E-4</v>
      </c>
      <c r="AI839" s="18">
        <v>5.7245492047900001E-4</v>
      </c>
      <c r="AJ839" s="18">
        <v>2.1939743297E-4</v>
      </c>
      <c r="AK839" s="18">
        <v>4.552129774921E-3</v>
      </c>
      <c r="AL839" s="18">
        <v>1.78136555938E-3</v>
      </c>
      <c r="AM839" s="18">
        <v>2.8483170565819999E-3</v>
      </c>
      <c r="AN839" s="18">
        <v>8.1485118717200002E-4</v>
      </c>
      <c r="AO839" s="220">
        <v>1.621377477684E-3</v>
      </c>
      <c r="AP839" s="220">
        <v>1.496236694835E-3</v>
      </c>
    </row>
    <row r="840" spans="1:42" x14ac:dyDescent="0.25">
      <c r="A840" s="49" t="s">
        <v>350</v>
      </c>
      <c r="C840" s="7"/>
      <c r="D840" s="7"/>
      <c r="E840" s="7"/>
      <c r="F840" s="7"/>
    </row>
    <row r="841" spans="1:42" x14ac:dyDescent="0.25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25</v>
      </c>
      <c r="W841" s="17">
        <v>35</v>
      </c>
      <c r="X841" s="17">
        <v>28</v>
      </c>
      <c r="Y841" s="17">
        <v>32</v>
      </c>
      <c r="Z841" s="17">
        <v>38</v>
      </c>
      <c r="AA841" s="17">
        <v>40</v>
      </c>
      <c r="AB841" s="17">
        <v>29</v>
      </c>
      <c r="AC841" s="17">
        <v>41</v>
      </c>
      <c r="AD841" s="17">
        <v>39</v>
      </c>
      <c r="AE841" s="17">
        <v>37</v>
      </c>
      <c r="AF841" s="17">
        <v>38</v>
      </c>
      <c r="AG841" s="17">
        <v>48</v>
      </c>
      <c r="AH841" s="193">
        <v>56</v>
      </c>
      <c r="AI841" s="17">
        <v>78</v>
      </c>
      <c r="AJ841" s="17">
        <v>55</v>
      </c>
      <c r="AK841" s="17">
        <v>67</v>
      </c>
      <c r="AL841" s="17">
        <v>56</v>
      </c>
      <c r="AM841" s="17">
        <v>92</v>
      </c>
      <c r="AN841" s="17">
        <v>80</v>
      </c>
      <c r="AO841" s="218">
        <v>96</v>
      </c>
      <c r="AP841" s="218">
        <v>71</v>
      </c>
    </row>
    <row r="842" spans="1:42" x14ac:dyDescent="0.25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5.2302084158809999E-3</v>
      </c>
      <c r="R842" s="18">
        <v>4.0913740197750003E-3</v>
      </c>
      <c r="S842" s="18">
        <v>6.3448002379299998E-3</v>
      </c>
      <c r="T842" s="18">
        <v>4.4806073712210003E-3</v>
      </c>
      <c r="U842" s="18">
        <v>2.8464685998929999E-3</v>
      </c>
      <c r="V842" s="18">
        <v>4.2353140485370004E-3</v>
      </c>
      <c r="W842" s="18">
        <v>5.6094987512190003E-3</v>
      </c>
      <c r="X842" s="18">
        <v>4.3047121223769996E-3</v>
      </c>
      <c r="Y842" s="18">
        <v>4.6671609319739998E-3</v>
      </c>
      <c r="Z842" s="18">
        <v>5.3269783416279998E-3</v>
      </c>
      <c r="AA842" s="18">
        <v>5.4394633062870004E-3</v>
      </c>
      <c r="AB842" s="18">
        <v>3.8269935007090002E-3</v>
      </c>
      <c r="AC842" s="18">
        <v>5.2516411378559997E-3</v>
      </c>
      <c r="AD842" s="18">
        <v>4.8067047368639997E-3</v>
      </c>
      <c r="AE842" s="18">
        <v>4.4087420190850003E-3</v>
      </c>
      <c r="AF842" s="18">
        <v>4.3792676251120004E-3</v>
      </c>
      <c r="AG842" s="18">
        <v>5.725930712262E-3</v>
      </c>
      <c r="AH842" s="194">
        <v>6.5063320553040002E-3</v>
      </c>
      <c r="AI842" s="18">
        <v>8.7994735357710008E-3</v>
      </c>
      <c r="AJ842" s="18">
        <v>6.2210157222030004E-3</v>
      </c>
      <c r="AK842" s="18">
        <v>7.290202656753E-3</v>
      </c>
      <c r="AL842" s="18">
        <v>5.9296384861769998E-3</v>
      </c>
      <c r="AM842" s="18">
        <v>9.5050323291630007E-3</v>
      </c>
      <c r="AN842" s="18">
        <v>8.0466706900020005E-3</v>
      </c>
      <c r="AO842" s="220">
        <v>9.7974179721390005E-3</v>
      </c>
      <c r="AP842" s="220">
        <v>7.0280793216090003E-3</v>
      </c>
    </row>
    <row r="843" spans="1:42" x14ac:dyDescent="0.25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97611</v>
      </c>
      <c r="W843" s="19">
        <v>134515</v>
      </c>
      <c r="X843" s="19">
        <v>84332</v>
      </c>
      <c r="Y843" s="19">
        <v>115015</v>
      </c>
      <c r="Z843" s="19">
        <v>241101</v>
      </c>
      <c r="AA843" s="19">
        <v>124043</v>
      </c>
      <c r="AB843" s="19">
        <v>107594</v>
      </c>
      <c r="AC843" s="19">
        <v>128997</v>
      </c>
      <c r="AD843" s="19">
        <v>172326</v>
      </c>
      <c r="AE843" s="19">
        <v>158384</v>
      </c>
      <c r="AF843" s="19">
        <v>125081</v>
      </c>
      <c r="AG843" s="19">
        <v>217249</v>
      </c>
      <c r="AH843" s="195">
        <v>282018</v>
      </c>
      <c r="AI843" s="19">
        <v>385027</v>
      </c>
      <c r="AJ843" s="19">
        <v>272327</v>
      </c>
      <c r="AK843" s="19">
        <v>286241</v>
      </c>
      <c r="AL843" s="19">
        <v>232926</v>
      </c>
      <c r="AM843" s="19">
        <v>481932</v>
      </c>
      <c r="AN843" s="19">
        <v>339132</v>
      </c>
      <c r="AO843" s="224">
        <v>460122</v>
      </c>
      <c r="AP843" s="224">
        <v>314166</v>
      </c>
    </row>
    <row r="844" spans="1:42" x14ac:dyDescent="0.25">
      <c r="A844" s="28" t="s">
        <v>354</v>
      </c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9632.17</v>
      </c>
      <c r="W844" s="19">
        <v>13069.1</v>
      </c>
      <c r="X844" s="19">
        <v>11887.34</v>
      </c>
      <c r="Y844" s="19">
        <v>11931.689999999999</v>
      </c>
      <c r="Z844" s="19">
        <v>28540.010000000002</v>
      </c>
      <c r="AA844" s="19">
        <v>15413</v>
      </c>
      <c r="AB844" s="19">
        <v>18143</v>
      </c>
      <c r="AC844" s="19">
        <v>17275</v>
      </c>
      <c r="AD844" s="19">
        <v>26214</v>
      </c>
      <c r="AE844" s="19">
        <v>22731</v>
      </c>
      <c r="AF844" s="19">
        <v>21692</v>
      </c>
      <c r="AG844" s="19">
        <v>31995</v>
      </c>
      <c r="AH844" s="195">
        <v>42712</v>
      </c>
      <c r="AI844" s="19">
        <v>62060</v>
      </c>
      <c r="AJ844" s="19">
        <v>43259</v>
      </c>
      <c r="AK844" s="19">
        <v>49691</v>
      </c>
      <c r="AL844" s="19">
        <v>33842</v>
      </c>
      <c r="AM844" s="19">
        <v>72716</v>
      </c>
      <c r="AN844" s="19">
        <v>45539</v>
      </c>
      <c r="AO844" s="224">
        <v>63049</v>
      </c>
      <c r="AP844" s="224">
        <v>48781</v>
      </c>
    </row>
    <row r="845" spans="1:42" x14ac:dyDescent="0.25">
      <c r="A845" s="28" t="s">
        <v>355</v>
      </c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f>L843-L844</f>
        <v>3925</v>
      </c>
      <c r="M845" s="19">
        <f t="shared" ref="M845:Z845" si="0">M843-M844</f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87978.83</v>
      </c>
      <c r="W845" s="19">
        <f t="shared" si="0"/>
        <v>121445.9</v>
      </c>
      <c r="X845" s="19">
        <f t="shared" si="0"/>
        <v>72444.66</v>
      </c>
      <c r="Y845" s="19">
        <f t="shared" si="0"/>
        <v>103083.31</v>
      </c>
      <c r="Z845" s="19">
        <f t="shared" si="0"/>
        <v>212560.99</v>
      </c>
      <c r="AA845" s="19">
        <v>108631</v>
      </c>
      <c r="AB845" s="19">
        <v>89451</v>
      </c>
      <c r="AC845" s="19">
        <v>109439</v>
      </c>
      <c r="AD845" s="19">
        <v>146042</v>
      </c>
      <c r="AE845" s="19">
        <v>135603</v>
      </c>
      <c r="AF845" s="19">
        <v>103389</v>
      </c>
      <c r="AG845" s="19">
        <v>185458</v>
      </c>
      <c r="AH845" s="195">
        <v>239306</v>
      </c>
      <c r="AI845" s="19">
        <v>322967</v>
      </c>
      <c r="AJ845" s="19">
        <v>229068</v>
      </c>
      <c r="AK845" s="19">
        <v>236551</v>
      </c>
      <c r="AL845" s="19">
        <v>199084</v>
      </c>
      <c r="AM845" s="19">
        <v>409216</v>
      </c>
      <c r="AN845" s="19">
        <v>293593</v>
      </c>
      <c r="AO845" s="224">
        <v>397073</v>
      </c>
      <c r="AP845" s="224">
        <v>265385</v>
      </c>
    </row>
    <row r="846" spans="1:42" x14ac:dyDescent="0.25">
      <c r="A846" s="28" t="s">
        <v>356</v>
      </c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-6800</v>
      </c>
      <c r="AA846" s="19">
        <v>-11977</v>
      </c>
      <c r="AB846" s="19">
        <v>-2323</v>
      </c>
      <c r="AC846" s="19">
        <v>-16293</v>
      </c>
      <c r="AD846" s="19">
        <v>-113022</v>
      </c>
      <c r="AE846" s="19">
        <v>-6375</v>
      </c>
      <c r="AF846" s="19">
        <v>-3269</v>
      </c>
      <c r="AG846" s="19">
        <v>-16510</v>
      </c>
      <c r="AH846" s="195">
        <v>-20155</v>
      </c>
      <c r="AI846" s="19">
        <v>1621</v>
      </c>
      <c r="AJ846" s="19">
        <v>-4449</v>
      </c>
      <c r="AK846" s="19">
        <v>-6443</v>
      </c>
      <c r="AL846" s="19">
        <v>-4995</v>
      </c>
      <c r="AM846" s="19">
        <v>-10086</v>
      </c>
      <c r="AN846" s="19">
        <v>-10367</v>
      </c>
      <c r="AO846" s="224">
        <v>-20283</v>
      </c>
      <c r="AP846" s="224">
        <v>-15038</v>
      </c>
    </row>
    <row r="847" spans="1:42" x14ac:dyDescent="0.25">
      <c r="A847" s="28" t="s">
        <v>357</v>
      </c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f>L845+L846</f>
        <v>3925</v>
      </c>
      <c r="M847" s="19">
        <f t="shared" ref="M847:Z847" si="1">M845+M846</f>
        <v>356184.07</v>
      </c>
      <c r="N847" s="19">
        <f t="shared" si="1"/>
        <v>14291.34</v>
      </c>
      <c r="O847" s="19">
        <f t="shared" si="1"/>
        <v>22245.33</v>
      </c>
      <c r="P847" s="19">
        <f t="shared" si="1"/>
        <v>31477.54</v>
      </c>
      <c r="Q847" s="19">
        <f t="shared" si="1"/>
        <v>59729.270000000004</v>
      </c>
      <c r="R847" s="19">
        <f t="shared" si="1"/>
        <v>30739.239999999998</v>
      </c>
      <c r="S847" s="19">
        <f t="shared" si="1"/>
        <v>150324.69</v>
      </c>
      <c r="T847" s="19">
        <f t="shared" si="1"/>
        <v>47274.11</v>
      </c>
      <c r="U847" s="19">
        <f t="shared" si="1"/>
        <v>63302.479999999996</v>
      </c>
      <c r="V847" s="19">
        <f t="shared" si="1"/>
        <v>79881.83</v>
      </c>
      <c r="W847" s="19">
        <f t="shared" si="1"/>
        <v>113002.9</v>
      </c>
      <c r="X847" s="19">
        <f t="shared" si="1"/>
        <v>70638.66</v>
      </c>
      <c r="Y847" s="19">
        <f t="shared" si="1"/>
        <v>92052.31</v>
      </c>
      <c r="Z847" s="19">
        <f t="shared" si="1"/>
        <v>205760.99</v>
      </c>
      <c r="AA847" s="19">
        <v>96654</v>
      </c>
      <c r="AB847" s="19">
        <v>87127</v>
      </c>
      <c r="AC847" s="19">
        <v>95429</v>
      </c>
      <c r="AD847" s="19">
        <v>33090</v>
      </c>
      <c r="AE847" s="19">
        <v>129277</v>
      </c>
      <c r="AF847" s="19">
        <v>100120</v>
      </c>
      <c r="AG847" s="19">
        <v>168744</v>
      </c>
      <c r="AH847" s="195">
        <v>219151</v>
      </c>
      <c r="AI847" s="19">
        <v>324589</v>
      </c>
      <c r="AJ847" s="19">
        <v>224619</v>
      </c>
      <c r="AK847" s="19">
        <v>230108</v>
      </c>
      <c r="AL847" s="19">
        <v>194089</v>
      </c>
      <c r="AM847" s="19">
        <v>399129</v>
      </c>
      <c r="AN847" s="19">
        <v>283226</v>
      </c>
      <c r="AO847" s="224">
        <v>376790</v>
      </c>
      <c r="AP847" s="224">
        <v>250347</v>
      </c>
    </row>
    <row r="848" spans="1:42" x14ac:dyDescent="0.25">
      <c r="A848" s="16" t="s">
        <v>824</v>
      </c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2.1586966746409999E-2</v>
      </c>
      <c r="R848" s="18">
        <v>1.108851307775E-2</v>
      </c>
      <c r="S848" s="18">
        <v>3.7931151723579998E-2</v>
      </c>
      <c r="T848" s="18">
        <v>1.16369307141E-2</v>
      </c>
      <c r="U848" s="18">
        <v>1.4165266967260001E-2</v>
      </c>
      <c r="V848" s="18">
        <v>1.6203983950690001E-2</v>
      </c>
      <c r="W848" s="18">
        <v>2.0491839246429999E-2</v>
      </c>
      <c r="X848" s="18">
        <v>1.195106936578E-2</v>
      </c>
      <c r="Y848" s="18">
        <v>1.554230134693E-2</v>
      </c>
      <c r="Z848" s="18">
        <v>3.1077413484189999E-2</v>
      </c>
      <c r="AA848" s="18">
        <v>1.4882944284890001E-2</v>
      </c>
      <c r="AB848" s="18">
        <v>1.282140152585E-2</v>
      </c>
      <c r="AC848" s="18">
        <v>1.499526376473E-2</v>
      </c>
      <c r="AD848" s="18">
        <v>1.920223700149E-2</v>
      </c>
      <c r="AE848" s="18">
        <v>1.7123217505699999E-2</v>
      </c>
      <c r="AF848" s="18">
        <v>1.293007307802E-2</v>
      </c>
      <c r="AG848" s="18">
        <v>2.1648375413810001E-2</v>
      </c>
      <c r="AH848" s="194">
        <v>2.7285013073749999E-2</v>
      </c>
      <c r="AI848" s="18">
        <v>3.6388785507789997E-2</v>
      </c>
      <c r="AJ848" s="18">
        <v>2.4514509389229999E-2</v>
      </c>
      <c r="AK848" s="18">
        <v>2.4325163667650002E-2</v>
      </c>
      <c r="AL848" s="18">
        <v>1.9069507571160001E-2</v>
      </c>
      <c r="AM848" s="18">
        <v>3.7346814433660003E-2</v>
      </c>
      <c r="AN848" s="18">
        <v>2.627602492838E-2</v>
      </c>
      <c r="AO848" s="220">
        <v>3.570168717503E-2</v>
      </c>
      <c r="AP848" s="220">
        <v>2.3701776366099998E-2</v>
      </c>
    </row>
    <row r="849" spans="1:42" x14ac:dyDescent="0.25">
      <c r="A849" s="16" t="s">
        <v>359</v>
      </c>
      <c r="C849" s="54">
        <f t="shared" ref="C849:Z849" si="2">(C847/C189)*12</f>
        <v>0</v>
      </c>
      <c r="D849" s="54">
        <f t="shared" si="2"/>
        <v>0</v>
      </c>
      <c r="E849" s="54">
        <f t="shared" si="2"/>
        <v>0</v>
      </c>
      <c r="F849" s="54">
        <f t="shared" si="2"/>
        <v>0</v>
      </c>
      <c r="G849" s="54">
        <f t="shared" si="2"/>
        <v>0</v>
      </c>
      <c r="H849" s="54">
        <f t="shared" si="2"/>
        <v>0</v>
      </c>
      <c r="I849" s="54">
        <f t="shared" si="2"/>
        <v>0</v>
      </c>
      <c r="J849" s="54">
        <f t="shared" si="2"/>
        <v>0</v>
      </c>
      <c r="K849" s="54">
        <f t="shared" si="2"/>
        <v>0</v>
      </c>
      <c r="L849" s="54">
        <f t="shared" si="2"/>
        <v>1.8086639755339052E-3</v>
      </c>
      <c r="M849" s="54">
        <f t="shared" si="2"/>
        <v>0.14535682500628355</v>
      </c>
      <c r="N849" s="54">
        <f t="shared" si="2"/>
        <v>5.1253161984061452E-3</v>
      </c>
      <c r="O849" s="54">
        <f t="shared" si="2"/>
        <v>6.7259406196510368E-3</v>
      </c>
      <c r="P849" s="54">
        <f t="shared" si="2"/>
        <v>9.0788578452257081E-3</v>
      </c>
      <c r="Q849" s="54">
        <f t="shared" si="2"/>
        <v>1.6763237724907763E-2</v>
      </c>
      <c r="R849" s="54">
        <f t="shared" si="2"/>
        <v>7.8307545691369499E-3</v>
      </c>
      <c r="S849" s="54">
        <f t="shared" si="2"/>
        <v>3.3050877552343504E-2</v>
      </c>
      <c r="T849" s="54">
        <f t="shared" si="2"/>
        <v>9.1980363938519143E-3</v>
      </c>
      <c r="U849" s="54">
        <f t="shared" si="2"/>
        <v>1.1462790832717723E-2</v>
      </c>
      <c r="V849" s="54">
        <f t="shared" si="2"/>
        <v>1.3260837672548592E-2</v>
      </c>
      <c r="W849" s="54">
        <f t="shared" si="2"/>
        <v>1.7214762686620026E-2</v>
      </c>
      <c r="X849" s="54">
        <f t="shared" si="2"/>
        <v>1.0010534868307509E-2</v>
      </c>
      <c r="Y849" s="54">
        <f t="shared" si="2"/>
        <v>1.243930774921545E-2</v>
      </c>
      <c r="Z849" s="54">
        <f t="shared" si="2"/>
        <v>2.6522152577533046E-2</v>
      </c>
      <c r="AA849" s="54">
        <v>1.159668078461E-2</v>
      </c>
      <c r="AB849" s="54">
        <v>1.038251659685E-2</v>
      </c>
      <c r="AC849" s="54">
        <v>1.1093179526820001E-2</v>
      </c>
      <c r="AD849" s="54">
        <v>3.6871836640089998E-3</v>
      </c>
      <c r="AE849" s="54">
        <v>1.397646486195E-2</v>
      </c>
      <c r="AF849" s="54">
        <v>1.0349789902719999E-2</v>
      </c>
      <c r="AG849" s="54">
        <v>1.681491264848E-2</v>
      </c>
      <c r="AH849" s="197">
        <v>2.1202682070699998E-2</v>
      </c>
      <c r="AI849" s="54">
        <v>3.0676759177540001E-2</v>
      </c>
      <c r="AJ849" s="54">
        <v>2.0219901080059999E-2</v>
      </c>
      <c r="AK849" s="54">
        <v>1.9554861762070001E-2</v>
      </c>
      <c r="AL849" s="54">
        <v>1.588993698541E-2</v>
      </c>
      <c r="AM849" s="54">
        <v>3.0930107535720001E-2</v>
      </c>
      <c r="AN849" s="54">
        <v>2.1944389956629999E-2</v>
      </c>
      <c r="AO849" s="222">
        <v>2.9235812595809998E-2</v>
      </c>
      <c r="AP849" s="222">
        <v>1.8887043429189999E-2</v>
      </c>
    </row>
    <row r="850" spans="1:42" x14ac:dyDescent="0.25">
      <c r="A850" s="16" t="s">
        <v>360</v>
      </c>
      <c r="C850" s="7"/>
      <c r="D850" s="7"/>
      <c r="E850" s="7"/>
      <c r="F850" s="7"/>
      <c r="AA850" s="95"/>
      <c r="AB850" s="95"/>
      <c r="AC850" s="95"/>
      <c r="AD850" s="95"/>
      <c r="AE850" s="95"/>
      <c r="AF850" s="95"/>
      <c r="AG850" s="95"/>
      <c r="AH850" s="198"/>
      <c r="AI850" s="95"/>
      <c r="AJ850" s="95"/>
      <c r="AK850" s="95"/>
      <c r="AL850" s="95"/>
      <c r="AM850" s="95"/>
      <c r="AN850" s="95"/>
      <c r="AO850" s="226"/>
      <c r="AP850" s="226"/>
    </row>
    <row r="851" spans="1:42" x14ac:dyDescent="0.25">
      <c r="A851" s="16" t="s">
        <v>361</v>
      </c>
      <c r="C851" s="7"/>
      <c r="D851" s="7"/>
      <c r="E851" s="7"/>
      <c r="F851" s="7"/>
      <c r="AA851" s="95"/>
      <c r="AB851" s="95"/>
      <c r="AC851" s="95"/>
      <c r="AD851" s="95"/>
      <c r="AE851" s="95"/>
      <c r="AF851" s="95"/>
      <c r="AG851" s="95"/>
      <c r="AH851" s="198"/>
      <c r="AI851" s="95"/>
      <c r="AJ851" s="95"/>
      <c r="AK851" s="95"/>
      <c r="AL851" s="95"/>
      <c r="AM851" s="95"/>
      <c r="AN851" s="95"/>
      <c r="AO851" s="226"/>
      <c r="AP851" s="226"/>
    </row>
    <row r="852" spans="1:42" x14ac:dyDescent="0.25">
      <c r="A852" s="28" t="s">
        <v>716</v>
      </c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217490.85</v>
      </c>
      <c r="AA852" s="19">
        <v>88707.88</v>
      </c>
      <c r="AB852" s="19">
        <v>79148.88</v>
      </c>
      <c r="AC852" s="19">
        <v>102921.18</v>
      </c>
      <c r="AD852" s="19">
        <v>141908.15</v>
      </c>
      <c r="AE852" s="19">
        <v>115340.92</v>
      </c>
      <c r="AF852" s="19">
        <v>102487.49</v>
      </c>
      <c r="AG852" s="19">
        <v>144692.94</v>
      </c>
      <c r="AH852" s="195">
        <v>234140.35</v>
      </c>
      <c r="AI852" s="19">
        <v>324514.59999999998</v>
      </c>
      <c r="AJ852" s="19">
        <v>208958.32</v>
      </c>
      <c r="AK852" s="19">
        <v>239578.07</v>
      </c>
      <c r="AL852" s="19">
        <v>175354.19</v>
      </c>
      <c r="AM852" s="19">
        <v>394316.66</v>
      </c>
      <c r="AN852" s="19">
        <v>300634.74</v>
      </c>
      <c r="AO852" s="224">
        <v>335480.26</v>
      </c>
      <c r="AP852" s="224">
        <v>263670.21999999997</v>
      </c>
    </row>
    <row r="853" spans="1:42" x14ac:dyDescent="0.25">
      <c r="A853" s="28" t="s">
        <v>363</v>
      </c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15321.29</v>
      </c>
      <c r="AA853" s="19">
        <v>31032.3</v>
      </c>
      <c r="AB853" s="19">
        <v>16682.13</v>
      </c>
      <c r="AC853" s="19">
        <v>1864.63</v>
      </c>
      <c r="AD853" s="19">
        <v>15112.35</v>
      </c>
      <c r="AE853" s="19">
        <v>30085.57</v>
      </c>
      <c r="AF853" s="19">
        <v>16251.19</v>
      </c>
      <c r="AG853" s="19">
        <v>55113.59</v>
      </c>
      <c r="AH853" s="195">
        <v>18160.349999999999</v>
      </c>
      <c r="AI853" s="19">
        <v>35424.29</v>
      </c>
      <c r="AJ853" s="19">
        <v>48009.32</v>
      </c>
      <c r="AK853" s="19">
        <v>28992.11</v>
      </c>
      <c r="AL853" s="19">
        <v>34862.480000000003</v>
      </c>
      <c r="AM853" s="19">
        <v>62002.98</v>
      </c>
      <c r="AN853" s="19">
        <v>13625.94</v>
      </c>
      <c r="AO853" s="224">
        <v>66701.289999999994</v>
      </c>
      <c r="AP853" s="224">
        <v>37977.78</v>
      </c>
    </row>
    <row r="854" spans="1:42" x14ac:dyDescent="0.25">
      <c r="A854" s="28" t="s">
        <v>364</v>
      </c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30892.31</v>
      </c>
      <c r="W854" s="19">
        <v>10011.4</v>
      </c>
      <c r="X854" s="19">
        <v>2270.96</v>
      </c>
      <c r="Y854" s="19">
        <v>22103.040000000001</v>
      </c>
      <c r="Z854" s="19">
        <v>4872.7700000000004</v>
      </c>
      <c r="AA854" s="19">
        <v>4303.29</v>
      </c>
      <c r="AB854" s="19">
        <v>7208.03</v>
      </c>
      <c r="AC854" s="19">
        <v>23829.84</v>
      </c>
      <c r="AD854" s="19">
        <v>15305.29</v>
      </c>
      <c r="AE854" s="19">
        <v>6656.51</v>
      </c>
      <c r="AF854" s="19">
        <v>6342.44</v>
      </c>
      <c r="AG854" s="19">
        <v>7652.54</v>
      </c>
      <c r="AH854" s="195">
        <v>23014.04</v>
      </c>
      <c r="AI854" s="19">
        <v>1609.52</v>
      </c>
      <c r="AJ854" s="19">
        <v>15359.4</v>
      </c>
      <c r="AK854" s="19">
        <v>3388.35</v>
      </c>
      <c r="AL854" s="19">
        <v>22709.54</v>
      </c>
      <c r="AM854" s="19">
        <v>20743.18</v>
      </c>
      <c r="AN854" s="19">
        <v>13018.99</v>
      </c>
      <c r="AO854" s="224">
        <v>45510.23</v>
      </c>
      <c r="AP854" s="224">
        <v>12518.43</v>
      </c>
    </row>
    <row r="855" spans="1:42" x14ac:dyDescent="0.25">
      <c r="A855" s="28" t="s">
        <v>717</v>
      </c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5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224">
        <v>0</v>
      </c>
      <c r="AP855" s="224">
        <v>0</v>
      </c>
    </row>
    <row r="856" spans="1:42" hidden="1" outlineLevel="1" x14ac:dyDescent="0.25">
      <c r="A856" s="49" t="s">
        <v>366</v>
      </c>
      <c r="C856" s="7"/>
      <c r="D856" s="7"/>
      <c r="E856" s="7"/>
      <c r="F856" s="7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5"/>
      <c r="AI856" s="19"/>
      <c r="AJ856" s="19"/>
      <c r="AK856" s="19"/>
      <c r="AL856" s="19"/>
      <c r="AM856" s="19"/>
      <c r="AN856" s="19"/>
      <c r="AO856" s="224"/>
      <c r="AP856" s="224"/>
    </row>
    <row r="857" spans="1:42" hidden="1" outlineLevel="1" x14ac:dyDescent="0.25">
      <c r="A857" s="28" t="s">
        <v>367</v>
      </c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2977.3950300000001</v>
      </c>
      <c r="V857" s="19">
        <v>2617.2897250000001</v>
      </c>
      <c r="W857" s="19">
        <v>2752.280221</v>
      </c>
      <c r="X857" s="19">
        <v>3360.9949750000001</v>
      </c>
      <c r="Y857" s="19">
        <v>3760.4031650000002</v>
      </c>
      <c r="Z857" s="19">
        <v>3493.7290950000001</v>
      </c>
      <c r="AA857" s="19">
        <v>3450.9819630000002</v>
      </c>
      <c r="AB857" s="19">
        <v>3275.5165710000001</v>
      </c>
      <c r="AC857" s="19">
        <v>3518.053926</v>
      </c>
      <c r="AD857" s="19">
        <v>3920.8037939999999</v>
      </c>
      <c r="AE857" s="19">
        <v>4077.385053</v>
      </c>
      <c r="AF857" s="19">
        <v>3964.7081739999999</v>
      </c>
      <c r="AG857" s="19">
        <v>4003.5450689999998</v>
      </c>
      <c r="AH857" s="195">
        <v>4026.6677009999999</v>
      </c>
      <c r="AI857" s="19">
        <v>3946.9865030000001</v>
      </c>
      <c r="AJ857" s="19">
        <v>4005.5153399999999</v>
      </c>
      <c r="AK857" s="19">
        <v>3933.553946</v>
      </c>
      <c r="AL857" s="19">
        <v>3849.9863049999999</v>
      </c>
      <c r="AM857" s="19">
        <v>3768.5243719999999</v>
      </c>
      <c r="AN857" s="19">
        <v>3929.4840869999998</v>
      </c>
      <c r="AO857" s="224">
        <v>3958.5073349999998</v>
      </c>
      <c r="AP857" s="224">
        <v>4039.5993629999998</v>
      </c>
    </row>
    <row r="858" spans="1:42" hidden="1" outlineLevel="1" x14ac:dyDescent="0.25">
      <c r="A858" s="28" t="s">
        <v>368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3380.5456159999999</v>
      </c>
      <c r="X858" s="19">
        <v>3042.572588</v>
      </c>
      <c r="Y858" s="19">
        <v>3172.0848890000002</v>
      </c>
      <c r="Z858" s="19">
        <v>3245.844239</v>
      </c>
      <c r="AA858" s="19">
        <v>3924.485158</v>
      </c>
      <c r="AB858" s="19">
        <v>3869.184444</v>
      </c>
      <c r="AC858" s="19">
        <v>3745.6174999999998</v>
      </c>
      <c r="AD858" s="19">
        <v>3534.152</v>
      </c>
      <c r="AE858" s="19">
        <v>3978.7265940000002</v>
      </c>
      <c r="AF858" s="19">
        <v>4847.5238060000001</v>
      </c>
      <c r="AG858" s="19">
        <v>4882.5990000000002</v>
      </c>
      <c r="AH858" s="195">
        <v>4404.7268180000001</v>
      </c>
      <c r="AI858" s="19">
        <v>4171.1686140000002</v>
      </c>
      <c r="AJ858" s="19">
        <v>3961.5225559999999</v>
      </c>
      <c r="AK858" s="19">
        <v>4411.9231250000003</v>
      </c>
      <c r="AL858" s="19">
        <v>4496.4557009999999</v>
      </c>
      <c r="AM858" s="19">
        <v>4229.2723349999997</v>
      </c>
      <c r="AN858" s="19">
        <v>4226.8898200000003</v>
      </c>
      <c r="AO858" s="224">
        <v>4266.79</v>
      </c>
      <c r="AP858" s="224">
        <v>4411.4967159999997</v>
      </c>
    </row>
    <row r="859" spans="1:42" hidden="1" outlineLevel="1" x14ac:dyDescent="0.25">
      <c r="A859" s="28" t="s">
        <v>369</v>
      </c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3904.4407999999999</v>
      </c>
      <c r="W859" s="19">
        <v>3843.2748569999999</v>
      </c>
      <c r="X859" s="19">
        <v>3011.8539289999999</v>
      </c>
      <c r="Y859" s="19">
        <v>3594.2131250000002</v>
      </c>
      <c r="Z859" s="19">
        <v>6344.7650000000003</v>
      </c>
      <c r="AA859" s="19">
        <v>3101.0867499999999</v>
      </c>
      <c r="AB859" s="19">
        <v>3710.1355170000002</v>
      </c>
      <c r="AC859" s="19">
        <v>3146.267073</v>
      </c>
      <c r="AD859" s="19">
        <v>4418.6099999999997</v>
      </c>
      <c r="AE859" s="19">
        <v>4280.6437839999999</v>
      </c>
      <c r="AF859" s="19">
        <v>3291.6084209999999</v>
      </c>
      <c r="AG859" s="19">
        <v>4526.0287500000004</v>
      </c>
      <c r="AH859" s="195">
        <v>5036.0367859999997</v>
      </c>
      <c r="AI859" s="19">
        <v>4936.2443590000003</v>
      </c>
      <c r="AJ859" s="19">
        <v>4951.4007270000002</v>
      </c>
      <c r="AK859" s="19">
        <v>4272.2608959999998</v>
      </c>
      <c r="AL859" s="19">
        <v>4159.3966069999997</v>
      </c>
      <c r="AM859" s="19">
        <v>5238.3911959999996</v>
      </c>
      <c r="AN859" s="19">
        <v>4239.1495000000004</v>
      </c>
      <c r="AO859" s="224">
        <v>4792.9364580000001</v>
      </c>
      <c r="AP859" s="224">
        <v>4424.8792960000001</v>
      </c>
    </row>
    <row r="860" spans="1:42" hidden="1" outlineLevel="1" x14ac:dyDescent="0.25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Y860" si="3">L847/L841</f>
        <v>3925</v>
      </c>
      <c r="M860" s="19">
        <f t="shared" si="3"/>
        <v>50883.438571428575</v>
      </c>
      <c r="N860" s="19">
        <f t="shared" si="3"/>
        <v>1587.9266666666667</v>
      </c>
      <c r="O860" s="19">
        <f t="shared" si="3"/>
        <v>3177.9042857142858</v>
      </c>
      <c r="P860" s="19">
        <f t="shared" si="3"/>
        <v>1573.877</v>
      </c>
      <c r="Q860" s="19">
        <f t="shared" si="3"/>
        <v>2714.9668181818183</v>
      </c>
      <c r="R860" s="19">
        <f t="shared" si="3"/>
        <v>1617.8547368421052</v>
      </c>
      <c r="S860" s="19">
        <f t="shared" si="3"/>
        <v>4697.6465625000001</v>
      </c>
      <c r="T860" s="19">
        <f t="shared" si="3"/>
        <v>1969.7545833333334</v>
      </c>
      <c r="U860" s="19">
        <f t="shared" si="3"/>
        <v>3956.4049999999997</v>
      </c>
      <c r="V860" s="19">
        <f t="shared" si="3"/>
        <v>3195.2732000000001</v>
      </c>
      <c r="W860" s="19">
        <f t="shared" si="3"/>
        <v>3228.6542857142854</v>
      </c>
      <c r="X860" s="19">
        <f t="shared" si="3"/>
        <v>2522.809285714286</v>
      </c>
      <c r="Y860" s="19">
        <f t="shared" si="3"/>
        <v>2876.6346874999999</v>
      </c>
      <c r="Z860" s="19">
        <f>Z847/Z841</f>
        <v>5414.7628947368421</v>
      </c>
      <c r="AA860" s="19">
        <v>2416.3440000000001</v>
      </c>
      <c r="AB860" s="19">
        <v>3004.3941380000001</v>
      </c>
      <c r="AC860" s="19">
        <v>2327.5419510000002</v>
      </c>
      <c r="AD860" s="19">
        <v>848.45461499999999</v>
      </c>
      <c r="AE860" s="19">
        <v>3493.9851349999999</v>
      </c>
      <c r="AF860" s="19">
        <v>2634.7457890000001</v>
      </c>
      <c r="AG860" s="19">
        <v>3515.4960420000002</v>
      </c>
      <c r="AH860" s="195">
        <v>3913.411607</v>
      </c>
      <c r="AI860" s="19">
        <v>4161.3914100000002</v>
      </c>
      <c r="AJ860" s="19">
        <v>4083.9827270000001</v>
      </c>
      <c r="AK860" s="19">
        <v>3434.446418</v>
      </c>
      <c r="AL860" s="19">
        <v>3465.8760710000001</v>
      </c>
      <c r="AM860" s="19">
        <v>4338.3620650000003</v>
      </c>
      <c r="AN860" s="19">
        <v>3540.3204999999998</v>
      </c>
      <c r="AO860" s="224">
        <v>3924.8955209999999</v>
      </c>
      <c r="AP860" s="224">
        <v>3526.017887</v>
      </c>
    </row>
    <row r="861" spans="1:42" hidden="1" outlineLevel="1" x14ac:dyDescent="0.25">
      <c r="A861" s="28" t="s">
        <v>371</v>
      </c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831.20237599999996</v>
      </c>
      <c r="R861" s="19">
        <v>836.90773100000001</v>
      </c>
      <c r="S861" s="19">
        <v>895.64009699999997</v>
      </c>
      <c r="T861" s="19">
        <v>949.02582600000005</v>
      </c>
      <c r="U861" s="19">
        <v>969.90981099999999</v>
      </c>
      <c r="V861" s="19">
        <v>1012.9875019999999</v>
      </c>
      <c r="W861" s="19">
        <v>1042.351091</v>
      </c>
      <c r="X861" s="19">
        <v>1077.4784850000001</v>
      </c>
      <c r="Y861" s="19">
        <v>1072.827104</v>
      </c>
      <c r="Z861" s="19">
        <v>1078.8315729999999</v>
      </c>
      <c r="AA861" s="19">
        <v>1129.7808660000001</v>
      </c>
      <c r="AB861" s="19">
        <v>1103.01818</v>
      </c>
      <c r="AC861" s="19">
        <v>1091.007392</v>
      </c>
      <c r="AD861" s="19">
        <v>1103.568929</v>
      </c>
      <c r="AE861" s="19">
        <v>1097.384832</v>
      </c>
      <c r="AF861" s="19">
        <v>1106.967204</v>
      </c>
      <c r="AG861" s="19">
        <v>1193.438482</v>
      </c>
      <c r="AH861" s="195">
        <v>1198.3677949999999</v>
      </c>
      <c r="AI861" s="19">
        <v>1193.9350489999999</v>
      </c>
      <c r="AJ861" s="19">
        <v>1258.6781699999999</v>
      </c>
      <c r="AK861" s="19">
        <v>1283.100158</v>
      </c>
      <c r="AL861" s="19">
        <v>1295.2664090000001</v>
      </c>
      <c r="AM861" s="19">
        <v>1337.9713879999999</v>
      </c>
      <c r="AN861" s="19">
        <v>1302.718284</v>
      </c>
      <c r="AO861" s="224">
        <v>1324.3494410000001</v>
      </c>
      <c r="AP861" s="224">
        <v>1330.09329</v>
      </c>
    </row>
    <row r="862" spans="1:42" hidden="1" outlineLevel="1" x14ac:dyDescent="0.25">
      <c r="A862" s="28" t="s">
        <v>372</v>
      </c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1976.2122010000001</v>
      </c>
      <c r="R862" s="19">
        <v>1936.3426179999999</v>
      </c>
      <c r="S862" s="19">
        <v>2032.675737</v>
      </c>
      <c r="T862" s="19">
        <v>2146.7123649999999</v>
      </c>
      <c r="U862" s="19">
        <v>2192.6738230000001</v>
      </c>
      <c r="V862" s="19">
        <v>2259.3824559999998</v>
      </c>
      <c r="W862" s="19">
        <v>2327.7666429999999</v>
      </c>
      <c r="X862" s="19">
        <v>2363.3040940000001</v>
      </c>
      <c r="Y862" s="19">
        <v>2361.6132670000002</v>
      </c>
      <c r="Z862" s="19">
        <v>2366.350563</v>
      </c>
      <c r="AA862" s="19">
        <v>2421.32539</v>
      </c>
      <c r="AB862" s="19">
        <v>2412.8654120000001</v>
      </c>
      <c r="AC862" s="19">
        <v>2409.161353</v>
      </c>
      <c r="AD862" s="19">
        <v>2399.747562</v>
      </c>
      <c r="AE862" s="19">
        <v>2402.0393399999998</v>
      </c>
      <c r="AF862" s="19">
        <v>2423.2107299999998</v>
      </c>
      <c r="AG862" s="19">
        <v>2437.9875940000002</v>
      </c>
      <c r="AH862" s="195">
        <v>2461.2468250000002</v>
      </c>
      <c r="AI862" s="19">
        <v>2460.919011</v>
      </c>
      <c r="AJ862" s="19">
        <v>2461.013649</v>
      </c>
      <c r="AK862" s="19">
        <v>2474.8079309999998</v>
      </c>
      <c r="AL862" s="19">
        <v>2492.2223979999999</v>
      </c>
      <c r="AM862" s="19">
        <v>2550.9578489999999</v>
      </c>
      <c r="AN862" s="19">
        <v>2562.0029589999999</v>
      </c>
      <c r="AO862" s="224">
        <v>2506.2880150000001</v>
      </c>
      <c r="AP862" s="224">
        <v>2484.2595820000001</v>
      </c>
    </row>
    <row r="863" spans="1:42" hidden="1" outlineLevel="1" x14ac:dyDescent="0.25">
      <c r="A863" s="28" t="s">
        <v>373</v>
      </c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847.08231999999998</v>
      </c>
      <c r="R863" s="19">
        <v>845.28876200000002</v>
      </c>
      <c r="S863" s="19">
        <v>901.810519</v>
      </c>
      <c r="T863" s="19">
        <v>959.519677</v>
      </c>
      <c r="U863" s="19">
        <v>982.46428500000002</v>
      </c>
      <c r="V863" s="19">
        <v>1020.5226699999999</v>
      </c>
      <c r="W863" s="19">
        <v>1052.069814</v>
      </c>
      <c r="X863" s="19">
        <v>1084.8538920000001</v>
      </c>
      <c r="Y863" s="19">
        <v>1079.297763</v>
      </c>
      <c r="Z863" s="19">
        <v>1087.5559430000001</v>
      </c>
      <c r="AA863" s="19">
        <v>1133.394526</v>
      </c>
      <c r="AB863" s="19">
        <v>1107.419067</v>
      </c>
      <c r="AC863" s="19">
        <v>1101.8856249999999</v>
      </c>
      <c r="AD863" s="19">
        <v>1106.0666329999999</v>
      </c>
      <c r="AE863" s="19">
        <v>1102.144157</v>
      </c>
      <c r="AF863" s="19">
        <v>1114.830064</v>
      </c>
      <c r="AG863" s="19">
        <v>1197.1211020000001</v>
      </c>
      <c r="AH863" s="195">
        <v>1200.8837040000001</v>
      </c>
      <c r="AI863" s="19">
        <v>1193.6741219999999</v>
      </c>
      <c r="AJ863" s="19">
        <v>1256.5106350000001</v>
      </c>
      <c r="AK863" s="19">
        <v>1280.388003</v>
      </c>
      <c r="AL863" s="19">
        <v>1293.3589449999999</v>
      </c>
      <c r="AM863" s="19">
        <v>1333.2081579999999</v>
      </c>
      <c r="AN863" s="19">
        <v>1298.181141</v>
      </c>
      <c r="AO863" s="224">
        <v>1315.2992340000001</v>
      </c>
      <c r="AP863" s="224">
        <v>1312.070547</v>
      </c>
    </row>
    <row r="864" spans="1:42" hidden="1" outlineLevel="1" x14ac:dyDescent="0.25">
      <c r="A864" s="49" t="s">
        <v>374</v>
      </c>
      <c r="C864" s="7"/>
      <c r="D864" s="7"/>
      <c r="E864" s="7"/>
      <c r="F864" s="7"/>
    </row>
    <row r="865" spans="1:42" hidden="1" outlineLevel="1" x14ac:dyDescent="0.25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3.4982565673270001</v>
      </c>
      <c r="R865" s="44">
        <v>3.5690617003209999</v>
      </c>
      <c r="S865" s="44">
        <v>3.119636483236</v>
      </c>
      <c r="T865" s="44">
        <v>3.2009991183180002</v>
      </c>
      <c r="U865" s="44">
        <v>3.0697648348170001</v>
      </c>
      <c r="V865" s="44">
        <v>2.5837334803290002</v>
      </c>
      <c r="W865" s="44">
        <v>2.640454109932</v>
      </c>
      <c r="X865" s="44">
        <v>3.119315162161</v>
      </c>
      <c r="Y865" s="44">
        <v>3.505134377918</v>
      </c>
      <c r="Z865" s="44">
        <v>3.2384379392680001</v>
      </c>
      <c r="AA865" s="44">
        <v>3.0545586911139999</v>
      </c>
      <c r="AB865" s="44">
        <v>2.9695943646249998</v>
      </c>
      <c r="AC865" s="44">
        <v>3.2245921984589998</v>
      </c>
      <c r="AD865" s="44">
        <v>3.552839965849</v>
      </c>
      <c r="AE865" s="44">
        <v>3.7155471210759998</v>
      </c>
      <c r="AF865" s="44">
        <v>3.5815949740269999</v>
      </c>
      <c r="AG865" s="44">
        <v>3.3546304478389999</v>
      </c>
      <c r="AH865" s="196">
        <v>3.3601267649030002</v>
      </c>
      <c r="AI865" s="44">
        <v>3.305863668797</v>
      </c>
      <c r="AJ865" s="44">
        <v>3.1823189080279999</v>
      </c>
      <c r="AK865" s="44">
        <v>3.0656639856900001</v>
      </c>
      <c r="AL865" s="44">
        <v>2.972350920867</v>
      </c>
      <c r="AM865" s="44">
        <v>2.8165956360490001</v>
      </c>
      <c r="AN865" s="44">
        <v>3.0163728681989999</v>
      </c>
      <c r="AO865" s="225">
        <v>2.98902027913</v>
      </c>
      <c r="AP865" s="225">
        <v>3.037079724257</v>
      </c>
    </row>
    <row r="866" spans="1:42" hidden="1" outlineLevel="1" x14ac:dyDescent="0.25">
      <c r="A866" s="16" t="s">
        <v>376</v>
      </c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3.748799657857</v>
      </c>
      <c r="R866" s="44">
        <v>4.3535738475320001</v>
      </c>
      <c r="S866" s="44">
        <v>3.6593474509430002</v>
      </c>
      <c r="T866" s="44">
        <v>3.6813339131410001</v>
      </c>
      <c r="U866" s="44">
        <v>3.099398595611</v>
      </c>
      <c r="V866" s="44">
        <v>3.1983130407389999</v>
      </c>
      <c r="W866" s="44">
        <v>3.2431928619220001</v>
      </c>
      <c r="X866" s="44">
        <v>2.8237896448550002</v>
      </c>
      <c r="Y866" s="44">
        <v>2.9567531207290001</v>
      </c>
      <c r="Z866" s="44">
        <v>3.0086663399089999</v>
      </c>
      <c r="AA866" s="44">
        <v>3.4736693431179999</v>
      </c>
      <c r="AB866" s="44">
        <v>3.5078156594109999</v>
      </c>
      <c r="AC866" s="44">
        <v>3.4331733461799998</v>
      </c>
      <c r="AD866" s="44">
        <v>3.2024750866530001</v>
      </c>
      <c r="AE866" s="44">
        <v>3.6256438751350002</v>
      </c>
      <c r="AF866" s="44">
        <v>4.3791033642880004</v>
      </c>
      <c r="AG866" s="44">
        <v>4.0912029180799996</v>
      </c>
      <c r="AH866" s="196">
        <v>3.6756051339439999</v>
      </c>
      <c r="AI866" s="44">
        <v>3.4936310954979999</v>
      </c>
      <c r="AJ866" s="44">
        <v>3.1473673331969998</v>
      </c>
      <c r="AK866" s="44">
        <v>3.4384869304130001</v>
      </c>
      <c r="AL866" s="44">
        <v>3.471452411829</v>
      </c>
      <c r="AM866" s="44">
        <v>3.1609587266810002</v>
      </c>
      <c r="AN866" s="44">
        <v>3.2446691441489999</v>
      </c>
      <c r="AO866" s="225">
        <v>3.2218007341930002</v>
      </c>
      <c r="AP866" s="225">
        <v>3.316682181684</v>
      </c>
    </row>
    <row r="867" spans="1:42" hidden="1" outlineLevel="1" x14ac:dyDescent="0.25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4.2062150066120001</v>
      </c>
      <c r="R867" s="44">
        <v>2.7373582905110001</v>
      </c>
      <c r="S867" s="44">
        <v>6.0194920447740001</v>
      </c>
      <c r="T867" s="44">
        <v>2.6258953453829998</v>
      </c>
      <c r="U867" s="44">
        <v>5.0408501346039998</v>
      </c>
      <c r="V867" s="44">
        <v>3.8543820042179999</v>
      </c>
      <c r="W867" s="44">
        <v>3.6871212512199998</v>
      </c>
      <c r="X867" s="44">
        <v>2.7952798786790001</v>
      </c>
      <c r="Y867" s="44">
        <v>3.350225875459</v>
      </c>
      <c r="Z867" s="44">
        <v>5.8811450839199999</v>
      </c>
      <c r="AA867" s="44">
        <v>2.7448568513899998</v>
      </c>
      <c r="AB867" s="44">
        <v>3.3636213658940002</v>
      </c>
      <c r="AC867" s="44">
        <v>2.883818290462</v>
      </c>
      <c r="AD867" s="44">
        <v>4.0039275171630004</v>
      </c>
      <c r="AE867" s="44">
        <v>3.9007681349409999</v>
      </c>
      <c r="AF867" s="44">
        <v>2.9735374360339999</v>
      </c>
      <c r="AG867" s="44">
        <v>3.792427358731</v>
      </c>
      <c r="AH867" s="196">
        <v>4.2024133228630003</v>
      </c>
      <c r="AI867" s="44">
        <v>4.1344329087330003</v>
      </c>
      <c r="AJ867" s="44">
        <v>3.933809964235</v>
      </c>
      <c r="AK867" s="44">
        <v>3.3296394421129998</v>
      </c>
      <c r="AL867" s="44">
        <v>3.2112286529629999</v>
      </c>
      <c r="AM867" s="44">
        <v>3.9151743025410002</v>
      </c>
      <c r="AN867" s="44">
        <v>3.2540799894029999</v>
      </c>
      <c r="AO867" s="225">
        <v>3.6190874639709998</v>
      </c>
      <c r="AP867" s="225">
        <v>3.3267435661040001</v>
      </c>
    </row>
    <row r="868" spans="1:42" hidden="1" outlineLevel="1" x14ac:dyDescent="0.25">
      <c r="A868" s="16" t="s">
        <v>378</v>
      </c>
      <c r="C868" s="44">
        <f t="shared" ref="C868:Z868" si="4">C860/C861</f>
        <v>0</v>
      </c>
      <c r="D868" s="44">
        <f t="shared" si="4"/>
        <v>0</v>
      </c>
      <c r="E868" s="44">
        <f t="shared" si="4"/>
        <v>0</v>
      </c>
      <c r="F868" s="44">
        <f t="shared" si="4"/>
        <v>0</v>
      </c>
      <c r="G868" s="44">
        <f t="shared" si="4"/>
        <v>0</v>
      </c>
      <c r="H868" s="44">
        <f t="shared" si="4"/>
        <v>0</v>
      </c>
      <c r="I868" s="44">
        <f t="shared" si="4"/>
        <v>0</v>
      </c>
      <c r="J868" s="44">
        <f t="shared" si="4"/>
        <v>0</v>
      </c>
      <c r="K868" s="44">
        <f t="shared" si="4"/>
        <v>0</v>
      </c>
      <c r="L868" s="44">
        <f t="shared" si="4"/>
        <v>5.0899410346995015</v>
      </c>
      <c r="M868" s="44">
        <f t="shared" si="4"/>
        <v>64.136518679565185</v>
      </c>
      <c r="N868" s="44">
        <f t="shared" si="4"/>
        <v>1.9602403453873225</v>
      </c>
      <c r="O868" s="44">
        <f t="shared" si="4"/>
        <v>3.5334412659599339</v>
      </c>
      <c r="P868" s="44">
        <f t="shared" si="4"/>
        <v>1.7582885816710885</v>
      </c>
      <c r="Q868" s="44">
        <f t="shared" si="4"/>
        <v>3.2663126292384641</v>
      </c>
      <c r="R868" s="44">
        <f t="shared" si="4"/>
        <v>1.9331339368904756</v>
      </c>
      <c r="S868" s="44">
        <f t="shared" si="4"/>
        <v>5.2450159145789117</v>
      </c>
      <c r="T868" s="44">
        <f t="shared" si="4"/>
        <v>2.0755542466484291</v>
      </c>
      <c r="U868" s="44">
        <f t="shared" si="4"/>
        <v>4.0791473136258434</v>
      </c>
      <c r="V868" s="44">
        <f t="shared" si="4"/>
        <v>3.1543066362530503</v>
      </c>
      <c r="W868" s="44">
        <f t="shared" si="4"/>
        <v>3.0974729278757818</v>
      </c>
      <c r="X868" s="44">
        <f t="shared" si="4"/>
        <v>2.3414010774556542</v>
      </c>
      <c r="Y868" s="44">
        <f t="shared" si="4"/>
        <v>2.681359071535911</v>
      </c>
      <c r="Z868" s="44">
        <f t="shared" si="4"/>
        <v>5.019099394430536</v>
      </c>
      <c r="AA868" s="44">
        <v>2.1387722815929999</v>
      </c>
      <c r="AB868" s="44">
        <v>2.723793852529</v>
      </c>
      <c r="AC868" s="44">
        <v>2.1333878830509998</v>
      </c>
      <c r="AD868" s="44">
        <v>0.76882793041300002</v>
      </c>
      <c r="AE868" s="44">
        <v>3.183919654965</v>
      </c>
      <c r="AF868" s="44">
        <v>2.3801480119340002</v>
      </c>
      <c r="AG868" s="44">
        <v>2.9456868491889998</v>
      </c>
      <c r="AH868" s="196">
        <v>3.265618138922</v>
      </c>
      <c r="AI868" s="44">
        <v>3.4854420367999999</v>
      </c>
      <c r="AJ868" s="44">
        <v>3.2446600126340002</v>
      </c>
      <c r="AK868" s="44">
        <v>2.6766783524109998</v>
      </c>
      <c r="AL868" s="44">
        <v>2.6758017086120001</v>
      </c>
      <c r="AM868" s="44">
        <v>3.2424924062480001</v>
      </c>
      <c r="AN868" s="44">
        <v>2.717640907716</v>
      </c>
      <c r="AO868" s="225">
        <v>2.9636404113279999</v>
      </c>
      <c r="AP868" s="225">
        <v>2.6509553225150002</v>
      </c>
    </row>
    <row r="869" spans="1:42" hidden="1" outlineLevel="1" x14ac:dyDescent="0.25">
      <c r="A869" s="49" t="s">
        <v>379</v>
      </c>
      <c r="C869" s="44"/>
      <c r="D869" s="44"/>
      <c r="E869" s="44"/>
      <c r="F869" s="44"/>
      <c r="G869" s="44"/>
    </row>
    <row r="870" spans="1:42" hidden="1" outlineLevel="1" x14ac:dyDescent="0.25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1.471380032246</v>
      </c>
      <c r="R870" s="44">
        <v>1.542586163258</v>
      </c>
      <c r="S870" s="44">
        <v>1.3745780849810001</v>
      </c>
      <c r="T870" s="44">
        <v>1.4151084619850001</v>
      </c>
      <c r="U870" s="44">
        <v>1.357883237522</v>
      </c>
      <c r="V870" s="44">
        <v>1.1584093334279999</v>
      </c>
      <c r="W870" s="44">
        <v>1.1823694737149999</v>
      </c>
      <c r="X870" s="44">
        <v>1.4221593331689999</v>
      </c>
      <c r="Y870" s="44">
        <v>1.5923026932169999</v>
      </c>
      <c r="Z870" s="44">
        <v>1.4764207591459999</v>
      </c>
      <c r="AA870" s="44">
        <v>1.4252450234489999</v>
      </c>
      <c r="AB870" s="44">
        <v>1.3575214574679999</v>
      </c>
      <c r="AC870" s="44">
        <v>1.460281571164</v>
      </c>
      <c r="AD870" s="44">
        <v>1.633840098754</v>
      </c>
      <c r="AE870" s="44">
        <v>1.697468057277</v>
      </c>
      <c r="AF870" s="44">
        <v>1.636138419126</v>
      </c>
      <c r="AG870" s="44">
        <v>1.64215153458</v>
      </c>
      <c r="AH870" s="196">
        <v>1.636027585521</v>
      </c>
      <c r="AI870" s="44">
        <v>1.603866882415</v>
      </c>
      <c r="AJ870" s="44">
        <v>1.6275876165880001</v>
      </c>
      <c r="AK870" s="44">
        <v>1.589438071852</v>
      </c>
      <c r="AL870" s="44">
        <v>1.5448004588990001</v>
      </c>
      <c r="AM870" s="44">
        <v>1.477297782045</v>
      </c>
      <c r="AN870" s="44">
        <v>1.533754702677</v>
      </c>
      <c r="AO870" s="225">
        <v>1.5794303411690001</v>
      </c>
      <c r="AP870" s="225">
        <v>1.6260778030130001</v>
      </c>
    </row>
    <row r="871" spans="1:42" hidden="1" outlineLevel="1" x14ac:dyDescent="0.25">
      <c r="A871" s="16" t="s">
        <v>381</v>
      </c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1.576759410095</v>
      </c>
      <c r="R871" s="44">
        <v>1.8816605992890001</v>
      </c>
      <c r="S871" s="44">
        <v>1.612386198978</v>
      </c>
      <c r="T871" s="44">
        <v>1.627456484466</v>
      </c>
      <c r="U871" s="44">
        <v>1.3709914686769999</v>
      </c>
      <c r="V871" s="44">
        <v>1.433954278111</v>
      </c>
      <c r="W871" s="44">
        <v>1.4522699799559999</v>
      </c>
      <c r="X871" s="44">
        <v>1.287423228999</v>
      </c>
      <c r="Y871" s="44">
        <v>1.343185581407</v>
      </c>
      <c r="Z871" s="44">
        <v>1.3716666877329999</v>
      </c>
      <c r="AA871" s="44">
        <v>1.620800398693</v>
      </c>
      <c r="AB871" s="44">
        <v>1.603564137654</v>
      </c>
      <c r="AC871" s="44">
        <v>1.554739160639</v>
      </c>
      <c r="AD871" s="44">
        <v>1.472718237277</v>
      </c>
      <c r="AE871" s="44">
        <v>1.656395266848</v>
      </c>
      <c r="AF871" s="44">
        <v>2.0004549111759999</v>
      </c>
      <c r="AG871" s="44">
        <v>2.002716917606</v>
      </c>
      <c r="AH871" s="196">
        <v>1.7896323006099999</v>
      </c>
      <c r="AI871" s="44">
        <v>1.694963790047</v>
      </c>
      <c r="AJ871" s="44">
        <v>1.60971173676</v>
      </c>
      <c r="AK871" s="44">
        <v>1.7827335488410001</v>
      </c>
      <c r="AL871" s="44">
        <v>1.8041952049429999</v>
      </c>
      <c r="AM871" s="44">
        <v>1.6579154125969999</v>
      </c>
      <c r="AN871" s="44">
        <v>1.6498379928210001</v>
      </c>
      <c r="AO871" s="225">
        <v>1.702434027737</v>
      </c>
      <c r="AP871" s="225">
        <v>1.775779289628</v>
      </c>
    </row>
    <row r="872" spans="1:42" hidden="1" outlineLevel="1" x14ac:dyDescent="0.25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1.7691500474440001</v>
      </c>
      <c r="R872" s="44">
        <v>1.1831151650989999</v>
      </c>
      <c r="S872" s="44">
        <v>2.6523160284629999</v>
      </c>
      <c r="T872" s="44">
        <v>1.16086465075</v>
      </c>
      <c r="U872" s="44">
        <v>2.2297753309970001</v>
      </c>
      <c r="V872" s="44">
        <v>1.7281008750610001</v>
      </c>
      <c r="W872" s="44">
        <v>1.6510567621409999</v>
      </c>
      <c r="X872" s="44">
        <v>1.2744250457620001</v>
      </c>
      <c r="Y872" s="44">
        <v>1.521931289706</v>
      </c>
      <c r="Z872" s="44">
        <v>2.6812447396820001</v>
      </c>
      <c r="AA872" s="44">
        <v>1.2807393679829999</v>
      </c>
      <c r="AB872" s="44">
        <v>1.537647105407</v>
      </c>
      <c r="AC872" s="44">
        <v>1.3059594655590001</v>
      </c>
      <c r="AD872" s="44">
        <v>1.841281170254</v>
      </c>
      <c r="AE872" s="44">
        <v>1.7820872921640001</v>
      </c>
      <c r="AF872" s="44">
        <v>1.3583665587780001</v>
      </c>
      <c r="AG872" s="44">
        <v>1.8564609436890001</v>
      </c>
      <c r="AH872" s="196">
        <v>2.0461323643429998</v>
      </c>
      <c r="AI872" s="44">
        <v>2.0058540473019999</v>
      </c>
      <c r="AJ872" s="44">
        <v>2.011935500131</v>
      </c>
      <c r="AK872" s="44">
        <v>1.7262999857570001</v>
      </c>
      <c r="AL872" s="44">
        <v>1.6689508166410001</v>
      </c>
      <c r="AM872" s="44">
        <v>2.0534997070349998</v>
      </c>
      <c r="AN872" s="44">
        <v>1.654623186427</v>
      </c>
      <c r="AO872" s="225">
        <v>1.912364592456</v>
      </c>
      <c r="AP872" s="225">
        <v>1.7811662387230001</v>
      </c>
    </row>
    <row r="873" spans="1:42" hidden="1" outlineLevel="1" x14ac:dyDescent="0.25">
      <c r="A873" s="16" t="s">
        <v>383</v>
      </c>
      <c r="C873" s="44">
        <f t="shared" ref="C873:Z873" si="5">C860/C862</f>
        <v>0</v>
      </c>
      <c r="D873" s="44">
        <f t="shared" si="5"/>
        <v>0</v>
      </c>
      <c r="E873" s="44">
        <f t="shared" si="5"/>
        <v>0</v>
      </c>
      <c r="F873" s="44">
        <f t="shared" si="5"/>
        <v>0</v>
      </c>
      <c r="G873" s="44">
        <f t="shared" si="5"/>
        <v>0</v>
      </c>
      <c r="H873" s="44">
        <f t="shared" si="5"/>
        <v>0</v>
      </c>
      <c r="I873" s="44">
        <f t="shared" si="5"/>
        <v>0</v>
      </c>
      <c r="J873" s="44">
        <f t="shared" si="5"/>
        <v>0</v>
      </c>
      <c r="K873" s="44">
        <f t="shared" si="5"/>
        <v>0</v>
      </c>
      <c r="L873" s="44">
        <f t="shared" si="5"/>
        <v>1.8695556627865999</v>
      </c>
      <c r="M873" s="44">
        <f t="shared" si="5"/>
        <v>24.246902766815502</v>
      </c>
      <c r="N873" s="44">
        <f t="shared" si="5"/>
        <v>0.78531233733710193</v>
      </c>
      <c r="O873" s="44">
        <f t="shared" si="5"/>
        <v>1.5415215331149916</v>
      </c>
      <c r="P873" s="44">
        <f t="shared" si="5"/>
        <v>0.75195640090112403</v>
      </c>
      <c r="Q873" s="44">
        <f t="shared" si="5"/>
        <v>1.3738235280644431</v>
      </c>
      <c r="R873" s="44">
        <f t="shared" si="5"/>
        <v>0.83552090513462285</v>
      </c>
      <c r="S873" s="44">
        <f t="shared" si="5"/>
        <v>2.3110653986716034</v>
      </c>
      <c r="T873" s="44">
        <f t="shared" si="5"/>
        <v>0.91756800559227858</v>
      </c>
      <c r="U873" s="44">
        <f t="shared" si="5"/>
        <v>1.8043746217514813</v>
      </c>
      <c r="V873" s="44">
        <f t="shared" si="5"/>
        <v>1.4142241352342342</v>
      </c>
      <c r="W873" s="44">
        <f t="shared" si="5"/>
        <v>1.3870180223706752</v>
      </c>
      <c r="X873" s="44">
        <f t="shared" si="5"/>
        <v>1.067492453518462</v>
      </c>
      <c r="Y873" s="44">
        <f t="shared" si="5"/>
        <v>1.2180803384265539</v>
      </c>
      <c r="Z873" s="44">
        <f t="shared" si="5"/>
        <v>2.2882336114527941</v>
      </c>
      <c r="AA873" s="44">
        <v>0.99794270101899996</v>
      </c>
      <c r="AB873" s="44">
        <v>1.2451561211769999</v>
      </c>
      <c r="AC873" s="44">
        <v>0.96612123891229995</v>
      </c>
      <c r="AD873" s="44">
        <v>0.35355994467110002</v>
      </c>
      <c r="AE873" s="44">
        <v>1.45459113695</v>
      </c>
      <c r="AF873" s="44">
        <v>1.0872953624770001</v>
      </c>
      <c r="AG873" s="44">
        <v>1.441966337277</v>
      </c>
      <c r="AH873" s="196">
        <v>1.590011845641</v>
      </c>
      <c r="AI873" s="44">
        <v>1.690990801031</v>
      </c>
      <c r="AJ873" s="44">
        <v>1.6594717906109999</v>
      </c>
      <c r="AK873" s="44">
        <v>1.387762813955</v>
      </c>
      <c r="AL873" s="44">
        <v>1.390676880837</v>
      </c>
      <c r="AM873" s="44">
        <v>1.700679635635</v>
      </c>
      <c r="AN873" s="44">
        <v>1.381856522561</v>
      </c>
      <c r="AO873" s="225">
        <v>1.5660193470920001</v>
      </c>
      <c r="AP873" s="225">
        <v>1.4193435793910001</v>
      </c>
    </row>
    <row r="874" spans="1:42" hidden="1" outlineLevel="1" x14ac:dyDescent="0.25">
      <c r="A874" s="49" t="s">
        <v>384</v>
      </c>
      <c r="C874" s="44"/>
      <c r="D874" s="44"/>
      <c r="E874" s="44"/>
      <c r="F874" s="44"/>
      <c r="G874" s="44"/>
    </row>
    <row r="875" spans="1:42" hidden="1" outlineLevel="1" x14ac:dyDescent="0.25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3.4326760264199998</v>
      </c>
      <c r="R875" s="44">
        <v>3.5336744818470001</v>
      </c>
      <c r="S875" s="44">
        <v>3.0982911198559999</v>
      </c>
      <c r="T875" s="44">
        <v>3.1659911803340002</v>
      </c>
      <c r="U875" s="44">
        <v>3.0305376745300001</v>
      </c>
      <c r="V875" s="44">
        <v>2.5646561328590001</v>
      </c>
      <c r="W875" s="44">
        <v>2.6160623405860002</v>
      </c>
      <c r="X875" s="44">
        <v>3.0981084172809998</v>
      </c>
      <c r="Y875" s="44">
        <v>3.484120224717</v>
      </c>
      <c r="Z875" s="44">
        <v>3.2124591994410001</v>
      </c>
      <c r="AA875" s="44">
        <v>3.0448196835629999</v>
      </c>
      <c r="AB875" s="44">
        <v>2.9577931877779999</v>
      </c>
      <c r="AC875" s="44">
        <v>3.1927578005189998</v>
      </c>
      <c r="AD875" s="44">
        <v>3.5448169929379998</v>
      </c>
      <c r="AE875" s="44">
        <v>3.69950249043</v>
      </c>
      <c r="AF875" s="44">
        <v>3.5563341022510002</v>
      </c>
      <c r="AG875" s="44">
        <v>3.344310833507</v>
      </c>
      <c r="AH875" s="196">
        <v>3.3530871362250001</v>
      </c>
      <c r="AI875" s="44">
        <v>3.3065863025970001</v>
      </c>
      <c r="AJ875" s="44">
        <v>3.1878085442990001</v>
      </c>
      <c r="AK875" s="44">
        <v>3.0721577649789999</v>
      </c>
      <c r="AL875" s="44">
        <v>2.9767345860019998</v>
      </c>
      <c r="AM875" s="44">
        <v>2.8266586509190001</v>
      </c>
      <c r="AN875" s="44">
        <v>3.0269150904550002</v>
      </c>
      <c r="AO875" s="225">
        <v>3.009586892498</v>
      </c>
      <c r="AP875" s="225">
        <v>3.0787973808500002</v>
      </c>
    </row>
    <row r="876" spans="1:42" hidden="1" outlineLevel="1" x14ac:dyDescent="0.25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3.6785222769439998</v>
      </c>
      <c r="R876" s="44">
        <v>4.3104081973359998</v>
      </c>
      <c r="S876" s="44">
        <v>3.6343092448899998</v>
      </c>
      <c r="T876" s="44">
        <v>3.641072761992</v>
      </c>
      <c r="U876" s="44">
        <v>3.0597927586670002</v>
      </c>
      <c r="V876" s="44">
        <v>3.1746978615180002</v>
      </c>
      <c r="W876" s="44">
        <v>3.213233162211</v>
      </c>
      <c r="X876" s="44">
        <v>2.8045920378539999</v>
      </c>
      <c r="Y876" s="44">
        <v>2.9390266496840001</v>
      </c>
      <c r="Z876" s="44">
        <v>2.984530827191</v>
      </c>
      <c r="AA876" s="44">
        <v>3.4625940633860002</v>
      </c>
      <c r="AB876" s="44">
        <v>3.4938755895360001</v>
      </c>
      <c r="AC876" s="44">
        <v>3.3992797559920001</v>
      </c>
      <c r="AD876" s="44">
        <v>3.195243302752</v>
      </c>
      <c r="AE876" s="44">
        <v>3.6099874684379998</v>
      </c>
      <c r="AF876" s="44">
        <v>4.3482176920170001</v>
      </c>
      <c r="AG876" s="44">
        <v>4.0786174375259998</v>
      </c>
      <c r="AH876" s="196">
        <v>3.6679045627689999</v>
      </c>
      <c r="AI876" s="44">
        <v>3.494394773667</v>
      </c>
      <c r="AJ876" s="44">
        <v>3.152796676506</v>
      </c>
      <c r="AK876" s="44">
        <v>3.4457704341880002</v>
      </c>
      <c r="AL876" s="44">
        <v>3.4765721588940002</v>
      </c>
      <c r="AM876" s="44">
        <v>3.1722520675710002</v>
      </c>
      <c r="AN876" s="44">
        <v>3.256009261819</v>
      </c>
      <c r="AO876" s="225">
        <v>3.24396904483</v>
      </c>
      <c r="AP876" s="225">
        <v>3.362240487967</v>
      </c>
    </row>
    <row r="877" spans="1:42" hidden="1" outlineLevel="1" x14ac:dyDescent="0.25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4.1273626268630004</v>
      </c>
      <c r="R877" s="44">
        <v>2.7102174047540002</v>
      </c>
      <c r="S877" s="44">
        <v>5.978305116184</v>
      </c>
      <c r="T877" s="44">
        <v>2.5971770677429999</v>
      </c>
      <c r="U877" s="44">
        <v>4.9764353514349997</v>
      </c>
      <c r="V877" s="44">
        <v>3.8259226505980002</v>
      </c>
      <c r="W877" s="44">
        <v>3.653060666424</v>
      </c>
      <c r="X877" s="44">
        <v>2.7762760960619999</v>
      </c>
      <c r="Y877" s="44">
        <v>3.3301404372940002</v>
      </c>
      <c r="Z877" s="44">
        <v>5.8339665549859996</v>
      </c>
      <c r="AA877" s="44">
        <v>2.7361052822419998</v>
      </c>
      <c r="AB877" s="44">
        <v>3.3502543245709999</v>
      </c>
      <c r="AC877" s="44">
        <v>2.8553481418679998</v>
      </c>
      <c r="AD877" s="44">
        <v>3.9948859047290002</v>
      </c>
      <c r="AE877" s="44">
        <v>3.883923675183</v>
      </c>
      <c r="AF877" s="44">
        <v>2.9525651741129999</v>
      </c>
      <c r="AG877" s="44">
        <v>3.7807609804719999</v>
      </c>
      <c r="AH877" s="196">
        <v>4.1936090629610003</v>
      </c>
      <c r="AI877" s="44">
        <v>4.1353366607510003</v>
      </c>
      <c r="AJ877" s="44">
        <v>3.9405959547310001</v>
      </c>
      <c r="AK877" s="44">
        <v>3.3366923819480001</v>
      </c>
      <c r="AL877" s="44">
        <v>3.2159646183509998</v>
      </c>
      <c r="AM877" s="44">
        <v>3.929162273238</v>
      </c>
      <c r="AN877" s="44">
        <v>3.2654529979740001</v>
      </c>
      <c r="AO877" s="225">
        <v>3.643989393589</v>
      </c>
      <c r="AP877" s="225">
        <v>3.3724400766540001</v>
      </c>
    </row>
    <row r="878" spans="1:42" hidden="1" outlineLevel="1" x14ac:dyDescent="0.25">
      <c r="A878" s="16" t="s">
        <v>388</v>
      </c>
      <c r="C878" s="44">
        <f t="shared" ref="C878:Z878" si="6">C860/C863</f>
        <v>0</v>
      </c>
      <c r="D878" s="44">
        <f t="shared" si="6"/>
        <v>0</v>
      </c>
      <c r="E878" s="44">
        <f t="shared" si="6"/>
        <v>0</v>
      </c>
      <c r="F878" s="44">
        <f t="shared" si="6"/>
        <v>0</v>
      </c>
      <c r="G878" s="44">
        <f t="shared" si="6"/>
        <v>0</v>
      </c>
      <c r="H878" s="44">
        <f t="shared" si="6"/>
        <v>0</v>
      </c>
      <c r="I878" s="44">
        <f t="shared" si="6"/>
        <v>0</v>
      </c>
      <c r="J878" s="44">
        <f t="shared" si="6"/>
        <v>0</v>
      </c>
      <c r="K878" s="44">
        <f t="shared" si="6"/>
        <v>0</v>
      </c>
      <c r="L878" s="44">
        <f t="shared" si="6"/>
        <v>4.8757059147953665</v>
      </c>
      <c r="M878" s="44">
        <f t="shared" si="6"/>
        <v>63.050253256084595</v>
      </c>
      <c r="N878" s="44">
        <f t="shared" si="6"/>
        <v>1.9173428235431784</v>
      </c>
      <c r="O878" s="44">
        <f t="shared" si="6"/>
        <v>3.4604163779992532</v>
      </c>
      <c r="P878" s="44">
        <f t="shared" si="6"/>
        <v>1.7308842483535316</v>
      </c>
      <c r="Q878" s="44">
        <f t="shared" si="6"/>
        <v>3.2050802549884625</v>
      </c>
      <c r="R878" s="44">
        <f t="shared" si="6"/>
        <v>1.9139669300869107</v>
      </c>
      <c r="S878" s="44">
        <f t="shared" si="6"/>
        <v>5.2091281522299475</v>
      </c>
      <c r="T878" s="44">
        <f t="shared" si="6"/>
        <v>2.0528548090768681</v>
      </c>
      <c r="U878" s="44">
        <f t="shared" si="6"/>
        <v>4.0270217049162245</v>
      </c>
      <c r="V878" s="44">
        <f t="shared" si="6"/>
        <v>3.1310163839868448</v>
      </c>
      <c r="W878" s="44">
        <f t="shared" si="6"/>
        <v>3.0688593501593284</v>
      </c>
      <c r="X878" s="44">
        <f t="shared" si="6"/>
        <v>2.3254830021979456</v>
      </c>
      <c r="Y878" s="44">
        <f t="shared" si="6"/>
        <v>2.6652836558320558</v>
      </c>
      <c r="Z878" s="44">
        <f t="shared" si="6"/>
        <v>4.9788361965089658</v>
      </c>
      <c r="AA878" s="44">
        <v>2.1319531232440001</v>
      </c>
      <c r="AB878" s="44">
        <v>2.712969487649</v>
      </c>
      <c r="AC878" s="44">
        <v>2.1123262682330002</v>
      </c>
      <c r="AD878" s="44">
        <v>0.76709177406530005</v>
      </c>
      <c r="AE878" s="44">
        <v>3.1701707202309999</v>
      </c>
      <c r="AF878" s="44">
        <v>2.3633609061410001</v>
      </c>
      <c r="AG878" s="44">
        <v>2.936625239364</v>
      </c>
      <c r="AH878" s="196">
        <v>3.258776510403</v>
      </c>
      <c r="AI878" s="44">
        <v>3.4862039249099999</v>
      </c>
      <c r="AJ878" s="44">
        <v>3.2502571899779999</v>
      </c>
      <c r="AK878" s="44">
        <v>2.6823481709329999</v>
      </c>
      <c r="AL878" s="44">
        <v>2.6797480187790002</v>
      </c>
      <c r="AM878" s="44">
        <v>3.2540770472520002</v>
      </c>
      <c r="AN878" s="44">
        <v>2.72713906186</v>
      </c>
      <c r="AO878" s="225">
        <v>2.9840323929169998</v>
      </c>
      <c r="AP878" s="225">
        <v>2.6873691324340001</v>
      </c>
    </row>
    <row r="879" spans="1:42" hidden="1" outlineLevel="1" x14ac:dyDescent="0.25">
      <c r="A879" s="49" t="s">
        <v>389</v>
      </c>
      <c r="C879" s="44"/>
      <c r="D879" s="44"/>
      <c r="E879" s="44"/>
      <c r="F879" s="44"/>
      <c r="G879" s="44"/>
    </row>
    <row r="880" spans="1:42" hidden="1" outlineLevel="1" x14ac:dyDescent="0.25"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220"/>
      <c r="AP880" s="220"/>
    </row>
    <row r="881" spans="1:42" hidden="1" outlineLevel="1" x14ac:dyDescent="0.25">
      <c r="A881" s="16" t="s">
        <v>390</v>
      </c>
      <c r="C881" s="18"/>
      <c r="D881" s="18">
        <f t="shared" ref="D881:D886" si="7">D810/C809</f>
        <v>0</v>
      </c>
      <c r="E881" s="18">
        <f t="shared" ref="E881:E886" si="8">E810/D809</f>
        <v>0.31942371105134265</v>
      </c>
      <c r="F881" s="18">
        <f t="shared" ref="F881:F886" si="9">F810/E809</f>
        <v>0.16743226806316555</v>
      </c>
      <c r="G881" s="18">
        <f t="shared" ref="G881:G886" si="10">G810/F809</f>
        <v>0.19068780770728117</v>
      </c>
      <c r="H881" s="18">
        <f t="shared" ref="H881:H886" si="11">H810/G809</f>
        <v>6.5782980432353075E-2</v>
      </c>
      <c r="I881" s="18">
        <f t="shared" ref="I881:I886" si="12">I810/H809</f>
        <v>5.715785735834597E-2</v>
      </c>
      <c r="J881" s="18">
        <f t="shared" ref="J881:J886" si="13">J810/I809</f>
        <v>5.0418316214025607E-2</v>
      </c>
      <c r="K881" s="18">
        <f t="shared" ref="K881:L886" si="14">K810/J809</f>
        <v>5.4048256200721276E-2</v>
      </c>
      <c r="L881" s="18">
        <f t="shared" si="14"/>
        <v>5.4342728931599235E-2</v>
      </c>
      <c r="M881" s="18">
        <f t="shared" ref="M881:Z886" si="15">M810/L809</f>
        <v>4.5309314289645693E-2</v>
      </c>
      <c r="N881" s="18">
        <f t="shared" si="15"/>
        <v>4.7819766740843518E-2</v>
      </c>
      <c r="O881" s="18">
        <f t="shared" si="15"/>
        <v>4.7560563376119344E-2</v>
      </c>
      <c r="P881" s="18">
        <f t="shared" si="15"/>
        <v>3.2315274849449072E-2</v>
      </c>
      <c r="Q881" s="18">
        <f t="shared" si="15"/>
        <v>3.9192778098740645E-2</v>
      </c>
      <c r="R881" s="18">
        <f t="shared" si="15"/>
        <v>2.7025801683079748E-2</v>
      </c>
      <c r="S881" s="18">
        <f t="shared" si="15"/>
        <v>3.1451754157858301E-2</v>
      </c>
      <c r="T881" s="18">
        <f t="shared" si="15"/>
        <v>3.4492422277690386E-2</v>
      </c>
      <c r="U881" s="18">
        <f t="shared" si="15"/>
        <v>3.7223288995046663E-2</v>
      </c>
      <c r="V881" s="18">
        <f t="shared" si="15"/>
        <v>2.9476721840425019E-2</v>
      </c>
      <c r="W881" s="18">
        <f t="shared" si="15"/>
        <v>3.4337237867552307E-2</v>
      </c>
      <c r="X881" s="18">
        <f t="shared" si="15"/>
        <v>2.6692433878158953E-2</v>
      </c>
      <c r="Y881" s="18">
        <f t="shared" si="15"/>
        <v>2.2689675708655082E-2</v>
      </c>
      <c r="Z881" s="18">
        <f t="shared" si="15"/>
        <v>3.2412860743399614E-2</v>
      </c>
      <c r="AA881" s="18">
        <f t="shared" ref="AA881:AA886" si="16">AA810/Z809</f>
        <v>2.4819494253900027E-2</v>
      </c>
      <c r="AB881" s="18">
        <f t="shared" ref="AB881:AB886" si="17">AB810/AA809</f>
        <v>2.4870714614961147E-2</v>
      </c>
      <c r="AC881" s="18">
        <f t="shared" ref="AC881:AC886" si="18">AC810/AB809</f>
        <v>3.3961337669888798E-2</v>
      </c>
      <c r="AD881" s="18">
        <f t="shared" ref="AD881:AD886" si="19">AD810/AC809</f>
        <v>1.9552649437256049E-2</v>
      </c>
      <c r="AE881" s="18">
        <f t="shared" ref="AE881:AE886" si="20">AE810/AD809</f>
        <v>2.4446202349785826E-2</v>
      </c>
      <c r="AF881" s="18">
        <f t="shared" ref="AF881:AF886" si="21">AF810/AE809</f>
        <v>2.9115944643898602E-2</v>
      </c>
      <c r="AG881" s="18">
        <f t="shared" ref="AG881:AG886" si="22">AG810/AF809</f>
        <v>2.3811169590038993E-2</v>
      </c>
      <c r="AH881" s="18">
        <f t="shared" ref="AH881:AH886" si="23">AH810/AG809</f>
        <v>2.4168588302815222E-2</v>
      </c>
      <c r="AI881" s="18">
        <f t="shared" ref="AI881:AI886" si="24">AI810/AH809</f>
        <v>2.4926733337530635E-2</v>
      </c>
      <c r="AJ881" s="18">
        <f t="shared" ref="AJ881:AJ886" si="25">AJ810/AI809</f>
        <v>2.4358809727002856E-2</v>
      </c>
      <c r="AK881" s="18">
        <f t="shared" ref="AK881:AP886" si="26">AK810/AJ809</f>
        <v>2.5696543744333892E-2</v>
      </c>
      <c r="AL881" s="18">
        <f t="shared" si="26"/>
        <v>2.7350274347128393E-2</v>
      </c>
      <c r="AM881" s="18">
        <f t="shared" si="26"/>
        <v>2.8327370446543779E-2</v>
      </c>
      <c r="AN881" s="18">
        <f t="shared" si="26"/>
        <v>2.7625202501544013E-2</v>
      </c>
      <c r="AO881" s="220">
        <f t="shared" si="26"/>
        <v>2.7602036335582735E-2</v>
      </c>
      <c r="AP881" s="220">
        <f t="shared" si="26"/>
        <v>1.9433864304866853E-2</v>
      </c>
    </row>
    <row r="882" spans="1:42" hidden="1" outlineLevel="1" x14ac:dyDescent="0.25">
      <c r="A882" s="16" t="s">
        <v>391</v>
      </c>
      <c r="C882" s="18"/>
      <c r="D882" s="18" t="e">
        <f t="shared" si="7"/>
        <v>#DIV/0!</v>
      </c>
      <c r="E882" s="18" t="e">
        <f t="shared" si="8"/>
        <v>#DIV/0!</v>
      </c>
      <c r="F882" s="18">
        <f t="shared" si="9"/>
        <v>0.28050160489115983</v>
      </c>
      <c r="G882" s="18">
        <f t="shared" si="10"/>
        <v>0</v>
      </c>
      <c r="H882" s="18">
        <f t="shared" si="11"/>
        <v>4.3057091006731295E-2</v>
      </c>
      <c r="I882" s="18">
        <f t="shared" si="12"/>
        <v>8.5742030719278883E-2</v>
      </c>
      <c r="J882" s="18">
        <f t="shared" si="13"/>
        <v>0.10889595460213354</v>
      </c>
      <c r="K882" s="18">
        <f t="shared" si="14"/>
        <v>0.10409488995097328</v>
      </c>
      <c r="L882" s="18">
        <f t="shared" si="14"/>
        <v>0.29414082201234537</v>
      </c>
      <c r="M882" s="18">
        <f t="shared" si="15"/>
        <v>6.9330925249232053E-2</v>
      </c>
      <c r="N882" s="18">
        <f t="shared" si="15"/>
        <v>0.16515276116287375</v>
      </c>
      <c r="O882" s="18">
        <f t="shared" si="15"/>
        <v>9.2708662148267909E-2</v>
      </c>
      <c r="P882" s="18">
        <f t="shared" si="15"/>
        <v>9.2167966444342914E-2</v>
      </c>
      <c r="Q882" s="18">
        <f t="shared" si="15"/>
        <v>0.10998390118190506</v>
      </c>
      <c r="R882" s="18">
        <f t="shared" si="15"/>
        <v>8.2069788257227536E-2</v>
      </c>
      <c r="S882" s="18">
        <f t="shared" si="15"/>
        <v>7.6476497857277559E-2</v>
      </c>
      <c r="T882" s="18">
        <f t="shared" si="15"/>
        <v>0.10283304704374019</v>
      </c>
      <c r="U882" s="18">
        <f t="shared" si="15"/>
        <v>8.0832031894348982E-2</v>
      </c>
      <c r="V882" s="18">
        <f t="shared" si="15"/>
        <v>5.1834513605267099E-2</v>
      </c>
      <c r="W882" s="18">
        <f t="shared" si="15"/>
        <v>8.5267447419878489E-2</v>
      </c>
      <c r="X882" s="18">
        <f t="shared" si="15"/>
        <v>0.11119164861259859</v>
      </c>
      <c r="Y882" s="18">
        <f t="shared" si="15"/>
        <v>0.16439427983391919</v>
      </c>
      <c r="Z882" s="18">
        <f t="shared" si="15"/>
        <v>0.13678632408185865</v>
      </c>
      <c r="AA882" s="18">
        <f t="shared" si="16"/>
        <v>7.0225107819260529E-2</v>
      </c>
      <c r="AB882" s="18">
        <f t="shared" si="17"/>
        <v>0.11510738702811417</v>
      </c>
      <c r="AC882" s="18">
        <f t="shared" si="18"/>
        <v>0.15369211879311245</v>
      </c>
      <c r="AD882" s="18">
        <f t="shared" si="19"/>
        <v>0.1160600817013652</v>
      </c>
      <c r="AE882" s="18">
        <f t="shared" si="20"/>
        <v>0.14175286541456025</v>
      </c>
      <c r="AF882" s="18">
        <f t="shared" si="21"/>
        <v>0.13016650423772913</v>
      </c>
      <c r="AG882" s="18">
        <f t="shared" si="22"/>
        <v>0.13197938695509304</v>
      </c>
      <c r="AH882" s="18">
        <f t="shared" si="23"/>
        <v>0.14239359649536754</v>
      </c>
      <c r="AI882" s="18">
        <f t="shared" si="24"/>
        <v>0.17441147825076503</v>
      </c>
      <c r="AJ882" s="18">
        <f t="shared" si="25"/>
        <v>0.17843267644219665</v>
      </c>
      <c r="AK882" s="18">
        <f t="shared" si="26"/>
        <v>0.17449152119841443</v>
      </c>
      <c r="AL882" s="18">
        <f t="shared" si="26"/>
        <v>0.14804344813650178</v>
      </c>
      <c r="AM882" s="18">
        <f t="shared" si="26"/>
        <v>0.15968283763728092</v>
      </c>
      <c r="AN882" s="18">
        <f t="shared" si="26"/>
        <v>0.21628569822879087</v>
      </c>
      <c r="AO882" s="220">
        <f t="shared" si="26"/>
        <v>0.13916033095866123</v>
      </c>
      <c r="AP882" s="220">
        <f t="shared" si="26"/>
        <v>0.14217347783240888</v>
      </c>
    </row>
    <row r="883" spans="1:42" hidden="1" outlineLevel="1" x14ac:dyDescent="0.25">
      <c r="A883" s="16" t="s">
        <v>392</v>
      </c>
      <c r="C883" s="18"/>
      <c r="D883" s="18" t="e">
        <f t="shared" si="7"/>
        <v>#DIV/0!</v>
      </c>
      <c r="E883" s="18" t="e">
        <f t="shared" si="8"/>
        <v>#DIV/0!</v>
      </c>
      <c r="F883" s="18" t="e">
        <f t="shared" si="9"/>
        <v>#DIV/0!</v>
      </c>
      <c r="G883" s="18">
        <f t="shared" si="10"/>
        <v>0</v>
      </c>
      <c r="H883" s="18" t="e">
        <f t="shared" si="11"/>
        <v>#DIV/0!</v>
      </c>
      <c r="I883" s="18">
        <f t="shared" si="12"/>
        <v>0.62859668042565042</v>
      </c>
      <c r="J883" s="18">
        <f t="shared" si="13"/>
        <v>0.8018023767658139</v>
      </c>
      <c r="K883" s="18">
        <f t="shared" si="14"/>
        <v>0.96333142116066606</v>
      </c>
      <c r="L883" s="18">
        <f t="shared" si="14"/>
        <v>0.63990654151212722</v>
      </c>
      <c r="M883" s="18">
        <f t="shared" si="15"/>
        <v>0.33949575920449471</v>
      </c>
      <c r="N883" s="18">
        <f t="shared" si="15"/>
        <v>0.69154129585679791</v>
      </c>
      <c r="O883" s="18">
        <f t="shared" si="15"/>
        <v>0.78803300951113486</v>
      </c>
      <c r="P883" s="18">
        <f t="shared" si="15"/>
        <v>0.77790226470804369</v>
      </c>
      <c r="Q883" s="18">
        <f t="shared" si="15"/>
        <v>0.61453542479595624</v>
      </c>
      <c r="R883" s="18">
        <f t="shared" si="15"/>
        <v>0.67067944622255737</v>
      </c>
      <c r="S883" s="18">
        <f t="shared" si="15"/>
        <v>0.84193378412611797</v>
      </c>
      <c r="T883" s="18">
        <f t="shared" si="15"/>
        <v>0.85138573296955611</v>
      </c>
      <c r="U883" s="18">
        <f t="shared" si="15"/>
        <v>0.82656192448471699</v>
      </c>
      <c r="V883" s="18">
        <f t="shared" si="15"/>
        <v>0.71937681241486207</v>
      </c>
      <c r="W883" s="18">
        <f t="shared" si="15"/>
        <v>0.79972356534718114</v>
      </c>
      <c r="X883" s="18">
        <f t="shared" si="15"/>
        <v>0.89636590197764698</v>
      </c>
      <c r="Y883" s="18">
        <f t="shared" si="15"/>
        <v>0.75405533131682634</v>
      </c>
      <c r="Z883" s="18">
        <f t="shared" si="15"/>
        <v>0.65794221283948062</v>
      </c>
      <c r="AA883" s="18">
        <f t="shared" si="16"/>
        <v>0.66676134296980105</v>
      </c>
      <c r="AB883" s="18">
        <f t="shared" si="17"/>
        <v>0.65725370498110125</v>
      </c>
      <c r="AC883" s="18">
        <f t="shared" si="18"/>
        <v>0.62308699960588554</v>
      </c>
      <c r="AD883" s="18">
        <f t="shared" si="19"/>
        <v>0.84907472321861122</v>
      </c>
      <c r="AE883" s="18">
        <f t="shared" si="20"/>
        <v>0.88142211328671261</v>
      </c>
      <c r="AF883" s="18">
        <f t="shared" si="21"/>
        <v>0.87434629525570418</v>
      </c>
      <c r="AG883" s="18">
        <f t="shared" si="22"/>
        <v>0.75625452058129861</v>
      </c>
      <c r="AH883" s="18">
        <f t="shared" si="23"/>
        <v>0.72747758101295457</v>
      </c>
      <c r="AI883" s="18">
        <f t="shared" si="24"/>
        <v>0.90036936790820632</v>
      </c>
      <c r="AJ883" s="18">
        <f t="shared" si="25"/>
        <v>0.82497258757394176</v>
      </c>
      <c r="AK883" s="18">
        <f t="shared" si="26"/>
        <v>0.68912928937317075</v>
      </c>
      <c r="AL883" s="18">
        <f t="shared" si="26"/>
        <v>0.75388166316963823</v>
      </c>
      <c r="AM883" s="18">
        <f t="shared" si="26"/>
        <v>0.62700771374337849</v>
      </c>
      <c r="AN883" s="18">
        <f t="shared" si="26"/>
        <v>0.76874024583337508</v>
      </c>
      <c r="AO883" s="220">
        <f t="shared" si="26"/>
        <v>0.74306349125433713</v>
      </c>
      <c r="AP883" s="220">
        <f t="shared" si="26"/>
        <v>0.66144517984416784</v>
      </c>
    </row>
    <row r="884" spans="1:42" hidden="1" outlineLevel="1" x14ac:dyDescent="0.25">
      <c r="A884" s="16" t="s">
        <v>393</v>
      </c>
      <c r="C884" s="18"/>
      <c r="D884" s="18" t="e">
        <f t="shared" si="7"/>
        <v>#DIV/0!</v>
      </c>
      <c r="E884" s="18" t="e">
        <f t="shared" si="8"/>
        <v>#DIV/0!</v>
      </c>
      <c r="F884" s="18" t="e">
        <f t="shared" si="9"/>
        <v>#DIV/0!</v>
      </c>
      <c r="G884" s="18" t="e">
        <f t="shared" si="10"/>
        <v>#DIV/0!</v>
      </c>
      <c r="H884" s="18" t="e">
        <f t="shared" si="11"/>
        <v>#DIV/0!</v>
      </c>
      <c r="I884" s="18" t="e">
        <f t="shared" si="12"/>
        <v>#DIV/0!</v>
      </c>
      <c r="J884" s="18">
        <f t="shared" si="13"/>
        <v>1.0254194091325826</v>
      </c>
      <c r="K884" s="18">
        <f t="shared" si="14"/>
        <v>0.90517848681034285</v>
      </c>
      <c r="L884" s="18">
        <f t="shared" si="14"/>
        <v>0.84027560228410036</v>
      </c>
      <c r="M884" s="18">
        <f t="shared" si="15"/>
        <v>0.7830254428205905</v>
      </c>
      <c r="N884" s="18">
        <f t="shared" si="15"/>
        <v>0.91523218977900711</v>
      </c>
      <c r="O884" s="18">
        <f t="shared" si="15"/>
        <v>0.98539060258528133</v>
      </c>
      <c r="P884" s="18">
        <f t="shared" si="15"/>
        <v>0.95539427838704671</v>
      </c>
      <c r="Q884" s="18">
        <f t="shared" si="15"/>
        <v>0.62023544625717641</v>
      </c>
      <c r="R884" s="18">
        <f t="shared" si="15"/>
        <v>0.93553559224467309</v>
      </c>
      <c r="S884" s="18">
        <f t="shared" si="15"/>
        <v>0.89522885295515664</v>
      </c>
      <c r="T884" s="18">
        <f t="shared" si="15"/>
        <v>0.9643125197254907</v>
      </c>
      <c r="U884" s="18">
        <f t="shared" si="15"/>
        <v>0.96753072922777028</v>
      </c>
      <c r="V884" s="18">
        <f t="shared" si="15"/>
        <v>0.87143165517538435</v>
      </c>
      <c r="W884" s="18">
        <f t="shared" si="15"/>
        <v>0.81153221394127861</v>
      </c>
      <c r="X884" s="18">
        <f t="shared" si="15"/>
        <v>0.95764092371146969</v>
      </c>
      <c r="Y884" s="18">
        <f t="shared" si="15"/>
        <v>0.73046212900796537</v>
      </c>
      <c r="Z884" s="18">
        <f t="shared" si="15"/>
        <v>0.58498420665529094</v>
      </c>
      <c r="AA884" s="18">
        <f t="shared" si="16"/>
        <v>0.83115763289867406</v>
      </c>
      <c r="AB884" s="18">
        <f t="shared" si="17"/>
        <v>0.88956327826088655</v>
      </c>
      <c r="AC884" s="18">
        <f t="shared" si="18"/>
        <v>0.86488758509421815</v>
      </c>
      <c r="AD884" s="18">
        <f t="shared" si="19"/>
        <v>1.0193381707465439</v>
      </c>
      <c r="AE884" s="18">
        <f t="shared" si="20"/>
        <v>0.91336305904521697</v>
      </c>
      <c r="AF884" s="18">
        <f t="shared" si="21"/>
        <v>1.0411131010212122</v>
      </c>
      <c r="AG884" s="18">
        <f t="shared" si="22"/>
        <v>0.91083752776832716</v>
      </c>
      <c r="AH884" s="18">
        <f t="shared" si="23"/>
        <v>1.0211167697243377</v>
      </c>
      <c r="AI884" s="18">
        <f t="shared" si="24"/>
        <v>0.86304390733648972</v>
      </c>
      <c r="AJ884" s="18">
        <f t="shared" si="25"/>
        <v>0.90079827998849293</v>
      </c>
      <c r="AK884" s="18">
        <f t="shared" si="26"/>
        <v>0.961660845762627</v>
      </c>
      <c r="AL884" s="18">
        <f t="shared" si="26"/>
        <v>1.0264057476177126</v>
      </c>
      <c r="AM884" s="18">
        <f t="shared" si="26"/>
        <v>0.9007819386411714</v>
      </c>
      <c r="AN884" s="18">
        <f t="shared" si="26"/>
        <v>1.0728397042793671</v>
      </c>
      <c r="AO884" s="220">
        <f t="shared" si="26"/>
        <v>0.87343215153235065</v>
      </c>
      <c r="AP884" s="220">
        <f t="shared" si="26"/>
        <v>0.91606231765510615</v>
      </c>
    </row>
    <row r="885" spans="1:42" hidden="1" outlineLevel="1" x14ac:dyDescent="0.25">
      <c r="A885" s="16" t="s">
        <v>394</v>
      </c>
      <c r="C885" s="18"/>
      <c r="D885" s="18" t="e">
        <f t="shared" si="7"/>
        <v>#DIV/0!</v>
      </c>
      <c r="E885" s="18" t="e">
        <f t="shared" si="8"/>
        <v>#DIV/0!</v>
      </c>
      <c r="F885" s="18" t="e">
        <f t="shared" si="9"/>
        <v>#DIV/0!</v>
      </c>
      <c r="G885" s="18" t="e">
        <f t="shared" si="10"/>
        <v>#DIV/0!</v>
      </c>
      <c r="H885" s="18" t="e">
        <f t="shared" si="11"/>
        <v>#DIV/0!</v>
      </c>
      <c r="I885" s="18" t="e">
        <f t="shared" si="12"/>
        <v>#DIV/0!</v>
      </c>
      <c r="J885" s="18" t="e">
        <f t="shared" si="13"/>
        <v>#DIV/0!</v>
      </c>
      <c r="K885" s="18">
        <f t="shared" si="14"/>
        <v>1.0539555924756419</v>
      </c>
      <c r="L885" s="18">
        <f t="shared" si="14"/>
        <v>0.8243682030100089</v>
      </c>
      <c r="M885" s="18">
        <f t="shared" si="15"/>
        <v>1.0337891132181354</v>
      </c>
      <c r="N885" s="18">
        <f t="shared" si="15"/>
        <v>1.0069288130523621</v>
      </c>
      <c r="O885" s="18">
        <f t="shared" si="15"/>
        <v>1.0041000753592171</v>
      </c>
      <c r="P885" s="18">
        <f t="shared" si="15"/>
        <v>0.79669079335901194</v>
      </c>
      <c r="Q885" s="18">
        <f t="shared" si="15"/>
        <v>0.96642937414032903</v>
      </c>
      <c r="R885" s="18">
        <f t="shared" si="15"/>
        <v>0.98466717613883858</v>
      </c>
      <c r="S885" s="18">
        <f t="shared" si="15"/>
        <v>0.8629438008740028</v>
      </c>
      <c r="T885" s="18">
        <f t="shared" si="15"/>
        <v>1.0189924489035356</v>
      </c>
      <c r="U885" s="18">
        <f t="shared" si="15"/>
        <v>0.88572649232111844</v>
      </c>
      <c r="V885" s="18">
        <f t="shared" si="15"/>
        <v>1.0616809008981731</v>
      </c>
      <c r="W885" s="18">
        <f t="shared" si="15"/>
        <v>1.0231128648898904</v>
      </c>
      <c r="X885" s="18">
        <f t="shared" si="15"/>
        <v>1.0746893595576372</v>
      </c>
      <c r="Y885" s="18">
        <f t="shared" si="15"/>
        <v>1.1248175835497261</v>
      </c>
      <c r="Z885" s="18">
        <f t="shared" si="15"/>
        <v>0.97876294214473403</v>
      </c>
      <c r="AA885" s="18">
        <f t="shared" si="16"/>
        <v>0.87197819350479766</v>
      </c>
      <c r="AB885" s="18">
        <f t="shared" si="17"/>
        <v>0.90299030810446701</v>
      </c>
      <c r="AC885" s="18">
        <f t="shared" si="18"/>
        <v>0.97452434623697803</v>
      </c>
      <c r="AD885" s="18">
        <f t="shared" si="19"/>
        <v>0.90191935081343511</v>
      </c>
      <c r="AE885" s="18">
        <f t="shared" si="20"/>
        <v>0.93676752267287344</v>
      </c>
      <c r="AF885" s="18">
        <f t="shared" si="21"/>
        <v>0.87197002877493157</v>
      </c>
      <c r="AG885" s="18">
        <f t="shared" si="22"/>
        <v>0.92276611337437664</v>
      </c>
      <c r="AH885" s="18">
        <f t="shared" si="23"/>
        <v>0.95640848418815017</v>
      </c>
      <c r="AI885" s="18">
        <f t="shared" si="24"/>
        <v>0.78855143435083785</v>
      </c>
      <c r="AJ885" s="18">
        <f t="shared" si="25"/>
        <v>0.89008615302037852</v>
      </c>
      <c r="AK885" s="18">
        <f t="shared" si="26"/>
        <v>0.86982927782663932</v>
      </c>
      <c r="AL885" s="18">
        <f t="shared" si="26"/>
        <v>0.88533978131107538</v>
      </c>
      <c r="AM885" s="18">
        <f t="shared" si="26"/>
        <v>0.92171427596268896</v>
      </c>
      <c r="AN885" s="18">
        <f t="shared" si="26"/>
        <v>0.85108227599285435</v>
      </c>
      <c r="AO885" s="220">
        <f t="shared" si="26"/>
        <v>0.75139843316446575</v>
      </c>
      <c r="AP885" s="220">
        <f t="shared" si="26"/>
        <v>0.94193024032524209</v>
      </c>
    </row>
    <row r="886" spans="1:42" hidden="1" outlineLevel="1" x14ac:dyDescent="0.25">
      <c r="A886" s="16" t="s">
        <v>620</v>
      </c>
      <c r="C886" s="18"/>
      <c r="D886" s="18" t="e">
        <f t="shared" si="7"/>
        <v>#DIV/0!</v>
      </c>
      <c r="E886" s="18" t="e">
        <f t="shared" si="8"/>
        <v>#DIV/0!</v>
      </c>
      <c r="F886" s="18" t="e">
        <f t="shared" si="9"/>
        <v>#DIV/0!</v>
      </c>
      <c r="G886" s="18" t="e">
        <f t="shared" si="10"/>
        <v>#DIV/0!</v>
      </c>
      <c r="H886" s="18" t="e">
        <f t="shared" si="11"/>
        <v>#DIV/0!</v>
      </c>
      <c r="I886" s="18" t="e">
        <f t="shared" si="12"/>
        <v>#DIV/0!</v>
      </c>
      <c r="J886" s="18" t="e">
        <f t="shared" si="13"/>
        <v>#DIV/0!</v>
      </c>
      <c r="K886" s="18" t="e">
        <f t="shared" si="14"/>
        <v>#DIV/0!</v>
      </c>
      <c r="L886" s="18">
        <f t="shared" si="14"/>
        <v>1</v>
      </c>
      <c r="M886" s="18">
        <f t="shared" si="15"/>
        <v>0.97696334452201528</v>
      </c>
      <c r="N886" s="18">
        <f t="shared" si="15"/>
        <v>0.55989424331000504</v>
      </c>
      <c r="O886" s="18">
        <f t="shared" si="15"/>
        <v>0.92480499906090963</v>
      </c>
      <c r="P886" s="18">
        <f t="shared" si="15"/>
        <v>1.0187625057624214</v>
      </c>
      <c r="Q886" s="18">
        <f t="shared" si="15"/>
        <v>0.99304536703180146</v>
      </c>
      <c r="R886" s="18">
        <f t="shared" si="15"/>
        <v>1.0584257423905084</v>
      </c>
      <c r="S886" s="18">
        <f t="shared" si="15"/>
        <v>0.74057746104651068</v>
      </c>
      <c r="T886" s="18">
        <f t="shared" si="15"/>
        <v>0.99623832486207042</v>
      </c>
      <c r="U886" s="18">
        <f t="shared" si="15"/>
        <v>0.81445615096921475</v>
      </c>
      <c r="V886" s="18">
        <f t="shared" si="15"/>
        <v>0.82706072628216809</v>
      </c>
      <c r="W886" s="18">
        <f t="shared" si="15"/>
        <v>0.71212790355953404</v>
      </c>
      <c r="X886" s="18">
        <f t="shared" si="15"/>
        <v>0.72447963241454483</v>
      </c>
      <c r="Y886" s="18">
        <f t="shared" si="15"/>
        <v>0.89048942082567628</v>
      </c>
      <c r="Z886" s="18">
        <f t="shared" si="15"/>
        <v>0.79486999970110794</v>
      </c>
      <c r="AA886" s="18">
        <f t="shared" si="16"/>
        <v>0.86007039222852921</v>
      </c>
      <c r="AB886" s="18">
        <f t="shared" si="17"/>
        <v>0.99848003082194881</v>
      </c>
      <c r="AC886" s="18">
        <f t="shared" si="18"/>
        <v>0.97931259329186626</v>
      </c>
      <c r="AD886" s="18">
        <f t="shared" si="19"/>
        <v>0.97545042847521835</v>
      </c>
      <c r="AE886" s="18">
        <f t="shared" si="20"/>
        <v>1.0862411156141021</v>
      </c>
      <c r="AF886" s="18">
        <f t="shared" si="21"/>
        <v>0.97176424113170135</v>
      </c>
      <c r="AG886" s="18">
        <f t="shared" si="22"/>
        <v>0.94625396006280371</v>
      </c>
      <c r="AH886" s="18">
        <f t="shared" si="23"/>
        <v>0.95012395196501376</v>
      </c>
      <c r="AI886" s="18">
        <f t="shared" si="24"/>
        <v>1.1047491725491898</v>
      </c>
      <c r="AJ886" s="18">
        <f t="shared" si="25"/>
        <v>0.86653945124603393</v>
      </c>
      <c r="AK886" s="18">
        <f t="shared" si="26"/>
        <v>0.82938693968872634</v>
      </c>
      <c r="AL886" s="18">
        <f t="shared" si="26"/>
        <v>0.90274666535145309</v>
      </c>
      <c r="AM886" s="18">
        <f t="shared" si="26"/>
        <v>0.75286474963542482</v>
      </c>
      <c r="AN886" s="18">
        <f t="shared" si="26"/>
        <v>0.88761913712817997</v>
      </c>
      <c r="AO886" s="220">
        <f t="shared" si="26"/>
        <v>0.9705667802012109</v>
      </c>
      <c r="AP886" s="220">
        <f t="shared" si="26"/>
        <v>0.93501677964311669</v>
      </c>
    </row>
    <row r="887" spans="1:42" hidden="1" outlineLevel="1" x14ac:dyDescent="0.25">
      <c r="A887" s="16" t="s">
        <v>514</v>
      </c>
      <c r="C887" s="18"/>
      <c r="D887" s="18"/>
      <c r="E887" s="18"/>
      <c r="F887" s="18"/>
      <c r="G887" s="18"/>
      <c r="I887" s="18"/>
      <c r="J887" s="18"/>
      <c r="K887" s="18"/>
      <c r="L887" s="18"/>
    </row>
    <row r="888" spans="1:42" hidden="1" outlineLevel="1" x14ac:dyDescent="0.25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218"/>
      <c r="AP888" s="218"/>
    </row>
    <row r="889" spans="1:42" hidden="1" outlineLevel="1" x14ac:dyDescent="0.25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224"/>
      <c r="AP889" s="224"/>
    </row>
    <row r="890" spans="1:42" hidden="1" outlineLevel="1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 spans="1:42" hidden="1" outlineLevel="1" x14ac:dyDescent="0.25">
      <c r="A891" s="49" t="s">
        <v>822</v>
      </c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 spans="1:42" hidden="1" outlineLevel="1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17">
        <v>13</v>
      </c>
      <c r="AB892" s="17">
        <v>17</v>
      </c>
      <c r="AC892" s="17">
        <v>15</v>
      </c>
      <c r="AD892" s="17">
        <v>13</v>
      </c>
      <c r="AE892" s="17">
        <v>15</v>
      </c>
      <c r="AF892" s="17">
        <v>10</v>
      </c>
      <c r="AG892" s="17">
        <v>8</v>
      </c>
      <c r="AH892" s="17">
        <v>10</v>
      </c>
      <c r="AI892" s="17">
        <v>7</v>
      </c>
      <c r="AJ892" s="17">
        <v>6</v>
      </c>
      <c r="AK892" s="17">
        <v>4</v>
      </c>
      <c r="AL892" s="17">
        <v>10</v>
      </c>
      <c r="AM892" s="17">
        <v>11</v>
      </c>
      <c r="AN892" s="17">
        <v>12</v>
      </c>
      <c r="AO892" s="218">
        <v>8</v>
      </c>
      <c r="AP892" s="218">
        <v>5</v>
      </c>
    </row>
    <row r="893" spans="1:42" hidden="1" outlineLevel="1" x14ac:dyDescent="0.25">
      <c r="A893" s="16" t="s">
        <v>825</v>
      </c>
      <c r="C893" s="7"/>
      <c r="D893" s="7"/>
      <c r="E893" s="7"/>
      <c r="F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19">
        <v>-55337.38</v>
      </c>
      <c r="AB893" s="19">
        <v>-81016.61</v>
      </c>
      <c r="AC893" s="19">
        <v>-57403.55</v>
      </c>
      <c r="AD893" s="19">
        <v>-45344.03</v>
      </c>
      <c r="AE893" s="19">
        <v>-66296.72</v>
      </c>
      <c r="AF893" s="19">
        <v>-39825.14</v>
      </c>
      <c r="AG893" s="19">
        <v>-32759.599999999999</v>
      </c>
      <c r="AH893" s="19">
        <v>-42744.94</v>
      </c>
      <c r="AI893" s="19">
        <v>-26036.9</v>
      </c>
      <c r="AJ893" s="19">
        <v>-19233.810000000001</v>
      </c>
      <c r="AK893" s="19">
        <v>-14465.58</v>
      </c>
      <c r="AL893" s="19">
        <v>-35891.550000000003</v>
      </c>
      <c r="AM893" s="19">
        <v>-35252.49</v>
      </c>
      <c r="AN893" s="19">
        <v>-43258.41</v>
      </c>
      <c r="AO893" s="224">
        <v>-27510.69</v>
      </c>
      <c r="AP893" s="224">
        <v>-16633.349999999999</v>
      </c>
    </row>
    <row r="894" spans="1:42" hidden="1" outlineLevel="1" x14ac:dyDescent="0.25">
      <c r="A894" s="36" t="s">
        <v>827</v>
      </c>
      <c r="C894" s="7"/>
      <c r="D894" s="7"/>
      <c r="E894" s="7"/>
      <c r="F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17">
        <v>3</v>
      </c>
      <c r="AB894" s="17">
        <v>5</v>
      </c>
      <c r="AC894" s="17">
        <v>5</v>
      </c>
      <c r="AD894" s="17">
        <v>5</v>
      </c>
      <c r="AE894" s="17">
        <v>1</v>
      </c>
      <c r="AF894" s="17">
        <v>3</v>
      </c>
      <c r="AG894" s="17">
        <v>5</v>
      </c>
      <c r="AH894" s="17">
        <v>1</v>
      </c>
      <c r="AI894" s="17">
        <v>1</v>
      </c>
      <c r="AJ894" s="17">
        <v>1</v>
      </c>
      <c r="AK894" s="17">
        <v>8</v>
      </c>
      <c r="AL894" s="17">
        <v>3</v>
      </c>
      <c r="AM894" s="17">
        <v>4</v>
      </c>
      <c r="AN894" s="17">
        <v>3</v>
      </c>
      <c r="AO894" s="218">
        <v>3</v>
      </c>
      <c r="AP894" s="218">
        <v>5</v>
      </c>
    </row>
    <row r="895" spans="1:42" hidden="1" outlineLevel="1" x14ac:dyDescent="0.25">
      <c r="A895" s="36" t="s">
        <v>823</v>
      </c>
      <c r="C895" s="7"/>
      <c r="D895" s="7"/>
      <c r="E895" s="7"/>
      <c r="F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174" t="s">
        <v>1</v>
      </c>
      <c r="AB895" s="174" t="s">
        <v>1</v>
      </c>
      <c r="AC895" s="174" t="s">
        <v>1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255</v>
      </c>
      <c r="AL895" s="17">
        <v>272</v>
      </c>
      <c r="AM895" s="17">
        <v>311</v>
      </c>
      <c r="AN895" s="17">
        <v>244</v>
      </c>
      <c r="AO895" s="218">
        <v>295</v>
      </c>
      <c r="AP895" s="218">
        <v>341</v>
      </c>
    </row>
    <row r="896" spans="1:42" hidden="1" outlineLevel="1" x14ac:dyDescent="0.25">
      <c r="A896" s="36" t="s">
        <v>1830</v>
      </c>
      <c r="C896" s="7"/>
      <c r="D896" s="7"/>
      <c r="E896" s="7"/>
      <c r="F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17">
        <v>3</v>
      </c>
      <c r="AB896" s="17">
        <v>2</v>
      </c>
      <c r="AC896" s="17">
        <v>3</v>
      </c>
      <c r="AD896" s="17">
        <v>1</v>
      </c>
      <c r="AE896" s="17">
        <v>4</v>
      </c>
      <c r="AF896" s="17">
        <v>1</v>
      </c>
      <c r="AG896" s="17">
        <v>2</v>
      </c>
      <c r="AH896" s="17">
        <v>2</v>
      </c>
      <c r="AI896" s="17">
        <v>1</v>
      </c>
      <c r="AJ896" s="17">
        <v>4</v>
      </c>
      <c r="AK896" s="17">
        <v>2</v>
      </c>
      <c r="AL896" s="17">
        <v>3</v>
      </c>
      <c r="AM896" s="17">
        <v>5</v>
      </c>
      <c r="AN896" s="17">
        <v>3</v>
      </c>
      <c r="AO896" s="218">
        <v>3</v>
      </c>
      <c r="AP896" s="218">
        <v>3</v>
      </c>
    </row>
    <row r="897" spans="1:42" hidden="1" outlineLevel="1" x14ac:dyDescent="0.25">
      <c r="C897" s="7"/>
      <c r="D897" s="7"/>
      <c r="E897" s="7"/>
      <c r="F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 spans="1:42" hidden="1" outlineLevel="1" x14ac:dyDescent="0.25">
      <c r="A898" s="49" t="s">
        <v>400</v>
      </c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 spans="1:42" hidden="1" outlineLevel="1" x14ac:dyDescent="0.25">
      <c r="A899" s="60" t="s">
        <v>723</v>
      </c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8152354.2300000004</v>
      </c>
      <c r="R899" s="19">
        <v>8958225.5800000001</v>
      </c>
      <c r="S899" s="19">
        <v>10979409.66</v>
      </c>
      <c r="T899" s="19">
        <v>12635477.41</v>
      </c>
      <c r="U899" s="19">
        <v>14764746.82</v>
      </c>
      <c r="V899" s="19">
        <v>15878006.17</v>
      </c>
      <c r="W899" s="19">
        <v>16570753.449999999</v>
      </c>
      <c r="X899" s="19">
        <v>18200700.710000001</v>
      </c>
      <c r="Y899" s="19">
        <v>20070078.66</v>
      </c>
      <c r="Z899" s="19">
        <v>17930437.449999999</v>
      </c>
      <c r="AA899" s="19">
        <v>22638230.399999999</v>
      </c>
      <c r="AB899" s="19">
        <v>22315684.399999999</v>
      </c>
      <c r="AC899" s="19">
        <v>20158259.699999999</v>
      </c>
      <c r="AD899" s="19">
        <v>23271708.120000001</v>
      </c>
      <c r="AE899" s="19">
        <v>23968119.239999998</v>
      </c>
      <c r="AF899" s="19">
        <v>23377075.09</v>
      </c>
      <c r="AG899" s="19">
        <v>26875817.239999998</v>
      </c>
      <c r="AH899" s="19">
        <v>26683158.59</v>
      </c>
      <c r="AI899" s="19">
        <v>26218686.09</v>
      </c>
      <c r="AJ899" s="19">
        <v>27055380.170000002</v>
      </c>
      <c r="AK899" s="19">
        <v>27928858.719999999</v>
      </c>
      <c r="AL899" s="19">
        <v>29125334.280000001</v>
      </c>
      <c r="AM899" s="19">
        <v>31635546.73</v>
      </c>
      <c r="AN899" s="19">
        <v>29925333.84</v>
      </c>
      <c r="AO899" s="224">
        <v>31088890.27</v>
      </c>
      <c r="AP899" s="224">
        <v>32307226.5</v>
      </c>
    </row>
    <row r="900" spans="1:42" hidden="1" outlineLevel="1" x14ac:dyDescent="0.25">
      <c r="A900" s="60" t="s">
        <v>724</v>
      </c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-331492.32</v>
      </c>
      <c r="S900" s="19">
        <v>-145205.95000000001</v>
      </c>
      <c r="T900" s="19">
        <v>-149471.91</v>
      </c>
      <c r="U900" s="19">
        <v>-318188.21000000002</v>
      </c>
      <c r="V900" s="19">
        <v>-352863.72</v>
      </c>
      <c r="W900" s="19">
        <v>-340679.33</v>
      </c>
      <c r="X900" s="19">
        <v>-361942.06</v>
      </c>
      <c r="Y900" s="19">
        <v>-473665.83</v>
      </c>
      <c r="Z900" s="19">
        <v>-312781.5</v>
      </c>
      <c r="AA900" s="19">
        <v>-432773.52</v>
      </c>
      <c r="AB900" s="19">
        <v>-921173.85</v>
      </c>
      <c r="AC900" s="19">
        <v>-353976.75</v>
      </c>
      <c r="AD900" s="19">
        <v>-335915.55</v>
      </c>
      <c r="AE900" s="19">
        <v>-355194.51</v>
      </c>
      <c r="AF900" s="19">
        <v>-405099.3</v>
      </c>
      <c r="AG900" s="19">
        <v>-374756.77</v>
      </c>
      <c r="AH900" s="19">
        <v>-258998.61</v>
      </c>
      <c r="AI900" s="19">
        <v>-320119.94</v>
      </c>
      <c r="AJ900" s="19">
        <v>-341004.26</v>
      </c>
      <c r="AK900" s="19">
        <v>-255497.28</v>
      </c>
      <c r="AL900" s="19">
        <v>-327212.59000000003</v>
      </c>
      <c r="AM900" s="19">
        <v>-312585.31</v>
      </c>
      <c r="AN900" s="19">
        <v>-363451</v>
      </c>
      <c r="AO900" s="224">
        <v>-298944.12</v>
      </c>
      <c r="AP900" s="224">
        <v>-273557.44</v>
      </c>
    </row>
    <row r="901" spans="1:42" hidden="1" outlineLevel="1" x14ac:dyDescent="0.25">
      <c r="A901" s="28" t="s">
        <v>401</v>
      </c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7876929.4400000004</v>
      </c>
      <c r="R901" s="19">
        <v>8626733.2599999998</v>
      </c>
      <c r="S901" s="19">
        <v>10834203.710000001</v>
      </c>
      <c r="T901" s="19">
        <v>12486005.5</v>
      </c>
      <c r="U901" s="19">
        <v>14446558.609999999</v>
      </c>
      <c r="V901" s="19">
        <v>15525142.449999999</v>
      </c>
      <c r="W901" s="19">
        <v>16230074.119999999</v>
      </c>
      <c r="X901" s="19">
        <v>17838758.649999999</v>
      </c>
      <c r="Y901" s="19">
        <v>19596412.829999998</v>
      </c>
      <c r="Z901" s="19">
        <v>17617655.949999999</v>
      </c>
      <c r="AA901" s="19">
        <v>22205456.879999999</v>
      </c>
      <c r="AB901" s="19">
        <v>21394510.550000001</v>
      </c>
      <c r="AC901" s="19">
        <v>19804282.949999999</v>
      </c>
      <c r="AD901" s="19">
        <v>22935792.57</v>
      </c>
      <c r="AE901" s="19">
        <v>23612924.73</v>
      </c>
      <c r="AF901" s="19">
        <v>22971975.789999999</v>
      </c>
      <c r="AG901" s="19">
        <v>26501060.469999999</v>
      </c>
      <c r="AH901" s="19">
        <v>26424159.98</v>
      </c>
      <c r="AI901" s="19">
        <v>25898566.149999999</v>
      </c>
      <c r="AJ901" s="19">
        <v>26714375.91</v>
      </c>
      <c r="AK901" s="19">
        <v>27673361.440000001</v>
      </c>
      <c r="AL901" s="19">
        <v>28798121.690000001</v>
      </c>
      <c r="AM901" s="19">
        <v>31322961.420000002</v>
      </c>
      <c r="AN901" s="19">
        <v>29561882.84</v>
      </c>
      <c r="AO901" s="224">
        <v>30789946.149999999</v>
      </c>
      <c r="AP901" s="224">
        <v>32033669.059999999</v>
      </c>
    </row>
    <row r="902" spans="1:42" hidden="1" outlineLevel="1" x14ac:dyDescent="0.25">
      <c r="A902" s="28" t="s">
        <v>402</v>
      </c>
      <c r="C902" s="19" t="s">
        <v>1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438</v>
      </c>
      <c r="S902" s="19">
        <v>490</v>
      </c>
      <c r="T902" s="19">
        <v>514</v>
      </c>
      <c r="U902" s="19">
        <v>549</v>
      </c>
      <c r="V902" s="19">
        <v>553</v>
      </c>
      <c r="W902" s="19">
        <v>557</v>
      </c>
      <c r="X902" s="19">
        <v>565</v>
      </c>
      <c r="Y902" s="19">
        <v>583</v>
      </c>
      <c r="Z902" s="19">
        <v>539</v>
      </c>
      <c r="AA902" s="19">
        <v>591</v>
      </c>
      <c r="AB902" s="19">
        <v>567</v>
      </c>
      <c r="AC902" s="19">
        <v>526</v>
      </c>
      <c r="AD902" s="19">
        <v>568</v>
      </c>
      <c r="AE902" s="19">
        <v>572</v>
      </c>
      <c r="AF902" s="19">
        <v>550</v>
      </c>
      <c r="AG902" s="19">
        <v>590</v>
      </c>
      <c r="AH902" s="19">
        <v>574</v>
      </c>
      <c r="AI902" s="19">
        <v>567</v>
      </c>
      <c r="AJ902" s="19">
        <v>561</v>
      </c>
      <c r="AK902" s="19">
        <v>553</v>
      </c>
      <c r="AL902" s="19">
        <v>553</v>
      </c>
      <c r="AM902" s="19">
        <v>573</v>
      </c>
      <c r="AN902" s="19">
        <v>552</v>
      </c>
      <c r="AO902" s="224">
        <v>538</v>
      </c>
      <c r="AP902" s="224">
        <v>549</v>
      </c>
    </row>
    <row r="903" spans="1:42" hidden="1" outlineLevel="1" x14ac:dyDescent="0.25">
      <c r="A903" s="131" t="s">
        <v>867</v>
      </c>
      <c r="C903" s="71"/>
      <c r="D903" s="71">
        <f>D901/C189</f>
        <v>13.23159509202454</v>
      </c>
      <c r="E903" s="71">
        <f t="shared" ref="E903:Z903" si="27">E901/D189</f>
        <v>0.77116085718311156</v>
      </c>
      <c r="F903" s="71">
        <f t="shared" si="27"/>
        <v>0.5036124098595981</v>
      </c>
      <c r="G903" s="71">
        <f t="shared" si="27"/>
        <v>0.40694643523492607</v>
      </c>
      <c r="H903" s="71">
        <f t="shared" si="27"/>
        <v>0.35765019235996398</v>
      </c>
      <c r="I903" s="71">
        <f t="shared" si="27"/>
        <v>0.24818687168850914</v>
      </c>
      <c r="J903" s="71">
        <f t="shared" si="27"/>
        <v>0.27167493461223002</v>
      </c>
      <c r="K903" s="71">
        <f t="shared" si="27"/>
        <v>0.18377023390565361</v>
      </c>
      <c r="L903" s="71">
        <f t="shared" si="27"/>
        <v>0.17265688099417487</v>
      </c>
      <c r="M903" s="71">
        <f t="shared" si="27"/>
        <v>0.18230329276078144</v>
      </c>
      <c r="N903" s="71">
        <f t="shared" si="27"/>
        <v>0.17098389748027121</v>
      </c>
      <c r="O903" s="71">
        <f t="shared" si="27"/>
        <v>0.21300813807371613</v>
      </c>
      <c r="P903" s="71">
        <f t="shared" si="27"/>
        <v>0.20313377258118293</v>
      </c>
      <c r="Q903" s="71">
        <f t="shared" si="27"/>
        <v>0.18932420450325679</v>
      </c>
      <c r="R903" s="71">
        <f t="shared" si="27"/>
        <v>0.20176034913695931</v>
      </c>
      <c r="S903" s="71">
        <f t="shared" si="27"/>
        <v>0.22999915364705123</v>
      </c>
      <c r="T903" s="71">
        <f t="shared" si="27"/>
        <v>0.22876783076374407</v>
      </c>
      <c r="U903" s="71">
        <f t="shared" si="27"/>
        <v>0.23423668871590023</v>
      </c>
      <c r="V903" s="71">
        <f t="shared" si="27"/>
        <v>0.23427394491824122</v>
      </c>
      <c r="W903" s="71">
        <f t="shared" si="27"/>
        <v>0.22452371033432753</v>
      </c>
      <c r="X903" s="71">
        <f t="shared" si="27"/>
        <v>0.22646173740057426</v>
      </c>
      <c r="Y903" s="71">
        <f t="shared" si="27"/>
        <v>0.23142494248010886</v>
      </c>
      <c r="Z903" s="71">
        <f t="shared" si="27"/>
        <v>0.19839393871253447</v>
      </c>
      <c r="AA903" s="71">
        <f t="shared" ref="AA903" si="28">AA901/Z189</f>
        <v>0.23851966765954638</v>
      </c>
      <c r="AB903" s="71">
        <f t="shared" ref="AB903" si="29">AB901/AA189</f>
        <v>0.21391244840632537</v>
      </c>
      <c r="AC903" s="71">
        <f t="shared" ref="AC903" si="30">AC901/AB189</f>
        <v>0.19666433446694057</v>
      </c>
      <c r="AD903" s="71">
        <f t="shared" ref="AD903" si="31">AD901/AC189</f>
        <v>0.22218113118199431</v>
      </c>
      <c r="AE903" s="71">
        <f t="shared" ref="AE903" si="32">AE901/AD189</f>
        <v>0.21926538920063404</v>
      </c>
      <c r="AF903" s="71">
        <f t="shared" ref="AF903" si="33">AF901/AE189</f>
        <v>0.2069625009611667</v>
      </c>
      <c r="AG903" s="71">
        <f t="shared" ref="AG903" si="34">AG901/AF189</f>
        <v>0.22829227979026814</v>
      </c>
      <c r="AH903" s="71">
        <f t="shared" ref="AH903:AP903" si="35">AH901/AG189</f>
        <v>0.21942530409121694</v>
      </c>
      <c r="AI903" s="71">
        <f t="shared" si="35"/>
        <v>0.20880539707108373</v>
      </c>
      <c r="AJ903" s="71">
        <f t="shared" si="35"/>
        <v>0.21039726726466723</v>
      </c>
      <c r="AK903" s="71">
        <f t="shared" si="35"/>
        <v>0.20759319347931321</v>
      </c>
      <c r="AL903" s="71">
        <f t="shared" si="35"/>
        <v>0.20394173928195375</v>
      </c>
      <c r="AM903" s="71">
        <f t="shared" si="35"/>
        <v>0.2136990973628827</v>
      </c>
      <c r="AN903" s="71">
        <f t="shared" si="35"/>
        <v>0.1909055938119327</v>
      </c>
      <c r="AO903" s="71">
        <f t="shared" si="35"/>
        <v>0.19880102929569834</v>
      </c>
      <c r="AP903" s="71">
        <f t="shared" si="35"/>
        <v>0.20712917450942128</v>
      </c>
    </row>
    <row r="904" spans="1:42" hidden="1" outlineLevel="1" x14ac:dyDescent="0.25">
      <c r="A904" s="16" t="s">
        <v>403</v>
      </c>
      <c r="C904" s="7"/>
      <c r="D904" s="7"/>
      <c r="E904" s="7"/>
      <c r="F904" s="7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226"/>
      <c r="AP904" s="226"/>
    </row>
    <row r="905" spans="1:42" hidden="1" outlineLevel="1" x14ac:dyDescent="0.25">
      <c r="A905" s="16" t="s">
        <v>404</v>
      </c>
      <c r="C905" s="7"/>
      <c r="D905" s="7"/>
      <c r="E905" s="7"/>
      <c r="F905" s="7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226"/>
      <c r="AP905" s="226"/>
    </row>
    <row r="906" spans="1:42" hidden="1" outlineLevel="1" x14ac:dyDescent="0.25">
      <c r="A906" s="16" t="s">
        <v>405</v>
      </c>
      <c r="C906" s="7"/>
      <c r="D906" s="7"/>
      <c r="E906" s="7"/>
      <c r="F906" s="7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226"/>
      <c r="AP906" s="226"/>
    </row>
    <row r="907" spans="1:42" hidden="1" outlineLevel="1" x14ac:dyDescent="0.25">
      <c r="A907" s="16" t="s">
        <v>406</v>
      </c>
      <c r="C907" s="7"/>
      <c r="D907" s="7"/>
      <c r="E907" s="7"/>
      <c r="F907" s="7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226"/>
      <c r="AP907" s="226"/>
    </row>
    <row r="908" spans="1:42" hidden="1" outlineLevel="1" x14ac:dyDescent="0.25">
      <c r="A908" s="36" t="s">
        <v>407</v>
      </c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</row>
    <row r="909" spans="1:42" hidden="1" outlineLevel="1" x14ac:dyDescent="0.25">
      <c r="A909" s="36" t="s">
        <v>408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</row>
    <row r="910" spans="1:42" hidden="1" outlineLevel="1" x14ac:dyDescent="0.25">
      <c r="A910" s="36" t="s">
        <v>409</v>
      </c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</row>
    <row r="911" spans="1:42" hidden="1" outlineLevel="1" x14ac:dyDescent="0.25">
      <c r="A911" s="36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218"/>
      <c r="AP911" s="218"/>
    </row>
    <row r="912" spans="1:42" hidden="1" outlineLevel="1" x14ac:dyDescent="0.25">
      <c r="A912" s="49" t="s">
        <v>411</v>
      </c>
      <c r="C912" s="7"/>
      <c r="D912" s="7"/>
      <c r="E912" s="7"/>
      <c r="F912" s="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218"/>
      <c r="AP912" s="218"/>
    </row>
    <row r="913" spans="1:42" hidden="1" outlineLevel="1" x14ac:dyDescent="0.25">
      <c r="A913" s="28" t="s">
        <v>412</v>
      </c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81369.600000000006</v>
      </c>
      <c r="AE913" s="19">
        <v>86444.54</v>
      </c>
      <c r="AF913" s="19">
        <v>85167.59</v>
      </c>
      <c r="AG913" s="19">
        <v>97035.96</v>
      </c>
      <c r="AH913" s="19">
        <v>83984.86</v>
      </c>
      <c r="AI913" s="19">
        <v>125184.02</v>
      </c>
      <c r="AJ913" s="19">
        <v>129350.68</v>
      </c>
      <c r="AK913" s="19">
        <v>153390.47</v>
      </c>
      <c r="AL913" s="19">
        <v>169332.23</v>
      </c>
      <c r="AM913" s="19">
        <v>204330.67</v>
      </c>
      <c r="AN913" s="19">
        <v>211122.96</v>
      </c>
      <c r="AO913" s="224">
        <v>240499.14</v>
      </c>
      <c r="AP913" s="224">
        <v>274564.44</v>
      </c>
    </row>
    <row r="914" spans="1:42" hidden="1" outlineLevel="1" x14ac:dyDescent="0.25">
      <c r="A914" s="36" t="s">
        <v>413</v>
      </c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23</v>
      </c>
      <c r="AE914" s="17">
        <v>25</v>
      </c>
      <c r="AF914" s="17">
        <v>26</v>
      </c>
      <c r="AG914" s="17">
        <v>29</v>
      </c>
      <c r="AH914" s="17">
        <v>25</v>
      </c>
      <c r="AI914" s="17">
        <v>37</v>
      </c>
      <c r="AJ914" s="17">
        <v>40</v>
      </c>
      <c r="AK914" s="17">
        <v>47</v>
      </c>
      <c r="AL914" s="17">
        <v>51</v>
      </c>
      <c r="AM914" s="17">
        <v>56</v>
      </c>
      <c r="AN914" s="17">
        <v>58</v>
      </c>
      <c r="AO914" s="218">
        <v>64</v>
      </c>
      <c r="AP914" s="218">
        <v>72</v>
      </c>
    </row>
    <row r="915" spans="1:42" hidden="1" outlineLevel="1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33739.919999999998</v>
      </c>
      <c r="AK915" s="19">
        <v>42746.33</v>
      </c>
      <c r="AL915" s="19">
        <v>28947.22</v>
      </c>
      <c r="AM915" s="19">
        <v>28694.23</v>
      </c>
      <c r="AN915" s="19">
        <v>49788.81</v>
      </c>
      <c r="AO915" s="224">
        <v>42130.47</v>
      </c>
      <c r="AP915" s="224">
        <v>55204.75</v>
      </c>
    </row>
    <row r="916" spans="1:42" hidden="1" outlineLevel="1" x14ac:dyDescent="0.25">
      <c r="A916" s="28" t="s">
        <v>415</v>
      </c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976.85</v>
      </c>
      <c r="AI916" s="19">
        <v>6358.02</v>
      </c>
      <c r="AJ916" s="19">
        <v>16447.66</v>
      </c>
      <c r="AK916" s="19">
        <v>8532.7099999999991</v>
      </c>
      <c r="AL916" s="19">
        <v>15967.86</v>
      </c>
      <c r="AM916" s="19">
        <v>20523.86</v>
      </c>
      <c r="AN916" s="19">
        <v>12093.4</v>
      </c>
      <c r="AO916" s="224">
        <v>24361.14</v>
      </c>
      <c r="AP916" s="224">
        <v>6728.56</v>
      </c>
    </row>
    <row r="917" spans="1:42" hidden="1" outlineLevel="1" x14ac:dyDescent="0.25">
      <c r="A917" s="28" t="s">
        <v>416</v>
      </c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  <c r="AK917" s="19">
        <v>9457.43</v>
      </c>
      <c r="AL917" s="19">
        <v>7777.9</v>
      </c>
      <c r="AM917" s="19">
        <v>6055.43</v>
      </c>
      <c r="AN917" s="19">
        <v>8091.74</v>
      </c>
      <c r="AO917" s="224">
        <v>0</v>
      </c>
      <c r="AP917" s="224">
        <v>28159.39</v>
      </c>
    </row>
    <row r="918" spans="1:42" hidden="1" outlineLevel="1" x14ac:dyDescent="0.25">
      <c r="A918" s="28" t="s">
        <v>417</v>
      </c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0</v>
      </c>
      <c r="AI918" s="19">
        <v>7899.87</v>
      </c>
      <c r="AJ918" s="19">
        <v>2612.48</v>
      </c>
      <c r="AK918" s="19">
        <v>10397.799999999999</v>
      </c>
      <c r="AL918" s="19">
        <v>16551.099999999999</v>
      </c>
      <c r="AM918" s="19">
        <v>16847.490000000002</v>
      </c>
      <c r="AN918" s="19">
        <v>15599.99</v>
      </c>
      <c r="AO918" s="224">
        <v>15724.61</v>
      </c>
      <c r="AP918" s="224">
        <v>8078.9</v>
      </c>
    </row>
    <row r="919" spans="1:42" hidden="1" outlineLevel="1" x14ac:dyDescent="0.25">
      <c r="A919" s="28" t="s">
        <v>418</v>
      </c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0</v>
      </c>
      <c r="AI919" s="19">
        <v>8653.9599999999991</v>
      </c>
      <c r="AJ919" s="19">
        <v>0</v>
      </c>
      <c r="AK919" s="19">
        <v>2619.0100000000002</v>
      </c>
      <c r="AL919" s="19">
        <v>5050.21</v>
      </c>
      <c r="AM919" s="19">
        <v>9899.7099999999991</v>
      </c>
      <c r="AN919" s="19">
        <v>3972.33</v>
      </c>
      <c r="AO919" s="224">
        <v>20972.69</v>
      </c>
      <c r="AP919" s="224">
        <v>26064.95</v>
      </c>
    </row>
    <row r="920" spans="1:42" hidden="1" outlineLevel="1" x14ac:dyDescent="0.25">
      <c r="A920" s="28" t="s">
        <v>621</v>
      </c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13560.99</v>
      </c>
      <c r="AF920" s="19">
        <v>608.79</v>
      </c>
      <c r="AG920" s="19">
        <v>555.32000000000005</v>
      </c>
      <c r="AH920" s="19">
        <v>0</v>
      </c>
      <c r="AI920" s="19">
        <v>8482.27</v>
      </c>
      <c r="AJ920" s="19">
        <v>5778.48</v>
      </c>
      <c r="AK920" s="19">
        <v>6744.34</v>
      </c>
      <c r="AL920" s="19">
        <v>7830.44</v>
      </c>
      <c r="AM920" s="19">
        <v>2923.75</v>
      </c>
      <c r="AN920" s="19">
        <v>4858.5200000000004</v>
      </c>
      <c r="AO920" s="224">
        <v>0</v>
      </c>
      <c r="AP920" s="224">
        <v>7532.71</v>
      </c>
    </row>
    <row r="921" spans="1:42" hidden="1" outlineLevel="1" x14ac:dyDescent="0.25">
      <c r="A921" s="36" t="s">
        <v>421</v>
      </c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9</v>
      </c>
      <c r="AK921" s="17">
        <v>11</v>
      </c>
      <c r="AL921" s="17">
        <v>6</v>
      </c>
      <c r="AM921" s="17">
        <v>8</v>
      </c>
      <c r="AN921" s="17">
        <v>10</v>
      </c>
      <c r="AO921" s="218">
        <v>9</v>
      </c>
      <c r="AP921" s="218">
        <v>11</v>
      </c>
    </row>
    <row r="922" spans="1:42" hidden="1" outlineLevel="1" x14ac:dyDescent="0.25">
      <c r="A922" s="36" t="s">
        <v>422</v>
      </c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1</v>
      </c>
      <c r="AI922" s="17">
        <v>1</v>
      </c>
      <c r="AJ922" s="17">
        <v>3</v>
      </c>
      <c r="AK922" s="17">
        <v>2</v>
      </c>
      <c r="AL922" s="17">
        <v>4</v>
      </c>
      <c r="AM922" s="17">
        <v>3</v>
      </c>
      <c r="AN922" s="17">
        <v>4</v>
      </c>
      <c r="AO922" s="218">
        <v>6</v>
      </c>
      <c r="AP922" s="218">
        <v>2</v>
      </c>
    </row>
    <row r="923" spans="1:42" hidden="1" outlineLevel="1" x14ac:dyDescent="0.25">
      <c r="A923" s="36" t="s">
        <v>423</v>
      </c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  <c r="AK923" s="17">
        <v>2</v>
      </c>
      <c r="AL923" s="17">
        <v>2</v>
      </c>
      <c r="AM923" s="17">
        <v>2</v>
      </c>
      <c r="AN923" s="17">
        <v>3</v>
      </c>
      <c r="AO923" s="218">
        <v>0</v>
      </c>
      <c r="AP923" s="218">
        <v>6</v>
      </c>
    </row>
    <row r="924" spans="1:42" hidden="1" outlineLevel="1" x14ac:dyDescent="0.25">
      <c r="A924" s="36" t="s">
        <v>424</v>
      </c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0</v>
      </c>
      <c r="AI924" s="17">
        <v>2</v>
      </c>
      <c r="AJ924" s="17">
        <v>1</v>
      </c>
      <c r="AK924" s="17">
        <v>3</v>
      </c>
      <c r="AL924" s="17">
        <v>5</v>
      </c>
      <c r="AM924" s="17">
        <v>3</v>
      </c>
      <c r="AN924" s="17">
        <v>2</v>
      </c>
      <c r="AO924" s="218">
        <v>3</v>
      </c>
      <c r="AP924" s="218">
        <v>1</v>
      </c>
    </row>
    <row r="925" spans="1:42" hidden="1" outlineLevel="1" x14ac:dyDescent="0.25">
      <c r="A925" s="36" t="s">
        <v>425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0</v>
      </c>
      <c r="AI925" s="17">
        <v>3</v>
      </c>
      <c r="AJ925" s="17">
        <v>0</v>
      </c>
      <c r="AK925" s="17">
        <v>1</v>
      </c>
      <c r="AL925" s="17">
        <v>1</v>
      </c>
      <c r="AM925" s="17">
        <v>2</v>
      </c>
      <c r="AN925" s="17">
        <v>1</v>
      </c>
      <c r="AO925" s="218">
        <v>3</v>
      </c>
      <c r="AP925" s="218">
        <v>4</v>
      </c>
    </row>
    <row r="926" spans="1:42" hidden="1" outlineLevel="1" x14ac:dyDescent="0.25">
      <c r="A926" s="36" t="s">
        <v>622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3</v>
      </c>
      <c r="AF926" s="17">
        <v>1</v>
      </c>
      <c r="AG926" s="17">
        <v>1</v>
      </c>
      <c r="AH926" s="17">
        <v>0</v>
      </c>
      <c r="AI926" s="17">
        <v>1</v>
      </c>
      <c r="AJ926" s="17">
        <v>2</v>
      </c>
      <c r="AK926" s="17">
        <v>2</v>
      </c>
      <c r="AL926" s="17">
        <v>3</v>
      </c>
      <c r="AM926" s="17">
        <v>1</v>
      </c>
      <c r="AN926" s="17">
        <v>1</v>
      </c>
      <c r="AO926" s="218">
        <v>0</v>
      </c>
      <c r="AP926" s="218">
        <v>2</v>
      </c>
    </row>
    <row r="927" spans="1:42" hidden="1" outlineLevel="1" x14ac:dyDescent="0.25">
      <c r="A927" s="28" t="s">
        <v>428</v>
      </c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69393.17</v>
      </c>
      <c r="AE927" s="19">
        <v>66402.42</v>
      </c>
      <c r="AF927" s="19">
        <v>65082.01</v>
      </c>
      <c r="AG927" s="19">
        <v>69945.070000000007</v>
      </c>
      <c r="AH927" s="19">
        <v>83008.009999999995</v>
      </c>
      <c r="AI927" s="19">
        <v>92842.880000000005</v>
      </c>
      <c r="AJ927" s="19">
        <v>103594.99</v>
      </c>
      <c r="AK927" s="19">
        <v>115639.18</v>
      </c>
      <c r="AL927" s="19">
        <v>116154.72</v>
      </c>
      <c r="AM927" s="19">
        <v>148080.43</v>
      </c>
      <c r="AN927" s="19">
        <v>166506.98000000001</v>
      </c>
      <c r="AO927" s="224">
        <v>179440.7</v>
      </c>
      <c r="AP927" s="224">
        <v>197999.93</v>
      </c>
    </row>
    <row r="928" spans="1:42" hidden="1" outlineLevel="1" x14ac:dyDescent="0.25">
      <c r="C928" s="7"/>
      <c r="D928" s="7"/>
      <c r="E928" s="7"/>
      <c r="F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 spans="1:42" ht="18" hidden="1" outlineLevel="1" x14ac:dyDescent="0.25">
      <c r="A929" s="97" t="s">
        <v>429</v>
      </c>
      <c r="C929" s="7"/>
      <c r="D929" s="7"/>
      <c r="E929" s="7"/>
      <c r="F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224"/>
      <c r="AP929" s="224"/>
    </row>
    <row r="930" spans="1:42" hidden="1" outlineLevel="1" x14ac:dyDescent="0.25">
      <c r="A930" s="28" t="s">
        <v>430</v>
      </c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110056.7</v>
      </c>
      <c r="R930" s="19">
        <v>49890.64</v>
      </c>
      <c r="S930" s="19">
        <v>124029.56</v>
      </c>
      <c r="T930" s="19">
        <v>161651.81</v>
      </c>
      <c r="U930" s="19">
        <v>335084.05</v>
      </c>
      <c r="V930" s="19">
        <v>299558.46000000002</v>
      </c>
      <c r="W930" s="19">
        <v>163763.51</v>
      </c>
      <c r="X930" s="19">
        <v>580763.79</v>
      </c>
      <c r="Y930" s="19">
        <v>436179.54</v>
      </c>
      <c r="Z930" s="19">
        <v>225675.96</v>
      </c>
      <c r="AA930" s="19">
        <v>729830.3</v>
      </c>
      <c r="AB930" s="19">
        <v>555672.68000000005</v>
      </c>
      <c r="AC930" s="19">
        <v>589146.4</v>
      </c>
      <c r="AD930" s="19">
        <v>602414.17000000004</v>
      </c>
      <c r="AE930" s="19">
        <v>616171.54</v>
      </c>
      <c r="AF930" s="19">
        <v>637909.56000000006</v>
      </c>
      <c r="AG930" s="19">
        <v>697671.36</v>
      </c>
      <c r="AH930" s="19">
        <v>718308.62</v>
      </c>
      <c r="AI930" s="19">
        <v>766201.87</v>
      </c>
      <c r="AJ930" s="19">
        <v>796793.86</v>
      </c>
      <c r="AK930" s="19">
        <v>817830.93</v>
      </c>
      <c r="AL930" s="19">
        <v>841684.3</v>
      </c>
      <c r="AM930" s="19">
        <v>886481.79</v>
      </c>
      <c r="AN930" s="19">
        <v>921855.63</v>
      </c>
      <c r="AO930" s="224">
        <v>936082.76</v>
      </c>
      <c r="AP930" s="224">
        <v>924245.35</v>
      </c>
    </row>
    <row r="931" spans="1:42" hidden="1" outlineLevel="1" x14ac:dyDescent="0.25">
      <c r="A931" s="28" t="s">
        <v>846</v>
      </c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C931" s="17">
        <v>20644</v>
      </c>
      <c r="AD931" s="17">
        <v>20879</v>
      </c>
      <c r="AE931" s="17">
        <v>21400</v>
      </c>
      <c r="AF931" s="17">
        <v>22093</v>
      </c>
      <c r="AG931" s="17">
        <v>22914</v>
      </c>
      <c r="AH931" s="17">
        <v>23950</v>
      </c>
      <c r="AI931" s="17">
        <v>24846</v>
      </c>
      <c r="AJ931" s="17">
        <v>25677</v>
      </c>
      <c r="AK931" s="17">
        <v>26453</v>
      </c>
      <c r="AL931" s="17">
        <v>27088</v>
      </c>
      <c r="AM931" s="17">
        <v>27906</v>
      </c>
      <c r="AN931" s="17">
        <v>29232</v>
      </c>
      <c r="AO931" s="218">
        <v>29567</v>
      </c>
      <c r="AP931" s="218">
        <v>29636</v>
      </c>
    </row>
    <row r="932" spans="1:42" hidden="1" outlineLevel="1" x14ac:dyDescent="0.25">
      <c r="A932" s="28" t="s">
        <v>431</v>
      </c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-1416.3</v>
      </c>
      <c r="T932" s="19">
        <v>-1343.85</v>
      </c>
      <c r="U932" s="19">
        <v>-4680.24</v>
      </c>
      <c r="V932" s="19">
        <v>-2961.56</v>
      </c>
      <c r="W932" s="19">
        <v>-3653.4</v>
      </c>
      <c r="X932" s="19">
        <v>-4101.22</v>
      </c>
      <c r="Y932" s="19">
        <v>-7080.5</v>
      </c>
      <c r="Z932" s="19">
        <v>-10560.45</v>
      </c>
      <c r="AA932" s="19">
        <v>-4552.1899999999996</v>
      </c>
      <c r="AB932" s="19">
        <v>-3025.99</v>
      </c>
      <c r="AC932" s="19">
        <v>-4702.8</v>
      </c>
      <c r="AD932" s="19">
        <v>-6548.66</v>
      </c>
      <c r="AE932" s="19">
        <v>-3209.68</v>
      </c>
      <c r="AF932" s="19">
        <v>-6012.98</v>
      </c>
      <c r="AG932" s="19">
        <v>-7075.19</v>
      </c>
      <c r="AH932" s="19">
        <v>-2190.15</v>
      </c>
      <c r="AI932" s="19">
        <v>-2783.95</v>
      </c>
      <c r="AJ932" s="19">
        <v>-3093.21</v>
      </c>
      <c r="AK932" s="19">
        <v>-2682.84</v>
      </c>
      <c r="AL932" s="19">
        <v>-2599.94</v>
      </c>
      <c r="AM932" s="19">
        <v>-5415.93</v>
      </c>
      <c r="AN932" s="19">
        <v>-1892.77</v>
      </c>
      <c r="AO932" s="224">
        <v>-3835.32</v>
      </c>
      <c r="AP932" s="224">
        <v>-4050.33</v>
      </c>
    </row>
    <row r="933" spans="1:42" hidden="1" outlineLevel="1" x14ac:dyDescent="0.25">
      <c r="A933" s="28" t="s">
        <v>432</v>
      </c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224">
        <v>0</v>
      </c>
      <c r="AP933" s="224">
        <v>0</v>
      </c>
    </row>
    <row r="934" spans="1:42" hidden="1" outlineLevel="1" x14ac:dyDescent="0.25">
      <c r="A934" s="28" t="s">
        <v>433</v>
      </c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224">
        <v>0</v>
      </c>
      <c r="AP934" s="224">
        <v>0</v>
      </c>
    </row>
    <row r="935" spans="1:42" hidden="1" outlineLevel="1" x14ac:dyDescent="0.25">
      <c r="A935" s="28" t="s">
        <v>434</v>
      </c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85693.72</v>
      </c>
      <c r="R935" s="19">
        <v>110238.02</v>
      </c>
      <c r="S935" s="19">
        <v>151220.99</v>
      </c>
      <c r="T935" s="19">
        <v>156481.94</v>
      </c>
      <c r="U935" s="19">
        <v>131697.59</v>
      </c>
      <c r="V935" s="19">
        <v>137210.97</v>
      </c>
      <c r="W935" s="19">
        <v>216034.54</v>
      </c>
      <c r="X935" s="19">
        <v>193017.69</v>
      </c>
      <c r="Y935" s="19">
        <v>180195.22</v>
      </c>
      <c r="Z935" s="19">
        <v>192884.71</v>
      </c>
      <c r="AA935" s="19">
        <v>150376.91</v>
      </c>
      <c r="AB935" s="19">
        <v>160680.99</v>
      </c>
      <c r="AC935" s="19">
        <v>176274.47</v>
      </c>
      <c r="AD935" s="19">
        <v>202890.37</v>
      </c>
      <c r="AE935" s="19">
        <v>176097.66</v>
      </c>
      <c r="AF935" s="19">
        <v>190151.39</v>
      </c>
      <c r="AG935" s="19">
        <v>180518.45</v>
      </c>
      <c r="AH935" s="19">
        <v>166967.29999999999</v>
      </c>
      <c r="AI935" s="19">
        <v>150149.25</v>
      </c>
      <c r="AJ935" s="19">
        <v>268495.83</v>
      </c>
      <c r="AK935" s="19">
        <v>291717.34000000003</v>
      </c>
      <c r="AL935" s="19">
        <v>231300.15</v>
      </c>
      <c r="AM935" s="19">
        <v>194250.89</v>
      </c>
      <c r="AN935" s="19">
        <v>186151.61</v>
      </c>
      <c r="AO935" s="224">
        <v>184757.82</v>
      </c>
      <c r="AP935" s="224">
        <v>233816</v>
      </c>
    </row>
    <row r="936" spans="1:42" hidden="1" outlineLevel="1" x14ac:dyDescent="0.25">
      <c r="A936" s="28" t="s">
        <v>847</v>
      </c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C936" s="17">
        <v>1235</v>
      </c>
      <c r="AD936" s="17">
        <v>1459</v>
      </c>
      <c r="AE936" s="17">
        <v>1266</v>
      </c>
      <c r="AF936" s="17">
        <v>1352</v>
      </c>
      <c r="AG936" s="17">
        <v>1301</v>
      </c>
      <c r="AH936" s="17">
        <v>1175</v>
      </c>
      <c r="AI936" s="17">
        <v>1144</v>
      </c>
      <c r="AJ936" s="17">
        <v>2000</v>
      </c>
      <c r="AK936" s="17">
        <v>2201</v>
      </c>
      <c r="AL936" s="17">
        <v>1742</v>
      </c>
      <c r="AM936" s="17">
        <v>1548</v>
      </c>
      <c r="AN936" s="17">
        <v>1541</v>
      </c>
      <c r="AO936" s="218">
        <v>1529</v>
      </c>
      <c r="AP936" s="218">
        <v>1930</v>
      </c>
    </row>
    <row r="937" spans="1:42" hidden="1" outlineLevel="1" x14ac:dyDescent="0.25">
      <c r="A937" s="28" t="s">
        <v>737</v>
      </c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-468.46</v>
      </c>
      <c r="R937" s="19">
        <v>-946.63</v>
      </c>
      <c r="S937" s="19">
        <v>-1215.76</v>
      </c>
      <c r="T937" s="19">
        <v>-1752.22</v>
      </c>
      <c r="U937" s="19">
        <v>-1331.75</v>
      </c>
      <c r="V937" s="19">
        <v>-2303.1799999999998</v>
      </c>
      <c r="W937" s="19">
        <v>-717.84</v>
      </c>
      <c r="X937" s="19">
        <v>-2045.41</v>
      </c>
      <c r="Y937" s="19">
        <v>-3344.49</v>
      </c>
      <c r="Z937" s="19">
        <v>-2055.09</v>
      </c>
      <c r="AA937" s="19">
        <v>-3478.08</v>
      </c>
      <c r="AB937" s="19">
        <v>-1277.73</v>
      </c>
      <c r="AC937" s="19">
        <v>-2232.7399999999998</v>
      </c>
      <c r="AD937" s="19">
        <v>-1904.99</v>
      </c>
      <c r="AE937" s="19">
        <v>-2535.2399999999998</v>
      </c>
      <c r="AF937" s="19">
        <v>-2950.97</v>
      </c>
      <c r="AG937" s="19">
        <v>-2213.39</v>
      </c>
      <c r="AH937" s="19">
        <v>-1945.71</v>
      </c>
      <c r="AI937" s="19">
        <v>-1437.8</v>
      </c>
      <c r="AJ937" s="19">
        <v>-1989.39</v>
      </c>
      <c r="AK937" s="19">
        <v>-1672.81</v>
      </c>
      <c r="AL937" s="19">
        <v>-1755.16</v>
      </c>
      <c r="AM937" s="19">
        <v>-1955.19</v>
      </c>
      <c r="AN937" s="19">
        <v>-1563.59</v>
      </c>
      <c r="AO937" s="224">
        <v>-494.89</v>
      </c>
      <c r="AP937" s="224">
        <v>-1299.8599999999999</v>
      </c>
    </row>
    <row r="938" spans="1:42" hidden="1" outlineLevel="1" x14ac:dyDescent="0.25">
      <c r="A938" s="28" t="s">
        <v>435</v>
      </c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20408.77</v>
      </c>
      <c r="S938" s="19">
        <v>47535.4</v>
      </c>
      <c r="T938" s="19">
        <v>39415.040000000001</v>
      </c>
      <c r="U938" s="19">
        <v>69764.56</v>
      </c>
      <c r="V938" s="19">
        <v>50761.09</v>
      </c>
      <c r="W938" s="19">
        <v>22225.5</v>
      </c>
      <c r="X938" s="19">
        <v>80053.19</v>
      </c>
      <c r="Y938" s="19">
        <v>50888.160000000003</v>
      </c>
      <c r="Z938" s="19">
        <v>26506.34</v>
      </c>
      <c r="AA938" s="19">
        <v>100425.89</v>
      </c>
      <c r="AB938" s="19">
        <v>72743.12</v>
      </c>
      <c r="AC938" s="19">
        <v>72410.33</v>
      </c>
      <c r="AD938" s="19">
        <v>64957.06</v>
      </c>
      <c r="AE938" s="19">
        <v>69886.66</v>
      </c>
      <c r="AF938" s="19">
        <v>74792.160000000003</v>
      </c>
      <c r="AG938" s="19">
        <v>73277.62</v>
      </c>
      <c r="AH938" s="19">
        <v>83817.539999999994</v>
      </c>
      <c r="AI938" s="19">
        <v>80175.16</v>
      </c>
      <c r="AJ938" s="19">
        <v>91028.95</v>
      </c>
      <c r="AK938" s="19">
        <v>89234.05</v>
      </c>
      <c r="AL938" s="19">
        <v>91539.09</v>
      </c>
      <c r="AM938" s="19">
        <v>95499.72</v>
      </c>
      <c r="AN938" s="19">
        <v>111069.56</v>
      </c>
      <c r="AO938" s="224">
        <v>104895.97</v>
      </c>
      <c r="AP938" s="224">
        <v>109603.53</v>
      </c>
    </row>
    <row r="939" spans="1:42" hidden="1" outlineLevel="1" x14ac:dyDescent="0.25">
      <c r="A939" s="28" t="s">
        <v>848</v>
      </c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C939" s="17">
        <v>2623</v>
      </c>
      <c r="AD939" s="17">
        <v>2365</v>
      </c>
      <c r="AE939" s="17">
        <v>2508</v>
      </c>
      <c r="AF939" s="17">
        <v>2671</v>
      </c>
      <c r="AG939" s="17">
        <v>2633</v>
      </c>
      <c r="AH939" s="17">
        <v>3024</v>
      </c>
      <c r="AI939" s="17">
        <v>2878</v>
      </c>
      <c r="AJ939" s="17">
        <v>3275</v>
      </c>
      <c r="AK939" s="17">
        <v>3162</v>
      </c>
      <c r="AL939" s="17">
        <v>3281</v>
      </c>
      <c r="AM939" s="17">
        <v>3408</v>
      </c>
      <c r="AN939" s="17">
        <v>3942</v>
      </c>
      <c r="AO939" s="218">
        <v>3740</v>
      </c>
      <c r="AP939" s="218">
        <v>3919</v>
      </c>
    </row>
    <row r="940" spans="1:42" hidden="1" outlineLevel="1" x14ac:dyDescent="0.25">
      <c r="A940" s="28" t="s">
        <v>436</v>
      </c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-6175.5</v>
      </c>
      <c r="T940" s="19">
        <v>-4960.51</v>
      </c>
      <c r="U940" s="19">
        <v>-6669.69</v>
      </c>
      <c r="V940" s="19">
        <v>-6753.13</v>
      </c>
      <c r="W940" s="19">
        <v>-5401.61</v>
      </c>
      <c r="X940" s="19">
        <v>-7128.71</v>
      </c>
      <c r="Y940" s="19">
        <v>-7419.73</v>
      </c>
      <c r="Z940" s="19">
        <v>-5807.81</v>
      </c>
      <c r="AA940" s="19">
        <v>-8457.6</v>
      </c>
      <c r="AB940" s="19">
        <v>-9204.2000000000007</v>
      </c>
      <c r="AC940" s="19">
        <v>-8022.36</v>
      </c>
      <c r="AD940" s="19">
        <v>-8843.0400000000009</v>
      </c>
      <c r="AE940" s="19">
        <v>-8922.58</v>
      </c>
      <c r="AF940" s="19">
        <v>-8323.09</v>
      </c>
      <c r="AG940" s="19">
        <v>-9000.1200000000008</v>
      </c>
      <c r="AH940" s="19">
        <v>-9067.09</v>
      </c>
      <c r="AI940" s="19">
        <v>-8893.25</v>
      </c>
      <c r="AJ940" s="19">
        <v>-10501.85</v>
      </c>
      <c r="AK940" s="19">
        <v>-10210.91</v>
      </c>
      <c r="AL940" s="19">
        <v>-9972</v>
      </c>
      <c r="AM940" s="19">
        <v>-9234.1</v>
      </c>
      <c r="AN940" s="19">
        <v>-10270.530000000001</v>
      </c>
      <c r="AO940" s="224">
        <v>-10535.02</v>
      </c>
      <c r="AP940" s="224">
        <v>-12755.38</v>
      </c>
    </row>
    <row r="941" spans="1:42" hidden="1" outlineLevel="1" x14ac:dyDescent="0.25">
      <c r="A941" s="28" t="s">
        <v>437</v>
      </c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224">
        <v>0</v>
      </c>
      <c r="AP941" s="224">
        <v>0</v>
      </c>
    </row>
    <row r="942" spans="1:42" hidden="1" outlineLevel="1" x14ac:dyDescent="0.25">
      <c r="A942" s="28" t="s">
        <v>849</v>
      </c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7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218">
        <v>0</v>
      </c>
      <c r="AP942" s="218">
        <v>0</v>
      </c>
    </row>
    <row r="943" spans="1:42" hidden="1" outlineLevel="1" x14ac:dyDescent="0.25">
      <c r="A943" s="28" t="s">
        <v>438</v>
      </c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224">
        <v>0</v>
      </c>
      <c r="AP943" s="224">
        <v>0</v>
      </c>
    </row>
    <row r="944" spans="1:42" hidden="1" outlineLevel="1" x14ac:dyDescent="0.25">
      <c r="A944" s="28" t="s">
        <v>439</v>
      </c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1070</v>
      </c>
      <c r="S944" s="19">
        <v>1030</v>
      </c>
      <c r="T944" s="19">
        <v>1233.18</v>
      </c>
      <c r="U944" s="19">
        <v>1745.88</v>
      </c>
      <c r="V944" s="19">
        <v>1560</v>
      </c>
      <c r="W944" s="19">
        <v>1765</v>
      </c>
      <c r="X944" s="19">
        <v>1674</v>
      </c>
      <c r="Y944" s="19">
        <v>1912.98</v>
      </c>
      <c r="Z944" s="19">
        <v>1304.5</v>
      </c>
      <c r="AA944" s="19">
        <v>1684.58</v>
      </c>
      <c r="AB944" s="19">
        <v>1950</v>
      </c>
      <c r="AC944" s="19">
        <v>1220</v>
      </c>
      <c r="AD944" s="19">
        <v>1590.61</v>
      </c>
      <c r="AE944" s="19">
        <v>1605.49</v>
      </c>
      <c r="AF944" s="19">
        <v>1235</v>
      </c>
      <c r="AG944" s="19">
        <v>1360</v>
      </c>
      <c r="AH944" s="19">
        <v>1035.6500000000001</v>
      </c>
      <c r="AI944" s="19">
        <v>1180</v>
      </c>
      <c r="AJ944" s="19">
        <v>1271.67</v>
      </c>
      <c r="AK944" s="19">
        <v>1070</v>
      </c>
      <c r="AL944" s="19">
        <v>1050</v>
      </c>
      <c r="AM944" s="19">
        <v>1550.98</v>
      </c>
      <c r="AN944" s="19">
        <v>1550</v>
      </c>
      <c r="AO944" s="224">
        <v>920</v>
      </c>
      <c r="AP944" s="224">
        <v>970</v>
      </c>
    </row>
    <row r="945" spans="1:42" hidden="1" outlineLevel="1" x14ac:dyDescent="0.25">
      <c r="A945" s="28" t="s">
        <v>855</v>
      </c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C945" s="17">
        <v>46</v>
      </c>
      <c r="AD945" s="17">
        <v>58</v>
      </c>
      <c r="AE945" s="17">
        <v>60</v>
      </c>
      <c r="AF945" s="17">
        <v>47</v>
      </c>
      <c r="AG945" s="17">
        <v>52</v>
      </c>
      <c r="AH945" s="17">
        <v>40</v>
      </c>
      <c r="AI945" s="17">
        <v>44</v>
      </c>
      <c r="AJ945" s="17">
        <v>47</v>
      </c>
      <c r="AK945" s="17">
        <v>40</v>
      </c>
      <c r="AL945" s="17">
        <v>40</v>
      </c>
      <c r="AM945" s="17">
        <v>57</v>
      </c>
      <c r="AN945" s="17">
        <v>58</v>
      </c>
      <c r="AO945" s="218">
        <v>36</v>
      </c>
      <c r="AP945" s="218">
        <v>34</v>
      </c>
    </row>
    <row r="946" spans="1:42" hidden="1" outlineLevel="1" x14ac:dyDescent="0.25">
      <c r="A946" s="28" t="s">
        <v>440</v>
      </c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-260</v>
      </c>
      <c r="T946" s="19">
        <v>-300</v>
      </c>
      <c r="U946" s="19">
        <v>-285</v>
      </c>
      <c r="V946" s="19">
        <v>-200</v>
      </c>
      <c r="W946" s="19">
        <v>-520</v>
      </c>
      <c r="X946" s="19">
        <v>-235</v>
      </c>
      <c r="Y946" s="19">
        <v>-425</v>
      </c>
      <c r="Z946" s="19">
        <v>-360</v>
      </c>
      <c r="AA946" s="19">
        <v>-520</v>
      </c>
      <c r="AB946" s="19">
        <v>-475</v>
      </c>
      <c r="AC946" s="19">
        <v>-425</v>
      </c>
      <c r="AD946" s="19">
        <v>-250</v>
      </c>
      <c r="AE946" s="19">
        <v>-225</v>
      </c>
      <c r="AF946" s="19">
        <v>-150</v>
      </c>
      <c r="AG946" s="19">
        <v>-195</v>
      </c>
      <c r="AH946" s="19">
        <v>-300</v>
      </c>
      <c r="AI946" s="19">
        <v>-150</v>
      </c>
      <c r="AJ946" s="19">
        <v>-160</v>
      </c>
      <c r="AK946" s="19">
        <v>-75</v>
      </c>
      <c r="AL946" s="19">
        <v>-25</v>
      </c>
      <c r="AM946" s="19">
        <v>-97.97</v>
      </c>
      <c r="AN946" s="19">
        <v>-75</v>
      </c>
      <c r="AO946" s="224">
        <v>-30</v>
      </c>
      <c r="AP946" s="224">
        <v>-50</v>
      </c>
    </row>
    <row r="947" spans="1:42" hidden="1" outlineLevel="1" x14ac:dyDescent="0.25">
      <c r="A947" s="28" t="s">
        <v>441</v>
      </c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4624.46</v>
      </c>
      <c r="R947" s="19">
        <v>6523.21</v>
      </c>
      <c r="S947" s="19">
        <v>6492.8</v>
      </c>
      <c r="T947" s="19">
        <v>6913.44</v>
      </c>
      <c r="U947" s="19">
        <v>8368.99</v>
      </c>
      <c r="V947" s="19">
        <v>9594.2000000000007</v>
      </c>
      <c r="W947" s="19">
        <v>8674.0400000000009</v>
      </c>
      <c r="X947" s="19">
        <v>9298.9599999999991</v>
      </c>
      <c r="Y947" s="19">
        <v>7507.46</v>
      </c>
      <c r="Z947" s="19">
        <v>7094.53</v>
      </c>
      <c r="AA947" s="19">
        <v>8310.1</v>
      </c>
      <c r="AB947" s="19">
        <v>7485.77</v>
      </c>
      <c r="AC947" s="19">
        <v>6254.83</v>
      </c>
      <c r="AD947" s="19">
        <v>9335.31</v>
      </c>
      <c r="AE947" s="19">
        <v>9107.44</v>
      </c>
      <c r="AF947" s="19">
        <v>8891.2099999999991</v>
      </c>
      <c r="AG947" s="19">
        <v>10272.59</v>
      </c>
      <c r="AH947" s="19">
        <v>11409.31</v>
      </c>
      <c r="AI947" s="19">
        <v>12130.17</v>
      </c>
      <c r="AJ947" s="19">
        <v>9960.06</v>
      </c>
      <c r="AK947" s="19">
        <v>10120.620000000001</v>
      </c>
      <c r="AL947" s="19">
        <v>9770.92</v>
      </c>
      <c r="AM947" s="19">
        <v>9703.69</v>
      </c>
      <c r="AN947" s="19">
        <v>8890.16</v>
      </c>
      <c r="AO947" s="224">
        <v>11764.48</v>
      </c>
      <c r="AP947" s="224">
        <v>12230.81</v>
      </c>
    </row>
    <row r="948" spans="1:42" hidden="1" outlineLevel="1" x14ac:dyDescent="0.25">
      <c r="A948" s="28" t="s">
        <v>856</v>
      </c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C948" s="17">
        <v>707</v>
      </c>
      <c r="AD948" s="17">
        <v>1722</v>
      </c>
      <c r="AE948" s="17">
        <v>2489</v>
      </c>
      <c r="AF948" s="17">
        <v>2582</v>
      </c>
      <c r="AG948" s="17">
        <v>2851</v>
      </c>
      <c r="AH948" s="17">
        <v>3535</v>
      </c>
      <c r="AI948" s="17">
        <v>3762</v>
      </c>
      <c r="AJ948" s="17">
        <v>3033</v>
      </c>
      <c r="AK948" s="17">
        <v>3172</v>
      </c>
      <c r="AL948" s="17">
        <v>3110</v>
      </c>
      <c r="AM948" s="17">
        <v>3091</v>
      </c>
      <c r="AN948" s="17">
        <v>2966</v>
      </c>
      <c r="AO948" s="218">
        <v>3208</v>
      </c>
      <c r="AP948" s="218">
        <v>3364</v>
      </c>
    </row>
    <row r="949" spans="1:42" hidden="1" outlineLevel="1" x14ac:dyDescent="0.25">
      <c r="A949" s="28" t="s">
        <v>442</v>
      </c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-155.62</v>
      </c>
      <c r="V949" s="19">
        <v>-728.38</v>
      </c>
      <c r="W949" s="19">
        <v>-407.72</v>
      </c>
      <c r="X949" s="19">
        <v>-249.43</v>
      </c>
      <c r="Y949" s="19">
        <v>-596.88</v>
      </c>
      <c r="Z949" s="19">
        <v>-1166.22</v>
      </c>
      <c r="AA949" s="19">
        <v>-523.38</v>
      </c>
      <c r="AB949" s="19">
        <v>-924.76</v>
      </c>
      <c r="AC949" s="19">
        <v>-95.08</v>
      </c>
      <c r="AD949" s="19">
        <v>-319.97000000000003</v>
      </c>
      <c r="AE949" s="19">
        <v>-32.93</v>
      </c>
      <c r="AF949" s="19">
        <v>-170.48</v>
      </c>
      <c r="AG949" s="19">
        <v>-184.75</v>
      </c>
      <c r="AH949" s="19">
        <v>-516.94000000000005</v>
      </c>
      <c r="AI949" s="19">
        <v>-258.22000000000003</v>
      </c>
      <c r="AJ949" s="19">
        <v>-218.37</v>
      </c>
      <c r="AK949" s="19">
        <v>-178.15</v>
      </c>
      <c r="AL949" s="19">
        <v>-422.01</v>
      </c>
      <c r="AM949" s="19">
        <v>-344.25</v>
      </c>
      <c r="AN949" s="19">
        <v>-816.18</v>
      </c>
      <c r="AO949" s="224">
        <v>-400.07</v>
      </c>
      <c r="AP949" s="224">
        <v>-498.39</v>
      </c>
    </row>
    <row r="950" spans="1:42" hidden="1" outlineLevel="1" x14ac:dyDescent="0.25">
      <c r="A950" s="28" t="s">
        <v>443</v>
      </c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392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97167</v>
      </c>
      <c r="AD950" s="19">
        <v>143276</v>
      </c>
      <c r="AE950" s="19">
        <v>82173</v>
      </c>
      <c r="AF950" s="19">
        <v>51548</v>
      </c>
      <c r="AG950" s="19">
        <v>54782</v>
      </c>
      <c r="AH950" s="19">
        <v>48755</v>
      </c>
      <c r="AI950" s="19">
        <v>60221</v>
      </c>
      <c r="AJ950" s="19">
        <v>45913</v>
      </c>
      <c r="AK950" s="19">
        <v>52871</v>
      </c>
      <c r="AL950" s="19">
        <v>41650</v>
      </c>
      <c r="AM950" s="19">
        <v>31458</v>
      </c>
      <c r="AN950" s="19">
        <v>33663</v>
      </c>
      <c r="AO950" s="224">
        <v>125440</v>
      </c>
      <c r="AP950" s="224">
        <v>151900</v>
      </c>
    </row>
    <row r="951" spans="1:42" hidden="1" outlineLevel="1" x14ac:dyDescent="0.25">
      <c r="A951" s="28" t="s">
        <v>857</v>
      </c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7"/>
      <c r="AC951" s="17">
        <v>1983</v>
      </c>
      <c r="AD951" s="17">
        <v>2924</v>
      </c>
      <c r="AE951" s="17">
        <v>1677</v>
      </c>
      <c r="AF951" s="17">
        <v>1052</v>
      </c>
      <c r="AG951" s="17">
        <v>1118</v>
      </c>
      <c r="AH951" s="17">
        <v>995</v>
      </c>
      <c r="AI951" s="17">
        <v>1229</v>
      </c>
      <c r="AJ951" s="17">
        <v>937</v>
      </c>
      <c r="AK951" s="17">
        <v>1079</v>
      </c>
      <c r="AL951" s="17">
        <v>850</v>
      </c>
      <c r="AM951" s="17">
        <v>642</v>
      </c>
      <c r="AN951" s="17">
        <v>687</v>
      </c>
      <c r="AO951" s="218">
        <v>2560</v>
      </c>
      <c r="AP951" s="218">
        <v>3100</v>
      </c>
    </row>
    <row r="952" spans="1:42" hidden="1" outlineLevel="1" x14ac:dyDescent="0.25">
      <c r="A952" s="28" t="s">
        <v>444</v>
      </c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-343</v>
      </c>
      <c r="V952" s="19">
        <v>-49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-6071.58</v>
      </c>
      <c r="AD952" s="19">
        <v>-9709.4699999999993</v>
      </c>
      <c r="AE952" s="19">
        <v>-11760</v>
      </c>
      <c r="AF952" s="19">
        <v>-7544.39</v>
      </c>
      <c r="AG952" s="19">
        <v>-7533.46</v>
      </c>
      <c r="AH952" s="19">
        <v>-6125</v>
      </c>
      <c r="AI952" s="19">
        <v>-5586</v>
      </c>
      <c r="AJ952" s="19">
        <v>-7203</v>
      </c>
      <c r="AK952" s="19">
        <v>-6468</v>
      </c>
      <c r="AL952" s="19">
        <v>-7056</v>
      </c>
      <c r="AM952" s="19">
        <v>-3969.6</v>
      </c>
      <c r="AN952" s="19">
        <v>-3479</v>
      </c>
      <c r="AO952" s="224">
        <v>-4802</v>
      </c>
      <c r="AP952" s="224">
        <v>-11171.95</v>
      </c>
    </row>
    <row r="953" spans="1:42" hidden="1" outlineLevel="1" x14ac:dyDescent="0.25">
      <c r="A953" s="28" t="s">
        <v>445</v>
      </c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224">
        <v>0</v>
      </c>
      <c r="AP953" s="224">
        <v>0</v>
      </c>
    </row>
    <row r="954" spans="1:42" hidden="1" outlineLevel="1" x14ac:dyDescent="0.25">
      <c r="A954" s="28" t="s">
        <v>858</v>
      </c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7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218">
        <v>0</v>
      </c>
      <c r="AP954" s="218">
        <v>0</v>
      </c>
    </row>
    <row r="955" spans="1:42" hidden="1" outlineLevel="1" x14ac:dyDescent="0.25">
      <c r="A955" s="28" t="s">
        <v>446</v>
      </c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224">
        <v>0</v>
      </c>
      <c r="AP955" s="224">
        <v>0</v>
      </c>
    </row>
    <row r="956" spans="1:42" hidden="1" outlineLevel="1" x14ac:dyDescent="0.25">
      <c r="A956" s="28" t="s">
        <v>447</v>
      </c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6782.49</v>
      </c>
      <c r="R956" s="19">
        <v>6839.99</v>
      </c>
      <c r="S956" s="19">
        <v>8906.5300000000007</v>
      </c>
      <c r="T956" s="19">
        <v>9956.26</v>
      </c>
      <c r="U956" s="19">
        <v>10178.780000000001</v>
      </c>
      <c r="V956" s="19">
        <v>10893.56</v>
      </c>
      <c r="W956" s="19">
        <v>12386.8</v>
      </c>
      <c r="X956" s="19">
        <v>12016.85</v>
      </c>
      <c r="Y956" s="19">
        <v>11758.62</v>
      </c>
      <c r="Z956" s="19">
        <v>11275.23</v>
      </c>
      <c r="AA956" s="19">
        <v>14124.2</v>
      </c>
      <c r="AB956" s="19">
        <v>10237.870000000001</v>
      </c>
      <c r="AC956" s="19">
        <v>9849.3799999999992</v>
      </c>
      <c r="AD956" s="19">
        <v>10232.18</v>
      </c>
      <c r="AE956" s="19">
        <v>11628.5</v>
      </c>
      <c r="AF956" s="19">
        <v>11055.96</v>
      </c>
      <c r="AG956" s="19">
        <v>15291.63</v>
      </c>
      <c r="AH956" s="19">
        <v>14497.12</v>
      </c>
      <c r="AI956" s="19">
        <v>16632.43</v>
      </c>
      <c r="AJ956" s="19">
        <v>17124.91</v>
      </c>
      <c r="AK956" s="19">
        <v>17676.810000000001</v>
      </c>
      <c r="AL956" s="19">
        <v>16959.080000000002</v>
      </c>
      <c r="AM956" s="19">
        <v>18439.490000000002</v>
      </c>
      <c r="AN956" s="19">
        <v>14877.59</v>
      </c>
      <c r="AO956" s="224">
        <v>16582.86</v>
      </c>
      <c r="AP956" s="224">
        <v>17057.98</v>
      </c>
    </row>
    <row r="957" spans="1:42" hidden="1" outlineLevel="1" x14ac:dyDescent="0.25">
      <c r="A957" s="28" t="s">
        <v>859</v>
      </c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C957" s="17">
        <v>696</v>
      </c>
      <c r="AD957" s="17">
        <v>737</v>
      </c>
      <c r="AE957" s="17">
        <v>770</v>
      </c>
      <c r="AF957" s="17">
        <v>838</v>
      </c>
      <c r="AG957" s="17">
        <v>989</v>
      </c>
      <c r="AH957" s="17">
        <v>972</v>
      </c>
      <c r="AI957" s="17">
        <v>1083</v>
      </c>
      <c r="AJ957" s="17">
        <v>1146</v>
      </c>
      <c r="AK957" s="17">
        <v>1173</v>
      </c>
      <c r="AL957" s="17">
        <v>1173</v>
      </c>
      <c r="AM957" s="17">
        <v>1242</v>
      </c>
      <c r="AN957" s="17">
        <v>1045</v>
      </c>
      <c r="AO957" s="218">
        <v>1175</v>
      </c>
      <c r="AP957" s="218">
        <v>1216</v>
      </c>
    </row>
    <row r="958" spans="1:42" hidden="1" outlineLevel="1" x14ac:dyDescent="0.25">
      <c r="A958" s="28" t="s">
        <v>448</v>
      </c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-55</v>
      </c>
      <c r="S958" s="19">
        <v>-105</v>
      </c>
      <c r="T958" s="19">
        <v>-30</v>
      </c>
      <c r="U958" s="19">
        <v>-65</v>
      </c>
      <c r="V958" s="19">
        <v>-20</v>
      </c>
      <c r="W958" s="19">
        <v>-30</v>
      </c>
      <c r="X958" s="19">
        <v>-110.23</v>
      </c>
      <c r="Y958" s="19">
        <v>-169.36</v>
      </c>
      <c r="Z958" s="19">
        <v>-75.3</v>
      </c>
      <c r="AA958" s="19">
        <v>-120.15</v>
      </c>
      <c r="AB958" s="19">
        <v>-96.02</v>
      </c>
      <c r="AC958" s="19">
        <v>-80.3</v>
      </c>
      <c r="AD958" s="19">
        <v>-73.040000000000006</v>
      </c>
      <c r="AE958" s="19">
        <v>-60.15</v>
      </c>
      <c r="AF958" s="19">
        <v>-85.5</v>
      </c>
      <c r="AG958" s="19">
        <v>-96.6</v>
      </c>
      <c r="AH958" s="19">
        <v>-60</v>
      </c>
      <c r="AI958" s="19">
        <v>-151.75</v>
      </c>
      <c r="AJ958" s="19">
        <v>-30</v>
      </c>
      <c r="AK958" s="19">
        <v>-65</v>
      </c>
      <c r="AL958" s="19">
        <v>-35.15</v>
      </c>
      <c r="AM958" s="19">
        <v>-88.9</v>
      </c>
      <c r="AN958" s="19">
        <v>-55.15</v>
      </c>
      <c r="AO958" s="224">
        <v>-130.71</v>
      </c>
      <c r="AP958" s="224">
        <v>-390.11</v>
      </c>
    </row>
    <row r="959" spans="1:42" hidden="1" outlineLevel="1" x14ac:dyDescent="0.25">
      <c r="A959" s="28" t="s">
        <v>449</v>
      </c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224">
        <v>0</v>
      </c>
      <c r="AP959" s="224">
        <v>0</v>
      </c>
    </row>
    <row r="960" spans="1:42" hidden="1" outlineLevel="1" x14ac:dyDescent="0.25">
      <c r="A960" s="28" t="s">
        <v>860</v>
      </c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7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218">
        <v>0</v>
      </c>
      <c r="AP960" s="218">
        <v>0</v>
      </c>
    </row>
    <row r="961" spans="1:42" hidden="1" outlineLevel="1" x14ac:dyDescent="0.25">
      <c r="A961" s="28" t="s">
        <v>450</v>
      </c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224">
        <v>0</v>
      </c>
      <c r="AP961" s="224">
        <v>0</v>
      </c>
    </row>
    <row r="962" spans="1:42" hidden="1" outlineLevel="1" x14ac:dyDescent="0.25">
      <c r="A962" s="28" t="s">
        <v>451</v>
      </c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224">
        <v>0</v>
      </c>
      <c r="AP962" s="224">
        <v>0</v>
      </c>
    </row>
    <row r="963" spans="1:42" hidden="1" outlineLevel="1" x14ac:dyDescent="0.25">
      <c r="A963" s="28" t="s">
        <v>861</v>
      </c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7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218">
        <v>0</v>
      </c>
      <c r="AP963" s="218">
        <v>0</v>
      </c>
    </row>
    <row r="964" spans="1:42" hidden="1" outlineLevel="1" x14ac:dyDescent="0.25">
      <c r="A964" s="28" t="s">
        <v>452</v>
      </c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224">
        <v>0</v>
      </c>
      <c r="AP964" s="224">
        <v>0</v>
      </c>
    </row>
    <row r="965" spans="1:42" hidden="1" outlineLevel="1" x14ac:dyDescent="0.25">
      <c r="A965" s="28" t="s">
        <v>515</v>
      </c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</row>
    <row r="966" spans="1:42" hidden="1" outlineLevel="1" x14ac:dyDescent="0.25">
      <c r="A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spans="1:42" ht="18" hidden="1" outlineLevel="1" x14ac:dyDescent="0.25">
      <c r="A967" s="97" t="s">
        <v>453</v>
      </c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40"/>
      <c r="AB967" s="19"/>
    </row>
    <row r="968" spans="1:42" hidden="1" outlineLevel="1" x14ac:dyDescent="0.25">
      <c r="A968" s="28" t="s">
        <v>454</v>
      </c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140334.51</v>
      </c>
      <c r="R968" s="27">
        <v>167978.13</v>
      </c>
      <c r="S968" s="27">
        <v>202538.92</v>
      </c>
      <c r="T968" s="27">
        <v>220246.16</v>
      </c>
      <c r="U968" s="27">
        <v>222519.44</v>
      </c>
      <c r="V968" s="27">
        <v>260377.48</v>
      </c>
      <c r="W968" s="27">
        <v>258665.96</v>
      </c>
      <c r="X968" s="27">
        <v>275953.94</v>
      </c>
      <c r="Y968" s="27">
        <v>279515.59000000003</v>
      </c>
      <c r="Z968" s="27">
        <v>278127.83</v>
      </c>
      <c r="AA968" s="27">
        <v>297683.90999999997</v>
      </c>
      <c r="AB968" s="27">
        <v>288369.59999999998</v>
      </c>
      <c r="AC968" s="27">
        <v>289599.71000000002</v>
      </c>
      <c r="AD968" s="27">
        <v>282789.58</v>
      </c>
      <c r="AE968" s="27">
        <v>289573.24</v>
      </c>
      <c r="AF968" s="27">
        <v>309640.84999999998</v>
      </c>
      <c r="AG968" s="27">
        <v>319310.44</v>
      </c>
      <c r="AH968" s="27">
        <v>332385.64</v>
      </c>
      <c r="AI968" s="27">
        <v>328404.69</v>
      </c>
      <c r="AJ968" s="27">
        <v>332976.55</v>
      </c>
      <c r="AK968" s="27">
        <v>339635.22</v>
      </c>
      <c r="AL968" s="27">
        <v>346490.93</v>
      </c>
      <c r="AM968" s="27">
        <v>394854.32</v>
      </c>
      <c r="AN968" s="27">
        <v>432085.3</v>
      </c>
      <c r="AO968" s="27">
        <v>501679.13</v>
      </c>
      <c r="AP968" s="27">
        <v>625062.68999999994</v>
      </c>
    </row>
    <row r="969" spans="1:42" hidden="1" outlineLevel="1" x14ac:dyDescent="0.25">
      <c r="A969" s="28" t="s">
        <v>455</v>
      </c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461100</v>
      </c>
      <c r="R969" s="27">
        <v>540900</v>
      </c>
      <c r="S969" s="27">
        <v>593300</v>
      </c>
      <c r="T969" s="27">
        <v>627900</v>
      </c>
      <c r="U969" s="27">
        <v>668300</v>
      </c>
      <c r="V969" s="27">
        <v>697900</v>
      </c>
      <c r="W969" s="27">
        <v>738900</v>
      </c>
      <c r="X969" s="27">
        <v>756400</v>
      </c>
      <c r="Y969" s="27">
        <v>801100</v>
      </c>
      <c r="Z969" s="27">
        <v>828600</v>
      </c>
      <c r="AA969" s="27">
        <v>855900</v>
      </c>
      <c r="AB969" s="27">
        <v>869300</v>
      </c>
      <c r="AC969" s="27">
        <v>902600</v>
      </c>
      <c r="AD969" s="27">
        <v>932300</v>
      </c>
      <c r="AE969" s="27">
        <v>952500</v>
      </c>
      <c r="AF969" s="27">
        <v>975800</v>
      </c>
      <c r="AG969" s="27">
        <v>995800</v>
      </c>
      <c r="AH969" s="27">
        <v>1009000</v>
      </c>
      <c r="AI969" s="27">
        <v>1034100</v>
      </c>
      <c r="AJ969" s="27">
        <v>1059900</v>
      </c>
      <c r="AK969" s="27">
        <v>1087900</v>
      </c>
      <c r="AL969" s="27">
        <v>1104800</v>
      </c>
      <c r="AM969" s="27">
        <v>1250300</v>
      </c>
      <c r="AN969" s="27">
        <v>1464800</v>
      </c>
      <c r="AO969" s="27">
        <v>1746500</v>
      </c>
      <c r="AP969" s="27">
        <v>2061700</v>
      </c>
    </row>
    <row r="970" spans="1:42" hidden="1" outlineLevel="1" x14ac:dyDescent="0.25">
      <c r="A970" s="36" t="s">
        <v>456</v>
      </c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526</v>
      </c>
      <c r="R970" s="17">
        <v>574</v>
      </c>
      <c r="S970" s="17">
        <v>629</v>
      </c>
      <c r="T970" s="17">
        <v>656</v>
      </c>
      <c r="U970" s="17">
        <v>678</v>
      </c>
      <c r="V970" s="17">
        <v>708</v>
      </c>
      <c r="W970" s="17">
        <v>758</v>
      </c>
      <c r="X970" s="17">
        <v>786</v>
      </c>
      <c r="Y970" s="17">
        <v>826</v>
      </c>
      <c r="Z970" s="17">
        <v>855</v>
      </c>
      <c r="AA970" s="17">
        <v>886</v>
      </c>
      <c r="AB970" s="17">
        <v>911</v>
      </c>
      <c r="AC970" s="17">
        <v>947</v>
      </c>
      <c r="AD970" s="17">
        <v>991</v>
      </c>
      <c r="AE970" s="17">
        <v>1012</v>
      </c>
      <c r="AF970" s="17">
        <v>1033</v>
      </c>
      <c r="AG970" s="17">
        <v>1018</v>
      </c>
      <c r="AH970" s="17">
        <v>1040</v>
      </c>
      <c r="AI970" s="17">
        <v>1062</v>
      </c>
      <c r="AJ970" s="17">
        <v>1044</v>
      </c>
      <c r="AK970" s="17">
        <v>1064</v>
      </c>
      <c r="AL970" s="17">
        <v>1091</v>
      </c>
      <c r="AM970" s="17">
        <v>1368</v>
      </c>
      <c r="AN970" s="17">
        <v>1766</v>
      </c>
      <c r="AO970" s="218">
        <v>2164</v>
      </c>
      <c r="AP970" s="218">
        <v>2674</v>
      </c>
    </row>
    <row r="971" spans="1:42" hidden="1" outlineLevel="1" x14ac:dyDescent="0.25">
      <c r="A971" s="49" t="s">
        <v>457</v>
      </c>
      <c r="C971" s="7"/>
      <c r="D971" s="7"/>
      <c r="E971" s="7"/>
      <c r="F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 spans="1:42" hidden="1" outlineLevel="1" x14ac:dyDescent="0.25">
      <c r="A972" s="28" t="s">
        <v>458</v>
      </c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7704</v>
      </c>
      <c r="T972" s="19">
        <v>16744</v>
      </c>
      <c r="U972" s="19">
        <v>26366</v>
      </c>
      <c r="V972" s="19">
        <v>19688</v>
      </c>
      <c r="W972" s="19">
        <v>26276</v>
      </c>
      <c r="X972" s="19">
        <v>12889</v>
      </c>
      <c r="Y972" s="19">
        <v>17569</v>
      </c>
      <c r="Z972" s="19">
        <v>9724</v>
      </c>
      <c r="AA972" s="19">
        <v>24403</v>
      </c>
      <c r="AB972" s="19">
        <v>18544</v>
      </c>
      <c r="AC972" s="19">
        <v>32726</v>
      </c>
      <c r="AD972" s="19">
        <v>19481</v>
      </c>
      <c r="AE972" s="19">
        <v>20912</v>
      </c>
      <c r="AF972" s="19">
        <v>21632</v>
      </c>
      <c r="AG972" s="19">
        <v>12738</v>
      </c>
      <c r="AH972" s="19">
        <v>15137</v>
      </c>
      <c r="AI972" s="19">
        <v>17944</v>
      </c>
      <c r="AJ972" s="19">
        <v>14869</v>
      </c>
      <c r="AK972" s="19">
        <v>14044</v>
      </c>
      <c r="AL972" s="19">
        <v>13446</v>
      </c>
      <c r="AM972" s="19">
        <v>15266</v>
      </c>
      <c r="AN972" s="19">
        <v>16391</v>
      </c>
      <c r="AO972" s="224">
        <v>16823</v>
      </c>
      <c r="AP972" s="224">
        <v>24115</v>
      </c>
    </row>
    <row r="973" spans="1:42" hidden="1" outlineLevel="1" x14ac:dyDescent="0.25">
      <c r="A973" s="28" t="s">
        <v>459</v>
      </c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2637</v>
      </c>
      <c r="V973" s="19">
        <v>2511</v>
      </c>
      <c r="W973" s="19">
        <v>1444</v>
      </c>
      <c r="X973" s="19">
        <v>14023</v>
      </c>
      <c r="Y973" s="19">
        <v>1231</v>
      </c>
      <c r="Z973" s="19">
        <v>11340</v>
      </c>
      <c r="AA973" s="19">
        <v>554</v>
      </c>
      <c r="AB973" s="19">
        <v>2048</v>
      </c>
      <c r="AC973" s="19">
        <v>582</v>
      </c>
      <c r="AD973" s="19">
        <v>8172</v>
      </c>
      <c r="AE973" s="19">
        <v>617</v>
      </c>
      <c r="AF973" s="19">
        <v>1570</v>
      </c>
      <c r="AG973" s="19">
        <v>1820</v>
      </c>
      <c r="AH973" s="19">
        <v>4642</v>
      </c>
      <c r="AI973" s="19">
        <v>7570</v>
      </c>
      <c r="AJ973" s="19">
        <v>1844</v>
      </c>
      <c r="AK973" s="19">
        <v>3746</v>
      </c>
      <c r="AL973" s="19">
        <v>5290</v>
      </c>
      <c r="AM973" s="19">
        <v>2333</v>
      </c>
      <c r="AN973" s="19">
        <v>4743</v>
      </c>
      <c r="AO973" s="224">
        <v>3389</v>
      </c>
      <c r="AP973" s="224">
        <v>5987</v>
      </c>
    </row>
    <row r="974" spans="1:42" hidden="1" outlineLevel="1" x14ac:dyDescent="0.25">
      <c r="A974" s="28" t="s">
        <v>460</v>
      </c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2255</v>
      </c>
      <c r="X974" s="19">
        <v>1509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7648</v>
      </c>
      <c r="AF974" s="19">
        <v>665</v>
      </c>
      <c r="AG974" s="19">
        <v>1374</v>
      </c>
      <c r="AH974" s="19">
        <v>946</v>
      </c>
      <c r="AI974" s="19">
        <v>4175</v>
      </c>
      <c r="AJ974" s="19">
        <v>5226</v>
      </c>
      <c r="AK974" s="19">
        <v>2586</v>
      </c>
      <c r="AL974" s="19">
        <v>3414</v>
      </c>
      <c r="AM974" s="19">
        <v>3999</v>
      </c>
      <c r="AN974" s="19">
        <v>1766</v>
      </c>
      <c r="AO974" s="224">
        <v>2515</v>
      </c>
      <c r="AP974" s="224">
        <v>2706</v>
      </c>
    </row>
    <row r="975" spans="1:42" hidden="1" outlineLevel="1" x14ac:dyDescent="0.25">
      <c r="A975" s="28" t="s">
        <v>461</v>
      </c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1860</v>
      </c>
      <c r="Y975" s="19">
        <v>1577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7816</v>
      </c>
      <c r="AG975" s="19">
        <v>705</v>
      </c>
      <c r="AH975" s="19">
        <v>1507</v>
      </c>
      <c r="AI975" s="19">
        <v>1001</v>
      </c>
      <c r="AJ975" s="19">
        <v>2738</v>
      </c>
      <c r="AK975" s="19">
        <v>5363</v>
      </c>
      <c r="AL975" s="19">
        <v>2807</v>
      </c>
      <c r="AM975" s="19">
        <v>2340</v>
      </c>
      <c r="AN975" s="19">
        <v>4287</v>
      </c>
      <c r="AO975" s="224">
        <v>1864</v>
      </c>
      <c r="AP975" s="224">
        <v>2700</v>
      </c>
    </row>
    <row r="976" spans="1:42" hidden="1" outlineLevel="1" x14ac:dyDescent="0.25">
      <c r="A976" s="19" t="s">
        <v>462</v>
      </c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2641</v>
      </c>
      <c r="Z976" s="19">
        <v>1577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7992</v>
      </c>
      <c r="AH976" s="19">
        <v>754</v>
      </c>
      <c r="AI976" s="19">
        <v>884</v>
      </c>
      <c r="AJ976" s="19">
        <v>0</v>
      </c>
      <c r="AK976" s="19">
        <v>2222</v>
      </c>
      <c r="AL976" s="19">
        <v>5514</v>
      </c>
      <c r="AM976" s="19">
        <v>2337</v>
      </c>
      <c r="AN976" s="19">
        <v>998</v>
      </c>
      <c r="AO976" s="224">
        <v>3207</v>
      </c>
      <c r="AP976" s="224">
        <v>1973</v>
      </c>
    </row>
    <row r="977" spans="1:42" hidden="1" outlineLevel="1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2692</v>
      </c>
      <c r="AA977" s="19">
        <v>1714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8164</v>
      </c>
      <c r="AI977" s="19">
        <v>227</v>
      </c>
      <c r="AJ977" s="19">
        <v>938</v>
      </c>
      <c r="AK977" s="19">
        <v>0</v>
      </c>
      <c r="AL977" s="19">
        <v>1344</v>
      </c>
      <c r="AM977" s="19">
        <v>5668</v>
      </c>
      <c r="AN977" s="19">
        <v>2525</v>
      </c>
      <c r="AO977" s="224">
        <v>1030</v>
      </c>
      <c r="AP977" s="224">
        <v>2743</v>
      </c>
    </row>
    <row r="978" spans="1:42" hidden="1" outlineLevel="1" x14ac:dyDescent="0.25">
      <c r="A978" s="28" t="s">
        <v>465</v>
      </c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6000</v>
      </c>
      <c r="V978" s="19">
        <v>6330</v>
      </c>
      <c r="W978" s="19">
        <v>5041</v>
      </c>
      <c r="X978" s="19">
        <v>18871</v>
      </c>
      <c r="Y978" s="19">
        <v>6287</v>
      </c>
      <c r="Z978" s="19">
        <v>15990</v>
      </c>
      <c r="AA978" s="19">
        <v>4933</v>
      </c>
      <c r="AB978" s="19">
        <v>5015</v>
      </c>
      <c r="AC978" s="19">
        <v>4294</v>
      </c>
      <c r="AD978" s="19">
        <v>11562</v>
      </c>
      <c r="AE978" s="19">
        <v>9574</v>
      </c>
      <c r="AF978" s="19">
        <v>10714</v>
      </c>
      <c r="AG978" s="19">
        <v>11890</v>
      </c>
      <c r="AH978" s="19">
        <v>16013</v>
      </c>
      <c r="AI978" s="19">
        <v>13857</v>
      </c>
      <c r="AJ978" s="19">
        <v>10747</v>
      </c>
      <c r="AK978" s="19">
        <v>13917</v>
      </c>
      <c r="AL978" s="19">
        <v>18368</v>
      </c>
      <c r="AM978" s="19">
        <v>16677</v>
      </c>
      <c r="AN978" s="19">
        <v>14320</v>
      </c>
      <c r="AO978" s="224">
        <v>12004</v>
      </c>
      <c r="AP978" s="224">
        <v>16109</v>
      </c>
    </row>
    <row r="979" spans="1:42" hidden="1" outlineLevel="1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3339</v>
      </c>
      <c r="Y979" s="19">
        <v>5056</v>
      </c>
      <c r="Z979" s="19">
        <v>4268</v>
      </c>
      <c r="AA979" s="19">
        <v>2852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8478</v>
      </c>
      <c r="AG979" s="19">
        <v>8697</v>
      </c>
      <c r="AH979" s="19">
        <v>10425</v>
      </c>
      <c r="AI979" s="19">
        <v>2112</v>
      </c>
      <c r="AJ979" s="19">
        <v>3676</v>
      </c>
      <c r="AK979" s="19">
        <v>7584</v>
      </c>
      <c r="AL979" s="19">
        <v>9665</v>
      </c>
      <c r="AM979" s="19">
        <v>10345</v>
      </c>
      <c r="AN979" s="19">
        <v>7810</v>
      </c>
      <c r="AO979" s="224">
        <v>6101</v>
      </c>
      <c r="AP979" s="224">
        <v>7416</v>
      </c>
    </row>
    <row r="980" spans="1:42" hidden="1" outlineLevel="1" x14ac:dyDescent="0.25">
      <c r="A980" s="49" t="s">
        <v>467</v>
      </c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</row>
    <row r="981" spans="1:42" hidden="1" outlineLevel="1" x14ac:dyDescent="0.25">
      <c r="A981" s="36" t="s">
        <v>468</v>
      </c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494</v>
      </c>
      <c r="R981" s="17">
        <v>556</v>
      </c>
      <c r="S981" s="17">
        <v>609</v>
      </c>
      <c r="T981" s="17">
        <v>628</v>
      </c>
      <c r="U981" s="17">
        <v>645</v>
      </c>
      <c r="V981" s="17">
        <v>682</v>
      </c>
      <c r="W981" s="17">
        <v>730</v>
      </c>
      <c r="X981" s="17">
        <v>761</v>
      </c>
      <c r="Y981" s="17">
        <v>801</v>
      </c>
      <c r="Z981" s="17">
        <v>824</v>
      </c>
      <c r="AA981" s="17">
        <v>857</v>
      </c>
      <c r="AB981" s="17">
        <v>887</v>
      </c>
      <c r="AC981" s="17">
        <v>909</v>
      </c>
      <c r="AD981" s="17">
        <v>965</v>
      </c>
      <c r="AE981" s="17">
        <v>977</v>
      </c>
      <c r="AF981" s="17">
        <v>992</v>
      </c>
      <c r="AG981" s="17">
        <v>977</v>
      </c>
      <c r="AH981" s="17">
        <v>1004</v>
      </c>
      <c r="AI981" s="17">
        <v>1018</v>
      </c>
      <c r="AJ981" s="17">
        <v>1005</v>
      </c>
      <c r="AK981" s="17">
        <v>1020</v>
      </c>
      <c r="AL981" s="17">
        <v>1044</v>
      </c>
      <c r="AM981" s="17">
        <v>1320</v>
      </c>
      <c r="AN981" s="17">
        <v>1711</v>
      </c>
      <c r="AO981" s="218">
        <v>2115</v>
      </c>
      <c r="AP981" s="218">
        <v>2614</v>
      </c>
    </row>
    <row r="982" spans="1:42" hidden="1" outlineLevel="1" x14ac:dyDescent="0.25">
      <c r="A982" s="36" t="s">
        <v>469</v>
      </c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14</v>
      </c>
      <c r="T982" s="17">
        <v>19</v>
      </c>
      <c r="U982" s="17">
        <v>24</v>
      </c>
      <c r="V982" s="17">
        <v>17</v>
      </c>
      <c r="W982" s="17">
        <v>21</v>
      </c>
      <c r="X982" s="17">
        <v>16</v>
      </c>
      <c r="Y982" s="17">
        <v>17</v>
      </c>
      <c r="Z982" s="17">
        <v>20</v>
      </c>
      <c r="AA982" s="17">
        <v>22</v>
      </c>
      <c r="AB982" s="17">
        <v>16</v>
      </c>
      <c r="AC982" s="17">
        <v>31</v>
      </c>
      <c r="AD982" s="17">
        <v>16</v>
      </c>
      <c r="AE982" s="17">
        <v>29</v>
      </c>
      <c r="AF982" s="17">
        <v>31</v>
      </c>
      <c r="AG982" s="17">
        <v>30</v>
      </c>
      <c r="AH982" s="17">
        <v>20</v>
      </c>
      <c r="AI982" s="17">
        <v>29</v>
      </c>
      <c r="AJ982" s="17">
        <v>28</v>
      </c>
      <c r="AK982" s="17">
        <v>28</v>
      </c>
      <c r="AL982" s="17">
        <v>24</v>
      </c>
      <c r="AM982" s="17">
        <v>29</v>
      </c>
      <c r="AN982" s="17">
        <v>32</v>
      </c>
      <c r="AO982" s="218">
        <v>33</v>
      </c>
      <c r="AP982" s="218">
        <v>43</v>
      </c>
    </row>
    <row r="983" spans="1:42" hidden="1" outlineLevel="1" x14ac:dyDescent="0.25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4</v>
      </c>
      <c r="V983" s="17">
        <v>4</v>
      </c>
      <c r="W983" s="17">
        <v>2</v>
      </c>
      <c r="X983" s="17">
        <v>4</v>
      </c>
      <c r="Y983" s="17">
        <v>3</v>
      </c>
      <c r="Z983" s="17">
        <v>6</v>
      </c>
      <c r="AA983" s="17">
        <v>1</v>
      </c>
      <c r="AB983" s="17">
        <v>3</v>
      </c>
      <c r="AC983" s="17">
        <v>1</v>
      </c>
      <c r="AD983" s="17">
        <v>5</v>
      </c>
      <c r="AE983" s="17">
        <v>1</v>
      </c>
      <c r="AF983" s="17">
        <v>5</v>
      </c>
      <c r="AG983" s="17">
        <v>4</v>
      </c>
      <c r="AH983" s="17">
        <v>8</v>
      </c>
      <c r="AI983" s="17">
        <v>6</v>
      </c>
      <c r="AJ983" s="17">
        <v>4</v>
      </c>
      <c r="AK983" s="17">
        <v>6</v>
      </c>
      <c r="AL983" s="17">
        <v>9</v>
      </c>
      <c r="AM983" s="17">
        <v>4</v>
      </c>
      <c r="AN983" s="17">
        <v>10</v>
      </c>
      <c r="AO983" s="218">
        <v>5</v>
      </c>
      <c r="AP983" s="218">
        <v>6</v>
      </c>
    </row>
    <row r="984" spans="1:42" hidden="1" outlineLevel="1" x14ac:dyDescent="0.25">
      <c r="A984" s="36" t="s">
        <v>471</v>
      </c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3</v>
      </c>
      <c r="X984" s="17">
        <v>1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3</v>
      </c>
      <c r="AF984" s="17">
        <v>1</v>
      </c>
      <c r="AG984" s="17">
        <v>3</v>
      </c>
      <c r="AH984" s="17">
        <v>1</v>
      </c>
      <c r="AI984" s="17">
        <v>6</v>
      </c>
      <c r="AJ984" s="17">
        <v>2</v>
      </c>
      <c r="AK984" s="17">
        <v>5</v>
      </c>
      <c r="AL984" s="17">
        <v>5</v>
      </c>
      <c r="AM984" s="17">
        <v>6</v>
      </c>
      <c r="AN984" s="17">
        <v>2</v>
      </c>
      <c r="AO984" s="218">
        <v>4</v>
      </c>
      <c r="AP984" s="218">
        <v>2</v>
      </c>
    </row>
    <row r="985" spans="1:42" hidden="1" outlineLevel="1" x14ac:dyDescent="0.25">
      <c r="A985" s="36" t="s">
        <v>472</v>
      </c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2</v>
      </c>
      <c r="Y985" s="17">
        <v>1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3</v>
      </c>
      <c r="AG985" s="17">
        <v>1</v>
      </c>
      <c r="AH985" s="17">
        <v>3</v>
      </c>
      <c r="AI985" s="17">
        <v>1</v>
      </c>
      <c r="AJ985" s="17">
        <v>4</v>
      </c>
      <c r="AK985" s="17">
        <v>2</v>
      </c>
      <c r="AL985" s="17">
        <v>5</v>
      </c>
      <c r="AM985" s="17">
        <v>3</v>
      </c>
      <c r="AN985" s="17">
        <v>6</v>
      </c>
      <c r="AO985" s="218">
        <v>2</v>
      </c>
      <c r="AP985" s="218">
        <v>4</v>
      </c>
    </row>
    <row r="986" spans="1:42" hidden="1" outlineLevel="1" x14ac:dyDescent="0.25">
      <c r="A986" s="17" t="s">
        <v>473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3</v>
      </c>
      <c r="Z986" s="17">
        <v>1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3</v>
      </c>
      <c r="AH986" s="17">
        <v>1</v>
      </c>
      <c r="AI986" s="17">
        <v>1</v>
      </c>
      <c r="AJ986" s="17">
        <v>0</v>
      </c>
      <c r="AK986" s="17">
        <v>3</v>
      </c>
      <c r="AL986" s="17">
        <v>2</v>
      </c>
      <c r="AM986" s="17">
        <v>4</v>
      </c>
      <c r="AN986" s="17">
        <v>1</v>
      </c>
      <c r="AO986" s="218">
        <v>4</v>
      </c>
      <c r="AP986" s="218">
        <v>2</v>
      </c>
    </row>
    <row r="987" spans="1:42" hidden="1" outlineLevel="1" x14ac:dyDescent="0.25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3</v>
      </c>
      <c r="AA987" s="17">
        <v>1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3</v>
      </c>
      <c r="AI987" s="17">
        <v>1</v>
      </c>
      <c r="AJ987" s="17">
        <v>1</v>
      </c>
      <c r="AK987" s="17">
        <v>0</v>
      </c>
      <c r="AL987" s="17">
        <v>2</v>
      </c>
      <c r="AM987" s="17">
        <v>2</v>
      </c>
      <c r="AN987" s="17">
        <v>4</v>
      </c>
      <c r="AO987" s="218">
        <v>1</v>
      </c>
      <c r="AP987" s="218">
        <v>3</v>
      </c>
    </row>
    <row r="988" spans="1:42" hidden="1" outlineLevel="1" x14ac:dyDescent="0.25">
      <c r="A988" s="36" t="s">
        <v>476</v>
      </c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9</v>
      </c>
      <c r="V988" s="17">
        <v>9</v>
      </c>
      <c r="W988" s="17">
        <v>7</v>
      </c>
      <c r="X988" s="17">
        <v>9</v>
      </c>
      <c r="Y988" s="17">
        <v>8</v>
      </c>
      <c r="Z988" s="17">
        <v>11</v>
      </c>
      <c r="AA988" s="17">
        <v>7</v>
      </c>
      <c r="AB988" s="17">
        <v>8</v>
      </c>
      <c r="AC988" s="17">
        <v>7</v>
      </c>
      <c r="AD988" s="17">
        <v>10</v>
      </c>
      <c r="AE988" s="17">
        <v>6</v>
      </c>
      <c r="AF988" s="17">
        <v>10</v>
      </c>
      <c r="AG988" s="17">
        <v>11</v>
      </c>
      <c r="AH988" s="17">
        <v>16</v>
      </c>
      <c r="AI988" s="17">
        <v>15</v>
      </c>
      <c r="AJ988" s="17">
        <v>11</v>
      </c>
      <c r="AK988" s="17">
        <v>16</v>
      </c>
      <c r="AL988" s="17">
        <v>23</v>
      </c>
      <c r="AM988" s="17">
        <v>19</v>
      </c>
      <c r="AN988" s="17">
        <v>23</v>
      </c>
      <c r="AO988" s="218">
        <v>16</v>
      </c>
      <c r="AP988" s="218">
        <v>17</v>
      </c>
    </row>
    <row r="989" spans="1:42" hidden="1" outlineLevel="1" x14ac:dyDescent="0.25">
      <c r="A989" s="36" t="s">
        <v>477</v>
      </c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4</v>
      </c>
      <c r="Y989" s="17">
        <v>5</v>
      </c>
      <c r="Z989" s="17">
        <v>4</v>
      </c>
      <c r="AA989" s="17">
        <v>3</v>
      </c>
      <c r="AB989" s="17">
        <v>4</v>
      </c>
      <c r="AC989" s="17">
        <v>5</v>
      </c>
      <c r="AD989" s="17">
        <v>5</v>
      </c>
      <c r="AE989" s="17">
        <v>2</v>
      </c>
      <c r="AF989" s="17">
        <v>4</v>
      </c>
      <c r="AG989" s="17">
        <v>4</v>
      </c>
      <c r="AH989" s="17">
        <v>7</v>
      </c>
      <c r="AI989" s="17">
        <v>3</v>
      </c>
      <c r="AJ989" s="17">
        <v>5</v>
      </c>
      <c r="AK989" s="17">
        <v>5</v>
      </c>
      <c r="AL989" s="17">
        <v>9</v>
      </c>
      <c r="AM989" s="17">
        <v>9</v>
      </c>
      <c r="AN989" s="17">
        <v>11</v>
      </c>
      <c r="AO989" s="218">
        <v>7</v>
      </c>
      <c r="AP989" s="218">
        <v>9</v>
      </c>
    </row>
    <row r="990" spans="1:42" hidden="1" outlineLevel="1" x14ac:dyDescent="0.25">
      <c r="C990" s="7"/>
      <c r="D990" s="7"/>
      <c r="E990" s="7"/>
      <c r="F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88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218"/>
      <c r="AP990" s="218"/>
    </row>
    <row r="991" spans="1:42" ht="18" hidden="1" outlineLevel="1" x14ac:dyDescent="0.25">
      <c r="A991" s="97" t="s">
        <v>478</v>
      </c>
      <c r="C991" s="7"/>
      <c r="D991" s="7"/>
      <c r="E991" s="7"/>
      <c r="F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88"/>
      <c r="AB991" s="88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 spans="1:42" hidden="1" outlineLevel="1" x14ac:dyDescent="0.25">
      <c r="A992" s="16" t="s">
        <v>479</v>
      </c>
      <c r="C992" s="7"/>
      <c r="D992" s="7"/>
      <c r="E992" s="7"/>
      <c r="F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88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218"/>
      <c r="AP992" s="218"/>
    </row>
    <row r="993" spans="1:42" hidden="1" outlineLevel="1" x14ac:dyDescent="0.25">
      <c r="A993" s="16" t="s">
        <v>480</v>
      </c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0.91710836574700005</v>
      </c>
      <c r="R993" s="18">
        <v>0.8381708802094</v>
      </c>
      <c r="S993" s="18">
        <v>0.80332623602190001</v>
      </c>
      <c r="T993" s="18">
        <v>0.78431434482539997</v>
      </c>
      <c r="U993" s="18">
        <v>0.76699029126210005</v>
      </c>
      <c r="V993" s="18">
        <v>0.75334440975109995</v>
      </c>
      <c r="W993" s="18">
        <v>0.73802579997560003</v>
      </c>
      <c r="X993" s="18">
        <v>0.72786497275789996</v>
      </c>
      <c r="Y993" s="18">
        <v>0.69886824947720005</v>
      </c>
      <c r="Z993" s="18">
        <v>0.67042808951389998</v>
      </c>
      <c r="AA993" s="18">
        <v>0.64826754007929999</v>
      </c>
      <c r="AB993" s="18">
        <v>0.62765577176559995</v>
      </c>
      <c r="AC993" s="18">
        <v>0.60802101763979999</v>
      </c>
      <c r="AD993" s="18">
        <v>0.58305731826859997</v>
      </c>
      <c r="AE993" s="18">
        <v>0.56212279914209995</v>
      </c>
      <c r="AF993" s="18">
        <v>0.54240265631939999</v>
      </c>
      <c r="AG993" s="18">
        <v>0.49820089955020003</v>
      </c>
      <c r="AH993" s="18">
        <v>0.48370295371790001</v>
      </c>
      <c r="AI993" s="18">
        <v>0.46859949093039999</v>
      </c>
      <c r="AJ993" s="18">
        <v>0.41344839371160003</v>
      </c>
      <c r="AK993" s="18">
        <v>0.39665447897619999</v>
      </c>
      <c r="AL993" s="18">
        <v>0.38507906546050003</v>
      </c>
      <c r="AM993" s="18">
        <v>0.37479001836519998</v>
      </c>
      <c r="AN993" s="18">
        <v>0.36381524265089998</v>
      </c>
      <c r="AO993" s="220">
        <v>0.32479169535879998</v>
      </c>
      <c r="AP993" s="220">
        <v>0.31401922225840001</v>
      </c>
    </row>
    <row r="994" spans="1:42" hidden="1" outlineLevel="1" x14ac:dyDescent="0.25">
      <c r="A994" s="16" t="s">
        <v>481</v>
      </c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8.2891634253009994E-2</v>
      </c>
      <c r="R994" s="18">
        <v>0.1618291197906</v>
      </c>
      <c r="S994" s="18">
        <v>0.19667376397809999</v>
      </c>
      <c r="T994" s="18">
        <v>0.21568565517460001</v>
      </c>
      <c r="U994" s="18">
        <v>0.2330097087379</v>
      </c>
      <c r="V994" s="18">
        <v>0.24665559024889999</v>
      </c>
      <c r="W994" s="18">
        <v>0.26197420002439997</v>
      </c>
      <c r="X994" s="18">
        <v>0.27213502724209998</v>
      </c>
      <c r="Y994" s="18">
        <v>0.3011317505228</v>
      </c>
      <c r="Z994" s="18">
        <v>0.32957191048610002</v>
      </c>
      <c r="AA994" s="18">
        <v>0.35173245992070001</v>
      </c>
      <c r="AB994" s="18">
        <v>0.3723442282344</v>
      </c>
      <c r="AC994" s="18">
        <v>0.39197898236020001</v>
      </c>
      <c r="AD994" s="18">
        <v>0.41694268173139998</v>
      </c>
      <c r="AE994" s="18">
        <v>0.4378772008579</v>
      </c>
      <c r="AF994" s="18">
        <v>0.45759734368060001</v>
      </c>
      <c r="AG994" s="18">
        <v>0.50179910044980003</v>
      </c>
      <c r="AH994" s="18">
        <v>0.51629704628210005</v>
      </c>
      <c r="AI994" s="18">
        <v>0.53140050906960001</v>
      </c>
      <c r="AJ994" s="18">
        <v>0.58655160628839997</v>
      </c>
      <c r="AK994" s="18">
        <v>0.60334552102380001</v>
      </c>
      <c r="AL994" s="18">
        <v>0.61492093453950003</v>
      </c>
      <c r="AM994" s="18">
        <v>0.62520998163480002</v>
      </c>
      <c r="AN994" s="18">
        <v>0.63618475734909996</v>
      </c>
      <c r="AO994" s="220">
        <v>0.67520830464119996</v>
      </c>
      <c r="AP994" s="220">
        <v>0.68598077774160005</v>
      </c>
    </row>
    <row r="995" spans="1:42" hidden="1" outlineLevel="1" x14ac:dyDescent="0.25">
      <c r="A995" s="16" t="s">
        <v>482</v>
      </c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220">
        <v>0</v>
      </c>
      <c r="AP995" s="220">
        <v>0</v>
      </c>
    </row>
    <row r="996" spans="1:42" hidden="1" outlineLevel="1" x14ac:dyDescent="0.25">
      <c r="C996" s="7"/>
      <c r="D996" s="7"/>
      <c r="E996" s="7"/>
      <c r="F996" s="7"/>
      <c r="AA996" s="17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220"/>
      <c r="AP996" s="220"/>
    </row>
    <row r="997" spans="1:42" ht="18" hidden="1" outlineLevel="1" x14ac:dyDescent="0.25">
      <c r="A997" s="97" t="s">
        <v>1806</v>
      </c>
      <c r="C997" s="7"/>
      <c r="D997" s="7"/>
      <c r="E997" s="7"/>
      <c r="F997" s="7"/>
      <c r="AA997" s="45"/>
      <c r="AB997" s="45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220"/>
      <c r="AP997" s="220"/>
    </row>
    <row r="998" spans="1:42" hidden="1" outlineLevel="1" x14ac:dyDescent="0.25">
      <c r="A998" s="148" t="s">
        <v>1809</v>
      </c>
      <c r="C998" s="18"/>
      <c r="D998" s="18"/>
      <c r="E998" s="18"/>
      <c r="F998" s="18"/>
      <c r="G998" s="18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2.3630842151499999E-2</v>
      </c>
      <c r="R998" s="18">
        <v>2.2982163553859999E-2</v>
      </c>
      <c r="S998" s="18">
        <v>2.2978769818509999E-2</v>
      </c>
      <c r="T998" s="18">
        <v>2.311884855179E-2</v>
      </c>
      <c r="U998" s="18">
        <v>2.3673351492170001E-2</v>
      </c>
      <c r="V998" s="18">
        <v>2.5397807886030001E-2</v>
      </c>
      <c r="W998" s="18">
        <v>2.6466689687799999E-2</v>
      </c>
      <c r="X998" s="18">
        <v>2.277371534376E-2</v>
      </c>
      <c r="Y998" s="18">
        <v>2.3734268546930001E-2</v>
      </c>
      <c r="Z998" s="18">
        <v>2.3578960670989999E-2</v>
      </c>
      <c r="AA998" s="18">
        <v>2.3328756185639999E-2</v>
      </c>
      <c r="AB998" s="18">
        <v>2.3760995880120001E-2</v>
      </c>
      <c r="AC998" s="18">
        <v>2.3729029122069999E-2</v>
      </c>
      <c r="AD998" s="18">
        <v>2.376112301368E-2</v>
      </c>
      <c r="AE998" s="18">
        <v>2.381147714154E-2</v>
      </c>
      <c r="AF998" s="18">
        <v>2.3832218419799999E-2</v>
      </c>
      <c r="AG998" s="18">
        <v>2.4077823259490001E-2</v>
      </c>
      <c r="AH998" s="18">
        <v>2.540127041905E-2</v>
      </c>
      <c r="AI998" s="18">
        <v>2.5855925471809999E-2</v>
      </c>
      <c r="AJ998" s="18">
        <v>2.5418323177430001E-2</v>
      </c>
      <c r="AK998" s="18">
        <v>2.4981854753090001E-2</v>
      </c>
      <c r="AL998" s="18">
        <v>2.4011657705619999E-2</v>
      </c>
      <c r="AM998" s="18">
        <v>2.3440760605080001E-2</v>
      </c>
      <c r="AN998" s="18">
        <v>2.4627570714269999E-2</v>
      </c>
      <c r="AO998" s="220">
        <v>2.5894234820520001E-2</v>
      </c>
      <c r="AP998" s="220">
        <v>2.611209370502E-2</v>
      </c>
    </row>
    <row r="999" spans="1:42" hidden="1" outlineLevel="1" x14ac:dyDescent="0.25">
      <c r="A999" s="148" t="s">
        <v>1807</v>
      </c>
      <c r="C999" s="18"/>
      <c r="D999" s="18"/>
      <c r="E999" s="18"/>
      <c r="F999" s="18"/>
      <c r="G999" s="18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1.651039543416E-2</v>
      </c>
      <c r="R999" s="18">
        <v>1.297998918334E-2</v>
      </c>
      <c r="S999" s="18">
        <v>2.3818897637799999E-2</v>
      </c>
      <c r="T999" s="18">
        <v>2.4432379072060001E-2</v>
      </c>
      <c r="U999" s="18">
        <v>2.4531024531020001E-2</v>
      </c>
      <c r="V999" s="18">
        <v>2.7218290691339998E-2</v>
      </c>
      <c r="W999" s="18">
        <v>2.4942263279450001E-2</v>
      </c>
      <c r="X999" s="18">
        <v>2.4284475281869999E-2</v>
      </c>
      <c r="Y999" s="18">
        <v>1.3140604467809999E-2</v>
      </c>
      <c r="Z999" s="18">
        <v>9.6926059263359992E-3</v>
      </c>
      <c r="AA999" s="18">
        <v>9.2899800929E-3</v>
      </c>
      <c r="AB999" s="18">
        <v>1.01632275947E-2</v>
      </c>
      <c r="AC999" s="18">
        <v>1.066982809721E-2</v>
      </c>
      <c r="AD999" s="18">
        <v>1.191001323335E-2</v>
      </c>
      <c r="AE999" s="18">
        <v>9.2750793263360002E-3</v>
      </c>
      <c r="AF999" s="18">
        <v>1.008610086101E-2</v>
      </c>
      <c r="AG999" s="18">
        <v>1.6081000595589999E-2</v>
      </c>
      <c r="AH999" s="18">
        <v>1.243133853715E-2</v>
      </c>
      <c r="AI999" s="18">
        <v>6.7042102440329999E-3</v>
      </c>
      <c r="AJ999" s="18">
        <v>7.6603894031279998E-3</v>
      </c>
      <c r="AK999" s="18">
        <v>9.0909090909090003E-3</v>
      </c>
      <c r="AL999" s="18">
        <v>8.1529378689909997E-3</v>
      </c>
      <c r="AM999" s="18">
        <v>1.936051628043E-2</v>
      </c>
      <c r="AN999" s="18">
        <v>2.8047182175620002E-2</v>
      </c>
      <c r="AO999" s="220">
        <v>2.9326223945709998E-2</v>
      </c>
      <c r="AP999" s="220">
        <v>3.5000000000000003E-2</v>
      </c>
    </row>
    <row r="1000" spans="1:42" hidden="1" outlineLevel="1" x14ac:dyDescent="0.25">
      <c r="A1000" s="145" t="s">
        <v>1808</v>
      </c>
      <c r="C1000" s="147"/>
      <c r="D1000" s="147"/>
      <c r="E1000" s="147"/>
      <c r="F1000" s="147"/>
      <c r="G1000" s="147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735.05704701959996</v>
      </c>
      <c r="R1000" s="147">
        <v>736.66090492019998</v>
      </c>
      <c r="S1000" s="147">
        <v>738.98366495959999</v>
      </c>
      <c r="T1000" s="147">
        <v>740.45495040000003</v>
      </c>
      <c r="U1000" s="147">
        <v>739.37046481549999</v>
      </c>
      <c r="V1000" s="147">
        <v>738.67451009839999</v>
      </c>
      <c r="W1000" s="147">
        <v>738.45639109909996</v>
      </c>
      <c r="X1000" s="147">
        <v>739.01427812730003</v>
      </c>
      <c r="Y1000" s="147">
        <v>737.13051907390002</v>
      </c>
      <c r="Z1000" s="147">
        <v>737.8454041489</v>
      </c>
      <c r="AA1000" s="147">
        <v>737.00655409839999</v>
      </c>
      <c r="AB1000" s="147">
        <v>734.06458822510001</v>
      </c>
      <c r="AC1000" s="147">
        <v>735.148974587</v>
      </c>
      <c r="AD1000" s="147">
        <v>736.62166629959995</v>
      </c>
      <c r="AE1000" s="147">
        <v>736.53851315270003</v>
      </c>
      <c r="AF1000" s="147">
        <v>736.77856030839996</v>
      </c>
      <c r="AG1000" s="147">
        <v>736.68260543060001</v>
      </c>
      <c r="AH1000" s="147">
        <v>736.0528723379</v>
      </c>
      <c r="AI1000" s="147">
        <v>735.90960162639999</v>
      </c>
      <c r="AJ1000" s="147">
        <v>734.96403167029996</v>
      </c>
      <c r="AK1000" s="147">
        <v>735.60427118430005</v>
      </c>
      <c r="AL1000" s="147">
        <v>735.48040805560004</v>
      </c>
      <c r="AM1000" s="147">
        <v>735.78035039359997</v>
      </c>
      <c r="AN1000" s="147">
        <v>732.55376286340004</v>
      </c>
      <c r="AO1000" s="147">
        <v>731.71346147949998</v>
      </c>
      <c r="AP1000" s="147">
        <v>732.18131293579995</v>
      </c>
    </row>
    <row r="1001" spans="1:42" hidden="1" outlineLevel="1" x14ac:dyDescent="0.25">
      <c r="A1001" s="145" t="s">
        <v>1810</v>
      </c>
      <c r="C1001" s="147"/>
      <c r="D1001" s="147"/>
      <c r="E1001" s="147"/>
      <c r="F1001" s="147"/>
      <c r="G1001" s="147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770.42328370550001</v>
      </c>
      <c r="R1001" s="147">
        <v>769.95278339150002</v>
      </c>
      <c r="S1001" s="147">
        <v>766.4269955876</v>
      </c>
      <c r="T1001" s="147">
        <v>767.94325885010005</v>
      </c>
      <c r="U1001" s="147">
        <v>766.51590106009996</v>
      </c>
      <c r="V1001" s="147">
        <v>765.52491694349999</v>
      </c>
      <c r="W1001" s="147">
        <v>766.2109448082</v>
      </c>
      <c r="X1001" s="147">
        <v>767.26124008229999</v>
      </c>
      <c r="Y1001" s="147">
        <v>768.37657091560004</v>
      </c>
      <c r="Z1001" s="147">
        <v>767.03973885890002</v>
      </c>
      <c r="AA1001" s="147">
        <v>766.86650895570006</v>
      </c>
      <c r="AB1001" s="147">
        <v>767.74162229880005</v>
      </c>
      <c r="AC1001" s="147">
        <v>765.60084286569997</v>
      </c>
      <c r="AD1001" s="147">
        <v>768.07325842700004</v>
      </c>
      <c r="AE1001" s="147">
        <v>768.89185185190001</v>
      </c>
      <c r="AF1001" s="147">
        <v>768.59147557330004</v>
      </c>
      <c r="AG1001" s="147">
        <v>766.68205128210002</v>
      </c>
      <c r="AH1001" s="147">
        <v>767.37507365939996</v>
      </c>
      <c r="AI1001" s="147">
        <v>763.30518598970002</v>
      </c>
      <c r="AJ1001" s="147">
        <v>764.05312449539997</v>
      </c>
      <c r="AK1001" s="147">
        <v>766.47478260870002</v>
      </c>
      <c r="AL1001" s="147">
        <v>767.08210227270001</v>
      </c>
      <c r="AM1001" s="147">
        <v>745.51764008299995</v>
      </c>
      <c r="AN1001" s="147">
        <v>737.79713983049999</v>
      </c>
      <c r="AO1001" s="147">
        <v>737.05870793420002</v>
      </c>
      <c r="AP1001" s="147">
        <v>738.37902869760001</v>
      </c>
    </row>
    <row r="1002" spans="1:42" hidden="1" outlineLevel="1" x14ac:dyDescent="0.25">
      <c r="A1002" s="148" t="s">
        <v>1811</v>
      </c>
      <c r="C1002" s="18"/>
      <c r="D1002" s="18"/>
      <c r="E1002" s="18"/>
      <c r="F1002" s="18"/>
      <c r="G1002" s="18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6.0884926384269997E-2</v>
      </c>
      <c r="R1002" s="18">
        <v>5.8971547168910003E-2</v>
      </c>
      <c r="S1002" s="18">
        <v>5.3037917730930001E-2</v>
      </c>
      <c r="T1002" s="18">
        <v>5.2025715839229998E-2</v>
      </c>
      <c r="U1002" s="18">
        <v>5.2817915469170001E-2</v>
      </c>
      <c r="V1002" s="18">
        <v>5.3959425621120001E-2</v>
      </c>
      <c r="W1002" s="18">
        <v>5.6581864917529999E-2</v>
      </c>
      <c r="X1002" s="18">
        <v>5.8375200773120001E-2</v>
      </c>
      <c r="Y1002" s="18">
        <v>6.3799922141360002E-2</v>
      </c>
      <c r="Z1002" s="18">
        <v>6.057441300521E-2</v>
      </c>
      <c r="AA1002" s="18">
        <v>6.3256067668150007E-2</v>
      </c>
      <c r="AB1002" s="18">
        <v>6.9225745153359997E-2</v>
      </c>
      <c r="AC1002" s="18">
        <v>7.032450578669E-2</v>
      </c>
      <c r="AD1002" s="18">
        <v>6.8392724762490004E-2</v>
      </c>
      <c r="AE1002" s="18">
        <v>6.8276753626980005E-2</v>
      </c>
      <c r="AF1002" s="18">
        <v>6.8651996536419999E-2</v>
      </c>
      <c r="AG1002" s="18">
        <v>6.9067313036290004E-2</v>
      </c>
      <c r="AH1002" s="18">
        <v>7.1515254647420007E-2</v>
      </c>
      <c r="AI1002" s="18">
        <v>7.2654707245899994E-2</v>
      </c>
      <c r="AJ1002" s="18">
        <v>7.2880598881559996E-2</v>
      </c>
      <c r="AK1002" s="18">
        <v>7.3319941182189999E-2</v>
      </c>
      <c r="AL1002" s="18">
        <v>7.4857454796669998E-2</v>
      </c>
      <c r="AM1002" s="18">
        <v>7.5174050555379998E-2</v>
      </c>
      <c r="AN1002" s="18">
        <v>8.0883042392330004E-2</v>
      </c>
      <c r="AO1002" s="220">
        <v>8.4699863363820002E-2</v>
      </c>
      <c r="AP1002" s="220">
        <v>8.6155667661060004E-2</v>
      </c>
    </row>
    <row r="1003" spans="1:42" hidden="1" outlineLevel="1" x14ac:dyDescent="0.25">
      <c r="A1003" s="148" t="s">
        <v>1812</v>
      </c>
      <c r="C1003" s="18"/>
      <c r="D1003" s="18"/>
      <c r="E1003" s="18"/>
      <c r="F1003" s="18"/>
      <c r="G1003" s="18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1.5695067264570001E-2</v>
      </c>
      <c r="R1003" s="18">
        <v>1.1537768162970001E-2</v>
      </c>
      <c r="S1003" s="18">
        <v>1.4370078740160001E-2</v>
      </c>
      <c r="T1003" s="18">
        <v>1.0858835143140001E-2</v>
      </c>
      <c r="U1003" s="18">
        <v>8.6580086580089997E-3</v>
      </c>
      <c r="V1003" s="18">
        <v>1.115949918345E-2</v>
      </c>
      <c r="W1003" s="18">
        <v>1.339491916859E-2</v>
      </c>
      <c r="X1003" s="18">
        <v>1.12749349523E-2</v>
      </c>
      <c r="Y1003" s="18">
        <v>1.029347349978E-2</v>
      </c>
      <c r="Z1003" s="18">
        <v>1.16311271116E-2</v>
      </c>
      <c r="AA1003" s="18">
        <v>1.2939615129399999E-2</v>
      </c>
      <c r="AB1003" s="18">
        <v>1.201108715738E-2</v>
      </c>
      <c r="AC1003" s="18">
        <v>1.5411973918199999E-2</v>
      </c>
      <c r="AD1003" s="18">
        <v>1.235112483458E-2</v>
      </c>
      <c r="AE1003" s="18">
        <v>7.8105931169149996E-3</v>
      </c>
      <c r="AF1003" s="18">
        <v>7.8720787207870006E-3</v>
      </c>
      <c r="AG1003" s="18">
        <v>8.3382966051219996E-3</v>
      </c>
      <c r="AH1003" s="18">
        <v>1.0118531367449999E-2</v>
      </c>
      <c r="AI1003" s="18">
        <v>6.7042102440329999E-3</v>
      </c>
      <c r="AJ1003" s="18">
        <v>5.7452920523459999E-3</v>
      </c>
      <c r="AK1003" s="18">
        <v>5.7851239669420001E-3</v>
      </c>
      <c r="AL1003" s="18">
        <v>8.9963452347479999E-3</v>
      </c>
      <c r="AM1003" s="18">
        <v>8.4482252860080001E-2</v>
      </c>
      <c r="AN1003" s="18">
        <v>0.1064220183486</v>
      </c>
      <c r="AO1003" s="220">
        <v>0.10591371788660001</v>
      </c>
      <c r="AP1003" s="220">
        <v>0.11173913043479999</v>
      </c>
    </row>
    <row r="1004" spans="1:42" hidden="1" outlineLevel="1" x14ac:dyDescent="0.25">
      <c r="A1004" s="148" t="s">
        <v>1816</v>
      </c>
      <c r="C1004" s="18"/>
      <c r="D1004" s="18"/>
      <c r="E1004" s="18"/>
      <c r="F1004" s="18"/>
      <c r="G1004" s="18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1.292267930218E-3</v>
      </c>
      <c r="Z1004" s="18">
        <v>1.5214910612400001E-3</v>
      </c>
      <c r="AA1004" s="18">
        <v>2.469135802469E-3</v>
      </c>
      <c r="AB1004" s="18">
        <v>1.55159038014E-3</v>
      </c>
      <c r="AC1004" s="18">
        <v>1.8326206475259999E-3</v>
      </c>
      <c r="AD1004" s="18">
        <v>1.434720229555E-3</v>
      </c>
      <c r="AE1004" s="18">
        <v>1.448575567359E-3</v>
      </c>
      <c r="AF1004" s="18">
        <v>1.816530426885E-3</v>
      </c>
      <c r="AG1004" s="18">
        <v>1.379944802208E-3</v>
      </c>
      <c r="AH1004" s="18">
        <v>2.3262576330330001E-3</v>
      </c>
      <c r="AI1004" s="18">
        <v>2.4526979677649999E-3</v>
      </c>
      <c r="AJ1004" s="18">
        <v>1.57678965626E-3</v>
      </c>
      <c r="AK1004" s="18">
        <v>1.5328019619869999E-3</v>
      </c>
      <c r="AL1004" s="18">
        <v>1.849283402681E-3</v>
      </c>
      <c r="AM1004" s="18">
        <v>2.0294266869610002E-3</v>
      </c>
      <c r="AN1004" s="18">
        <v>2.0340706839560001E-3</v>
      </c>
      <c r="AO1004" s="220">
        <v>3.0969340353050002E-3</v>
      </c>
      <c r="AP1004" s="220">
        <v>6.0477774417900003E-4</v>
      </c>
    </row>
    <row r="1005" spans="1:42" hidden="1" outlineLevel="1" x14ac:dyDescent="0.25">
      <c r="A1005" s="36" t="s">
        <v>1813</v>
      </c>
      <c r="C1005" s="17"/>
      <c r="D1005" s="17"/>
      <c r="E1005" s="17"/>
      <c r="F1005" s="17"/>
      <c r="G1005" s="1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218">
        <v>0</v>
      </c>
      <c r="AP1005" s="218">
        <v>0</v>
      </c>
    </row>
    <row r="1006" spans="1:42" hidden="1" outlineLevel="1" x14ac:dyDescent="0.25">
      <c r="A1006" s="148" t="s">
        <v>1814</v>
      </c>
      <c r="C1006" s="18"/>
      <c r="D1006" s="18"/>
      <c r="E1006" s="18"/>
      <c r="F1006" s="18"/>
      <c r="G1006" s="18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1.384642929956E-2</v>
      </c>
      <c r="R1006" s="18">
        <v>1.4167838215869999E-2</v>
      </c>
      <c r="S1006" s="18">
        <v>1.13279759881E-2</v>
      </c>
      <c r="T1006" s="18">
        <v>1.212117050191E-2</v>
      </c>
      <c r="U1006" s="18">
        <v>1.192012718041E-2</v>
      </c>
      <c r="V1006" s="18">
        <v>1.32809455425E-2</v>
      </c>
      <c r="W1006" s="18">
        <v>1.260289929099E-2</v>
      </c>
      <c r="X1006" s="18">
        <v>1.4905554454619999E-2</v>
      </c>
      <c r="Y1006" s="18">
        <v>1.5734371987439998E-2</v>
      </c>
      <c r="Z1006" s="18">
        <v>1.33432411293E-2</v>
      </c>
      <c r="AA1006" s="18">
        <v>1.537626217217E-2</v>
      </c>
      <c r="AB1006" s="18">
        <v>1.7448453858239999E-2</v>
      </c>
      <c r="AC1006" s="18">
        <v>1.845585423486E-2</v>
      </c>
      <c r="AD1006" s="18">
        <v>1.8143223581949999E-2</v>
      </c>
      <c r="AE1006" s="18">
        <v>1.8766006972120001E-2</v>
      </c>
      <c r="AF1006" s="18">
        <v>2.005713323404E-2</v>
      </c>
      <c r="AG1006" s="18">
        <v>2.0050276154499998E-2</v>
      </c>
      <c r="AH1006" s="18">
        <v>2.108845282569E-2</v>
      </c>
      <c r="AI1006" s="18">
        <v>2.0904916688669999E-2</v>
      </c>
      <c r="AJ1006" s="18">
        <v>2.1495145997639999E-2</v>
      </c>
      <c r="AK1006" s="18">
        <v>2.1549350076650001E-2</v>
      </c>
      <c r="AL1006" s="18">
        <v>2.302695924812E-2</v>
      </c>
      <c r="AM1006" s="18">
        <v>2.280267276467E-2</v>
      </c>
      <c r="AN1006" s="18">
        <v>2.470331033423E-2</v>
      </c>
      <c r="AO1006" s="220">
        <v>2.5089991142839999E-2</v>
      </c>
      <c r="AP1006" s="220">
        <v>2.6160318528970002E-2</v>
      </c>
    </row>
    <row r="1007" spans="1:42" hidden="1" outlineLevel="1" x14ac:dyDescent="0.25">
      <c r="A1007" s="36" t="s">
        <v>1815</v>
      </c>
      <c r="C1007" s="17"/>
      <c r="D1007" s="17"/>
      <c r="E1007" s="17"/>
      <c r="F1007" s="17"/>
      <c r="G1007" s="1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4906</v>
      </c>
      <c r="R1007" s="17">
        <v>5547</v>
      </c>
      <c r="S1007" s="17">
        <v>5080</v>
      </c>
      <c r="T1007" s="17">
        <v>4052</v>
      </c>
      <c r="U1007" s="17">
        <v>3465</v>
      </c>
      <c r="V1007" s="17">
        <v>3674</v>
      </c>
      <c r="W1007" s="17">
        <v>4330</v>
      </c>
      <c r="X1007" s="17">
        <v>3459</v>
      </c>
      <c r="Y1007" s="17">
        <v>4566</v>
      </c>
      <c r="Z1007" s="17">
        <v>3611</v>
      </c>
      <c r="AA1007" s="17">
        <v>3014</v>
      </c>
      <c r="AB1007" s="17">
        <v>3247</v>
      </c>
      <c r="AC1007" s="17">
        <v>3374</v>
      </c>
      <c r="AD1007" s="17">
        <v>4534</v>
      </c>
      <c r="AE1007" s="17">
        <v>4097</v>
      </c>
      <c r="AF1007" s="17">
        <v>4065</v>
      </c>
      <c r="AG1007" s="17">
        <v>3358</v>
      </c>
      <c r="AH1007" s="17">
        <v>3459</v>
      </c>
      <c r="AI1007" s="17">
        <v>3729</v>
      </c>
      <c r="AJ1007" s="17">
        <v>6266</v>
      </c>
      <c r="AK1007" s="17">
        <v>4840</v>
      </c>
      <c r="AL1007" s="17">
        <v>3557</v>
      </c>
      <c r="AM1007" s="17">
        <v>3409</v>
      </c>
      <c r="AN1007" s="17">
        <v>3815</v>
      </c>
      <c r="AO1007" s="218">
        <v>4126</v>
      </c>
      <c r="AP1007" s="218">
        <v>4600</v>
      </c>
    </row>
    <row r="1008" spans="1:42" hidden="1" outlineLevel="1" x14ac:dyDescent="0.25">
      <c r="A1008" s="149" t="s">
        <v>1817</v>
      </c>
      <c r="C1008" s="61"/>
      <c r="D1008" s="61"/>
      <c r="E1008" s="61"/>
      <c r="F1008" s="61"/>
      <c r="G1008" s="61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7046.5069860000003</v>
      </c>
      <c r="R1008" s="61">
        <v>7113.0273440000001</v>
      </c>
      <c r="S1008" s="61">
        <v>6852.4314210000002</v>
      </c>
      <c r="T1008" s="61">
        <v>6835.2631579999997</v>
      </c>
      <c r="U1008" s="61">
        <v>6849.0187059999998</v>
      </c>
      <c r="V1008" s="61">
        <v>6419.8990199999998</v>
      </c>
      <c r="W1008" s="61">
        <v>6864.3683700000001</v>
      </c>
      <c r="X1008" s="61">
        <v>6819.6096369999996</v>
      </c>
      <c r="Y1008" s="61">
        <v>6621.9568749999999</v>
      </c>
      <c r="Z1008" s="61">
        <v>6683.5994190000001</v>
      </c>
      <c r="AA1008" s="61">
        <v>6646.2552009999999</v>
      </c>
      <c r="AB1008" s="61">
        <v>6614.1272429999999</v>
      </c>
      <c r="AC1008" s="61">
        <v>6587.783649</v>
      </c>
      <c r="AD1008" s="61">
        <v>6630.5003429999997</v>
      </c>
      <c r="AE1008" s="61">
        <v>6565.9429769999997</v>
      </c>
      <c r="AF1008" s="61">
        <v>6471.0899250000002</v>
      </c>
      <c r="AG1008" s="61">
        <v>6325.1800810000004</v>
      </c>
      <c r="AH1008" s="61">
        <v>6400.3370100000002</v>
      </c>
      <c r="AI1008" s="61">
        <v>6327.0499239999999</v>
      </c>
      <c r="AJ1008" s="61">
        <v>6916.6970950000004</v>
      </c>
      <c r="AK1008" s="61">
        <v>6740.9565220000004</v>
      </c>
      <c r="AL1008" s="61">
        <v>6580.4117470000001</v>
      </c>
      <c r="AM1008" s="61">
        <v>5489.5107029999999</v>
      </c>
      <c r="AN1008" s="61">
        <v>5298.149187</v>
      </c>
      <c r="AO1008" s="61">
        <v>5174.9354009999997</v>
      </c>
      <c r="AP1008" s="61">
        <v>5396.7357050000001</v>
      </c>
    </row>
    <row r="1009" spans="1:42" hidden="1" outlineLevel="1" x14ac:dyDescent="0.25">
      <c r="C1009" s="7"/>
      <c r="D1009" s="7"/>
      <c r="E1009" s="7"/>
      <c r="F1009" s="7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220"/>
      <c r="AP1009" s="220"/>
    </row>
    <row r="1010" spans="1:42" ht="18" hidden="1" outlineLevel="1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220"/>
      <c r="AP1010" s="220"/>
    </row>
    <row r="1011" spans="1:42" hidden="1" outlineLevel="1" x14ac:dyDescent="0.25">
      <c r="A1011" s="36" t="s">
        <v>490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218"/>
      <c r="AP1011" s="218"/>
    </row>
    <row r="1012" spans="1:42" hidden="1" outlineLevel="1" x14ac:dyDescent="0.25">
      <c r="A1012" s="28" t="s">
        <v>491</v>
      </c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220"/>
      <c r="AP1012" s="220"/>
    </row>
    <row r="1013" spans="1:42" hidden="1" outlineLevel="1" x14ac:dyDescent="0.25">
      <c r="A1013" s="16" t="s">
        <v>492</v>
      </c>
      <c r="C1013" s="7"/>
      <c r="D1013" s="7"/>
      <c r="E1013" s="7"/>
      <c r="F1013" s="7"/>
    </row>
    <row r="1014" spans="1:42" hidden="1" outlineLevel="1" x14ac:dyDescent="0.25">
      <c r="A1014" s="36" t="s">
        <v>493</v>
      </c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218"/>
      <c r="AP1014" s="218"/>
    </row>
    <row r="1015" spans="1:42" hidden="1" outlineLevel="1" x14ac:dyDescent="0.25">
      <c r="A1015" s="36" t="s">
        <v>494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218"/>
      <c r="AP1015" s="218"/>
    </row>
    <row r="1016" spans="1:42" hidden="1" outlineLevel="1" x14ac:dyDescent="0.25">
      <c r="A1016" s="36" t="s">
        <v>495</v>
      </c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218"/>
      <c r="AP1016" s="218"/>
    </row>
    <row r="1017" spans="1:42" hidden="1" outlineLevel="1" x14ac:dyDescent="0.25">
      <c r="A1017" s="36" t="s">
        <v>496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218"/>
      <c r="AP1017" s="218"/>
    </row>
    <row r="1018" spans="1:42" hidden="1" outlineLevel="1" x14ac:dyDescent="0.25">
      <c r="A1018" s="36" t="s">
        <v>497</v>
      </c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218"/>
      <c r="AP1018" s="218"/>
    </row>
    <row r="1019" spans="1:42" hidden="1" outlineLevel="1" x14ac:dyDescent="0.25">
      <c r="A1019" s="36" t="s">
        <v>761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218"/>
      <c r="AP1019" s="218"/>
    </row>
    <row r="1020" spans="1:42" hidden="1" outlineLevel="1" x14ac:dyDescent="0.25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218"/>
      <c r="AP1020" s="218"/>
    </row>
    <row r="1021" spans="1:42" hidden="1" outlineLevel="1" x14ac:dyDescent="0.25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218"/>
      <c r="AP1021" s="218"/>
    </row>
    <row r="1022" spans="1:42" hidden="1" outlineLevel="1" x14ac:dyDescent="0.25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42" hidden="1" outlineLevel="1" x14ac:dyDescent="0.25">
      <c r="A1023" s="28" t="s">
        <v>504</v>
      </c>
      <c r="C1023" s="7"/>
      <c r="D1023" s="7"/>
      <c r="E1023" s="7"/>
      <c r="F1023" s="7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224"/>
      <c r="AP1023" s="224"/>
    </row>
    <row r="1024" spans="1:42" hidden="1" outlineLevel="1" x14ac:dyDescent="0.25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224"/>
      <c r="AP1024" s="224"/>
    </row>
    <row r="1025" spans="1:42" hidden="1" outlineLevel="1" x14ac:dyDescent="0.25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224"/>
      <c r="AP1025" s="224"/>
    </row>
    <row r="1026" spans="1:42" hidden="1" outlineLevel="1" x14ac:dyDescent="0.25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224"/>
      <c r="AP1026" s="224"/>
    </row>
    <row r="1027" spans="1:42" hidden="1" outlineLevel="1" x14ac:dyDescent="0.25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224"/>
      <c r="AP1027" s="224"/>
    </row>
    <row r="1028" spans="1:42" hidden="1" outlineLevel="1" x14ac:dyDescent="0.25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224"/>
      <c r="AP1028" s="224"/>
    </row>
    <row r="1029" spans="1:42" hidden="1" outlineLevel="1" x14ac:dyDescent="0.25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224"/>
      <c r="AP1029" s="224"/>
    </row>
    <row r="1030" spans="1:42" hidden="1" outlineLevel="1" x14ac:dyDescent="0.25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224"/>
      <c r="AP1030" s="224"/>
    </row>
    <row r="1031" spans="1:42" collapsed="1" x14ac:dyDescent="0.25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42" x14ac:dyDescent="0.25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10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79" sqref="A779"/>
    </sheetView>
  </sheetViews>
  <sheetFormatPr defaultRowHeight="15" outlineLevelRow="1" x14ac:dyDescent="0.25"/>
  <cols>
    <col min="1" max="1" width="38.42578125" style="16" customWidth="1"/>
    <col min="2" max="2" width="7.5703125" style="31" customWidth="1"/>
    <col min="3" max="6" width="10.7109375" style="31" customWidth="1"/>
    <col min="7" max="7" width="12.5703125" style="7" customWidth="1"/>
    <col min="8" max="27" width="12.28515625" style="7" customWidth="1"/>
    <col min="28" max="42" width="17.85546875" style="7" bestFit="1" customWidth="1"/>
  </cols>
  <sheetData>
    <row r="1" spans="1:42" x14ac:dyDescent="0.25">
      <c r="A1" s="114" t="s">
        <v>0</v>
      </c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  <c r="AK1" s="87">
        <v>42308</v>
      </c>
      <c r="AL1" s="87">
        <v>42338</v>
      </c>
      <c r="AM1" s="87">
        <v>42369</v>
      </c>
      <c r="AN1" s="87">
        <v>42400</v>
      </c>
      <c r="AO1" s="87">
        <v>42429</v>
      </c>
      <c r="AP1" s="87">
        <v>42460</v>
      </c>
    </row>
    <row r="2" spans="1:42" hidden="1" outlineLevel="1" x14ac:dyDescent="0.25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</row>
    <row r="3" spans="1:42" ht="18" hidden="1" outlineLevel="1" x14ac:dyDescent="0.25">
      <c r="A3" s="97" t="s">
        <v>2</v>
      </c>
      <c r="B3" s="51"/>
      <c r="C3" s="51"/>
      <c r="D3" s="51"/>
      <c r="E3" s="51"/>
      <c r="F3" s="51"/>
    </row>
    <row r="4" spans="1:42" hidden="1" outlineLevel="1" x14ac:dyDescent="0.25">
      <c r="A4" s="36" t="s">
        <v>3</v>
      </c>
      <c r="B4" s="37"/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4906</v>
      </c>
      <c r="R4" s="17">
        <v>5547</v>
      </c>
      <c r="S4" s="17">
        <v>5080</v>
      </c>
      <c r="T4" s="17">
        <v>4052</v>
      </c>
      <c r="U4" s="17">
        <v>3465</v>
      </c>
      <c r="V4" s="17">
        <v>3674</v>
      </c>
      <c r="W4" s="17">
        <v>4330</v>
      </c>
      <c r="X4" s="17">
        <v>3459</v>
      </c>
      <c r="Y4" s="17">
        <v>4566</v>
      </c>
      <c r="Z4" s="17">
        <v>3611</v>
      </c>
      <c r="AA4" s="17">
        <v>3014</v>
      </c>
      <c r="AB4" s="17">
        <v>3247</v>
      </c>
      <c r="AC4" s="17">
        <v>3374</v>
      </c>
      <c r="AD4" s="17">
        <v>4534</v>
      </c>
      <c r="AE4" s="17">
        <v>4097</v>
      </c>
      <c r="AF4" s="17">
        <v>4065</v>
      </c>
      <c r="AG4" s="17">
        <v>3358</v>
      </c>
      <c r="AH4" s="17">
        <v>3459</v>
      </c>
      <c r="AI4" s="17">
        <v>3488</v>
      </c>
      <c r="AJ4" s="17">
        <v>3650</v>
      </c>
      <c r="AK4" s="17">
        <v>3930</v>
      </c>
      <c r="AL4" s="17">
        <v>3067</v>
      </c>
      <c r="AM4" s="17">
        <v>2623</v>
      </c>
      <c r="AN4" s="17">
        <v>2809</v>
      </c>
      <c r="AO4" s="218">
        <v>3076</v>
      </c>
      <c r="AP4" s="218">
        <v>3573</v>
      </c>
    </row>
    <row r="5" spans="1:42" hidden="1" outlineLevel="1" x14ac:dyDescent="0.25">
      <c r="A5" s="28" t="s">
        <v>623</v>
      </c>
      <c r="B5" s="32"/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32029600</v>
      </c>
      <c r="R5" s="19">
        <v>36944300</v>
      </c>
      <c r="S5" s="19">
        <v>33379700</v>
      </c>
      <c r="T5" s="19">
        <v>26295500</v>
      </c>
      <c r="U5" s="19">
        <v>22670550</v>
      </c>
      <c r="V5" s="19">
        <v>21889000</v>
      </c>
      <c r="W5" s="19">
        <v>28694000</v>
      </c>
      <c r="X5" s="19">
        <v>22614200</v>
      </c>
      <c r="Y5" s="19">
        <v>28803200</v>
      </c>
      <c r="Z5" s="19">
        <v>23192000</v>
      </c>
      <c r="AA5" s="19">
        <v>19394300</v>
      </c>
      <c r="AB5" s="19">
        <v>20459000</v>
      </c>
      <c r="AC5" s="19">
        <v>21389700</v>
      </c>
      <c r="AD5" s="19">
        <v>29424600</v>
      </c>
      <c r="AE5" s="19">
        <v>25266400</v>
      </c>
      <c r="AF5" s="19">
        <v>25366600</v>
      </c>
      <c r="AG5" s="19">
        <v>20399500</v>
      </c>
      <c r="AH5" s="19">
        <v>21205900</v>
      </c>
      <c r="AI5" s="19">
        <v>20748500</v>
      </c>
      <c r="AJ5" s="19">
        <v>22774300</v>
      </c>
      <c r="AK5" s="19">
        <v>24379600</v>
      </c>
      <c r="AL5" s="19">
        <v>18445500</v>
      </c>
      <c r="AM5" s="19">
        <v>15506200</v>
      </c>
      <c r="AN5" s="19">
        <v>16141400</v>
      </c>
      <c r="AO5" s="224">
        <v>17327300</v>
      </c>
      <c r="AP5" s="224">
        <v>21146000</v>
      </c>
    </row>
    <row r="6" spans="1:42" hidden="1" outlineLevel="1" x14ac:dyDescent="0.25">
      <c r="A6" s="28" t="s">
        <v>625</v>
      </c>
      <c r="B6" s="32"/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1358230.28</v>
      </c>
      <c r="R6" s="19">
        <v>2445815.35</v>
      </c>
      <c r="S6" s="19">
        <v>3907275.48</v>
      </c>
      <c r="T6" s="19">
        <v>3005958.95</v>
      </c>
      <c r="U6" s="19">
        <v>2317556.88</v>
      </c>
      <c r="V6" s="19">
        <v>2285224.9700000002</v>
      </c>
      <c r="W6" s="19">
        <v>4077399.29</v>
      </c>
      <c r="X6" s="19">
        <v>2842156.84</v>
      </c>
      <c r="Y6" s="19">
        <v>2823780.37</v>
      </c>
      <c r="Z6" s="19">
        <v>2811588.98</v>
      </c>
      <c r="AA6" s="19">
        <v>2371013.62</v>
      </c>
      <c r="AB6" s="19">
        <v>2223263.83</v>
      </c>
      <c r="AC6" s="19">
        <v>2809606.47</v>
      </c>
      <c r="AD6" s="19">
        <v>3113979.9</v>
      </c>
      <c r="AE6" s="19">
        <v>2470043.69</v>
      </c>
      <c r="AF6" s="19">
        <v>2580612.85</v>
      </c>
      <c r="AG6" s="19">
        <v>2256442.0299999998</v>
      </c>
      <c r="AH6" s="19">
        <v>2302454.7000000002</v>
      </c>
      <c r="AI6" s="19">
        <v>1975506.64</v>
      </c>
      <c r="AJ6" s="19">
        <v>2898314.35</v>
      </c>
      <c r="AK6" s="19">
        <v>1836341.96</v>
      </c>
      <c r="AL6" s="19">
        <v>1392479.03</v>
      </c>
      <c r="AM6" s="19">
        <v>1322861.6399999999</v>
      </c>
      <c r="AN6" s="19">
        <v>977595.61</v>
      </c>
      <c r="AO6" s="224">
        <v>1159177.19</v>
      </c>
      <c r="AP6" s="224">
        <v>1898759</v>
      </c>
    </row>
    <row r="7" spans="1:42" hidden="1" outlineLevel="1" x14ac:dyDescent="0.25">
      <c r="A7" s="28" t="s">
        <v>626</v>
      </c>
      <c r="B7" s="32"/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3294359.01</v>
      </c>
      <c r="R7" s="19">
        <v>8096177.75</v>
      </c>
      <c r="S7" s="19">
        <v>15715122.390000001</v>
      </c>
      <c r="T7" s="19">
        <v>22715967.34</v>
      </c>
      <c r="U7" s="19">
        <v>27798269.98</v>
      </c>
      <c r="V7" s="19">
        <v>33865494.950000003</v>
      </c>
      <c r="W7" s="19">
        <v>40708289</v>
      </c>
      <c r="X7" s="19">
        <v>46797893.68</v>
      </c>
      <c r="Y7" s="19">
        <v>51762288.109999999</v>
      </c>
      <c r="Z7" s="19">
        <v>56887538.189999998</v>
      </c>
      <c r="AA7" s="19">
        <v>63499464.68</v>
      </c>
      <c r="AB7" s="19">
        <v>2223263.83</v>
      </c>
      <c r="AC7" s="19">
        <v>6681161.5</v>
      </c>
      <c r="AD7" s="19">
        <v>11997357.189999999</v>
      </c>
      <c r="AE7" s="19">
        <v>16897170.66</v>
      </c>
      <c r="AF7" s="19">
        <v>21987275.379999999</v>
      </c>
      <c r="AG7" s="19">
        <v>27123594.800000001</v>
      </c>
      <c r="AH7" s="19">
        <v>31724828.75</v>
      </c>
      <c r="AI7" s="19">
        <v>35719681.810000002</v>
      </c>
      <c r="AJ7" s="19">
        <v>40811204.43</v>
      </c>
      <c r="AK7" s="19">
        <v>45464844.420000002</v>
      </c>
      <c r="AL7" s="19">
        <v>49784330.310000002</v>
      </c>
      <c r="AM7" s="19">
        <v>55469432.840000004</v>
      </c>
      <c r="AN7" s="19">
        <v>977595.61</v>
      </c>
      <c r="AO7" s="224">
        <v>4013171.75</v>
      </c>
      <c r="AP7" s="224">
        <v>8639330.2300000004</v>
      </c>
    </row>
    <row r="8" spans="1:42" hidden="1" outlineLevel="1" x14ac:dyDescent="0.25">
      <c r="A8" s="28" t="s">
        <v>627</v>
      </c>
      <c r="B8" s="32"/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31772700</v>
      </c>
      <c r="R8" s="19">
        <v>36418700</v>
      </c>
      <c r="S8" s="19">
        <v>32973900</v>
      </c>
      <c r="T8" s="19">
        <v>25974000</v>
      </c>
      <c r="U8" s="19">
        <v>22334650</v>
      </c>
      <c r="V8" s="19">
        <v>21615800</v>
      </c>
      <c r="W8" s="19">
        <v>28473400</v>
      </c>
      <c r="X8" s="19">
        <v>22361500</v>
      </c>
      <c r="Y8" s="19">
        <v>28560500</v>
      </c>
      <c r="Z8" s="19">
        <v>23025000</v>
      </c>
      <c r="AA8" s="19">
        <v>19167800</v>
      </c>
      <c r="AB8" s="19">
        <v>20272300</v>
      </c>
      <c r="AC8" s="19">
        <v>21192900</v>
      </c>
      <c r="AD8" s="19">
        <v>29021700</v>
      </c>
      <c r="AE8" s="19">
        <v>25101600</v>
      </c>
      <c r="AF8" s="19">
        <v>25114300</v>
      </c>
      <c r="AG8" s="19">
        <v>20196300</v>
      </c>
      <c r="AH8" s="19">
        <v>20890700</v>
      </c>
      <c r="AI8" s="19">
        <v>20541700</v>
      </c>
      <c r="AJ8" s="19">
        <v>22569100</v>
      </c>
      <c r="AK8" s="19">
        <v>24078100</v>
      </c>
      <c r="AL8" s="19">
        <v>18264800</v>
      </c>
      <c r="AM8" s="19">
        <v>15381900</v>
      </c>
      <c r="AN8" s="19">
        <v>15999400</v>
      </c>
      <c r="AO8" s="224">
        <v>17186400</v>
      </c>
      <c r="AP8" s="224">
        <v>20941000</v>
      </c>
    </row>
    <row r="9" spans="1:42" hidden="1" outlineLevel="1" x14ac:dyDescent="0.25">
      <c r="A9" s="28" t="s">
        <v>624</v>
      </c>
      <c r="B9" s="32"/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7046.5069860000003</v>
      </c>
      <c r="R9" s="19">
        <v>7113.0273440000001</v>
      </c>
      <c r="S9" s="19">
        <v>6852.4314210000002</v>
      </c>
      <c r="T9" s="19">
        <v>6835.2631579999997</v>
      </c>
      <c r="U9" s="19">
        <v>6849.0187059999998</v>
      </c>
      <c r="V9" s="19">
        <v>6419.8990199999998</v>
      </c>
      <c r="W9" s="19">
        <v>6864.3683700000001</v>
      </c>
      <c r="X9" s="19">
        <v>6819.6096369999996</v>
      </c>
      <c r="Y9" s="19">
        <v>6621.9568749999999</v>
      </c>
      <c r="Z9" s="19">
        <v>6683.5994190000001</v>
      </c>
      <c r="AA9" s="19">
        <v>6646.2552009999999</v>
      </c>
      <c r="AB9" s="19">
        <v>6614.1272429999999</v>
      </c>
      <c r="AC9" s="19">
        <v>6587.783649</v>
      </c>
      <c r="AD9" s="19">
        <v>6630.5003429999997</v>
      </c>
      <c r="AE9" s="19">
        <v>6565.9429769999997</v>
      </c>
      <c r="AF9" s="19">
        <v>6471.0899250000002</v>
      </c>
      <c r="AG9" s="19">
        <v>6325.1800810000004</v>
      </c>
      <c r="AH9" s="19">
        <v>6400.3370100000002</v>
      </c>
      <c r="AI9" s="19">
        <v>6312.7535340000004</v>
      </c>
      <c r="AJ9" s="19">
        <v>6408.0352069999999</v>
      </c>
      <c r="AK9" s="19">
        <v>6495.3061779999998</v>
      </c>
      <c r="AL9" s="19">
        <v>6377.3743020000002</v>
      </c>
      <c r="AM9" s="19">
        <v>6174.9899640000003</v>
      </c>
      <c r="AN9" s="19">
        <v>6090.3692419999998</v>
      </c>
      <c r="AO9" s="224">
        <v>5944.7941890000002</v>
      </c>
      <c r="AP9" s="224">
        <v>6069.8550720000003</v>
      </c>
    </row>
    <row r="10" spans="1:42" hidden="1" outlineLevel="1" x14ac:dyDescent="0.25">
      <c r="A10" s="49" t="s">
        <v>4</v>
      </c>
      <c r="B10" s="50"/>
    </row>
    <row r="11" spans="1:42" hidden="1" outlineLevel="1" x14ac:dyDescent="0.25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201</v>
      </c>
      <c r="R11" s="17">
        <v>249</v>
      </c>
      <c r="S11" s="17">
        <v>461</v>
      </c>
      <c r="T11" s="17">
        <v>357</v>
      </c>
      <c r="U11" s="17">
        <v>278</v>
      </c>
      <c r="V11" s="17">
        <v>284</v>
      </c>
      <c r="W11" s="17">
        <v>440</v>
      </c>
      <c r="X11" s="17">
        <v>336</v>
      </c>
      <c r="Y11" s="17">
        <v>349</v>
      </c>
      <c r="Z11" s="17">
        <v>300</v>
      </c>
      <c r="AA11" s="17">
        <v>253</v>
      </c>
      <c r="AB11" s="17">
        <v>252</v>
      </c>
      <c r="AC11" s="17">
        <v>354</v>
      </c>
      <c r="AD11" s="17">
        <v>345</v>
      </c>
      <c r="AE11" s="17">
        <v>275</v>
      </c>
      <c r="AF11" s="17">
        <v>301</v>
      </c>
      <c r="AG11" s="17">
        <v>254</v>
      </c>
      <c r="AH11" s="17">
        <v>239</v>
      </c>
      <c r="AI11" s="17">
        <v>221</v>
      </c>
      <c r="AJ11" s="17">
        <v>267</v>
      </c>
      <c r="AK11" s="17">
        <v>38</v>
      </c>
      <c r="AL11" s="17">
        <v>0</v>
      </c>
      <c r="AM11" s="17">
        <v>0</v>
      </c>
      <c r="AN11" s="17">
        <v>0</v>
      </c>
      <c r="AO11" s="218">
        <v>0</v>
      </c>
      <c r="AP11" s="218">
        <v>0</v>
      </c>
    </row>
    <row r="12" spans="1:42" hidden="1" outlineLevel="1" x14ac:dyDescent="0.25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4.0970240521810003E-2</v>
      </c>
      <c r="R12" s="18">
        <v>4.4889129259060002E-2</v>
      </c>
      <c r="S12" s="18">
        <v>9.0748031496060005E-2</v>
      </c>
      <c r="T12" s="18">
        <v>8.8104639684110003E-2</v>
      </c>
      <c r="U12" s="18">
        <v>8.023088023088E-2</v>
      </c>
      <c r="V12" s="18">
        <v>7.729994556342E-2</v>
      </c>
      <c r="W12" s="18">
        <v>0.1016166281755</v>
      </c>
      <c r="X12" s="18">
        <v>9.7137901127490003E-2</v>
      </c>
      <c r="Y12" s="18">
        <v>7.6434515987739995E-2</v>
      </c>
      <c r="Z12" s="18">
        <v>8.3079479368599995E-2</v>
      </c>
      <c r="AA12" s="18">
        <v>8.3941605839419994E-2</v>
      </c>
      <c r="AB12" s="18">
        <v>7.7610101632280007E-2</v>
      </c>
      <c r="AC12" s="18">
        <v>0.1049199762893</v>
      </c>
      <c r="AD12" s="18">
        <v>7.6091751213059999E-2</v>
      </c>
      <c r="AE12" s="18">
        <v>6.7122284598489998E-2</v>
      </c>
      <c r="AF12" s="18">
        <v>7.4046740467399993E-2</v>
      </c>
      <c r="AG12" s="18">
        <v>7.5640262060750002E-2</v>
      </c>
      <c r="AH12" s="18">
        <v>6.9095114194849996E-2</v>
      </c>
      <c r="AI12" s="18">
        <v>6.3360091743120003E-2</v>
      </c>
      <c r="AJ12" s="18">
        <v>7.3150684931510002E-2</v>
      </c>
      <c r="AK12" s="18">
        <v>9.6692111959289992E-3</v>
      </c>
      <c r="AL12" s="18">
        <v>0</v>
      </c>
      <c r="AM12" s="18">
        <v>0</v>
      </c>
      <c r="AN12" s="18">
        <v>0</v>
      </c>
      <c r="AO12" s="220">
        <v>0</v>
      </c>
      <c r="AP12" s="220">
        <v>0</v>
      </c>
    </row>
    <row r="13" spans="1:42" hidden="1" outlineLevel="1" x14ac:dyDescent="0.25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201</v>
      </c>
      <c r="R13" s="17">
        <v>249</v>
      </c>
      <c r="S13" s="17">
        <v>461</v>
      </c>
      <c r="T13" s="17">
        <v>357</v>
      </c>
      <c r="U13" s="17">
        <v>278</v>
      </c>
      <c r="V13" s="17">
        <v>284</v>
      </c>
      <c r="W13" s="17">
        <v>440</v>
      </c>
      <c r="X13" s="17">
        <v>336</v>
      </c>
      <c r="Y13" s="17">
        <v>349</v>
      </c>
      <c r="Z13" s="17">
        <v>300</v>
      </c>
      <c r="AA13" s="17">
        <v>253</v>
      </c>
      <c r="AB13" s="17">
        <v>252</v>
      </c>
      <c r="AC13" s="17">
        <v>354</v>
      </c>
      <c r="AD13" s="17">
        <v>345</v>
      </c>
      <c r="AE13" s="17">
        <v>275</v>
      </c>
      <c r="AF13" s="17">
        <v>301</v>
      </c>
      <c r="AG13" s="17">
        <v>254</v>
      </c>
      <c r="AH13" s="17">
        <v>239</v>
      </c>
      <c r="AI13" s="17">
        <v>221</v>
      </c>
      <c r="AJ13" s="17">
        <v>267</v>
      </c>
      <c r="AK13" s="17">
        <v>38</v>
      </c>
      <c r="AL13" s="17">
        <v>0</v>
      </c>
      <c r="AM13" s="17">
        <v>0</v>
      </c>
      <c r="AN13" s="17">
        <v>0</v>
      </c>
      <c r="AO13" s="218">
        <v>0</v>
      </c>
      <c r="AP13" s="218">
        <v>0</v>
      </c>
    </row>
    <row r="14" spans="1:42" hidden="1" outlineLevel="1" x14ac:dyDescent="0.25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928911.52</v>
      </c>
      <c r="R14" s="19">
        <v>1178660.94</v>
      </c>
      <c r="S14" s="19">
        <v>2307047.9700000002</v>
      </c>
      <c r="T14" s="19">
        <v>1934908.58</v>
      </c>
      <c r="U14" s="19">
        <v>1465910.38</v>
      </c>
      <c r="V14" s="19">
        <v>1339198.01</v>
      </c>
      <c r="W14" s="19">
        <v>2400614.5499999998</v>
      </c>
      <c r="X14" s="19">
        <v>1788633.66</v>
      </c>
      <c r="Y14" s="19">
        <v>1715344.2</v>
      </c>
      <c r="Z14" s="19">
        <v>1652209.12</v>
      </c>
      <c r="AA14" s="19">
        <v>1308183.23</v>
      </c>
      <c r="AB14" s="19">
        <v>1299590.99</v>
      </c>
      <c r="AC14" s="19">
        <v>1843445.5</v>
      </c>
      <c r="AD14" s="19">
        <v>1791623.05</v>
      </c>
      <c r="AE14" s="19">
        <v>1470997.5</v>
      </c>
      <c r="AF14" s="19">
        <v>1526390.89</v>
      </c>
      <c r="AG14" s="19">
        <v>1387058.02</v>
      </c>
      <c r="AH14" s="19">
        <v>1310601.83</v>
      </c>
      <c r="AI14" s="19">
        <v>1089034.06</v>
      </c>
      <c r="AJ14" s="19">
        <v>1335436.8799999999</v>
      </c>
      <c r="AK14" s="19">
        <v>173116.1</v>
      </c>
      <c r="AL14" s="19">
        <v>0</v>
      </c>
      <c r="AM14" s="19">
        <v>0</v>
      </c>
      <c r="AN14" s="19">
        <v>0</v>
      </c>
      <c r="AO14" s="224">
        <v>0</v>
      </c>
      <c r="AP14" s="224">
        <v>0</v>
      </c>
    </row>
    <row r="15" spans="1:42" hidden="1" outlineLevel="1" x14ac:dyDescent="0.25">
      <c r="A15" s="49" t="s">
        <v>9</v>
      </c>
      <c r="B15" s="50"/>
      <c r="C15" s="50"/>
      <c r="D15" s="50"/>
      <c r="E15" s="50"/>
      <c r="F15" s="50"/>
    </row>
    <row r="16" spans="1:42" hidden="1" outlineLevel="1" x14ac:dyDescent="0.25">
      <c r="A16" s="16" t="s">
        <v>628</v>
      </c>
    </row>
    <row r="17" spans="1:42" hidden="1" outlineLevel="1" x14ac:dyDescent="0.25">
      <c r="A17" s="36" t="s">
        <v>10</v>
      </c>
      <c r="B17" s="37"/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9</v>
      </c>
      <c r="R17" s="17">
        <v>12</v>
      </c>
      <c r="S17" s="17">
        <v>7</v>
      </c>
      <c r="T17" s="17">
        <v>4</v>
      </c>
      <c r="U17" s="17">
        <v>7</v>
      </c>
      <c r="V17" s="17">
        <v>9</v>
      </c>
      <c r="W17" s="17">
        <v>5</v>
      </c>
      <c r="X17" s="17">
        <v>7</v>
      </c>
      <c r="Y17" s="17">
        <v>8</v>
      </c>
      <c r="Z17" s="17">
        <v>6</v>
      </c>
      <c r="AA17" s="17">
        <v>4</v>
      </c>
      <c r="AB17" s="17">
        <v>11</v>
      </c>
      <c r="AC17" s="17">
        <v>5</v>
      </c>
      <c r="AD17" s="17">
        <v>6</v>
      </c>
      <c r="AE17" s="17">
        <v>4</v>
      </c>
      <c r="AF17" s="17">
        <v>5</v>
      </c>
      <c r="AG17" s="17">
        <v>0</v>
      </c>
      <c r="AH17" s="17">
        <v>2</v>
      </c>
      <c r="AI17" s="17">
        <v>5</v>
      </c>
      <c r="AJ17" s="17">
        <v>7</v>
      </c>
      <c r="AK17" s="17">
        <v>6</v>
      </c>
      <c r="AL17" s="17">
        <v>5</v>
      </c>
      <c r="AM17" s="17">
        <v>4</v>
      </c>
      <c r="AN17" s="17">
        <v>4</v>
      </c>
      <c r="AO17" s="218">
        <v>16</v>
      </c>
      <c r="AP17" s="218">
        <v>22</v>
      </c>
    </row>
    <row r="18" spans="1:42" hidden="1" outlineLevel="1" x14ac:dyDescent="0.25">
      <c r="A18" s="36" t="s">
        <v>11</v>
      </c>
      <c r="B18" s="37"/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1</v>
      </c>
      <c r="V18" s="17">
        <v>0</v>
      </c>
      <c r="W18" s="17">
        <v>1</v>
      </c>
      <c r="X18" s="17">
        <v>1</v>
      </c>
      <c r="Y18" s="17">
        <v>51</v>
      </c>
      <c r="Z18" s="17">
        <v>41</v>
      </c>
      <c r="AA18" s="17">
        <v>3</v>
      </c>
      <c r="AB18" s="17">
        <v>4</v>
      </c>
      <c r="AC18" s="17">
        <v>2</v>
      </c>
      <c r="AD18" s="17">
        <v>3</v>
      </c>
      <c r="AE18" s="17">
        <v>9</v>
      </c>
      <c r="AF18" s="17">
        <v>0</v>
      </c>
      <c r="AG18" s="17">
        <v>2</v>
      </c>
      <c r="AH18" s="17">
        <v>5</v>
      </c>
      <c r="AI18" s="17">
        <v>1</v>
      </c>
      <c r="AJ18" s="17">
        <v>0</v>
      </c>
      <c r="AK18" s="17">
        <v>168</v>
      </c>
      <c r="AL18" s="17">
        <v>0</v>
      </c>
      <c r="AM18" s="17">
        <v>0</v>
      </c>
      <c r="AN18" s="17">
        <v>0</v>
      </c>
      <c r="AO18" s="218">
        <v>0</v>
      </c>
      <c r="AP18" s="218">
        <v>1</v>
      </c>
    </row>
    <row r="19" spans="1:42" hidden="1" outlineLevel="1" x14ac:dyDescent="0.25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24</v>
      </c>
      <c r="R19" s="17">
        <v>15</v>
      </c>
      <c r="S19" s="17">
        <v>21</v>
      </c>
      <c r="T19" s="17">
        <v>14</v>
      </c>
      <c r="U19" s="17">
        <v>7</v>
      </c>
      <c r="V19" s="17">
        <v>7</v>
      </c>
      <c r="W19" s="17">
        <v>8</v>
      </c>
      <c r="X19" s="17">
        <v>10</v>
      </c>
      <c r="Y19" s="17">
        <v>12</v>
      </c>
      <c r="Z19" s="17">
        <v>14</v>
      </c>
      <c r="AA19" s="17">
        <v>9</v>
      </c>
      <c r="AB19" s="17">
        <v>11</v>
      </c>
      <c r="AC19" s="17">
        <v>13</v>
      </c>
      <c r="AD19" s="17">
        <v>16</v>
      </c>
      <c r="AE19" s="17">
        <v>8</v>
      </c>
      <c r="AF19" s="17">
        <v>9</v>
      </c>
      <c r="AG19" s="17">
        <v>9</v>
      </c>
      <c r="AH19" s="17">
        <v>9</v>
      </c>
      <c r="AI19" s="17">
        <v>3</v>
      </c>
      <c r="AJ19" s="17">
        <v>7</v>
      </c>
      <c r="AK19" s="17">
        <v>10</v>
      </c>
      <c r="AL19" s="17">
        <v>5</v>
      </c>
      <c r="AM19" s="17">
        <v>6</v>
      </c>
      <c r="AN19" s="17">
        <v>8</v>
      </c>
      <c r="AO19" s="218">
        <v>7</v>
      </c>
      <c r="AP19" s="218">
        <v>1</v>
      </c>
    </row>
    <row r="20" spans="1:42" hidden="1" outlineLevel="1" x14ac:dyDescent="0.25">
      <c r="A20" s="36" t="s">
        <v>13</v>
      </c>
      <c r="B20" s="37"/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1</v>
      </c>
      <c r="R20" s="17">
        <v>6</v>
      </c>
      <c r="S20" s="17">
        <v>8</v>
      </c>
      <c r="T20" s="17">
        <v>3</v>
      </c>
      <c r="U20" s="17">
        <v>3</v>
      </c>
      <c r="V20" s="17">
        <v>3</v>
      </c>
      <c r="W20" s="17">
        <v>1</v>
      </c>
      <c r="X20" s="17">
        <v>1</v>
      </c>
      <c r="Y20" s="17">
        <v>3</v>
      </c>
      <c r="Z20" s="17">
        <v>2</v>
      </c>
      <c r="AA20" s="17">
        <v>5</v>
      </c>
      <c r="AB20" s="17">
        <v>2</v>
      </c>
      <c r="AC20" s="17">
        <v>4</v>
      </c>
      <c r="AD20" s="17">
        <v>3</v>
      </c>
      <c r="AE20" s="17">
        <v>2</v>
      </c>
      <c r="AF20" s="17">
        <v>3</v>
      </c>
      <c r="AG20" s="17">
        <v>5</v>
      </c>
      <c r="AH20" s="17">
        <v>2</v>
      </c>
      <c r="AI20" s="17">
        <v>3</v>
      </c>
      <c r="AJ20" s="17">
        <v>1</v>
      </c>
      <c r="AK20" s="17">
        <v>2</v>
      </c>
      <c r="AL20" s="17">
        <v>0</v>
      </c>
      <c r="AM20" s="17">
        <v>3</v>
      </c>
      <c r="AN20" s="17">
        <v>36</v>
      </c>
      <c r="AO20" s="218">
        <v>59</v>
      </c>
      <c r="AP20" s="218">
        <v>111</v>
      </c>
    </row>
    <row r="21" spans="1:42" hidden="1" outlineLevel="1" x14ac:dyDescent="0.25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9</v>
      </c>
      <c r="R21" s="17">
        <v>13</v>
      </c>
      <c r="S21" s="17">
        <v>10</v>
      </c>
      <c r="T21" s="17">
        <v>5</v>
      </c>
      <c r="U21" s="17">
        <v>4</v>
      </c>
      <c r="V21" s="17">
        <v>3</v>
      </c>
      <c r="W21" s="17">
        <v>14</v>
      </c>
      <c r="X21" s="17">
        <v>11</v>
      </c>
      <c r="Y21" s="17">
        <v>6</v>
      </c>
      <c r="Z21" s="17">
        <v>7</v>
      </c>
      <c r="AA21" s="17">
        <v>4</v>
      </c>
      <c r="AB21" s="17">
        <v>6</v>
      </c>
      <c r="AC21" s="17">
        <v>12</v>
      </c>
      <c r="AD21" s="17">
        <v>15</v>
      </c>
      <c r="AE21" s="17">
        <v>5</v>
      </c>
      <c r="AF21" s="17">
        <v>7</v>
      </c>
      <c r="AG21" s="17">
        <v>5</v>
      </c>
      <c r="AH21" s="17">
        <v>4</v>
      </c>
      <c r="AI21" s="17">
        <v>5</v>
      </c>
      <c r="AJ21" s="17">
        <v>7</v>
      </c>
      <c r="AK21" s="17">
        <v>2</v>
      </c>
      <c r="AL21" s="17">
        <v>8</v>
      </c>
      <c r="AM21" s="17">
        <v>15</v>
      </c>
      <c r="AN21" s="17">
        <v>22</v>
      </c>
      <c r="AO21" s="218">
        <v>17</v>
      </c>
      <c r="AP21" s="218">
        <v>37</v>
      </c>
    </row>
    <row r="22" spans="1:42" hidden="1" outlineLevel="1" x14ac:dyDescent="0.25">
      <c r="A22" s="36" t="s">
        <v>15</v>
      </c>
      <c r="B22" s="37"/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43</v>
      </c>
      <c r="R22" s="17">
        <v>30</v>
      </c>
      <c r="S22" s="17">
        <v>34</v>
      </c>
      <c r="T22" s="17">
        <v>22</v>
      </c>
      <c r="U22" s="17">
        <v>16</v>
      </c>
      <c r="V22" s="17">
        <v>28</v>
      </c>
      <c r="W22" s="17">
        <v>35</v>
      </c>
      <c r="X22" s="17">
        <v>17</v>
      </c>
      <c r="Y22" s="17">
        <v>26</v>
      </c>
      <c r="Z22" s="17">
        <v>19</v>
      </c>
      <c r="AA22" s="17">
        <v>21</v>
      </c>
      <c r="AB22" s="17">
        <v>20</v>
      </c>
      <c r="AC22" s="17">
        <v>23</v>
      </c>
      <c r="AD22" s="17">
        <v>22</v>
      </c>
      <c r="AE22" s="17">
        <v>17</v>
      </c>
      <c r="AF22" s="17">
        <v>13</v>
      </c>
      <c r="AG22" s="17">
        <v>9</v>
      </c>
      <c r="AH22" s="17">
        <v>20</v>
      </c>
      <c r="AI22" s="17">
        <v>14</v>
      </c>
      <c r="AJ22" s="17">
        <v>21</v>
      </c>
      <c r="AK22" s="17">
        <v>14</v>
      </c>
      <c r="AL22" s="17">
        <v>19</v>
      </c>
      <c r="AM22" s="17">
        <v>32</v>
      </c>
      <c r="AN22" s="17">
        <v>33</v>
      </c>
      <c r="AO22" s="218">
        <v>34</v>
      </c>
      <c r="AP22" s="218">
        <v>50</v>
      </c>
    </row>
    <row r="23" spans="1:42" hidden="1" outlineLevel="1" x14ac:dyDescent="0.25">
      <c r="A23" s="36" t="s">
        <v>16</v>
      </c>
      <c r="B23" s="37"/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116</v>
      </c>
      <c r="R23" s="17">
        <v>153</v>
      </c>
      <c r="S23" s="17">
        <v>134</v>
      </c>
      <c r="T23" s="17">
        <v>109</v>
      </c>
      <c r="U23" s="17">
        <v>115</v>
      </c>
      <c r="V23" s="17">
        <v>131</v>
      </c>
      <c r="W23" s="17">
        <v>136</v>
      </c>
      <c r="X23" s="17">
        <v>95</v>
      </c>
      <c r="Y23" s="17">
        <v>115</v>
      </c>
      <c r="Z23" s="17">
        <v>96</v>
      </c>
      <c r="AA23" s="17">
        <v>96</v>
      </c>
      <c r="AB23" s="17">
        <v>74</v>
      </c>
      <c r="AC23" s="17">
        <v>116</v>
      </c>
      <c r="AD23" s="17">
        <v>118</v>
      </c>
      <c r="AE23" s="17">
        <v>120</v>
      </c>
      <c r="AF23" s="17">
        <v>117</v>
      </c>
      <c r="AG23" s="17">
        <v>91</v>
      </c>
      <c r="AH23" s="17">
        <v>96</v>
      </c>
      <c r="AI23" s="17">
        <v>123</v>
      </c>
      <c r="AJ23" s="17">
        <v>119</v>
      </c>
      <c r="AK23" s="17">
        <v>109</v>
      </c>
      <c r="AL23" s="17">
        <v>87</v>
      </c>
      <c r="AM23" s="17">
        <v>87</v>
      </c>
      <c r="AN23" s="17">
        <v>98</v>
      </c>
      <c r="AO23" s="218">
        <v>127</v>
      </c>
      <c r="AP23" s="218">
        <v>105</v>
      </c>
    </row>
    <row r="24" spans="1:42" hidden="1" outlineLevel="1" x14ac:dyDescent="0.25">
      <c r="A24" s="36" t="s">
        <v>17</v>
      </c>
      <c r="B24" s="37"/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302</v>
      </c>
      <c r="R24" s="17">
        <v>312</v>
      </c>
      <c r="S24" s="17">
        <v>331</v>
      </c>
      <c r="T24" s="17">
        <v>214</v>
      </c>
      <c r="U24" s="17">
        <v>198</v>
      </c>
      <c r="V24" s="17">
        <v>252</v>
      </c>
      <c r="W24" s="17">
        <v>265</v>
      </c>
      <c r="X24" s="17">
        <v>214</v>
      </c>
      <c r="Y24" s="17">
        <v>255</v>
      </c>
      <c r="Z24" s="17">
        <v>222</v>
      </c>
      <c r="AA24" s="17">
        <v>176</v>
      </c>
      <c r="AB24" s="17">
        <v>206</v>
      </c>
      <c r="AC24" s="17">
        <v>208</v>
      </c>
      <c r="AD24" s="17">
        <v>243</v>
      </c>
      <c r="AE24" s="17">
        <v>212</v>
      </c>
      <c r="AF24" s="17">
        <v>211</v>
      </c>
      <c r="AG24" s="17">
        <v>195</v>
      </c>
      <c r="AH24" s="17">
        <v>184</v>
      </c>
      <c r="AI24" s="17">
        <v>251</v>
      </c>
      <c r="AJ24" s="17">
        <v>287</v>
      </c>
      <c r="AK24" s="17">
        <v>228</v>
      </c>
      <c r="AL24" s="17">
        <v>173</v>
      </c>
      <c r="AM24" s="17">
        <v>168</v>
      </c>
      <c r="AN24" s="17">
        <v>226</v>
      </c>
      <c r="AO24" s="218">
        <v>185</v>
      </c>
      <c r="AP24" s="218">
        <v>217</v>
      </c>
    </row>
    <row r="25" spans="1:42" hidden="1" outlineLevel="1" x14ac:dyDescent="0.25">
      <c r="A25" s="36" t="s">
        <v>18</v>
      </c>
      <c r="B25" s="37"/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379</v>
      </c>
      <c r="R25" s="17">
        <v>455</v>
      </c>
      <c r="S25" s="17">
        <v>482</v>
      </c>
      <c r="T25" s="17">
        <v>338</v>
      </c>
      <c r="U25" s="17">
        <v>296</v>
      </c>
      <c r="V25" s="17">
        <v>307</v>
      </c>
      <c r="W25" s="17">
        <v>382</v>
      </c>
      <c r="X25" s="17">
        <v>304</v>
      </c>
      <c r="Y25" s="17">
        <v>390</v>
      </c>
      <c r="Z25" s="17">
        <v>313</v>
      </c>
      <c r="AA25" s="17">
        <v>256</v>
      </c>
      <c r="AB25" s="17">
        <v>266</v>
      </c>
      <c r="AC25" s="17">
        <v>304</v>
      </c>
      <c r="AD25" s="17">
        <v>376</v>
      </c>
      <c r="AE25" s="17">
        <v>358</v>
      </c>
      <c r="AF25" s="17">
        <v>378</v>
      </c>
      <c r="AG25" s="17">
        <v>298</v>
      </c>
      <c r="AH25" s="17">
        <v>323</v>
      </c>
      <c r="AI25" s="17">
        <v>344</v>
      </c>
      <c r="AJ25" s="17">
        <v>374</v>
      </c>
      <c r="AK25" s="17">
        <v>358</v>
      </c>
      <c r="AL25" s="17">
        <v>296</v>
      </c>
      <c r="AM25" s="17">
        <v>244</v>
      </c>
      <c r="AN25" s="17">
        <v>266</v>
      </c>
      <c r="AO25" s="218">
        <v>329</v>
      </c>
      <c r="AP25" s="218">
        <v>366</v>
      </c>
    </row>
    <row r="26" spans="1:42" hidden="1" outlineLevel="1" x14ac:dyDescent="0.25">
      <c r="A26" s="36" t="s">
        <v>19</v>
      </c>
      <c r="B26" s="37"/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476</v>
      </c>
      <c r="R26" s="17">
        <v>537</v>
      </c>
      <c r="S26" s="17">
        <v>520</v>
      </c>
      <c r="T26" s="17">
        <v>451</v>
      </c>
      <c r="U26" s="17">
        <v>387</v>
      </c>
      <c r="V26" s="17">
        <v>409</v>
      </c>
      <c r="W26" s="17">
        <v>475</v>
      </c>
      <c r="X26" s="17">
        <v>370</v>
      </c>
      <c r="Y26" s="17">
        <v>486</v>
      </c>
      <c r="Z26" s="17">
        <v>368</v>
      </c>
      <c r="AA26" s="17">
        <v>313</v>
      </c>
      <c r="AB26" s="17">
        <v>339</v>
      </c>
      <c r="AC26" s="17">
        <v>377</v>
      </c>
      <c r="AD26" s="17">
        <v>520</v>
      </c>
      <c r="AE26" s="17">
        <v>421</v>
      </c>
      <c r="AF26" s="17">
        <v>442</v>
      </c>
      <c r="AG26" s="17">
        <v>403</v>
      </c>
      <c r="AH26" s="17">
        <v>387</v>
      </c>
      <c r="AI26" s="17">
        <v>393</v>
      </c>
      <c r="AJ26" s="17">
        <v>440</v>
      </c>
      <c r="AK26" s="17">
        <v>454</v>
      </c>
      <c r="AL26" s="17">
        <v>341</v>
      </c>
      <c r="AM26" s="17">
        <v>329</v>
      </c>
      <c r="AN26" s="17">
        <v>327</v>
      </c>
      <c r="AO26" s="218">
        <v>397</v>
      </c>
      <c r="AP26" s="218">
        <v>431</v>
      </c>
    </row>
    <row r="27" spans="1:42" hidden="1" outlineLevel="1" x14ac:dyDescent="0.25">
      <c r="A27" s="36" t="s">
        <v>20</v>
      </c>
      <c r="B27" s="37"/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532</v>
      </c>
      <c r="R27" s="17">
        <v>614</v>
      </c>
      <c r="S27" s="17">
        <v>583</v>
      </c>
      <c r="T27" s="17">
        <v>503</v>
      </c>
      <c r="U27" s="17">
        <v>433</v>
      </c>
      <c r="V27" s="17">
        <v>439</v>
      </c>
      <c r="W27" s="17">
        <v>513</v>
      </c>
      <c r="X27" s="17">
        <v>398</v>
      </c>
      <c r="Y27" s="17">
        <v>555</v>
      </c>
      <c r="Z27" s="17">
        <v>423</v>
      </c>
      <c r="AA27" s="17">
        <v>376</v>
      </c>
      <c r="AB27" s="17">
        <v>391</v>
      </c>
      <c r="AC27" s="17">
        <v>379</v>
      </c>
      <c r="AD27" s="17">
        <v>551</v>
      </c>
      <c r="AE27" s="17">
        <v>540</v>
      </c>
      <c r="AF27" s="17">
        <v>495</v>
      </c>
      <c r="AG27" s="17">
        <v>432</v>
      </c>
      <c r="AH27" s="17">
        <v>419</v>
      </c>
      <c r="AI27" s="17">
        <v>428</v>
      </c>
      <c r="AJ27" s="17">
        <v>458</v>
      </c>
      <c r="AK27" s="17">
        <v>471</v>
      </c>
      <c r="AL27" s="17">
        <v>418</v>
      </c>
      <c r="AM27" s="17">
        <v>337</v>
      </c>
      <c r="AN27" s="17">
        <v>336</v>
      </c>
      <c r="AO27" s="218">
        <v>348</v>
      </c>
      <c r="AP27" s="218">
        <v>406</v>
      </c>
    </row>
    <row r="28" spans="1:42" hidden="1" outlineLevel="1" x14ac:dyDescent="0.25">
      <c r="A28" s="36" t="s">
        <v>21</v>
      </c>
      <c r="B28" s="37"/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598</v>
      </c>
      <c r="R28" s="17">
        <v>712</v>
      </c>
      <c r="S28" s="17">
        <v>624</v>
      </c>
      <c r="T28" s="17">
        <v>501</v>
      </c>
      <c r="U28" s="17">
        <v>417</v>
      </c>
      <c r="V28" s="17">
        <v>429</v>
      </c>
      <c r="W28" s="17">
        <v>539</v>
      </c>
      <c r="X28" s="17">
        <v>438</v>
      </c>
      <c r="Y28" s="17">
        <v>563</v>
      </c>
      <c r="Z28" s="17">
        <v>481</v>
      </c>
      <c r="AA28" s="17">
        <v>384</v>
      </c>
      <c r="AB28" s="17">
        <v>444</v>
      </c>
      <c r="AC28" s="17">
        <v>438</v>
      </c>
      <c r="AD28" s="17">
        <v>554</v>
      </c>
      <c r="AE28" s="17">
        <v>504</v>
      </c>
      <c r="AF28" s="17">
        <v>532</v>
      </c>
      <c r="AG28" s="17">
        <v>424</v>
      </c>
      <c r="AH28" s="17">
        <v>425</v>
      </c>
      <c r="AI28" s="17">
        <v>452</v>
      </c>
      <c r="AJ28" s="17">
        <v>453</v>
      </c>
      <c r="AK28" s="17">
        <v>472</v>
      </c>
      <c r="AL28" s="17">
        <v>381</v>
      </c>
      <c r="AM28" s="17">
        <v>315</v>
      </c>
      <c r="AN28" s="17">
        <v>342</v>
      </c>
      <c r="AO28" s="218">
        <v>353</v>
      </c>
      <c r="AP28" s="218">
        <v>428</v>
      </c>
    </row>
    <row r="29" spans="1:42" hidden="1" outlineLevel="1" x14ac:dyDescent="0.25">
      <c r="A29" s="36" t="s">
        <v>22</v>
      </c>
      <c r="B29" s="37"/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744</v>
      </c>
      <c r="R29" s="17">
        <v>822</v>
      </c>
      <c r="S29" s="17">
        <v>785</v>
      </c>
      <c r="T29" s="17">
        <v>669</v>
      </c>
      <c r="U29" s="17">
        <v>550</v>
      </c>
      <c r="V29" s="17">
        <v>544</v>
      </c>
      <c r="W29" s="17">
        <v>633</v>
      </c>
      <c r="X29" s="17">
        <v>551</v>
      </c>
      <c r="Y29" s="17">
        <v>689</v>
      </c>
      <c r="Z29" s="17">
        <v>537</v>
      </c>
      <c r="AA29" s="17">
        <v>452</v>
      </c>
      <c r="AB29" s="17">
        <v>497</v>
      </c>
      <c r="AC29" s="17">
        <v>500</v>
      </c>
      <c r="AD29" s="17">
        <v>729</v>
      </c>
      <c r="AE29" s="17">
        <v>603</v>
      </c>
      <c r="AF29" s="17">
        <v>549</v>
      </c>
      <c r="AG29" s="17">
        <v>485</v>
      </c>
      <c r="AH29" s="17">
        <v>532</v>
      </c>
      <c r="AI29" s="17">
        <v>469</v>
      </c>
      <c r="AJ29" s="17">
        <v>493</v>
      </c>
      <c r="AK29" s="17">
        <v>574</v>
      </c>
      <c r="AL29" s="17">
        <v>453</v>
      </c>
      <c r="AM29" s="17">
        <v>370</v>
      </c>
      <c r="AN29" s="17">
        <v>373</v>
      </c>
      <c r="AO29" s="218">
        <v>420</v>
      </c>
      <c r="AP29" s="218">
        <v>452</v>
      </c>
    </row>
    <row r="30" spans="1:42" hidden="1" outlineLevel="1" x14ac:dyDescent="0.25">
      <c r="A30" s="36" t="s">
        <v>23</v>
      </c>
      <c r="B30" s="37"/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919</v>
      </c>
      <c r="R30" s="17">
        <v>1073</v>
      </c>
      <c r="S30" s="17">
        <v>893</v>
      </c>
      <c r="T30" s="17">
        <v>703</v>
      </c>
      <c r="U30" s="17">
        <v>602</v>
      </c>
      <c r="V30" s="17">
        <v>626</v>
      </c>
      <c r="W30" s="17">
        <v>757</v>
      </c>
      <c r="X30" s="17">
        <v>557</v>
      </c>
      <c r="Y30" s="17">
        <v>797</v>
      </c>
      <c r="Z30" s="17">
        <v>630</v>
      </c>
      <c r="AA30" s="17">
        <v>521</v>
      </c>
      <c r="AB30" s="17">
        <v>534</v>
      </c>
      <c r="AC30" s="17">
        <v>521</v>
      </c>
      <c r="AD30" s="17">
        <v>743</v>
      </c>
      <c r="AE30" s="17">
        <v>703</v>
      </c>
      <c r="AF30" s="17">
        <v>683</v>
      </c>
      <c r="AG30" s="17">
        <v>551</v>
      </c>
      <c r="AH30" s="17">
        <v>582</v>
      </c>
      <c r="AI30" s="17">
        <v>541</v>
      </c>
      <c r="AJ30" s="17">
        <v>563</v>
      </c>
      <c r="AK30" s="17">
        <v>592</v>
      </c>
      <c r="AL30" s="17">
        <v>504</v>
      </c>
      <c r="AM30" s="17">
        <v>390</v>
      </c>
      <c r="AN30" s="17">
        <v>398</v>
      </c>
      <c r="AO30" s="218">
        <v>423</v>
      </c>
      <c r="AP30" s="218">
        <v>507</v>
      </c>
    </row>
    <row r="31" spans="1:42" hidden="1" outlineLevel="1" x14ac:dyDescent="0.25">
      <c r="A31" s="36" t="s">
        <v>24</v>
      </c>
      <c r="B31" s="37"/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579</v>
      </c>
      <c r="R31" s="17">
        <v>614</v>
      </c>
      <c r="S31" s="17">
        <v>497</v>
      </c>
      <c r="T31" s="17">
        <v>411</v>
      </c>
      <c r="U31" s="17">
        <v>334</v>
      </c>
      <c r="V31" s="17">
        <v>378</v>
      </c>
      <c r="W31" s="17">
        <v>438</v>
      </c>
      <c r="X31" s="17">
        <v>379</v>
      </c>
      <c r="Y31" s="17">
        <v>476</v>
      </c>
      <c r="Z31" s="17">
        <v>345</v>
      </c>
      <c r="AA31" s="17">
        <v>306</v>
      </c>
      <c r="AB31" s="17">
        <v>349</v>
      </c>
      <c r="AC31" s="17">
        <v>373</v>
      </c>
      <c r="AD31" s="17">
        <v>488</v>
      </c>
      <c r="AE31" s="17">
        <v>462</v>
      </c>
      <c r="AF31" s="17">
        <v>458</v>
      </c>
      <c r="AG31" s="17">
        <v>320</v>
      </c>
      <c r="AH31" s="17">
        <v>355</v>
      </c>
      <c r="AI31" s="17">
        <v>346</v>
      </c>
      <c r="AJ31" s="17">
        <v>322</v>
      </c>
      <c r="AK31" s="17">
        <v>363</v>
      </c>
      <c r="AL31" s="17">
        <v>264</v>
      </c>
      <c r="AM31" s="17">
        <v>248</v>
      </c>
      <c r="AN31" s="17">
        <v>256</v>
      </c>
      <c r="AO31" s="218">
        <v>285</v>
      </c>
      <c r="AP31" s="218">
        <v>328</v>
      </c>
    </row>
    <row r="32" spans="1:42" hidden="1" outlineLevel="1" x14ac:dyDescent="0.25">
      <c r="A32" s="36" t="s">
        <v>795</v>
      </c>
      <c r="B32" s="37"/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173</v>
      </c>
      <c r="R32" s="17">
        <v>179</v>
      </c>
      <c r="S32" s="17">
        <v>145</v>
      </c>
      <c r="T32" s="17">
        <v>105</v>
      </c>
      <c r="U32" s="17">
        <v>95</v>
      </c>
      <c r="V32" s="17">
        <v>109</v>
      </c>
      <c r="W32" s="17">
        <v>128</v>
      </c>
      <c r="X32" s="17">
        <v>106</v>
      </c>
      <c r="Y32" s="17">
        <v>134</v>
      </c>
      <c r="Z32" s="17">
        <v>107</v>
      </c>
      <c r="AA32" s="17">
        <v>88</v>
      </c>
      <c r="AB32" s="17">
        <v>93</v>
      </c>
      <c r="AC32" s="17">
        <v>99</v>
      </c>
      <c r="AD32" s="17">
        <v>147</v>
      </c>
      <c r="AE32" s="17">
        <v>129</v>
      </c>
      <c r="AF32" s="17">
        <v>163</v>
      </c>
      <c r="AG32" s="17">
        <v>129</v>
      </c>
      <c r="AH32" s="17">
        <v>114</v>
      </c>
      <c r="AI32" s="17">
        <v>110</v>
      </c>
      <c r="AJ32" s="17">
        <v>98</v>
      </c>
      <c r="AK32" s="17">
        <v>107</v>
      </c>
      <c r="AL32" s="17">
        <v>113</v>
      </c>
      <c r="AM32" s="17">
        <v>75</v>
      </c>
      <c r="AN32" s="17">
        <v>84</v>
      </c>
      <c r="AO32" s="218">
        <v>76</v>
      </c>
      <c r="AP32" s="218">
        <v>111</v>
      </c>
    </row>
    <row r="33" spans="1:42" hidden="1" outlineLevel="1" x14ac:dyDescent="0.25">
      <c r="A33" s="36"/>
      <c r="B33" s="37"/>
      <c r="C33" s="37"/>
      <c r="D33" s="37"/>
      <c r="E33" s="37"/>
      <c r="F33" s="3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218"/>
      <c r="AP33" s="218"/>
    </row>
    <row r="34" spans="1:42" hidden="1" outlineLevel="1" x14ac:dyDescent="0.25">
      <c r="A34" s="49" t="s">
        <v>27</v>
      </c>
      <c r="B34" s="50"/>
      <c r="C34" s="50"/>
      <c r="D34" s="50"/>
      <c r="E34" s="50"/>
      <c r="F34" s="50"/>
    </row>
    <row r="35" spans="1:42" hidden="1" outlineLevel="1" x14ac:dyDescent="0.25">
      <c r="A35" s="16" t="s">
        <v>628</v>
      </c>
    </row>
    <row r="36" spans="1:42" hidden="1" outlineLevel="1" x14ac:dyDescent="0.25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57.31</v>
      </c>
      <c r="R36" s="19">
        <v>1554.76</v>
      </c>
      <c r="S36" s="19">
        <v>565.70000000000005</v>
      </c>
      <c r="T36" s="19">
        <v>0</v>
      </c>
      <c r="U36" s="19">
        <v>-172.46</v>
      </c>
      <c r="V36" s="19">
        <v>0</v>
      </c>
      <c r="W36" s="19">
        <v>520.1</v>
      </c>
      <c r="X36" s="19">
        <v>196.21</v>
      </c>
      <c r="Y36" s="19">
        <v>228.45</v>
      </c>
      <c r="Z36" s="19">
        <v>265.95</v>
      </c>
      <c r="AA36" s="19">
        <v>266.81</v>
      </c>
      <c r="AB36" s="19">
        <v>1547.92</v>
      </c>
      <c r="AC36" s="19">
        <v>103.32</v>
      </c>
      <c r="AD36" s="19">
        <v>387.52</v>
      </c>
      <c r="AE36" s="19">
        <v>707.65</v>
      </c>
      <c r="AF36" s="19">
        <v>398.32</v>
      </c>
      <c r="AG36" s="19">
        <v>0</v>
      </c>
      <c r="AH36" s="19">
        <v>51.8</v>
      </c>
      <c r="AI36" s="19">
        <v>702.41</v>
      </c>
      <c r="AJ36" s="19">
        <v>3111.57</v>
      </c>
      <c r="AK36" s="19">
        <v>1744.03</v>
      </c>
      <c r="AL36" s="19">
        <v>589.87</v>
      </c>
      <c r="AM36" s="19">
        <v>76.650000000000006</v>
      </c>
      <c r="AN36" s="19">
        <v>0</v>
      </c>
      <c r="AO36" s="224">
        <v>1515.55</v>
      </c>
      <c r="AP36" s="224">
        <v>3212.45</v>
      </c>
    </row>
    <row r="37" spans="1:42" hidden="1" outlineLevel="1" x14ac:dyDescent="0.25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23632.47</v>
      </c>
      <c r="Z37" s="19">
        <v>9652.6200000000008</v>
      </c>
      <c r="AA37" s="19">
        <v>7904</v>
      </c>
      <c r="AB37" s="19">
        <v>828.97</v>
      </c>
      <c r="AC37" s="19">
        <v>0</v>
      </c>
      <c r="AD37" s="19">
        <v>3488.57</v>
      </c>
      <c r="AE37" s="19">
        <v>11159.48</v>
      </c>
      <c r="AF37" s="19">
        <v>0</v>
      </c>
      <c r="AG37" s="19">
        <v>0</v>
      </c>
      <c r="AH37" s="19">
        <v>936.6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224">
        <v>0</v>
      </c>
      <c r="AP37" s="224">
        <v>7.49</v>
      </c>
    </row>
    <row r="38" spans="1:42" hidden="1" outlineLevel="1" x14ac:dyDescent="0.25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632.04999999999995</v>
      </c>
      <c r="R38" s="19">
        <v>2078.86</v>
      </c>
      <c r="S38" s="19">
        <v>4616.16</v>
      </c>
      <c r="T38" s="19">
        <v>1614.91</v>
      </c>
      <c r="U38" s="19">
        <v>819.22</v>
      </c>
      <c r="V38" s="19">
        <v>965.09</v>
      </c>
      <c r="W38" s="19">
        <v>440.7</v>
      </c>
      <c r="X38" s="19">
        <v>1596.17</v>
      </c>
      <c r="Y38" s="19">
        <v>382.85</v>
      </c>
      <c r="Z38" s="19">
        <v>1036.23</v>
      </c>
      <c r="AA38" s="19">
        <v>744.82</v>
      </c>
      <c r="AB38" s="19">
        <v>908.91</v>
      </c>
      <c r="AC38" s="19">
        <v>272.8</v>
      </c>
      <c r="AD38" s="19">
        <v>1159.8599999999999</v>
      </c>
      <c r="AE38" s="19">
        <v>1107.06</v>
      </c>
      <c r="AF38" s="19">
        <v>1613.57</v>
      </c>
      <c r="AG38" s="19">
        <v>0</v>
      </c>
      <c r="AH38" s="19">
        <v>8.1300000000000008</v>
      </c>
      <c r="AI38" s="19">
        <v>0</v>
      </c>
      <c r="AJ38" s="19">
        <v>843.27</v>
      </c>
      <c r="AK38" s="19">
        <v>1368.26</v>
      </c>
      <c r="AL38" s="19">
        <v>719.64</v>
      </c>
      <c r="AM38" s="19">
        <v>10</v>
      </c>
      <c r="AN38" s="19">
        <v>0</v>
      </c>
      <c r="AO38" s="224">
        <v>1966.4</v>
      </c>
      <c r="AP38" s="224">
        <v>0</v>
      </c>
    </row>
    <row r="39" spans="1:42" hidden="1" outlineLevel="1" x14ac:dyDescent="0.25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5938.25</v>
      </c>
      <c r="S39" s="19">
        <v>215.66</v>
      </c>
      <c r="T39" s="19">
        <v>0</v>
      </c>
      <c r="U39" s="19">
        <v>171.44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362.61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32.049999999999997</v>
      </c>
      <c r="AG39" s="19">
        <v>0</v>
      </c>
      <c r="AH39" s="19">
        <v>36.25</v>
      </c>
      <c r="AI39" s="19">
        <v>364.31</v>
      </c>
      <c r="AJ39" s="19">
        <v>0</v>
      </c>
      <c r="AK39" s="19">
        <v>1207.28</v>
      </c>
      <c r="AL39" s="19">
        <v>0</v>
      </c>
      <c r="AM39" s="19">
        <v>427.61</v>
      </c>
      <c r="AN39" s="19">
        <v>0</v>
      </c>
      <c r="AO39" s="224">
        <v>11935.3</v>
      </c>
      <c r="AP39" s="224">
        <v>10912.77</v>
      </c>
    </row>
    <row r="40" spans="1:42" hidden="1" outlineLevel="1" x14ac:dyDescent="0.25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3405.02</v>
      </c>
      <c r="S40" s="19">
        <v>489.25</v>
      </c>
      <c r="T40" s="19">
        <v>1328.53</v>
      </c>
      <c r="U40" s="19">
        <v>499</v>
      </c>
      <c r="V40" s="19">
        <v>409.02</v>
      </c>
      <c r="W40" s="19">
        <v>1202.2</v>
      </c>
      <c r="X40" s="19">
        <v>1411.68</v>
      </c>
      <c r="Y40" s="19">
        <v>346.75</v>
      </c>
      <c r="Z40" s="19">
        <v>548.15</v>
      </c>
      <c r="AA40" s="19">
        <v>0</v>
      </c>
      <c r="AB40" s="19">
        <v>0</v>
      </c>
      <c r="AC40" s="19">
        <v>1213.42</v>
      </c>
      <c r="AD40" s="19">
        <v>1774.93</v>
      </c>
      <c r="AE40" s="19">
        <v>0</v>
      </c>
      <c r="AF40" s="19">
        <v>602.16999999999996</v>
      </c>
      <c r="AG40" s="19">
        <v>60</v>
      </c>
      <c r="AH40" s="19">
        <v>753.21</v>
      </c>
      <c r="AI40" s="19">
        <v>221.37</v>
      </c>
      <c r="AJ40" s="19">
        <v>0</v>
      </c>
      <c r="AK40" s="19">
        <v>207.12</v>
      </c>
      <c r="AL40" s="19">
        <v>1367.75</v>
      </c>
      <c r="AM40" s="19">
        <v>1501.3</v>
      </c>
      <c r="AN40" s="19">
        <v>387.28</v>
      </c>
      <c r="AO40" s="224">
        <v>1985.51</v>
      </c>
      <c r="AP40" s="224">
        <v>2584.61</v>
      </c>
    </row>
    <row r="41" spans="1:42" hidden="1" outlineLevel="1" x14ac:dyDescent="0.25">
      <c r="A41" s="28" t="s">
        <v>15</v>
      </c>
      <c r="B41" s="32"/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15244.08</v>
      </c>
      <c r="R41" s="19">
        <v>11189.15</v>
      </c>
      <c r="S41" s="19">
        <v>8843.5499999999993</v>
      </c>
      <c r="T41" s="19">
        <v>5451.38</v>
      </c>
      <c r="U41" s="19">
        <v>1496.21</v>
      </c>
      <c r="V41" s="19">
        <v>7324.64</v>
      </c>
      <c r="W41" s="19">
        <v>3788.22</v>
      </c>
      <c r="X41" s="19">
        <v>711.6</v>
      </c>
      <c r="Y41" s="19">
        <v>5809.12</v>
      </c>
      <c r="Z41" s="19">
        <v>386.64</v>
      </c>
      <c r="AA41" s="19">
        <v>1514.93</v>
      </c>
      <c r="AB41" s="19">
        <v>2034.8</v>
      </c>
      <c r="AC41" s="19">
        <v>622.37</v>
      </c>
      <c r="AD41" s="19">
        <v>2450.92</v>
      </c>
      <c r="AE41" s="19">
        <v>0</v>
      </c>
      <c r="AF41" s="19">
        <v>1050</v>
      </c>
      <c r="AG41" s="19">
        <v>34.159999999999997</v>
      </c>
      <c r="AH41" s="19">
        <v>1243.94</v>
      </c>
      <c r="AI41" s="19">
        <v>0</v>
      </c>
      <c r="AJ41" s="19">
        <v>931.63</v>
      </c>
      <c r="AK41" s="19">
        <v>1926.27</v>
      </c>
      <c r="AL41" s="19">
        <v>547.64</v>
      </c>
      <c r="AM41" s="19">
        <v>2296.8000000000002</v>
      </c>
      <c r="AN41" s="19">
        <v>654.63</v>
      </c>
      <c r="AO41" s="224">
        <v>2862.45</v>
      </c>
      <c r="AP41" s="224">
        <v>4662.75</v>
      </c>
    </row>
    <row r="42" spans="1:42" hidden="1" outlineLevel="1" x14ac:dyDescent="0.25">
      <c r="A42" s="28" t="s">
        <v>16</v>
      </c>
      <c r="B42" s="32"/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34788.639999999999</v>
      </c>
      <c r="R42" s="19">
        <v>81125.679999999993</v>
      </c>
      <c r="S42" s="19">
        <v>78376.83</v>
      </c>
      <c r="T42" s="19">
        <v>49169.06</v>
      </c>
      <c r="U42" s="19">
        <v>69586.52</v>
      </c>
      <c r="V42" s="19">
        <v>94383.62</v>
      </c>
      <c r="W42" s="19">
        <v>58628.17</v>
      </c>
      <c r="X42" s="19">
        <v>50674.71</v>
      </c>
      <c r="Y42" s="19">
        <v>46776.7</v>
      </c>
      <c r="Z42" s="19">
        <v>38023.660000000003</v>
      </c>
      <c r="AA42" s="19">
        <v>46603.83</v>
      </c>
      <c r="AB42" s="19">
        <v>15098.66</v>
      </c>
      <c r="AC42" s="19">
        <v>45979.17</v>
      </c>
      <c r="AD42" s="19">
        <v>58372.4</v>
      </c>
      <c r="AE42" s="19">
        <v>42508.36</v>
      </c>
      <c r="AF42" s="19">
        <v>46091.69</v>
      </c>
      <c r="AG42" s="19">
        <v>24583.11</v>
      </c>
      <c r="AH42" s="19">
        <v>32590.07</v>
      </c>
      <c r="AI42" s="19">
        <v>44659.03</v>
      </c>
      <c r="AJ42" s="19">
        <v>50867.9</v>
      </c>
      <c r="AK42" s="19">
        <v>42824.53</v>
      </c>
      <c r="AL42" s="19">
        <v>13137.33</v>
      </c>
      <c r="AM42" s="19">
        <v>39801.480000000003</v>
      </c>
      <c r="AN42" s="19">
        <v>24408.06</v>
      </c>
      <c r="AO42" s="224">
        <v>58682.32</v>
      </c>
      <c r="AP42" s="224">
        <v>40751.519999999997</v>
      </c>
    </row>
    <row r="43" spans="1:42" hidden="1" outlineLevel="1" x14ac:dyDescent="0.25">
      <c r="A43" s="28" t="s">
        <v>17</v>
      </c>
      <c r="B43" s="32"/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102482.98</v>
      </c>
      <c r="R43" s="19">
        <v>216993.97</v>
      </c>
      <c r="S43" s="19">
        <v>287343.67</v>
      </c>
      <c r="T43" s="19">
        <v>179105.84</v>
      </c>
      <c r="U43" s="19">
        <v>150562.43</v>
      </c>
      <c r="V43" s="19">
        <v>184335.35999999999</v>
      </c>
      <c r="W43" s="19">
        <v>255612.41</v>
      </c>
      <c r="X43" s="19">
        <v>176684.44</v>
      </c>
      <c r="Y43" s="19">
        <v>168551.89</v>
      </c>
      <c r="Z43" s="19">
        <v>138412.97</v>
      </c>
      <c r="AA43" s="19">
        <v>173006.26</v>
      </c>
      <c r="AB43" s="19">
        <v>146114.23000000001</v>
      </c>
      <c r="AC43" s="19">
        <v>200108.24</v>
      </c>
      <c r="AD43" s="19">
        <v>136373.97</v>
      </c>
      <c r="AE43" s="19">
        <v>132881.53</v>
      </c>
      <c r="AF43" s="19">
        <v>101133.89</v>
      </c>
      <c r="AG43" s="19">
        <v>90816.13</v>
      </c>
      <c r="AH43" s="19">
        <v>67891.33</v>
      </c>
      <c r="AI43" s="19">
        <v>108785.34</v>
      </c>
      <c r="AJ43" s="19">
        <v>173541.36</v>
      </c>
      <c r="AK43" s="19">
        <v>132903.71</v>
      </c>
      <c r="AL43" s="19">
        <v>63156.56</v>
      </c>
      <c r="AM43" s="19">
        <v>92670.07</v>
      </c>
      <c r="AN43" s="19">
        <v>66216.399999999994</v>
      </c>
      <c r="AO43" s="224">
        <v>86479.95</v>
      </c>
      <c r="AP43" s="224">
        <v>115053.57</v>
      </c>
    </row>
    <row r="44" spans="1:42" hidden="1" outlineLevel="1" x14ac:dyDescent="0.25">
      <c r="A44" s="28" t="s">
        <v>18</v>
      </c>
      <c r="B44" s="32"/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143539.76999999999</v>
      </c>
      <c r="R44" s="19">
        <v>291312.90999999997</v>
      </c>
      <c r="S44" s="19">
        <v>496658.95</v>
      </c>
      <c r="T44" s="19">
        <v>379763.94</v>
      </c>
      <c r="U44" s="19">
        <v>228423.92</v>
      </c>
      <c r="V44" s="19">
        <v>253871.3</v>
      </c>
      <c r="W44" s="19">
        <v>466137.51</v>
      </c>
      <c r="X44" s="19">
        <v>299561.53000000003</v>
      </c>
      <c r="Y44" s="19">
        <v>327288.48</v>
      </c>
      <c r="Z44" s="19">
        <v>375008.29</v>
      </c>
      <c r="AA44" s="19">
        <v>272024.76</v>
      </c>
      <c r="AB44" s="19">
        <v>232477.09</v>
      </c>
      <c r="AC44" s="19">
        <v>262363.59999999998</v>
      </c>
      <c r="AD44" s="19">
        <v>268973.34000000003</v>
      </c>
      <c r="AE44" s="19">
        <v>360539.98</v>
      </c>
      <c r="AF44" s="19">
        <v>337359.17</v>
      </c>
      <c r="AG44" s="19">
        <v>214375.04000000001</v>
      </c>
      <c r="AH44" s="19">
        <v>254447.08</v>
      </c>
      <c r="AI44" s="19">
        <v>251647.98</v>
      </c>
      <c r="AJ44" s="19">
        <v>394833.39</v>
      </c>
      <c r="AK44" s="19">
        <v>248557.63</v>
      </c>
      <c r="AL44" s="19">
        <v>130198.49</v>
      </c>
      <c r="AM44" s="19">
        <v>180113.81</v>
      </c>
      <c r="AN44" s="19">
        <v>81935.62</v>
      </c>
      <c r="AO44" s="224">
        <v>124848.15</v>
      </c>
      <c r="AP44" s="224">
        <v>205460.67</v>
      </c>
    </row>
    <row r="45" spans="1:42" hidden="1" outlineLevel="1" x14ac:dyDescent="0.25">
      <c r="A45" s="28" t="s">
        <v>19</v>
      </c>
      <c r="B45" s="32"/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221274.74</v>
      </c>
      <c r="R45" s="19">
        <v>322059.37</v>
      </c>
      <c r="S45" s="19">
        <v>514237.44</v>
      </c>
      <c r="T45" s="19">
        <v>469201.21</v>
      </c>
      <c r="U45" s="19">
        <v>346704.47</v>
      </c>
      <c r="V45" s="19">
        <v>355280.09</v>
      </c>
      <c r="W45" s="19">
        <v>681915.37</v>
      </c>
      <c r="X45" s="19">
        <v>465123.27</v>
      </c>
      <c r="Y45" s="19">
        <v>406500.3</v>
      </c>
      <c r="Z45" s="19">
        <v>340807.59</v>
      </c>
      <c r="AA45" s="19">
        <v>333209.24</v>
      </c>
      <c r="AB45" s="19">
        <v>386084.44</v>
      </c>
      <c r="AC45" s="19">
        <v>445011.12</v>
      </c>
      <c r="AD45" s="19">
        <v>621942.86</v>
      </c>
      <c r="AE45" s="19">
        <v>363605.7</v>
      </c>
      <c r="AF45" s="19">
        <v>380384.66</v>
      </c>
      <c r="AG45" s="19">
        <v>396545.58</v>
      </c>
      <c r="AH45" s="19">
        <v>447961.54</v>
      </c>
      <c r="AI45" s="19">
        <v>215193.85</v>
      </c>
      <c r="AJ45" s="19">
        <v>421221.93</v>
      </c>
      <c r="AK45" s="19">
        <v>329286.32</v>
      </c>
      <c r="AL45" s="19">
        <v>203696.16</v>
      </c>
      <c r="AM45" s="19">
        <v>238218.58</v>
      </c>
      <c r="AN45" s="19">
        <v>143112.17000000001</v>
      </c>
      <c r="AO45" s="224">
        <v>211232.44</v>
      </c>
      <c r="AP45" s="224">
        <v>265657.65999999997</v>
      </c>
    </row>
    <row r="46" spans="1:42" hidden="1" outlineLevel="1" x14ac:dyDescent="0.25">
      <c r="A46" s="28" t="s">
        <v>20</v>
      </c>
      <c r="B46" s="32"/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257413.88</v>
      </c>
      <c r="R46" s="19">
        <v>377727.66</v>
      </c>
      <c r="S46" s="19">
        <v>679925.16</v>
      </c>
      <c r="T46" s="19">
        <v>598281.18000000005</v>
      </c>
      <c r="U46" s="19">
        <v>344765.53</v>
      </c>
      <c r="V46" s="19">
        <v>349746.56</v>
      </c>
      <c r="W46" s="19">
        <v>705776.35</v>
      </c>
      <c r="X46" s="19">
        <v>497997.02</v>
      </c>
      <c r="Y46" s="19">
        <v>520710.66</v>
      </c>
      <c r="Z46" s="19">
        <v>448430.56</v>
      </c>
      <c r="AA46" s="19">
        <v>391649.73</v>
      </c>
      <c r="AB46" s="19">
        <v>388761.08</v>
      </c>
      <c r="AC46" s="19">
        <v>531997.66</v>
      </c>
      <c r="AD46" s="19">
        <v>533543.98</v>
      </c>
      <c r="AE46" s="19">
        <v>440983.98</v>
      </c>
      <c r="AF46" s="19">
        <v>488735.1</v>
      </c>
      <c r="AG46" s="19">
        <v>440426.87</v>
      </c>
      <c r="AH46" s="19">
        <v>403065.46</v>
      </c>
      <c r="AI46" s="19">
        <v>398085.34</v>
      </c>
      <c r="AJ46" s="19">
        <v>589040.43999999994</v>
      </c>
      <c r="AK46" s="19">
        <v>286618.49</v>
      </c>
      <c r="AL46" s="19">
        <v>284105.84999999998</v>
      </c>
      <c r="AM46" s="19">
        <v>224144.5</v>
      </c>
      <c r="AN46" s="19">
        <v>221145.65</v>
      </c>
      <c r="AO46" s="224">
        <v>213054.55</v>
      </c>
      <c r="AP46" s="224">
        <v>372829.39</v>
      </c>
    </row>
    <row r="47" spans="1:42" hidden="1" outlineLevel="1" x14ac:dyDescent="0.25">
      <c r="A47" s="28" t="s">
        <v>21</v>
      </c>
      <c r="B47" s="32"/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245010.81</v>
      </c>
      <c r="R47" s="19">
        <v>373197.59</v>
      </c>
      <c r="S47" s="19">
        <v>669015.30000000005</v>
      </c>
      <c r="T47" s="19">
        <v>432807.46</v>
      </c>
      <c r="U47" s="19">
        <v>425456.21</v>
      </c>
      <c r="V47" s="19">
        <v>385348.84</v>
      </c>
      <c r="W47" s="19">
        <v>743012.89</v>
      </c>
      <c r="X47" s="19">
        <v>447621.46</v>
      </c>
      <c r="Y47" s="19">
        <v>447694.81</v>
      </c>
      <c r="Z47" s="19">
        <v>568408.19999999995</v>
      </c>
      <c r="AA47" s="19">
        <v>441125.24</v>
      </c>
      <c r="AB47" s="19">
        <v>344219.95</v>
      </c>
      <c r="AC47" s="19">
        <v>487206.78</v>
      </c>
      <c r="AD47" s="19">
        <v>515032.6</v>
      </c>
      <c r="AE47" s="19">
        <v>458921.55</v>
      </c>
      <c r="AF47" s="19">
        <v>504139.31</v>
      </c>
      <c r="AG47" s="19">
        <v>402945.22</v>
      </c>
      <c r="AH47" s="19">
        <v>352109.5</v>
      </c>
      <c r="AI47" s="19">
        <v>426440.2</v>
      </c>
      <c r="AJ47" s="19">
        <v>540357.13</v>
      </c>
      <c r="AK47" s="19">
        <v>302020.19</v>
      </c>
      <c r="AL47" s="19">
        <v>251506.17</v>
      </c>
      <c r="AM47" s="19">
        <v>195440.5</v>
      </c>
      <c r="AN47" s="19">
        <v>152068.73000000001</v>
      </c>
      <c r="AO47" s="224">
        <v>150926.29999999999</v>
      </c>
      <c r="AP47" s="224">
        <v>330850.83</v>
      </c>
    </row>
    <row r="48" spans="1:42" hidden="1" outlineLevel="1" x14ac:dyDescent="0.25">
      <c r="A48" s="28" t="s">
        <v>22</v>
      </c>
      <c r="B48" s="32"/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167145.63</v>
      </c>
      <c r="R48" s="19">
        <v>320001.07</v>
      </c>
      <c r="S48" s="19">
        <v>599683.18000000005</v>
      </c>
      <c r="T48" s="19">
        <v>420831.77</v>
      </c>
      <c r="U48" s="19">
        <v>384997.02</v>
      </c>
      <c r="V48" s="19">
        <v>317157.92</v>
      </c>
      <c r="W48" s="19">
        <v>547740.5</v>
      </c>
      <c r="X48" s="19">
        <v>486375.25</v>
      </c>
      <c r="Y48" s="19">
        <v>434637.01</v>
      </c>
      <c r="Z48" s="19">
        <v>462199.15</v>
      </c>
      <c r="AA48" s="19">
        <v>307148.36</v>
      </c>
      <c r="AB48" s="19">
        <v>370948.8</v>
      </c>
      <c r="AC48" s="19">
        <v>405852.09</v>
      </c>
      <c r="AD48" s="19">
        <v>437582.25</v>
      </c>
      <c r="AE48" s="19">
        <v>316245.90999999997</v>
      </c>
      <c r="AF48" s="19">
        <v>336794.67</v>
      </c>
      <c r="AG48" s="19">
        <v>291077.65999999997</v>
      </c>
      <c r="AH48" s="19">
        <v>362508.91</v>
      </c>
      <c r="AI48" s="19">
        <v>250366.55</v>
      </c>
      <c r="AJ48" s="19">
        <v>326666.58</v>
      </c>
      <c r="AK48" s="19">
        <v>254286.52</v>
      </c>
      <c r="AL48" s="19">
        <v>209960.46</v>
      </c>
      <c r="AM48" s="19">
        <v>118786.59</v>
      </c>
      <c r="AN48" s="19">
        <v>131667.34</v>
      </c>
      <c r="AO48" s="224">
        <v>129297.68</v>
      </c>
      <c r="AP48" s="224">
        <v>230864.91</v>
      </c>
    </row>
    <row r="49" spans="1:42" hidden="1" outlineLevel="1" x14ac:dyDescent="0.25">
      <c r="A49" s="28" t="s">
        <v>23</v>
      </c>
      <c r="B49" s="32"/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87218.3</v>
      </c>
      <c r="R49" s="19">
        <v>283651.01</v>
      </c>
      <c r="S49" s="19">
        <v>347633.34</v>
      </c>
      <c r="T49" s="19">
        <v>321955.86</v>
      </c>
      <c r="U49" s="19">
        <v>295284.55</v>
      </c>
      <c r="V49" s="19">
        <v>227602.79</v>
      </c>
      <c r="W49" s="19">
        <v>412271.49</v>
      </c>
      <c r="X49" s="19">
        <v>236793.98</v>
      </c>
      <c r="Y49" s="19">
        <v>302432.24</v>
      </c>
      <c r="Z49" s="19">
        <v>266923.77</v>
      </c>
      <c r="AA49" s="19">
        <v>252895.38</v>
      </c>
      <c r="AB49" s="19">
        <v>222244.83</v>
      </c>
      <c r="AC49" s="19">
        <v>259367.83</v>
      </c>
      <c r="AD49" s="19">
        <v>309318.71000000002</v>
      </c>
      <c r="AE49" s="19">
        <v>252005.99</v>
      </c>
      <c r="AF49" s="19">
        <v>257057.05</v>
      </c>
      <c r="AG49" s="19">
        <v>248539.97</v>
      </c>
      <c r="AH49" s="19">
        <v>262805.84000000003</v>
      </c>
      <c r="AI49" s="19">
        <v>137223.32999999999</v>
      </c>
      <c r="AJ49" s="19">
        <v>261360.56</v>
      </c>
      <c r="AK49" s="19">
        <v>151851.57999999999</v>
      </c>
      <c r="AL49" s="19">
        <v>159654.12</v>
      </c>
      <c r="AM49" s="19">
        <v>138129.60000000001</v>
      </c>
      <c r="AN49" s="19">
        <v>101012.08</v>
      </c>
      <c r="AO49" s="224">
        <v>88847.27</v>
      </c>
      <c r="AP49" s="224">
        <v>196345.87</v>
      </c>
    </row>
    <row r="50" spans="1:42" hidden="1" outlineLevel="1" x14ac:dyDescent="0.25">
      <c r="A50" s="28" t="s">
        <v>24</v>
      </c>
      <c r="B50" s="32"/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73632.33</v>
      </c>
      <c r="R50" s="19">
        <v>122833.25</v>
      </c>
      <c r="S50" s="19">
        <v>169801.81</v>
      </c>
      <c r="T50" s="19">
        <v>122310.39999999999</v>
      </c>
      <c r="U50" s="19">
        <v>54664.38</v>
      </c>
      <c r="V50" s="19">
        <v>84807.81</v>
      </c>
      <c r="W50" s="19">
        <v>175823.79</v>
      </c>
      <c r="X50" s="19">
        <v>143913.96</v>
      </c>
      <c r="Y50" s="19">
        <v>116695.66</v>
      </c>
      <c r="Z50" s="19">
        <v>132319.43</v>
      </c>
      <c r="AA50" s="19">
        <v>111813.49</v>
      </c>
      <c r="AB50" s="19">
        <v>97510.59</v>
      </c>
      <c r="AC50" s="19">
        <v>155368.13</v>
      </c>
      <c r="AD50" s="19">
        <v>192928.15</v>
      </c>
      <c r="AE50" s="19">
        <v>73896.37</v>
      </c>
      <c r="AF50" s="19">
        <v>99602.46</v>
      </c>
      <c r="AG50" s="19">
        <v>121578.11</v>
      </c>
      <c r="AH50" s="19">
        <v>105114.87</v>
      </c>
      <c r="AI50" s="19">
        <v>100175.33</v>
      </c>
      <c r="AJ50" s="19">
        <v>115921.79</v>
      </c>
      <c r="AK50" s="19">
        <v>72584.789999999994</v>
      </c>
      <c r="AL50" s="19">
        <v>56895.98</v>
      </c>
      <c r="AM50" s="19">
        <v>66872.789999999994</v>
      </c>
      <c r="AN50" s="19">
        <v>49531.65</v>
      </c>
      <c r="AO50" s="224">
        <v>73854.02</v>
      </c>
      <c r="AP50" s="224">
        <v>104341.75</v>
      </c>
    </row>
    <row r="51" spans="1:42" hidden="1" outlineLevel="1" x14ac:dyDescent="0.25">
      <c r="A51" s="36" t="s">
        <v>795</v>
      </c>
      <c r="B51" s="37"/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9319.58</v>
      </c>
      <c r="R51" s="19">
        <v>32746.799999999999</v>
      </c>
      <c r="S51" s="19">
        <v>43689.48</v>
      </c>
      <c r="T51" s="19">
        <v>24137.41</v>
      </c>
      <c r="U51" s="19">
        <v>14298.44</v>
      </c>
      <c r="V51" s="19">
        <v>23899.16</v>
      </c>
      <c r="W51" s="19">
        <v>24529.59</v>
      </c>
      <c r="X51" s="19">
        <v>33495.56</v>
      </c>
      <c r="Y51" s="19">
        <v>22092.98</v>
      </c>
      <c r="Z51" s="19">
        <v>29165.77</v>
      </c>
      <c r="AA51" s="19">
        <v>30744.16</v>
      </c>
      <c r="AB51" s="19">
        <v>14105.74</v>
      </c>
      <c r="AC51" s="19">
        <v>13451.74</v>
      </c>
      <c r="AD51" s="19">
        <v>30543.16</v>
      </c>
      <c r="AE51" s="19">
        <v>15480.13</v>
      </c>
      <c r="AF51" s="19">
        <v>25618.74</v>
      </c>
      <c r="AG51" s="19">
        <v>25460.18</v>
      </c>
      <c r="AH51" s="19">
        <v>10930.17</v>
      </c>
      <c r="AI51" s="19">
        <v>41641.599999999999</v>
      </c>
      <c r="AJ51" s="19">
        <v>19616.8</v>
      </c>
      <c r="AK51" s="19">
        <v>8955.24</v>
      </c>
      <c r="AL51" s="19">
        <v>16943.009999999998</v>
      </c>
      <c r="AM51" s="19">
        <v>24371.360000000001</v>
      </c>
      <c r="AN51" s="19">
        <v>5456</v>
      </c>
      <c r="AO51" s="224">
        <v>1689.3</v>
      </c>
      <c r="AP51" s="224">
        <v>15222.76</v>
      </c>
    </row>
    <row r="52" spans="1:42" hidden="1" outlineLevel="1" x14ac:dyDescent="0.25">
      <c r="A52" s="28"/>
      <c r="B52" s="32"/>
      <c r="C52" s="32"/>
      <c r="D52" s="32"/>
      <c r="E52" s="32"/>
      <c r="F52" s="32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224"/>
      <c r="AP52" s="224"/>
    </row>
    <row r="53" spans="1:42" hidden="1" outlineLevel="1" x14ac:dyDescent="0.25">
      <c r="A53" s="49" t="s">
        <v>28</v>
      </c>
      <c r="B53" s="50"/>
      <c r="C53" s="50"/>
      <c r="D53" s="50"/>
      <c r="E53" s="50"/>
      <c r="F53" s="50"/>
    </row>
    <row r="54" spans="1:42" hidden="1" outlineLevel="1" x14ac:dyDescent="0.25">
      <c r="A54" s="16" t="s">
        <v>29</v>
      </c>
    </row>
    <row r="55" spans="1:42" hidden="1" outlineLevel="1" x14ac:dyDescent="0.25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224">
        <v>0</v>
      </c>
      <c r="AP55" s="224">
        <v>0</v>
      </c>
    </row>
    <row r="56" spans="1:42" hidden="1" outlineLevel="1" x14ac:dyDescent="0.25">
      <c r="A56" s="115">
        <v>0</v>
      </c>
      <c r="B56" s="175"/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224">
        <v>0</v>
      </c>
      <c r="AP56" s="224">
        <v>0</v>
      </c>
    </row>
    <row r="57" spans="1:42" hidden="1" outlineLevel="1" x14ac:dyDescent="0.25">
      <c r="A57" s="28" t="s">
        <v>631</v>
      </c>
      <c r="B57" s="32"/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1433.1</v>
      </c>
      <c r="R57" s="19">
        <v>4695.1000000000004</v>
      </c>
      <c r="S57" s="19">
        <v>1917.16</v>
      </c>
      <c r="T57" s="19">
        <v>3287.21</v>
      </c>
      <c r="U57" s="19">
        <v>6582.61</v>
      </c>
      <c r="V57" s="19">
        <v>6141.44</v>
      </c>
      <c r="W57" s="19">
        <v>4646.7</v>
      </c>
      <c r="X57" s="19">
        <v>2689.05</v>
      </c>
      <c r="Y57" s="19">
        <v>5573.07</v>
      </c>
      <c r="Z57" s="19">
        <v>1321.26</v>
      </c>
      <c r="AA57" s="19">
        <v>3030.56</v>
      </c>
      <c r="AB57" s="19">
        <v>1154.92</v>
      </c>
      <c r="AC57" s="19">
        <v>1367.48</v>
      </c>
      <c r="AD57" s="19">
        <v>3438.84</v>
      </c>
      <c r="AE57" s="19">
        <v>2546.08</v>
      </c>
      <c r="AF57" s="19">
        <v>4870.8999999999996</v>
      </c>
      <c r="AG57" s="19">
        <v>2145.73</v>
      </c>
      <c r="AH57" s="19">
        <v>3267.25</v>
      </c>
      <c r="AI57" s="19">
        <v>3272.6</v>
      </c>
      <c r="AJ57" s="19">
        <v>3570.03</v>
      </c>
      <c r="AK57" s="19">
        <v>2052.85</v>
      </c>
      <c r="AL57" s="19">
        <v>2043.48</v>
      </c>
      <c r="AM57" s="19">
        <v>4442.37</v>
      </c>
      <c r="AN57" s="19">
        <v>2068.06</v>
      </c>
      <c r="AO57" s="224">
        <v>6780.04</v>
      </c>
      <c r="AP57" s="224">
        <v>6945.29</v>
      </c>
    </row>
    <row r="58" spans="1:42" hidden="1" outlineLevel="1" x14ac:dyDescent="0.25">
      <c r="A58" s="28" t="s">
        <v>632</v>
      </c>
      <c r="B58" s="32"/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3991.25</v>
      </c>
      <c r="R58" s="19">
        <v>10778.15</v>
      </c>
      <c r="S58" s="19">
        <v>12213.8</v>
      </c>
      <c r="T58" s="19">
        <v>6382.8</v>
      </c>
      <c r="U58" s="19">
        <v>6370.64</v>
      </c>
      <c r="V58" s="19">
        <v>6608.4</v>
      </c>
      <c r="W58" s="19">
        <v>7843.83</v>
      </c>
      <c r="X58" s="19">
        <v>6064.59</v>
      </c>
      <c r="Y58" s="19">
        <v>8743.67</v>
      </c>
      <c r="Z58" s="19">
        <v>7349.28</v>
      </c>
      <c r="AA58" s="19">
        <v>4253.3500000000004</v>
      </c>
      <c r="AB58" s="19">
        <v>5434.81</v>
      </c>
      <c r="AC58" s="19">
        <v>3062.05</v>
      </c>
      <c r="AD58" s="19">
        <v>6048.95</v>
      </c>
      <c r="AE58" s="19">
        <v>4138.9799999999996</v>
      </c>
      <c r="AF58" s="19">
        <v>5065.66</v>
      </c>
      <c r="AG58" s="19">
        <v>3461.81</v>
      </c>
      <c r="AH58" s="19">
        <v>4394.42</v>
      </c>
      <c r="AI58" s="19">
        <v>5056.8</v>
      </c>
      <c r="AJ58" s="19">
        <v>5305.88</v>
      </c>
      <c r="AK58" s="19">
        <v>7782.33</v>
      </c>
      <c r="AL58" s="19">
        <v>5007.2700000000004</v>
      </c>
      <c r="AM58" s="19">
        <v>5470.84</v>
      </c>
      <c r="AN58" s="19">
        <v>2698.93</v>
      </c>
      <c r="AO58" s="224">
        <v>17617.55</v>
      </c>
      <c r="AP58" s="224">
        <v>21020.63</v>
      </c>
    </row>
    <row r="59" spans="1:42" hidden="1" outlineLevel="1" x14ac:dyDescent="0.25">
      <c r="A59" s="28" t="s">
        <v>633</v>
      </c>
      <c r="B59" s="32"/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7231.81</v>
      </c>
      <c r="R59" s="19">
        <v>14932.11</v>
      </c>
      <c r="S59" s="19">
        <v>9700.85</v>
      </c>
      <c r="T59" s="19">
        <v>6598.93</v>
      </c>
      <c r="U59" s="19">
        <v>4237.6099999999997</v>
      </c>
      <c r="V59" s="19">
        <v>9454.84</v>
      </c>
      <c r="W59" s="19">
        <v>8343.01</v>
      </c>
      <c r="X59" s="19">
        <v>6632.22</v>
      </c>
      <c r="Y59" s="19">
        <v>5191.75</v>
      </c>
      <c r="Z59" s="19">
        <v>2695.43</v>
      </c>
      <c r="AA59" s="19">
        <v>5425.12</v>
      </c>
      <c r="AB59" s="19">
        <v>5638.44</v>
      </c>
      <c r="AC59" s="19">
        <v>2983.63</v>
      </c>
      <c r="AD59" s="19">
        <v>9112.34</v>
      </c>
      <c r="AE59" s="19">
        <v>6624.94</v>
      </c>
      <c r="AF59" s="19">
        <v>2878.45</v>
      </c>
      <c r="AG59" s="19">
        <v>7162.7</v>
      </c>
      <c r="AH59" s="19">
        <v>4206.67</v>
      </c>
      <c r="AI59" s="19">
        <v>6260.36</v>
      </c>
      <c r="AJ59" s="19">
        <v>10274.83</v>
      </c>
      <c r="AK59" s="19">
        <v>5071.1400000000003</v>
      </c>
      <c r="AL59" s="19">
        <v>5610.76</v>
      </c>
      <c r="AM59" s="19">
        <v>9931.86</v>
      </c>
      <c r="AN59" s="19">
        <v>3696.49</v>
      </c>
      <c r="AO59" s="224">
        <v>3383.69</v>
      </c>
      <c r="AP59" s="224">
        <v>8388.41</v>
      </c>
    </row>
    <row r="60" spans="1:42" hidden="1" outlineLevel="1" x14ac:dyDescent="0.25">
      <c r="A60" s="28" t="s">
        <v>634</v>
      </c>
      <c r="B60" s="32"/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8743.09</v>
      </c>
      <c r="R60" s="19">
        <v>19132.150000000001</v>
      </c>
      <c r="S60" s="19">
        <v>16678.689999999999</v>
      </c>
      <c r="T60" s="19">
        <v>4116.03</v>
      </c>
      <c r="U60" s="19">
        <v>6526.2</v>
      </c>
      <c r="V60" s="19">
        <v>12073.66</v>
      </c>
      <c r="W60" s="19">
        <v>15033.02</v>
      </c>
      <c r="X60" s="19">
        <v>10623.03</v>
      </c>
      <c r="Y60" s="19">
        <v>10075.84</v>
      </c>
      <c r="Z60" s="19">
        <v>12404.48</v>
      </c>
      <c r="AA60" s="19">
        <v>10525.39</v>
      </c>
      <c r="AB60" s="19">
        <v>3862.73</v>
      </c>
      <c r="AC60" s="19">
        <v>9565.51</v>
      </c>
      <c r="AD60" s="19">
        <v>13897.59</v>
      </c>
      <c r="AE60" s="19">
        <v>13316.06</v>
      </c>
      <c r="AF60" s="19">
        <v>11789.7</v>
      </c>
      <c r="AG60" s="19">
        <v>9500.48</v>
      </c>
      <c r="AH60" s="19">
        <v>7147.93</v>
      </c>
      <c r="AI60" s="19">
        <v>13833.52</v>
      </c>
      <c r="AJ60" s="19">
        <v>16263.79</v>
      </c>
      <c r="AK60" s="19">
        <v>12768.18</v>
      </c>
      <c r="AL60" s="19">
        <v>11051.41</v>
      </c>
      <c r="AM60" s="19">
        <v>10810.07</v>
      </c>
      <c r="AN60" s="19">
        <v>7432.56</v>
      </c>
      <c r="AO60" s="224">
        <v>6613.7</v>
      </c>
      <c r="AP60" s="224">
        <v>11613.9</v>
      </c>
    </row>
    <row r="61" spans="1:42" hidden="1" outlineLevel="1" x14ac:dyDescent="0.25">
      <c r="A61" s="28" t="s">
        <v>635</v>
      </c>
      <c r="B61" s="32"/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17078.73</v>
      </c>
      <c r="R61" s="19">
        <v>13803.31</v>
      </c>
      <c r="S61" s="19">
        <v>26586.14</v>
      </c>
      <c r="T61" s="19">
        <v>27919.919999999998</v>
      </c>
      <c r="U61" s="19">
        <v>9533.98</v>
      </c>
      <c r="V61" s="19">
        <v>14936.37</v>
      </c>
      <c r="W61" s="19">
        <v>24129.35</v>
      </c>
      <c r="X61" s="19">
        <v>22739.24</v>
      </c>
      <c r="Y61" s="19">
        <v>26351.38</v>
      </c>
      <c r="Z61" s="19">
        <v>10718.3</v>
      </c>
      <c r="AA61" s="19">
        <v>18303.29</v>
      </c>
      <c r="AB61" s="19">
        <v>10357.48</v>
      </c>
      <c r="AC61" s="19">
        <v>27855.63</v>
      </c>
      <c r="AD61" s="19">
        <v>18317.61</v>
      </c>
      <c r="AE61" s="19">
        <v>14929.99</v>
      </c>
      <c r="AF61" s="19">
        <v>21393.89</v>
      </c>
      <c r="AG61" s="19">
        <v>7061.94</v>
      </c>
      <c r="AH61" s="19">
        <v>24853.68</v>
      </c>
      <c r="AI61" s="19">
        <v>23249.18</v>
      </c>
      <c r="AJ61" s="19">
        <v>32597.89</v>
      </c>
      <c r="AK61" s="19">
        <v>11631.39</v>
      </c>
      <c r="AL61" s="19">
        <v>5708.92</v>
      </c>
      <c r="AM61" s="19">
        <v>10524.94</v>
      </c>
      <c r="AN61" s="19">
        <v>3044.84</v>
      </c>
      <c r="AO61" s="224">
        <v>12276.05</v>
      </c>
      <c r="AP61" s="224">
        <v>15543.76</v>
      </c>
    </row>
    <row r="62" spans="1:42" hidden="1" outlineLevel="1" x14ac:dyDescent="0.25">
      <c r="A62" s="28" t="s">
        <v>636</v>
      </c>
      <c r="B62" s="32"/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13173.38</v>
      </c>
      <c r="R62" s="19">
        <v>46077.79</v>
      </c>
      <c r="S62" s="19">
        <v>35372.46</v>
      </c>
      <c r="T62" s="19">
        <v>38414.879999999997</v>
      </c>
      <c r="U62" s="19">
        <v>18420.68</v>
      </c>
      <c r="V62" s="19">
        <v>23061.200000000001</v>
      </c>
      <c r="W62" s="19">
        <v>20808.009999999998</v>
      </c>
      <c r="X62" s="19">
        <v>23362.01</v>
      </c>
      <c r="Y62" s="19">
        <v>23451</v>
      </c>
      <c r="Z62" s="19">
        <v>21239.1</v>
      </c>
      <c r="AA62" s="19">
        <v>18198.740000000002</v>
      </c>
      <c r="AB62" s="19">
        <v>14406.04</v>
      </c>
      <c r="AC62" s="19">
        <v>11777.84</v>
      </c>
      <c r="AD62" s="19">
        <v>27643.23</v>
      </c>
      <c r="AE62" s="19">
        <v>18066.560000000001</v>
      </c>
      <c r="AF62" s="19">
        <v>13980.01</v>
      </c>
      <c r="AG62" s="19">
        <v>9831.77</v>
      </c>
      <c r="AH62" s="19">
        <v>12052.92</v>
      </c>
      <c r="AI62" s="19">
        <v>16106.72</v>
      </c>
      <c r="AJ62" s="19">
        <v>12558.09</v>
      </c>
      <c r="AK62" s="19">
        <v>7131.81</v>
      </c>
      <c r="AL62" s="19">
        <v>14011.11</v>
      </c>
      <c r="AM62" s="19">
        <v>20879.37</v>
      </c>
      <c r="AN62" s="19">
        <v>16290.13</v>
      </c>
      <c r="AO62" s="224">
        <v>17261.72</v>
      </c>
      <c r="AP62" s="224">
        <v>10780.39</v>
      </c>
    </row>
    <row r="63" spans="1:42" hidden="1" outlineLevel="1" x14ac:dyDescent="0.25">
      <c r="A63" s="28" t="s">
        <v>637</v>
      </c>
      <c r="B63" s="32"/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4749.01</v>
      </c>
      <c r="R63" s="19">
        <v>30749.78</v>
      </c>
      <c r="S63" s="19">
        <v>19936.53</v>
      </c>
      <c r="T63" s="19">
        <v>8391.59</v>
      </c>
      <c r="U63" s="19">
        <v>14726.46</v>
      </c>
      <c r="V63" s="19">
        <v>12312.57</v>
      </c>
      <c r="W63" s="19">
        <v>16943.23</v>
      </c>
      <c r="X63" s="19">
        <v>3223.74</v>
      </c>
      <c r="Y63" s="19">
        <v>17208.86</v>
      </c>
      <c r="Z63" s="19">
        <v>10674.05</v>
      </c>
      <c r="AA63" s="19">
        <v>10897.91</v>
      </c>
      <c r="AB63" s="19">
        <v>10517.82</v>
      </c>
      <c r="AC63" s="19">
        <v>10967.9</v>
      </c>
      <c r="AD63" s="19">
        <v>9190.64</v>
      </c>
      <c r="AE63" s="19">
        <v>18154.36</v>
      </c>
      <c r="AF63" s="19">
        <v>23417.77</v>
      </c>
      <c r="AG63" s="19">
        <v>9495.68</v>
      </c>
      <c r="AH63" s="19">
        <v>9738.8700000000008</v>
      </c>
      <c r="AI63" s="19">
        <v>7727.93</v>
      </c>
      <c r="AJ63" s="19">
        <v>7883.24</v>
      </c>
      <c r="AK63" s="19">
        <v>8433.42</v>
      </c>
      <c r="AL63" s="19">
        <v>5905.68</v>
      </c>
      <c r="AM63" s="19">
        <v>18439.55</v>
      </c>
      <c r="AN63" s="19">
        <v>3046.96</v>
      </c>
      <c r="AO63" s="224">
        <v>12351.26</v>
      </c>
      <c r="AP63" s="224">
        <v>9162.32</v>
      </c>
    </row>
    <row r="64" spans="1:42" hidden="1" outlineLevel="1" x14ac:dyDescent="0.25">
      <c r="A64" s="28" t="s">
        <v>638</v>
      </c>
      <c r="B64" s="32"/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18732.57</v>
      </c>
      <c r="R64" s="19">
        <v>26503.52</v>
      </c>
      <c r="S64" s="19">
        <v>88940.81</v>
      </c>
      <c r="T64" s="19">
        <v>36105.94</v>
      </c>
      <c r="U64" s="19">
        <v>15632.75</v>
      </c>
      <c r="V64" s="19">
        <v>34395.06</v>
      </c>
      <c r="W64" s="19">
        <v>40771.72</v>
      </c>
      <c r="X64" s="19">
        <v>53425.66</v>
      </c>
      <c r="Y64" s="19">
        <v>47368.12</v>
      </c>
      <c r="Z64" s="19">
        <v>30148.59</v>
      </c>
      <c r="AA64" s="19">
        <v>44332.79</v>
      </c>
      <c r="AB64" s="19">
        <v>39362.43</v>
      </c>
      <c r="AC64" s="19">
        <v>38967.199999999997</v>
      </c>
      <c r="AD64" s="19">
        <v>52850.36</v>
      </c>
      <c r="AE64" s="19">
        <v>33251.53</v>
      </c>
      <c r="AF64" s="19">
        <v>54604.27</v>
      </c>
      <c r="AG64" s="19">
        <v>13393.42</v>
      </c>
      <c r="AH64" s="19">
        <v>34554.5</v>
      </c>
      <c r="AI64" s="19">
        <v>30868.25</v>
      </c>
      <c r="AJ64" s="19">
        <v>32747.54</v>
      </c>
      <c r="AK64" s="19">
        <v>25364.57</v>
      </c>
      <c r="AL64" s="19">
        <v>16157.94</v>
      </c>
      <c r="AM64" s="19">
        <v>35042.449999999997</v>
      </c>
      <c r="AN64" s="19">
        <v>22715.1</v>
      </c>
      <c r="AO64" s="224">
        <v>22595.9</v>
      </c>
      <c r="AP64" s="224">
        <v>31193.02</v>
      </c>
    </row>
    <row r="65" spans="1:42" hidden="1" outlineLevel="1" x14ac:dyDescent="0.25">
      <c r="A65" s="28" t="s">
        <v>639</v>
      </c>
      <c r="B65" s="32"/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28671.45</v>
      </c>
      <c r="R65" s="19">
        <v>46098.87</v>
      </c>
      <c r="S65" s="19">
        <v>65324.52</v>
      </c>
      <c r="T65" s="19">
        <v>30123.4</v>
      </c>
      <c r="U65" s="19">
        <v>53328.89</v>
      </c>
      <c r="V65" s="19">
        <v>50220.35</v>
      </c>
      <c r="W65" s="19">
        <v>50931.77</v>
      </c>
      <c r="X65" s="19">
        <v>41069.19</v>
      </c>
      <c r="Y65" s="19">
        <v>49916.97</v>
      </c>
      <c r="Z65" s="19">
        <v>20322.66</v>
      </c>
      <c r="AA65" s="19">
        <v>42294.78</v>
      </c>
      <c r="AB65" s="19">
        <v>27088.03</v>
      </c>
      <c r="AC65" s="19">
        <v>32520.74</v>
      </c>
      <c r="AD65" s="19">
        <v>59796.07</v>
      </c>
      <c r="AE65" s="19">
        <v>35203.47</v>
      </c>
      <c r="AF65" s="19">
        <v>42189.74</v>
      </c>
      <c r="AG65" s="19">
        <v>25002.97</v>
      </c>
      <c r="AH65" s="19">
        <v>21766.880000000001</v>
      </c>
      <c r="AI65" s="19">
        <v>24990.29</v>
      </c>
      <c r="AJ65" s="19">
        <v>54707.29</v>
      </c>
      <c r="AK65" s="19">
        <v>38633.800000000003</v>
      </c>
      <c r="AL65" s="19">
        <v>24293.65</v>
      </c>
      <c r="AM65" s="19">
        <v>30787.7</v>
      </c>
      <c r="AN65" s="19">
        <v>40396.42</v>
      </c>
      <c r="AO65" s="224">
        <v>42438.87</v>
      </c>
      <c r="AP65" s="224">
        <v>56728.46</v>
      </c>
    </row>
    <row r="66" spans="1:42" hidden="1" outlineLevel="1" x14ac:dyDescent="0.25">
      <c r="A66" s="28" t="s">
        <v>640</v>
      </c>
      <c r="B66" s="32"/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55574.16</v>
      </c>
      <c r="R66" s="19">
        <v>111389.77</v>
      </c>
      <c r="S66" s="19">
        <v>121261.57</v>
      </c>
      <c r="T66" s="19">
        <v>81570.13</v>
      </c>
      <c r="U66" s="19">
        <v>91929.88</v>
      </c>
      <c r="V66" s="19">
        <v>102394.41</v>
      </c>
      <c r="W66" s="19">
        <v>150482.29</v>
      </c>
      <c r="X66" s="19">
        <v>86624.5</v>
      </c>
      <c r="Y66" s="19">
        <v>123578.1</v>
      </c>
      <c r="Z66" s="19">
        <v>75632.95</v>
      </c>
      <c r="AA66" s="19">
        <v>89906.2</v>
      </c>
      <c r="AB66" s="19">
        <v>44469.04</v>
      </c>
      <c r="AC66" s="19">
        <v>66985.86</v>
      </c>
      <c r="AD66" s="19">
        <v>121793.05</v>
      </c>
      <c r="AE66" s="19">
        <v>72702.559999999998</v>
      </c>
      <c r="AF66" s="19">
        <v>109893.72</v>
      </c>
      <c r="AG66" s="19">
        <v>86238.29</v>
      </c>
      <c r="AH66" s="19">
        <v>105146.43</v>
      </c>
      <c r="AI66" s="19">
        <v>98243.46</v>
      </c>
      <c r="AJ66" s="19">
        <v>112163.14</v>
      </c>
      <c r="AK66" s="19">
        <v>81155.12</v>
      </c>
      <c r="AL66" s="19">
        <v>69659.91</v>
      </c>
      <c r="AM66" s="19">
        <v>65230.17</v>
      </c>
      <c r="AN66" s="19">
        <v>51528.06</v>
      </c>
      <c r="AO66" s="224">
        <v>51620.11</v>
      </c>
      <c r="AP66" s="224">
        <v>99262.58</v>
      </c>
    </row>
    <row r="67" spans="1:42" hidden="1" outlineLevel="1" x14ac:dyDescent="0.25">
      <c r="A67" s="28" t="s">
        <v>641</v>
      </c>
      <c r="B67" s="32"/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83413.539999999994</v>
      </c>
      <c r="R67" s="19">
        <v>174280.46</v>
      </c>
      <c r="S67" s="19">
        <v>386496.55</v>
      </c>
      <c r="T67" s="19">
        <v>317159.48</v>
      </c>
      <c r="U67" s="19">
        <v>185634.62</v>
      </c>
      <c r="V67" s="19">
        <v>247743.58</v>
      </c>
      <c r="W67" s="19">
        <v>348161.94</v>
      </c>
      <c r="X67" s="19">
        <v>225945.86</v>
      </c>
      <c r="Y67" s="19">
        <v>275885.82</v>
      </c>
      <c r="Z67" s="19">
        <v>216022.12</v>
      </c>
      <c r="AA67" s="19">
        <v>178241.57</v>
      </c>
      <c r="AB67" s="19">
        <v>186229.43</v>
      </c>
      <c r="AC67" s="19">
        <v>285795.84000000003</v>
      </c>
      <c r="AD67" s="19">
        <v>254757.9</v>
      </c>
      <c r="AE67" s="19">
        <v>191469.8</v>
      </c>
      <c r="AF67" s="19">
        <v>217015.94</v>
      </c>
      <c r="AG67" s="19">
        <v>140271.97</v>
      </c>
      <c r="AH67" s="19">
        <v>238745.93</v>
      </c>
      <c r="AI67" s="19">
        <v>167040.9</v>
      </c>
      <c r="AJ67" s="19">
        <v>253799.52</v>
      </c>
      <c r="AK67" s="19">
        <v>170021.43</v>
      </c>
      <c r="AL67" s="19">
        <v>118616.37</v>
      </c>
      <c r="AM67" s="19">
        <v>136466.43</v>
      </c>
      <c r="AN67" s="19">
        <v>121083.32</v>
      </c>
      <c r="AO67" s="224">
        <v>128572.04</v>
      </c>
      <c r="AP67" s="224">
        <v>245215.06</v>
      </c>
    </row>
    <row r="68" spans="1:42" hidden="1" outlineLevel="1" x14ac:dyDescent="0.25">
      <c r="A68" s="28" t="s">
        <v>642</v>
      </c>
      <c r="B68" s="32"/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161082.18</v>
      </c>
      <c r="R68" s="19">
        <v>257051.95</v>
      </c>
      <c r="S68" s="19">
        <v>496511.58</v>
      </c>
      <c r="T68" s="19">
        <v>332447.38</v>
      </c>
      <c r="U68" s="19">
        <v>256630.5</v>
      </c>
      <c r="V68" s="19">
        <v>245480.59</v>
      </c>
      <c r="W68" s="19">
        <v>425091.98</v>
      </c>
      <c r="X68" s="19">
        <v>271312.73</v>
      </c>
      <c r="Y68" s="19">
        <v>361753.25</v>
      </c>
      <c r="Z68" s="19">
        <v>286438.99</v>
      </c>
      <c r="AA68" s="19">
        <v>269375.49</v>
      </c>
      <c r="AB68" s="19">
        <v>297298.44</v>
      </c>
      <c r="AC68" s="19">
        <v>334857.09999999998</v>
      </c>
      <c r="AD68" s="19">
        <v>320315.67</v>
      </c>
      <c r="AE68" s="19">
        <v>282789.06</v>
      </c>
      <c r="AF68" s="19">
        <v>264173.81</v>
      </c>
      <c r="AG68" s="19">
        <v>233366.88</v>
      </c>
      <c r="AH68" s="19">
        <v>216828.98</v>
      </c>
      <c r="AI68" s="19">
        <v>192349.26</v>
      </c>
      <c r="AJ68" s="19">
        <v>316036.3</v>
      </c>
      <c r="AK68" s="19">
        <v>202464.2</v>
      </c>
      <c r="AL68" s="19">
        <v>106171.95</v>
      </c>
      <c r="AM68" s="19">
        <v>164505.15</v>
      </c>
      <c r="AN68" s="19">
        <v>70763.91</v>
      </c>
      <c r="AO68" s="224">
        <v>93986.75</v>
      </c>
      <c r="AP68" s="224">
        <v>150421.26</v>
      </c>
    </row>
    <row r="69" spans="1:42" hidden="1" outlineLevel="1" x14ac:dyDescent="0.25">
      <c r="A69" s="28" t="s">
        <v>643</v>
      </c>
      <c r="B69" s="32"/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128233.79</v>
      </c>
      <c r="R69" s="19">
        <v>224000.23</v>
      </c>
      <c r="S69" s="19">
        <v>508236.39</v>
      </c>
      <c r="T69" s="19">
        <v>521699.26</v>
      </c>
      <c r="U69" s="19">
        <v>310040.61</v>
      </c>
      <c r="V69" s="19">
        <v>276413.2</v>
      </c>
      <c r="W69" s="19">
        <v>659131.75</v>
      </c>
      <c r="X69" s="19">
        <v>350089.26</v>
      </c>
      <c r="Y69" s="19">
        <v>340063.99</v>
      </c>
      <c r="Z69" s="19">
        <v>424023.89</v>
      </c>
      <c r="AA69" s="19">
        <v>390104.97</v>
      </c>
      <c r="AB69" s="19">
        <v>408915.99</v>
      </c>
      <c r="AC69" s="19">
        <v>419663.75</v>
      </c>
      <c r="AD69" s="19">
        <v>449706.07</v>
      </c>
      <c r="AE69" s="19">
        <v>410743.38</v>
      </c>
      <c r="AF69" s="19">
        <v>397351.71</v>
      </c>
      <c r="AG69" s="19">
        <v>457620.71</v>
      </c>
      <c r="AH69" s="19">
        <v>346413.46</v>
      </c>
      <c r="AI69" s="19">
        <v>252430.83</v>
      </c>
      <c r="AJ69" s="19">
        <v>484144.72</v>
      </c>
      <c r="AK69" s="19">
        <v>307239.40000000002</v>
      </c>
      <c r="AL69" s="19">
        <v>253765.01</v>
      </c>
      <c r="AM69" s="19">
        <v>237313.58</v>
      </c>
      <c r="AN69" s="19">
        <v>133491.71</v>
      </c>
      <c r="AO69" s="224">
        <v>265277.09000000003</v>
      </c>
      <c r="AP69" s="224">
        <v>327001.99</v>
      </c>
    </row>
    <row r="70" spans="1:42" hidden="1" outlineLevel="1" x14ac:dyDescent="0.25">
      <c r="A70" s="28" t="s">
        <v>644</v>
      </c>
      <c r="B70" s="32"/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106292.44</v>
      </c>
      <c r="R70" s="19">
        <v>140379.01</v>
      </c>
      <c r="S70" s="19">
        <v>437408.81</v>
      </c>
      <c r="T70" s="19">
        <v>276796.33</v>
      </c>
      <c r="U70" s="19">
        <v>108346.01</v>
      </c>
      <c r="V70" s="19">
        <v>217277.92</v>
      </c>
      <c r="W70" s="19">
        <v>418667.06</v>
      </c>
      <c r="X70" s="19">
        <v>359829.09</v>
      </c>
      <c r="Y70" s="19">
        <v>246735.54</v>
      </c>
      <c r="Z70" s="19">
        <v>245518.95</v>
      </c>
      <c r="AA70" s="19">
        <v>191915.26</v>
      </c>
      <c r="AB70" s="19">
        <v>250840.3</v>
      </c>
      <c r="AC70" s="19">
        <v>335105.33</v>
      </c>
      <c r="AD70" s="19">
        <v>282701.36</v>
      </c>
      <c r="AE70" s="19">
        <v>224088.9</v>
      </c>
      <c r="AF70" s="19">
        <v>235188.35</v>
      </c>
      <c r="AG70" s="19">
        <v>233345.7</v>
      </c>
      <c r="AH70" s="19">
        <v>245337.2</v>
      </c>
      <c r="AI70" s="19">
        <v>231492.59</v>
      </c>
      <c r="AJ70" s="19">
        <v>219695.31</v>
      </c>
      <c r="AK70" s="19">
        <v>223267.89</v>
      </c>
      <c r="AL70" s="19">
        <v>168818.63</v>
      </c>
      <c r="AM70" s="19">
        <v>132839.14000000001</v>
      </c>
      <c r="AN70" s="19">
        <v>92325.65</v>
      </c>
      <c r="AO70" s="224">
        <v>165801.93</v>
      </c>
      <c r="AP70" s="224">
        <v>154588.35999999999</v>
      </c>
    </row>
    <row r="71" spans="1:42" hidden="1" outlineLevel="1" x14ac:dyDescent="0.25">
      <c r="A71" s="28" t="s">
        <v>645</v>
      </c>
      <c r="B71" s="32"/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198325.77</v>
      </c>
      <c r="R71" s="19">
        <v>500073.66</v>
      </c>
      <c r="S71" s="19">
        <v>496815.22</v>
      </c>
      <c r="T71" s="19">
        <v>255152.04</v>
      </c>
      <c r="U71" s="19">
        <v>275038.11</v>
      </c>
      <c r="V71" s="19">
        <v>272884.59000000003</v>
      </c>
      <c r="W71" s="19">
        <v>494236.77</v>
      </c>
      <c r="X71" s="19">
        <v>414297.91</v>
      </c>
      <c r="Y71" s="19">
        <v>364647.8</v>
      </c>
      <c r="Z71" s="19">
        <v>384301.86</v>
      </c>
      <c r="AA71" s="19">
        <v>368235.08</v>
      </c>
      <c r="AB71" s="19">
        <v>193649.46</v>
      </c>
      <c r="AC71" s="19">
        <v>388614.01</v>
      </c>
      <c r="AD71" s="19">
        <v>305792.77</v>
      </c>
      <c r="AE71" s="19">
        <v>295395.57</v>
      </c>
      <c r="AF71" s="19">
        <v>361708.04</v>
      </c>
      <c r="AG71" s="19">
        <v>228481.71</v>
      </c>
      <c r="AH71" s="19">
        <v>246793.39</v>
      </c>
      <c r="AI71" s="19">
        <v>179963.46</v>
      </c>
      <c r="AJ71" s="19">
        <v>318156.86</v>
      </c>
      <c r="AK71" s="19">
        <v>140497.39000000001</v>
      </c>
      <c r="AL71" s="19">
        <v>97973.1</v>
      </c>
      <c r="AM71" s="19">
        <v>128338.04</v>
      </c>
      <c r="AN71" s="19">
        <v>108270.79</v>
      </c>
      <c r="AO71" s="224">
        <v>80871.17</v>
      </c>
      <c r="AP71" s="224">
        <v>181306.87</v>
      </c>
    </row>
    <row r="72" spans="1:42" hidden="1" outlineLevel="1" x14ac:dyDescent="0.25">
      <c r="A72" s="28" t="s">
        <v>646</v>
      </c>
      <c r="B72" s="32"/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148689.71</v>
      </c>
      <c r="R72" s="19">
        <v>263491.65000000002</v>
      </c>
      <c r="S72" s="19">
        <v>456565.83</v>
      </c>
      <c r="T72" s="19">
        <v>418361.24</v>
      </c>
      <c r="U72" s="19">
        <v>449360.67</v>
      </c>
      <c r="V72" s="19">
        <v>276980.78999999998</v>
      </c>
      <c r="W72" s="19">
        <v>495608.19</v>
      </c>
      <c r="X72" s="19">
        <v>354065.03</v>
      </c>
      <c r="Y72" s="19">
        <v>358813.05</v>
      </c>
      <c r="Z72" s="19">
        <v>397168.17</v>
      </c>
      <c r="AA72" s="19">
        <v>239079.9</v>
      </c>
      <c r="AB72" s="19">
        <v>278489.78999999998</v>
      </c>
      <c r="AC72" s="19">
        <v>331145.76</v>
      </c>
      <c r="AD72" s="19">
        <v>498075.34</v>
      </c>
      <c r="AE72" s="19">
        <v>268629.51</v>
      </c>
      <c r="AF72" s="19">
        <v>341559.73</v>
      </c>
      <c r="AG72" s="19">
        <v>319006.7</v>
      </c>
      <c r="AH72" s="19">
        <v>296501.68</v>
      </c>
      <c r="AI72" s="19">
        <v>304232.57</v>
      </c>
      <c r="AJ72" s="19">
        <v>404851.25</v>
      </c>
      <c r="AK72" s="19">
        <v>141969.96</v>
      </c>
      <c r="AL72" s="19">
        <v>216227.85</v>
      </c>
      <c r="AM72" s="19">
        <v>215170.44</v>
      </c>
      <c r="AN72" s="19">
        <v>153994.74</v>
      </c>
      <c r="AO72" s="224">
        <v>95135.23</v>
      </c>
      <c r="AP72" s="224">
        <v>335687.37</v>
      </c>
    </row>
    <row r="73" spans="1:42" hidden="1" outlineLevel="1" x14ac:dyDescent="0.25">
      <c r="A73" s="28" t="s">
        <v>647</v>
      </c>
      <c r="B73" s="32"/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188204.63</v>
      </c>
      <c r="R73" s="19">
        <v>317549.31</v>
      </c>
      <c r="S73" s="19">
        <v>477596.69</v>
      </c>
      <c r="T73" s="19">
        <v>357301.28</v>
      </c>
      <c r="U73" s="19">
        <v>269796.56</v>
      </c>
      <c r="V73" s="19">
        <v>346225.44</v>
      </c>
      <c r="W73" s="19">
        <v>566480.31999999995</v>
      </c>
      <c r="X73" s="19">
        <v>396969.42</v>
      </c>
      <c r="Y73" s="19">
        <v>408432.91</v>
      </c>
      <c r="Z73" s="19">
        <v>488302.03</v>
      </c>
      <c r="AA73" s="19">
        <v>350037.11</v>
      </c>
      <c r="AB73" s="19">
        <v>337971.47</v>
      </c>
      <c r="AC73" s="19">
        <v>324335.78999999998</v>
      </c>
      <c r="AD73" s="19">
        <v>459056.48</v>
      </c>
      <c r="AE73" s="19">
        <v>350357.55</v>
      </c>
      <c r="AF73" s="19">
        <v>332769.46000000002</v>
      </c>
      <c r="AG73" s="19">
        <v>280211.28999999998</v>
      </c>
      <c r="AH73" s="19">
        <v>299499.88</v>
      </c>
      <c r="AI73" s="19">
        <v>243070.38</v>
      </c>
      <c r="AJ73" s="19">
        <v>432411.73</v>
      </c>
      <c r="AK73" s="19">
        <v>388922.37</v>
      </c>
      <c r="AL73" s="19">
        <v>194875.89</v>
      </c>
      <c r="AM73" s="19">
        <v>94464.49</v>
      </c>
      <c r="AN73" s="19">
        <v>132710.26</v>
      </c>
      <c r="AO73" s="224">
        <v>111271.44</v>
      </c>
      <c r="AP73" s="224">
        <v>135958.38</v>
      </c>
    </row>
    <row r="74" spans="1:42" hidden="1" outlineLevel="1" x14ac:dyDescent="0.25">
      <c r="A74" s="28" t="s">
        <v>648</v>
      </c>
      <c r="B74" s="32"/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84528.82</v>
      </c>
      <c r="R74" s="19">
        <v>186407.98</v>
      </c>
      <c r="S74" s="19">
        <v>157356.78</v>
      </c>
      <c r="T74" s="19">
        <v>158042.9</v>
      </c>
      <c r="U74" s="19">
        <v>96628.47</v>
      </c>
      <c r="V74" s="19">
        <v>92127.97</v>
      </c>
      <c r="W74" s="19">
        <v>187200.7</v>
      </c>
      <c r="X74" s="19">
        <v>148096.88</v>
      </c>
      <c r="Y74" s="19">
        <v>117421.73</v>
      </c>
      <c r="Z74" s="19">
        <v>81258.22</v>
      </c>
      <c r="AA74" s="19">
        <v>90566.89</v>
      </c>
      <c r="AB74" s="19">
        <v>62348.11</v>
      </c>
      <c r="AC74" s="19">
        <v>141285.35</v>
      </c>
      <c r="AD74" s="19">
        <v>129266.86</v>
      </c>
      <c r="AE74" s="19">
        <v>132786.62</v>
      </c>
      <c r="AF74" s="19">
        <v>125463.7</v>
      </c>
      <c r="AG74" s="19">
        <v>145435.57</v>
      </c>
      <c r="AH74" s="19">
        <v>143230.24</v>
      </c>
      <c r="AI74" s="19">
        <v>144738.42000000001</v>
      </c>
      <c r="AJ74" s="19">
        <v>124640.91</v>
      </c>
      <c r="AK74" s="19">
        <v>38562.51</v>
      </c>
      <c r="AL74" s="19">
        <v>66280.100000000006</v>
      </c>
      <c r="AM74" s="19">
        <v>2072</v>
      </c>
      <c r="AN74" s="19">
        <v>12037.68</v>
      </c>
      <c r="AO74" s="224">
        <v>10902.65</v>
      </c>
      <c r="AP74" s="224">
        <v>97916.83</v>
      </c>
    </row>
    <row r="75" spans="1:42" hidden="1" outlineLevel="1" x14ac:dyDescent="0.25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26657.25</v>
      </c>
      <c r="R75" s="19">
        <v>53751.05</v>
      </c>
      <c r="S75" s="19">
        <v>42990.54</v>
      </c>
      <c r="T75" s="19">
        <v>54031.02</v>
      </c>
      <c r="U75" s="19">
        <v>38900.19</v>
      </c>
      <c r="V75" s="19">
        <v>38422.589999999997</v>
      </c>
      <c r="W75" s="19">
        <v>93331.73</v>
      </c>
      <c r="X75" s="19">
        <v>23586.48</v>
      </c>
      <c r="Y75" s="19">
        <v>10282.4</v>
      </c>
      <c r="Z75" s="19">
        <v>75456.649999999994</v>
      </c>
      <c r="AA75" s="19">
        <v>40082.92</v>
      </c>
      <c r="AB75" s="19">
        <v>42788.81</v>
      </c>
      <c r="AC75" s="19">
        <v>22001.7</v>
      </c>
      <c r="AD75" s="19">
        <v>91984.47</v>
      </c>
      <c r="AE75" s="19">
        <v>21977.9</v>
      </c>
      <c r="AF75" s="19">
        <v>1908</v>
      </c>
      <c r="AG75" s="19">
        <v>42269.86</v>
      </c>
      <c r="AH75" s="19">
        <v>39836.57</v>
      </c>
      <c r="AI75" s="19">
        <v>30579.119999999999</v>
      </c>
      <c r="AJ75" s="19">
        <v>40201.620000000003</v>
      </c>
      <c r="AK75" s="19">
        <v>23372.2</v>
      </c>
      <c r="AL75" s="19">
        <v>10300</v>
      </c>
      <c r="AM75" s="19">
        <v>133.05000000000001</v>
      </c>
      <c r="AN75" s="19">
        <v>0</v>
      </c>
      <c r="AO75" s="224">
        <v>14420</v>
      </c>
      <c r="AP75" s="224">
        <v>0</v>
      </c>
    </row>
    <row r="76" spans="1:42" hidden="1" outlineLevel="1" x14ac:dyDescent="0.25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4669.5</v>
      </c>
      <c r="S76" s="19">
        <v>49364.56</v>
      </c>
      <c r="T76" s="19">
        <v>72057.19</v>
      </c>
      <c r="U76" s="19">
        <v>99891.44</v>
      </c>
      <c r="V76" s="19">
        <v>70</v>
      </c>
      <c r="W76" s="19">
        <v>49555.92</v>
      </c>
      <c r="X76" s="19">
        <v>41510.949999999997</v>
      </c>
      <c r="Y76" s="19">
        <v>22285.119999999999</v>
      </c>
      <c r="Z76" s="19">
        <v>20592</v>
      </c>
      <c r="AA76" s="19">
        <v>0</v>
      </c>
      <c r="AB76" s="19">
        <v>0</v>
      </c>
      <c r="AC76" s="19">
        <v>0</v>
      </c>
      <c r="AD76" s="19">
        <v>234.3</v>
      </c>
      <c r="AE76" s="19">
        <v>72870.87</v>
      </c>
      <c r="AF76" s="19">
        <v>13390</v>
      </c>
      <c r="AG76" s="19">
        <v>3136.85</v>
      </c>
      <c r="AH76" s="19">
        <v>2137.8200000000002</v>
      </c>
      <c r="AI76" s="19">
        <v>0</v>
      </c>
      <c r="AJ76" s="19">
        <v>16304.41</v>
      </c>
      <c r="AK76" s="19">
        <v>0</v>
      </c>
      <c r="AL76" s="19">
        <v>0</v>
      </c>
      <c r="AM76" s="19">
        <v>0</v>
      </c>
      <c r="AN76" s="19">
        <v>0</v>
      </c>
      <c r="AO76" s="224">
        <v>0</v>
      </c>
      <c r="AP76" s="224">
        <v>24.12</v>
      </c>
    </row>
    <row r="77" spans="1:42" hidden="1" outlineLevel="1" x14ac:dyDescent="0.25">
      <c r="A77" s="49" t="s">
        <v>30</v>
      </c>
      <c r="B77" s="50"/>
      <c r="C77" s="50"/>
      <c r="D77" s="50"/>
      <c r="E77" s="50"/>
      <c r="F77" s="50"/>
    </row>
    <row r="78" spans="1:42" hidden="1" outlineLevel="1" x14ac:dyDescent="0.25">
      <c r="A78" s="16" t="s">
        <v>628</v>
      </c>
    </row>
    <row r="79" spans="1:42" hidden="1" outlineLevel="1" x14ac:dyDescent="0.25">
      <c r="A79" s="16" t="s">
        <v>10</v>
      </c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0.17879200000000001</v>
      </c>
      <c r="R79" s="18">
        <v>0.20740400000000001</v>
      </c>
      <c r="S79" s="18">
        <v>0.19847542857139999</v>
      </c>
      <c r="T79" s="18">
        <v>0.21990399999999999</v>
      </c>
      <c r="U79" s="18">
        <v>0.19847542857139999</v>
      </c>
      <c r="V79" s="18">
        <v>0.19657066666670001</v>
      </c>
      <c r="W79" s="18">
        <v>0.201904</v>
      </c>
      <c r="X79" s="18">
        <v>0.18133257142859999</v>
      </c>
      <c r="Y79" s="18">
        <v>0.204904</v>
      </c>
      <c r="Z79" s="18">
        <v>0.20990400000000001</v>
      </c>
      <c r="AA79" s="18">
        <v>0.21990399999999999</v>
      </c>
      <c r="AB79" s="18">
        <v>0.24990399999999999</v>
      </c>
      <c r="AC79" s="18">
        <v>0.231904</v>
      </c>
      <c r="AD79" s="18">
        <v>0.24990399999999999</v>
      </c>
      <c r="AE79" s="18">
        <v>0.21990399999999999</v>
      </c>
      <c r="AF79" s="18">
        <v>0.17790400000000001</v>
      </c>
      <c r="AG79" s="18">
        <v>0</v>
      </c>
      <c r="AH79" s="18">
        <v>0.18990399999999999</v>
      </c>
      <c r="AI79" s="18">
        <v>0.17790400000000001</v>
      </c>
      <c r="AJ79" s="18">
        <v>0.19847542857139999</v>
      </c>
      <c r="AK79" s="18">
        <v>0.14990400000000001</v>
      </c>
      <c r="AL79" s="18">
        <v>0.15390400000000001</v>
      </c>
      <c r="AM79" s="18">
        <v>0.15990399999999999</v>
      </c>
      <c r="AN79" s="18">
        <v>0.13240399999999999</v>
      </c>
      <c r="AO79" s="220">
        <v>0.16240399999999999</v>
      </c>
      <c r="AP79" s="220">
        <v>0.18149490909089999</v>
      </c>
    </row>
    <row r="80" spans="1:42" hidden="1" outlineLevel="1" x14ac:dyDescent="0.25">
      <c r="A80" s="16" t="s">
        <v>11</v>
      </c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0.15990399999999999</v>
      </c>
      <c r="V80" s="18">
        <v>0</v>
      </c>
      <c r="W80" s="18">
        <v>0.18990399999999999</v>
      </c>
      <c r="X80" s="18">
        <v>0.21990399999999999</v>
      </c>
      <c r="Y80" s="18">
        <v>0.16755082352940001</v>
      </c>
      <c r="Z80" s="18">
        <v>0.15331834146340001</v>
      </c>
      <c r="AA80" s="18">
        <v>0.229904</v>
      </c>
      <c r="AB80" s="18">
        <v>0.18990399999999999</v>
      </c>
      <c r="AC80" s="18">
        <v>0.21990399999999999</v>
      </c>
      <c r="AD80" s="18">
        <v>0.139904</v>
      </c>
      <c r="AE80" s="18">
        <v>0.169904</v>
      </c>
      <c r="AF80" s="18">
        <v>0</v>
      </c>
      <c r="AG80" s="18">
        <v>0.18990399999999999</v>
      </c>
      <c r="AH80" s="18">
        <v>0.15990399999999999</v>
      </c>
      <c r="AI80" s="18">
        <v>0.15990399999999999</v>
      </c>
      <c r="AJ80" s="18">
        <v>0</v>
      </c>
      <c r="AK80" s="18">
        <v>0.16204685714290001</v>
      </c>
      <c r="AL80" s="18">
        <v>0</v>
      </c>
      <c r="AM80" s="18">
        <v>0</v>
      </c>
      <c r="AN80" s="18">
        <v>0</v>
      </c>
      <c r="AO80" s="220">
        <v>0</v>
      </c>
      <c r="AP80" s="220">
        <v>0.16240399999999999</v>
      </c>
    </row>
    <row r="81" spans="1:42" hidden="1" outlineLevel="1" x14ac:dyDescent="0.25">
      <c r="A81" s="16" t="s">
        <v>629</v>
      </c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0.15240400000000001</v>
      </c>
      <c r="R81" s="18">
        <v>0.14590400000000001</v>
      </c>
      <c r="S81" s="18">
        <v>0.169904</v>
      </c>
      <c r="T81" s="18">
        <v>0.19847542857139999</v>
      </c>
      <c r="U81" s="18">
        <v>0.23276114285710001</v>
      </c>
      <c r="V81" s="18">
        <v>0.23276114285710001</v>
      </c>
      <c r="W81" s="18">
        <v>0.197404</v>
      </c>
      <c r="X81" s="18">
        <v>0.22590399999999999</v>
      </c>
      <c r="Y81" s="18">
        <v>0.229904</v>
      </c>
      <c r="Z81" s="18">
        <v>0.2156182857143</v>
      </c>
      <c r="AA81" s="18">
        <v>0.20990400000000001</v>
      </c>
      <c r="AB81" s="18">
        <v>0.23899490909089999</v>
      </c>
      <c r="AC81" s="18">
        <v>0.23836553846149999</v>
      </c>
      <c r="AD81" s="18">
        <v>0.218029</v>
      </c>
      <c r="AE81" s="18">
        <v>0.18990399999999999</v>
      </c>
      <c r="AF81" s="18">
        <v>0.20990400000000001</v>
      </c>
      <c r="AG81" s="18">
        <v>0.22323733333330001</v>
      </c>
      <c r="AH81" s="18">
        <v>0.19657066666670001</v>
      </c>
      <c r="AI81" s="18">
        <v>0.20990400000000001</v>
      </c>
      <c r="AJ81" s="18">
        <v>0.18133257142859999</v>
      </c>
      <c r="AK81" s="18">
        <v>0.22590399999999999</v>
      </c>
      <c r="AL81" s="18">
        <v>0.15390400000000001</v>
      </c>
      <c r="AM81" s="18">
        <v>0.20990400000000001</v>
      </c>
      <c r="AN81" s="18">
        <v>0.19240399999999999</v>
      </c>
      <c r="AO81" s="220">
        <v>0.2181182857143</v>
      </c>
      <c r="AP81" s="220">
        <v>0.13240399999999999</v>
      </c>
    </row>
    <row r="82" spans="1:42" hidden="1" outlineLevel="1" x14ac:dyDescent="0.25">
      <c r="A82" s="16" t="s">
        <v>13</v>
      </c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0.24990399999999999</v>
      </c>
      <c r="R82" s="18">
        <v>0.20990400000000001</v>
      </c>
      <c r="S82" s="18">
        <v>0.234904</v>
      </c>
      <c r="T82" s="18">
        <v>0.24990399999999999</v>
      </c>
      <c r="U82" s="18">
        <v>0.20990400000000001</v>
      </c>
      <c r="V82" s="18">
        <v>0.24990399999999999</v>
      </c>
      <c r="W82" s="18">
        <v>0.12990399999999999</v>
      </c>
      <c r="X82" s="18">
        <v>0.24990399999999999</v>
      </c>
      <c r="Y82" s="18">
        <v>0.20990400000000001</v>
      </c>
      <c r="Z82" s="18">
        <v>0.18990399999999999</v>
      </c>
      <c r="AA82" s="18">
        <v>0.22590399999999999</v>
      </c>
      <c r="AB82" s="18">
        <v>0.24990399999999999</v>
      </c>
      <c r="AC82" s="18">
        <v>0.24990399999999999</v>
      </c>
      <c r="AD82" s="18">
        <v>0.20990400000000001</v>
      </c>
      <c r="AE82" s="18">
        <v>0.24990399999999999</v>
      </c>
      <c r="AF82" s="18">
        <v>0.20990400000000001</v>
      </c>
      <c r="AG82" s="18">
        <v>0.17790400000000001</v>
      </c>
      <c r="AH82" s="18">
        <v>0.24990399999999999</v>
      </c>
      <c r="AI82" s="18">
        <v>0.20990400000000001</v>
      </c>
      <c r="AJ82" s="18">
        <v>0.24990399999999999</v>
      </c>
      <c r="AK82" s="18">
        <v>0.12990399999999999</v>
      </c>
      <c r="AL82" s="18">
        <v>0</v>
      </c>
      <c r="AM82" s="18">
        <v>0.24990399999999999</v>
      </c>
      <c r="AN82" s="18">
        <v>0.19907066666670001</v>
      </c>
      <c r="AO82" s="220">
        <v>0.1954548474576</v>
      </c>
      <c r="AP82" s="220">
        <v>0.16051210810809999</v>
      </c>
    </row>
    <row r="83" spans="1:42" hidden="1" outlineLevel="1" x14ac:dyDescent="0.25">
      <c r="A83" s="16" t="s">
        <v>14</v>
      </c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0.1832373333333</v>
      </c>
      <c r="R83" s="18">
        <v>0.22221169230769999</v>
      </c>
      <c r="S83" s="18">
        <v>0.24990399999999999</v>
      </c>
      <c r="T83" s="18">
        <v>0.201904</v>
      </c>
      <c r="U83" s="18">
        <v>0.21990399999999999</v>
      </c>
      <c r="V83" s="18">
        <v>0.24990399999999999</v>
      </c>
      <c r="W83" s="18">
        <v>0.23918971428569999</v>
      </c>
      <c r="X83" s="18">
        <v>0.24990399999999999</v>
      </c>
      <c r="Y83" s="18">
        <v>0.20990400000000001</v>
      </c>
      <c r="Z83" s="18">
        <v>0.24990399999999999</v>
      </c>
      <c r="AA83" s="18">
        <v>0.24990399999999999</v>
      </c>
      <c r="AB83" s="18">
        <v>0.24990399999999999</v>
      </c>
      <c r="AC83" s="18">
        <v>0.229904</v>
      </c>
      <c r="AD83" s="18">
        <v>0.24990399999999999</v>
      </c>
      <c r="AE83" s="18">
        <v>0.22590399999999999</v>
      </c>
      <c r="AF83" s="18">
        <v>0.23276114285710001</v>
      </c>
      <c r="AG83" s="18">
        <v>0.22590399999999999</v>
      </c>
      <c r="AH83" s="18">
        <v>0.18990399999999999</v>
      </c>
      <c r="AI83" s="18">
        <v>0.22590399999999999</v>
      </c>
      <c r="AJ83" s="18">
        <v>0.2156182857143</v>
      </c>
      <c r="AK83" s="18">
        <v>0.24990399999999999</v>
      </c>
      <c r="AL83" s="18">
        <v>0.204904</v>
      </c>
      <c r="AM83" s="18">
        <v>0.233904</v>
      </c>
      <c r="AN83" s="18">
        <v>0.19785854545449999</v>
      </c>
      <c r="AO83" s="220">
        <v>0.18887458823530001</v>
      </c>
      <c r="AP83" s="220">
        <v>0.16483643243240001</v>
      </c>
    </row>
    <row r="84" spans="1:42" hidden="1" outlineLevel="1" x14ac:dyDescent="0.25">
      <c r="A84" s="16" t="s">
        <v>15</v>
      </c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0.193392372093</v>
      </c>
      <c r="R84" s="18">
        <v>0.21790399999999999</v>
      </c>
      <c r="S84" s="18">
        <v>0.234904</v>
      </c>
      <c r="T84" s="18">
        <v>0.2321767272727</v>
      </c>
      <c r="U84" s="18">
        <v>0.23302899999999999</v>
      </c>
      <c r="V84" s="18">
        <v>0.2445468571429</v>
      </c>
      <c r="W84" s="18">
        <v>0.2456182857143</v>
      </c>
      <c r="X84" s="18">
        <v>0.24990399999999999</v>
      </c>
      <c r="Y84" s="18">
        <v>0.234904</v>
      </c>
      <c r="Z84" s="18">
        <v>0.23727242105259999</v>
      </c>
      <c r="AA84" s="18">
        <v>0.2370468571429</v>
      </c>
      <c r="AB84" s="18">
        <v>0.24240400000000001</v>
      </c>
      <c r="AC84" s="18">
        <v>0.24990399999999999</v>
      </c>
      <c r="AD84" s="18">
        <v>0.23354036363639999</v>
      </c>
      <c r="AE84" s="18">
        <v>0.24990399999999999</v>
      </c>
      <c r="AF84" s="18">
        <v>0.23144246153850001</v>
      </c>
      <c r="AG84" s="18">
        <v>0.24990399999999999</v>
      </c>
      <c r="AH84" s="18">
        <v>0.24390400000000001</v>
      </c>
      <c r="AI84" s="18">
        <v>0.24133257142860001</v>
      </c>
      <c r="AJ84" s="18">
        <v>0.2384754285714</v>
      </c>
      <c r="AK84" s="18">
        <v>0.19847542857139999</v>
      </c>
      <c r="AL84" s="18">
        <v>0.23727242105259999</v>
      </c>
      <c r="AM84" s="18">
        <v>0.234904</v>
      </c>
      <c r="AN84" s="18">
        <v>0.23058581818179999</v>
      </c>
      <c r="AO84" s="220">
        <v>0.2232863529412</v>
      </c>
      <c r="AP84" s="220">
        <v>0.18520400000000001</v>
      </c>
    </row>
    <row r="85" spans="1:42" hidden="1" outlineLevel="1" x14ac:dyDescent="0.25">
      <c r="A85" s="16" t="s">
        <v>16</v>
      </c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0.22300744827589999</v>
      </c>
      <c r="R85" s="18">
        <v>0.23343341176470001</v>
      </c>
      <c r="S85" s="18">
        <v>0.23915773134330001</v>
      </c>
      <c r="T85" s="18">
        <v>0.24357372477059999</v>
      </c>
      <c r="U85" s="18">
        <v>0.2410344347826</v>
      </c>
      <c r="V85" s="18">
        <v>0.24028567938930001</v>
      </c>
      <c r="W85" s="18">
        <v>0.2390951764706</v>
      </c>
      <c r="X85" s="18">
        <v>0.23695663157890001</v>
      </c>
      <c r="Y85" s="18">
        <v>0.2428605217391</v>
      </c>
      <c r="Z85" s="18">
        <v>0.2402165</v>
      </c>
      <c r="AA85" s="18">
        <v>0.245529</v>
      </c>
      <c r="AB85" s="18">
        <v>0.24341751351349999</v>
      </c>
      <c r="AC85" s="18">
        <v>0.2475764137931</v>
      </c>
      <c r="AD85" s="18">
        <v>0.24431077966100001</v>
      </c>
      <c r="AE85" s="18">
        <v>0.24565400000000001</v>
      </c>
      <c r="AF85" s="18">
        <v>0.245545025641</v>
      </c>
      <c r="AG85" s="18">
        <v>0.24858531868129999</v>
      </c>
      <c r="AH85" s="18">
        <v>0.24709149999999999</v>
      </c>
      <c r="AI85" s="18">
        <v>0.2481966829268</v>
      </c>
      <c r="AJ85" s="18">
        <v>0.24460988235289999</v>
      </c>
      <c r="AK85" s="18">
        <v>0.24605078899079999</v>
      </c>
      <c r="AL85" s="18">
        <v>0.24266262068969999</v>
      </c>
      <c r="AM85" s="18">
        <v>0.24335227586210001</v>
      </c>
      <c r="AN85" s="18">
        <v>0.2413835918367</v>
      </c>
      <c r="AO85" s="220">
        <v>0.2327977007874</v>
      </c>
      <c r="AP85" s="220">
        <v>0.22411828571430001</v>
      </c>
    </row>
    <row r="86" spans="1:42" hidden="1" outlineLevel="1" x14ac:dyDescent="0.25">
      <c r="A86" s="16" t="s">
        <v>17</v>
      </c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0.22318214569540001</v>
      </c>
      <c r="R86" s="18">
        <v>0.2282693846154</v>
      </c>
      <c r="S86" s="18">
        <v>0.22262303323259999</v>
      </c>
      <c r="T86" s="18">
        <v>0.2255114766355</v>
      </c>
      <c r="U86" s="18">
        <v>0.23096460606059999</v>
      </c>
      <c r="V86" s="18">
        <v>0.2310944761905</v>
      </c>
      <c r="W86" s="18">
        <v>0.221262490566</v>
      </c>
      <c r="X86" s="18">
        <v>0.22733390654210001</v>
      </c>
      <c r="Y86" s="18">
        <v>0.22813929411760001</v>
      </c>
      <c r="Z86" s="18">
        <v>0.22922832432429999</v>
      </c>
      <c r="AA86" s="18">
        <v>0.2279153636364</v>
      </c>
      <c r="AB86" s="18">
        <v>0.23097196116499999</v>
      </c>
      <c r="AC86" s="18">
        <v>0.23072130769230001</v>
      </c>
      <c r="AD86" s="18">
        <v>0.22644720987649999</v>
      </c>
      <c r="AE86" s="18">
        <v>0.23207381132079999</v>
      </c>
      <c r="AF86" s="18">
        <v>0.2287191658768</v>
      </c>
      <c r="AG86" s="18">
        <v>0.23113476923080001</v>
      </c>
      <c r="AH86" s="18">
        <v>0.22756704347830001</v>
      </c>
      <c r="AI86" s="18">
        <v>0.21942591235059999</v>
      </c>
      <c r="AJ86" s="18">
        <v>0.2117506898955</v>
      </c>
      <c r="AK86" s="18">
        <v>0.21793031578950001</v>
      </c>
      <c r="AL86" s="18">
        <v>0.21071324855490001</v>
      </c>
      <c r="AM86" s="18">
        <v>0.2107968571429</v>
      </c>
      <c r="AN86" s="18">
        <v>0.2127137345133</v>
      </c>
      <c r="AO86" s="220">
        <v>0.21316075675679999</v>
      </c>
      <c r="AP86" s="220">
        <v>0.21079109677419999</v>
      </c>
    </row>
    <row r="87" spans="1:42" hidden="1" outlineLevel="1" x14ac:dyDescent="0.25">
      <c r="A87" s="16" t="s">
        <v>18</v>
      </c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0.20602535092349999</v>
      </c>
      <c r="R87" s="18">
        <v>0.2143655384615</v>
      </c>
      <c r="S87" s="18">
        <v>0.20894964315350001</v>
      </c>
      <c r="T87" s="18">
        <v>0.2082767810651</v>
      </c>
      <c r="U87" s="18">
        <v>0.21179589189190001</v>
      </c>
      <c r="V87" s="18">
        <v>0.20807989576550001</v>
      </c>
      <c r="W87" s="18">
        <v>0.19838567539269999</v>
      </c>
      <c r="X87" s="18">
        <v>0.2039171578947</v>
      </c>
      <c r="Y87" s="18">
        <v>0.20544246153849999</v>
      </c>
      <c r="Z87" s="18">
        <v>0.2088816357827</v>
      </c>
      <c r="AA87" s="18">
        <v>0.20959149999999999</v>
      </c>
      <c r="AB87" s="18">
        <v>0.21246039097739999</v>
      </c>
      <c r="AC87" s="18">
        <v>0.2126013684211</v>
      </c>
      <c r="AD87" s="18">
        <v>0.2138401702128</v>
      </c>
      <c r="AE87" s="18">
        <v>0.2149598659218</v>
      </c>
      <c r="AF87" s="18">
        <v>0.214030984127</v>
      </c>
      <c r="AG87" s="18">
        <v>0.21587715436239999</v>
      </c>
      <c r="AH87" s="18">
        <v>0.21423836532509999</v>
      </c>
      <c r="AI87" s="18">
        <v>0.20996213953490001</v>
      </c>
      <c r="AJ87" s="18">
        <v>0.2100376898396</v>
      </c>
      <c r="AK87" s="18">
        <v>0.20859115083800001</v>
      </c>
      <c r="AL87" s="18">
        <v>0.2078431891892</v>
      </c>
      <c r="AM87" s="18">
        <v>0.21105154098359999</v>
      </c>
      <c r="AN87" s="18">
        <v>0.21225362406020001</v>
      </c>
      <c r="AO87" s="220">
        <v>0.21137056534949999</v>
      </c>
      <c r="AP87" s="220">
        <v>0.20724006557380001</v>
      </c>
    </row>
    <row r="88" spans="1:42" hidden="1" outlineLevel="1" x14ac:dyDescent="0.25">
      <c r="A88" s="16" t="s">
        <v>19</v>
      </c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0.2034544201681</v>
      </c>
      <c r="R88" s="18">
        <v>0.2120269050279</v>
      </c>
      <c r="S88" s="18">
        <v>0.19555784615380001</v>
      </c>
      <c r="T88" s="18">
        <v>0.19702151662969999</v>
      </c>
      <c r="U88" s="18">
        <v>0.19943888372089999</v>
      </c>
      <c r="V88" s="18">
        <v>0.19657881662589999</v>
      </c>
      <c r="W88" s="18">
        <v>0.18428294736840001</v>
      </c>
      <c r="X88" s="18">
        <v>0.1906337297297</v>
      </c>
      <c r="Y88" s="18">
        <v>0.1950274567901</v>
      </c>
      <c r="Z88" s="18">
        <v>0.1953659565217</v>
      </c>
      <c r="AA88" s="18">
        <v>0.19939281789140001</v>
      </c>
      <c r="AB88" s="18">
        <v>0.19786860176990001</v>
      </c>
      <c r="AC88" s="18">
        <v>0.1975432572944</v>
      </c>
      <c r="AD88" s="18">
        <v>0.2005193846154</v>
      </c>
      <c r="AE88" s="18">
        <v>0.19988024703089999</v>
      </c>
      <c r="AF88" s="18">
        <v>0.1996098823529</v>
      </c>
      <c r="AG88" s="18">
        <v>0.2017402282878</v>
      </c>
      <c r="AH88" s="18">
        <v>0.19951640310079999</v>
      </c>
      <c r="AI88" s="18">
        <v>0.19341545038169999</v>
      </c>
      <c r="AJ88" s="18">
        <v>0.1882676363636</v>
      </c>
      <c r="AK88" s="18">
        <v>0.19208461674009999</v>
      </c>
      <c r="AL88" s="18">
        <v>0.19087174193549999</v>
      </c>
      <c r="AM88" s="18">
        <v>0.1913629665653</v>
      </c>
      <c r="AN88" s="18">
        <v>0.19267922935779999</v>
      </c>
      <c r="AO88" s="220">
        <v>0.19134606549120001</v>
      </c>
      <c r="AP88" s="220">
        <v>0.19456177262179999</v>
      </c>
    </row>
    <row r="89" spans="1:42" hidden="1" outlineLevel="1" x14ac:dyDescent="0.25">
      <c r="A89" s="16" t="s">
        <v>20</v>
      </c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0.19480994736839999</v>
      </c>
      <c r="R89" s="18">
        <v>0.1989430879479</v>
      </c>
      <c r="S89" s="18">
        <v>0.1877942229846</v>
      </c>
      <c r="T89" s="18">
        <v>0.18835330417500001</v>
      </c>
      <c r="U89" s="18">
        <v>0.19392247575060001</v>
      </c>
      <c r="V89" s="18">
        <v>0.19006322551249999</v>
      </c>
      <c r="W89" s="18">
        <v>0.17828554385959999</v>
      </c>
      <c r="X89" s="18">
        <v>0.18188857286429999</v>
      </c>
      <c r="Y89" s="18">
        <v>0.1851830486486</v>
      </c>
      <c r="Z89" s="18">
        <v>0.18510490780139999</v>
      </c>
      <c r="AA89" s="18">
        <v>0.186233787234</v>
      </c>
      <c r="AB89" s="18">
        <v>0.189366915601</v>
      </c>
      <c r="AC89" s="18">
        <v>0.18697524010550001</v>
      </c>
      <c r="AD89" s="18">
        <v>0.18963176769510001</v>
      </c>
      <c r="AE89" s="18">
        <v>0.1908484444444</v>
      </c>
      <c r="AF89" s="18">
        <v>0.1914191515152</v>
      </c>
      <c r="AG89" s="18">
        <v>0.19115399999999999</v>
      </c>
      <c r="AH89" s="18">
        <v>0.19190877326969999</v>
      </c>
      <c r="AI89" s="18">
        <v>0.1816329719626</v>
      </c>
      <c r="AJ89" s="18">
        <v>0.1735939563319</v>
      </c>
      <c r="AK89" s="18">
        <v>0.18162374522290001</v>
      </c>
      <c r="AL89" s="18">
        <v>0.1797843827751</v>
      </c>
      <c r="AM89" s="18">
        <v>0.1784203204748</v>
      </c>
      <c r="AN89" s="18">
        <v>0.1854397142857</v>
      </c>
      <c r="AO89" s="220">
        <v>0.18369710344830001</v>
      </c>
      <c r="AP89" s="220">
        <v>0.17814291625619999</v>
      </c>
    </row>
    <row r="90" spans="1:42" hidden="1" outlineLevel="1" x14ac:dyDescent="0.25">
      <c r="A90" s="16" t="s">
        <v>21</v>
      </c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0.18998757859529999</v>
      </c>
      <c r="R90" s="18">
        <v>0.1916315280899</v>
      </c>
      <c r="S90" s="18">
        <v>0.1812020769231</v>
      </c>
      <c r="T90" s="18">
        <v>0.18199980838320001</v>
      </c>
      <c r="U90" s="18">
        <v>0.18227810071940001</v>
      </c>
      <c r="V90" s="18">
        <v>0.18361006993010001</v>
      </c>
      <c r="W90" s="18">
        <v>0.1810725565863</v>
      </c>
      <c r="X90" s="18">
        <v>0.18040594520549999</v>
      </c>
      <c r="Y90" s="18">
        <v>0.17885579396090001</v>
      </c>
      <c r="Z90" s="18">
        <v>0.17647360498959999</v>
      </c>
      <c r="AA90" s="18">
        <v>0.17865400000000001</v>
      </c>
      <c r="AB90" s="18">
        <v>0.1793634594595</v>
      </c>
      <c r="AC90" s="18">
        <v>0.1790820821918</v>
      </c>
      <c r="AD90" s="18">
        <v>0.1811855884477</v>
      </c>
      <c r="AE90" s="18">
        <v>0.1781778095238</v>
      </c>
      <c r="AF90" s="18">
        <v>0.18048670676690001</v>
      </c>
      <c r="AG90" s="18">
        <v>0.17943230188680001</v>
      </c>
      <c r="AH90" s="18">
        <v>0.1829863529412</v>
      </c>
      <c r="AI90" s="18">
        <v>0.17085532743359999</v>
      </c>
      <c r="AJ90" s="18">
        <v>0.1659304900662</v>
      </c>
      <c r="AK90" s="18">
        <v>0.169247220339</v>
      </c>
      <c r="AL90" s="18">
        <v>0.16793549606300001</v>
      </c>
      <c r="AM90" s="18">
        <v>0.17114209523810001</v>
      </c>
      <c r="AN90" s="18">
        <v>0.1736320701754</v>
      </c>
      <c r="AO90" s="220">
        <v>0.1705626402266</v>
      </c>
      <c r="AP90" s="220">
        <v>0.17207689719630001</v>
      </c>
    </row>
    <row r="91" spans="1:42" hidden="1" outlineLevel="1" x14ac:dyDescent="0.25">
      <c r="A91" s="16" t="s">
        <v>22</v>
      </c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0.17282066129029999</v>
      </c>
      <c r="R91" s="18">
        <v>0.17574341605839999</v>
      </c>
      <c r="S91" s="18">
        <v>0.171980433121</v>
      </c>
      <c r="T91" s="18">
        <v>0.17234046636770001</v>
      </c>
      <c r="U91" s="18">
        <v>0.1776312727273</v>
      </c>
      <c r="V91" s="18">
        <v>0.17889289705879999</v>
      </c>
      <c r="W91" s="18">
        <v>0.16946151658770001</v>
      </c>
      <c r="X91" s="18">
        <v>0.1710291324864</v>
      </c>
      <c r="Y91" s="18">
        <v>0.16685597097239999</v>
      </c>
      <c r="Z91" s="18">
        <v>0.17146820111729999</v>
      </c>
      <c r="AA91" s="18">
        <v>0.17171815929199999</v>
      </c>
      <c r="AB91" s="18">
        <v>0.17354585110660001</v>
      </c>
      <c r="AC91" s="18">
        <v>0.174484</v>
      </c>
      <c r="AD91" s="18">
        <v>0.17434844444440001</v>
      </c>
      <c r="AE91" s="18">
        <v>0.17448111442790001</v>
      </c>
      <c r="AF91" s="18">
        <v>0.17301875409840001</v>
      </c>
      <c r="AG91" s="18">
        <v>0.17388338144330001</v>
      </c>
      <c r="AH91" s="18">
        <v>0.17422730827069999</v>
      </c>
      <c r="AI91" s="18">
        <v>0.16585282729209999</v>
      </c>
      <c r="AJ91" s="18">
        <v>0.159964851927</v>
      </c>
      <c r="AK91" s="18">
        <v>0.16272629965159999</v>
      </c>
      <c r="AL91" s="18">
        <v>0.16341393377480001</v>
      </c>
      <c r="AM91" s="18">
        <v>0.16444454054050001</v>
      </c>
      <c r="AN91" s="18">
        <v>0.165058155496</v>
      </c>
      <c r="AO91" s="220">
        <v>0.16904685714289999</v>
      </c>
      <c r="AP91" s="220">
        <v>0.170700460177</v>
      </c>
    </row>
    <row r="92" spans="1:42" hidden="1" outlineLevel="1" x14ac:dyDescent="0.25">
      <c r="A92" s="16" t="s">
        <v>23</v>
      </c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0.17109006311210001</v>
      </c>
      <c r="R92" s="18">
        <v>0.17282105498600001</v>
      </c>
      <c r="S92" s="18">
        <v>0.17190847480400001</v>
      </c>
      <c r="T92" s="18">
        <v>0.1719381394026</v>
      </c>
      <c r="U92" s="18">
        <v>0.17799370099670001</v>
      </c>
      <c r="V92" s="18">
        <v>0.17608609584660001</v>
      </c>
      <c r="W92" s="18">
        <v>0.1726648665786</v>
      </c>
      <c r="X92" s="18">
        <v>0.1701552962298</v>
      </c>
      <c r="Y92" s="18">
        <v>0.1688249385194</v>
      </c>
      <c r="Z92" s="18">
        <v>0.17233257142860001</v>
      </c>
      <c r="AA92" s="18">
        <v>0.17573893282149999</v>
      </c>
      <c r="AB92" s="18">
        <v>0.1709714157303</v>
      </c>
      <c r="AC92" s="18">
        <v>0.1729174357006</v>
      </c>
      <c r="AD92" s="18">
        <v>0.17193630148049999</v>
      </c>
      <c r="AE92" s="18">
        <v>0.17304766998580001</v>
      </c>
      <c r="AF92" s="18">
        <v>0.16991864128840001</v>
      </c>
      <c r="AG92" s="18">
        <v>0.17291670417419999</v>
      </c>
      <c r="AH92" s="18">
        <v>0.1723782268041</v>
      </c>
      <c r="AI92" s="18">
        <v>0.16406296487989999</v>
      </c>
      <c r="AJ92" s="18">
        <v>0.1581988490231</v>
      </c>
      <c r="AK92" s="18">
        <v>0.16228575675679999</v>
      </c>
      <c r="AL92" s="18">
        <v>0.1602611428571</v>
      </c>
      <c r="AM92" s="18">
        <v>0.1598270769231</v>
      </c>
      <c r="AN92" s="18">
        <v>0.16368540703519999</v>
      </c>
      <c r="AO92" s="220">
        <v>0.16786499290779999</v>
      </c>
      <c r="AP92" s="220">
        <v>0.16879453254439999</v>
      </c>
    </row>
    <row r="93" spans="1:42" hidden="1" outlineLevel="1" x14ac:dyDescent="0.25">
      <c r="A93" s="16" t="s">
        <v>24</v>
      </c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0.16605251813470001</v>
      </c>
      <c r="R93" s="18">
        <v>0.1707509055375</v>
      </c>
      <c r="S93" s="18">
        <v>0.16316355734410001</v>
      </c>
      <c r="T93" s="18">
        <v>0.1638456058394</v>
      </c>
      <c r="U93" s="18">
        <v>0.17319741317369999</v>
      </c>
      <c r="V93" s="18">
        <v>0.1716234920635</v>
      </c>
      <c r="W93" s="18">
        <v>0.16641068493149999</v>
      </c>
      <c r="X93" s="18">
        <v>0.16792493931399999</v>
      </c>
      <c r="Y93" s="18">
        <v>0.16427361344540001</v>
      </c>
      <c r="Z93" s="18">
        <v>0.16025179130430001</v>
      </c>
      <c r="AA93" s="18">
        <v>0.16549223529410001</v>
      </c>
      <c r="AB93" s="18">
        <v>0.1588724813754</v>
      </c>
      <c r="AC93" s="18">
        <v>0.1596627131367</v>
      </c>
      <c r="AD93" s="18">
        <v>0.158797442623</v>
      </c>
      <c r="AE93" s="18">
        <v>0.16198192207789999</v>
      </c>
      <c r="AF93" s="18">
        <v>0.157807930131</v>
      </c>
      <c r="AG93" s="18">
        <v>0.15812275000000001</v>
      </c>
      <c r="AH93" s="18">
        <v>0.15846738028169999</v>
      </c>
      <c r="AI93" s="18">
        <v>0.1530542890173</v>
      </c>
      <c r="AJ93" s="18">
        <v>0.14201580124220001</v>
      </c>
      <c r="AK93" s="18">
        <v>0.1480858181818</v>
      </c>
      <c r="AL93" s="18">
        <v>0.1480858181818</v>
      </c>
      <c r="AM93" s="18">
        <v>0.1446620645161</v>
      </c>
      <c r="AN93" s="18">
        <v>0.14822431250000001</v>
      </c>
      <c r="AO93" s="220">
        <v>0.15524610526320001</v>
      </c>
      <c r="AP93" s="220">
        <v>0.1556357073171</v>
      </c>
    </row>
    <row r="94" spans="1:42" hidden="1" outlineLevel="1" x14ac:dyDescent="0.25">
      <c r="A94" s="36" t="s">
        <v>795</v>
      </c>
      <c r="B94" s="37"/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0.1542392369942</v>
      </c>
      <c r="R94" s="18">
        <v>0.1583956201117</v>
      </c>
      <c r="S94" s="18">
        <v>0.1530764137931</v>
      </c>
      <c r="T94" s="18">
        <v>0.15390400000000001</v>
      </c>
      <c r="U94" s="18">
        <v>0.1520092631579</v>
      </c>
      <c r="V94" s="18">
        <v>0.1538489541284</v>
      </c>
      <c r="W94" s="18">
        <v>0.15427890624999999</v>
      </c>
      <c r="X94" s="18">
        <v>0.1549039622642</v>
      </c>
      <c r="Y94" s="18">
        <v>0.14848600000000001</v>
      </c>
      <c r="Z94" s="18">
        <v>0.14681985046730001</v>
      </c>
      <c r="AA94" s="18">
        <v>0.15069945454549999</v>
      </c>
      <c r="AB94" s="18">
        <v>0.14958141935479999</v>
      </c>
      <c r="AC94" s="18">
        <v>0.1514191515152</v>
      </c>
      <c r="AD94" s="18">
        <v>0.1484754285714</v>
      </c>
      <c r="AE94" s="18">
        <v>0.1501365581395</v>
      </c>
      <c r="AF94" s="18">
        <v>0.1483089079755</v>
      </c>
      <c r="AG94" s="18">
        <v>0.1487412093023</v>
      </c>
      <c r="AH94" s="18">
        <v>0.14727242105259999</v>
      </c>
      <c r="AI94" s="18">
        <v>0.14599490909089999</v>
      </c>
      <c r="AJ94" s="18">
        <v>0.14092440816330001</v>
      </c>
      <c r="AK94" s="18">
        <v>0.1470068037383</v>
      </c>
      <c r="AL94" s="18">
        <v>0.14344382300879999</v>
      </c>
      <c r="AM94" s="18">
        <v>0.143904</v>
      </c>
      <c r="AN94" s="18">
        <v>0.14668971428569999</v>
      </c>
      <c r="AO94" s="220">
        <v>0.1470092631579</v>
      </c>
      <c r="AP94" s="220">
        <v>0.1478094054054</v>
      </c>
    </row>
    <row r="95" spans="1:42" hidden="1" outlineLevel="1" x14ac:dyDescent="0.25">
      <c r="C95" s="53"/>
      <c r="D95" s="53"/>
      <c r="E95" s="53"/>
      <c r="F95" s="53"/>
      <c r="G95" s="54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220"/>
      <c r="AP95" s="220"/>
    </row>
    <row r="96" spans="1:42" hidden="1" outlineLevel="1" x14ac:dyDescent="0.25">
      <c r="A96" s="49" t="s">
        <v>31</v>
      </c>
      <c r="B96" s="50"/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220"/>
      <c r="AP96" s="220"/>
    </row>
    <row r="97" spans="1:42" hidden="1" outlineLevel="1" x14ac:dyDescent="0.25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220"/>
      <c r="AP97" s="220"/>
    </row>
    <row r="98" spans="1:42" hidden="1" outlineLevel="1" x14ac:dyDescent="0.25">
      <c r="A98" s="16" t="s">
        <v>10</v>
      </c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0.25240400000000002</v>
      </c>
      <c r="AO98" s="220">
        <v>0.25240400000000002</v>
      </c>
      <c r="AP98" s="220">
        <v>0.25240400000000002</v>
      </c>
    </row>
    <row r="99" spans="1:42" hidden="1" outlineLevel="1" x14ac:dyDescent="0.25">
      <c r="A99" s="16" t="s">
        <v>11</v>
      </c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0.24990399999999999</v>
      </c>
      <c r="V99" s="18">
        <v>0</v>
      </c>
      <c r="W99" s="18">
        <v>0.24990399999999999</v>
      </c>
      <c r="X99" s="18">
        <v>0.24990399999999999</v>
      </c>
      <c r="Y99" s="18">
        <v>0.24990399999999999</v>
      </c>
      <c r="Z99" s="18">
        <v>0.24990399999999999</v>
      </c>
      <c r="AA99" s="18">
        <v>0.24990399999999999</v>
      </c>
      <c r="AB99" s="18">
        <v>0.24990399999999999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0.24990399999999999</v>
      </c>
      <c r="AI99" s="18">
        <v>0.24990399999999999</v>
      </c>
      <c r="AJ99" s="18">
        <v>0</v>
      </c>
      <c r="AK99" s="18">
        <v>0.24990399999999999</v>
      </c>
      <c r="AL99" s="18">
        <v>0</v>
      </c>
      <c r="AM99" s="18">
        <v>0</v>
      </c>
      <c r="AN99" s="18">
        <v>0</v>
      </c>
      <c r="AO99" s="220">
        <v>0</v>
      </c>
      <c r="AP99" s="220">
        <v>0.25240400000000002</v>
      </c>
    </row>
    <row r="100" spans="1:42" hidden="1" outlineLevel="1" x14ac:dyDescent="0.25">
      <c r="A100" s="16" t="s">
        <v>629</v>
      </c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0.25240400000000002</v>
      </c>
      <c r="AO100" s="220">
        <v>0.25240400000000002</v>
      </c>
      <c r="AP100" s="220">
        <v>0.25240400000000002</v>
      </c>
    </row>
    <row r="101" spans="1:42" hidden="1" outlineLevel="1" x14ac:dyDescent="0.25">
      <c r="A101" s="16" t="s">
        <v>13</v>
      </c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0.24990399999999999</v>
      </c>
      <c r="X101" s="18"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</v>
      </c>
      <c r="AM101" s="18">
        <v>0.24990399999999999</v>
      </c>
      <c r="AN101" s="18">
        <v>0.25240400000000002</v>
      </c>
      <c r="AO101" s="220">
        <v>0.25240400000000002</v>
      </c>
      <c r="AP101" s="220">
        <v>0.25240400000000002</v>
      </c>
    </row>
    <row r="102" spans="1:42" hidden="1" outlineLevel="1" x14ac:dyDescent="0.25">
      <c r="A102" s="16" t="s">
        <v>14</v>
      </c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0.25240400000000002</v>
      </c>
      <c r="AO102" s="220">
        <v>0.25240400000000002</v>
      </c>
      <c r="AP102" s="220">
        <v>0.25240400000000002</v>
      </c>
    </row>
    <row r="103" spans="1:42" hidden="1" outlineLevel="1" x14ac:dyDescent="0.25">
      <c r="A103" s="16" t="s">
        <v>15</v>
      </c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0.25240400000000002</v>
      </c>
      <c r="AO103" s="220">
        <v>0.25240400000000002</v>
      </c>
      <c r="AP103" s="220">
        <v>0.25240400000000002</v>
      </c>
    </row>
    <row r="104" spans="1:42" hidden="1" outlineLevel="1" x14ac:dyDescent="0.25">
      <c r="A104" s="16" t="s">
        <v>16</v>
      </c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0.25240400000000002</v>
      </c>
      <c r="AO104" s="220">
        <v>0.25240400000000002</v>
      </c>
      <c r="AP104" s="220">
        <v>0.25240400000000002</v>
      </c>
    </row>
    <row r="105" spans="1:42" hidden="1" outlineLevel="1" x14ac:dyDescent="0.25">
      <c r="A105" s="16" t="s">
        <v>17</v>
      </c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0.25240400000000002</v>
      </c>
      <c r="AO105" s="220">
        <v>0.25240400000000002</v>
      </c>
      <c r="AP105" s="220">
        <v>0.25240400000000002</v>
      </c>
    </row>
    <row r="106" spans="1:42" hidden="1" outlineLevel="1" x14ac:dyDescent="0.25">
      <c r="A106" s="16" t="s">
        <v>18</v>
      </c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0.25240400000000002</v>
      </c>
      <c r="AO106" s="220">
        <v>0.25240400000000002</v>
      </c>
      <c r="AP106" s="220">
        <v>0.25240400000000002</v>
      </c>
    </row>
    <row r="107" spans="1:42" hidden="1" outlineLevel="1" x14ac:dyDescent="0.25">
      <c r="A107" s="16" t="s">
        <v>19</v>
      </c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0.25240400000000002</v>
      </c>
      <c r="AO107" s="220">
        <v>0.25240400000000002</v>
      </c>
      <c r="AP107" s="220">
        <v>0.25240400000000002</v>
      </c>
    </row>
    <row r="108" spans="1:42" hidden="1" outlineLevel="1" x14ac:dyDescent="0.25">
      <c r="A108" s="16" t="s">
        <v>20</v>
      </c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0.25240400000000002</v>
      </c>
      <c r="AO108" s="220">
        <v>0.25240400000000002</v>
      </c>
      <c r="AP108" s="220">
        <v>0.25240400000000002</v>
      </c>
    </row>
    <row r="109" spans="1:42" hidden="1" outlineLevel="1" x14ac:dyDescent="0.25">
      <c r="A109" s="16" t="s">
        <v>21</v>
      </c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0.25240400000000002</v>
      </c>
      <c r="AO109" s="220">
        <v>0.25240400000000002</v>
      </c>
      <c r="AP109" s="220">
        <v>0.25240400000000002</v>
      </c>
    </row>
    <row r="110" spans="1:42" hidden="1" outlineLevel="1" x14ac:dyDescent="0.25">
      <c r="A110" s="16" t="s">
        <v>22</v>
      </c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0.25240400000000002</v>
      </c>
      <c r="AO110" s="220">
        <v>0.25240400000000002</v>
      </c>
      <c r="AP110" s="220">
        <v>0.25240400000000002</v>
      </c>
    </row>
    <row r="111" spans="1:42" hidden="1" outlineLevel="1" x14ac:dyDescent="0.25">
      <c r="A111" s="16" t="s">
        <v>23</v>
      </c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0.25240400000000002</v>
      </c>
      <c r="AO111" s="220">
        <v>0.25240400000000002</v>
      </c>
      <c r="AP111" s="220">
        <v>0.25240400000000002</v>
      </c>
    </row>
    <row r="112" spans="1:42" hidden="1" outlineLevel="1" x14ac:dyDescent="0.25">
      <c r="A112" s="16" t="s">
        <v>24</v>
      </c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0.25240400000000002</v>
      </c>
      <c r="AO112" s="220">
        <v>0.25240400000000002</v>
      </c>
      <c r="AP112" s="220">
        <v>0.25240400000000002</v>
      </c>
    </row>
    <row r="113" spans="1:42" hidden="1" outlineLevel="1" x14ac:dyDescent="0.25">
      <c r="A113" s="36" t="s">
        <v>795</v>
      </c>
      <c r="B113" s="37"/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0.25240400000000002</v>
      </c>
      <c r="AO113" s="220">
        <v>0.25240400000000002</v>
      </c>
      <c r="AP113" s="220">
        <v>0.25240400000000002</v>
      </c>
    </row>
    <row r="114" spans="1:42" hidden="1" outlineLevel="1" x14ac:dyDescent="0.25">
      <c r="C114" s="53"/>
      <c r="D114" s="53"/>
      <c r="E114" s="53"/>
      <c r="F114" s="53"/>
      <c r="G114" s="54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220"/>
      <c r="AP114" s="220"/>
    </row>
    <row r="115" spans="1:42" hidden="1" outlineLevel="1" x14ac:dyDescent="0.25">
      <c r="A115" s="49" t="s">
        <v>32</v>
      </c>
      <c r="B115" s="50"/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220"/>
      <c r="AP115" s="220"/>
    </row>
    <row r="116" spans="1:42" hidden="1" outlineLevel="1" x14ac:dyDescent="0.25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220"/>
      <c r="AP116" s="220"/>
    </row>
    <row r="117" spans="1:42" hidden="1" outlineLevel="1" x14ac:dyDescent="0.25">
      <c r="A117" s="16" t="s">
        <v>10</v>
      </c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0.17879200000000001</v>
      </c>
      <c r="R117" s="18">
        <v>0.20740400000000001</v>
      </c>
      <c r="S117" s="18">
        <v>0.19847542857139999</v>
      </c>
      <c r="T117" s="18">
        <v>0.21990399999999999</v>
      </c>
      <c r="U117" s="18">
        <v>0.19847542857139999</v>
      </c>
      <c r="V117" s="18">
        <v>0.19657066666670001</v>
      </c>
      <c r="W117" s="18">
        <v>0.201904</v>
      </c>
      <c r="X117" s="18">
        <v>0.18133257142859999</v>
      </c>
      <c r="Y117" s="18">
        <v>0.204904</v>
      </c>
      <c r="Z117" s="18">
        <v>0.20990400000000001</v>
      </c>
      <c r="AA117" s="18">
        <v>0.21990399999999999</v>
      </c>
      <c r="AB117" s="18">
        <v>0.24990399999999999</v>
      </c>
      <c r="AC117" s="18">
        <v>0.231904</v>
      </c>
      <c r="AD117" s="18">
        <v>0.24990399999999999</v>
      </c>
      <c r="AE117" s="18">
        <v>0.21990399999999999</v>
      </c>
      <c r="AF117" s="18">
        <v>0.17790400000000001</v>
      </c>
      <c r="AG117" s="18">
        <v>0</v>
      </c>
      <c r="AH117" s="18">
        <v>0.18990399999999999</v>
      </c>
      <c r="AI117" s="18">
        <v>0.17790400000000001</v>
      </c>
      <c r="AJ117" s="18">
        <v>0.19847542857139999</v>
      </c>
      <c r="AK117" s="18">
        <v>0.14990400000000001</v>
      </c>
      <c r="AL117" s="18">
        <v>0.15390400000000001</v>
      </c>
      <c r="AM117" s="18">
        <v>0.15990399999999999</v>
      </c>
      <c r="AN117" s="18">
        <v>0.13240399999999999</v>
      </c>
      <c r="AO117" s="220">
        <v>0.16240399999999999</v>
      </c>
      <c r="AP117" s="220">
        <v>0.18149490909089999</v>
      </c>
    </row>
    <row r="118" spans="1:42" hidden="1" outlineLevel="1" x14ac:dyDescent="0.25">
      <c r="A118" s="16" t="s">
        <v>11</v>
      </c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0.15990399999999999</v>
      </c>
      <c r="V118" s="18">
        <v>0</v>
      </c>
      <c r="W118" s="18">
        <v>0.18990399999999999</v>
      </c>
      <c r="X118" s="18">
        <v>0.21990399999999999</v>
      </c>
      <c r="Y118" s="18">
        <v>0.16755082352940001</v>
      </c>
      <c r="Z118" s="18">
        <v>0.15331834146340001</v>
      </c>
      <c r="AA118" s="18">
        <v>0.229904</v>
      </c>
      <c r="AB118" s="18">
        <v>0.18990399999999999</v>
      </c>
      <c r="AC118" s="18">
        <v>0.21990399999999999</v>
      </c>
      <c r="AD118" s="18">
        <v>0.139904</v>
      </c>
      <c r="AE118" s="18">
        <v>0.169904</v>
      </c>
      <c r="AF118" s="18">
        <v>0</v>
      </c>
      <c r="AG118" s="18">
        <v>0.18990399999999999</v>
      </c>
      <c r="AH118" s="18">
        <v>0.15990399999999999</v>
      </c>
      <c r="AI118" s="18">
        <v>0.15990399999999999</v>
      </c>
      <c r="AJ118" s="18">
        <v>0</v>
      </c>
      <c r="AK118" s="18">
        <v>0.16204685714290001</v>
      </c>
      <c r="AL118" s="18">
        <v>0</v>
      </c>
      <c r="AM118" s="18">
        <v>0</v>
      </c>
      <c r="AN118" s="18">
        <v>0</v>
      </c>
      <c r="AO118" s="220">
        <v>0</v>
      </c>
      <c r="AP118" s="220">
        <v>0.16240399999999999</v>
      </c>
    </row>
    <row r="119" spans="1:42" hidden="1" outlineLevel="1" x14ac:dyDescent="0.25">
      <c r="A119" s="16" t="s">
        <v>629</v>
      </c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0.15240400000000001</v>
      </c>
      <c r="R119" s="18">
        <v>0.14590400000000001</v>
      </c>
      <c r="S119" s="18">
        <v>0.169904</v>
      </c>
      <c r="T119" s="18">
        <v>0.19847542857139999</v>
      </c>
      <c r="U119" s="18">
        <v>0.23276114285710001</v>
      </c>
      <c r="V119" s="18">
        <v>0.23276114285710001</v>
      </c>
      <c r="W119" s="18">
        <v>0.197404</v>
      </c>
      <c r="X119" s="18">
        <v>0.22590399999999999</v>
      </c>
      <c r="Y119" s="18">
        <v>0.229904</v>
      </c>
      <c r="Z119" s="18">
        <v>0.2156182857143</v>
      </c>
      <c r="AA119" s="18">
        <v>0.20990400000000001</v>
      </c>
      <c r="AB119" s="18">
        <v>0.23899490909089999</v>
      </c>
      <c r="AC119" s="18">
        <v>0.23836553846149999</v>
      </c>
      <c r="AD119" s="18">
        <v>0.218029</v>
      </c>
      <c r="AE119" s="18">
        <v>0.18990399999999999</v>
      </c>
      <c r="AF119" s="18">
        <v>0.20990400000000001</v>
      </c>
      <c r="AG119" s="18">
        <v>0.22323733333330001</v>
      </c>
      <c r="AH119" s="18">
        <v>0.19657066666670001</v>
      </c>
      <c r="AI119" s="18">
        <v>0.20990400000000001</v>
      </c>
      <c r="AJ119" s="18">
        <v>0.18133257142859999</v>
      </c>
      <c r="AK119" s="18">
        <v>0.22590399999999999</v>
      </c>
      <c r="AL119" s="18">
        <v>0.15390400000000001</v>
      </c>
      <c r="AM119" s="18">
        <v>0.20990400000000001</v>
      </c>
      <c r="AN119" s="18">
        <v>0.19240399999999999</v>
      </c>
      <c r="AO119" s="220">
        <v>0.2181182857143</v>
      </c>
      <c r="AP119" s="220">
        <v>0.13240399999999999</v>
      </c>
    </row>
    <row r="120" spans="1:42" hidden="1" outlineLevel="1" x14ac:dyDescent="0.25">
      <c r="A120" s="16" t="s">
        <v>13</v>
      </c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0.24990399999999999</v>
      </c>
      <c r="R120" s="18">
        <v>0.20990400000000001</v>
      </c>
      <c r="S120" s="18">
        <v>0.234904</v>
      </c>
      <c r="T120" s="18">
        <v>0.24990399999999999</v>
      </c>
      <c r="U120" s="18">
        <v>0.20990400000000001</v>
      </c>
      <c r="V120" s="18">
        <v>0.24990399999999999</v>
      </c>
      <c r="W120" s="18">
        <v>0.12990399999999999</v>
      </c>
      <c r="X120" s="18">
        <v>0.24990399999999999</v>
      </c>
      <c r="Y120" s="18">
        <v>0.20990400000000001</v>
      </c>
      <c r="Z120" s="18">
        <v>0.18990399999999999</v>
      </c>
      <c r="AA120" s="18">
        <v>0.22590399999999999</v>
      </c>
      <c r="AB120" s="18">
        <v>0.24990399999999999</v>
      </c>
      <c r="AC120" s="18">
        <v>0.24990399999999999</v>
      </c>
      <c r="AD120" s="18">
        <v>0.20990400000000001</v>
      </c>
      <c r="AE120" s="18">
        <v>0.24990399999999999</v>
      </c>
      <c r="AF120" s="18">
        <v>0.20990400000000001</v>
      </c>
      <c r="AG120" s="18">
        <v>0.17790400000000001</v>
      </c>
      <c r="AH120" s="18">
        <v>0.24990399999999999</v>
      </c>
      <c r="AI120" s="18">
        <v>0.20990400000000001</v>
      </c>
      <c r="AJ120" s="18">
        <v>0.24990399999999999</v>
      </c>
      <c r="AK120" s="18">
        <v>0.12990399999999999</v>
      </c>
      <c r="AL120" s="18">
        <v>0</v>
      </c>
      <c r="AM120" s="18">
        <v>0.24990399999999999</v>
      </c>
      <c r="AN120" s="18">
        <v>0.19907066666670001</v>
      </c>
      <c r="AO120" s="220">
        <v>0.1954548474576</v>
      </c>
      <c r="AP120" s="220">
        <v>0.16051210810809999</v>
      </c>
    </row>
    <row r="121" spans="1:42" hidden="1" outlineLevel="1" x14ac:dyDescent="0.25">
      <c r="A121" s="16" t="s">
        <v>14</v>
      </c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0.1832373333333</v>
      </c>
      <c r="R121" s="18">
        <v>0.22221169230769999</v>
      </c>
      <c r="S121" s="18">
        <v>0.24990399999999999</v>
      </c>
      <c r="T121" s="18">
        <v>0.201904</v>
      </c>
      <c r="U121" s="18">
        <v>0.21990399999999999</v>
      </c>
      <c r="V121" s="18">
        <v>0.24990399999999999</v>
      </c>
      <c r="W121" s="18">
        <v>0.23918971428569999</v>
      </c>
      <c r="X121" s="18">
        <v>0.24990399999999999</v>
      </c>
      <c r="Y121" s="18">
        <v>0.20990400000000001</v>
      </c>
      <c r="Z121" s="18">
        <v>0.24990399999999999</v>
      </c>
      <c r="AA121" s="18">
        <v>0.24990399999999999</v>
      </c>
      <c r="AB121" s="18">
        <v>0.24990399999999999</v>
      </c>
      <c r="AC121" s="18">
        <v>0.229904</v>
      </c>
      <c r="AD121" s="18">
        <v>0.24990399999999999</v>
      </c>
      <c r="AE121" s="18">
        <v>0.22590399999999999</v>
      </c>
      <c r="AF121" s="18">
        <v>0.23276114285710001</v>
      </c>
      <c r="AG121" s="18">
        <v>0.22590399999999999</v>
      </c>
      <c r="AH121" s="18">
        <v>0.18990399999999999</v>
      </c>
      <c r="AI121" s="18">
        <v>0.22590399999999999</v>
      </c>
      <c r="AJ121" s="18">
        <v>0.2156182857143</v>
      </c>
      <c r="AK121" s="18">
        <v>0.24990399999999999</v>
      </c>
      <c r="AL121" s="18">
        <v>0.204904</v>
      </c>
      <c r="AM121" s="18">
        <v>0.233904</v>
      </c>
      <c r="AN121" s="18">
        <v>0.19785854545449999</v>
      </c>
      <c r="AO121" s="220">
        <v>0.18887458823530001</v>
      </c>
      <c r="AP121" s="220">
        <v>0.16483643243240001</v>
      </c>
    </row>
    <row r="122" spans="1:42" hidden="1" outlineLevel="1" x14ac:dyDescent="0.25">
      <c r="A122" s="16" t="s">
        <v>15</v>
      </c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0.193392372093</v>
      </c>
      <c r="R122" s="18">
        <v>0.21790399999999999</v>
      </c>
      <c r="S122" s="18">
        <v>0.234904</v>
      </c>
      <c r="T122" s="18">
        <v>0.2321767272727</v>
      </c>
      <c r="U122" s="18">
        <v>0.23302899999999999</v>
      </c>
      <c r="V122" s="18">
        <v>0.2445468571429</v>
      </c>
      <c r="W122" s="18">
        <v>0.2456182857143</v>
      </c>
      <c r="X122" s="18">
        <v>0.24990399999999999</v>
      </c>
      <c r="Y122" s="18">
        <v>0.234904</v>
      </c>
      <c r="Z122" s="18">
        <v>0.23727242105259999</v>
      </c>
      <c r="AA122" s="18">
        <v>0.2370468571429</v>
      </c>
      <c r="AB122" s="18">
        <v>0.24240400000000001</v>
      </c>
      <c r="AC122" s="18">
        <v>0.24990399999999999</v>
      </c>
      <c r="AD122" s="18">
        <v>0.23354036363639999</v>
      </c>
      <c r="AE122" s="18">
        <v>0.24990399999999999</v>
      </c>
      <c r="AF122" s="18">
        <v>0.23144246153850001</v>
      </c>
      <c r="AG122" s="18">
        <v>0.24990399999999999</v>
      </c>
      <c r="AH122" s="18">
        <v>0.24390400000000001</v>
      </c>
      <c r="AI122" s="18">
        <v>0.24133257142860001</v>
      </c>
      <c r="AJ122" s="18">
        <v>0.2384754285714</v>
      </c>
      <c r="AK122" s="18">
        <v>0.19847542857139999</v>
      </c>
      <c r="AL122" s="18">
        <v>0.23727242105259999</v>
      </c>
      <c r="AM122" s="18">
        <v>0.234904</v>
      </c>
      <c r="AN122" s="18">
        <v>0.23058581818179999</v>
      </c>
      <c r="AO122" s="220">
        <v>0.2232863529412</v>
      </c>
      <c r="AP122" s="220">
        <v>0.18520400000000001</v>
      </c>
    </row>
    <row r="123" spans="1:42" hidden="1" outlineLevel="1" x14ac:dyDescent="0.25">
      <c r="A123" s="16" t="s">
        <v>16</v>
      </c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0.22300744827589999</v>
      </c>
      <c r="R123" s="18">
        <v>0.23343341176470001</v>
      </c>
      <c r="S123" s="18">
        <v>0.23915773134330001</v>
      </c>
      <c r="T123" s="18">
        <v>0.24357372477059999</v>
      </c>
      <c r="U123" s="18">
        <v>0.2410344347826</v>
      </c>
      <c r="V123" s="18">
        <v>0.24028567938930001</v>
      </c>
      <c r="W123" s="18">
        <v>0.2390951764706</v>
      </c>
      <c r="X123" s="18">
        <v>0.23695663157890001</v>
      </c>
      <c r="Y123" s="18">
        <v>0.2428605217391</v>
      </c>
      <c r="Z123" s="18">
        <v>0.2402165</v>
      </c>
      <c r="AA123" s="18">
        <v>0.245529</v>
      </c>
      <c r="AB123" s="18">
        <v>0.24341751351349999</v>
      </c>
      <c r="AC123" s="18">
        <v>0.2475764137931</v>
      </c>
      <c r="AD123" s="18">
        <v>0.24431077966100001</v>
      </c>
      <c r="AE123" s="18">
        <v>0.24565400000000001</v>
      </c>
      <c r="AF123" s="18">
        <v>0.245545025641</v>
      </c>
      <c r="AG123" s="18">
        <v>0.24858531868129999</v>
      </c>
      <c r="AH123" s="18">
        <v>0.24709149999999999</v>
      </c>
      <c r="AI123" s="18">
        <v>0.2481966829268</v>
      </c>
      <c r="AJ123" s="18">
        <v>0.24460988235289999</v>
      </c>
      <c r="AK123" s="18">
        <v>0.24605078899079999</v>
      </c>
      <c r="AL123" s="18">
        <v>0.24266262068969999</v>
      </c>
      <c r="AM123" s="18">
        <v>0.24335227586210001</v>
      </c>
      <c r="AN123" s="18">
        <v>0.2413835918367</v>
      </c>
      <c r="AO123" s="220">
        <v>0.2327977007874</v>
      </c>
      <c r="AP123" s="220">
        <v>0.22411828571430001</v>
      </c>
    </row>
    <row r="124" spans="1:42" hidden="1" outlineLevel="1" x14ac:dyDescent="0.25">
      <c r="A124" s="16" t="s">
        <v>17</v>
      </c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0.22318214569540001</v>
      </c>
      <c r="R124" s="18">
        <v>0.2282693846154</v>
      </c>
      <c r="S124" s="18">
        <v>0.22262303323259999</v>
      </c>
      <c r="T124" s="18">
        <v>0.2255114766355</v>
      </c>
      <c r="U124" s="18">
        <v>0.23096460606059999</v>
      </c>
      <c r="V124" s="18">
        <v>0.2310944761905</v>
      </c>
      <c r="W124" s="18">
        <v>0.221262490566</v>
      </c>
      <c r="X124" s="18">
        <v>0.22733390654210001</v>
      </c>
      <c r="Y124" s="18">
        <v>0.22813929411760001</v>
      </c>
      <c r="Z124" s="18">
        <v>0.22922832432429999</v>
      </c>
      <c r="AA124" s="18">
        <v>0.2279153636364</v>
      </c>
      <c r="AB124" s="18">
        <v>0.23097196116499999</v>
      </c>
      <c r="AC124" s="18">
        <v>0.23072130769230001</v>
      </c>
      <c r="AD124" s="18">
        <v>0.22644720987649999</v>
      </c>
      <c r="AE124" s="18">
        <v>0.23207381132079999</v>
      </c>
      <c r="AF124" s="18">
        <v>0.2287191658768</v>
      </c>
      <c r="AG124" s="18">
        <v>0.23113476923080001</v>
      </c>
      <c r="AH124" s="18">
        <v>0.22756704347830001</v>
      </c>
      <c r="AI124" s="18">
        <v>0.21942591235059999</v>
      </c>
      <c r="AJ124" s="18">
        <v>0.2117506898955</v>
      </c>
      <c r="AK124" s="18">
        <v>0.21793031578950001</v>
      </c>
      <c r="AL124" s="18">
        <v>0.21071324855490001</v>
      </c>
      <c r="AM124" s="18">
        <v>0.2107968571429</v>
      </c>
      <c r="AN124" s="18">
        <v>0.2127137345133</v>
      </c>
      <c r="AO124" s="220">
        <v>0.21316075675679999</v>
      </c>
      <c r="AP124" s="220">
        <v>0.21079109677419999</v>
      </c>
    </row>
    <row r="125" spans="1:42" hidden="1" outlineLevel="1" x14ac:dyDescent="0.25">
      <c r="A125" s="16" t="s">
        <v>18</v>
      </c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0.20602535092349999</v>
      </c>
      <c r="R125" s="18">
        <v>0.2143655384615</v>
      </c>
      <c r="S125" s="18">
        <v>0.20894964315350001</v>
      </c>
      <c r="T125" s="18">
        <v>0.2082767810651</v>
      </c>
      <c r="U125" s="18">
        <v>0.21179589189190001</v>
      </c>
      <c r="V125" s="18">
        <v>0.20807989576550001</v>
      </c>
      <c r="W125" s="18">
        <v>0.19838567539269999</v>
      </c>
      <c r="X125" s="18">
        <v>0.2039171578947</v>
      </c>
      <c r="Y125" s="18">
        <v>0.20544246153849999</v>
      </c>
      <c r="Z125" s="18">
        <v>0.2088816357827</v>
      </c>
      <c r="AA125" s="18">
        <v>0.20959149999999999</v>
      </c>
      <c r="AB125" s="18">
        <v>0.21246039097739999</v>
      </c>
      <c r="AC125" s="18">
        <v>0.2126013684211</v>
      </c>
      <c r="AD125" s="18">
        <v>0.2138401702128</v>
      </c>
      <c r="AE125" s="18">
        <v>0.2149598659218</v>
      </c>
      <c r="AF125" s="18">
        <v>0.214030984127</v>
      </c>
      <c r="AG125" s="18">
        <v>0.21587715436239999</v>
      </c>
      <c r="AH125" s="18">
        <v>0.21423836532509999</v>
      </c>
      <c r="AI125" s="18">
        <v>0.20996213953490001</v>
      </c>
      <c r="AJ125" s="18">
        <v>0.2100376898396</v>
      </c>
      <c r="AK125" s="18">
        <v>0.20859115083800001</v>
      </c>
      <c r="AL125" s="18">
        <v>0.2078431891892</v>
      </c>
      <c r="AM125" s="18">
        <v>0.21105154098359999</v>
      </c>
      <c r="AN125" s="18">
        <v>0.21225362406020001</v>
      </c>
      <c r="AO125" s="220">
        <v>0.21137056534949999</v>
      </c>
      <c r="AP125" s="220">
        <v>0.20724006557380001</v>
      </c>
    </row>
    <row r="126" spans="1:42" hidden="1" outlineLevel="1" x14ac:dyDescent="0.25">
      <c r="A126" s="16" t="s">
        <v>19</v>
      </c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0.2034544201681</v>
      </c>
      <c r="R126" s="18">
        <v>0.2120269050279</v>
      </c>
      <c r="S126" s="18">
        <v>0.19555784615380001</v>
      </c>
      <c r="T126" s="18">
        <v>0.19702151662969999</v>
      </c>
      <c r="U126" s="18">
        <v>0.19943888372089999</v>
      </c>
      <c r="V126" s="18">
        <v>0.19657881662589999</v>
      </c>
      <c r="W126" s="18">
        <v>0.18428294736840001</v>
      </c>
      <c r="X126" s="18">
        <v>0.1906337297297</v>
      </c>
      <c r="Y126" s="18">
        <v>0.1950274567901</v>
      </c>
      <c r="Z126" s="18">
        <v>0.1953659565217</v>
      </c>
      <c r="AA126" s="18">
        <v>0.19939281789140001</v>
      </c>
      <c r="AB126" s="18">
        <v>0.19786860176990001</v>
      </c>
      <c r="AC126" s="18">
        <v>0.1975432572944</v>
      </c>
      <c r="AD126" s="18">
        <v>0.2005193846154</v>
      </c>
      <c r="AE126" s="18">
        <v>0.19988024703089999</v>
      </c>
      <c r="AF126" s="18">
        <v>0.1996098823529</v>
      </c>
      <c r="AG126" s="18">
        <v>0.2017402282878</v>
      </c>
      <c r="AH126" s="18">
        <v>0.19951640310079999</v>
      </c>
      <c r="AI126" s="18">
        <v>0.19341545038169999</v>
      </c>
      <c r="AJ126" s="18">
        <v>0.1882676363636</v>
      </c>
      <c r="AK126" s="18">
        <v>0.19208461674009999</v>
      </c>
      <c r="AL126" s="18">
        <v>0.19087174193549999</v>
      </c>
      <c r="AM126" s="18">
        <v>0.1913629665653</v>
      </c>
      <c r="AN126" s="18">
        <v>0.19267922935779999</v>
      </c>
      <c r="AO126" s="220">
        <v>0.19134606549120001</v>
      </c>
      <c r="AP126" s="220">
        <v>0.19456177262179999</v>
      </c>
    </row>
    <row r="127" spans="1:42" hidden="1" outlineLevel="1" x14ac:dyDescent="0.25">
      <c r="A127" s="16" t="s">
        <v>20</v>
      </c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0.19480994736839999</v>
      </c>
      <c r="R127" s="18">
        <v>0.1989430879479</v>
      </c>
      <c r="S127" s="18">
        <v>0.1877942229846</v>
      </c>
      <c r="T127" s="18">
        <v>0.18835330417500001</v>
      </c>
      <c r="U127" s="18">
        <v>0.19392247575060001</v>
      </c>
      <c r="V127" s="18">
        <v>0.19006322551249999</v>
      </c>
      <c r="W127" s="18">
        <v>0.17828554385959999</v>
      </c>
      <c r="X127" s="18">
        <v>0.18188857286429999</v>
      </c>
      <c r="Y127" s="18">
        <v>0.1851830486486</v>
      </c>
      <c r="Z127" s="18">
        <v>0.18510490780139999</v>
      </c>
      <c r="AA127" s="18">
        <v>0.186233787234</v>
      </c>
      <c r="AB127" s="18">
        <v>0.189366915601</v>
      </c>
      <c r="AC127" s="18">
        <v>0.18697524010550001</v>
      </c>
      <c r="AD127" s="18">
        <v>0.18963176769510001</v>
      </c>
      <c r="AE127" s="18">
        <v>0.1908484444444</v>
      </c>
      <c r="AF127" s="18">
        <v>0.1914191515152</v>
      </c>
      <c r="AG127" s="18">
        <v>0.19115399999999999</v>
      </c>
      <c r="AH127" s="18">
        <v>0.19190877326969999</v>
      </c>
      <c r="AI127" s="18">
        <v>0.1816329719626</v>
      </c>
      <c r="AJ127" s="18">
        <v>0.1735939563319</v>
      </c>
      <c r="AK127" s="18">
        <v>0.18162374522290001</v>
      </c>
      <c r="AL127" s="18">
        <v>0.1797843827751</v>
      </c>
      <c r="AM127" s="18">
        <v>0.1784203204748</v>
      </c>
      <c r="AN127" s="18">
        <v>0.1854397142857</v>
      </c>
      <c r="AO127" s="220">
        <v>0.18369710344830001</v>
      </c>
      <c r="AP127" s="220">
        <v>0.17814291625619999</v>
      </c>
    </row>
    <row r="128" spans="1:42" hidden="1" outlineLevel="1" x14ac:dyDescent="0.25">
      <c r="A128" s="16" t="s">
        <v>21</v>
      </c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0.18998757859529999</v>
      </c>
      <c r="R128" s="18">
        <v>0.1916315280899</v>
      </c>
      <c r="S128" s="18">
        <v>0.1812020769231</v>
      </c>
      <c r="T128" s="18">
        <v>0.18199980838320001</v>
      </c>
      <c r="U128" s="18">
        <v>0.18227810071940001</v>
      </c>
      <c r="V128" s="18">
        <v>0.18361006993010001</v>
      </c>
      <c r="W128" s="18">
        <v>0.1810725565863</v>
      </c>
      <c r="X128" s="18">
        <v>0.18040594520549999</v>
      </c>
      <c r="Y128" s="18">
        <v>0.17885579396090001</v>
      </c>
      <c r="Z128" s="18">
        <v>0.17647360498959999</v>
      </c>
      <c r="AA128" s="18">
        <v>0.17865400000000001</v>
      </c>
      <c r="AB128" s="18">
        <v>0.1793634594595</v>
      </c>
      <c r="AC128" s="18">
        <v>0.1790820821918</v>
      </c>
      <c r="AD128" s="18">
        <v>0.1811855884477</v>
      </c>
      <c r="AE128" s="18">
        <v>0.1781778095238</v>
      </c>
      <c r="AF128" s="18">
        <v>0.18048670676690001</v>
      </c>
      <c r="AG128" s="18">
        <v>0.17943230188680001</v>
      </c>
      <c r="AH128" s="18">
        <v>0.1829863529412</v>
      </c>
      <c r="AI128" s="18">
        <v>0.17085532743359999</v>
      </c>
      <c r="AJ128" s="18">
        <v>0.1659304900662</v>
      </c>
      <c r="AK128" s="18">
        <v>0.169247220339</v>
      </c>
      <c r="AL128" s="18">
        <v>0.16793549606300001</v>
      </c>
      <c r="AM128" s="18">
        <v>0.17114209523810001</v>
      </c>
      <c r="AN128" s="18">
        <v>0.1736320701754</v>
      </c>
      <c r="AO128" s="220">
        <v>0.1705626402266</v>
      </c>
      <c r="AP128" s="220">
        <v>0.17207689719630001</v>
      </c>
    </row>
    <row r="129" spans="1:42" hidden="1" outlineLevel="1" x14ac:dyDescent="0.25">
      <c r="A129" s="16" t="s">
        <v>22</v>
      </c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0.17282066129029999</v>
      </c>
      <c r="R129" s="18">
        <v>0.17574341605839999</v>
      </c>
      <c r="S129" s="18">
        <v>0.171980433121</v>
      </c>
      <c r="T129" s="18">
        <v>0.17234046636770001</v>
      </c>
      <c r="U129" s="18">
        <v>0.1776312727273</v>
      </c>
      <c r="V129" s="18">
        <v>0.17889289705879999</v>
      </c>
      <c r="W129" s="18">
        <v>0.16946151658770001</v>
      </c>
      <c r="X129" s="18">
        <v>0.1710291324864</v>
      </c>
      <c r="Y129" s="18">
        <v>0.16685597097239999</v>
      </c>
      <c r="Z129" s="18">
        <v>0.17146820111729999</v>
      </c>
      <c r="AA129" s="18">
        <v>0.17171815929199999</v>
      </c>
      <c r="AB129" s="18">
        <v>0.17354585110660001</v>
      </c>
      <c r="AC129" s="18">
        <v>0.174484</v>
      </c>
      <c r="AD129" s="18">
        <v>0.17434844444440001</v>
      </c>
      <c r="AE129" s="18">
        <v>0.17448111442790001</v>
      </c>
      <c r="AF129" s="18">
        <v>0.17301875409840001</v>
      </c>
      <c r="AG129" s="18">
        <v>0.17388338144330001</v>
      </c>
      <c r="AH129" s="18">
        <v>0.17422730827069999</v>
      </c>
      <c r="AI129" s="18">
        <v>0.16585282729209999</v>
      </c>
      <c r="AJ129" s="18">
        <v>0.159964851927</v>
      </c>
      <c r="AK129" s="18">
        <v>0.16272629965159999</v>
      </c>
      <c r="AL129" s="18">
        <v>0.16341393377480001</v>
      </c>
      <c r="AM129" s="18">
        <v>0.16444454054050001</v>
      </c>
      <c r="AN129" s="18">
        <v>0.165058155496</v>
      </c>
      <c r="AO129" s="220">
        <v>0.16904685714289999</v>
      </c>
      <c r="AP129" s="220">
        <v>0.170700460177</v>
      </c>
    </row>
    <row r="130" spans="1:42" hidden="1" outlineLevel="1" x14ac:dyDescent="0.25">
      <c r="A130" s="16" t="s">
        <v>23</v>
      </c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0.17109006311210001</v>
      </c>
      <c r="R130" s="18">
        <v>0.17282105498600001</v>
      </c>
      <c r="S130" s="18">
        <v>0.17190847480400001</v>
      </c>
      <c r="T130" s="18">
        <v>0.1719381394026</v>
      </c>
      <c r="U130" s="18">
        <v>0.17799370099670001</v>
      </c>
      <c r="V130" s="18">
        <v>0.17608609584660001</v>
      </c>
      <c r="W130" s="18">
        <v>0.1726648665786</v>
      </c>
      <c r="X130" s="18">
        <v>0.1701552962298</v>
      </c>
      <c r="Y130" s="18">
        <v>0.1688249385194</v>
      </c>
      <c r="Z130" s="18">
        <v>0.17233257142860001</v>
      </c>
      <c r="AA130" s="18">
        <v>0.17573893282149999</v>
      </c>
      <c r="AB130" s="18">
        <v>0.1709714157303</v>
      </c>
      <c r="AC130" s="18">
        <v>0.1729174357006</v>
      </c>
      <c r="AD130" s="18">
        <v>0.17193630148049999</v>
      </c>
      <c r="AE130" s="18">
        <v>0.17304766998580001</v>
      </c>
      <c r="AF130" s="18">
        <v>0.16991864128840001</v>
      </c>
      <c r="AG130" s="18">
        <v>0.17291670417419999</v>
      </c>
      <c r="AH130" s="18">
        <v>0.1723782268041</v>
      </c>
      <c r="AI130" s="18">
        <v>0.16406296487989999</v>
      </c>
      <c r="AJ130" s="18">
        <v>0.1581988490231</v>
      </c>
      <c r="AK130" s="18">
        <v>0.16228575675679999</v>
      </c>
      <c r="AL130" s="18">
        <v>0.1602611428571</v>
      </c>
      <c r="AM130" s="18">
        <v>0.1598270769231</v>
      </c>
      <c r="AN130" s="18">
        <v>0.16368540703519999</v>
      </c>
      <c r="AO130" s="220">
        <v>0.16786499290779999</v>
      </c>
      <c r="AP130" s="220">
        <v>0.16879453254439999</v>
      </c>
    </row>
    <row r="131" spans="1:42" hidden="1" outlineLevel="1" x14ac:dyDescent="0.25">
      <c r="A131" s="16" t="s">
        <v>24</v>
      </c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0.16605251813470001</v>
      </c>
      <c r="R131" s="18">
        <v>0.1707509055375</v>
      </c>
      <c r="S131" s="18">
        <v>0.16316355734410001</v>
      </c>
      <c r="T131" s="18">
        <v>0.1638456058394</v>
      </c>
      <c r="U131" s="18">
        <v>0.17319741317369999</v>
      </c>
      <c r="V131" s="18">
        <v>0.1716234920635</v>
      </c>
      <c r="W131" s="18">
        <v>0.16641068493149999</v>
      </c>
      <c r="X131" s="18">
        <v>0.16792493931399999</v>
      </c>
      <c r="Y131" s="18">
        <v>0.16427361344540001</v>
      </c>
      <c r="Z131" s="18">
        <v>0.16025179130430001</v>
      </c>
      <c r="AA131" s="18">
        <v>0.16549223529410001</v>
      </c>
      <c r="AB131" s="18">
        <v>0.1588724813754</v>
      </c>
      <c r="AC131" s="18">
        <v>0.1596627131367</v>
      </c>
      <c r="AD131" s="18">
        <v>0.158797442623</v>
      </c>
      <c r="AE131" s="18">
        <v>0.16198192207789999</v>
      </c>
      <c r="AF131" s="18">
        <v>0.157807930131</v>
      </c>
      <c r="AG131" s="18">
        <v>0.15812275000000001</v>
      </c>
      <c r="AH131" s="18">
        <v>0.15846738028169999</v>
      </c>
      <c r="AI131" s="18">
        <v>0.1530542890173</v>
      </c>
      <c r="AJ131" s="18">
        <v>0.14201580124220001</v>
      </c>
      <c r="AK131" s="18">
        <v>0.1480858181818</v>
      </c>
      <c r="AL131" s="18">
        <v>0.1480858181818</v>
      </c>
      <c r="AM131" s="18">
        <v>0.1446620645161</v>
      </c>
      <c r="AN131" s="18">
        <v>0.14822431250000001</v>
      </c>
      <c r="AO131" s="220">
        <v>0.15524610526320001</v>
      </c>
      <c r="AP131" s="220">
        <v>0.1556357073171</v>
      </c>
    </row>
    <row r="132" spans="1:42" hidden="1" outlineLevel="1" x14ac:dyDescent="0.25">
      <c r="A132" s="36" t="s">
        <v>795</v>
      </c>
      <c r="B132" s="37"/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0.1542392369942</v>
      </c>
      <c r="R132" s="18">
        <v>0.1583956201117</v>
      </c>
      <c r="S132" s="18">
        <v>0.1530764137931</v>
      </c>
      <c r="T132" s="18">
        <v>0.15390400000000001</v>
      </c>
      <c r="U132" s="18">
        <v>0.1520092631579</v>
      </c>
      <c r="V132" s="18">
        <v>0.1538489541284</v>
      </c>
      <c r="W132" s="18">
        <v>0.15427890624999999</v>
      </c>
      <c r="X132" s="18">
        <v>0.1549039622642</v>
      </c>
      <c r="Y132" s="18">
        <v>0.14848600000000001</v>
      </c>
      <c r="Z132" s="18">
        <v>0.14681985046730001</v>
      </c>
      <c r="AA132" s="18">
        <v>0.15069945454549999</v>
      </c>
      <c r="AB132" s="18">
        <v>0.14958141935479999</v>
      </c>
      <c r="AC132" s="18">
        <v>0.1514191515152</v>
      </c>
      <c r="AD132" s="18">
        <v>0.1484754285714</v>
      </c>
      <c r="AE132" s="18">
        <v>0.1501365581395</v>
      </c>
      <c r="AF132" s="18">
        <v>0.1483089079755</v>
      </c>
      <c r="AG132" s="18">
        <v>0.1487412093023</v>
      </c>
      <c r="AH132" s="18">
        <v>0.14727242105259999</v>
      </c>
      <c r="AI132" s="18">
        <v>0.14599490909089999</v>
      </c>
      <c r="AJ132" s="18">
        <v>0.14092440816330001</v>
      </c>
      <c r="AK132" s="18">
        <v>0.1470068037383</v>
      </c>
      <c r="AL132" s="18">
        <v>0.14344382300879999</v>
      </c>
      <c r="AM132" s="18">
        <v>0.143904</v>
      </c>
      <c r="AN132" s="18">
        <v>0.14668971428569999</v>
      </c>
      <c r="AO132" s="220">
        <v>0.1470092631579</v>
      </c>
      <c r="AP132" s="220">
        <v>0.1478094054054</v>
      </c>
    </row>
    <row r="133" spans="1:42" hidden="1" outlineLevel="1" x14ac:dyDescent="0.25">
      <c r="C133" s="53"/>
      <c r="D133" s="53"/>
      <c r="E133" s="53"/>
      <c r="F133" s="53"/>
      <c r="G133" s="54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220"/>
      <c r="AP133" s="220"/>
    </row>
    <row r="134" spans="1:42" hidden="1" outlineLevel="1" x14ac:dyDescent="0.25">
      <c r="A134" s="49" t="s">
        <v>33</v>
      </c>
      <c r="B134" s="50"/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220"/>
      <c r="AP134" s="220"/>
    </row>
    <row r="135" spans="1:42" hidden="1" outlineLevel="1" x14ac:dyDescent="0.25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220"/>
      <c r="AP135" s="220"/>
    </row>
    <row r="136" spans="1:42" hidden="1" outlineLevel="1" x14ac:dyDescent="0.25">
      <c r="A136" s="16" t="s">
        <v>10</v>
      </c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220">
        <v>0</v>
      </c>
      <c r="AP136" s="220">
        <v>0</v>
      </c>
    </row>
    <row r="137" spans="1:42" hidden="1" outlineLevel="1" x14ac:dyDescent="0.25">
      <c r="A137" s="16" t="s">
        <v>11</v>
      </c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220">
        <v>0</v>
      </c>
      <c r="AP137" s="220">
        <v>0</v>
      </c>
    </row>
    <row r="138" spans="1:42" hidden="1" outlineLevel="1" x14ac:dyDescent="0.25">
      <c r="A138" s="16" t="s">
        <v>629</v>
      </c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220">
        <v>0</v>
      </c>
      <c r="AP138" s="220">
        <v>0</v>
      </c>
    </row>
    <row r="139" spans="1:42" hidden="1" outlineLevel="1" x14ac:dyDescent="0.25">
      <c r="A139" s="16" t="s">
        <v>13</v>
      </c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220">
        <v>0</v>
      </c>
      <c r="AP139" s="220">
        <v>0</v>
      </c>
    </row>
    <row r="140" spans="1:42" hidden="1" outlineLevel="1" x14ac:dyDescent="0.25">
      <c r="A140" s="16" t="s">
        <v>14</v>
      </c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220">
        <v>0</v>
      </c>
      <c r="AP140" s="220">
        <v>0</v>
      </c>
    </row>
    <row r="141" spans="1:42" hidden="1" outlineLevel="1" x14ac:dyDescent="0.25">
      <c r="A141" s="16" t="s">
        <v>15</v>
      </c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220">
        <v>0</v>
      </c>
      <c r="AP141" s="220">
        <v>0</v>
      </c>
    </row>
    <row r="142" spans="1:42" hidden="1" outlineLevel="1" x14ac:dyDescent="0.25">
      <c r="A142" s="16" t="s">
        <v>16</v>
      </c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220">
        <v>0</v>
      </c>
      <c r="AP142" s="220">
        <v>0</v>
      </c>
    </row>
    <row r="143" spans="1:42" hidden="1" outlineLevel="1" x14ac:dyDescent="0.25">
      <c r="A143" s="16" t="s">
        <v>17</v>
      </c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220">
        <v>0</v>
      </c>
      <c r="AP143" s="220">
        <v>0</v>
      </c>
    </row>
    <row r="144" spans="1:42" hidden="1" outlineLevel="1" x14ac:dyDescent="0.25">
      <c r="A144" s="16" t="s">
        <v>18</v>
      </c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220">
        <v>0</v>
      </c>
      <c r="AP144" s="220">
        <v>0</v>
      </c>
    </row>
    <row r="145" spans="1:42" hidden="1" outlineLevel="1" x14ac:dyDescent="0.25">
      <c r="A145" s="16" t="s">
        <v>19</v>
      </c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220">
        <v>0</v>
      </c>
      <c r="AP145" s="220">
        <v>0</v>
      </c>
    </row>
    <row r="146" spans="1:42" hidden="1" outlineLevel="1" x14ac:dyDescent="0.25">
      <c r="A146" s="16" t="s">
        <v>20</v>
      </c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220">
        <v>0</v>
      </c>
      <c r="AP146" s="220">
        <v>0</v>
      </c>
    </row>
    <row r="147" spans="1:42" hidden="1" outlineLevel="1" x14ac:dyDescent="0.25">
      <c r="A147" s="16" t="s">
        <v>21</v>
      </c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220">
        <v>0</v>
      </c>
      <c r="AP147" s="220">
        <v>0</v>
      </c>
    </row>
    <row r="148" spans="1:42" hidden="1" outlineLevel="1" x14ac:dyDescent="0.25">
      <c r="A148" s="16" t="s">
        <v>22</v>
      </c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220">
        <v>0</v>
      </c>
      <c r="AP148" s="220">
        <v>0</v>
      </c>
    </row>
    <row r="149" spans="1:42" hidden="1" outlineLevel="1" x14ac:dyDescent="0.25">
      <c r="A149" s="16" t="s">
        <v>23</v>
      </c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220">
        <v>0</v>
      </c>
      <c r="AP149" s="220">
        <v>0</v>
      </c>
    </row>
    <row r="150" spans="1:42" hidden="1" outlineLevel="1" x14ac:dyDescent="0.25">
      <c r="A150" s="16" t="s">
        <v>24</v>
      </c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220">
        <v>0</v>
      </c>
      <c r="AP150" s="220">
        <v>0</v>
      </c>
    </row>
    <row r="151" spans="1:42" hidden="1" outlineLevel="1" x14ac:dyDescent="0.25">
      <c r="A151" s="36" t="s">
        <v>795</v>
      </c>
      <c r="B151" s="37"/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220">
        <v>0</v>
      </c>
      <c r="AP151" s="220">
        <v>0</v>
      </c>
    </row>
    <row r="152" spans="1:42" hidden="1" outlineLevel="1" x14ac:dyDescent="0.25">
      <c r="C152" s="53"/>
      <c r="D152" s="53"/>
      <c r="E152" s="53"/>
      <c r="F152" s="53"/>
      <c r="G152" s="54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220"/>
      <c r="AP152" s="220"/>
    </row>
    <row r="153" spans="1:42" hidden="1" outlineLevel="1" x14ac:dyDescent="0.25">
      <c r="A153" s="49" t="s">
        <v>34</v>
      </c>
      <c r="B153" s="50"/>
      <c r="C153" s="50"/>
      <c r="D153" s="50"/>
      <c r="E153" s="50"/>
      <c r="F153" s="50"/>
    </row>
    <row r="154" spans="1:42" hidden="1" outlineLevel="1" x14ac:dyDescent="0.25">
      <c r="A154" s="16" t="s">
        <v>651</v>
      </c>
    </row>
    <row r="155" spans="1:42" hidden="1" outlineLevel="1" x14ac:dyDescent="0.25">
      <c r="A155" s="28" t="s">
        <v>10</v>
      </c>
      <c r="B155" s="32"/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2000</v>
      </c>
      <c r="R155" s="19">
        <v>1575</v>
      </c>
      <c r="S155" s="19">
        <v>1257.142857</v>
      </c>
      <c r="T155" s="19">
        <v>1200</v>
      </c>
      <c r="U155" s="19">
        <v>2614.2857140000001</v>
      </c>
      <c r="V155" s="19">
        <v>644.44444399999998</v>
      </c>
      <c r="W155" s="19">
        <v>3000</v>
      </c>
      <c r="X155" s="19">
        <v>2350</v>
      </c>
      <c r="Y155" s="19">
        <v>700</v>
      </c>
      <c r="Z155" s="19">
        <v>633.33333300000004</v>
      </c>
      <c r="AA155" s="19">
        <v>750</v>
      </c>
      <c r="AB155" s="19">
        <v>560</v>
      </c>
      <c r="AC155" s="19">
        <v>1400</v>
      </c>
      <c r="AD155" s="19">
        <v>600</v>
      </c>
      <c r="AE155" s="19">
        <v>725</v>
      </c>
      <c r="AF155" s="19">
        <v>725</v>
      </c>
      <c r="AG155" s="19">
        <v>0</v>
      </c>
      <c r="AH155" s="19">
        <v>900</v>
      </c>
      <c r="AI155" s="19">
        <v>7580</v>
      </c>
      <c r="AJ155" s="19">
        <v>2520</v>
      </c>
      <c r="AK155" s="19">
        <v>780</v>
      </c>
      <c r="AL155" s="19">
        <v>850</v>
      </c>
      <c r="AM155" s="19">
        <v>850</v>
      </c>
      <c r="AN155" s="19">
        <v>800</v>
      </c>
      <c r="AO155" s="224">
        <v>853.33333300000004</v>
      </c>
      <c r="AP155" s="224">
        <v>877.27272700000003</v>
      </c>
    </row>
    <row r="156" spans="1:42" hidden="1" outlineLevel="1" x14ac:dyDescent="0.25">
      <c r="A156" s="28" t="s">
        <v>11</v>
      </c>
      <c r="B156" s="32"/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10000</v>
      </c>
      <c r="V156" s="19">
        <v>0</v>
      </c>
      <c r="W156" s="19">
        <v>4500</v>
      </c>
      <c r="X156" s="19">
        <v>6900</v>
      </c>
      <c r="Y156" s="19">
        <v>5874.5098040000003</v>
      </c>
      <c r="Z156" s="19">
        <v>5934.1463409999997</v>
      </c>
      <c r="AA156" s="19">
        <v>7066.6666670000004</v>
      </c>
      <c r="AB156" s="19">
        <v>9266.6666669999995</v>
      </c>
      <c r="AC156" s="19">
        <v>6900</v>
      </c>
      <c r="AD156" s="19">
        <v>7066.6666670000004</v>
      </c>
      <c r="AE156" s="19">
        <v>10333.333333</v>
      </c>
      <c r="AF156" s="19">
        <v>0</v>
      </c>
      <c r="AG156" s="19">
        <v>6100</v>
      </c>
      <c r="AH156" s="19">
        <v>9100</v>
      </c>
      <c r="AI156" s="19">
        <v>1200</v>
      </c>
      <c r="AJ156" s="19">
        <v>0</v>
      </c>
      <c r="AK156" s="19">
        <v>7779.5774650000003</v>
      </c>
      <c r="AL156" s="19">
        <v>0</v>
      </c>
      <c r="AM156" s="19">
        <v>0</v>
      </c>
      <c r="AN156" s="19">
        <v>0</v>
      </c>
      <c r="AO156" s="224">
        <v>0</v>
      </c>
      <c r="AP156" s="224">
        <v>6000</v>
      </c>
    </row>
    <row r="157" spans="1:42" hidden="1" outlineLevel="1" x14ac:dyDescent="0.25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1509.5238099999999</v>
      </c>
      <c r="R157" s="19">
        <v>2800</v>
      </c>
      <c r="S157" s="19">
        <v>3309.5238100000001</v>
      </c>
      <c r="T157" s="19">
        <v>2150</v>
      </c>
      <c r="U157" s="19">
        <v>1928.5714290000001</v>
      </c>
      <c r="V157" s="19">
        <v>671.42857100000003</v>
      </c>
      <c r="W157" s="19">
        <v>2225</v>
      </c>
      <c r="X157" s="19">
        <v>770</v>
      </c>
      <c r="Y157" s="19">
        <v>675</v>
      </c>
      <c r="Z157" s="19">
        <v>785.71428600000002</v>
      </c>
      <c r="AA157" s="19">
        <v>988.88888899999995</v>
      </c>
      <c r="AB157" s="19">
        <v>527.27272700000003</v>
      </c>
      <c r="AC157" s="19">
        <v>784.61538499999995</v>
      </c>
      <c r="AD157" s="19">
        <v>687.5</v>
      </c>
      <c r="AE157" s="19">
        <v>671.42857100000003</v>
      </c>
      <c r="AF157" s="19">
        <v>750</v>
      </c>
      <c r="AG157" s="19">
        <v>900</v>
      </c>
      <c r="AH157" s="19">
        <v>900</v>
      </c>
      <c r="AI157" s="19">
        <v>866.66666699999996</v>
      </c>
      <c r="AJ157" s="19">
        <v>971.42857100000003</v>
      </c>
      <c r="AK157" s="19">
        <v>833.33333300000004</v>
      </c>
      <c r="AL157" s="19">
        <v>880</v>
      </c>
      <c r="AM157" s="19">
        <v>950</v>
      </c>
      <c r="AN157" s="19">
        <v>925</v>
      </c>
      <c r="AO157" s="224">
        <v>857.14285700000005</v>
      </c>
      <c r="AP157" s="224">
        <v>800</v>
      </c>
    </row>
    <row r="158" spans="1:42" hidden="1" outlineLevel="1" x14ac:dyDescent="0.25">
      <c r="A158" s="28" t="s">
        <v>13</v>
      </c>
      <c r="B158" s="32"/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500</v>
      </c>
      <c r="R158" s="19">
        <v>3660</v>
      </c>
      <c r="S158" s="19">
        <v>614.28571399999998</v>
      </c>
      <c r="T158" s="19">
        <v>1000</v>
      </c>
      <c r="U158" s="19">
        <v>666.66666699999996</v>
      </c>
      <c r="V158" s="19">
        <v>750</v>
      </c>
      <c r="W158" s="19">
        <v>500</v>
      </c>
      <c r="X158" s="19">
        <v>500</v>
      </c>
      <c r="Y158" s="19">
        <v>666.66666699999996</v>
      </c>
      <c r="Z158" s="19">
        <v>750</v>
      </c>
      <c r="AA158" s="19">
        <v>560</v>
      </c>
      <c r="AB158" s="19">
        <v>650</v>
      </c>
      <c r="AC158" s="19">
        <v>600</v>
      </c>
      <c r="AD158" s="19">
        <v>600</v>
      </c>
      <c r="AE158" s="19">
        <v>500</v>
      </c>
      <c r="AF158" s="19">
        <v>800</v>
      </c>
      <c r="AG158" s="19">
        <v>580</v>
      </c>
      <c r="AH158" s="19">
        <v>500</v>
      </c>
      <c r="AI158" s="19">
        <v>700</v>
      </c>
      <c r="AJ158" s="19">
        <v>500</v>
      </c>
      <c r="AK158" s="19">
        <v>700</v>
      </c>
      <c r="AL158" s="19">
        <v>0</v>
      </c>
      <c r="AM158" s="19">
        <v>500</v>
      </c>
      <c r="AN158" s="19">
        <v>632.35294099999999</v>
      </c>
      <c r="AO158" s="224">
        <v>677.19298200000003</v>
      </c>
      <c r="AP158" s="224">
        <v>670.37036999999998</v>
      </c>
    </row>
    <row r="159" spans="1:42" hidden="1" outlineLevel="1" x14ac:dyDescent="0.25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888.88888899999995</v>
      </c>
      <c r="R159" s="19">
        <v>963.63636399999996</v>
      </c>
      <c r="S159" s="19">
        <v>950</v>
      </c>
      <c r="T159" s="19">
        <v>1660</v>
      </c>
      <c r="U159" s="19">
        <v>750</v>
      </c>
      <c r="V159" s="19">
        <v>500</v>
      </c>
      <c r="W159" s="19">
        <v>561.53846199999998</v>
      </c>
      <c r="X159" s="19">
        <v>545.45454500000005</v>
      </c>
      <c r="Y159" s="19">
        <v>633.33333300000004</v>
      </c>
      <c r="Z159" s="19">
        <v>1000</v>
      </c>
      <c r="AA159" s="19">
        <v>500</v>
      </c>
      <c r="AB159" s="19">
        <v>1625</v>
      </c>
      <c r="AC159" s="19">
        <v>575</v>
      </c>
      <c r="AD159" s="19">
        <v>606.66666699999996</v>
      </c>
      <c r="AE159" s="19">
        <v>640</v>
      </c>
      <c r="AF159" s="19">
        <v>528.57142899999997</v>
      </c>
      <c r="AG159" s="19">
        <v>525</v>
      </c>
      <c r="AH159" s="19">
        <v>600</v>
      </c>
      <c r="AI159" s="19">
        <v>540</v>
      </c>
      <c r="AJ159" s="19">
        <v>516.66666699999996</v>
      </c>
      <c r="AK159" s="19">
        <v>650</v>
      </c>
      <c r="AL159" s="19">
        <v>585.71428600000002</v>
      </c>
      <c r="AM159" s="19">
        <v>575</v>
      </c>
      <c r="AN159" s="19">
        <v>622.22222199999999</v>
      </c>
      <c r="AO159" s="224">
        <v>723.52941199999998</v>
      </c>
      <c r="AP159" s="224">
        <v>734.28571399999998</v>
      </c>
    </row>
    <row r="160" spans="1:42" hidden="1" outlineLevel="1" x14ac:dyDescent="0.25">
      <c r="A160" s="28" t="s">
        <v>15</v>
      </c>
      <c r="B160" s="32"/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1337.8378379999999</v>
      </c>
      <c r="R160" s="19">
        <v>1090</v>
      </c>
      <c r="S160" s="19">
        <v>784.375</v>
      </c>
      <c r="T160" s="19">
        <v>920</v>
      </c>
      <c r="U160" s="19">
        <v>887.5</v>
      </c>
      <c r="V160" s="19">
        <v>876.92307700000003</v>
      </c>
      <c r="W160" s="19">
        <v>711.76470600000005</v>
      </c>
      <c r="X160" s="19">
        <v>500</v>
      </c>
      <c r="Y160" s="19">
        <v>665.38461500000005</v>
      </c>
      <c r="Z160" s="19">
        <v>500</v>
      </c>
      <c r="AA160" s="19">
        <v>521.05263200000002</v>
      </c>
      <c r="AB160" s="19">
        <v>564.70588199999997</v>
      </c>
      <c r="AC160" s="19">
        <v>695.65217399999995</v>
      </c>
      <c r="AD160" s="19">
        <v>585.71428600000002</v>
      </c>
      <c r="AE160" s="19">
        <v>500</v>
      </c>
      <c r="AF160" s="19">
        <v>530.76923099999999</v>
      </c>
      <c r="AG160" s="19">
        <v>566.66666699999996</v>
      </c>
      <c r="AH160" s="19">
        <v>500</v>
      </c>
      <c r="AI160" s="19">
        <v>530.76923099999999</v>
      </c>
      <c r="AJ160" s="19">
        <v>528.57142899999997</v>
      </c>
      <c r="AK160" s="19">
        <v>535.71428600000002</v>
      </c>
      <c r="AL160" s="19">
        <v>547.36842100000001</v>
      </c>
      <c r="AM160" s="19">
        <v>547.82608700000003</v>
      </c>
      <c r="AN160" s="19">
        <v>609.67741899999999</v>
      </c>
      <c r="AO160" s="224">
        <v>583.33333300000004</v>
      </c>
      <c r="AP160" s="224">
        <v>659.57446800000002</v>
      </c>
    </row>
    <row r="161" spans="1:42" hidden="1" outlineLevel="1" x14ac:dyDescent="0.25">
      <c r="A161" s="28" t="s">
        <v>16</v>
      </c>
      <c r="B161" s="32"/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2810</v>
      </c>
      <c r="R161" s="19">
        <v>3072.916667</v>
      </c>
      <c r="S161" s="19">
        <v>2862.7906979999998</v>
      </c>
      <c r="T161" s="19">
        <v>2434.6153850000001</v>
      </c>
      <c r="U161" s="19">
        <v>2764.2857140000001</v>
      </c>
      <c r="V161" s="19">
        <v>2862.4</v>
      </c>
      <c r="W161" s="19">
        <v>2974.4186049999998</v>
      </c>
      <c r="X161" s="19">
        <v>2847.7777780000001</v>
      </c>
      <c r="Y161" s="19">
        <v>2552.7777780000001</v>
      </c>
      <c r="Z161" s="19">
        <v>2571.7391299999999</v>
      </c>
      <c r="AA161" s="19">
        <v>2567.0212769999998</v>
      </c>
      <c r="AB161" s="19">
        <v>2760.5633800000001</v>
      </c>
      <c r="AC161" s="19">
        <v>2803.5398230000001</v>
      </c>
      <c r="AD161" s="19">
        <v>2133.0434780000001</v>
      </c>
      <c r="AE161" s="19">
        <v>2035.0877190000001</v>
      </c>
      <c r="AF161" s="19">
        <v>2036.2831859999999</v>
      </c>
      <c r="AG161" s="19">
        <v>1852.8089890000001</v>
      </c>
      <c r="AH161" s="19">
        <v>1852.6881719999999</v>
      </c>
      <c r="AI161" s="19">
        <v>1970.6896549999999</v>
      </c>
      <c r="AJ161" s="19">
        <v>2151.3043480000001</v>
      </c>
      <c r="AK161" s="19">
        <v>2541.9047620000001</v>
      </c>
      <c r="AL161" s="19">
        <v>1754.2168670000001</v>
      </c>
      <c r="AM161" s="19">
        <v>2728.3950620000001</v>
      </c>
      <c r="AN161" s="19">
        <v>2505.4347830000002</v>
      </c>
      <c r="AO161" s="224">
        <v>2658.8235289999998</v>
      </c>
      <c r="AP161" s="224">
        <v>2685.5670100000002</v>
      </c>
    </row>
    <row r="162" spans="1:42" hidden="1" outlineLevel="1" x14ac:dyDescent="0.25">
      <c r="A162" s="28" t="s">
        <v>17</v>
      </c>
      <c r="B162" s="32"/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3988.4892089999998</v>
      </c>
      <c r="R162" s="19">
        <v>4129.4314379999996</v>
      </c>
      <c r="S162" s="19">
        <v>4212.0253160000002</v>
      </c>
      <c r="T162" s="19">
        <v>4228.2926829999997</v>
      </c>
      <c r="U162" s="19">
        <v>3936.7021279999999</v>
      </c>
      <c r="V162" s="19">
        <v>3916.0337549999999</v>
      </c>
      <c r="W162" s="19">
        <v>4245.4901959999997</v>
      </c>
      <c r="X162" s="19">
        <v>3982.5242720000001</v>
      </c>
      <c r="Y162" s="19">
        <v>3840.6504070000001</v>
      </c>
      <c r="Z162" s="19">
        <v>3922.2222219999999</v>
      </c>
      <c r="AA162" s="19">
        <v>4072.5146199999999</v>
      </c>
      <c r="AB162" s="19">
        <v>3924.1206029999998</v>
      </c>
      <c r="AC162" s="19">
        <v>4559.1133</v>
      </c>
      <c r="AD162" s="19">
        <v>3682.8451879999998</v>
      </c>
      <c r="AE162" s="19">
        <v>3339.1089109999998</v>
      </c>
      <c r="AF162" s="19">
        <v>3649.0196080000001</v>
      </c>
      <c r="AG162" s="19">
        <v>3266.666667</v>
      </c>
      <c r="AH162" s="19">
        <v>3408.426966</v>
      </c>
      <c r="AI162" s="19">
        <v>3534.7826089999999</v>
      </c>
      <c r="AJ162" s="19">
        <v>3862.4113480000001</v>
      </c>
      <c r="AK162" s="19">
        <v>3766.363636</v>
      </c>
      <c r="AL162" s="19">
        <v>3641.5094340000001</v>
      </c>
      <c r="AM162" s="19">
        <v>3691.823899</v>
      </c>
      <c r="AN162" s="19">
        <v>3923.5023040000001</v>
      </c>
      <c r="AO162" s="224">
        <v>3774.2857140000001</v>
      </c>
      <c r="AP162" s="224">
        <v>3728.7735849999999</v>
      </c>
    </row>
    <row r="163" spans="1:42" hidden="1" outlineLevel="1" x14ac:dyDescent="0.25">
      <c r="A163" s="28" t="s">
        <v>18</v>
      </c>
      <c r="B163" s="32"/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5240.7202219999999</v>
      </c>
      <c r="R163" s="19">
        <v>5165.248227</v>
      </c>
      <c r="S163" s="19">
        <v>5236.6013069999999</v>
      </c>
      <c r="T163" s="19">
        <v>5360.1880879999999</v>
      </c>
      <c r="U163" s="19">
        <v>4911.4285710000004</v>
      </c>
      <c r="V163" s="19">
        <v>4630.0699299999997</v>
      </c>
      <c r="W163" s="19">
        <v>5194.9061659999998</v>
      </c>
      <c r="X163" s="19">
        <v>5150.3472220000003</v>
      </c>
      <c r="Y163" s="19">
        <v>5051.0752689999999</v>
      </c>
      <c r="Z163" s="19">
        <v>5558.1395350000003</v>
      </c>
      <c r="AA163" s="19">
        <v>4924.1803280000004</v>
      </c>
      <c r="AB163" s="19">
        <v>4956.2992130000002</v>
      </c>
      <c r="AC163" s="19">
        <v>5230</v>
      </c>
      <c r="AD163" s="19">
        <v>4978.7061990000002</v>
      </c>
      <c r="AE163" s="19">
        <v>5004.117647</v>
      </c>
      <c r="AF163" s="19">
        <v>4629.3150679999999</v>
      </c>
      <c r="AG163" s="19">
        <v>4392.4657530000004</v>
      </c>
      <c r="AH163" s="19">
        <v>4624.2718450000002</v>
      </c>
      <c r="AI163" s="19">
        <v>4712.312312</v>
      </c>
      <c r="AJ163" s="19">
        <v>4976.9863009999999</v>
      </c>
      <c r="AK163" s="19">
        <v>4813.0434779999996</v>
      </c>
      <c r="AL163" s="19">
        <v>4608.8028169999998</v>
      </c>
      <c r="AM163" s="19">
        <v>4314.830508</v>
      </c>
      <c r="AN163" s="19">
        <v>4207.509881</v>
      </c>
      <c r="AO163" s="224">
        <v>4454.2857139999996</v>
      </c>
      <c r="AP163" s="224">
        <v>4692.7977840000003</v>
      </c>
    </row>
    <row r="164" spans="1:42" hidden="1" outlineLevel="1" x14ac:dyDescent="0.25">
      <c r="A164" s="28" t="s">
        <v>19</v>
      </c>
      <c r="B164" s="32"/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6426.6055050000004</v>
      </c>
      <c r="R164" s="19">
        <v>6414.6771040000003</v>
      </c>
      <c r="S164" s="19">
        <v>6347.6767680000003</v>
      </c>
      <c r="T164" s="19">
        <v>6703.4883719999998</v>
      </c>
      <c r="U164" s="19">
        <v>6312.7371270000003</v>
      </c>
      <c r="V164" s="19">
        <v>5910.4166670000004</v>
      </c>
      <c r="W164" s="19">
        <v>6532.7472529999995</v>
      </c>
      <c r="X164" s="19">
        <v>6440.2816899999998</v>
      </c>
      <c r="Y164" s="19">
        <v>5867.3118279999999</v>
      </c>
      <c r="Z164" s="19">
        <v>6118.5393260000001</v>
      </c>
      <c r="AA164" s="19">
        <v>6328.0528050000003</v>
      </c>
      <c r="AB164" s="19">
        <v>6496.5732090000001</v>
      </c>
      <c r="AC164" s="19">
        <v>6347.671233</v>
      </c>
      <c r="AD164" s="19">
        <v>6291.3555990000004</v>
      </c>
      <c r="AE164" s="19">
        <v>6046.5822779999999</v>
      </c>
      <c r="AF164" s="19">
        <v>6232.1513000000004</v>
      </c>
      <c r="AG164" s="19">
        <v>5820.6185569999998</v>
      </c>
      <c r="AH164" s="19">
        <v>5984.2391299999999</v>
      </c>
      <c r="AI164" s="19">
        <v>5832.1715819999999</v>
      </c>
      <c r="AJ164" s="19">
        <v>6132.6340330000003</v>
      </c>
      <c r="AK164" s="19">
        <v>6241.7633409999999</v>
      </c>
      <c r="AL164" s="19">
        <v>6292.9230770000004</v>
      </c>
      <c r="AM164" s="19">
        <v>5978.6624199999997</v>
      </c>
      <c r="AN164" s="19">
        <v>5694</v>
      </c>
      <c r="AO164" s="224">
        <v>5853.0997299999999</v>
      </c>
      <c r="AP164" s="224">
        <v>5836.4285710000004</v>
      </c>
    </row>
    <row r="165" spans="1:42" hidden="1" outlineLevel="1" x14ac:dyDescent="0.25">
      <c r="A165" s="28" t="s">
        <v>20</v>
      </c>
      <c r="B165" s="32"/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7130.4</v>
      </c>
      <c r="R165" s="19">
        <v>7248.5915489999998</v>
      </c>
      <c r="S165" s="19">
        <v>6862.6760560000002</v>
      </c>
      <c r="T165" s="19">
        <v>7205.4279749999996</v>
      </c>
      <c r="U165" s="19">
        <v>6987.922705</v>
      </c>
      <c r="V165" s="19">
        <v>6473.4299520000004</v>
      </c>
      <c r="W165" s="19">
        <v>7083.6327350000001</v>
      </c>
      <c r="X165" s="19">
        <v>6928.6842109999998</v>
      </c>
      <c r="Y165" s="19">
        <v>6722.8733460000003</v>
      </c>
      <c r="Z165" s="19">
        <v>6904.4334980000003</v>
      </c>
      <c r="AA165" s="19">
        <v>6914.5604400000002</v>
      </c>
      <c r="AB165" s="19">
        <v>6793.0294910000002</v>
      </c>
      <c r="AC165" s="19">
        <v>7010.0543479999997</v>
      </c>
      <c r="AD165" s="19">
        <v>6956.6666670000004</v>
      </c>
      <c r="AE165" s="19">
        <v>6864.8</v>
      </c>
      <c r="AF165" s="19">
        <v>6671.6666670000004</v>
      </c>
      <c r="AG165" s="19">
        <v>6499.5203840000004</v>
      </c>
      <c r="AH165" s="19">
        <v>6722.0297030000002</v>
      </c>
      <c r="AI165" s="19">
        <v>6811.4355230000001</v>
      </c>
      <c r="AJ165" s="19">
        <v>7041.2162159999998</v>
      </c>
      <c r="AK165" s="19">
        <v>6607.964602</v>
      </c>
      <c r="AL165" s="19">
        <v>6631.1224490000004</v>
      </c>
      <c r="AM165" s="19">
        <v>6594.0993790000002</v>
      </c>
      <c r="AN165" s="19">
        <v>6765.9305990000003</v>
      </c>
      <c r="AO165" s="224">
        <v>6498.7841950000002</v>
      </c>
      <c r="AP165" s="224">
        <v>7035.2791880000004</v>
      </c>
    </row>
    <row r="166" spans="1:42" hidden="1" outlineLevel="1" x14ac:dyDescent="0.25">
      <c r="A166" s="28" t="s">
        <v>21</v>
      </c>
      <c r="B166" s="32"/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7690.2173910000001</v>
      </c>
      <c r="R166" s="19">
        <v>7780.693816</v>
      </c>
      <c r="S166" s="19">
        <v>7652.9510959999998</v>
      </c>
      <c r="T166" s="19">
        <v>7454.1841000000004</v>
      </c>
      <c r="U166" s="19">
        <v>7539.8009949999996</v>
      </c>
      <c r="V166" s="19">
        <v>7044.6428569999998</v>
      </c>
      <c r="W166" s="19">
        <v>7761.450382</v>
      </c>
      <c r="X166" s="19">
        <v>7570.0471699999998</v>
      </c>
      <c r="Y166" s="19">
        <v>7335.7407409999996</v>
      </c>
      <c r="Z166" s="19">
        <v>7657.5163400000001</v>
      </c>
      <c r="AA166" s="19">
        <v>7647.2</v>
      </c>
      <c r="AB166" s="19">
        <v>7255.1886789999999</v>
      </c>
      <c r="AC166" s="19">
        <v>7431.5165880000004</v>
      </c>
      <c r="AD166" s="19">
        <v>7427.1559630000002</v>
      </c>
      <c r="AE166" s="19">
        <v>7717.1548119999998</v>
      </c>
      <c r="AF166" s="19">
        <v>7366.3405089999997</v>
      </c>
      <c r="AG166" s="19">
        <v>7407.1604939999997</v>
      </c>
      <c r="AH166" s="19">
        <v>7465.110565</v>
      </c>
      <c r="AI166" s="19">
        <v>7507.7647059999999</v>
      </c>
      <c r="AJ166" s="19">
        <v>7530.4545449999996</v>
      </c>
      <c r="AK166" s="19">
        <v>7462.5560539999997</v>
      </c>
      <c r="AL166" s="19">
        <v>7257.3407200000001</v>
      </c>
      <c r="AM166" s="19">
        <v>7196.0396039999996</v>
      </c>
      <c r="AN166" s="19">
        <v>7456.426332</v>
      </c>
      <c r="AO166" s="224">
        <v>7197.0059879999999</v>
      </c>
      <c r="AP166" s="224">
        <v>7522.1957039999998</v>
      </c>
    </row>
    <row r="167" spans="1:42" hidden="1" outlineLevel="1" x14ac:dyDescent="0.25">
      <c r="A167" s="28" t="s">
        <v>22</v>
      </c>
      <c r="B167" s="32"/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7626.6763849999998</v>
      </c>
      <c r="R167" s="19">
        <v>7922.1510879999996</v>
      </c>
      <c r="S167" s="19">
        <v>7933.1564989999997</v>
      </c>
      <c r="T167" s="19">
        <v>7510.4851330000001</v>
      </c>
      <c r="U167" s="19">
        <v>7841.7293229999996</v>
      </c>
      <c r="V167" s="19">
        <v>7387.3767260000004</v>
      </c>
      <c r="W167" s="19">
        <v>7805.691057</v>
      </c>
      <c r="X167" s="19">
        <v>7638.0228139999999</v>
      </c>
      <c r="Y167" s="19">
        <v>7774.8851450000002</v>
      </c>
      <c r="Z167" s="19">
        <v>7708.6705199999997</v>
      </c>
      <c r="AA167" s="19">
        <v>7568.0272109999996</v>
      </c>
      <c r="AB167" s="19">
        <v>7633.3333329999996</v>
      </c>
      <c r="AC167" s="19">
        <v>7559.0436589999999</v>
      </c>
      <c r="AD167" s="19">
        <v>7639.2757659999997</v>
      </c>
      <c r="AE167" s="19">
        <v>7405.0877190000001</v>
      </c>
      <c r="AF167" s="19">
        <v>7417.2932330000003</v>
      </c>
      <c r="AG167" s="19">
        <v>7639.6995710000001</v>
      </c>
      <c r="AH167" s="19">
        <v>7606.4833010000002</v>
      </c>
      <c r="AI167" s="19">
        <v>7531.136364</v>
      </c>
      <c r="AJ167" s="19">
        <v>7695.4070979999997</v>
      </c>
      <c r="AK167" s="19">
        <v>7698.3725139999997</v>
      </c>
      <c r="AL167" s="19">
        <v>7604.9411760000003</v>
      </c>
      <c r="AM167" s="19">
        <v>7181.1797749999996</v>
      </c>
      <c r="AN167" s="19">
        <v>7496.0674159999999</v>
      </c>
      <c r="AO167" s="224">
        <v>7315.5778890000001</v>
      </c>
      <c r="AP167" s="224">
        <v>7268.6230249999999</v>
      </c>
    </row>
    <row r="168" spans="1:42" hidden="1" outlineLevel="1" x14ac:dyDescent="0.25">
      <c r="A168" s="28" t="s">
        <v>23</v>
      </c>
      <c r="B168" s="32"/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8124.678363</v>
      </c>
      <c r="R168" s="19">
        <v>8048.1150790000002</v>
      </c>
      <c r="S168" s="19">
        <v>7827.9069769999996</v>
      </c>
      <c r="T168" s="19">
        <v>7497.7375570000004</v>
      </c>
      <c r="U168" s="19">
        <v>7974.4288219999999</v>
      </c>
      <c r="V168" s="19">
        <v>7653.5528599999998</v>
      </c>
      <c r="W168" s="19">
        <v>7665.2472529999995</v>
      </c>
      <c r="X168" s="19">
        <v>7654.5286509999996</v>
      </c>
      <c r="Y168" s="19">
        <v>7520.8718630000003</v>
      </c>
      <c r="Z168" s="19">
        <v>7387.3146619999998</v>
      </c>
      <c r="AA168" s="19">
        <v>7431.5369259999998</v>
      </c>
      <c r="AB168" s="19">
        <v>7519.103314</v>
      </c>
      <c r="AC168" s="19">
        <v>7336.9918699999998</v>
      </c>
      <c r="AD168" s="19">
        <v>7544.4444439999997</v>
      </c>
      <c r="AE168" s="19">
        <v>7510.334347</v>
      </c>
      <c r="AF168" s="19">
        <v>7509.2145019999998</v>
      </c>
      <c r="AG168" s="19">
        <v>7220.8812260000004</v>
      </c>
      <c r="AH168" s="19">
        <v>7306.6907780000001</v>
      </c>
      <c r="AI168" s="19">
        <v>7205.5009819999996</v>
      </c>
      <c r="AJ168" s="19">
        <v>7386.9090910000004</v>
      </c>
      <c r="AK168" s="19">
        <v>7268.4955749999999</v>
      </c>
      <c r="AL168" s="19">
        <v>7225.2609599999996</v>
      </c>
      <c r="AM168" s="19">
        <v>7344.708995</v>
      </c>
      <c r="AN168" s="19">
        <v>7439.1420909999997</v>
      </c>
      <c r="AO168" s="224">
        <v>6999.5061729999998</v>
      </c>
      <c r="AP168" s="224">
        <v>7426.9617710000002</v>
      </c>
    </row>
    <row r="169" spans="1:42" hidden="1" outlineLevel="1" x14ac:dyDescent="0.25">
      <c r="A169" s="28" t="s">
        <v>24</v>
      </c>
      <c r="B169" s="32"/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8474.6240600000001</v>
      </c>
      <c r="R169" s="19">
        <v>8297.9020980000005</v>
      </c>
      <c r="S169" s="19">
        <v>7730.8016879999996</v>
      </c>
      <c r="T169" s="19">
        <v>7566.9250650000004</v>
      </c>
      <c r="U169" s="19">
        <v>7812.8930819999996</v>
      </c>
      <c r="V169" s="19">
        <v>7482.2674420000003</v>
      </c>
      <c r="W169" s="19">
        <v>7774.2316780000001</v>
      </c>
      <c r="X169" s="19">
        <v>7956.3535910000001</v>
      </c>
      <c r="Y169" s="19">
        <v>7448.2300880000003</v>
      </c>
      <c r="Z169" s="19">
        <v>7394.8012230000004</v>
      </c>
      <c r="AA169" s="19">
        <v>7344.1860470000001</v>
      </c>
      <c r="AB169" s="19">
        <v>7137.3134330000003</v>
      </c>
      <c r="AC169" s="19">
        <v>7156.3888889999998</v>
      </c>
      <c r="AD169" s="19">
        <v>7246.3983049999997</v>
      </c>
      <c r="AE169" s="19">
        <v>6979.1183289999999</v>
      </c>
      <c r="AF169" s="19">
        <v>6900.9195399999999</v>
      </c>
      <c r="AG169" s="19">
        <v>6871.7532469999996</v>
      </c>
      <c r="AH169" s="19">
        <v>6820.882353</v>
      </c>
      <c r="AI169" s="19">
        <v>6871.1180119999999</v>
      </c>
      <c r="AJ169" s="19">
        <v>6809.5541400000002</v>
      </c>
      <c r="AK169" s="19">
        <v>6743.8746440000004</v>
      </c>
      <c r="AL169" s="19">
        <v>7122.4066389999998</v>
      </c>
      <c r="AM169" s="19">
        <v>6704.9792530000004</v>
      </c>
      <c r="AN169" s="19">
        <v>6842.5101210000003</v>
      </c>
      <c r="AO169" s="224">
        <v>7096.2546819999998</v>
      </c>
      <c r="AP169" s="224">
        <v>6978.9968650000001</v>
      </c>
    </row>
    <row r="170" spans="1:42" hidden="1" outlineLevel="1" x14ac:dyDescent="0.25">
      <c r="A170" s="36" t="s">
        <v>795</v>
      </c>
      <c r="B170" s="37"/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8237.9746840000007</v>
      </c>
      <c r="R170" s="19">
        <v>8717.3076920000003</v>
      </c>
      <c r="S170" s="19">
        <v>8159.1549299999997</v>
      </c>
      <c r="T170" s="19">
        <v>7974.2574260000001</v>
      </c>
      <c r="U170" s="19">
        <v>7930.1075270000001</v>
      </c>
      <c r="V170" s="19">
        <v>7961</v>
      </c>
      <c r="W170" s="19">
        <v>7830.0813010000002</v>
      </c>
      <c r="X170" s="19">
        <v>8276.4705880000001</v>
      </c>
      <c r="Y170" s="19">
        <v>7875.2</v>
      </c>
      <c r="Z170" s="19">
        <v>7464.7058820000002</v>
      </c>
      <c r="AA170" s="19">
        <v>7458.8235290000002</v>
      </c>
      <c r="AB170" s="19">
        <v>7297.6744189999999</v>
      </c>
      <c r="AC170" s="19">
        <v>7496.875</v>
      </c>
      <c r="AD170" s="19">
        <v>7335.6643359999998</v>
      </c>
      <c r="AE170" s="19">
        <v>7276.4705880000001</v>
      </c>
      <c r="AF170" s="19">
        <v>7241.875</v>
      </c>
      <c r="AG170" s="19">
        <v>7216.6666670000004</v>
      </c>
      <c r="AH170" s="19">
        <v>6689.1891889999997</v>
      </c>
      <c r="AI170" s="19">
        <v>7105.882353</v>
      </c>
      <c r="AJ170" s="19">
        <v>6624.2105259999998</v>
      </c>
      <c r="AK170" s="19">
        <v>7317.3076920000003</v>
      </c>
      <c r="AL170" s="19">
        <v>6751.8867920000002</v>
      </c>
      <c r="AM170" s="19">
        <v>7223.6111110000002</v>
      </c>
      <c r="AN170" s="19">
        <v>7106.25</v>
      </c>
      <c r="AO170" s="224">
        <v>6741.3333329999996</v>
      </c>
      <c r="AP170" s="224">
        <v>6788.8888889999998</v>
      </c>
    </row>
    <row r="171" spans="1:42" hidden="1" outlineLevel="1" x14ac:dyDescent="0.25">
      <c r="A171" s="28"/>
      <c r="B171" s="32"/>
      <c r="C171" s="32"/>
      <c r="D171" s="32"/>
      <c r="E171" s="32"/>
      <c r="F171" s="32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224"/>
      <c r="AP171" s="224"/>
    </row>
    <row r="172" spans="1:42" hidden="1" outlineLevel="1" x14ac:dyDescent="0.25">
      <c r="A172" s="16" t="s">
        <v>652</v>
      </c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4.2405471189150001E-2</v>
      </c>
      <c r="R172" s="18">
        <v>6.6202779589809996E-2</v>
      </c>
      <c r="S172" s="18">
        <v>0.1170554402826</v>
      </c>
      <c r="T172" s="18">
        <v>0.11431457663859999</v>
      </c>
      <c r="U172" s="18">
        <v>0.10222764247009999</v>
      </c>
      <c r="V172" s="18">
        <v>0.1044006108091</v>
      </c>
      <c r="W172" s="18">
        <v>0.14209936885759999</v>
      </c>
      <c r="X172" s="18">
        <v>0.1256801850165</v>
      </c>
      <c r="Y172" s="18">
        <v>9.8037036509830006E-2</v>
      </c>
      <c r="Z172" s="18">
        <v>0.12123098396</v>
      </c>
      <c r="AA172" s="18">
        <v>0.1222531166374</v>
      </c>
      <c r="AB172" s="18">
        <v>0.1086692326116</v>
      </c>
      <c r="AC172" s="18">
        <v>0.13135324338349999</v>
      </c>
      <c r="AD172" s="18">
        <v>0.10582913276649999</v>
      </c>
      <c r="AE172" s="18">
        <v>9.7760016860339999E-2</v>
      </c>
      <c r="AF172" s="18">
        <v>0.101732705605</v>
      </c>
      <c r="AG172" s="18">
        <v>0.1106126145249</v>
      </c>
      <c r="AH172" s="18">
        <v>0.1085761368298</v>
      </c>
      <c r="AI172" s="18">
        <v>9.5212022073880007E-2</v>
      </c>
      <c r="AJ172" s="18">
        <v>0.1272624998353</v>
      </c>
      <c r="AK172" s="18">
        <v>7.5322891269750003E-2</v>
      </c>
      <c r="AL172" s="18">
        <v>7.549153072565E-2</v>
      </c>
      <c r="AM172" s="18">
        <v>8.5311787543049994E-2</v>
      </c>
      <c r="AN172" s="18">
        <v>6.0564486971389997E-2</v>
      </c>
      <c r="AO172" s="220">
        <v>6.6898893076240001E-2</v>
      </c>
      <c r="AP172" s="220">
        <v>8.9792821337370002E-2</v>
      </c>
    </row>
    <row r="173" spans="1:42" hidden="1" outlineLevel="1" x14ac:dyDescent="0.25">
      <c r="A173" s="16" t="s">
        <v>35</v>
      </c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0.1854767484713</v>
      </c>
      <c r="R173" s="18">
        <v>0.19026094970249999</v>
      </c>
      <c r="S173" s="18">
        <v>0.1851539984252</v>
      </c>
      <c r="T173" s="18">
        <v>0.1851384511352</v>
      </c>
      <c r="U173" s="18">
        <v>0.1901464242424</v>
      </c>
      <c r="V173" s="18">
        <v>0.18974878062059999</v>
      </c>
      <c r="W173" s="18">
        <v>0.1822156360277</v>
      </c>
      <c r="X173" s="18">
        <v>0.18362749349519999</v>
      </c>
      <c r="Y173" s="18">
        <v>0.18244222601839999</v>
      </c>
      <c r="Z173" s="18">
        <v>0.18367578399340001</v>
      </c>
      <c r="AA173" s="18">
        <v>0.1864700252157</v>
      </c>
      <c r="AB173" s="18">
        <v>0.1856354444102</v>
      </c>
      <c r="AC173" s="18">
        <v>0.1870764955542</v>
      </c>
      <c r="AD173" s="18">
        <v>0.18581489545659999</v>
      </c>
      <c r="AE173" s="18">
        <v>0.1863599433732</v>
      </c>
      <c r="AF173" s="18">
        <v>0.18509957195570001</v>
      </c>
      <c r="AG173" s="18">
        <v>0.1870272876712</v>
      </c>
      <c r="AH173" s="18">
        <v>0.1865648846487</v>
      </c>
      <c r="AI173" s="18">
        <v>0.1809590458716</v>
      </c>
      <c r="AJ173" s="18">
        <v>0.1761204383562</v>
      </c>
      <c r="AK173" s="18">
        <v>0.1772780458015</v>
      </c>
      <c r="AL173" s="18">
        <v>0.17642503032279999</v>
      </c>
      <c r="AM173" s="18">
        <v>0.1786497110179</v>
      </c>
      <c r="AN173" s="18">
        <v>0.18193764186540001</v>
      </c>
      <c r="AO173" s="220">
        <v>0.1828753914174</v>
      </c>
      <c r="AP173" s="220">
        <v>0.17985152308979999</v>
      </c>
    </row>
    <row r="174" spans="1:42" hidden="1" outlineLevel="1" x14ac:dyDescent="0.25">
      <c r="A174" s="16" t="s">
        <v>36</v>
      </c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0.25240400000000002</v>
      </c>
      <c r="AO174" s="220">
        <v>0.25240400000000002</v>
      </c>
      <c r="AP174" s="220">
        <v>0.25240400000000002</v>
      </c>
    </row>
    <row r="175" spans="1:42" hidden="1" outlineLevel="1" x14ac:dyDescent="0.25">
      <c r="A175" s="16" t="s">
        <v>37</v>
      </c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0.1854767484713</v>
      </c>
      <c r="R175" s="18">
        <v>0.19026094970249999</v>
      </c>
      <c r="S175" s="18">
        <v>0.1851539984252</v>
      </c>
      <c r="T175" s="18">
        <v>0.1851384511352</v>
      </c>
      <c r="U175" s="18">
        <v>0.1901464242424</v>
      </c>
      <c r="V175" s="18">
        <v>0.18974878062059999</v>
      </c>
      <c r="W175" s="18">
        <v>0.1822156360277</v>
      </c>
      <c r="X175" s="18">
        <v>0.18362749349519999</v>
      </c>
      <c r="Y175" s="18">
        <v>0.18244222601839999</v>
      </c>
      <c r="Z175" s="18">
        <v>0.18367578399340001</v>
      </c>
      <c r="AA175" s="18">
        <v>0.1864700252157</v>
      </c>
      <c r="AB175" s="18">
        <v>0.1856354444102</v>
      </c>
      <c r="AC175" s="18">
        <v>0.1870764955542</v>
      </c>
      <c r="AD175" s="18">
        <v>0.18581489545659999</v>
      </c>
      <c r="AE175" s="18">
        <v>0.1863599433732</v>
      </c>
      <c r="AF175" s="18">
        <v>0.18509957195570001</v>
      </c>
      <c r="AG175" s="18">
        <v>0.1870272876712</v>
      </c>
      <c r="AH175" s="18">
        <v>0.1865648846487</v>
      </c>
      <c r="AI175" s="18">
        <v>0.1809590458716</v>
      </c>
      <c r="AJ175" s="18">
        <v>0.1761204383562</v>
      </c>
      <c r="AK175" s="18">
        <v>0.1772780458015</v>
      </c>
      <c r="AL175" s="18">
        <v>0.17642503032279999</v>
      </c>
      <c r="AM175" s="18">
        <v>0.1786497110179</v>
      </c>
      <c r="AN175" s="18">
        <v>0.18193764186540001</v>
      </c>
      <c r="AO175" s="220">
        <v>0.1828753914174</v>
      </c>
      <c r="AP175" s="220">
        <v>0.17985152308979999</v>
      </c>
    </row>
    <row r="176" spans="1:42" hidden="1" outlineLevel="1" x14ac:dyDescent="0.25">
      <c r="A176" s="16" t="s">
        <v>38</v>
      </c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220">
        <v>0</v>
      </c>
      <c r="AP176" s="220">
        <v>0</v>
      </c>
    </row>
    <row r="177" spans="1:42" hidden="1" outlineLevel="1" x14ac:dyDescent="0.25">
      <c r="A177" s="16" t="s">
        <v>39</v>
      </c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0.14512691615709999</v>
      </c>
      <c r="R177" s="18">
        <v>0.1467216499008</v>
      </c>
      <c r="S177" s="18">
        <v>0.14501933280839999</v>
      </c>
      <c r="T177" s="18">
        <v>0.14501415037839999</v>
      </c>
      <c r="U177" s="18">
        <v>0.14668347474749999</v>
      </c>
      <c r="V177" s="18">
        <v>0.14655092687349999</v>
      </c>
      <c r="W177" s="18">
        <v>0.14403987867590001</v>
      </c>
      <c r="X177" s="18">
        <v>0.1445104978317</v>
      </c>
      <c r="Y177" s="18">
        <v>0.14411540867280001</v>
      </c>
      <c r="Z177" s="18">
        <v>0.14452659466449999</v>
      </c>
      <c r="AA177" s="18">
        <v>0.14545800840520001</v>
      </c>
      <c r="AB177" s="18">
        <v>0.1451798148034</v>
      </c>
      <c r="AC177" s="18">
        <v>0.14566016518470001</v>
      </c>
      <c r="AD177" s="18">
        <v>0.14523963181890001</v>
      </c>
      <c r="AE177" s="18">
        <v>0.14542131445770001</v>
      </c>
      <c r="AF177" s="18">
        <v>0.14500119065190001</v>
      </c>
      <c r="AG177" s="18">
        <v>0.14564376255709999</v>
      </c>
      <c r="AH177" s="18">
        <v>0.14548962821620001</v>
      </c>
      <c r="AI177" s="18">
        <v>0.1436210152905</v>
      </c>
      <c r="AJ177" s="18">
        <v>0.1420081461187</v>
      </c>
      <c r="AK177" s="18">
        <v>0.1423940152672</v>
      </c>
      <c r="AL177" s="18">
        <v>0.1421096767743</v>
      </c>
      <c r="AM177" s="18">
        <v>0.142851237006</v>
      </c>
      <c r="AN177" s="18">
        <v>0.14478054728850001</v>
      </c>
      <c r="AO177" s="220">
        <v>0.1450931304725</v>
      </c>
      <c r="AP177" s="220">
        <v>0.14408517436330001</v>
      </c>
    </row>
    <row r="178" spans="1:42" hidden="1" outlineLevel="1" x14ac:dyDescent="0.25"/>
    <row r="179" spans="1:42" ht="18" hidden="1" outlineLevel="1" x14ac:dyDescent="0.25">
      <c r="A179" s="97" t="s">
        <v>516</v>
      </c>
      <c r="B179" s="51"/>
      <c r="C179" s="51"/>
      <c r="D179" s="51"/>
      <c r="E179" s="51"/>
      <c r="F179" s="51"/>
    </row>
    <row r="180" spans="1:42" hidden="1" outlineLevel="1" x14ac:dyDescent="0.25">
      <c r="A180" s="17" t="s">
        <v>746</v>
      </c>
      <c r="B180" s="17"/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50476</v>
      </c>
      <c r="R180" s="17">
        <v>55727</v>
      </c>
      <c r="S180" s="17">
        <v>60522</v>
      </c>
      <c r="T180" s="17">
        <v>64277</v>
      </c>
      <c r="U180" s="17">
        <v>67452</v>
      </c>
      <c r="V180" s="17">
        <v>70833</v>
      </c>
      <c r="W180" s="17">
        <v>74873</v>
      </c>
      <c r="X180" s="17">
        <v>78054</v>
      </c>
      <c r="Y180" s="17">
        <v>82277</v>
      </c>
      <c r="Z180" s="17">
        <v>85602</v>
      </c>
      <c r="AA180" s="17">
        <v>88244</v>
      </c>
      <c r="AB180" s="17">
        <v>90933</v>
      </c>
      <c r="AC180" s="17">
        <v>93685</v>
      </c>
      <c r="AD180" s="17">
        <v>97364</v>
      </c>
      <c r="AE180" s="17">
        <v>100709</v>
      </c>
      <c r="AF180" s="17">
        <v>104127</v>
      </c>
      <c r="AG180" s="17">
        <v>100595</v>
      </c>
      <c r="AH180" s="17">
        <v>103284</v>
      </c>
      <c r="AI180" s="17">
        <v>106111</v>
      </c>
      <c r="AJ180" s="17">
        <v>103253</v>
      </c>
      <c r="AK180" s="17">
        <v>106578</v>
      </c>
      <c r="AL180" s="17">
        <v>109001</v>
      </c>
      <c r="AM180" s="17">
        <v>111084</v>
      </c>
      <c r="AN180" s="17">
        <v>113266</v>
      </c>
      <c r="AO180" s="218">
        <v>110545</v>
      </c>
      <c r="AP180" s="218">
        <v>113230</v>
      </c>
    </row>
    <row r="181" spans="1:42" hidden="1" outlineLevel="1" x14ac:dyDescent="0.25">
      <c r="A181" s="36" t="s">
        <v>656</v>
      </c>
      <c r="B181" s="37"/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49619</v>
      </c>
      <c r="R181" s="17">
        <v>55021</v>
      </c>
      <c r="S181" s="17">
        <v>59647</v>
      </c>
      <c r="T181" s="17">
        <v>63319</v>
      </c>
      <c r="U181" s="17">
        <v>66229</v>
      </c>
      <c r="V181" s="17">
        <v>69818</v>
      </c>
      <c r="W181" s="17">
        <v>73721</v>
      </c>
      <c r="X181" s="17">
        <v>76903</v>
      </c>
      <c r="Y181" s="17">
        <v>81290</v>
      </c>
      <c r="Z181" s="17">
        <v>84188</v>
      </c>
      <c r="AA181" s="17">
        <v>87015</v>
      </c>
      <c r="AB181" s="17">
        <v>89522</v>
      </c>
      <c r="AC181" s="17">
        <v>93255</v>
      </c>
      <c r="AD181" s="17">
        <v>96915</v>
      </c>
      <c r="AE181" s="17">
        <v>100245</v>
      </c>
      <c r="AF181" s="17">
        <v>103602</v>
      </c>
      <c r="AG181" s="17">
        <v>100050</v>
      </c>
      <c r="AH181" s="17">
        <v>102718</v>
      </c>
      <c r="AI181" s="17">
        <v>105424</v>
      </c>
      <c r="AJ181" s="17">
        <v>102497</v>
      </c>
      <c r="AK181" s="17">
        <v>105693</v>
      </c>
      <c r="AL181" s="17">
        <v>107984</v>
      </c>
      <c r="AM181" s="17">
        <v>109846</v>
      </c>
      <c r="AN181" s="17">
        <v>111909</v>
      </c>
      <c r="AO181" s="218">
        <v>109189</v>
      </c>
      <c r="AP181" s="218">
        <v>111822</v>
      </c>
    </row>
    <row r="182" spans="1:42" hidden="1" outlineLevel="1" x14ac:dyDescent="0.25">
      <c r="A182" s="16" t="s">
        <v>41</v>
      </c>
      <c r="C182" s="7"/>
      <c r="D182" s="7"/>
      <c r="E182" s="7"/>
      <c r="F182" s="7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222"/>
      <c r="AP182" s="222"/>
    </row>
    <row r="183" spans="1:42" hidden="1" outlineLevel="1" x14ac:dyDescent="0.25">
      <c r="A183" s="36" t="s">
        <v>42</v>
      </c>
      <c r="B183" s="37"/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7</v>
      </c>
      <c r="S183" s="17">
        <v>10</v>
      </c>
      <c r="T183" s="17">
        <v>9</v>
      </c>
      <c r="U183" s="17">
        <v>15</v>
      </c>
      <c r="V183" s="17">
        <v>8</v>
      </c>
      <c r="W183" s="17">
        <v>9</v>
      </c>
      <c r="X183" s="17">
        <v>16</v>
      </c>
      <c r="Y183" s="17">
        <v>48</v>
      </c>
      <c r="Z183" s="17">
        <v>23</v>
      </c>
      <c r="AA183" s="17">
        <v>29</v>
      </c>
      <c r="AB183" s="17">
        <v>22</v>
      </c>
      <c r="AC183" s="17">
        <v>26</v>
      </c>
      <c r="AD183" s="17">
        <v>33</v>
      </c>
      <c r="AE183" s="17">
        <v>21</v>
      </c>
      <c r="AF183" s="17">
        <v>18</v>
      </c>
      <c r="AG183" s="17">
        <v>6227</v>
      </c>
      <c r="AH183" s="17">
        <v>26</v>
      </c>
      <c r="AI183" s="17">
        <v>25</v>
      </c>
      <c r="AJ183" s="17">
        <v>5859</v>
      </c>
      <c r="AK183" s="17">
        <v>17</v>
      </c>
      <c r="AL183" s="17">
        <v>6</v>
      </c>
      <c r="AM183" s="17">
        <v>10</v>
      </c>
      <c r="AN183" s="17">
        <v>7</v>
      </c>
      <c r="AO183" s="218">
        <v>5072</v>
      </c>
      <c r="AP183" s="218">
        <v>9</v>
      </c>
    </row>
    <row r="184" spans="1:42" hidden="1" outlineLevel="1" x14ac:dyDescent="0.25">
      <c r="A184" s="36" t="s">
        <v>43</v>
      </c>
      <c r="B184" s="37"/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160</v>
      </c>
      <c r="R184" s="17">
        <v>271</v>
      </c>
      <c r="S184" s="17">
        <v>246</v>
      </c>
      <c r="T184" s="17">
        <v>273</v>
      </c>
      <c r="U184" s="17">
        <v>262</v>
      </c>
      <c r="V184" s="17">
        <v>262</v>
      </c>
      <c r="W184" s="17">
        <v>247</v>
      </c>
      <c r="X184" s="17">
        <v>246</v>
      </c>
      <c r="Y184" s="17">
        <v>265</v>
      </c>
      <c r="Z184" s="17">
        <v>239</v>
      </c>
      <c r="AA184" s="17">
        <v>303</v>
      </c>
      <c r="AB184" s="17">
        <v>512</v>
      </c>
      <c r="AC184" s="17">
        <v>650</v>
      </c>
      <c r="AD184" s="17">
        <v>840</v>
      </c>
      <c r="AE184" s="17">
        <v>696</v>
      </c>
      <c r="AF184" s="17">
        <v>591</v>
      </c>
      <c r="AG184" s="17">
        <v>675</v>
      </c>
      <c r="AH184" s="17">
        <v>688</v>
      </c>
      <c r="AI184" s="17">
        <v>544</v>
      </c>
      <c r="AJ184" s="17">
        <v>606</v>
      </c>
      <c r="AK184" s="17">
        <v>522</v>
      </c>
      <c r="AL184" s="17">
        <v>472</v>
      </c>
      <c r="AM184" s="17">
        <v>440</v>
      </c>
      <c r="AN184" s="17">
        <v>517</v>
      </c>
      <c r="AO184" s="218">
        <v>695</v>
      </c>
      <c r="AP184" s="218">
        <v>803</v>
      </c>
    </row>
    <row r="185" spans="1:42" hidden="1" outlineLevel="1" x14ac:dyDescent="0.25">
      <c r="A185" s="36" t="s">
        <v>44</v>
      </c>
      <c r="B185" s="37"/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1304</v>
      </c>
      <c r="R185" s="17">
        <v>3595</v>
      </c>
      <c r="S185" s="17">
        <v>2737</v>
      </c>
      <c r="T185" s="17">
        <v>2308</v>
      </c>
      <c r="U185" s="17">
        <v>2022</v>
      </c>
      <c r="V185" s="17">
        <v>1831</v>
      </c>
      <c r="W185" s="17">
        <v>2250</v>
      </c>
      <c r="X185" s="17">
        <v>1982</v>
      </c>
      <c r="Y185" s="17">
        <v>2048</v>
      </c>
      <c r="Z185" s="17">
        <v>2109</v>
      </c>
      <c r="AA185" s="17">
        <v>2157</v>
      </c>
      <c r="AB185" s="17">
        <v>1483</v>
      </c>
      <c r="AC185" s="17">
        <v>1482</v>
      </c>
      <c r="AD185" s="17">
        <v>2069</v>
      </c>
      <c r="AE185" s="17">
        <v>2042</v>
      </c>
      <c r="AF185" s="17">
        <v>2165</v>
      </c>
      <c r="AG185" s="17">
        <v>1986</v>
      </c>
      <c r="AH185" s="17">
        <v>1940</v>
      </c>
      <c r="AI185" s="17">
        <v>1991</v>
      </c>
      <c r="AJ185" s="17">
        <v>2059</v>
      </c>
      <c r="AK185" s="17">
        <v>1978</v>
      </c>
      <c r="AL185" s="17">
        <v>2117</v>
      </c>
      <c r="AM185" s="17">
        <v>1954</v>
      </c>
      <c r="AN185" s="17">
        <v>1309</v>
      </c>
      <c r="AO185" s="218">
        <v>1759</v>
      </c>
      <c r="AP185" s="218">
        <v>2023</v>
      </c>
    </row>
    <row r="186" spans="1:42" hidden="1" outlineLevel="1" x14ac:dyDescent="0.25">
      <c r="A186" s="36" t="s">
        <v>45</v>
      </c>
      <c r="B186" s="37"/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21636</v>
      </c>
      <c r="R186" s="17">
        <v>24327</v>
      </c>
      <c r="S186" s="17">
        <v>26851</v>
      </c>
      <c r="T186" s="17">
        <v>28730</v>
      </c>
      <c r="U186" s="17">
        <v>30223</v>
      </c>
      <c r="V186" s="17">
        <v>31994</v>
      </c>
      <c r="W186" s="17">
        <v>33840</v>
      </c>
      <c r="X186" s="17">
        <v>35830</v>
      </c>
      <c r="Y186" s="17">
        <v>37602</v>
      </c>
      <c r="Z186" s="17">
        <v>39342</v>
      </c>
      <c r="AA186" s="17">
        <v>41306</v>
      </c>
      <c r="AB186" s="17">
        <v>41735</v>
      </c>
      <c r="AC186" s="17">
        <v>42849</v>
      </c>
      <c r="AD186" s="17">
        <v>44876</v>
      </c>
      <c r="AE186" s="17">
        <v>46209</v>
      </c>
      <c r="AF186" s="17">
        <v>47905</v>
      </c>
      <c r="AG186" s="17">
        <v>49395</v>
      </c>
      <c r="AH186" s="17">
        <v>50394</v>
      </c>
      <c r="AI186" s="17">
        <v>51580</v>
      </c>
      <c r="AJ186" s="17">
        <v>52949</v>
      </c>
      <c r="AK186" s="17">
        <v>54469</v>
      </c>
      <c r="AL186" s="17">
        <v>55723</v>
      </c>
      <c r="AM186" s="17">
        <v>57240</v>
      </c>
      <c r="AN186" s="17">
        <v>56656</v>
      </c>
      <c r="AO186" s="218">
        <v>57409</v>
      </c>
      <c r="AP186" s="218">
        <v>59127</v>
      </c>
    </row>
    <row r="187" spans="1:42" hidden="1" outlineLevel="1" x14ac:dyDescent="0.25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0.42863935335609998</v>
      </c>
      <c r="R187" s="18">
        <v>0.43653884113629998</v>
      </c>
      <c r="S187" s="18">
        <v>0.44365685205380001</v>
      </c>
      <c r="T187" s="18">
        <v>0.44697170060829999</v>
      </c>
      <c r="U187" s="18">
        <v>0.44806677340919998</v>
      </c>
      <c r="V187" s="18">
        <v>0.45168212556289999</v>
      </c>
      <c r="W187" s="18">
        <v>0.45196532795529998</v>
      </c>
      <c r="X187" s="18">
        <v>0.45904117662130001</v>
      </c>
      <c r="Y187" s="18">
        <v>0.45701714938560001</v>
      </c>
      <c r="Z187" s="18">
        <v>0.45959206560589999</v>
      </c>
      <c r="AA187" s="18">
        <v>0.46808848193640001</v>
      </c>
      <c r="AB187" s="18">
        <v>0.45896429239109998</v>
      </c>
      <c r="AC187" s="18">
        <v>0.45737311202429998</v>
      </c>
      <c r="AD187" s="18">
        <v>0.46090957643480002</v>
      </c>
      <c r="AE187" s="18">
        <v>0.45883684675649999</v>
      </c>
      <c r="AF187" s="18">
        <v>0.46006319206349999</v>
      </c>
      <c r="AG187" s="18">
        <v>0.49102838113230002</v>
      </c>
      <c r="AH187" s="18">
        <v>0.48791681189730002</v>
      </c>
      <c r="AI187" s="18">
        <v>0.48609474983739998</v>
      </c>
      <c r="AJ187" s="18">
        <v>0.51280834455169999</v>
      </c>
      <c r="AK187" s="18">
        <v>0.51107170335340002</v>
      </c>
      <c r="AL187" s="18">
        <v>0.51121549343579997</v>
      </c>
      <c r="AM187" s="18">
        <v>0.51528572971810005</v>
      </c>
      <c r="AN187" s="18">
        <v>0.50020306181910001</v>
      </c>
      <c r="AO187" s="220">
        <v>0.51932697091680002</v>
      </c>
      <c r="AP187" s="220">
        <v>0.52218493332159999</v>
      </c>
    </row>
    <row r="188" spans="1:42" hidden="1" outlineLevel="1" x14ac:dyDescent="0.25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0.43604264495459999</v>
      </c>
      <c r="R188" s="18">
        <v>0.44214027371370002</v>
      </c>
      <c r="S188" s="18">
        <v>0.45016513822990001</v>
      </c>
      <c r="T188" s="18">
        <v>0.45373426617599999</v>
      </c>
      <c r="U188" s="18">
        <v>0.45634087786319999</v>
      </c>
      <c r="V188" s="18">
        <v>0.45824858918900002</v>
      </c>
      <c r="W188" s="18">
        <v>0.45902795675590002</v>
      </c>
      <c r="X188" s="18">
        <v>0.4659116029284</v>
      </c>
      <c r="Y188" s="18">
        <v>0.46256612129410002</v>
      </c>
      <c r="Z188" s="18">
        <v>0.46731125576089999</v>
      </c>
      <c r="AA188" s="18">
        <v>0.4746997644084</v>
      </c>
      <c r="AB188" s="18">
        <v>0.4661982529434</v>
      </c>
      <c r="AC188" s="18">
        <v>0.45948206530480001</v>
      </c>
      <c r="AD188" s="18">
        <v>0.46304493628440002</v>
      </c>
      <c r="AE188" s="18">
        <v>0.46096064641630002</v>
      </c>
      <c r="AF188" s="18">
        <v>0.46239454836779997</v>
      </c>
      <c r="AG188" s="18">
        <v>0.49370314842579999</v>
      </c>
      <c r="AH188" s="18">
        <v>0.49060534667729999</v>
      </c>
      <c r="AI188" s="18">
        <v>0.48926240704200002</v>
      </c>
      <c r="AJ188" s="18">
        <v>0.5165907294848</v>
      </c>
      <c r="AK188" s="18">
        <v>0.51535106393039998</v>
      </c>
      <c r="AL188" s="18">
        <v>0.51603015261520002</v>
      </c>
      <c r="AM188" s="18">
        <v>0.52109316679719997</v>
      </c>
      <c r="AN188" s="18">
        <v>0.50626848600200003</v>
      </c>
      <c r="AO188" s="220">
        <v>0.52577640604819997</v>
      </c>
      <c r="AP188" s="220">
        <v>0.52875999356119996</v>
      </c>
    </row>
    <row r="189" spans="1:42" hidden="1" outlineLevel="1" x14ac:dyDescent="0.25">
      <c r="A189" s="28" t="s">
        <v>46</v>
      </c>
      <c r="B189" s="32"/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42757327.18</v>
      </c>
      <c r="R189" s="19">
        <v>47105406.859999999</v>
      </c>
      <c r="S189" s="19">
        <v>54579376.210000001</v>
      </c>
      <c r="T189" s="19">
        <v>61675046.25</v>
      </c>
      <c r="U189" s="19">
        <v>66269180.960000001</v>
      </c>
      <c r="V189" s="19">
        <v>72286682.310000002</v>
      </c>
      <c r="W189" s="19">
        <v>78771623.209999993</v>
      </c>
      <c r="X189" s="19">
        <v>84677185.700000003</v>
      </c>
      <c r="Y189" s="19">
        <v>88801382.060000002</v>
      </c>
      <c r="Z189" s="19">
        <v>93096963.859999999</v>
      </c>
      <c r="AA189" s="19">
        <v>100015266.56999999</v>
      </c>
      <c r="AB189" s="19">
        <v>100700937.98999999</v>
      </c>
      <c r="AC189" s="19">
        <v>103230154.81999999</v>
      </c>
      <c r="AD189" s="19">
        <v>107691071.61</v>
      </c>
      <c r="AE189" s="19">
        <v>110995835.88</v>
      </c>
      <c r="AF189" s="19">
        <v>116083910.04000001</v>
      </c>
      <c r="AG189" s="19">
        <v>120424397.22</v>
      </c>
      <c r="AH189" s="19">
        <v>124032072.51000001</v>
      </c>
      <c r="AI189" s="19">
        <v>126936844.25</v>
      </c>
      <c r="AJ189" s="19">
        <v>130273883.31</v>
      </c>
      <c r="AK189" s="19">
        <v>133800609.78</v>
      </c>
      <c r="AL189" s="19">
        <v>137235596.59999999</v>
      </c>
      <c r="AM189" s="19">
        <v>143842306.16999999</v>
      </c>
      <c r="AN189" s="19">
        <v>143032094.38999999</v>
      </c>
      <c r="AO189" s="224">
        <v>141637855.24000001</v>
      </c>
      <c r="AP189" s="224">
        <v>144652005.97</v>
      </c>
    </row>
    <row r="190" spans="1:42" hidden="1" outlineLevel="1" x14ac:dyDescent="0.25">
      <c r="A190" s="28" t="s">
        <v>763</v>
      </c>
      <c r="B190" s="32"/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40783193.020000003</v>
      </c>
      <c r="R190" s="19">
        <v>45620302.920000002</v>
      </c>
      <c r="S190" s="19">
        <v>52732879.43</v>
      </c>
      <c r="T190" s="19">
        <v>59362118.75</v>
      </c>
      <c r="U190" s="19">
        <v>63276041.469999999</v>
      </c>
      <c r="V190" s="19">
        <v>69752540.200000003</v>
      </c>
      <c r="W190" s="19">
        <v>75839561.069999993</v>
      </c>
      <c r="X190" s="19">
        <v>81512828.799999997</v>
      </c>
      <c r="Y190" s="19">
        <v>86076656.469999999</v>
      </c>
      <c r="Z190" s="19">
        <v>89489930.040000007</v>
      </c>
      <c r="AA190" s="19">
        <v>96665289.769999996</v>
      </c>
      <c r="AB190" s="19">
        <v>96865952.75</v>
      </c>
      <c r="AC190" s="19">
        <v>102113044.95999999</v>
      </c>
      <c r="AD190" s="19">
        <v>106426899.84999999</v>
      </c>
      <c r="AE190" s="19">
        <v>109665530.63</v>
      </c>
      <c r="AF190" s="19">
        <v>114593409.76000001</v>
      </c>
      <c r="AG190" s="19">
        <v>118770589.77</v>
      </c>
      <c r="AH190" s="19">
        <v>122321549.70999999</v>
      </c>
      <c r="AI190" s="19">
        <v>125119108.55</v>
      </c>
      <c r="AJ190" s="19">
        <v>128358688.03</v>
      </c>
      <c r="AK190" s="19">
        <v>131725525.92</v>
      </c>
      <c r="AL190" s="19">
        <v>135061638.53999999</v>
      </c>
      <c r="AM190" s="19">
        <v>141124098.71000001</v>
      </c>
      <c r="AN190" s="19">
        <v>139713116.40000001</v>
      </c>
      <c r="AO190" s="224">
        <v>138451813.75999999</v>
      </c>
      <c r="AP190" s="224">
        <v>141383734.38</v>
      </c>
    </row>
    <row r="191" spans="1:42" hidden="1" outlineLevel="1" x14ac:dyDescent="0.25">
      <c r="A191" s="28" t="s">
        <v>653</v>
      </c>
      <c r="B191" s="32"/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36750928.700000003</v>
      </c>
      <c r="AB191" s="19">
        <v>98477674.159999996</v>
      </c>
      <c r="AC191" s="19">
        <v>96548993.319999993</v>
      </c>
      <c r="AD191" s="19">
        <v>95693714.420000002</v>
      </c>
      <c r="AE191" s="19">
        <v>94098665.219999999</v>
      </c>
      <c r="AF191" s="19">
        <v>94096634.659999996</v>
      </c>
      <c r="AG191" s="19">
        <v>93300802.420000002</v>
      </c>
      <c r="AH191" s="19">
        <v>92311059.420000002</v>
      </c>
      <c r="AI191" s="19">
        <v>91222151.269999996</v>
      </c>
      <c r="AJ191" s="19">
        <v>89474833.219999999</v>
      </c>
      <c r="AK191" s="19">
        <v>88381310.599999994</v>
      </c>
      <c r="AL191" s="19">
        <v>87525767.109999999</v>
      </c>
      <c r="AM191" s="19">
        <v>88568909.609999999</v>
      </c>
      <c r="AN191" s="19">
        <v>142054498.78</v>
      </c>
      <c r="AO191" s="224">
        <v>137624683.49000001</v>
      </c>
      <c r="AP191" s="224">
        <v>136012675.74000001</v>
      </c>
    </row>
    <row r="192" spans="1:42" hidden="1" outlineLevel="1" x14ac:dyDescent="0.25">
      <c r="A192" s="28" t="s">
        <v>654</v>
      </c>
      <c r="B192" s="32"/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3294359.01</v>
      </c>
      <c r="R192" s="19">
        <v>8096177.75</v>
      </c>
      <c r="S192" s="19">
        <v>15715122.390000001</v>
      </c>
      <c r="T192" s="19">
        <v>22715967.34</v>
      </c>
      <c r="U192" s="19">
        <v>27798269.98</v>
      </c>
      <c r="V192" s="19">
        <v>33864504.560000002</v>
      </c>
      <c r="W192" s="19">
        <v>40664910.299999997</v>
      </c>
      <c r="X192" s="19">
        <v>46742071.590000004</v>
      </c>
      <c r="Y192" s="19">
        <v>51693734.75</v>
      </c>
      <c r="Z192" s="19">
        <v>56674084.030000001</v>
      </c>
      <c r="AA192" s="19">
        <v>63264337.869999997</v>
      </c>
      <c r="AB192" s="19">
        <v>2223263.83</v>
      </c>
      <c r="AC192" s="19">
        <v>6681161.5</v>
      </c>
      <c r="AD192" s="19">
        <v>11997357.189999999</v>
      </c>
      <c r="AE192" s="19">
        <v>16897170.66</v>
      </c>
      <c r="AF192" s="19">
        <v>21987275.379999999</v>
      </c>
      <c r="AG192" s="19">
        <v>27123594.800000001</v>
      </c>
      <c r="AH192" s="19">
        <v>31721013.09</v>
      </c>
      <c r="AI192" s="19">
        <v>35714692.979999997</v>
      </c>
      <c r="AJ192" s="19">
        <v>40799050.090000004</v>
      </c>
      <c r="AK192" s="19">
        <v>45419299.18</v>
      </c>
      <c r="AL192" s="19">
        <v>49709829.490000002</v>
      </c>
      <c r="AM192" s="19">
        <v>55273396.560000002</v>
      </c>
      <c r="AN192" s="19">
        <v>977595.61</v>
      </c>
      <c r="AO192" s="224">
        <v>4013171.75</v>
      </c>
      <c r="AP192" s="224">
        <v>8639330.2300000004</v>
      </c>
    </row>
    <row r="193" spans="1:42" hidden="1" outlineLevel="1" x14ac:dyDescent="0.25">
      <c r="A193" s="28" t="s">
        <v>655</v>
      </c>
      <c r="B193" s="32"/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270363200</v>
      </c>
      <c r="R193" s="19">
        <v>308113000</v>
      </c>
      <c r="S193" s="19">
        <v>342267000</v>
      </c>
      <c r="T193" s="19">
        <v>368072800</v>
      </c>
      <c r="U193" s="19">
        <v>390174950</v>
      </c>
      <c r="V193" s="19">
        <v>411339050</v>
      </c>
      <c r="W193" s="19">
        <v>440050750</v>
      </c>
      <c r="X193" s="19">
        <v>461781150</v>
      </c>
      <c r="Y193" s="19">
        <v>489568850</v>
      </c>
      <c r="Z193" s="19">
        <v>512549250</v>
      </c>
      <c r="AA193" s="19">
        <v>530326250</v>
      </c>
      <c r="AB193" s="19">
        <v>547595650</v>
      </c>
      <c r="AC193" s="19">
        <v>565768550</v>
      </c>
      <c r="AD193" s="19">
        <v>590025150</v>
      </c>
      <c r="AE193" s="19">
        <v>610861250</v>
      </c>
      <c r="AF193" s="19">
        <v>633454050</v>
      </c>
      <c r="AG193" s="19">
        <v>621229500</v>
      </c>
      <c r="AH193" s="19">
        <v>638039900</v>
      </c>
      <c r="AI193" s="19">
        <v>655279700</v>
      </c>
      <c r="AJ193" s="19">
        <v>644828500</v>
      </c>
      <c r="AK193" s="19">
        <v>665811900</v>
      </c>
      <c r="AL193" s="19">
        <v>680908200</v>
      </c>
      <c r="AM193" s="19">
        <v>693988500</v>
      </c>
      <c r="AN193" s="19">
        <v>706953500</v>
      </c>
      <c r="AO193" s="224">
        <v>693492750</v>
      </c>
      <c r="AP193" s="224">
        <v>709502450</v>
      </c>
    </row>
    <row r="194" spans="1:42" hidden="1" outlineLevel="1" x14ac:dyDescent="0.25">
      <c r="A194" s="19" t="s">
        <v>747</v>
      </c>
      <c r="B194" s="19"/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3376500</v>
      </c>
      <c r="S194" s="19">
        <v>4140900</v>
      </c>
      <c r="T194" s="19">
        <v>4665100</v>
      </c>
      <c r="U194" s="19">
        <v>6238650</v>
      </c>
      <c r="V194" s="19">
        <v>5100500</v>
      </c>
      <c r="W194" s="19">
        <v>5781700</v>
      </c>
      <c r="X194" s="19">
        <v>5871700</v>
      </c>
      <c r="Y194" s="19">
        <v>4944300</v>
      </c>
      <c r="Z194" s="19">
        <v>7506700</v>
      </c>
      <c r="AA194" s="19">
        <v>6297100</v>
      </c>
      <c r="AB194" s="19">
        <v>7242600</v>
      </c>
      <c r="AC194" s="19">
        <v>1792600</v>
      </c>
      <c r="AD194" s="19">
        <v>1882000</v>
      </c>
      <c r="AE194" s="19">
        <v>2006700</v>
      </c>
      <c r="AF194" s="19">
        <v>2309100</v>
      </c>
      <c r="AG194" s="19">
        <v>2444700</v>
      </c>
      <c r="AH194" s="19">
        <v>2664500</v>
      </c>
      <c r="AI194" s="19">
        <v>3407600</v>
      </c>
      <c r="AJ194" s="19">
        <v>3909700</v>
      </c>
      <c r="AK194" s="19">
        <v>4762200</v>
      </c>
      <c r="AL194" s="19">
        <v>5491700</v>
      </c>
      <c r="AM194" s="19">
        <v>6635400</v>
      </c>
      <c r="AN194" s="19">
        <v>7298500</v>
      </c>
      <c r="AO194" s="224">
        <v>7391000</v>
      </c>
      <c r="AP194" s="224">
        <v>7831800</v>
      </c>
    </row>
    <row r="195" spans="1:42" hidden="1" outlineLevel="1" x14ac:dyDescent="0.25">
      <c r="A195" s="28" t="s">
        <v>748</v>
      </c>
      <c r="B195" s="32"/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266132300</v>
      </c>
      <c r="R195" s="19">
        <v>304736500</v>
      </c>
      <c r="S195" s="19">
        <v>338126100</v>
      </c>
      <c r="T195" s="19">
        <v>363407700</v>
      </c>
      <c r="U195" s="19">
        <v>383936300</v>
      </c>
      <c r="V195" s="19">
        <v>406238550</v>
      </c>
      <c r="W195" s="19">
        <v>434269050</v>
      </c>
      <c r="X195" s="19">
        <v>455909450</v>
      </c>
      <c r="Y195" s="19">
        <v>484624550</v>
      </c>
      <c r="Z195" s="19">
        <v>505042550</v>
      </c>
      <c r="AA195" s="19">
        <v>524029150</v>
      </c>
      <c r="AB195" s="19">
        <v>540353050</v>
      </c>
      <c r="AC195" s="19">
        <v>563975950</v>
      </c>
      <c r="AD195" s="19">
        <v>588143150</v>
      </c>
      <c r="AE195" s="19">
        <v>608854550</v>
      </c>
      <c r="AF195" s="19">
        <v>631144950</v>
      </c>
      <c r="AG195" s="19">
        <v>618784800</v>
      </c>
      <c r="AH195" s="19">
        <v>635375400</v>
      </c>
      <c r="AI195" s="19">
        <v>651872100</v>
      </c>
      <c r="AJ195" s="19">
        <v>640918800</v>
      </c>
      <c r="AK195" s="19">
        <v>661049700</v>
      </c>
      <c r="AL195" s="19">
        <v>675416500</v>
      </c>
      <c r="AM195" s="19">
        <v>687353100</v>
      </c>
      <c r="AN195" s="19">
        <v>699655000</v>
      </c>
      <c r="AO195" s="224">
        <v>686101750</v>
      </c>
      <c r="AP195" s="224">
        <v>701670650</v>
      </c>
    </row>
    <row r="196" spans="1:42" hidden="1" outlineLevel="1" x14ac:dyDescent="0.25">
      <c r="A196" s="28" t="s">
        <v>862</v>
      </c>
      <c r="B196" s="32"/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5394.8457520000002</v>
      </c>
      <c r="R196" s="19">
        <v>5563.8098849999997</v>
      </c>
      <c r="S196" s="19">
        <v>5674.6543089999996</v>
      </c>
      <c r="T196" s="19">
        <v>5744.3136949999998</v>
      </c>
      <c r="U196" s="19">
        <v>5797.3737389999997</v>
      </c>
      <c r="V196" s="19">
        <v>5828.642785</v>
      </c>
      <c r="W196" s="19">
        <v>5888.434878</v>
      </c>
      <c r="X196" s="19">
        <v>5927.5156280000001</v>
      </c>
      <c r="Y196" s="19">
        <v>5965.6964770000004</v>
      </c>
      <c r="Z196" s="19">
        <v>5997.3245420000003</v>
      </c>
      <c r="AA196" s="19">
        <v>6015.975066</v>
      </c>
      <c r="AB196" s="19">
        <v>6032.117757</v>
      </c>
      <c r="AC196" s="19">
        <v>6047.12003</v>
      </c>
      <c r="AD196" s="19">
        <v>6066.0986370000001</v>
      </c>
      <c r="AE196" s="19">
        <v>6080.581021</v>
      </c>
      <c r="AF196" s="19">
        <v>6091.9587039999997</v>
      </c>
      <c r="AG196" s="19">
        <v>6183.7261850000004</v>
      </c>
      <c r="AH196" s="19">
        <v>6186.2737299999999</v>
      </c>
      <c r="AI196" s="19">
        <v>6186.9035260000001</v>
      </c>
      <c r="AJ196" s="19">
        <v>6251.0033350000003</v>
      </c>
      <c r="AK196" s="19">
        <v>6257.9835329999996</v>
      </c>
      <c r="AL196" s="19">
        <v>6256.9672129999999</v>
      </c>
      <c r="AM196" s="19">
        <v>6253.7825199999997</v>
      </c>
      <c r="AN196" s="19">
        <v>6250.4177529999997</v>
      </c>
      <c r="AO196" s="224">
        <v>6282.6046580000002</v>
      </c>
      <c r="AP196" s="224">
        <v>6271.2904939999999</v>
      </c>
    </row>
    <row r="197" spans="1:42" hidden="1" outlineLevel="1" x14ac:dyDescent="0.25">
      <c r="A197" s="28" t="s">
        <v>50</v>
      </c>
      <c r="B197" s="32"/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-225711.82</v>
      </c>
      <c r="S197" s="19">
        <v>-173661.76</v>
      </c>
      <c r="T197" s="19">
        <v>-181252.25</v>
      </c>
      <c r="U197" s="19">
        <v>-200617.53</v>
      </c>
      <c r="V197" s="19">
        <v>-186798.2</v>
      </c>
      <c r="W197" s="19">
        <v>-223281.8</v>
      </c>
      <c r="X197" s="19">
        <v>-203722.92</v>
      </c>
      <c r="Y197" s="19">
        <v>-221748.27</v>
      </c>
      <c r="Z197" s="19">
        <v>-233793.09</v>
      </c>
      <c r="AA197" s="19">
        <v>-233897.53</v>
      </c>
      <c r="AB197" s="19">
        <v>-279819.17</v>
      </c>
      <c r="AC197" s="19">
        <v>-272390.67</v>
      </c>
      <c r="AD197" s="19">
        <v>-253348.24</v>
      </c>
      <c r="AE197" s="19">
        <v>-264437.73</v>
      </c>
      <c r="AF197" s="19">
        <v>-242815.79</v>
      </c>
      <c r="AG197" s="19">
        <v>-234511.86</v>
      </c>
      <c r="AH197" s="19">
        <v>-204400.47</v>
      </c>
      <c r="AI197" s="19">
        <v>-179332.1</v>
      </c>
      <c r="AJ197" s="19">
        <v>-194028.5</v>
      </c>
      <c r="AK197" s="19">
        <v>-178858</v>
      </c>
      <c r="AL197" s="19">
        <v>-207150.32</v>
      </c>
      <c r="AM197" s="19">
        <v>-197705.56</v>
      </c>
      <c r="AN197" s="19">
        <v>-165753.15</v>
      </c>
      <c r="AO197" s="224">
        <v>-167005.09</v>
      </c>
      <c r="AP197" s="224">
        <v>-137326.95000000001</v>
      </c>
    </row>
    <row r="198" spans="1:42" hidden="1" outlineLevel="1" x14ac:dyDescent="0.25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0.24469255570000001</v>
      </c>
      <c r="R198" s="18">
        <v>0.2285448846</v>
      </c>
      <c r="S198" s="18">
        <v>0.222519944</v>
      </c>
      <c r="T198" s="18">
        <v>0.25553495050000002</v>
      </c>
      <c r="U198" s="18">
        <v>0.33822280669999999</v>
      </c>
      <c r="V198" s="18">
        <v>0.38346957840000001</v>
      </c>
      <c r="W198" s="18">
        <v>0.3964045792</v>
      </c>
      <c r="X198" s="18">
        <v>0.45163758409999999</v>
      </c>
      <c r="Y198" s="18">
        <v>0.46515896569999998</v>
      </c>
      <c r="Z198" s="18">
        <v>0.47236009449999999</v>
      </c>
      <c r="AA198" s="18">
        <v>0.50387699929999996</v>
      </c>
      <c r="AB198" s="18">
        <v>0.53371037710000002</v>
      </c>
      <c r="AC198" s="18">
        <v>0.5543727531</v>
      </c>
      <c r="AD198" s="18">
        <v>0.54344834779999995</v>
      </c>
      <c r="AE198" s="18">
        <v>0.53282820009999998</v>
      </c>
      <c r="AF198" s="18">
        <v>0.53111564529999999</v>
      </c>
      <c r="AG198" s="18">
        <v>0.53041307670000004</v>
      </c>
      <c r="AH198" s="18">
        <v>0.53778871139999995</v>
      </c>
      <c r="AI198" s="18">
        <v>0.54175548870000001</v>
      </c>
      <c r="AJ198" s="18">
        <v>0.54690896239999998</v>
      </c>
      <c r="AK198" s="18">
        <v>0.547829809</v>
      </c>
      <c r="AL198" s="18">
        <v>0.54516138599999997</v>
      </c>
      <c r="AM198" s="18">
        <v>0.54538792290000004</v>
      </c>
      <c r="AN198" s="18">
        <v>0.56424710229999997</v>
      </c>
      <c r="AO198" s="220">
        <v>0.57160910890000005</v>
      </c>
      <c r="AP198" s="220">
        <v>0.56306412650000004</v>
      </c>
    </row>
    <row r="199" spans="1:42" hidden="1" outlineLevel="1" x14ac:dyDescent="0.25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2.968732995531E-2</v>
      </c>
      <c r="R199" s="18">
        <v>1.202888410844E-2</v>
      </c>
      <c r="S199" s="18">
        <v>2.6027301494510002E-2</v>
      </c>
      <c r="T199" s="18">
        <v>3.09652048295E-2</v>
      </c>
      <c r="U199" s="18">
        <v>5.9459722648130001E-2</v>
      </c>
      <c r="V199" s="18">
        <v>4.9146284301229998E-2</v>
      </c>
      <c r="W199" s="18">
        <v>2.413308552665E-2</v>
      </c>
      <c r="X199" s="18">
        <v>8.1433343148999998E-2</v>
      </c>
      <c r="Y199" s="18">
        <v>5.7864265631900003E-2</v>
      </c>
      <c r="Z199" s="18">
        <v>2.728945966294E-2</v>
      </c>
      <c r="AA199" s="18">
        <v>8.6674564725950004E-2</v>
      </c>
      <c r="AB199" s="18">
        <v>6.5640810719809997E-2</v>
      </c>
      <c r="AC199" s="18">
        <v>6.7836903166270002E-2</v>
      </c>
      <c r="AD199" s="18">
        <v>6.6295967851059998E-2</v>
      </c>
      <c r="AE199" s="18">
        <v>6.6004513239419998E-2</v>
      </c>
      <c r="AF199" s="18">
        <v>6.5109363950419996E-2</v>
      </c>
      <c r="AG199" s="18">
        <v>6.8596665415160005E-2</v>
      </c>
      <c r="AH199" s="18">
        <v>6.8719689046580004E-2</v>
      </c>
      <c r="AI199" s="18">
        <v>7.1274608593909994E-2</v>
      </c>
      <c r="AJ199" s="18">
        <v>7.2513989381279995E-2</v>
      </c>
      <c r="AK199" s="18">
        <v>7.2514594713139993E-2</v>
      </c>
      <c r="AL199" s="18">
        <v>7.2812774315770004E-2</v>
      </c>
      <c r="AM199" s="18">
        <v>7.2407854440219993E-2</v>
      </c>
      <c r="AN199" s="18">
        <v>7.6282220863290007E-2</v>
      </c>
      <c r="AO199" s="220">
        <v>7.7564188628400005E-2</v>
      </c>
      <c r="AP199" s="220">
        <v>7.4703844231929994E-2</v>
      </c>
    </row>
    <row r="200" spans="1:42" hidden="1" outlineLevel="1" x14ac:dyDescent="0.25">
      <c r="C200" s="7"/>
      <c r="D200" s="7"/>
      <c r="E200" s="7"/>
      <c r="F200" s="7"/>
    </row>
    <row r="201" spans="1:42" hidden="1" outlineLevel="1" x14ac:dyDescent="0.25">
      <c r="A201" s="49" t="s">
        <v>53</v>
      </c>
      <c r="B201" s="50"/>
      <c r="C201" s="7"/>
      <c r="D201" s="7"/>
      <c r="E201" s="7"/>
      <c r="F201" s="7"/>
    </row>
    <row r="202" spans="1:42" hidden="1" outlineLevel="1" x14ac:dyDescent="0.25">
      <c r="A202" s="28" t="s">
        <v>517</v>
      </c>
      <c r="B202" s="32"/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40783770.630000003</v>
      </c>
      <c r="R202" s="19">
        <v>45620915.530000001</v>
      </c>
      <c r="S202" s="19">
        <v>52728992.039999999</v>
      </c>
      <c r="T202" s="19">
        <v>59358481.359999999</v>
      </c>
      <c r="U202" s="19">
        <v>63274966.579999998</v>
      </c>
      <c r="V202" s="19">
        <v>69752215.310000002</v>
      </c>
      <c r="W202" s="19">
        <v>75840236.930000007</v>
      </c>
      <c r="X202" s="19">
        <v>81513328.700000003</v>
      </c>
      <c r="Y202" s="19">
        <v>86077164.299999997</v>
      </c>
      <c r="Z202" s="19">
        <v>89490551.510000005</v>
      </c>
      <c r="AA202" s="19">
        <v>96665886.969999999</v>
      </c>
      <c r="AB202" s="19">
        <v>96866646.159999996</v>
      </c>
      <c r="AC202" s="19">
        <v>101866889.37</v>
      </c>
      <c r="AD202" s="19">
        <v>106426751.23</v>
      </c>
      <c r="AE202" s="19">
        <v>109665308.05</v>
      </c>
      <c r="AF202" s="19">
        <v>114594195.98</v>
      </c>
      <c r="AG202" s="19">
        <v>118770561.87</v>
      </c>
      <c r="AH202" s="19">
        <v>119579024.87</v>
      </c>
      <c r="AI202" s="19">
        <v>122220413.40000001</v>
      </c>
      <c r="AJ202" s="19">
        <v>125435287.52</v>
      </c>
      <c r="AK202" s="19">
        <v>128558807.09999999</v>
      </c>
      <c r="AL202" s="19">
        <v>131475780.95</v>
      </c>
      <c r="AM202" s="19">
        <v>137482729.66</v>
      </c>
      <c r="AN202" s="19">
        <v>135873929.36000001</v>
      </c>
      <c r="AO202" s="224">
        <v>134650839.91</v>
      </c>
      <c r="AP202" s="224">
        <v>138946307.21000001</v>
      </c>
    </row>
    <row r="203" spans="1:42" hidden="1" outlineLevel="1" x14ac:dyDescent="0.25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224">
        <v>0</v>
      </c>
      <c r="AP203" s="224">
        <v>0</v>
      </c>
    </row>
    <row r="204" spans="1:42" hidden="1" outlineLevel="1" x14ac:dyDescent="0.25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224">
        <v>0</v>
      </c>
      <c r="AP204" s="224">
        <v>0</v>
      </c>
    </row>
    <row r="205" spans="1:42" hidden="1" outlineLevel="1" x14ac:dyDescent="0.25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224">
        <v>0</v>
      </c>
      <c r="AP205" s="224">
        <v>0</v>
      </c>
    </row>
    <row r="206" spans="1:42" hidden="1" outlineLevel="1" x14ac:dyDescent="0.25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224">
        <v>0</v>
      </c>
      <c r="AP206" s="224">
        <v>0</v>
      </c>
    </row>
    <row r="207" spans="1:42" hidden="1" outlineLevel="1" x14ac:dyDescent="0.25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224">
        <v>0</v>
      </c>
      <c r="AP207" s="224">
        <v>0</v>
      </c>
    </row>
    <row r="208" spans="1:42" hidden="1" outlineLevel="1" x14ac:dyDescent="0.25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224">
        <v>0</v>
      </c>
      <c r="AP208" s="224">
        <v>0</v>
      </c>
    </row>
    <row r="209" spans="1:42" hidden="1" outlineLevel="1" x14ac:dyDescent="0.25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224">
        <v>0</v>
      </c>
      <c r="AP209" s="224">
        <v>0</v>
      </c>
    </row>
    <row r="210" spans="1:42" hidden="1" outlineLevel="1" x14ac:dyDescent="0.25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224">
        <v>0</v>
      </c>
      <c r="AP210" s="224">
        <v>0</v>
      </c>
    </row>
    <row r="211" spans="1:42" hidden="1" outlineLevel="1" x14ac:dyDescent="0.25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17662.73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224">
        <v>0</v>
      </c>
      <c r="AP211" s="224">
        <v>0</v>
      </c>
    </row>
    <row r="212" spans="1:42" hidden="1" outlineLevel="1" x14ac:dyDescent="0.25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224">
        <v>8497.82</v>
      </c>
      <c r="AP212" s="224">
        <v>267.99</v>
      </c>
    </row>
    <row r="213" spans="1:42" hidden="1" outlineLevel="1" x14ac:dyDescent="0.25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10487.96</v>
      </c>
      <c r="AO213" s="224">
        <v>0</v>
      </c>
      <c r="AP213" s="224">
        <v>10488.08</v>
      </c>
    </row>
    <row r="214" spans="1:42" hidden="1" outlineLevel="1" x14ac:dyDescent="0.25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525621.91</v>
      </c>
      <c r="AN214" s="19">
        <v>792024.27</v>
      </c>
      <c r="AO214" s="224">
        <v>764931.73</v>
      </c>
      <c r="AP214" s="224">
        <v>794650.18</v>
      </c>
    </row>
    <row r="215" spans="1:42" hidden="1" outlineLevel="1" x14ac:dyDescent="0.25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224">
        <v>0</v>
      </c>
      <c r="AP215" s="224">
        <v>0</v>
      </c>
    </row>
    <row r="216" spans="1:42" hidden="1" outlineLevel="1" x14ac:dyDescent="0.25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224">
        <v>0</v>
      </c>
      <c r="AP216" s="224">
        <v>0</v>
      </c>
    </row>
    <row r="217" spans="1:42" hidden="1" outlineLevel="1" x14ac:dyDescent="0.25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224">
        <v>0</v>
      </c>
      <c r="AP217" s="224">
        <v>0</v>
      </c>
    </row>
    <row r="218" spans="1:42" hidden="1" outlineLevel="1" x14ac:dyDescent="0.25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224">
        <v>1006.57</v>
      </c>
      <c r="AP218" s="224">
        <v>228.87</v>
      </c>
    </row>
    <row r="219" spans="1:42" hidden="1" outlineLevel="1" x14ac:dyDescent="0.25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224">
        <v>0</v>
      </c>
      <c r="AP219" s="224">
        <v>0</v>
      </c>
    </row>
    <row r="220" spans="1:42" hidden="1" outlineLevel="1" x14ac:dyDescent="0.25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4100.53</v>
      </c>
      <c r="AD220" s="19">
        <v>3785.39</v>
      </c>
      <c r="AE220" s="19">
        <v>197.99</v>
      </c>
      <c r="AF220" s="19">
        <v>258.54000000000002</v>
      </c>
      <c r="AG220" s="19">
        <v>14056.57</v>
      </c>
      <c r="AH220" s="19">
        <v>13782.33</v>
      </c>
      <c r="AI220" s="19">
        <v>13506.8</v>
      </c>
      <c r="AJ220" s="19">
        <v>13180.02</v>
      </c>
      <c r="AK220" s="19">
        <v>12981.59</v>
      </c>
      <c r="AL220" s="19">
        <v>12782.77</v>
      </c>
      <c r="AM220" s="19">
        <v>10084.200000000001</v>
      </c>
      <c r="AN220" s="19">
        <v>9983.2900000000009</v>
      </c>
      <c r="AO220" s="224">
        <v>9883.48</v>
      </c>
      <c r="AP220" s="224">
        <v>9783.84</v>
      </c>
    </row>
    <row r="221" spans="1:42" hidden="1" outlineLevel="1" x14ac:dyDescent="0.25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246627.20000000001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224">
        <v>0</v>
      </c>
      <c r="AP221" s="224">
        <v>0</v>
      </c>
    </row>
    <row r="222" spans="1:42" hidden="1" outlineLevel="1" x14ac:dyDescent="0.25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224">
        <v>0</v>
      </c>
      <c r="AP222" s="224">
        <v>0</v>
      </c>
    </row>
    <row r="223" spans="1:42" hidden="1" outlineLevel="1" x14ac:dyDescent="0.25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11790.63</v>
      </c>
      <c r="AD223" s="19">
        <v>1174.6300000000001</v>
      </c>
      <c r="AE223" s="19">
        <v>-4800</v>
      </c>
      <c r="AF223" s="19">
        <v>5350.85</v>
      </c>
      <c r="AG223" s="19">
        <v>0</v>
      </c>
      <c r="AH223" s="19">
        <v>25181.32</v>
      </c>
      <c r="AI223" s="19">
        <v>18533.12</v>
      </c>
      <c r="AJ223" s="19">
        <v>13754.95</v>
      </c>
      <c r="AK223" s="19">
        <v>29293.39</v>
      </c>
      <c r="AL223" s="19">
        <v>19875.560000000001</v>
      </c>
      <c r="AM223" s="19">
        <v>25226.18</v>
      </c>
      <c r="AN223" s="19">
        <v>24497.82</v>
      </c>
      <c r="AO223" s="224">
        <v>2294.4299999999998</v>
      </c>
      <c r="AP223" s="224">
        <v>10377.09</v>
      </c>
    </row>
    <row r="224" spans="1:42" hidden="1" outlineLevel="1" x14ac:dyDescent="0.25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-342.15</v>
      </c>
      <c r="AH224" s="19">
        <v>-20.71</v>
      </c>
      <c r="AI224" s="19">
        <v>-2.2000000000000002</v>
      </c>
      <c r="AJ224" s="19">
        <v>3452.44</v>
      </c>
      <c r="AK224" s="19">
        <v>2473.02</v>
      </c>
      <c r="AL224" s="19">
        <v>-37.06</v>
      </c>
      <c r="AM224" s="19">
        <v>-37.06</v>
      </c>
      <c r="AN224" s="19">
        <v>497.9</v>
      </c>
      <c r="AO224" s="224">
        <v>-737.36</v>
      </c>
      <c r="AP224" s="224">
        <v>4243.58</v>
      </c>
    </row>
    <row r="225" spans="1:42" hidden="1" outlineLevel="1" x14ac:dyDescent="0.25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224">
        <v>0</v>
      </c>
      <c r="AP225" s="224">
        <v>0</v>
      </c>
    </row>
    <row r="226" spans="1:42" hidden="1" outlineLevel="1" x14ac:dyDescent="0.25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224">
        <v>0</v>
      </c>
      <c r="AP226" s="224">
        <v>0</v>
      </c>
    </row>
    <row r="227" spans="1:42" hidden="1" outlineLevel="1" x14ac:dyDescent="0.25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224">
        <v>0</v>
      </c>
      <c r="AP227" s="224">
        <v>0</v>
      </c>
    </row>
    <row r="228" spans="1:42" hidden="1" outlineLevel="1" x14ac:dyDescent="0.25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26476.95</v>
      </c>
      <c r="AF228" s="19">
        <v>19055.939999999999</v>
      </c>
      <c r="AG228" s="19">
        <v>18511.689999999999</v>
      </c>
      <c r="AH228" s="19">
        <v>8764.6</v>
      </c>
      <c r="AI228" s="19">
        <v>46643.63</v>
      </c>
      <c r="AJ228" s="19">
        <v>45989.65</v>
      </c>
      <c r="AK228" s="19">
        <v>68954.75</v>
      </c>
      <c r="AL228" s="19">
        <v>74152.600000000006</v>
      </c>
      <c r="AM228" s="19">
        <v>63780.94</v>
      </c>
      <c r="AN228" s="19">
        <v>57524.98</v>
      </c>
      <c r="AO228" s="224">
        <v>72136.460000000006</v>
      </c>
      <c r="AP228" s="224">
        <v>90431.039999999994</v>
      </c>
    </row>
    <row r="229" spans="1:42" hidden="1" outlineLevel="1" x14ac:dyDescent="0.25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224">
        <v>0</v>
      </c>
      <c r="AP229" s="224">
        <v>0</v>
      </c>
    </row>
    <row r="230" spans="1:42" hidden="1" outlineLevel="1" x14ac:dyDescent="0.25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224">
        <v>0</v>
      </c>
      <c r="AP230" s="224">
        <v>0</v>
      </c>
    </row>
    <row r="231" spans="1:42" hidden="1" outlineLevel="1" x14ac:dyDescent="0.25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224">
        <v>0</v>
      </c>
      <c r="AP231" s="224">
        <v>0</v>
      </c>
    </row>
    <row r="232" spans="1:42" hidden="1" outlineLevel="1" x14ac:dyDescent="0.25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153737.04999999999</v>
      </c>
      <c r="AI232" s="19">
        <v>126379.75</v>
      </c>
      <c r="AJ232" s="19">
        <v>95660.03</v>
      </c>
      <c r="AK232" s="19">
        <v>148314.25</v>
      </c>
      <c r="AL232" s="19">
        <v>179420.53</v>
      </c>
      <c r="AM232" s="19">
        <v>146733.82</v>
      </c>
      <c r="AN232" s="19">
        <v>149189.46</v>
      </c>
      <c r="AO232" s="224">
        <v>152920.64000000001</v>
      </c>
      <c r="AP232" s="224">
        <v>195798.32</v>
      </c>
    </row>
    <row r="233" spans="1:42" hidden="1" outlineLevel="1" x14ac:dyDescent="0.25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50179.22</v>
      </c>
      <c r="AI233" s="19">
        <v>44471.47</v>
      </c>
      <c r="AJ233" s="19">
        <v>16475.900000000001</v>
      </c>
      <c r="AK233" s="19">
        <v>62590.55</v>
      </c>
      <c r="AL233" s="19">
        <v>72284.72</v>
      </c>
      <c r="AM233" s="19">
        <v>66725.22</v>
      </c>
      <c r="AN233" s="19">
        <v>73422.259999999995</v>
      </c>
      <c r="AO233" s="224">
        <v>81801.429999999993</v>
      </c>
      <c r="AP233" s="224">
        <v>108503.19</v>
      </c>
    </row>
    <row r="234" spans="1:42" hidden="1" outlineLevel="1" x14ac:dyDescent="0.25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103557.83</v>
      </c>
      <c r="AI234" s="19">
        <v>81908.28</v>
      </c>
      <c r="AJ234" s="19">
        <v>79184.13</v>
      </c>
      <c r="AK234" s="19">
        <v>75794.759999999995</v>
      </c>
      <c r="AL234" s="19">
        <v>97206.87</v>
      </c>
      <c r="AM234" s="19">
        <v>80008.600000000006</v>
      </c>
      <c r="AN234" s="19">
        <v>69289.34</v>
      </c>
      <c r="AO234" s="224">
        <v>71119.210000000006</v>
      </c>
      <c r="AP234" s="224">
        <v>86333.55</v>
      </c>
    </row>
    <row r="235" spans="1:42" hidden="1" outlineLevel="1" x14ac:dyDescent="0.25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9928.94</v>
      </c>
      <c r="AL235" s="19">
        <v>9928.94</v>
      </c>
      <c r="AM235" s="19">
        <v>0</v>
      </c>
      <c r="AN235" s="19">
        <v>0</v>
      </c>
      <c r="AO235" s="224">
        <v>0</v>
      </c>
      <c r="AP235" s="224">
        <v>961.58</v>
      </c>
    </row>
    <row r="236" spans="1:42" hidden="1" outlineLevel="1" x14ac:dyDescent="0.25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6477.86</v>
      </c>
      <c r="AO236" s="224">
        <v>0</v>
      </c>
      <c r="AP236" s="224">
        <v>0</v>
      </c>
    </row>
    <row r="237" spans="1:42" hidden="1" outlineLevel="1" x14ac:dyDescent="0.25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224">
        <v>0</v>
      </c>
      <c r="AP237" s="224">
        <v>0</v>
      </c>
    </row>
    <row r="238" spans="1:42" hidden="1" outlineLevel="1" x14ac:dyDescent="0.25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224">
        <v>0</v>
      </c>
      <c r="AP238" s="224">
        <v>0</v>
      </c>
    </row>
    <row r="239" spans="1:42" hidden="1" outlineLevel="1" x14ac:dyDescent="0.25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224">
        <v>0</v>
      </c>
      <c r="AP239" s="224">
        <v>0</v>
      </c>
    </row>
    <row r="240" spans="1:42" hidden="1" outlineLevel="1" x14ac:dyDescent="0.25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3372.32</v>
      </c>
      <c r="AJ240" s="19">
        <v>0</v>
      </c>
      <c r="AK240" s="19">
        <v>1202.24</v>
      </c>
      <c r="AL240" s="19">
        <v>8086.38</v>
      </c>
      <c r="AM240" s="19">
        <v>16283.78</v>
      </c>
      <c r="AN240" s="19">
        <v>18024.61</v>
      </c>
      <c r="AO240" s="224">
        <v>29179.49</v>
      </c>
      <c r="AP240" s="224">
        <v>18748.990000000002</v>
      </c>
    </row>
    <row r="241" spans="1:42" hidden="1" outlineLevel="1" x14ac:dyDescent="0.25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8136.6</v>
      </c>
      <c r="AB241" s="19">
        <v>11837.87</v>
      </c>
      <c r="AC241" s="19">
        <v>12452.93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32897.160000000003</v>
      </c>
      <c r="AI241" s="19">
        <v>35725.22</v>
      </c>
      <c r="AJ241" s="19">
        <v>44826.91</v>
      </c>
      <c r="AK241" s="19">
        <v>38726.83</v>
      </c>
      <c r="AL241" s="19">
        <v>52338.33</v>
      </c>
      <c r="AM241" s="19">
        <v>32591.27</v>
      </c>
      <c r="AN241" s="19">
        <v>31560.81</v>
      </c>
      <c r="AO241" s="224">
        <v>26952.89</v>
      </c>
      <c r="AP241" s="224">
        <v>47498.58</v>
      </c>
    </row>
    <row r="242" spans="1:42" hidden="1" outlineLevel="1" x14ac:dyDescent="0.25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224">
        <v>0</v>
      </c>
      <c r="AP242" s="224">
        <v>0</v>
      </c>
    </row>
    <row r="243" spans="1:42" hidden="1" outlineLevel="1" x14ac:dyDescent="0.25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62690.75</v>
      </c>
      <c r="AE243" s="19">
        <v>59967.59</v>
      </c>
      <c r="AF243" s="19">
        <v>66111.649999999994</v>
      </c>
      <c r="AG243" s="19">
        <v>78524.27</v>
      </c>
      <c r="AH243" s="19">
        <v>75220.259999999995</v>
      </c>
      <c r="AI243" s="19">
        <v>102335.98</v>
      </c>
      <c r="AJ243" s="19">
        <v>107101.62</v>
      </c>
      <c r="AK243" s="19">
        <v>113592.42</v>
      </c>
      <c r="AL243" s="19">
        <v>124136.33</v>
      </c>
      <c r="AM243" s="19">
        <v>160485.04</v>
      </c>
      <c r="AN243" s="19">
        <v>170931.39</v>
      </c>
      <c r="AO243" s="224">
        <v>176001.83</v>
      </c>
      <c r="AP243" s="224">
        <v>191597.55</v>
      </c>
    </row>
    <row r="244" spans="1:42" hidden="1" outlineLevel="1" x14ac:dyDescent="0.25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224">
        <v>0</v>
      </c>
      <c r="AP244" s="224">
        <v>0</v>
      </c>
    </row>
    <row r="245" spans="1:42" hidden="1" outlineLevel="1" x14ac:dyDescent="0.25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224">
        <v>0</v>
      </c>
      <c r="AP245" s="224">
        <v>0</v>
      </c>
    </row>
    <row r="246" spans="1:42" hidden="1" outlineLevel="1" x14ac:dyDescent="0.25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224">
        <v>0</v>
      </c>
      <c r="AP246" s="224">
        <v>0</v>
      </c>
    </row>
    <row r="247" spans="1:42" hidden="1" outlineLevel="1" x14ac:dyDescent="0.25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224">
        <v>0</v>
      </c>
      <c r="AP247" s="224">
        <v>0</v>
      </c>
    </row>
    <row r="248" spans="1:42" hidden="1" outlineLevel="1" x14ac:dyDescent="0.25">
      <c r="A248" s="28" t="s">
        <v>561</v>
      </c>
      <c r="B248" s="32"/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1150121.02</v>
      </c>
      <c r="S248" s="19">
        <v>1600139.43</v>
      </c>
      <c r="T248" s="19">
        <v>2032091.38</v>
      </c>
      <c r="U248" s="19">
        <v>2709020.47</v>
      </c>
      <c r="V248" s="19">
        <v>2218171.85</v>
      </c>
      <c r="W248" s="19">
        <v>2625473.89</v>
      </c>
      <c r="X248" s="19">
        <v>2825534.92</v>
      </c>
      <c r="Y248" s="19">
        <v>2319065.66</v>
      </c>
      <c r="Z248" s="19">
        <v>3192423</v>
      </c>
      <c r="AA248" s="19">
        <v>2864342.71</v>
      </c>
      <c r="AB248" s="19">
        <v>3299091.98</v>
      </c>
      <c r="AC248" s="19">
        <v>545375.18000000005</v>
      </c>
      <c r="AD248" s="19">
        <v>675535.79</v>
      </c>
      <c r="AE248" s="19">
        <v>551177.02</v>
      </c>
      <c r="AF248" s="19">
        <v>514380.11</v>
      </c>
      <c r="AG248" s="19">
        <v>617492.18999999994</v>
      </c>
      <c r="AH248" s="19">
        <v>608445.42000000004</v>
      </c>
      <c r="AI248" s="19">
        <v>761887.41</v>
      </c>
      <c r="AJ248" s="19">
        <v>868351.19</v>
      </c>
      <c r="AK248" s="19">
        <v>808353.77</v>
      </c>
      <c r="AL248" s="19">
        <v>728460.57</v>
      </c>
      <c r="AM248" s="19">
        <v>801103.2</v>
      </c>
      <c r="AN248" s="19">
        <v>1072971.75</v>
      </c>
      <c r="AO248" s="224">
        <v>946950.69</v>
      </c>
      <c r="AP248" s="224">
        <v>699733.95</v>
      </c>
    </row>
    <row r="249" spans="1:42" hidden="1" outlineLevel="1" x14ac:dyDescent="0.25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224">
        <v>0</v>
      </c>
      <c r="AP249" s="224">
        <v>0</v>
      </c>
    </row>
    <row r="250" spans="1:42" hidden="1" outlineLevel="1" x14ac:dyDescent="0.25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286129.65000000002</v>
      </c>
      <c r="X250" s="19">
        <v>302785.09000000003</v>
      </c>
      <c r="Y250" s="19">
        <v>353401.11</v>
      </c>
      <c r="Z250" s="19">
        <v>361610.45</v>
      </c>
      <c r="AA250" s="19">
        <v>423226.19</v>
      </c>
      <c r="AB250" s="19">
        <v>473858.68</v>
      </c>
      <c r="AC250" s="19">
        <v>483494.17</v>
      </c>
      <c r="AD250" s="19">
        <v>488494.35</v>
      </c>
      <c r="AE250" s="19">
        <v>676164.87</v>
      </c>
      <c r="AF250" s="19">
        <v>864393.75</v>
      </c>
      <c r="AG250" s="19">
        <v>908170.98</v>
      </c>
      <c r="AH250" s="19">
        <v>780977.98</v>
      </c>
      <c r="AI250" s="19">
        <v>682254.78</v>
      </c>
      <c r="AJ250" s="19">
        <v>727896.8</v>
      </c>
      <c r="AK250" s="19">
        <v>838796.12</v>
      </c>
      <c r="AL250" s="19">
        <v>967729.8</v>
      </c>
      <c r="AM250" s="19">
        <v>947819.39</v>
      </c>
      <c r="AN250" s="19">
        <v>972332.98</v>
      </c>
      <c r="AO250" s="224">
        <v>983619.63</v>
      </c>
      <c r="AP250" s="224">
        <v>1146699.1200000001</v>
      </c>
    </row>
    <row r="251" spans="1:42" hidden="1" outlineLevel="1" x14ac:dyDescent="0.25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945026.27</v>
      </c>
      <c r="W251" s="19">
        <v>1071204.72</v>
      </c>
      <c r="X251" s="19">
        <v>1151868.79</v>
      </c>
      <c r="Y251" s="19">
        <v>1198100.3400000001</v>
      </c>
      <c r="Z251" s="19">
        <v>1407778.87</v>
      </c>
      <c r="AA251" s="19">
        <v>1519350.17</v>
      </c>
      <c r="AB251" s="19">
        <v>1623110.45</v>
      </c>
      <c r="AC251" s="19">
        <v>1695068.28</v>
      </c>
      <c r="AD251" s="19">
        <v>1712947.06</v>
      </c>
      <c r="AE251" s="19">
        <v>1865027.96</v>
      </c>
      <c r="AF251" s="19">
        <v>1987409.31</v>
      </c>
      <c r="AG251" s="19">
        <v>2187539.3199999998</v>
      </c>
      <c r="AH251" s="19">
        <v>2449606.38</v>
      </c>
      <c r="AI251" s="19">
        <v>2803323.13</v>
      </c>
      <c r="AJ251" s="19">
        <v>3038304.36</v>
      </c>
      <c r="AK251" s="19">
        <v>3310974.55</v>
      </c>
      <c r="AL251" s="19">
        <v>3537684.14</v>
      </c>
      <c r="AM251" s="19">
        <v>4018687.51</v>
      </c>
      <c r="AN251" s="19">
        <v>4350277</v>
      </c>
      <c r="AO251" s="224">
        <v>4805810.8</v>
      </c>
      <c r="AP251" s="224">
        <v>5097774.1399999997</v>
      </c>
    </row>
    <row r="252" spans="1:42" hidden="1" outlineLevel="1" x14ac:dyDescent="0.25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224">
        <v>0</v>
      </c>
      <c r="AP252" s="224">
        <v>0</v>
      </c>
    </row>
    <row r="253" spans="1:42" hidden="1" outlineLevel="1" x14ac:dyDescent="0.25">
      <c r="A253" s="68" t="s">
        <v>92</v>
      </c>
      <c r="B253" s="17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218"/>
      <c r="AP253" s="218"/>
    </row>
    <row r="254" spans="1:42" hidden="1" outlineLevel="1" x14ac:dyDescent="0.25">
      <c r="A254" s="36" t="s">
        <v>566</v>
      </c>
      <c r="B254" s="37"/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51349</v>
      </c>
      <c r="R254" s="17">
        <v>57022</v>
      </c>
      <c r="S254" s="17">
        <v>61891</v>
      </c>
      <c r="T254" s="17">
        <v>65833</v>
      </c>
      <c r="U254" s="17">
        <v>69009</v>
      </c>
      <c r="V254" s="17">
        <v>72860</v>
      </c>
      <c r="W254" s="17">
        <v>77015</v>
      </c>
      <c r="X254" s="17">
        <v>80451</v>
      </c>
      <c r="Y254" s="17">
        <v>85064</v>
      </c>
      <c r="Z254" s="17">
        <v>88208</v>
      </c>
      <c r="AA254" s="17">
        <v>91349</v>
      </c>
      <c r="AB254" s="17">
        <v>94372</v>
      </c>
      <c r="AC254" s="17">
        <v>97817</v>
      </c>
      <c r="AD254" s="17">
        <v>103266</v>
      </c>
      <c r="AE254" s="17">
        <v>107297</v>
      </c>
      <c r="AF254" s="17">
        <v>111250</v>
      </c>
      <c r="AG254" s="17">
        <v>114564</v>
      </c>
      <c r="AH254" s="17">
        <v>117019</v>
      </c>
      <c r="AI254" s="17">
        <v>120160</v>
      </c>
      <c r="AJ254" s="17">
        <v>123653</v>
      </c>
      <c r="AK254" s="17">
        <v>127287</v>
      </c>
      <c r="AL254" s="17">
        <v>129912</v>
      </c>
      <c r="AM254" s="17">
        <v>132167</v>
      </c>
      <c r="AN254" s="17">
        <v>134525</v>
      </c>
      <c r="AO254" s="218">
        <v>137528</v>
      </c>
      <c r="AP254" s="218">
        <v>141168</v>
      </c>
    </row>
    <row r="255" spans="1:42" hidden="1" outlineLevel="1" x14ac:dyDescent="0.25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218">
        <v>0</v>
      </c>
      <c r="AP255" s="218">
        <v>0</v>
      </c>
    </row>
    <row r="256" spans="1:42" hidden="1" outlineLevel="1" x14ac:dyDescent="0.25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218">
        <v>0</v>
      </c>
      <c r="AP256" s="218">
        <v>0</v>
      </c>
    </row>
    <row r="257" spans="1:42" hidden="1" outlineLevel="1" x14ac:dyDescent="0.25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218">
        <v>0</v>
      </c>
      <c r="AP257" s="218">
        <v>0</v>
      </c>
    </row>
    <row r="258" spans="1:42" hidden="1" outlineLevel="1" x14ac:dyDescent="0.25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218">
        <v>0</v>
      </c>
      <c r="AP258" s="218">
        <v>0</v>
      </c>
    </row>
    <row r="259" spans="1:42" hidden="1" outlineLevel="1" x14ac:dyDescent="0.25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218">
        <v>0</v>
      </c>
      <c r="AP259" s="218">
        <v>0</v>
      </c>
    </row>
    <row r="260" spans="1:42" hidden="1" outlineLevel="1" x14ac:dyDescent="0.25">
      <c r="A260" s="28" t="s">
        <v>722</v>
      </c>
      <c r="B260" s="32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218">
        <v>0</v>
      </c>
      <c r="AP260" s="218">
        <v>0</v>
      </c>
    </row>
    <row r="261" spans="1:42" hidden="1" outlineLevel="1" x14ac:dyDescent="0.25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218">
        <v>0</v>
      </c>
      <c r="AP261" s="218">
        <v>0</v>
      </c>
    </row>
    <row r="262" spans="1:42" hidden="1" outlineLevel="1" x14ac:dyDescent="0.25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218">
        <v>0</v>
      </c>
      <c r="AP262" s="218">
        <v>0</v>
      </c>
    </row>
    <row r="263" spans="1:42" hidden="1" outlineLevel="1" x14ac:dyDescent="0.25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4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218">
        <v>0</v>
      </c>
      <c r="AP263" s="218">
        <v>0</v>
      </c>
    </row>
    <row r="264" spans="1:42" hidden="1" outlineLevel="1" x14ac:dyDescent="0.25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218">
        <v>2</v>
      </c>
      <c r="AP264" s="218">
        <v>2</v>
      </c>
    </row>
    <row r="265" spans="1:42" hidden="1" outlineLevel="1" x14ac:dyDescent="0.25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1</v>
      </c>
      <c r="AO265" s="218">
        <v>1</v>
      </c>
      <c r="AP265" s="218">
        <v>1</v>
      </c>
    </row>
    <row r="266" spans="1:42" hidden="1" outlineLevel="1" x14ac:dyDescent="0.25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152</v>
      </c>
      <c r="AN266" s="17">
        <v>215</v>
      </c>
      <c r="AO266" s="218">
        <v>207</v>
      </c>
      <c r="AP266" s="218">
        <v>206</v>
      </c>
    </row>
    <row r="267" spans="1:42" hidden="1" outlineLevel="1" x14ac:dyDescent="0.25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  <c r="AK267" s="17">
        <v>3</v>
      </c>
      <c r="AL267" s="17">
        <v>3</v>
      </c>
      <c r="AM267" s="17">
        <v>3</v>
      </c>
      <c r="AN267" s="17">
        <v>3</v>
      </c>
      <c r="AO267" s="218">
        <v>3</v>
      </c>
      <c r="AP267" s="218">
        <v>3</v>
      </c>
    </row>
    <row r="268" spans="1:42" hidden="1" outlineLevel="1" x14ac:dyDescent="0.25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218">
        <v>0</v>
      </c>
      <c r="AP268" s="218">
        <v>0</v>
      </c>
    </row>
    <row r="269" spans="1:42" hidden="1" outlineLevel="1" x14ac:dyDescent="0.25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218">
        <v>0</v>
      </c>
      <c r="AP269" s="218">
        <v>0</v>
      </c>
    </row>
    <row r="270" spans="1:42" hidden="1" outlineLevel="1" x14ac:dyDescent="0.25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218">
        <v>1</v>
      </c>
      <c r="AP270" s="218">
        <v>2</v>
      </c>
    </row>
    <row r="271" spans="1:42" hidden="1" outlineLevel="1" x14ac:dyDescent="0.25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218">
        <v>0</v>
      </c>
      <c r="AP271" s="218">
        <v>0</v>
      </c>
    </row>
    <row r="272" spans="1:42" hidden="1" outlineLevel="1" x14ac:dyDescent="0.25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4</v>
      </c>
      <c r="AD272" s="17">
        <v>4</v>
      </c>
      <c r="AE272" s="17">
        <v>2</v>
      </c>
      <c r="AF272" s="17">
        <v>5</v>
      </c>
      <c r="AG272" s="17">
        <v>9</v>
      </c>
      <c r="AH272" s="17">
        <v>12</v>
      </c>
      <c r="AI272" s="17">
        <v>7</v>
      </c>
      <c r="AJ272" s="17">
        <v>7</v>
      </c>
      <c r="AK272" s="17">
        <v>6</v>
      </c>
      <c r="AL272" s="17">
        <v>5</v>
      </c>
      <c r="AM272" s="17">
        <v>4</v>
      </c>
      <c r="AN272" s="17">
        <v>4</v>
      </c>
      <c r="AO272" s="218">
        <v>4</v>
      </c>
      <c r="AP272" s="218">
        <v>4</v>
      </c>
    </row>
    <row r="273" spans="1:42" hidden="1" outlineLevel="1" x14ac:dyDescent="0.25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941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218">
        <v>0</v>
      </c>
      <c r="AP273" s="218">
        <v>0</v>
      </c>
    </row>
    <row r="274" spans="1:42" hidden="1" outlineLevel="1" x14ac:dyDescent="0.25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218">
        <v>0</v>
      </c>
      <c r="AP274" s="218">
        <v>0</v>
      </c>
    </row>
    <row r="275" spans="1:42" hidden="1" outlineLevel="1" x14ac:dyDescent="0.25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39</v>
      </c>
      <c r="AC275" s="17">
        <v>43</v>
      </c>
      <c r="AD275" s="17">
        <v>42</v>
      </c>
      <c r="AE275" s="17">
        <v>43</v>
      </c>
      <c r="AF275" s="17">
        <v>45</v>
      </c>
      <c r="AG275" s="17">
        <v>47</v>
      </c>
      <c r="AH275" s="17">
        <v>55</v>
      </c>
      <c r="AI275" s="17">
        <v>56</v>
      </c>
      <c r="AJ275" s="17">
        <v>56</v>
      </c>
      <c r="AK275" s="17">
        <v>61</v>
      </c>
      <c r="AL275" s="17">
        <v>59</v>
      </c>
      <c r="AM275" s="17">
        <v>61</v>
      </c>
      <c r="AN275" s="17">
        <v>61</v>
      </c>
      <c r="AO275" s="218">
        <v>52</v>
      </c>
      <c r="AP275" s="218">
        <v>54</v>
      </c>
    </row>
    <row r="276" spans="1:42" hidden="1" outlineLevel="1" x14ac:dyDescent="0.25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20</v>
      </c>
      <c r="T276" s="17">
        <v>22</v>
      </c>
      <c r="U276" s="17">
        <v>28</v>
      </c>
      <c r="V276" s="17">
        <v>33</v>
      </c>
      <c r="W276" s="17">
        <v>34</v>
      </c>
      <c r="X276" s="17">
        <v>34</v>
      </c>
      <c r="Y276" s="17">
        <v>102</v>
      </c>
      <c r="Z276" s="17">
        <v>105</v>
      </c>
      <c r="AA276" s="17">
        <v>119</v>
      </c>
      <c r="AB276" s="17">
        <v>130</v>
      </c>
      <c r="AC276" s="17">
        <v>138</v>
      </c>
      <c r="AD276" s="17">
        <v>150</v>
      </c>
      <c r="AE276" s="17">
        <v>159</v>
      </c>
      <c r="AF276" s="17">
        <v>167</v>
      </c>
      <c r="AG276" s="17">
        <v>179</v>
      </c>
      <c r="AH276" s="17">
        <v>189</v>
      </c>
      <c r="AI276" s="17">
        <v>196</v>
      </c>
      <c r="AJ276" s="17">
        <v>210</v>
      </c>
      <c r="AK276" s="17">
        <v>215</v>
      </c>
      <c r="AL276" s="17">
        <v>221</v>
      </c>
      <c r="AM276" s="17">
        <v>230</v>
      </c>
      <c r="AN276" s="17">
        <v>233</v>
      </c>
      <c r="AO276" s="218">
        <v>242</v>
      </c>
      <c r="AP276" s="218">
        <v>268</v>
      </c>
    </row>
    <row r="277" spans="1:42" hidden="1" outlineLevel="1" x14ac:dyDescent="0.25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218">
        <v>0</v>
      </c>
      <c r="AP277" s="218">
        <v>0</v>
      </c>
    </row>
    <row r="278" spans="1:42" hidden="1" outlineLevel="1" x14ac:dyDescent="0.25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  <c r="AK278" s="17">
        <v>2</v>
      </c>
      <c r="AL278" s="17">
        <v>2</v>
      </c>
      <c r="AM278" s="17">
        <v>2</v>
      </c>
      <c r="AN278" s="17">
        <v>2</v>
      </c>
      <c r="AO278" s="218">
        <v>2</v>
      </c>
      <c r="AP278" s="218">
        <v>2</v>
      </c>
    </row>
    <row r="279" spans="1:42" hidden="1" outlineLevel="1" x14ac:dyDescent="0.25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218">
        <v>0</v>
      </c>
      <c r="AP279" s="218">
        <v>0</v>
      </c>
    </row>
    <row r="280" spans="1:42" hidden="1" outlineLevel="1" x14ac:dyDescent="0.25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6</v>
      </c>
      <c r="AF280" s="17">
        <v>5</v>
      </c>
      <c r="AG280" s="17">
        <v>5</v>
      </c>
      <c r="AH280" s="17">
        <v>1</v>
      </c>
      <c r="AI280" s="17">
        <v>12</v>
      </c>
      <c r="AJ280" s="17">
        <v>12</v>
      </c>
      <c r="AK280" s="17">
        <v>18</v>
      </c>
      <c r="AL280" s="17">
        <v>20</v>
      </c>
      <c r="AM280" s="17">
        <v>18</v>
      </c>
      <c r="AN280" s="17">
        <v>19</v>
      </c>
      <c r="AO280" s="218">
        <v>17</v>
      </c>
      <c r="AP280" s="218">
        <v>22</v>
      </c>
    </row>
    <row r="281" spans="1:42" hidden="1" outlineLevel="1" x14ac:dyDescent="0.25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218">
        <v>0</v>
      </c>
      <c r="AP281" s="218">
        <v>0</v>
      </c>
    </row>
    <row r="282" spans="1:42" hidden="1" outlineLevel="1" x14ac:dyDescent="0.25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218">
        <v>0</v>
      </c>
      <c r="AP282" s="218">
        <v>0</v>
      </c>
    </row>
    <row r="283" spans="1:42" hidden="1" outlineLevel="1" x14ac:dyDescent="0.25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218">
        <v>0</v>
      </c>
      <c r="AP283" s="218">
        <v>0</v>
      </c>
    </row>
    <row r="284" spans="1:42" hidden="1" outlineLevel="1" x14ac:dyDescent="0.25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18</v>
      </c>
      <c r="X284" s="17">
        <v>21</v>
      </c>
      <c r="Y284" s="17">
        <v>20</v>
      </c>
      <c r="Z284" s="17">
        <v>19</v>
      </c>
      <c r="AA284" s="17">
        <v>22</v>
      </c>
      <c r="AB284" s="17">
        <v>23</v>
      </c>
      <c r="AC284" s="17">
        <v>26</v>
      </c>
      <c r="AD284" s="17">
        <v>29</v>
      </c>
      <c r="AE284" s="17">
        <v>33</v>
      </c>
      <c r="AF284" s="17">
        <v>34</v>
      </c>
      <c r="AG284" s="17">
        <v>37</v>
      </c>
      <c r="AH284" s="17">
        <v>64</v>
      </c>
      <c r="AI284" s="17">
        <v>63</v>
      </c>
      <c r="AJ284" s="17">
        <v>62</v>
      </c>
      <c r="AK284" s="17">
        <v>67</v>
      </c>
      <c r="AL284" s="17">
        <v>74</v>
      </c>
      <c r="AM284" s="17">
        <v>64</v>
      </c>
      <c r="AN284" s="17">
        <v>65</v>
      </c>
      <c r="AO284" s="218">
        <v>75</v>
      </c>
      <c r="AP284" s="218">
        <v>89</v>
      </c>
    </row>
    <row r="285" spans="1:42" hidden="1" outlineLevel="1" x14ac:dyDescent="0.25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9</v>
      </c>
      <c r="AI285" s="17">
        <v>9</v>
      </c>
      <c r="AJ285" s="17">
        <v>5</v>
      </c>
      <c r="AK285" s="17">
        <v>10</v>
      </c>
      <c r="AL285" s="17">
        <v>11</v>
      </c>
      <c r="AM285" s="17">
        <v>8</v>
      </c>
      <c r="AN285" s="17">
        <v>9</v>
      </c>
      <c r="AO285" s="218">
        <v>12</v>
      </c>
      <c r="AP285" s="218">
        <v>15</v>
      </c>
    </row>
    <row r="286" spans="1:42" hidden="1" outlineLevel="1" x14ac:dyDescent="0.25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8</v>
      </c>
      <c r="X286" s="17">
        <v>7</v>
      </c>
      <c r="Y286" s="17">
        <v>7</v>
      </c>
      <c r="Z286" s="17">
        <v>5</v>
      </c>
      <c r="AA286" s="17">
        <v>8</v>
      </c>
      <c r="AB286" s="17">
        <v>8</v>
      </c>
      <c r="AC286" s="17">
        <v>11</v>
      </c>
      <c r="AD286" s="17">
        <v>12</v>
      </c>
      <c r="AE286" s="17">
        <v>14</v>
      </c>
      <c r="AF286" s="17">
        <v>13</v>
      </c>
      <c r="AG286" s="17">
        <v>14</v>
      </c>
      <c r="AH286" s="17">
        <v>29</v>
      </c>
      <c r="AI286" s="17">
        <v>25</v>
      </c>
      <c r="AJ286" s="17">
        <v>27</v>
      </c>
      <c r="AK286" s="17">
        <v>25</v>
      </c>
      <c r="AL286" s="17">
        <v>31</v>
      </c>
      <c r="AM286" s="17">
        <v>23</v>
      </c>
      <c r="AN286" s="17">
        <v>20</v>
      </c>
      <c r="AO286" s="218">
        <v>28</v>
      </c>
      <c r="AP286" s="218">
        <v>37</v>
      </c>
    </row>
    <row r="287" spans="1:42" hidden="1" outlineLevel="1" x14ac:dyDescent="0.25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14</v>
      </c>
      <c r="AA287" s="17">
        <v>14</v>
      </c>
      <c r="AB287" s="17">
        <v>15</v>
      </c>
      <c r="AC287" s="17">
        <v>15</v>
      </c>
      <c r="AD287" s="17">
        <v>16</v>
      </c>
      <c r="AE287" s="17">
        <v>19</v>
      </c>
      <c r="AF287" s="17">
        <v>21</v>
      </c>
      <c r="AG287" s="17">
        <v>23</v>
      </c>
      <c r="AH287" s="17">
        <v>26</v>
      </c>
      <c r="AI287" s="17">
        <v>29</v>
      </c>
      <c r="AJ287" s="17">
        <v>30</v>
      </c>
      <c r="AK287" s="17">
        <v>32</v>
      </c>
      <c r="AL287" s="17">
        <v>32</v>
      </c>
      <c r="AM287" s="17">
        <v>33</v>
      </c>
      <c r="AN287" s="17">
        <v>35</v>
      </c>
      <c r="AO287" s="218">
        <v>35</v>
      </c>
      <c r="AP287" s="218">
        <v>37</v>
      </c>
    </row>
    <row r="288" spans="1:42" hidden="1" outlineLevel="1" x14ac:dyDescent="0.25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1</v>
      </c>
      <c r="AO288" s="218">
        <v>0</v>
      </c>
      <c r="AP288" s="218">
        <v>0</v>
      </c>
    </row>
    <row r="289" spans="1:42" hidden="1" outlineLevel="1" x14ac:dyDescent="0.25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218">
        <v>0</v>
      </c>
      <c r="AP289" s="218">
        <v>0</v>
      </c>
    </row>
    <row r="290" spans="1:42" hidden="1" outlineLevel="1" x14ac:dyDescent="0.25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218">
        <v>0</v>
      </c>
      <c r="AP290" s="218">
        <v>0</v>
      </c>
    </row>
    <row r="291" spans="1:42" hidden="1" outlineLevel="1" x14ac:dyDescent="0.25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218">
        <v>0</v>
      </c>
      <c r="AP291" s="218">
        <v>0</v>
      </c>
    </row>
    <row r="292" spans="1:42" hidden="1" outlineLevel="1" x14ac:dyDescent="0.25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1</v>
      </c>
      <c r="AF292" s="17">
        <v>1</v>
      </c>
      <c r="AG292" s="17">
        <v>1</v>
      </c>
      <c r="AH292" s="17">
        <v>1</v>
      </c>
      <c r="AI292" s="17">
        <v>2</v>
      </c>
      <c r="AJ292" s="17">
        <v>1</v>
      </c>
      <c r="AK292" s="17">
        <v>2</v>
      </c>
      <c r="AL292" s="17">
        <v>3</v>
      </c>
      <c r="AM292" s="17">
        <v>4</v>
      </c>
      <c r="AN292" s="17">
        <v>3</v>
      </c>
      <c r="AO292" s="218">
        <v>6</v>
      </c>
      <c r="AP292" s="218">
        <v>4</v>
      </c>
    </row>
    <row r="293" spans="1:42" hidden="1" outlineLevel="1" x14ac:dyDescent="0.25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3</v>
      </c>
      <c r="AB293" s="17">
        <v>3</v>
      </c>
      <c r="AC293" s="17">
        <v>5</v>
      </c>
      <c r="AD293" s="17">
        <v>4</v>
      </c>
      <c r="AE293" s="17">
        <v>7</v>
      </c>
      <c r="AF293" s="17">
        <v>7</v>
      </c>
      <c r="AG293" s="17">
        <v>7</v>
      </c>
      <c r="AH293" s="17">
        <v>9</v>
      </c>
      <c r="AI293" s="17">
        <v>12</v>
      </c>
      <c r="AJ293" s="17">
        <v>12</v>
      </c>
      <c r="AK293" s="17">
        <v>11</v>
      </c>
      <c r="AL293" s="17">
        <v>14</v>
      </c>
      <c r="AM293" s="17">
        <v>12</v>
      </c>
      <c r="AN293" s="17">
        <v>13</v>
      </c>
      <c r="AO293" s="218">
        <v>12</v>
      </c>
      <c r="AP293" s="218">
        <v>16</v>
      </c>
    </row>
    <row r="294" spans="1:42" hidden="1" outlineLevel="1" x14ac:dyDescent="0.25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  <c r="AK294" s="17">
        <v>3</v>
      </c>
      <c r="AL294" s="17">
        <v>3</v>
      </c>
      <c r="AM294" s="17">
        <v>3</v>
      </c>
      <c r="AN294" s="17">
        <v>3</v>
      </c>
      <c r="AO294" s="218">
        <v>3</v>
      </c>
      <c r="AP294" s="218">
        <v>3</v>
      </c>
    </row>
    <row r="295" spans="1:42" hidden="1" outlineLevel="1" x14ac:dyDescent="0.25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18</v>
      </c>
      <c r="AE295" s="17">
        <v>19</v>
      </c>
      <c r="AF295" s="17">
        <v>21</v>
      </c>
      <c r="AG295" s="17">
        <v>24</v>
      </c>
      <c r="AH295" s="17">
        <v>24</v>
      </c>
      <c r="AI295" s="17">
        <v>31</v>
      </c>
      <c r="AJ295" s="17">
        <v>34</v>
      </c>
      <c r="AK295" s="17">
        <v>37</v>
      </c>
      <c r="AL295" s="17">
        <v>39</v>
      </c>
      <c r="AM295" s="17">
        <v>45</v>
      </c>
      <c r="AN295" s="17">
        <v>48</v>
      </c>
      <c r="AO295" s="218">
        <v>50</v>
      </c>
      <c r="AP295" s="218">
        <v>53</v>
      </c>
    </row>
    <row r="296" spans="1:42" hidden="1" outlineLevel="1" x14ac:dyDescent="0.25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218">
        <v>0</v>
      </c>
      <c r="AP296" s="218">
        <v>0</v>
      </c>
    </row>
    <row r="297" spans="1:42" hidden="1" outlineLevel="1" x14ac:dyDescent="0.25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218">
        <v>0</v>
      </c>
      <c r="AP297" s="218">
        <v>0</v>
      </c>
    </row>
    <row r="298" spans="1:42" hidden="1" outlineLevel="1" x14ac:dyDescent="0.25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218">
        <v>0</v>
      </c>
      <c r="AP298" s="218">
        <v>0</v>
      </c>
    </row>
    <row r="299" spans="1:42" hidden="1" outlineLevel="1" x14ac:dyDescent="0.25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218">
        <v>0</v>
      </c>
      <c r="AP299" s="218">
        <v>0</v>
      </c>
    </row>
    <row r="300" spans="1:42" hidden="1" outlineLevel="1" x14ac:dyDescent="0.25">
      <c r="A300" s="36" t="s">
        <v>611</v>
      </c>
      <c r="B300" s="37"/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545</v>
      </c>
      <c r="S300" s="17">
        <v>728</v>
      </c>
      <c r="T300" s="17">
        <v>799</v>
      </c>
      <c r="U300" s="17">
        <v>1051</v>
      </c>
      <c r="V300" s="17">
        <v>831</v>
      </c>
      <c r="W300" s="17">
        <v>969</v>
      </c>
      <c r="X300" s="17">
        <v>951</v>
      </c>
      <c r="Y300" s="17">
        <v>772</v>
      </c>
      <c r="Z300" s="17">
        <v>1194</v>
      </c>
      <c r="AA300" s="17">
        <v>1003</v>
      </c>
      <c r="AB300" s="17">
        <v>1165</v>
      </c>
      <c r="AC300" s="17">
        <v>158</v>
      </c>
      <c r="AD300" s="17">
        <v>158</v>
      </c>
      <c r="AE300" s="17">
        <v>135</v>
      </c>
      <c r="AF300" s="17">
        <v>165</v>
      </c>
      <c r="AG300" s="17">
        <v>186</v>
      </c>
      <c r="AH300" s="17">
        <v>163</v>
      </c>
      <c r="AI300" s="17">
        <v>192</v>
      </c>
      <c r="AJ300" s="17">
        <v>207</v>
      </c>
      <c r="AK300" s="17">
        <v>223</v>
      </c>
      <c r="AL300" s="17">
        <v>233</v>
      </c>
      <c r="AM300" s="17">
        <v>245</v>
      </c>
      <c r="AN300" s="17">
        <v>290</v>
      </c>
      <c r="AO300" s="218">
        <v>265</v>
      </c>
      <c r="AP300" s="218">
        <v>207</v>
      </c>
    </row>
    <row r="301" spans="1:42" hidden="1" outlineLevel="1" x14ac:dyDescent="0.25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218">
        <v>0</v>
      </c>
      <c r="AP301" s="218">
        <v>0</v>
      </c>
    </row>
    <row r="302" spans="1:42" hidden="1" outlineLevel="1" x14ac:dyDescent="0.25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137</v>
      </c>
      <c r="X302" s="17">
        <v>149</v>
      </c>
      <c r="Y302" s="17">
        <v>169</v>
      </c>
      <c r="Z302" s="17">
        <v>173</v>
      </c>
      <c r="AA302" s="17">
        <v>175</v>
      </c>
      <c r="AB302" s="17">
        <v>192</v>
      </c>
      <c r="AC302" s="17">
        <v>201</v>
      </c>
      <c r="AD302" s="17">
        <v>213</v>
      </c>
      <c r="AE302" s="17">
        <v>248</v>
      </c>
      <c r="AF302" s="17">
        <v>275</v>
      </c>
      <c r="AG302" s="17">
        <v>286</v>
      </c>
      <c r="AH302" s="17">
        <v>281</v>
      </c>
      <c r="AI302" s="17">
        <v>270</v>
      </c>
      <c r="AJ302" s="17">
        <v>286</v>
      </c>
      <c r="AK302" s="17">
        <v>300</v>
      </c>
      <c r="AL302" s="17">
        <v>328</v>
      </c>
      <c r="AM302" s="17">
        <v>350</v>
      </c>
      <c r="AN302" s="17">
        <v>362</v>
      </c>
      <c r="AO302" s="218">
        <v>378</v>
      </c>
      <c r="AP302" s="218">
        <v>419</v>
      </c>
    </row>
    <row r="303" spans="1:42" hidden="1" outlineLevel="1" x14ac:dyDescent="0.25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182</v>
      </c>
      <c r="W303" s="17">
        <v>217</v>
      </c>
      <c r="X303" s="17">
        <v>245</v>
      </c>
      <c r="Y303" s="17">
        <v>277</v>
      </c>
      <c r="Z303" s="17">
        <v>315</v>
      </c>
      <c r="AA303" s="17">
        <v>355</v>
      </c>
      <c r="AB303" s="17">
        <v>384</v>
      </c>
      <c r="AC303" s="17">
        <v>425</v>
      </c>
      <c r="AD303" s="17">
        <v>464</v>
      </c>
      <c r="AE303" s="17">
        <v>501</v>
      </c>
      <c r="AF303" s="17">
        <v>539</v>
      </c>
      <c r="AG303" s="17">
        <v>587</v>
      </c>
      <c r="AH303" s="17">
        <v>643</v>
      </c>
      <c r="AI303" s="17">
        <v>715</v>
      </c>
      <c r="AJ303" s="17">
        <v>770</v>
      </c>
      <c r="AK303" s="17">
        <v>836</v>
      </c>
      <c r="AL303" s="17">
        <v>891</v>
      </c>
      <c r="AM303" s="17">
        <v>984</v>
      </c>
      <c r="AN303" s="17">
        <v>1062</v>
      </c>
      <c r="AO303" s="218">
        <v>1164</v>
      </c>
      <c r="AP303" s="218">
        <v>1234</v>
      </c>
    </row>
    <row r="304" spans="1:42" hidden="1" outlineLevel="1" x14ac:dyDescent="0.25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218">
        <v>0</v>
      </c>
      <c r="AP304" s="218">
        <v>0</v>
      </c>
    </row>
    <row r="305" spans="1:42" hidden="1" outlineLevel="1" x14ac:dyDescent="0.25">
      <c r="A305" s="49" t="s">
        <v>131</v>
      </c>
      <c r="B305" s="50"/>
      <c r="C305" s="7"/>
      <c r="D305" s="7"/>
      <c r="E305" s="7"/>
      <c r="F305" s="7"/>
    </row>
    <row r="306" spans="1:42" hidden="1" outlineLevel="1" x14ac:dyDescent="0.25">
      <c r="A306" s="16" t="s">
        <v>132</v>
      </c>
      <c r="C306" s="7"/>
      <c r="D306" s="7"/>
      <c r="E306" s="7"/>
      <c r="F306" s="7"/>
    </row>
    <row r="307" spans="1:42" hidden="1" outlineLevel="1" x14ac:dyDescent="0.25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1.7630529074620001E-3</v>
      </c>
      <c r="R307" s="18">
        <v>1.845251231103E-3</v>
      </c>
      <c r="S307" s="18">
        <v>1.5795697200399999E-3</v>
      </c>
      <c r="T307" s="18">
        <v>1.397156633669E-3</v>
      </c>
      <c r="U307" s="18">
        <v>1.6140428846490001E-3</v>
      </c>
      <c r="V307" s="18">
        <v>1.593572374867E-3</v>
      </c>
      <c r="W307" s="18">
        <v>1.523787185139E-3</v>
      </c>
      <c r="X307" s="18">
        <v>1.3391599999759999E-3</v>
      </c>
      <c r="Y307" s="18">
        <v>1.0851343499909999E-3</v>
      </c>
      <c r="Z307" s="18">
        <v>1.1592625100239999E-3</v>
      </c>
      <c r="AA307" s="18">
        <v>1.2501762409689999E-3</v>
      </c>
      <c r="AB307" s="18">
        <v>1.190078090553E-3</v>
      </c>
      <c r="AC307" s="18">
        <v>8.2009786915099997E-4</v>
      </c>
      <c r="AD307" s="18">
        <v>6.7861568194499996E-4</v>
      </c>
      <c r="AE307" s="18">
        <v>7.9057767621899995E-4</v>
      </c>
      <c r="AF307" s="18">
        <v>9.4474264316399997E-4</v>
      </c>
      <c r="AG307" s="18">
        <v>1.020057586633E-3</v>
      </c>
      <c r="AH307" s="18">
        <v>1.0939858316809999E-3</v>
      </c>
      <c r="AI307" s="18">
        <v>1.1334673620580001E-3</v>
      </c>
      <c r="AJ307" s="18">
        <v>1.1392041614880001E-3</v>
      </c>
      <c r="AK307" s="18">
        <v>1.107401006943E-3</v>
      </c>
      <c r="AL307" s="18">
        <v>1.1100600993779999E-3</v>
      </c>
      <c r="AM307" s="18">
        <v>1.035040691186E-3</v>
      </c>
      <c r="AN307" s="18">
        <v>1.292008487942E-3</v>
      </c>
      <c r="AO307" s="220">
        <v>1.2783307802370001E-3</v>
      </c>
      <c r="AP307" s="220">
        <v>1.323380887229E-3</v>
      </c>
    </row>
    <row r="308" spans="1:42" hidden="1" outlineLevel="1" x14ac:dyDescent="0.25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1.9638881926950002E-3</v>
      </c>
      <c r="R308" s="18">
        <v>2.7942915426080002E-3</v>
      </c>
      <c r="S308" s="18">
        <v>2.0291961669530002E-2</v>
      </c>
      <c r="T308" s="18">
        <v>2.4542613131809999E-3</v>
      </c>
      <c r="U308" s="18">
        <v>2.8096073816329999E-3</v>
      </c>
      <c r="V308" s="18">
        <v>1.767731841005E-3</v>
      </c>
      <c r="W308" s="18">
        <v>2.2993343620350002E-3</v>
      </c>
      <c r="X308" s="18">
        <v>1.6023500176390001E-3</v>
      </c>
      <c r="Y308" s="18">
        <v>1.3218240220710001E-3</v>
      </c>
      <c r="Z308" s="18">
        <v>1.379002039133E-2</v>
      </c>
      <c r="AA308" s="18">
        <v>1.4046513579170001E-3</v>
      </c>
      <c r="AB308" s="18">
        <v>1.2669021018720001E-3</v>
      </c>
      <c r="AC308" s="18">
        <v>1.6189465209209999E-3</v>
      </c>
      <c r="AD308" s="18">
        <v>2.1433883658979998E-3</v>
      </c>
      <c r="AE308" s="18">
        <v>1.5843447513659999E-3</v>
      </c>
      <c r="AF308" s="18">
        <v>1.539889550054E-3</v>
      </c>
      <c r="AG308" s="18">
        <v>2.0154764782140001E-3</v>
      </c>
      <c r="AH308" s="18">
        <v>1.482844930977E-3</v>
      </c>
      <c r="AI308" s="18">
        <v>1.1467798877469999E-3</v>
      </c>
      <c r="AJ308" s="18">
        <v>1.1932175970380001E-3</v>
      </c>
      <c r="AK308" s="18">
        <v>1.7712571743109999E-3</v>
      </c>
      <c r="AL308" s="18">
        <v>1.271012946505E-3</v>
      </c>
      <c r="AM308" s="18">
        <v>1.212547300193E-3</v>
      </c>
      <c r="AN308" s="18">
        <v>8.9638322466600005E-4</v>
      </c>
      <c r="AO308" s="220">
        <v>1.1914363551609999E-3</v>
      </c>
      <c r="AP308" s="220">
        <v>1.2853106236119999E-3</v>
      </c>
    </row>
    <row r="309" spans="1:42" hidden="1" outlineLevel="1" x14ac:dyDescent="0.25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1.2783458209E-5</v>
      </c>
      <c r="S309" s="18">
        <v>3.7107606218000002E-5</v>
      </c>
      <c r="T309" s="18">
        <v>2.2313400373E-5</v>
      </c>
      <c r="U309" s="18">
        <v>0</v>
      </c>
      <c r="V309" s="18">
        <v>3.6046750480000001E-6</v>
      </c>
      <c r="W309" s="18">
        <v>0</v>
      </c>
      <c r="X309" s="18">
        <v>7.2002865299999995E-7</v>
      </c>
      <c r="Y309" s="18">
        <v>4.3113067739999999E-6</v>
      </c>
      <c r="Z309" s="18">
        <v>7.5717829109999996E-6</v>
      </c>
      <c r="AA309" s="18">
        <v>5.6271409300000001E-7</v>
      </c>
      <c r="AB309" s="18">
        <v>1.8567850880000001E-6</v>
      </c>
      <c r="AC309" s="18">
        <v>0</v>
      </c>
      <c r="AD309" s="18">
        <v>5.1124015370000003E-6</v>
      </c>
      <c r="AE309" s="18">
        <v>3.4964374739999999E-6</v>
      </c>
      <c r="AF309" s="18">
        <v>0</v>
      </c>
      <c r="AG309" s="18">
        <v>0</v>
      </c>
      <c r="AH309" s="18">
        <v>6.5547561999999998E-8</v>
      </c>
      <c r="AI309" s="18">
        <v>0</v>
      </c>
      <c r="AJ309" s="18">
        <v>1.933925616E-6</v>
      </c>
      <c r="AK309" s="18">
        <v>6.3507931790000002E-6</v>
      </c>
      <c r="AL309" s="18">
        <v>5.2438289910000003E-6</v>
      </c>
      <c r="AM309" s="18">
        <v>6.9520576000000001E-8</v>
      </c>
      <c r="AN309" s="18">
        <v>0</v>
      </c>
      <c r="AO309" s="220">
        <v>1.6853545230000001E-6</v>
      </c>
      <c r="AP309" s="220">
        <v>0</v>
      </c>
    </row>
    <row r="310" spans="1:42" hidden="1" outlineLevel="1" x14ac:dyDescent="0.25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1.929423433151E-2</v>
      </c>
      <c r="R310" s="18">
        <v>2.0521104570290001E-2</v>
      </c>
      <c r="S310" s="18">
        <v>1.6867522935E-2</v>
      </c>
      <c r="T310" s="18">
        <v>1.785351089218E-2</v>
      </c>
      <c r="U310" s="18">
        <v>1.7921218925529999E-2</v>
      </c>
      <c r="V310" s="18">
        <v>1.8410717126189999E-2</v>
      </c>
      <c r="W310" s="18">
        <v>1.8563642977139999E-2</v>
      </c>
      <c r="X310" s="18">
        <v>2.076758675271E-2</v>
      </c>
      <c r="Y310" s="18">
        <v>2.2255083132209998E-2</v>
      </c>
      <c r="Z310" s="18">
        <v>2.0541136474390001E-2</v>
      </c>
      <c r="AA310" s="18">
        <v>2.2248864461529998E-2</v>
      </c>
      <c r="AB310" s="18">
        <v>2.438323841873E-2</v>
      </c>
      <c r="AC310" s="18">
        <v>2.5708486581539999E-2</v>
      </c>
      <c r="AD310" s="18">
        <v>2.6051564146009999E-2</v>
      </c>
      <c r="AE310" s="18">
        <v>2.7220130251249999E-2</v>
      </c>
      <c r="AF310" s="18">
        <v>2.7672398602810001E-2</v>
      </c>
      <c r="AG310" s="18">
        <v>2.8123916317489998E-2</v>
      </c>
      <c r="AH310" s="18">
        <v>2.894155178864E-2</v>
      </c>
      <c r="AI310" s="18">
        <v>2.910351121321E-2</v>
      </c>
      <c r="AJ310" s="18">
        <v>3.0988400110819998E-2</v>
      </c>
      <c r="AK310" s="18">
        <v>3.1825699426940003E-2</v>
      </c>
      <c r="AL310" s="18">
        <v>3.39860402516E-2</v>
      </c>
      <c r="AM310" s="18">
        <v>3.3287806470099997E-2</v>
      </c>
      <c r="AN310" s="18">
        <v>3.5656836682359999E-2</v>
      </c>
      <c r="AO310" s="220">
        <v>3.7439671414219999E-2</v>
      </c>
      <c r="AP310" s="220">
        <v>3.8599823988320001E-2</v>
      </c>
    </row>
    <row r="311" spans="1:42" hidden="1" outlineLevel="1" x14ac:dyDescent="0.25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1.346892072032E-2</v>
      </c>
      <c r="R311" s="18">
        <v>1.315124146664E-2</v>
      </c>
      <c r="S311" s="18">
        <v>1.0840172443959999E-2</v>
      </c>
      <c r="T311" s="18">
        <v>1.1519631410090001E-2</v>
      </c>
      <c r="U311" s="18">
        <v>1.1860847359410001E-2</v>
      </c>
      <c r="V311" s="18">
        <v>1.194531430142E-2</v>
      </c>
      <c r="W311" s="18">
        <v>1.288137566107E-2</v>
      </c>
      <c r="X311" s="18">
        <v>1.2034953707730001E-2</v>
      </c>
      <c r="Y311" s="18">
        <v>1.4601978256640001E-2</v>
      </c>
      <c r="Z311" s="18">
        <v>1.37955667591E-2</v>
      </c>
      <c r="AA311" s="18">
        <v>1.4349344847220001E-2</v>
      </c>
      <c r="AB311" s="18">
        <v>1.544830873526E-2</v>
      </c>
      <c r="AC311" s="18">
        <v>1.493488673623E-2</v>
      </c>
      <c r="AD311" s="18">
        <v>1.4545015260619999E-2</v>
      </c>
      <c r="AE311" s="18">
        <v>1.461981845656E-2</v>
      </c>
      <c r="AF311" s="18">
        <v>1.5326095575059999E-2</v>
      </c>
      <c r="AG311" s="18">
        <v>1.475620772055E-2</v>
      </c>
      <c r="AH311" s="18">
        <v>1.4352373575439999E-2</v>
      </c>
      <c r="AI311" s="18">
        <v>1.485473111563E-2</v>
      </c>
      <c r="AJ311" s="18">
        <v>1.5358264136789999E-2</v>
      </c>
      <c r="AK311" s="18">
        <v>1.6230275807939998E-2</v>
      </c>
      <c r="AL311" s="18">
        <v>1.52810887405E-2</v>
      </c>
      <c r="AM311" s="18">
        <v>1.6252022247449999E-2</v>
      </c>
      <c r="AN311" s="18">
        <v>1.6682042587549999E-2</v>
      </c>
      <c r="AO311" s="220">
        <v>1.8112819737719998E-2</v>
      </c>
      <c r="AP311" s="220">
        <v>1.7171433630280002E-2</v>
      </c>
    </row>
    <row r="312" spans="1:42" hidden="1" outlineLevel="1" x14ac:dyDescent="0.25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2.8120948836170001E-2</v>
      </c>
      <c r="R312" s="18">
        <v>2.5285694560289999E-2</v>
      </c>
      <c r="S312" s="18">
        <v>2.5292553448920001E-2</v>
      </c>
      <c r="T312" s="18">
        <v>2.2629772896199999E-2</v>
      </c>
      <c r="U312" s="18">
        <v>2.303538881703E-2</v>
      </c>
      <c r="V312" s="18">
        <v>2.3599358353230002E-2</v>
      </c>
      <c r="W312" s="18">
        <v>2.5136049243540001E-2</v>
      </c>
      <c r="X312" s="18">
        <v>2.557153455326E-2</v>
      </c>
      <c r="Y312" s="18">
        <v>2.6938134458130002E-2</v>
      </c>
      <c r="Z312" s="18">
        <v>2.622976216144E-2</v>
      </c>
      <c r="AA312" s="18">
        <v>2.6657295645299998E-2</v>
      </c>
      <c r="AB312" s="18">
        <v>2.9392341214279999E-2</v>
      </c>
      <c r="AC312" s="18">
        <v>2.9681132468919999E-2</v>
      </c>
      <c r="AD312" s="18">
        <v>2.7791032954320002E-2</v>
      </c>
      <c r="AE312" s="18">
        <v>2.6433308481699998E-2</v>
      </c>
      <c r="AF312" s="18">
        <v>2.5653502358540001E-2</v>
      </c>
      <c r="AG312" s="18">
        <v>2.618718899825E-2</v>
      </c>
      <c r="AH312" s="18">
        <v>2.8221263735779999E-2</v>
      </c>
      <c r="AI312" s="18">
        <v>2.8692888353409999E-2</v>
      </c>
      <c r="AJ312" s="18">
        <v>2.807723219009E-2</v>
      </c>
      <c r="AK312" s="18">
        <v>2.8822308107120002E-2</v>
      </c>
      <c r="AL312" s="18">
        <v>2.9992852160629999E-2</v>
      </c>
      <c r="AM312" s="18">
        <v>2.9997905170540001E-2</v>
      </c>
      <c r="AN312" s="18">
        <v>3.3003420457009998E-2</v>
      </c>
      <c r="AO312" s="220">
        <v>3.3030539978680003E-2</v>
      </c>
      <c r="AP312" s="220">
        <v>3.378467147572E-2</v>
      </c>
    </row>
    <row r="313" spans="1:42" hidden="1" outlineLevel="1" x14ac:dyDescent="0.25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4.8755915944510002E-2</v>
      </c>
      <c r="R313" s="18">
        <v>4.7953228738969997E-2</v>
      </c>
      <c r="S313" s="18">
        <v>4.5924297125640001E-2</v>
      </c>
      <c r="T313" s="18">
        <v>4.5730025050449999E-2</v>
      </c>
      <c r="U313" s="18">
        <v>4.666680552257E-2</v>
      </c>
      <c r="V313" s="18">
        <v>5.2230478275490003E-2</v>
      </c>
      <c r="W313" s="18">
        <v>5.034784035651E-2</v>
      </c>
      <c r="X313" s="18">
        <v>4.9588321048789998E-2</v>
      </c>
      <c r="Y313" s="18">
        <v>5.0877745314229998E-2</v>
      </c>
      <c r="Z313" s="18">
        <v>4.8422089540740003E-2</v>
      </c>
      <c r="AA313" s="18">
        <v>5.2432827305719999E-2</v>
      </c>
      <c r="AB313" s="18">
        <v>5.4030477060110001E-2</v>
      </c>
      <c r="AC313" s="18">
        <v>5.3283506351330001E-2</v>
      </c>
      <c r="AD313" s="18">
        <v>5.4671519950340003E-2</v>
      </c>
      <c r="AE313" s="18">
        <v>5.2043248597589999E-2</v>
      </c>
      <c r="AF313" s="18">
        <v>5.2245893405130001E-2</v>
      </c>
      <c r="AG313" s="18">
        <v>5.2150216774819999E-2</v>
      </c>
      <c r="AH313" s="18">
        <v>5.2176605768469997E-2</v>
      </c>
      <c r="AI313" s="18">
        <v>5.176021949199E-2</v>
      </c>
      <c r="AJ313" s="18">
        <v>5.2164471859869999E-2</v>
      </c>
      <c r="AK313" s="18">
        <v>5.3504099732959998E-2</v>
      </c>
      <c r="AL313" s="18">
        <v>5.4268751581320003E-2</v>
      </c>
      <c r="AM313" s="18">
        <v>5.2811799826280002E-2</v>
      </c>
      <c r="AN313" s="18">
        <v>5.7142730761629998E-2</v>
      </c>
      <c r="AO313" s="220">
        <v>5.7147259581730003E-2</v>
      </c>
      <c r="AP313" s="220">
        <v>5.4400325852599997E-2</v>
      </c>
    </row>
    <row r="314" spans="1:42" hidden="1" outlineLevel="1" x14ac:dyDescent="0.25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9.6782016859460002E-2</v>
      </c>
      <c r="R314" s="18">
        <v>9.4798019540979994E-2</v>
      </c>
      <c r="S314" s="18">
        <v>8.8531117164260001E-2</v>
      </c>
      <c r="T314" s="18">
        <v>8.7531960140199996E-2</v>
      </c>
      <c r="U314" s="18">
        <v>8.9541532037070007E-2</v>
      </c>
      <c r="V314" s="18">
        <v>9.0525478980169993E-2</v>
      </c>
      <c r="W314" s="18">
        <v>9.3631332825749994E-2</v>
      </c>
      <c r="X314" s="18">
        <v>9.1568234653790007E-2</v>
      </c>
      <c r="Y314" s="18">
        <v>9.5924797704660003E-2</v>
      </c>
      <c r="Z314" s="18">
        <v>9.4665401368550006E-2</v>
      </c>
      <c r="AA314" s="18">
        <v>9.1846789045660002E-2</v>
      </c>
      <c r="AB314" s="18">
        <v>9.971635319819E-2</v>
      </c>
      <c r="AC314" s="18">
        <v>9.6742703790510004E-2</v>
      </c>
      <c r="AD314" s="18">
        <v>9.3420853090160003E-2</v>
      </c>
      <c r="AE314" s="18">
        <v>9.2909001569649999E-2</v>
      </c>
      <c r="AF314" s="18">
        <v>9.2148348089879997E-2</v>
      </c>
      <c r="AG314" s="18">
        <v>9.0351310790640002E-2</v>
      </c>
      <c r="AH314" s="18">
        <v>8.9258272525500004E-2</v>
      </c>
      <c r="AI314" s="18">
        <v>9.1184688404600006E-2</v>
      </c>
      <c r="AJ314" s="18">
        <v>9.404959819033E-2</v>
      </c>
      <c r="AK314" s="18">
        <v>9.1773995202189998E-2</v>
      </c>
      <c r="AL314" s="18">
        <v>9.0351588998740004E-2</v>
      </c>
      <c r="AM314" s="18">
        <v>9.3955273728909994E-2</v>
      </c>
      <c r="AN314" s="18">
        <v>9.7115087416150006E-2</v>
      </c>
      <c r="AO314" s="220">
        <v>0.1007711414848</v>
      </c>
      <c r="AP314" s="220">
        <v>9.7027627621779994E-2</v>
      </c>
    </row>
    <row r="315" spans="1:42" hidden="1" outlineLevel="1" x14ac:dyDescent="0.25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0.13784995715910001</v>
      </c>
      <c r="R315" s="18">
        <v>0.13277856570880001</v>
      </c>
      <c r="S315" s="18">
        <v>0.1270716204838</v>
      </c>
      <c r="T315" s="18">
        <v>0.12843883355819999</v>
      </c>
      <c r="U315" s="18">
        <v>0.13159182011410001</v>
      </c>
      <c r="V315" s="18">
        <v>0.13061141095830001</v>
      </c>
      <c r="W315" s="18">
        <v>0.1295723382872</v>
      </c>
      <c r="X315" s="18">
        <v>0.12715545812000001</v>
      </c>
      <c r="Y315" s="18">
        <v>0.13018784969120001</v>
      </c>
      <c r="Z315" s="18">
        <v>0.1286111314866</v>
      </c>
      <c r="AA315" s="18">
        <v>0.13208935658589999</v>
      </c>
      <c r="AB315" s="18">
        <v>0.13722917249659999</v>
      </c>
      <c r="AC315" s="18">
        <v>0.13457121501200001</v>
      </c>
      <c r="AD315" s="18">
        <v>0.1296083807258</v>
      </c>
      <c r="AE315" s="18">
        <v>0.13131908016579999</v>
      </c>
      <c r="AF315" s="18">
        <v>0.1262274198461</v>
      </c>
      <c r="AG315" s="18">
        <v>0.12679094579239999</v>
      </c>
      <c r="AH315" s="18">
        <v>0.1337476371578</v>
      </c>
      <c r="AI315" s="18">
        <v>0.1337706442155</v>
      </c>
      <c r="AJ315" s="18">
        <v>0.13359075370910001</v>
      </c>
      <c r="AK315" s="18">
        <v>0.1346516608528</v>
      </c>
      <c r="AL315" s="18">
        <v>0.13287849145399999</v>
      </c>
      <c r="AM315" s="18">
        <v>0.13170022383829999</v>
      </c>
      <c r="AN315" s="18">
        <v>0.13529791703419999</v>
      </c>
      <c r="AO315" s="220">
        <v>0.13210456497170001</v>
      </c>
      <c r="AP315" s="220">
        <v>0.13049494967889999</v>
      </c>
    </row>
    <row r="316" spans="1:42" hidden="1" outlineLevel="1" x14ac:dyDescent="0.25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0.15974711424890001</v>
      </c>
      <c r="R316" s="18">
        <v>0.15536810905279999</v>
      </c>
      <c r="S316" s="18">
        <v>0.14972368900950001</v>
      </c>
      <c r="T316" s="18">
        <v>0.15445242426549999</v>
      </c>
      <c r="U316" s="18">
        <v>0.1511440558779</v>
      </c>
      <c r="V316" s="18">
        <v>0.1500481964781</v>
      </c>
      <c r="W316" s="18">
        <v>0.14817822490320001</v>
      </c>
      <c r="X316" s="18">
        <v>0.14529038439690001</v>
      </c>
      <c r="Y316" s="18">
        <v>0.14571687624480001</v>
      </c>
      <c r="Z316" s="18">
        <v>0.14652296760729999</v>
      </c>
      <c r="AA316" s="18">
        <v>0.14579680812820001</v>
      </c>
      <c r="AB316" s="18">
        <v>0.1491839709725</v>
      </c>
      <c r="AC316" s="18">
        <v>0.15115089478659999</v>
      </c>
      <c r="AD316" s="18">
        <v>0.1464393472387</v>
      </c>
      <c r="AE316" s="18">
        <v>0.14717822971</v>
      </c>
      <c r="AF316" s="18">
        <v>0.14673316253849999</v>
      </c>
      <c r="AG316" s="18">
        <v>0.14786577596459999</v>
      </c>
      <c r="AH316" s="18">
        <v>0.14327189234519999</v>
      </c>
      <c r="AI316" s="18">
        <v>0.1428921796281</v>
      </c>
      <c r="AJ316" s="18">
        <v>0.1440575744974</v>
      </c>
      <c r="AK316" s="18">
        <v>0.14514556011320001</v>
      </c>
      <c r="AL316" s="18">
        <v>0.1472580632189</v>
      </c>
      <c r="AM316" s="18">
        <v>0.1454932367065</v>
      </c>
      <c r="AN316" s="18">
        <v>0.1489231236587</v>
      </c>
      <c r="AO316" s="220">
        <v>0.14877578324169999</v>
      </c>
      <c r="AP316" s="220">
        <v>0.14640544801290001</v>
      </c>
    </row>
    <row r="317" spans="1:42" hidden="1" outlineLevel="1" x14ac:dyDescent="0.25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0.1555295727912</v>
      </c>
      <c r="R317" s="18">
        <v>0.15287320140130001</v>
      </c>
      <c r="S317" s="18">
        <v>0.1527606387057</v>
      </c>
      <c r="T317" s="18">
        <v>0.1445794850944</v>
      </c>
      <c r="U317" s="18">
        <v>0.1485294331002</v>
      </c>
      <c r="V317" s="18">
        <v>0.1517259998594</v>
      </c>
      <c r="W317" s="18">
        <v>0.15267974506429999</v>
      </c>
      <c r="X317" s="18">
        <v>0.1558006717032</v>
      </c>
      <c r="Y317" s="18">
        <v>0.15351192508229999</v>
      </c>
      <c r="Z317" s="18">
        <v>0.1507213612369</v>
      </c>
      <c r="AA317" s="18">
        <v>0.1489826299625</v>
      </c>
      <c r="AB317" s="18">
        <v>0.1468813050328</v>
      </c>
      <c r="AC317" s="18">
        <v>0.1480014746335</v>
      </c>
      <c r="AD317" s="18">
        <v>0.14824047510470001</v>
      </c>
      <c r="AE317" s="18">
        <v>0.14334674119849999</v>
      </c>
      <c r="AF317" s="18">
        <v>0.14625320429120001</v>
      </c>
      <c r="AG317" s="18">
        <v>0.1422405531224</v>
      </c>
      <c r="AH317" s="18">
        <v>0.14353083512789999</v>
      </c>
      <c r="AI317" s="18">
        <v>0.142162395218</v>
      </c>
      <c r="AJ317" s="18">
        <v>0.14281026585910001</v>
      </c>
      <c r="AK317" s="18">
        <v>0.141917580056</v>
      </c>
      <c r="AL317" s="18">
        <v>0.14069440406399999</v>
      </c>
      <c r="AM317" s="18">
        <v>0.13882580724480001</v>
      </c>
      <c r="AN317" s="18">
        <v>0.13873570484039999</v>
      </c>
      <c r="AO317" s="220">
        <v>0.1359673329377</v>
      </c>
      <c r="AP317" s="220">
        <v>0.13550838323020001</v>
      </c>
    </row>
    <row r="318" spans="1:42" hidden="1" outlineLevel="1" x14ac:dyDescent="0.25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0.12740462557599999</v>
      </c>
      <c r="R318" s="18">
        <v>0.1307687267898</v>
      </c>
      <c r="S318" s="18">
        <v>0.1319764361594</v>
      </c>
      <c r="T318" s="18">
        <v>0.13660602078590001</v>
      </c>
      <c r="U318" s="18">
        <v>0.1338006550187</v>
      </c>
      <c r="V318" s="18">
        <v>0.1321702047277</v>
      </c>
      <c r="W318" s="18">
        <v>0.13076979666319999</v>
      </c>
      <c r="X318" s="18">
        <v>0.12789138893169999</v>
      </c>
      <c r="Y318" s="18">
        <v>0.1278526622742</v>
      </c>
      <c r="Z318" s="18">
        <v>0.12802654625689999</v>
      </c>
      <c r="AA318" s="18">
        <v>0.13072537701879999</v>
      </c>
      <c r="AB318" s="18">
        <v>0.12911538978209999</v>
      </c>
      <c r="AC318" s="18">
        <v>0.12628440771720001</v>
      </c>
      <c r="AD318" s="18">
        <v>0.1284392816713</v>
      </c>
      <c r="AE318" s="18">
        <v>0.12752615310090001</v>
      </c>
      <c r="AF318" s="18">
        <v>0.1262274485323</v>
      </c>
      <c r="AG318" s="18">
        <v>0.12716842993220001</v>
      </c>
      <c r="AH318" s="18">
        <v>0.12766271626010001</v>
      </c>
      <c r="AI318" s="18">
        <v>0.1282203143316</v>
      </c>
      <c r="AJ318" s="18">
        <v>0.12639381794439999</v>
      </c>
      <c r="AK318" s="18">
        <v>0.12306549153309999</v>
      </c>
      <c r="AL318" s="18">
        <v>0.1217555760602</v>
      </c>
      <c r="AM318" s="18">
        <v>0.1232625547525</v>
      </c>
      <c r="AN318" s="18">
        <v>0.1193191681404</v>
      </c>
      <c r="AO318" s="220">
        <v>0.1212105558991</v>
      </c>
      <c r="AP318" s="220">
        <v>0.1185206383073</v>
      </c>
    </row>
    <row r="319" spans="1:42" hidden="1" outlineLevel="1" x14ac:dyDescent="0.25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0.1143267964207</v>
      </c>
      <c r="R319" s="18">
        <v>0.1121536879132</v>
      </c>
      <c r="S319" s="18">
        <v>0.11424295939199999</v>
      </c>
      <c r="T319" s="18">
        <v>0.11721281376419999</v>
      </c>
      <c r="U319" s="18">
        <v>0.1206637263983</v>
      </c>
      <c r="V319" s="18">
        <v>0.114397544551</v>
      </c>
      <c r="W319" s="18">
        <v>0.11401945413840001</v>
      </c>
      <c r="X319" s="18">
        <v>0.11414557392410001</v>
      </c>
      <c r="Y319" s="18">
        <v>0.11062891457439999</v>
      </c>
      <c r="Z319" s="18">
        <v>0.1091153958069</v>
      </c>
      <c r="AA319" s="18">
        <v>0.11079336485339999</v>
      </c>
      <c r="AB319" s="18">
        <v>0.10793832130019999</v>
      </c>
      <c r="AC319" s="18">
        <v>0.10749445149380001</v>
      </c>
      <c r="AD319" s="18">
        <v>0.10812208306520001</v>
      </c>
      <c r="AE319" s="18">
        <v>0.1118567167999</v>
      </c>
      <c r="AF319" s="18">
        <v>0.1127365179678</v>
      </c>
      <c r="AG319" s="18">
        <v>0.11470135619419999</v>
      </c>
      <c r="AH319" s="18">
        <v>0.1119326145976</v>
      </c>
      <c r="AI319" s="18">
        <v>0.10950896055540001</v>
      </c>
      <c r="AJ319" s="18">
        <v>0.10878796102420001</v>
      </c>
      <c r="AK319" s="18">
        <v>0.1062779170691</v>
      </c>
      <c r="AL319" s="18">
        <v>0.108313768135</v>
      </c>
      <c r="AM319" s="18">
        <v>0.1039448079505</v>
      </c>
      <c r="AN319" s="18">
        <v>0.103080333144</v>
      </c>
      <c r="AO319" s="220">
        <v>0.1007851296238</v>
      </c>
      <c r="AP319" s="220">
        <v>0.1064837209599</v>
      </c>
    </row>
    <row r="320" spans="1:42" hidden="1" outlineLevel="1" x14ac:dyDescent="0.25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7.1843313476270002E-2</v>
      </c>
      <c r="R320" s="18">
        <v>7.888580075413E-2</v>
      </c>
      <c r="S320" s="18">
        <v>8.2030966656220006E-2</v>
      </c>
      <c r="T320" s="18">
        <v>9.2300961509209994E-2</v>
      </c>
      <c r="U320" s="18">
        <v>8.7711542164799997E-2</v>
      </c>
      <c r="V320" s="18">
        <v>8.6953789399879994E-2</v>
      </c>
      <c r="W320" s="18">
        <v>8.6693534952230006E-2</v>
      </c>
      <c r="X320" s="18">
        <v>8.8868348041949999E-2</v>
      </c>
      <c r="Y320" s="18">
        <v>8.5360794439870005E-2</v>
      </c>
      <c r="Z320" s="18">
        <v>8.4472442429229994E-2</v>
      </c>
      <c r="AA320" s="18">
        <v>8.5213615503740001E-2</v>
      </c>
      <c r="AB320" s="18">
        <v>7.6712073037169995E-2</v>
      </c>
      <c r="AC320" s="18">
        <v>7.7227306729329995E-2</v>
      </c>
      <c r="AD320" s="18">
        <v>8.1237688410069994E-2</v>
      </c>
      <c r="AE320" s="18">
        <v>8.4290738889649997E-2</v>
      </c>
      <c r="AF320" s="18">
        <v>8.6743233808459996E-2</v>
      </c>
      <c r="AG320" s="18">
        <v>8.6992175770340005E-2</v>
      </c>
      <c r="AH320" s="18">
        <v>8.4877854065940006E-2</v>
      </c>
      <c r="AI320" s="18">
        <v>8.4424583132800005E-2</v>
      </c>
      <c r="AJ320" s="18">
        <v>8.2356846571230005E-2</v>
      </c>
      <c r="AK320" s="18">
        <v>8.3462061184640002E-2</v>
      </c>
      <c r="AL320" s="18">
        <v>8.3222074978759997E-2</v>
      </c>
      <c r="AM320" s="18">
        <v>8.5650597296729997E-2</v>
      </c>
      <c r="AN320" s="18">
        <v>7.693236218716E-2</v>
      </c>
      <c r="AO320" s="220">
        <v>7.5382473717269999E-2</v>
      </c>
      <c r="AP320" s="220">
        <v>7.8544016198130007E-2</v>
      </c>
    </row>
    <row r="321" spans="1:42" hidden="1" outlineLevel="1" x14ac:dyDescent="0.25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2.1344495322590001E-2</v>
      </c>
      <c r="R321" s="18">
        <v>2.7626562782220001E-2</v>
      </c>
      <c r="S321" s="18">
        <v>2.9717981271149999E-2</v>
      </c>
      <c r="T321" s="18">
        <v>3.2989920457500002E-2</v>
      </c>
      <c r="U321" s="18">
        <v>2.9479919952220001E-2</v>
      </c>
      <c r="V321" s="18">
        <v>2.9944693279979999E-2</v>
      </c>
      <c r="W321" s="18">
        <v>3.0055531211900001E-2</v>
      </c>
      <c r="X321" s="18">
        <v>3.3407304064430002E-2</v>
      </c>
      <c r="Y321" s="18">
        <v>3.0550747151290001E-2</v>
      </c>
      <c r="Z321" s="18">
        <v>2.9800972394460001E-2</v>
      </c>
      <c r="AA321" s="18">
        <v>3.216073805841E-2</v>
      </c>
      <c r="AB321" s="18">
        <v>2.4975373518859999E-2</v>
      </c>
      <c r="AC321" s="18">
        <v>2.8877315501440001E-2</v>
      </c>
      <c r="AD321" s="18">
        <v>3.3173175422909998E-2</v>
      </c>
      <c r="AE321" s="18">
        <v>3.3235268969800003E-2</v>
      </c>
      <c r="AF321" s="18">
        <v>3.3570189603859997E-2</v>
      </c>
      <c r="AG321" s="18">
        <v>3.3991546850110001E-2</v>
      </c>
      <c r="AH321" s="18">
        <v>3.3660568476459998E-2</v>
      </c>
      <c r="AI321" s="18">
        <v>3.5125832506270001E-2</v>
      </c>
      <c r="AJ321" s="18">
        <v>3.3243562868959999E-2</v>
      </c>
      <c r="AK321" s="18">
        <v>3.426127345412E-2</v>
      </c>
      <c r="AL321" s="18">
        <v>3.3448900968309998E-2</v>
      </c>
      <c r="AM321" s="18">
        <v>3.599901029034E-2</v>
      </c>
      <c r="AN321" s="18">
        <v>3.1315307442729999E-2</v>
      </c>
      <c r="AO321" s="220">
        <v>3.113047943665E-2</v>
      </c>
      <c r="AP321" s="220">
        <v>3.3528872603440001E-2</v>
      </c>
    </row>
    <row r="322" spans="1:42" hidden="1" outlineLevel="1" x14ac:dyDescent="0.25">
      <c r="A322" s="36" t="s">
        <v>795</v>
      </c>
      <c r="B322" s="37"/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1.805147213133E-3</v>
      </c>
      <c r="R322" s="18">
        <v>3.1837304886410001E-3</v>
      </c>
      <c r="S322" s="18">
        <v>3.1114062085759999E-3</v>
      </c>
      <c r="T322" s="18">
        <v>4.2809088286660003E-3</v>
      </c>
      <c r="U322" s="18">
        <v>3.6294044458639999E-3</v>
      </c>
      <c r="V322" s="18">
        <v>4.0719048183410003E-3</v>
      </c>
      <c r="W322" s="18">
        <v>3.6480121684669999E-3</v>
      </c>
      <c r="X322" s="18">
        <v>4.9680100551569998E-3</v>
      </c>
      <c r="Y322" s="18">
        <v>3.1812219973010002E-3</v>
      </c>
      <c r="Z322" s="18">
        <v>4.118371793269E-3</v>
      </c>
      <c r="AA322" s="18">
        <v>4.0533734888990001E-3</v>
      </c>
      <c r="AB322" s="18">
        <v>2.5415295538299999E-3</v>
      </c>
      <c r="AC322" s="18">
        <v>3.6075525668770002E-3</v>
      </c>
      <c r="AD322" s="18">
        <v>5.4310796731419997E-3</v>
      </c>
      <c r="AE322" s="18">
        <v>5.6422223864059998E-3</v>
      </c>
      <c r="AF322" s="18">
        <v>5.9767376009380001E-3</v>
      </c>
      <c r="AG322" s="18">
        <v>5.6446039647449998E-3</v>
      </c>
      <c r="AH322" s="18">
        <v>5.7889024626439998E-3</v>
      </c>
      <c r="AI322" s="18">
        <v>6.0177114415700004E-3</v>
      </c>
      <c r="AJ322" s="18">
        <v>5.7872519866930001E-3</v>
      </c>
      <c r="AK322" s="18">
        <v>6.1752802274859997E-3</v>
      </c>
      <c r="AL322" s="18">
        <v>6.1647121516579997E-3</v>
      </c>
      <c r="AM322" s="18">
        <v>6.5695449771440003E-3</v>
      </c>
      <c r="AN322" s="18">
        <v>4.605662545944E-3</v>
      </c>
      <c r="AO322" s="220">
        <v>5.6712869496569999E-3</v>
      </c>
      <c r="AP322" s="220">
        <v>6.9205231775880003E-3</v>
      </c>
    </row>
    <row r="323" spans="1:42" hidden="1" outlineLevel="1" x14ac:dyDescent="0.2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220"/>
      <c r="AP323" s="220"/>
    </row>
    <row r="324" spans="1:42" hidden="1" outlineLevel="1" x14ac:dyDescent="0.25">
      <c r="A324" s="49" t="s">
        <v>828</v>
      </c>
      <c r="B324" s="50"/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220"/>
      <c r="AP324" s="220"/>
    </row>
    <row r="325" spans="1:42" hidden="1" outlineLevel="1" x14ac:dyDescent="0.25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220"/>
      <c r="AP325" s="220"/>
    </row>
    <row r="326" spans="1:42" hidden="1" outlineLevel="1" x14ac:dyDescent="0.25">
      <c r="A326" s="16" t="s">
        <v>10</v>
      </c>
      <c r="C326" s="53"/>
      <c r="D326" s="53"/>
      <c r="E326" s="53"/>
      <c r="F326" s="53"/>
      <c r="G326" s="54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>
        <v>5.0315035583159999E-3</v>
      </c>
      <c r="AB326" s="18">
        <v>5.2456204018340004E-3</v>
      </c>
      <c r="AC326" s="18">
        <v>5.2409670705020001E-3</v>
      </c>
      <c r="AD326" s="18">
        <v>5.2175342015530002E-3</v>
      </c>
      <c r="AE326" s="18">
        <v>5.1534619547409996E-3</v>
      </c>
      <c r="AF326" s="18">
        <v>5.454877217244E-3</v>
      </c>
      <c r="AG326" s="18">
        <v>3.6681743625430001E-3</v>
      </c>
      <c r="AH326" s="18">
        <v>3.7082219898530002E-3</v>
      </c>
      <c r="AI326" s="18">
        <v>3.7225169869289998E-3</v>
      </c>
      <c r="AJ326" s="18">
        <v>3.4672116064419999E-3</v>
      </c>
      <c r="AK326" s="18">
        <v>3.321511006024E-3</v>
      </c>
      <c r="AL326" s="18">
        <v>3.376115815451E-3</v>
      </c>
      <c r="AM326" s="18">
        <v>3.4208346836630001E-3</v>
      </c>
      <c r="AN326" s="18">
        <v>3.6021400949980001E-3</v>
      </c>
      <c r="AO326" s="220">
        <v>3.4194219548599998E-3</v>
      </c>
      <c r="AP326" s="220">
        <v>3.6121169301420002E-3</v>
      </c>
    </row>
    <row r="327" spans="1:42" hidden="1" outlineLevel="1" x14ac:dyDescent="0.25">
      <c r="A327" s="16" t="s">
        <v>11</v>
      </c>
      <c r="C327" s="53"/>
      <c r="D327" s="53"/>
      <c r="E327" s="53"/>
      <c r="F327" s="53"/>
      <c r="G327" s="54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>
        <v>1.9944698789719998E-3</v>
      </c>
      <c r="AB327" s="18">
        <v>1.9904765046790001E-3</v>
      </c>
      <c r="AC327" s="18">
        <v>2.2522282115600002E-3</v>
      </c>
      <c r="AD327" s="18">
        <v>2.8963477260589999E-3</v>
      </c>
      <c r="AE327" s="18">
        <v>2.4327517898099999E-3</v>
      </c>
      <c r="AF327" s="18">
        <v>2.4969508388790001E-3</v>
      </c>
      <c r="AG327" s="18">
        <v>2.9723147273720001E-3</v>
      </c>
      <c r="AH327" s="18">
        <v>2.3236900197510001E-3</v>
      </c>
      <c r="AI327" s="18">
        <v>2.6387462185820001E-3</v>
      </c>
      <c r="AJ327" s="18">
        <v>2.2469080801529998E-3</v>
      </c>
      <c r="AK327" s="18">
        <v>4.006455366023E-3</v>
      </c>
      <c r="AL327" s="18">
        <v>2.79813946661E-3</v>
      </c>
      <c r="AM327" s="18">
        <v>2.790680926146E-3</v>
      </c>
      <c r="AN327" s="18">
        <v>2.5338583511380001E-3</v>
      </c>
      <c r="AO327" s="220">
        <v>2.5148129720929998E-3</v>
      </c>
      <c r="AP327" s="220">
        <v>2.578821866996E-3</v>
      </c>
    </row>
    <row r="328" spans="1:42" hidden="1" outlineLevel="1" x14ac:dyDescent="0.25">
      <c r="A328" s="16" t="s">
        <v>629</v>
      </c>
      <c r="C328" s="53"/>
      <c r="D328" s="53"/>
      <c r="E328" s="53"/>
      <c r="F328" s="53"/>
      <c r="G328" s="54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>
        <v>6.7993291328999998E-5</v>
      </c>
      <c r="AB328" s="18">
        <v>6.5982646564000005E-5</v>
      </c>
      <c r="AC328" s="18">
        <v>3.2022202059999998E-5</v>
      </c>
      <c r="AD328" s="18">
        <v>1.23248839407E-4</v>
      </c>
      <c r="AE328" s="18">
        <v>4.964799571E-5</v>
      </c>
      <c r="AF328" s="18">
        <v>1.9207314144999999E-5</v>
      </c>
      <c r="AG328" s="18">
        <v>5.9645111585999998E-5</v>
      </c>
      <c r="AH328" s="18">
        <v>4.8410208744999997E-5</v>
      </c>
      <c r="AI328" s="18">
        <v>2.8272280913000001E-5</v>
      </c>
      <c r="AJ328" s="18">
        <v>4.8424743107000002E-5</v>
      </c>
      <c r="AK328" s="18">
        <v>8.4445195067999997E-5</v>
      </c>
      <c r="AL328" s="18">
        <v>3.6696911038E-5</v>
      </c>
      <c r="AM328" s="18">
        <v>3.6008786144E-5</v>
      </c>
      <c r="AN328" s="18">
        <v>7.0630197940999996E-5</v>
      </c>
      <c r="AO328" s="220">
        <v>2.7138269482999999E-5</v>
      </c>
      <c r="AP328" s="220">
        <v>0</v>
      </c>
    </row>
    <row r="329" spans="1:42" hidden="1" outlineLevel="1" x14ac:dyDescent="0.25">
      <c r="A329" s="16" t="s">
        <v>13</v>
      </c>
      <c r="C329" s="53"/>
      <c r="D329" s="53"/>
      <c r="E329" s="53"/>
      <c r="F329" s="53"/>
      <c r="G329" s="54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>
        <v>1.366665155705E-2</v>
      </c>
      <c r="AB329" s="18">
        <v>1.412028636469E-2</v>
      </c>
      <c r="AC329" s="18">
        <v>1.432459838822E-2</v>
      </c>
      <c r="AD329" s="18">
        <v>1.432767758104E-2</v>
      </c>
      <c r="AE329" s="18">
        <v>1.4239045169749999E-2</v>
      </c>
      <c r="AF329" s="18">
        <v>1.4338260009410001E-2</v>
      </c>
      <c r="AG329" s="18">
        <v>1.366867140514E-2</v>
      </c>
      <c r="AH329" s="18">
        <v>1.412609891174E-2</v>
      </c>
      <c r="AI329" s="18">
        <v>1.4202109112159999E-2</v>
      </c>
      <c r="AJ329" s="18">
        <v>1.502135531171E-2</v>
      </c>
      <c r="AK329" s="18">
        <v>1.532211150519E-2</v>
      </c>
      <c r="AL329" s="18">
        <v>1.59906789846E-2</v>
      </c>
      <c r="AM329" s="18">
        <v>1.605091642361E-2</v>
      </c>
      <c r="AN329" s="18">
        <v>1.7057192802780001E-2</v>
      </c>
      <c r="AO329" s="220">
        <v>1.8553530236559999E-2</v>
      </c>
      <c r="AP329" s="220">
        <v>1.9623774618029999E-2</v>
      </c>
    </row>
    <row r="330" spans="1:42" hidden="1" outlineLevel="1" x14ac:dyDescent="0.25">
      <c r="A330" s="16" t="s">
        <v>14</v>
      </c>
      <c r="C330" s="53"/>
      <c r="D330" s="53"/>
      <c r="E330" s="53"/>
      <c r="F330" s="53"/>
      <c r="G330" s="54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>
        <v>9.3037486967950007E-3</v>
      </c>
      <c r="AB330" s="18">
        <v>9.4905039974489992E-3</v>
      </c>
      <c r="AC330" s="18">
        <v>9.4145274056679999E-3</v>
      </c>
      <c r="AD330" s="18">
        <v>9.4901606343209995E-3</v>
      </c>
      <c r="AE330" s="18">
        <v>9.1948088055689992E-3</v>
      </c>
      <c r="AF330" s="18">
        <v>9.0370413053290008E-3</v>
      </c>
      <c r="AG330" s="18">
        <v>8.8970624782539996E-3</v>
      </c>
      <c r="AH330" s="18">
        <v>8.5201967390879998E-3</v>
      </c>
      <c r="AI330" s="18">
        <v>8.8492239258890007E-3</v>
      </c>
      <c r="AJ330" s="18">
        <v>9.3362904709789994E-3</v>
      </c>
      <c r="AK330" s="18">
        <v>9.3265026553319991E-3</v>
      </c>
      <c r="AL330" s="18">
        <v>9.2476215814529996E-3</v>
      </c>
      <c r="AM330" s="18">
        <v>1.000144035145E-2</v>
      </c>
      <c r="AN330" s="18">
        <v>1.0250207476209999E-2</v>
      </c>
      <c r="AO330" s="220">
        <v>1.098195305079E-2</v>
      </c>
      <c r="AP330" s="220">
        <v>1.10483087521E-2</v>
      </c>
    </row>
    <row r="331" spans="1:42" hidden="1" outlineLevel="1" x14ac:dyDescent="0.25">
      <c r="A331" s="16" t="s">
        <v>15</v>
      </c>
      <c r="C331" s="53"/>
      <c r="D331" s="53"/>
      <c r="E331" s="53"/>
      <c r="F331" s="53"/>
      <c r="G331" s="54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>
        <v>1.6613027514619998E-2</v>
      </c>
      <c r="AB331" s="18">
        <v>1.7826311680029999E-2</v>
      </c>
      <c r="AC331" s="18">
        <v>1.758018893099E-2</v>
      </c>
      <c r="AD331" s="18">
        <v>1.6741300686090001E-2</v>
      </c>
      <c r="AE331" s="18">
        <v>1.6701585756980001E-2</v>
      </c>
      <c r="AF331" s="18">
        <v>1.624938776686E-2</v>
      </c>
      <c r="AG331" s="18">
        <v>1.6501814205480001E-2</v>
      </c>
      <c r="AH331" s="18">
        <v>1.6788660392700001E-2</v>
      </c>
      <c r="AI331" s="18">
        <v>1.7114154046229998E-2</v>
      </c>
      <c r="AJ331" s="18">
        <v>1.682275575528E-2</v>
      </c>
      <c r="AK331" s="18">
        <v>1.7545834975320002E-2</v>
      </c>
      <c r="AL331" s="18">
        <v>1.7320942009709999E-2</v>
      </c>
      <c r="AM331" s="18">
        <v>1.781534694465E-2</v>
      </c>
      <c r="AN331" s="18">
        <v>1.8363851464689999E-2</v>
      </c>
      <c r="AO331" s="220">
        <v>1.873445203311E-2</v>
      </c>
      <c r="AP331" s="220">
        <v>1.8979069151289999E-2</v>
      </c>
    </row>
    <row r="332" spans="1:42" hidden="1" outlineLevel="1" x14ac:dyDescent="0.25">
      <c r="A332" s="16" t="s">
        <v>16</v>
      </c>
      <c r="C332" s="53"/>
      <c r="D332" s="53"/>
      <c r="E332" s="53"/>
      <c r="F332" s="53"/>
      <c r="G332" s="54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>
        <v>3.1866189202670002E-2</v>
      </c>
      <c r="AB332" s="18">
        <v>3.2232522846490003E-2</v>
      </c>
      <c r="AC332" s="18">
        <v>3.2064898329509997E-2</v>
      </c>
      <c r="AD332" s="18">
        <v>3.211659340208E-2</v>
      </c>
      <c r="AE332" s="18">
        <v>3.155626607354E-2</v>
      </c>
      <c r="AF332" s="18">
        <v>3.1432769598660003E-2</v>
      </c>
      <c r="AG332" s="18">
        <v>3.0955812913170001E-2</v>
      </c>
      <c r="AH332" s="18">
        <v>3.118585647341E-2</v>
      </c>
      <c r="AI332" s="18">
        <v>3.118432584746E-2</v>
      </c>
      <c r="AJ332" s="18">
        <v>3.1689151889049999E-2</v>
      </c>
      <c r="AK332" s="18">
        <v>3.1976580532569999E-2</v>
      </c>
      <c r="AL332" s="18">
        <v>3.191713837488E-2</v>
      </c>
      <c r="AM332" s="18">
        <v>3.1444672500089997E-2</v>
      </c>
      <c r="AN332" s="18">
        <v>3.2710610421489997E-2</v>
      </c>
      <c r="AO332" s="220">
        <v>3.3760007236869997E-2</v>
      </c>
      <c r="AP332" s="220">
        <v>3.2632694515589998E-2</v>
      </c>
    </row>
    <row r="333" spans="1:42" hidden="1" outlineLevel="1" x14ac:dyDescent="0.25">
      <c r="A333" s="16" t="s">
        <v>17</v>
      </c>
      <c r="C333" s="53"/>
      <c r="D333" s="53"/>
      <c r="E333" s="53"/>
      <c r="F333" s="53"/>
      <c r="G333" s="54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>
        <v>5.2672136349210003E-2</v>
      </c>
      <c r="AB333" s="18">
        <v>5.4490668954070003E-2</v>
      </c>
      <c r="AC333" s="18">
        <v>5.3135507285050003E-2</v>
      </c>
      <c r="AD333" s="18">
        <v>5.3222957150489997E-2</v>
      </c>
      <c r="AE333" s="18">
        <v>5.1703422732819998E-2</v>
      </c>
      <c r="AF333" s="18">
        <v>5.2618437100849999E-2</v>
      </c>
      <c r="AG333" s="18">
        <v>5.1791838560560001E-2</v>
      </c>
      <c r="AH333" s="18">
        <v>5.1740831106460002E-2</v>
      </c>
      <c r="AI333" s="18">
        <v>5.24639292816E-2</v>
      </c>
      <c r="AJ333" s="18">
        <v>5.4371301560250003E-2</v>
      </c>
      <c r="AK333" s="18">
        <v>5.4241963632269997E-2</v>
      </c>
      <c r="AL333" s="18">
        <v>5.376097466996E-2</v>
      </c>
      <c r="AM333" s="18">
        <v>5.3977170429580001E-2</v>
      </c>
      <c r="AN333" s="18">
        <v>5.5497678032239997E-2</v>
      </c>
      <c r="AO333" s="220">
        <v>5.5977203853630003E-2</v>
      </c>
      <c r="AP333" s="220">
        <v>5.506491212576E-2</v>
      </c>
    </row>
    <row r="334" spans="1:42" hidden="1" outlineLevel="1" x14ac:dyDescent="0.25">
      <c r="A334" s="16" t="s">
        <v>18</v>
      </c>
      <c r="C334" s="53"/>
      <c r="D334" s="53"/>
      <c r="E334" s="53"/>
      <c r="F334" s="53"/>
      <c r="G334" s="54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>
        <v>7.6730429264309993E-2</v>
      </c>
      <c r="AB334" s="18">
        <v>7.7705563436820002E-2</v>
      </c>
      <c r="AC334" s="18">
        <v>7.7931365746920001E-2</v>
      </c>
      <c r="AD334" s="18">
        <v>7.6362926749109994E-2</v>
      </c>
      <c r="AE334" s="18">
        <v>7.5683404660949999E-2</v>
      </c>
      <c r="AF334" s="18">
        <v>7.4351513056169993E-2</v>
      </c>
      <c r="AG334" s="18">
        <v>7.5222426561960001E-2</v>
      </c>
      <c r="AH334" s="18">
        <v>7.6459083691570007E-2</v>
      </c>
      <c r="AI334" s="18">
        <v>7.6542488526170002E-2</v>
      </c>
      <c r="AJ334" s="18">
        <v>7.9058235596059998E-2</v>
      </c>
      <c r="AK334" s="18">
        <v>7.850588301526E-2</v>
      </c>
      <c r="AL334" s="18">
        <v>7.9054320602559999E-2</v>
      </c>
      <c r="AM334" s="18">
        <v>7.8022037377120004E-2</v>
      </c>
      <c r="AN334" s="18">
        <v>7.8814472127560001E-2</v>
      </c>
      <c r="AO334" s="220">
        <v>8.0392600298519995E-2</v>
      </c>
      <c r="AP334" s="220">
        <v>7.9758014660430004E-2</v>
      </c>
    </row>
    <row r="335" spans="1:42" hidden="1" outlineLevel="1" x14ac:dyDescent="0.25">
      <c r="A335" s="16" t="s">
        <v>19</v>
      </c>
      <c r="C335" s="53"/>
      <c r="D335" s="53"/>
      <c r="E335" s="53"/>
      <c r="F335" s="53"/>
      <c r="G335" s="54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>
        <v>9.4952631340370006E-2</v>
      </c>
      <c r="AB335" s="18">
        <v>9.401427424587E-2</v>
      </c>
      <c r="AC335" s="18">
        <v>9.4476170144630001E-2</v>
      </c>
      <c r="AD335" s="18">
        <v>9.3340454377389998E-2</v>
      </c>
      <c r="AE335" s="18">
        <v>9.3129710353589995E-2</v>
      </c>
      <c r="AF335" s="18">
        <v>9.3693278400410002E-2</v>
      </c>
      <c r="AG335" s="18">
        <v>9.5302947462599999E-2</v>
      </c>
      <c r="AH335" s="18">
        <v>9.3102513458040007E-2</v>
      </c>
      <c r="AI335" s="18">
        <v>9.3977061756089997E-2</v>
      </c>
      <c r="AJ335" s="18">
        <v>9.6491143114490002E-2</v>
      </c>
      <c r="AK335" s="18">
        <v>9.6258139578520002E-2</v>
      </c>
      <c r="AL335" s="18">
        <v>9.6567921395219997E-2</v>
      </c>
      <c r="AM335" s="18">
        <v>9.6854632530340004E-2</v>
      </c>
      <c r="AN335" s="18">
        <v>9.6701569756150005E-2</v>
      </c>
      <c r="AO335" s="220">
        <v>9.743543353386E-2</v>
      </c>
      <c r="AP335" s="220">
        <v>9.7297535988700001E-2</v>
      </c>
    </row>
    <row r="336" spans="1:42" hidden="1" outlineLevel="1" x14ac:dyDescent="0.25">
      <c r="A336" s="16" t="s">
        <v>20</v>
      </c>
      <c r="C336" s="53"/>
      <c r="D336" s="53"/>
      <c r="E336" s="53"/>
      <c r="F336" s="53"/>
      <c r="G336" s="54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>
        <v>0.10902724264539999</v>
      </c>
      <c r="AB336" s="18">
        <v>0.1095531875117</v>
      </c>
      <c r="AC336" s="18">
        <v>0.108864812937</v>
      </c>
      <c r="AD336" s="18">
        <v>0.10931144981719999</v>
      </c>
      <c r="AE336" s="18">
        <v>0.1094837601406</v>
      </c>
      <c r="AF336" s="18">
        <v>0.11001949542389999</v>
      </c>
      <c r="AG336" s="18">
        <v>0.1101446393956</v>
      </c>
      <c r="AH336" s="18">
        <v>0.11090778823440001</v>
      </c>
      <c r="AI336" s="18">
        <v>0.1099885968467</v>
      </c>
      <c r="AJ336" s="18">
        <v>0.11077644233099999</v>
      </c>
      <c r="AK336" s="18">
        <v>0.1113081498996</v>
      </c>
      <c r="AL336" s="18">
        <v>0.1099898166072</v>
      </c>
      <c r="AM336" s="18">
        <v>0.109781786756</v>
      </c>
      <c r="AN336" s="18">
        <v>0.1100065332933</v>
      </c>
      <c r="AO336" s="220">
        <v>0.1105160794247</v>
      </c>
      <c r="AP336" s="220">
        <v>0.10966175041950001</v>
      </c>
    </row>
    <row r="337" spans="1:42" hidden="1" outlineLevel="1" x14ac:dyDescent="0.25">
      <c r="A337" s="16" t="s">
        <v>21</v>
      </c>
      <c r="C337" s="53"/>
      <c r="D337" s="53"/>
      <c r="E337" s="53"/>
      <c r="F337" s="53"/>
      <c r="G337" s="54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>
        <v>0.11863696115319999</v>
      </c>
      <c r="AB337" s="18">
        <v>0.11953856135840001</v>
      </c>
      <c r="AC337" s="18">
        <v>0.11695575599080001</v>
      </c>
      <c r="AD337" s="18">
        <v>0.11688098270409999</v>
      </c>
      <c r="AE337" s="18">
        <v>0.1173281434628</v>
      </c>
      <c r="AF337" s="18">
        <v>0.1165499822332</v>
      </c>
      <c r="AG337" s="18">
        <v>0.1196779163974</v>
      </c>
      <c r="AH337" s="18">
        <v>0.1200089074784</v>
      </c>
      <c r="AI337" s="18">
        <v>0.1195540518891</v>
      </c>
      <c r="AJ337" s="18">
        <v>0.12068414477059999</v>
      </c>
      <c r="AK337" s="18">
        <v>0.1178573439171</v>
      </c>
      <c r="AL337" s="18">
        <v>0.1183750607793</v>
      </c>
      <c r="AM337" s="18">
        <v>0.119558172194</v>
      </c>
      <c r="AN337" s="18">
        <v>0.1195680963396</v>
      </c>
      <c r="AO337" s="220">
        <v>0.1172101858971</v>
      </c>
      <c r="AP337" s="220">
        <v>0.1162942683035</v>
      </c>
    </row>
    <row r="338" spans="1:42" hidden="1" outlineLevel="1" x14ac:dyDescent="0.25">
      <c r="A338" s="16" t="s">
        <v>22</v>
      </c>
      <c r="C338" s="53"/>
      <c r="D338" s="53"/>
      <c r="E338" s="53"/>
      <c r="F338" s="53"/>
      <c r="G338" s="54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>
        <v>0.1576424459453</v>
      </c>
      <c r="AB338" s="18">
        <v>0.1600409092409</v>
      </c>
      <c r="AC338" s="18">
        <v>0.15434701392969999</v>
      </c>
      <c r="AD338" s="18">
        <v>0.15222258740399999</v>
      </c>
      <c r="AE338" s="18">
        <v>0.1535116027366</v>
      </c>
      <c r="AF338" s="18">
        <v>0.1544460130418</v>
      </c>
      <c r="AG338" s="18">
        <v>0.1616581341021</v>
      </c>
      <c r="AH338" s="18">
        <v>0.16180628170870001</v>
      </c>
      <c r="AI338" s="18">
        <v>0.15938969569600001</v>
      </c>
      <c r="AJ338" s="18">
        <v>0.15809710129490001</v>
      </c>
      <c r="AK338" s="18">
        <v>0.15735892961020001</v>
      </c>
      <c r="AL338" s="18">
        <v>0.15670498435790001</v>
      </c>
      <c r="AM338" s="18">
        <v>0.15643116920530001</v>
      </c>
      <c r="AN338" s="18">
        <v>0.15777903342569999</v>
      </c>
      <c r="AO338" s="220">
        <v>0.15248993622509999</v>
      </c>
      <c r="AP338" s="220">
        <v>0.15169124790249999</v>
      </c>
    </row>
    <row r="339" spans="1:42" hidden="1" outlineLevel="1" x14ac:dyDescent="0.25">
      <c r="A339" s="16" t="s">
        <v>23</v>
      </c>
      <c r="C339" s="53"/>
      <c r="D339" s="53"/>
      <c r="E339" s="53"/>
      <c r="F339" s="53"/>
      <c r="G339" s="54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>
        <v>0.19588867231769999</v>
      </c>
      <c r="AB339" s="18">
        <v>0.19363707344969999</v>
      </c>
      <c r="AC339" s="18">
        <v>0.1947056625927</v>
      </c>
      <c r="AD339" s="18">
        <v>0.1925352286266</v>
      </c>
      <c r="AE339" s="18">
        <v>0.1942527480166</v>
      </c>
      <c r="AF339" s="18">
        <v>0.19462771423360001</v>
      </c>
      <c r="AG339" s="18">
        <v>0.19330980665040001</v>
      </c>
      <c r="AH339" s="18">
        <v>0.1927210410131</v>
      </c>
      <c r="AI339" s="18">
        <v>0.19261904986289999</v>
      </c>
      <c r="AJ339" s="18">
        <v>0.18750060530929999</v>
      </c>
      <c r="AK339" s="18">
        <v>0.1869335134831</v>
      </c>
      <c r="AL339" s="18">
        <v>0.1881450628893</v>
      </c>
      <c r="AM339" s="18">
        <v>0.18711065499980001</v>
      </c>
      <c r="AN339" s="18">
        <v>0.18556318754080001</v>
      </c>
      <c r="AO339" s="220">
        <v>0.1823239404767</v>
      </c>
      <c r="AP339" s="220">
        <v>0.18201006800319999</v>
      </c>
    </row>
    <row r="340" spans="1:42" hidden="1" outlineLevel="1" x14ac:dyDescent="0.25">
      <c r="A340" s="16" t="s">
        <v>24</v>
      </c>
      <c r="C340" s="53"/>
      <c r="D340" s="53"/>
      <c r="E340" s="53"/>
      <c r="F340" s="53"/>
      <c r="G340" s="54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>
        <v>9.5428584379670001E-2</v>
      </c>
      <c r="AB340" s="18">
        <v>9.0924086965130005E-2</v>
      </c>
      <c r="AC340" s="18">
        <v>9.6867161231789997E-2</v>
      </c>
      <c r="AD340" s="18">
        <v>0.10006778686169999</v>
      </c>
      <c r="AE340" s="18">
        <v>0.1002095145419</v>
      </c>
      <c r="AF340" s="18">
        <v>9.9685960413729999E-2</v>
      </c>
      <c r="AG340" s="18">
        <v>9.4636910383220002E-2</v>
      </c>
      <c r="AH340" s="18">
        <v>9.5097014058319995E-2</v>
      </c>
      <c r="AI340" s="18">
        <v>9.5974969607299995E-2</v>
      </c>
      <c r="AJ340" s="18">
        <v>9.3266055223580002E-2</v>
      </c>
      <c r="AK340" s="18">
        <v>9.3940588113870002E-2</v>
      </c>
      <c r="AL340" s="18">
        <v>9.397161493931E-2</v>
      </c>
      <c r="AM340" s="18">
        <v>9.4586079003280005E-2</v>
      </c>
      <c r="AN340" s="18">
        <v>9.1377818586340004E-2</v>
      </c>
      <c r="AO340" s="220">
        <v>9.4070288117960005E-2</v>
      </c>
      <c r="AP340" s="220">
        <v>9.6184756689920006E-2</v>
      </c>
    </row>
    <row r="341" spans="1:42" hidden="1" outlineLevel="1" x14ac:dyDescent="0.25">
      <c r="A341" s="36" t="s">
        <v>795</v>
      </c>
      <c r="B341" s="37"/>
      <c r="C341" s="53"/>
      <c r="D341" s="53"/>
      <c r="E341" s="53"/>
      <c r="F341" s="53"/>
      <c r="G341" s="54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2.047731290513E-2</v>
      </c>
      <c r="AB341" s="18">
        <v>1.9123970395789999E-2</v>
      </c>
      <c r="AC341" s="18">
        <v>2.1807119602919998E-2</v>
      </c>
      <c r="AD341" s="18">
        <v>2.5142763238980001E-2</v>
      </c>
      <c r="AE341" s="18">
        <v>2.5370125808019998E-2</v>
      </c>
      <c r="AF341" s="18">
        <v>2.497911204587E-2</v>
      </c>
      <c r="AG341" s="18">
        <v>2.1531885282569999E-2</v>
      </c>
      <c r="AH341" s="18">
        <v>2.1455404515700001E-2</v>
      </c>
      <c r="AI341" s="18">
        <v>2.1750808116030002E-2</v>
      </c>
      <c r="AJ341" s="18">
        <v>2.1122872943159999E-2</v>
      </c>
      <c r="AK341" s="18">
        <v>2.2012047514500001E-2</v>
      </c>
      <c r="AL341" s="18">
        <v>2.27429106155E-2</v>
      </c>
      <c r="AM341" s="18">
        <v>2.211839688884E-2</v>
      </c>
      <c r="AN341" s="18">
        <v>2.0103120088990001E-2</v>
      </c>
      <c r="AO341" s="220">
        <v>2.159301641865E-2</v>
      </c>
      <c r="AP341" s="220">
        <v>2.356266007242E-2</v>
      </c>
    </row>
    <row r="342" spans="1:42" hidden="1" outlineLevel="1" x14ac:dyDescent="0.25">
      <c r="C342" s="53"/>
      <c r="D342" s="53"/>
      <c r="E342" s="53"/>
      <c r="F342" s="53"/>
      <c r="G342" s="54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220"/>
      <c r="AP342" s="220"/>
    </row>
    <row r="343" spans="1:42" hidden="1" outlineLevel="1" x14ac:dyDescent="0.25">
      <c r="A343" s="49" t="s">
        <v>829</v>
      </c>
      <c r="B343" s="50"/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220"/>
      <c r="AP343" s="220"/>
    </row>
    <row r="344" spans="1:42" hidden="1" outlineLevel="1" x14ac:dyDescent="0.25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220"/>
      <c r="AP344" s="220"/>
    </row>
    <row r="345" spans="1:42" hidden="1" outlineLevel="1" x14ac:dyDescent="0.25">
      <c r="A345" s="16" t="s">
        <v>10</v>
      </c>
      <c r="C345" s="53"/>
      <c r="D345" s="53"/>
      <c r="E345" s="53"/>
      <c r="F345" s="53"/>
      <c r="G345" s="54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>
        <v>4.8037694650350004E-3</v>
      </c>
      <c r="AB345" s="18">
        <v>4.9373338397270001E-3</v>
      </c>
      <c r="AC345" s="18">
        <v>4.9434346683819999E-3</v>
      </c>
      <c r="AD345" s="18">
        <v>4.9940669658979997E-3</v>
      </c>
      <c r="AE345" s="18">
        <v>4.9079754601229998E-3</v>
      </c>
      <c r="AF345" s="18">
        <v>5.1929499430509998E-3</v>
      </c>
      <c r="AG345" s="18">
        <v>3.4582708645679999E-3</v>
      </c>
      <c r="AH345" s="18">
        <v>3.475534959793E-3</v>
      </c>
      <c r="AI345" s="18">
        <v>3.4906662619519999E-3</v>
      </c>
      <c r="AJ345" s="18">
        <v>3.2098500443919998E-3</v>
      </c>
      <c r="AK345" s="18">
        <v>3.0654821038290001E-3</v>
      </c>
      <c r="AL345" s="18">
        <v>3.1486146095720002E-3</v>
      </c>
      <c r="AM345" s="18">
        <v>3.2500045518269998E-3</v>
      </c>
      <c r="AN345" s="18">
        <v>3.4134877445070001E-3</v>
      </c>
      <c r="AO345" s="220">
        <v>3.177975803423E-3</v>
      </c>
      <c r="AP345" s="220">
        <v>3.3535440253259999E-3</v>
      </c>
    </row>
    <row r="346" spans="1:42" hidden="1" outlineLevel="1" x14ac:dyDescent="0.25">
      <c r="A346" s="16" t="s">
        <v>11</v>
      </c>
      <c r="C346" s="53"/>
      <c r="D346" s="53"/>
      <c r="E346" s="53"/>
      <c r="F346" s="53"/>
      <c r="G346" s="54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>
        <v>1.7468252600130001E-3</v>
      </c>
      <c r="AB346" s="18">
        <v>1.7090770983669999E-3</v>
      </c>
      <c r="AC346" s="18">
        <v>1.9301914106479999E-3</v>
      </c>
      <c r="AD346" s="18">
        <v>2.6105350049009999E-3</v>
      </c>
      <c r="AE346" s="18">
        <v>2.104843134321E-3</v>
      </c>
      <c r="AF346" s="18">
        <v>2.1524680990709999E-3</v>
      </c>
      <c r="AG346" s="18">
        <v>2.6286856571709999E-3</v>
      </c>
      <c r="AH346" s="18">
        <v>1.9762845849799998E-3</v>
      </c>
      <c r="AI346" s="18">
        <v>2.3239490059190002E-3</v>
      </c>
      <c r="AJ346" s="18">
        <v>2.0585968369809999E-3</v>
      </c>
      <c r="AK346" s="18">
        <v>3.831852629786E-3</v>
      </c>
      <c r="AL346" s="18">
        <v>2.592976737294E-3</v>
      </c>
      <c r="AM346" s="18">
        <v>2.4944012526630002E-3</v>
      </c>
      <c r="AN346" s="18">
        <v>2.1803429572240002E-3</v>
      </c>
      <c r="AO346" s="220">
        <v>2.2163404738569999E-3</v>
      </c>
      <c r="AP346" s="220">
        <v>2.2446388009519998E-3</v>
      </c>
    </row>
    <row r="347" spans="1:42" hidden="1" outlineLevel="1" x14ac:dyDescent="0.25">
      <c r="A347" s="16" t="s">
        <v>629</v>
      </c>
      <c r="C347" s="53"/>
      <c r="D347" s="53"/>
      <c r="E347" s="53"/>
      <c r="F347" s="53"/>
      <c r="G347" s="54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>
        <v>6.8953628685000003E-5</v>
      </c>
      <c r="AB347" s="18">
        <v>6.7022631309E-5</v>
      </c>
      <c r="AC347" s="18">
        <v>3.2169856843999998E-5</v>
      </c>
      <c r="AD347" s="18">
        <v>1.2381984213000001E-4</v>
      </c>
      <c r="AE347" s="18">
        <v>4.9877799391E-5</v>
      </c>
      <c r="AF347" s="18">
        <v>1.9304646627999999E-5</v>
      </c>
      <c r="AG347" s="18">
        <v>5.9970014993000002E-5</v>
      </c>
      <c r="AH347" s="18">
        <v>4.8676960221000002E-5</v>
      </c>
      <c r="AI347" s="18">
        <v>2.8456518439999999E-5</v>
      </c>
      <c r="AJ347" s="18">
        <v>4.8781915568000002E-5</v>
      </c>
      <c r="AK347" s="18">
        <v>8.5152280662000002E-5</v>
      </c>
      <c r="AL347" s="18">
        <v>3.7042524818000001E-5</v>
      </c>
      <c r="AM347" s="18">
        <v>3.6414616827E-5</v>
      </c>
      <c r="AN347" s="18">
        <v>7.1486654335000001E-5</v>
      </c>
      <c r="AO347" s="220">
        <v>2.7475295129999998E-5</v>
      </c>
      <c r="AP347" s="220">
        <v>0</v>
      </c>
    </row>
    <row r="348" spans="1:42" hidden="1" outlineLevel="1" x14ac:dyDescent="0.25">
      <c r="A348" s="16" t="s">
        <v>13</v>
      </c>
      <c r="C348" s="53"/>
      <c r="D348" s="53"/>
      <c r="E348" s="53"/>
      <c r="F348" s="53"/>
      <c r="G348" s="54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>
        <v>1.069930471758E-2</v>
      </c>
      <c r="AB348" s="18">
        <v>1.083532539488E-2</v>
      </c>
      <c r="AC348" s="18">
        <v>1.184923060426E-2</v>
      </c>
      <c r="AD348" s="18">
        <v>1.1742248361969999E-2</v>
      </c>
      <c r="AE348" s="18">
        <v>1.1561673898949999E-2</v>
      </c>
      <c r="AF348" s="18">
        <v>1.1447655450670001E-2</v>
      </c>
      <c r="AG348" s="18">
        <v>1.054472763618E-2</v>
      </c>
      <c r="AH348" s="18">
        <v>1.1117817714520001E-2</v>
      </c>
      <c r="AI348" s="18">
        <v>1.1268781302169999E-2</v>
      </c>
      <c r="AJ348" s="18">
        <v>1.1775954418179999E-2</v>
      </c>
      <c r="AK348" s="18">
        <v>1.19402420217E-2</v>
      </c>
      <c r="AL348" s="18">
        <v>1.233516076456E-2</v>
      </c>
      <c r="AM348" s="18">
        <v>1.206234182401E-2</v>
      </c>
      <c r="AN348" s="18">
        <v>1.257271533121E-2</v>
      </c>
      <c r="AO348" s="220">
        <v>1.412230169706E-2</v>
      </c>
      <c r="AP348" s="220">
        <v>1.525638961922E-2</v>
      </c>
    </row>
    <row r="349" spans="1:42" hidden="1" outlineLevel="1" x14ac:dyDescent="0.25">
      <c r="A349" s="16" t="s">
        <v>14</v>
      </c>
      <c r="C349" s="53"/>
      <c r="D349" s="53"/>
      <c r="E349" s="53"/>
      <c r="F349" s="53"/>
      <c r="G349" s="54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>
        <v>8.5962190426939998E-3</v>
      </c>
      <c r="AB349" s="18">
        <v>8.6570898773490005E-3</v>
      </c>
      <c r="AC349" s="18">
        <v>9.1791324861939996E-3</v>
      </c>
      <c r="AD349" s="18">
        <v>9.2968064799050006E-3</v>
      </c>
      <c r="AE349" s="18">
        <v>8.9780038904679997E-3</v>
      </c>
      <c r="AF349" s="18">
        <v>8.8029188625699997E-3</v>
      </c>
      <c r="AG349" s="18">
        <v>8.5957021489260002E-3</v>
      </c>
      <c r="AH349" s="18">
        <v>8.2653478455579996E-3</v>
      </c>
      <c r="AI349" s="18">
        <v>8.4800424950680006E-3</v>
      </c>
      <c r="AJ349" s="18">
        <v>8.9075777827639993E-3</v>
      </c>
      <c r="AK349" s="18">
        <v>8.8747599178749994E-3</v>
      </c>
      <c r="AL349" s="18">
        <v>8.8809453252329997E-3</v>
      </c>
      <c r="AM349" s="18">
        <v>9.4404894124499993E-3</v>
      </c>
      <c r="AN349" s="18">
        <v>9.7132491577980005E-3</v>
      </c>
      <c r="AO349" s="220">
        <v>1.0358186264179999E-2</v>
      </c>
      <c r="AP349" s="220">
        <v>1.049882849529E-2</v>
      </c>
    </row>
    <row r="350" spans="1:42" hidden="1" outlineLevel="1" x14ac:dyDescent="0.25">
      <c r="A350" s="16" t="s">
        <v>15</v>
      </c>
      <c r="C350" s="53"/>
      <c r="D350" s="53"/>
      <c r="E350" s="53"/>
      <c r="F350" s="53"/>
      <c r="G350" s="54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>
        <v>1.5870826868929998E-2</v>
      </c>
      <c r="AB350" s="18">
        <v>1.7202475369180001E-2</v>
      </c>
      <c r="AC350" s="18">
        <v>1.743606240952E-2</v>
      </c>
      <c r="AD350" s="18">
        <v>1.6529948924320002E-2</v>
      </c>
      <c r="AE350" s="18">
        <v>1.656940495785E-2</v>
      </c>
      <c r="AF350" s="18">
        <v>1.6129032258059998E-2</v>
      </c>
      <c r="AG350" s="18">
        <v>1.6351824087960001E-2</v>
      </c>
      <c r="AH350" s="18">
        <v>1.6628049611559999E-2</v>
      </c>
      <c r="AI350" s="18">
        <v>1.6950599483990001E-2</v>
      </c>
      <c r="AJ350" s="18">
        <v>1.6615120442550001E-2</v>
      </c>
      <c r="AK350" s="18">
        <v>1.7285912974369998E-2</v>
      </c>
      <c r="AL350" s="18">
        <v>1.7122907097349999E-2</v>
      </c>
      <c r="AM350" s="18">
        <v>1.7551845310709999E-2</v>
      </c>
      <c r="AN350" s="18">
        <v>1.8041444387849999E-2</v>
      </c>
      <c r="AO350" s="220">
        <v>1.8481715191090001E-2</v>
      </c>
      <c r="AP350" s="220">
        <v>1.8663590348950002E-2</v>
      </c>
    </row>
    <row r="351" spans="1:42" hidden="1" outlineLevel="1" x14ac:dyDescent="0.25">
      <c r="A351" s="16" t="s">
        <v>16</v>
      </c>
      <c r="C351" s="53"/>
      <c r="D351" s="53"/>
      <c r="E351" s="53"/>
      <c r="F351" s="53"/>
      <c r="G351" s="54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>
        <v>3.145434695168E-2</v>
      </c>
      <c r="AB351" s="18">
        <v>3.1422443645139998E-2</v>
      </c>
      <c r="AC351" s="18">
        <v>3.1966114417460001E-2</v>
      </c>
      <c r="AD351" s="18">
        <v>3.2038384151060001E-2</v>
      </c>
      <c r="AE351" s="18">
        <v>3.1482866975909997E-2</v>
      </c>
      <c r="AF351" s="18">
        <v>3.133144147796E-2</v>
      </c>
      <c r="AG351" s="18">
        <v>3.094452773613E-2</v>
      </c>
      <c r="AH351" s="18">
        <v>3.108510679725E-2</v>
      </c>
      <c r="AI351" s="18">
        <v>3.1093489148580001E-2</v>
      </c>
      <c r="AJ351" s="18">
        <v>3.1698488736260001E-2</v>
      </c>
      <c r="AK351" s="18">
        <v>3.1922643883700003E-2</v>
      </c>
      <c r="AL351" s="18">
        <v>3.1819528819079998E-2</v>
      </c>
      <c r="AM351" s="18">
        <v>3.1298363162970001E-2</v>
      </c>
      <c r="AN351" s="18">
        <v>3.2535363554319997E-2</v>
      </c>
      <c r="AO351" s="220">
        <v>3.3629761239689998E-2</v>
      </c>
      <c r="AP351" s="220">
        <v>3.2507020085490002E-2</v>
      </c>
    </row>
    <row r="352" spans="1:42" hidden="1" outlineLevel="1" x14ac:dyDescent="0.25">
      <c r="A352" s="16" t="s">
        <v>17</v>
      </c>
      <c r="C352" s="53"/>
      <c r="D352" s="53"/>
      <c r="E352" s="53"/>
      <c r="F352" s="53"/>
      <c r="G352" s="54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>
        <v>5.2358788714590002E-2</v>
      </c>
      <c r="AB352" s="18">
        <v>5.3919706887690003E-2</v>
      </c>
      <c r="AC352" s="18">
        <v>5.3198219934590001E-2</v>
      </c>
      <c r="AD352" s="18">
        <v>5.324253211577E-2</v>
      </c>
      <c r="AE352" s="18">
        <v>5.1733253528849998E-2</v>
      </c>
      <c r="AF352" s="18">
        <v>5.2701685295650003E-2</v>
      </c>
      <c r="AG352" s="18">
        <v>5.1824087956019997E-2</v>
      </c>
      <c r="AH352" s="18">
        <v>5.173387332308E-2</v>
      </c>
      <c r="AI352" s="18">
        <v>5.2407421460009998E-2</v>
      </c>
      <c r="AJ352" s="18">
        <v>5.4362566709269998E-2</v>
      </c>
      <c r="AK352" s="18">
        <v>5.441230734297E-2</v>
      </c>
      <c r="AL352" s="18">
        <v>5.3878352348499997E-2</v>
      </c>
      <c r="AM352" s="18">
        <v>5.4011980408940001E-2</v>
      </c>
      <c r="AN352" s="18">
        <v>5.5491515427709998E-2</v>
      </c>
      <c r="AO352" s="220">
        <v>5.6086235792979999E-2</v>
      </c>
      <c r="AP352" s="220">
        <v>5.522169161703E-2</v>
      </c>
    </row>
    <row r="353" spans="1:42" hidden="1" outlineLevel="1" x14ac:dyDescent="0.25">
      <c r="A353" s="16" t="s">
        <v>18</v>
      </c>
      <c r="C353" s="53"/>
      <c r="D353" s="53"/>
      <c r="E353" s="53"/>
      <c r="F353" s="53"/>
      <c r="G353" s="54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>
        <v>7.6412112854109995E-2</v>
      </c>
      <c r="AB353" s="18">
        <v>7.7567525301039997E-2</v>
      </c>
      <c r="AC353" s="18">
        <v>7.8108412417560003E-2</v>
      </c>
      <c r="AD353" s="18">
        <v>7.6551617396690003E-2</v>
      </c>
      <c r="AE353" s="18">
        <v>7.5874108434340004E-2</v>
      </c>
      <c r="AF353" s="18">
        <v>7.462211154225E-2</v>
      </c>
      <c r="AG353" s="18">
        <v>7.5412293853069995E-2</v>
      </c>
      <c r="AH353" s="18">
        <v>7.6627270780189993E-2</v>
      </c>
      <c r="AI353" s="18">
        <v>7.6747230232210001E-2</v>
      </c>
      <c r="AJ353" s="18">
        <v>7.9299881947759998E-2</v>
      </c>
      <c r="AK353" s="18">
        <v>7.8784782341310006E-2</v>
      </c>
      <c r="AL353" s="18">
        <v>7.9326566898799994E-2</v>
      </c>
      <c r="AM353" s="18">
        <v>7.8273218870049996E-2</v>
      </c>
      <c r="AN353" s="18">
        <v>7.9207213003419999E-2</v>
      </c>
      <c r="AO353" s="220">
        <v>8.0713258661590001E-2</v>
      </c>
      <c r="AP353" s="220">
        <v>8.0011089052239998E-2</v>
      </c>
    </row>
    <row r="354" spans="1:42" hidden="1" outlineLevel="1" x14ac:dyDescent="0.25">
      <c r="A354" s="16" t="s">
        <v>19</v>
      </c>
      <c r="C354" s="53"/>
      <c r="D354" s="53"/>
      <c r="E354" s="53"/>
      <c r="F354" s="53"/>
      <c r="G354" s="54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>
        <v>9.5133023041999998E-2</v>
      </c>
      <c r="AB354" s="18">
        <v>9.4099774357139995E-2</v>
      </c>
      <c r="AC354" s="18">
        <v>9.4804568119670002E-2</v>
      </c>
      <c r="AD354" s="18">
        <v>9.3700665531650004E-2</v>
      </c>
      <c r="AE354" s="18">
        <v>9.3480971619530007E-2</v>
      </c>
      <c r="AF354" s="18">
        <v>9.4100499990350001E-2</v>
      </c>
      <c r="AG354" s="18">
        <v>9.5672163918039996E-2</v>
      </c>
      <c r="AH354" s="18">
        <v>9.3479234408769998E-2</v>
      </c>
      <c r="AI354" s="18">
        <v>9.4371300652599993E-2</v>
      </c>
      <c r="AJ354" s="18">
        <v>9.6900397084789994E-2</v>
      </c>
      <c r="AK354" s="18">
        <v>9.6742452196459994E-2</v>
      </c>
      <c r="AL354" s="18">
        <v>9.7116239442880004E-2</v>
      </c>
      <c r="AM354" s="18">
        <v>9.7327167124880001E-2</v>
      </c>
      <c r="AN354" s="18">
        <v>9.7338015709189998E-2</v>
      </c>
      <c r="AO354" s="220">
        <v>9.8095962047460003E-2</v>
      </c>
      <c r="AP354" s="220">
        <v>9.7932428323590004E-2</v>
      </c>
    </row>
    <row r="355" spans="1:42" hidden="1" outlineLevel="1" x14ac:dyDescent="0.25">
      <c r="A355" s="16" t="s">
        <v>20</v>
      </c>
      <c r="C355" s="53"/>
      <c r="D355" s="53"/>
      <c r="E355" s="53"/>
      <c r="F355" s="53"/>
      <c r="G355" s="54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>
        <v>0.10945239326550001</v>
      </c>
      <c r="AB355" s="18">
        <v>0.1101628649941</v>
      </c>
      <c r="AC355" s="18">
        <v>0.1093453434132</v>
      </c>
      <c r="AD355" s="18">
        <v>0.10978692668829999</v>
      </c>
      <c r="AE355" s="18">
        <v>0.1099605965385</v>
      </c>
      <c r="AF355" s="18">
        <v>0.1105094496245</v>
      </c>
      <c r="AG355" s="18">
        <v>0.11067466266870001</v>
      </c>
      <c r="AH355" s="18">
        <v>0.1114312973383</v>
      </c>
      <c r="AI355" s="18">
        <v>0.1105440886326</v>
      </c>
      <c r="AJ355" s="18">
        <v>0.1114666770735</v>
      </c>
      <c r="AK355" s="18">
        <v>0.1119184808833</v>
      </c>
      <c r="AL355" s="18">
        <v>0.1106460216328</v>
      </c>
      <c r="AM355" s="18">
        <v>0.1105183620705</v>
      </c>
      <c r="AN355" s="18">
        <v>0.11083112171499999</v>
      </c>
      <c r="AO355" s="220">
        <v>0.1113940048906</v>
      </c>
      <c r="AP355" s="220">
        <v>0.11050598272250001</v>
      </c>
    </row>
    <row r="356" spans="1:42" hidden="1" outlineLevel="1" x14ac:dyDescent="0.25">
      <c r="A356" s="16" t="s">
        <v>21</v>
      </c>
      <c r="C356" s="53"/>
      <c r="D356" s="53"/>
      <c r="E356" s="53"/>
      <c r="F356" s="53"/>
      <c r="G356" s="54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>
        <v>0.1193702235247</v>
      </c>
      <c r="AB356" s="18">
        <v>0.1204620093385</v>
      </c>
      <c r="AC356" s="18">
        <v>0.1174092541955</v>
      </c>
      <c r="AD356" s="18">
        <v>0.11737089201879999</v>
      </c>
      <c r="AE356" s="18">
        <v>0.1178313132825</v>
      </c>
      <c r="AF356" s="18">
        <v>0.1169861585684</v>
      </c>
      <c r="AG356" s="18">
        <v>0.1202498750625</v>
      </c>
      <c r="AH356" s="18">
        <v>0.1205825658599</v>
      </c>
      <c r="AI356" s="18">
        <v>0.1201244498406</v>
      </c>
      <c r="AJ356" s="18">
        <v>0.1213303804014</v>
      </c>
      <c r="AK356" s="18">
        <v>0.1184657451298</v>
      </c>
      <c r="AL356" s="18">
        <v>0.1190546747666</v>
      </c>
      <c r="AM356" s="18">
        <v>0.1204231378475</v>
      </c>
      <c r="AN356" s="18">
        <v>0.1204639483866</v>
      </c>
      <c r="AO356" s="220">
        <v>0.1179606004268</v>
      </c>
      <c r="AP356" s="220">
        <v>0.1171325857166</v>
      </c>
    </row>
    <row r="357" spans="1:42" hidden="1" outlineLevel="1" x14ac:dyDescent="0.25">
      <c r="A357" s="16" t="s">
        <v>22</v>
      </c>
      <c r="C357" s="53"/>
      <c r="D357" s="53"/>
      <c r="E357" s="53"/>
      <c r="F357" s="53"/>
      <c r="G357" s="54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>
        <v>0.15885766821809999</v>
      </c>
      <c r="AB357" s="18">
        <v>0.1617591206631</v>
      </c>
      <c r="AC357" s="18">
        <v>0.1550050935607</v>
      </c>
      <c r="AD357" s="18">
        <v>0.1528452767889</v>
      </c>
      <c r="AE357" s="18">
        <v>0.15419222903890001</v>
      </c>
      <c r="AF357" s="18">
        <v>0.1551610972761</v>
      </c>
      <c r="AG357" s="18">
        <v>0.16247876061970001</v>
      </c>
      <c r="AH357" s="18">
        <v>0.16262972409900001</v>
      </c>
      <c r="AI357" s="18">
        <v>0.16019122780389999</v>
      </c>
      <c r="AJ357" s="18">
        <v>0.15889245538890001</v>
      </c>
      <c r="AK357" s="18">
        <v>0.15814670791820001</v>
      </c>
      <c r="AL357" s="18">
        <v>0.15756037931549999</v>
      </c>
      <c r="AM357" s="18">
        <v>0.15745680316079999</v>
      </c>
      <c r="AN357" s="18">
        <v>0.1589327042508</v>
      </c>
      <c r="AO357" s="220">
        <v>0.1535685829159</v>
      </c>
      <c r="AP357" s="220">
        <v>0.15268015238499999</v>
      </c>
    </row>
    <row r="358" spans="1:42" hidden="1" outlineLevel="1" x14ac:dyDescent="0.25">
      <c r="A358" s="16" t="s">
        <v>23</v>
      </c>
      <c r="C358" s="53"/>
      <c r="D358" s="53"/>
      <c r="E358" s="53"/>
      <c r="F358" s="53"/>
      <c r="G358" s="54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>
        <v>0.1979084065966</v>
      </c>
      <c r="AB358" s="18">
        <v>0.195851299122</v>
      </c>
      <c r="AC358" s="18">
        <v>0.1955712830411</v>
      </c>
      <c r="AD358" s="18">
        <v>0.19337563844610001</v>
      </c>
      <c r="AE358" s="18">
        <v>0.19511197565960001</v>
      </c>
      <c r="AF358" s="18">
        <v>0.19554641802280001</v>
      </c>
      <c r="AG358" s="18">
        <v>0.1943128435782</v>
      </c>
      <c r="AH358" s="18">
        <v>0.19373430168030001</v>
      </c>
      <c r="AI358" s="18">
        <v>0.19358969494610001</v>
      </c>
      <c r="AJ358" s="18">
        <v>0.1884055143077</v>
      </c>
      <c r="AK358" s="18">
        <v>0.1879216220563</v>
      </c>
      <c r="AL358" s="18">
        <v>0.1891576529856</v>
      </c>
      <c r="AM358" s="18">
        <v>0.1883455018845</v>
      </c>
      <c r="AN358" s="18">
        <v>0.1868124994415</v>
      </c>
      <c r="AO358" s="220">
        <v>0.1836723479471</v>
      </c>
      <c r="AP358" s="220">
        <v>0.183398615657</v>
      </c>
    </row>
    <row r="359" spans="1:42" hidden="1" outlineLevel="1" x14ac:dyDescent="0.25">
      <c r="A359" s="16" t="s">
        <v>24</v>
      </c>
      <c r="C359" s="53"/>
      <c r="D359" s="53"/>
      <c r="E359" s="53"/>
      <c r="F359" s="53"/>
      <c r="G359" s="54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9.652358788715E-2</v>
      </c>
      <c r="AB359" s="18">
        <v>9.1966220593819994E-2</v>
      </c>
      <c r="AC359" s="18">
        <v>9.7313816953510004E-2</v>
      </c>
      <c r="AD359" s="18">
        <v>0.10053139348909999</v>
      </c>
      <c r="AE359" s="18">
        <v>0.1006733502918</v>
      </c>
      <c r="AF359" s="18">
        <v>0.10019111600159999</v>
      </c>
      <c r="AG359" s="18">
        <v>9.5142428785609995E-2</v>
      </c>
      <c r="AH359" s="18">
        <v>9.5621020658500006E-2</v>
      </c>
      <c r="AI359" s="18">
        <v>9.6505539535590004E-2</v>
      </c>
      <c r="AJ359" s="18">
        <v>9.3768598105310005E-2</v>
      </c>
      <c r="AK359" s="18">
        <v>9.4443340618579993E-2</v>
      </c>
      <c r="AL359" s="18">
        <v>9.4412135131130004E-2</v>
      </c>
      <c r="AM359" s="18">
        <v>9.5215119348909999E-2</v>
      </c>
      <c r="AN359" s="18">
        <v>9.2128425774509998E-2</v>
      </c>
      <c r="AO359" s="220">
        <v>9.4771451336670004E-2</v>
      </c>
      <c r="AP359" s="220">
        <v>9.6841408667349999E-2</v>
      </c>
    </row>
    <row r="360" spans="1:42" hidden="1" outlineLevel="1" x14ac:dyDescent="0.25">
      <c r="A360" s="36" t="s">
        <v>795</v>
      </c>
      <c r="B360" s="37"/>
      <c r="C360" s="53"/>
      <c r="D360" s="53"/>
      <c r="E360" s="53"/>
      <c r="F360" s="53"/>
      <c r="G360" s="54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>
        <v>2.0743549962650001E-2</v>
      </c>
      <c r="AB360" s="18">
        <v>1.9380710886709999E-2</v>
      </c>
      <c r="AC360" s="18">
        <v>2.190767251086E-2</v>
      </c>
      <c r="AD360" s="18">
        <v>2.525924779446E-2</v>
      </c>
      <c r="AE360" s="18">
        <v>2.548755548905E-2</v>
      </c>
      <c r="AF360" s="18">
        <v>2.5105692940290001E-2</v>
      </c>
      <c r="AG360" s="18">
        <v>2.164917541229E-2</v>
      </c>
      <c r="AH360" s="18">
        <v>2.1563893377990001E-2</v>
      </c>
      <c r="AI360" s="18">
        <v>2.188306268022E-2</v>
      </c>
      <c r="AJ360" s="18">
        <v>2.125915880465E-2</v>
      </c>
      <c r="AK360" s="18">
        <v>2.2158515701130001E-2</v>
      </c>
      <c r="AL360" s="18">
        <v>2.2910801600240002E-2</v>
      </c>
      <c r="AM360" s="18">
        <v>2.2294849152449999E-2</v>
      </c>
      <c r="AN360" s="18">
        <v>2.0266466504029999E-2</v>
      </c>
      <c r="AO360" s="220">
        <v>2.1723800016489998E-2</v>
      </c>
      <c r="AP360" s="220">
        <v>2.3752034483380001E-2</v>
      </c>
    </row>
    <row r="361" spans="1:42" hidden="1" outlineLevel="1" x14ac:dyDescent="0.25">
      <c r="C361" s="53"/>
      <c r="D361" s="53"/>
      <c r="E361" s="53"/>
      <c r="F361" s="53"/>
      <c r="G361" s="54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220"/>
      <c r="AP361" s="220"/>
    </row>
    <row r="362" spans="1:42" hidden="1" outlineLevel="1" x14ac:dyDescent="0.25">
      <c r="A362" s="49" t="s">
        <v>830</v>
      </c>
      <c r="B362" s="50"/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220"/>
      <c r="AP362" s="220"/>
    </row>
    <row r="363" spans="1:42" hidden="1" outlineLevel="1" x14ac:dyDescent="0.25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220"/>
      <c r="AP363" s="220"/>
    </row>
    <row r="364" spans="1:42" hidden="1" outlineLevel="1" x14ac:dyDescent="0.25">
      <c r="A364" s="16" t="s">
        <v>10</v>
      </c>
      <c r="C364" s="53"/>
      <c r="D364" s="53"/>
      <c r="E364" s="53"/>
      <c r="F364" s="53"/>
      <c r="G364" s="54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>
        <v>2.5420035830150001E-3</v>
      </c>
      <c r="AB364" s="18">
        <v>2.4439918533599998E-3</v>
      </c>
      <c r="AC364" s="18">
        <v>1.9603724707689999E-3</v>
      </c>
      <c r="AD364" s="18">
        <v>1.64898832338E-3</v>
      </c>
      <c r="AE364" s="18">
        <v>1.6014196368670001E-3</v>
      </c>
      <c r="AF364" s="18">
        <v>1.816094353408E-3</v>
      </c>
      <c r="AG364" s="18">
        <v>1.7815568377370001E-3</v>
      </c>
      <c r="AH364" s="18">
        <v>2.004206850022E-3</v>
      </c>
      <c r="AI364" s="18">
        <v>2.0744474602560001E-3</v>
      </c>
      <c r="AJ364" s="18">
        <v>2.1152429696499999E-3</v>
      </c>
      <c r="AK364" s="18">
        <v>1.909342929005E-3</v>
      </c>
      <c r="AL364" s="18">
        <v>1.8843206575380001E-3</v>
      </c>
      <c r="AM364" s="18">
        <v>1.7819706498949999E-3</v>
      </c>
      <c r="AN364" s="18">
        <v>1.888590793561E-3</v>
      </c>
      <c r="AO364" s="220">
        <v>1.968332491421E-3</v>
      </c>
      <c r="AP364" s="220">
        <v>2.1648316336020002E-3</v>
      </c>
    </row>
    <row r="365" spans="1:42" hidden="1" outlineLevel="1" x14ac:dyDescent="0.25">
      <c r="A365" s="16" t="s">
        <v>11</v>
      </c>
      <c r="C365" s="53"/>
      <c r="D365" s="53"/>
      <c r="E365" s="53"/>
      <c r="F365" s="53"/>
      <c r="G365" s="54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>
        <v>1.476783033942E-3</v>
      </c>
      <c r="AB365" s="18">
        <v>1.461602971127E-3</v>
      </c>
      <c r="AC365" s="18">
        <v>1.8903591682420001E-3</v>
      </c>
      <c r="AD365" s="18">
        <v>2.4957661110619998E-3</v>
      </c>
      <c r="AE365" s="18">
        <v>2.09915817265E-3</v>
      </c>
      <c r="AF365" s="18">
        <v>2.1500887172530001E-3</v>
      </c>
      <c r="AG365" s="18">
        <v>2.5913554003440002E-3</v>
      </c>
      <c r="AH365" s="18">
        <v>2.1034250109140001E-3</v>
      </c>
      <c r="AI365" s="18">
        <v>1.9581233036060001E-3</v>
      </c>
      <c r="AJ365" s="18">
        <v>2.020812479934E-3</v>
      </c>
      <c r="AK365" s="18">
        <v>2.0929335952559998E-3</v>
      </c>
      <c r="AL365" s="18">
        <v>2.189401144949E-3</v>
      </c>
      <c r="AM365" s="18">
        <v>2.0090845562539998E-3</v>
      </c>
      <c r="AN365" s="18">
        <v>1.6944365998310001E-3</v>
      </c>
      <c r="AO365" s="220">
        <v>1.6373739309170001E-3</v>
      </c>
      <c r="AP365" s="220">
        <v>1.8265766908520001E-3</v>
      </c>
    </row>
    <row r="366" spans="1:42" hidden="1" outlineLevel="1" x14ac:dyDescent="0.25">
      <c r="A366" s="16" t="s">
        <v>629</v>
      </c>
      <c r="C366" s="53"/>
      <c r="D366" s="53"/>
      <c r="E366" s="53"/>
      <c r="F366" s="53"/>
      <c r="G366" s="54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>
        <v>2.4209557933E-5</v>
      </c>
      <c r="AB366" s="18">
        <v>2.3960704445000001E-5</v>
      </c>
      <c r="AC366" s="18">
        <v>0</v>
      </c>
      <c r="AD366" s="18">
        <v>8.9134503965999999E-5</v>
      </c>
      <c r="AE366" s="18">
        <v>4.3281611807000001E-5</v>
      </c>
      <c r="AF366" s="18">
        <v>0</v>
      </c>
      <c r="AG366" s="18">
        <v>0</v>
      </c>
      <c r="AH366" s="18">
        <v>1.9843632178000001E-5</v>
      </c>
      <c r="AI366" s="18">
        <v>0</v>
      </c>
      <c r="AJ366" s="18">
        <v>1.8886097942999998E-5</v>
      </c>
      <c r="AK366" s="18">
        <v>3.6718133249999999E-5</v>
      </c>
      <c r="AL366" s="18">
        <v>3.5891822048000003E-5</v>
      </c>
      <c r="AM366" s="18">
        <v>1.7470300488999999E-5</v>
      </c>
      <c r="AN366" s="18">
        <v>0</v>
      </c>
      <c r="AO366" s="220">
        <v>1.7418871604999999E-5</v>
      </c>
      <c r="AP366" s="220">
        <v>0</v>
      </c>
    </row>
    <row r="367" spans="1:42" hidden="1" outlineLevel="1" x14ac:dyDescent="0.25">
      <c r="A367" s="16" t="s">
        <v>13</v>
      </c>
      <c r="C367" s="53"/>
      <c r="D367" s="53"/>
      <c r="E367" s="53"/>
      <c r="F367" s="53"/>
      <c r="G367" s="54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>
        <v>2.086863893865E-2</v>
      </c>
      <c r="AB367" s="18">
        <v>2.1876123158020001E-2</v>
      </c>
      <c r="AC367" s="18">
        <v>2.2590958948870001E-2</v>
      </c>
      <c r="AD367" s="18">
        <v>2.221677511365E-2</v>
      </c>
      <c r="AE367" s="18">
        <v>2.2225107663009998E-2</v>
      </c>
      <c r="AF367" s="18">
        <v>2.2022753366039999E-2</v>
      </c>
      <c r="AG367" s="18">
        <v>2.206701083106E-2</v>
      </c>
      <c r="AH367" s="18">
        <v>2.2800333373019999E-2</v>
      </c>
      <c r="AI367" s="18">
        <v>2.310973245444E-2</v>
      </c>
      <c r="AJ367" s="18">
        <v>2.423086366126E-2</v>
      </c>
      <c r="AK367" s="18">
        <v>2.48398171437E-2</v>
      </c>
      <c r="AL367" s="18">
        <v>2.5644706853539999E-2</v>
      </c>
      <c r="AM367" s="18">
        <v>2.5751222921029999E-2</v>
      </c>
      <c r="AN367" s="18">
        <v>2.7640497034739999E-2</v>
      </c>
      <c r="AO367" s="220">
        <v>2.9734013830580001E-2</v>
      </c>
      <c r="AP367" s="220">
        <v>3.0409119353259999E-2</v>
      </c>
    </row>
    <row r="368" spans="1:42" hidden="1" outlineLevel="1" x14ac:dyDescent="0.25">
      <c r="A368" s="16" t="s">
        <v>14</v>
      </c>
      <c r="C368" s="53"/>
      <c r="D368" s="53"/>
      <c r="E368" s="53"/>
      <c r="F368" s="53"/>
      <c r="G368" s="54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>
        <v>1.375102890621E-2</v>
      </c>
      <c r="AB368" s="18">
        <v>1.440038337127E-2</v>
      </c>
      <c r="AC368" s="18">
        <v>1.4072673808020001E-2</v>
      </c>
      <c r="AD368" s="18">
        <v>1.3593011854889999E-2</v>
      </c>
      <c r="AE368" s="18">
        <v>1.365534852518E-2</v>
      </c>
      <c r="AF368" s="18">
        <v>1.313015342866E-2</v>
      </c>
      <c r="AG368" s="18">
        <v>1.269359246887E-2</v>
      </c>
      <c r="AH368" s="18">
        <v>1.28785172838E-2</v>
      </c>
      <c r="AI368" s="18">
        <v>1.34548274525E-2</v>
      </c>
      <c r="AJ368" s="18">
        <v>1.3919054184220001E-2</v>
      </c>
      <c r="AK368" s="18">
        <v>1.4007967834920001E-2</v>
      </c>
      <c r="AL368" s="18">
        <v>1.3818351488609999E-2</v>
      </c>
      <c r="AM368" s="18">
        <v>1.446540880503E-2</v>
      </c>
      <c r="AN368" s="18">
        <v>1.517932787348E-2</v>
      </c>
      <c r="AO368" s="220">
        <v>1.5781497674580001E-2</v>
      </c>
      <c r="AP368" s="220">
        <v>1.566120384934E-2</v>
      </c>
    </row>
    <row r="369" spans="1:42" hidden="1" outlineLevel="1" x14ac:dyDescent="0.25">
      <c r="A369" s="16" t="s">
        <v>15</v>
      </c>
      <c r="C369" s="53"/>
      <c r="D369" s="53"/>
      <c r="E369" s="53"/>
      <c r="F369" s="53"/>
      <c r="G369" s="54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>
        <v>2.3652738101E-2</v>
      </c>
      <c r="AB369" s="18">
        <v>2.5470228824730001E-2</v>
      </c>
      <c r="AC369" s="18">
        <v>2.5391491049969999E-2</v>
      </c>
      <c r="AD369" s="18">
        <v>2.4467421338800002E-2</v>
      </c>
      <c r="AE369" s="18">
        <v>2.3242225540479999E-2</v>
      </c>
      <c r="AF369" s="18">
        <v>2.3233482934979999E-2</v>
      </c>
      <c r="AG369" s="18">
        <v>2.3686607956269999E-2</v>
      </c>
      <c r="AH369" s="18">
        <v>2.5042663809180001E-2</v>
      </c>
      <c r="AI369" s="18">
        <v>2.5358666149670001E-2</v>
      </c>
      <c r="AJ369" s="18">
        <v>2.4438610738639999E-2</v>
      </c>
      <c r="AK369" s="18">
        <v>2.48398171437E-2</v>
      </c>
      <c r="AL369" s="18">
        <v>2.5052491789750001E-2</v>
      </c>
      <c r="AM369" s="18">
        <v>2.5314465408810001E-2</v>
      </c>
      <c r="AN369" s="18">
        <v>2.6934481784810001E-2</v>
      </c>
      <c r="AO369" s="220">
        <v>2.6737967914440001E-2</v>
      </c>
      <c r="AP369" s="220">
        <v>2.7026569925750001E-2</v>
      </c>
    </row>
    <row r="370" spans="1:42" hidden="1" outlineLevel="1" x14ac:dyDescent="0.25">
      <c r="A370" s="16" t="s">
        <v>16</v>
      </c>
      <c r="C370" s="53"/>
      <c r="D370" s="53"/>
      <c r="E370" s="53"/>
      <c r="F370" s="53"/>
      <c r="G370" s="54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>
        <v>4.3093013121580002E-2</v>
      </c>
      <c r="AB370" s="18">
        <v>4.4926320833829997E-2</v>
      </c>
      <c r="AC370" s="18">
        <v>4.4411771569930002E-2</v>
      </c>
      <c r="AD370" s="18">
        <v>4.4232997593370002E-2</v>
      </c>
      <c r="AE370" s="18">
        <v>4.3238330195419998E-2</v>
      </c>
      <c r="AF370" s="18">
        <v>4.3502765890829999E-2</v>
      </c>
      <c r="AG370" s="18">
        <v>4.4012551877719998E-2</v>
      </c>
      <c r="AH370" s="18">
        <v>4.4231456125729998E-2</v>
      </c>
      <c r="AI370" s="18">
        <v>4.3311360992629999E-2</v>
      </c>
      <c r="AJ370" s="18">
        <v>4.3796861130519997E-2</v>
      </c>
      <c r="AK370" s="18">
        <v>4.4300427766249997E-2</v>
      </c>
      <c r="AL370" s="18">
        <v>4.4164887030489999E-2</v>
      </c>
      <c r="AM370" s="18">
        <v>4.334381551363E-2</v>
      </c>
      <c r="AN370" s="18">
        <v>4.573213781418E-2</v>
      </c>
      <c r="AO370" s="220">
        <v>4.5933564423700002E-2</v>
      </c>
      <c r="AP370" s="220">
        <v>4.4260659258880002E-2</v>
      </c>
    </row>
    <row r="371" spans="1:42" hidden="1" outlineLevel="1" x14ac:dyDescent="0.25">
      <c r="A371" s="16" t="s">
        <v>17</v>
      </c>
      <c r="C371" s="53"/>
      <c r="D371" s="53"/>
      <c r="E371" s="53"/>
      <c r="F371" s="53"/>
      <c r="G371" s="54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>
        <v>7.1636081925139997E-2</v>
      </c>
      <c r="AB371" s="18">
        <v>7.5548101114169999E-2</v>
      </c>
      <c r="AC371" s="18">
        <v>7.3350603281290006E-2</v>
      </c>
      <c r="AD371" s="18">
        <v>7.2087530082900003E-2</v>
      </c>
      <c r="AE371" s="18">
        <v>6.9899803068669997E-2</v>
      </c>
      <c r="AF371" s="18">
        <v>7.111992485127E-2</v>
      </c>
      <c r="AG371" s="18">
        <v>6.9602186456119999E-2</v>
      </c>
      <c r="AH371" s="18">
        <v>7.0087708854230005E-2</v>
      </c>
      <c r="AI371" s="18">
        <v>7.1229158588600003E-2</v>
      </c>
      <c r="AJ371" s="18">
        <v>7.1578311205119996E-2</v>
      </c>
      <c r="AK371" s="18">
        <v>7.1728873304079996E-2</v>
      </c>
      <c r="AL371" s="18">
        <v>7.0742781257289999E-2</v>
      </c>
      <c r="AM371" s="18">
        <v>7.1960167714879994E-2</v>
      </c>
      <c r="AN371" s="18">
        <v>7.4308105055070003E-2</v>
      </c>
      <c r="AO371" s="220">
        <v>7.4256649654240003E-2</v>
      </c>
      <c r="AP371" s="220">
        <v>7.2826289174150002E-2</v>
      </c>
    </row>
    <row r="372" spans="1:42" hidden="1" outlineLevel="1" x14ac:dyDescent="0.25">
      <c r="A372" s="16" t="s">
        <v>18</v>
      </c>
      <c r="C372" s="53"/>
      <c r="D372" s="53"/>
      <c r="E372" s="53"/>
      <c r="F372" s="53"/>
      <c r="G372" s="54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>
        <v>9.9646540454169999E-2</v>
      </c>
      <c r="AB372" s="18">
        <v>0.1018090331856</v>
      </c>
      <c r="AC372" s="18">
        <v>0.1011925599197</v>
      </c>
      <c r="AD372" s="18">
        <v>9.7201176575449993E-2</v>
      </c>
      <c r="AE372" s="18">
        <v>9.7535112207580002E-2</v>
      </c>
      <c r="AF372" s="18">
        <v>9.4896148627490004E-2</v>
      </c>
      <c r="AG372" s="18">
        <v>9.6791173195670002E-2</v>
      </c>
      <c r="AH372" s="18">
        <v>9.9158629995629993E-2</v>
      </c>
      <c r="AI372" s="18">
        <v>9.9844901124470004E-2</v>
      </c>
      <c r="AJ372" s="18">
        <v>0.1013805737597</v>
      </c>
      <c r="AK372" s="18">
        <v>0.1001854265729</v>
      </c>
      <c r="AL372" s="18">
        <v>0.1001202376039</v>
      </c>
      <c r="AM372" s="18">
        <v>9.9493361285810003E-2</v>
      </c>
      <c r="AN372" s="18">
        <v>0.1020721547585</v>
      </c>
      <c r="AO372" s="220">
        <v>9.9374662509360001E-2</v>
      </c>
      <c r="AP372" s="220">
        <v>9.829688636325E-2</v>
      </c>
    </row>
    <row r="373" spans="1:42" hidden="1" outlineLevel="1" x14ac:dyDescent="0.25">
      <c r="A373" s="16" t="s">
        <v>19</v>
      </c>
      <c r="C373" s="53"/>
      <c r="D373" s="53"/>
      <c r="E373" s="53"/>
      <c r="F373" s="53"/>
      <c r="G373" s="54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>
        <v>0.1117513194209</v>
      </c>
      <c r="AB373" s="18">
        <v>0.1123038217324</v>
      </c>
      <c r="AC373" s="18">
        <v>0.11279143037180001</v>
      </c>
      <c r="AD373" s="18">
        <v>0.1108833229343</v>
      </c>
      <c r="AE373" s="18">
        <v>0.1106277997793</v>
      </c>
      <c r="AF373" s="18">
        <v>0.11142886963779999</v>
      </c>
      <c r="AG373" s="18">
        <v>0.113675473226</v>
      </c>
      <c r="AH373" s="18">
        <v>0.1119180854864</v>
      </c>
      <c r="AI373" s="18">
        <v>0.11287320666929999</v>
      </c>
      <c r="AJ373" s="18">
        <v>0.1130710683866</v>
      </c>
      <c r="AK373" s="18">
        <v>0.1125961556114</v>
      </c>
      <c r="AL373" s="18">
        <v>0.1144590205122</v>
      </c>
      <c r="AM373" s="18">
        <v>0.11366177498250001</v>
      </c>
      <c r="AN373" s="18">
        <v>0.1133683987574</v>
      </c>
      <c r="AO373" s="220">
        <v>0.1139890957864</v>
      </c>
      <c r="AP373" s="220">
        <v>0.11306171461429999</v>
      </c>
    </row>
    <row r="374" spans="1:42" hidden="1" outlineLevel="1" x14ac:dyDescent="0.25">
      <c r="A374" s="16" t="s">
        <v>20</v>
      </c>
      <c r="C374" s="53"/>
      <c r="D374" s="53"/>
      <c r="E374" s="53"/>
      <c r="F374" s="53"/>
      <c r="G374" s="54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>
        <v>0.1194499588438</v>
      </c>
      <c r="AB374" s="18">
        <v>0.12083383251469999</v>
      </c>
      <c r="AC374" s="18">
        <v>0.1193493430418</v>
      </c>
      <c r="AD374" s="18">
        <v>0.1202647294768</v>
      </c>
      <c r="AE374" s="18">
        <v>0.1212101538661</v>
      </c>
      <c r="AF374" s="18">
        <v>0.1214695752009</v>
      </c>
      <c r="AG374" s="18">
        <v>0.12051827108010001</v>
      </c>
      <c r="AH374" s="18">
        <v>0.12156209072510001</v>
      </c>
      <c r="AI374" s="18">
        <v>0.1192516479256</v>
      </c>
      <c r="AJ374" s="18">
        <v>0.1196056582749</v>
      </c>
      <c r="AK374" s="18">
        <v>0.1205639905267</v>
      </c>
      <c r="AL374" s="18">
        <v>0.1182097159162</v>
      </c>
      <c r="AM374" s="18">
        <v>0.1188504542278</v>
      </c>
      <c r="AN374" s="18">
        <v>0.1195460321943</v>
      </c>
      <c r="AO374" s="220">
        <v>0.1174728701075</v>
      </c>
      <c r="AP374" s="220">
        <v>0.1169347337088</v>
      </c>
    </row>
    <row r="375" spans="1:42" hidden="1" outlineLevel="1" x14ac:dyDescent="0.25">
      <c r="A375" s="16" t="s">
        <v>21</v>
      </c>
      <c r="C375" s="53"/>
      <c r="D375" s="53"/>
      <c r="E375" s="53"/>
      <c r="F375" s="53"/>
      <c r="G375" s="54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>
        <v>0.1229361351862</v>
      </c>
      <c r="AB375" s="18">
        <v>0.1214328501258</v>
      </c>
      <c r="AC375" s="18">
        <v>0.1195127074144</v>
      </c>
      <c r="AD375" s="18">
        <v>0.1184151885195</v>
      </c>
      <c r="AE375" s="18">
        <v>0.1198251422883</v>
      </c>
      <c r="AF375" s="18">
        <v>0.1186932470515</v>
      </c>
      <c r="AG375" s="18">
        <v>0.1188986739549</v>
      </c>
      <c r="AH375" s="18">
        <v>0.1196174147716</v>
      </c>
      <c r="AI375" s="18">
        <v>0.1198914307871</v>
      </c>
      <c r="AJ375" s="18">
        <v>0.11958677217700001</v>
      </c>
      <c r="AK375" s="18">
        <v>0.116341405203</v>
      </c>
      <c r="AL375" s="18">
        <v>0.1167560971233</v>
      </c>
      <c r="AM375" s="18">
        <v>0.118605870021</v>
      </c>
      <c r="AN375" s="18">
        <v>0.1165984185258</v>
      </c>
      <c r="AO375" s="220">
        <v>0.116079360379</v>
      </c>
      <c r="AP375" s="220">
        <v>0.1145162108681</v>
      </c>
    </row>
    <row r="376" spans="1:42" hidden="1" outlineLevel="1" x14ac:dyDescent="0.25">
      <c r="A376" s="16" t="s">
        <v>22</v>
      </c>
      <c r="C376" s="53"/>
      <c r="D376" s="53"/>
      <c r="E376" s="53"/>
      <c r="F376" s="53"/>
      <c r="G376" s="54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>
        <v>0.13859971916909999</v>
      </c>
      <c r="AB376" s="18">
        <v>0.1391877321193</v>
      </c>
      <c r="AC376" s="18">
        <v>0.1346122429928</v>
      </c>
      <c r="AD376" s="18">
        <v>0.13428113022550001</v>
      </c>
      <c r="AE376" s="18">
        <v>0.13460581272050001</v>
      </c>
      <c r="AF376" s="18">
        <v>0.13704206241520001</v>
      </c>
      <c r="AG376" s="18">
        <v>0.13837432938559999</v>
      </c>
      <c r="AH376" s="18">
        <v>0.135115291503</v>
      </c>
      <c r="AI376" s="18">
        <v>0.1325126017836</v>
      </c>
      <c r="AJ376" s="18">
        <v>0.132901471227</v>
      </c>
      <c r="AK376" s="18">
        <v>0.1327176926325</v>
      </c>
      <c r="AL376" s="18">
        <v>0.13297920068909999</v>
      </c>
      <c r="AM376" s="18">
        <v>0.13120195667369999</v>
      </c>
      <c r="AN376" s="18">
        <v>0.13237785936179999</v>
      </c>
      <c r="AO376" s="220">
        <v>0.1285164347054</v>
      </c>
      <c r="AP376" s="220">
        <v>0.12992372351039999</v>
      </c>
    </row>
    <row r="377" spans="1:42" hidden="1" outlineLevel="1" x14ac:dyDescent="0.25">
      <c r="A377" s="16" t="s">
        <v>23</v>
      </c>
      <c r="C377" s="53"/>
      <c r="D377" s="53"/>
      <c r="E377" s="53"/>
      <c r="F377" s="53"/>
      <c r="G377" s="54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>
        <v>0.15017188786130001</v>
      </c>
      <c r="AB377" s="18">
        <v>0.14524979034380001</v>
      </c>
      <c r="AC377" s="18">
        <v>0.14728465075030001</v>
      </c>
      <c r="AD377" s="18">
        <v>0.14838666547820001</v>
      </c>
      <c r="AE377" s="18">
        <v>0.1493648423467</v>
      </c>
      <c r="AF377" s="18">
        <v>0.149358104582</v>
      </c>
      <c r="AG377" s="18">
        <v>0.14845632148999999</v>
      </c>
      <c r="AH377" s="18">
        <v>0.14628725641939999</v>
      </c>
      <c r="AI377" s="18">
        <v>0.1461613028306</v>
      </c>
      <c r="AJ377" s="18">
        <v>0.1448185990293</v>
      </c>
      <c r="AK377" s="18">
        <v>0.14538544860380001</v>
      </c>
      <c r="AL377" s="18">
        <v>0.14484144787610001</v>
      </c>
      <c r="AM377" s="18">
        <v>0.1442697414396</v>
      </c>
      <c r="AN377" s="18">
        <v>0.13908500423610001</v>
      </c>
      <c r="AO377" s="220">
        <v>0.13982128237729999</v>
      </c>
      <c r="AP377" s="220">
        <v>0.1403419757471</v>
      </c>
    </row>
    <row r="378" spans="1:42" hidden="1" outlineLevel="1" x14ac:dyDescent="0.25">
      <c r="A378" s="16" t="s">
        <v>24</v>
      </c>
      <c r="C378" s="53"/>
      <c r="D378" s="53"/>
      <c r="E378" s="53"/>
      <c r="F378" s="53"/>
      <c r="G378" s="54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>
        <v>6.9045659226260006E-2</v>
      </c>
      <c r="AB378" s="18">
        <v>6.2992691985140001E-2</v>
      </c>
      <c r="AC378" s="18">
        <v>6.8519685406890005E-2</v>
      </c>
      <c r="AD378" s="18">
        <v>7.358053302433E-2</v>
      </c>
      <c r="AE378" s="18">
        <v>7.3297409595529994E-2</v>
      </c>
      <c r="AF378" s="18">
        <v>7.3144765682080004E-2</v>
      </c>
      <c r="AG378" s="18">
        <v>7.1039578904750003E-2</v>
      </c>
      <c r="AH378" s="18">
        <v>7.1417232210179996E-2</v>
      </c>
      <c r="AI378" s="18">
        <v>7.3206669251649995E-2</v>
      </c>
      <c r="AJ378" s="18">
        <v>7.0558461916179996E-2</v>
      </c>
      <c r="AK378" s="18">
        <v>7.1765591437329995E-2</v>
      </c>
      <c r="AL378" s="18">
        <v>7.2034886851030003E-2</v>
      </c>
      <c r="AM378" s="18">
        <v>7.2519217330539995E-2</v>
      </c>
      <c r="AN378" s="18">
        <v>6.9224795255579993E-2</v>
      </c>
      <c r="AO378" s="220">
        <v>7.1905101987490005E-2</v>
      </c>
      <c r="AP378" s="220">
        <v>7.4602127623590003E-2</v>
      </c>
    </row>
    <row r="379" spans="1:42" hidden="1" outlineLevel="1" x14ac:dyDescent="0.25">
      <c r="A379" s="36" t="s">
        <v>795</v>
      </c>
      <c r="B379" s="37"/>
      <c r="C379" s="53"/>
      <c r="D379" s="53"/>
      <c r="E379" s="53"/>
      <c r="F379" s="53"/>
      <c r="G379" s="54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>
        <v>1.1354282670799999E-2</v>
      </c>
      <c r="AB379" s="18">
        <v>1.0039535162330001E-2</v>
      </c>
      <c r="AC379" s="18">
        <v>1.306914980513E-2</v>
      </c>
      <c r="AD379" s="18">
        <v>1.6155628843930001E-2</v>
      </c>
      <c r="AE379" s="18">
        <v>1.752905278193E-2</v>
      </c>
      <c r="AF379" s="18">
        <v>1.699196326062E-2</v>
      </c>
      <c r="AG379" s="18">
        <v>1.5811316934909999E-2</v>
      </c>
      <c r="AH379" s="18">
        <v>1.575584394968E-2</v>
      </c>
      <c r="AI379" s="18">
        <v>1.5761923226060001E-2</v>
      </c>
      <c r="AJ379" s="18">
        <v>1.5958752762089998E-2</v>
      </c>
      <c r="AK379" s="18">
        <v>1.6688391562169998E-2</v>
      </c>
      <c r="AL379" s="18">
        <v>1.706656138399E-2</v>
      </c>
      <c r="AM379" s="18">
        <v>1.6754018169109999E-2</v>
      </c>
      <c r="AN379" s="18">
        <v>1.4349759954819999E-2</v>
      </c>
      <c r="AO379" s="220">
        <v>1.677437335609E-2</v>
      </c>
      <c r="AP379" s="220">
        <v>1.8147377678559999E-2</v>
      </c>
    </row>
    <row r="380" spans="1:42" hidden="1" outlineLevel="1" x14ac:dyDescent="0.25">
      <c r="C380" s="53"/>
      <c r="D380" s="53"/>
      <c r="E380" s="53"/>
      <c r="F380" s="53"/>
      <c r="G380" s="54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220"/>
      <c r="AP380" s="220"/>
    </row>
    <row r="381" spans="1:42" hidden="1" outlineLevel="1" x14ac:dyDescent="0.25">
      <c r="A381" s="36" t="s">
        <v>135</v>
      </c>
      <c r="B381" s="37"/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762.95</v>
      </c>
      <c r="R381" s="17">
        <v>764.16</v>
      </c>
      <c r="S381" s="17">
        <v>764.34</v>
      </c>
      <c r="T381" s="17">
        <v>764.72</v>
      </c>
      <c r="U381" s="17">
        <v>764.57</v>
      </c>
      <c r="V381" s="17">
        <v>764.31</v>
      </c>
      <c r="W381" s="17">
        <v>764.18</v>
      </c>
      <c r="X381" s="17">
        <v>764.06</v>
      </c>
      <c r="Y381" s="17">
        <v>763.9</v>
      </c>
      <c r="Z381" s="17">
        <v>764.02</v>
      </c>
      <c r="AA381" s="17">
        <v>763.82</v>
      </c>
      <c r="AB381" s="17">
        <v>762.9</v>
      </c>
      <c r="AC381" s="17">
        <v>763.5</v>
      </c>
      <c r="AD381" s="17">
        <v>763.97</v>
      </c>
      <c r="AE381" s="17">
        <v>764.44</v>
      </c>
      <c r="AF381" s="17">
        <v>764.5</v>
      </c>
      <c r="AG381" s="17">
        <v>764.08</v>
      </c>
      <c r="AH381" s="17">
        <v>764.01</v>
      </c>
      <c r="AI381" s="17">
        <v>763.85</v>
      </c>
      <c r="AJ381" s="17">
        <v>762.72</v>
      </c>
      <c r="AK381" s="17">
        <v>762.65</v>
      </c>
      <c r="AL381" s="17">
        <v>762.74</v>
      </c>
      <c r="AM381" s="17">
        <v>762.54</v>
      </c>
      <c r="AN381" s="17">
        <v>761.53</v>
      </c>
      <c r="AO381" s="218">
        <v>760.86</v>
      </c>
      <c r="AP381" s="218">
        <v>761.17</v>
      </c>
    </row>
    <row r="382" spans="1:42" hidden="1" outlineLevel="1" x14ac:dyDescent="0.25">
      <c r="A382" s="36" t="s">
        <v>136</v>
      </c>
      <c r="B382" s="37"/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735.06</v>
      </c>
      <c r="R382" s="17">
        <v>736.66</v>
      </c>
      <c r="S382" s="17">
        <v>738.98</v>
      </c>
      <c r="T382" s="17">
        <v>740.45</v>
      </c>
      <c r="U382" s="17">
        <v>739.37</v>
      </c>
      <c r="V382" s="17">
        <v>738.67</v>
      </c>
      <c r="W382" s="17">
        <v>738.46</v>
      </c>
      <c r="X382" s="17">
        <v>739.01</v>
      </c>
      <c r="Y382" s="17">
        <v>737.13</v>
      </c>
      <c r="Z382" s="17">
        <v>737.85</v>
      </c>
      <c r="AA382" s="17">
        <v>737.5</v>
      </c>
      <c r="AB382" s="17">
        <v>734.56</v>
      </c>
      <c r="AC382" s="17">
        <v>735.15</v>
      </c>
      <c r="AD382" s="17">
        <v>736.62</v>
      </c>
      <c r="AE382" s="17">
        <v>736.94</v>
      </c>
      <c r="AF382" s="17">
        <v>737.2</v>
      </c>
      <c r="AG382" s="17">
        <v>737.14</v>
      </c>
      <c r="AH382" s="17">
        <v>736.47</v>
      </c>
      <c r="AI382" s="17">
        <v>736.22</v>
      </c>
      <c r="AJ382" s="17">
        <v>735.32</v>
      </c>
      <c r="AK382" s="17">
        <v>735.01</v>
      </c>
      <c r="AL382" s="17">
        <v>734.72</v>
      </c>
      <c r="AM382" s="17">
        <v>735</v>
      </c>
      <c r="AN382" s="17">
        <v>732.06</v>
      </c>
      <c r="AO382" s="218">
        <v>731.43</v>
      </c>
      <c r="AP382" s="218">
        <v>732.55</v>
      </c>
    </row>
    <row r="383" spans="1:42" hidden="1" outlineLevel="1" x14ac:dyDescent="0.25">
      <c r="A383" s="49" t="s">
        <v>137</v>
      </c>
      <c r="B383" s="50"/>
      <c r="C383" s="7"/>
      <c r="D383" s="7"/>
      <c r="E383" s="7"/>
      <c r="F383" s="7"/>
    </row>
    <row r="384" spans="1:42" hidden="1" outlineLevel="1" x14ac:dyDescent="0.25">
      <c r="A384" s="16" t="s">
        <v>2224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0.13002218876300001</v>
      </c>
      <c r="R384" s="18">
        <v>0.1392682182784</v>
      </c>
      <c r="S384" s="18">
        <v>0.12901093817119999</v>
      </c>
      <c r="T384" s="18">
        <v>0.1109728207601</v>
      </c>
      <c r="U384" s="18">
        <v>9.7624977761959997E-2</v>
      </c>
      <c r="V384" s="18">
        <v>8.6343935736169997E-2</v>
      </c>
      <c r="W384" s="18">
        <v>9.2009135469390005E-2</v>
      </c>
      <c r="X384" s="18">
        <v>8.1930458400590003E-2</v>
      </c>
      <c r="Y384" s="18">
        <v>8.6719253254250006E-2</v>
      </c>
      <c r="Z384" s="18">
        <v>8.3000397186980004E-2</v>
      </c>
      <c r="AA384" s="18">
        <v>7.0248402157650006E-2</v>
      </c>
      <c r="AB384" s="18">
        <v>7.2371966172899996E-2</v>
      </c>
      <c r="AC384" s="18">
        <v>7.3021294764369998E-2</v>
      </c>
      <c r="AD384" s="18">
        <v>7.8427344809170005E-2</v>
      </c>
      <c r="AE384" s="18">
        <v>7.9287849149529993E-2</v>
      </c>
      <c r="AF384" s="18">
        <v>7.5523159219029995E-2</v>
      </c>
      <c r="AG384" s="18">
        <v>7.4218400516919997E-2</v>
      </c>
      <c r="AH384" s="18">
        <v>6.9884977344019994E-2</v>
      </c>
      <c r="AI384" s="18">
        <v>6.9257664144149994E-2</v>
      </c>
      <c r="AJ384" s="18">
        <v>7.2482155482170005E-2</v>
      </c>
      <c r="AK384" s="18">
        <v>7.2763609750609998E-2</v>
      </c>
      <c r="AL384" s="18">
        <v>6.7678278180930002E-2</v>
      </c>
      <c r="AM384" s="18">
        <v>5.9189442223899998E-2</v>
      </c>
      <c r="AN384" s="18">
        <v>6.2392951106249997E-2</v>
      </c>
      <c r="AO384" s="220">
        <v>7.0161472703420005E-2</v>
      </c>
      <c r="AP384" s="220">
        <v>6.7208337013159994E-2</v>
      </c>
    </row>
    <row r="385" spans="1:42" hidden="1" outlineLevel="1" x14ac:dyDescent="0.25">
      <c r="A385" s="16" t="s">
        <v>139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8.8140898644900004E-2</v>
      </c>
      <c r="R385" s="18">
        <v>7.0109641645880003E-2</v>
      </c>
      <c r="S385" s="18">
        <v>7.8335150854229998E-2</v>
      </c>
      <c r="T385" s="18">
        <v>8.8896494858189998E-2</v>
      </c>
      <c r="U385" s="18">
        <v>9.1976516634050001E-2</v>
      </c>
      <c r="V385" s="18">
        <v>8.4635692403259993E-2</v>
      </c>
      <c r="W385" s="18">
        <v>6.985161540208E-2</v>
      </c>
      <c r="X385" s="18">
        <v>6.1149973095550002E-2</v>
      </c>
      <c r="Y385" s="18">
        <v>5.6698712884519997E-2</v>
      </c>
      <c r="Z385" s="18">
        <v>5.4449662391069999E-2</v>
      </c>
      <c r="AA385" s="18">
        <v>5.5833824395990002E-2</v>
      </c>
      <c r="AB385" s="18">
        <v>5.3094036268460001E-2</v>
      </c>
      <c r="AC385" s="18">
        <v>5.1972033943529998E-2</v>
      </c>
      <c r="AD385" s="18">
        <v>4.4657162811719997E-2</v>
      </c>
      <c r="AE385" s="18">
        <v>4.2836290698940002E-2</v>
      </c>
      <c r="AF385" s="18">
        <v>4.8248773132810001E-2</v>
      </c>
      <c r="AG385" s="18">
        <v>5.358119190815E-2</v>
      </c>
      <c r="AH385" s="18">
        <v>5.6417257271209997E-2</v>
      </c>
      <c r="AI385" s="18">
        <v>4.9278585632029998E-2</v>
      </c>
      <c r="AJ385" s="18">
        <v>4.7737111754619997E-2</v>
      </c>
      <c r="AK385" s="18">
        <v>4.3592486254200001E-2</v>
      </c>
      <c r="AL385" s="18">
        <v>4.2806946725260003E-2</v>
      </c>
      <c r="AM385" s="18">
        <v>4.1464117244610001E-2</v>
      </c>
      <c r="AN385" s="18">
        <v>3.9499938198579998E-2</v>
      </c>
      <c r="AO385" s="220">
        <v>3.7125152652769999E-2</v>
      </c>
      <c r="AP385" s="220">
        <v>3.3065442020670001E-2</v>
      </c>
    </row>
    <row r="386" spans="1:42" hidden="1" outlineLevel="1" x14ac:dyDescent="0.25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0.2892067517236</v>
      </c>
      <c r="R386" s="18">
        <v>0.25328835214529999</v>
      </c>
      <c r="S386" s="18">
        <v>0.20757740986750001</v>
      </c>
      <c r="T386" s="18">
        <v>0.17049644507369999</v>
      </c>
      <c r="U386" s="18">
        <v>0.15296803652970001</v>
      </c>
      <c r="V386" s="18">
        <v>0.14826422712580001</v>
      </c>
      <c r="W386" s="18">
        <v>0.1459671710764</v>
      </c>
      <c r="X386" s="18">
        <v>0.13850667486609999</v>
      </c>
      <c r="Y386" s="18">
        <v>0.1293070967585</v>
      </c>
      <c r="Z386" s="18">
        <v>0.1243195252447</v>
      </c>
      <c r="AA386" s="18">
        <v>0.1204501155886</v>
      </c>
      <c r="AB386" s="18">
        <v>0.11375408267629999</v>
      </c>
      <c r="AC386" s="18">
        <v>0.1038159790788</v>
      </c>
      <c r="AD386" s="18">
        <v>9.8445010476149994E-2</v>
      </c>
      <c r="AE386" s="18">
        <v>9.3536823918419998E-2</v>
      </c>
      <c r="AF386" s="18">
        <v>8.9246785175790003E-2</v>
      </c>
      <c r="AG386" s="18">
        <v>9.0720214722399994E-2</v>
      </c>
      <c r="AH386" s="18">
        <v>8.6557453235740003E-2</v>
      </c>
      <c r="AI386" s="18">
        <v>9.0678628982859999E-2</v>
      </c>
      <c r="AJ386" s="18">
        <v>9.2345985104549999E-2</v>
      </c>
      <c r="AK386" s="18">
        <v>9.2730206984559999E-2</v>
      </c>
      <c r="AL386" s="18">
        <v>9.254043540885E-2</v>
      </c>
      <c r="AM386" s="18">
        <v>9.1813402470200006E-2</v>
      </c>
      <c r="AN386" s="18">
        <v>9.2066463016259995E-2</v>
      </c>
      <c r="AO386" s="220">
        <v>8.8950201275500004E-2</v>
      </c>
      <c r="AP386" s="220">
        <v>8.4677205687540003E-2</v>
      </c>
    </row>
    <row r="387" spans="1:42" hidden="1" outlineLevel="1" x14ac:dyDescent="0.25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5.6838893731669997E-2</v>
      </c>
      <c r="R387" s="18">
        <v>9.4532273404270006E-2</v>
      </c>
      <c r="S387" s="18">
        <v>0.13799940517500001</v>
      </c>
      <c r="T387" s="18">
        <v>0.1795354481385</v>
      </c>
      <c r="U387" s="18">
        <v>0.20713989207139999</v>
      </c>
      <c r="V387" s="18">
        <v>0.2253892959496</v>
      </c>
      <c r="W387" s="18">
        <v>0.23831020528089999</v>
      </c>
      <c r="X387" s="18">
        <v>0.25746278217640001</v>
      </c>
      <c r="Y387" s="18">
        <v>0.26766897188760003</v>
      </c>
      <c r="Z387" s="18">
        <v>0.27681596224389998</v>
      </c>
      <c r="AA387" s="18">
        <v>0.28355468927069999</v>
      </c>
      <c r="AB387" s="18">
        <v>0.2911924163945</v>
      </c>
      <c r="AC387" s="18">
        <v>0.2810802156162</v>
      </c>
      <c r="AD387" s="18">
        <v>0.26101022965370002</v>
      </c>
      <c r="AE387" s="18">
        <v>0.23753587067689999</v>
      </c>
      <c r="AF387" s="18">
        <v>0.2109923458853</v>
      </c>
      <c r="AG387" s="18">
        <v>0.20636214523579999</v>
      </c>
      <c r="AH387" s="18">
        <v>0.19682622671469999</v>
      </c>
      <c r="AI387" s="18">
        <v>0.18556040372820001</v>
      </c>
      <c r="AJ387" s="18">
        <v>0.18573794466019999</v>
      </c>
      <c r="AK387" s="18">
        <v>0.17217436994499999</v>
      </c>
      <c r="AL387" s="18">
        <v>0.16567737910659999</v>
      </c>
      <c r="AM387" s="18">
        <v>0.1611573223867</v>
      </c>
      <c r="AN387" s="18">
        <v>0.15859128070209999</v>
      </c>
      <c r="AO387" s="220">
        <v>0.16216925234070001</v>
      </c>
      <c r="AP387" s="220">
        <v>0.1583679236951</v>
      </c>
    </row>
    <row r="388" spans="1:42" hidden="1" outlineLevel="1" x14ac:dyDescent="0.25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1.9859349080600001E-4</v>
      </c>
      <c r="AA388" s="18">
        <v>8.0458728072199995E-4</v>
      </c>
      <c r="AB388" s="18">
        <v>8.9626428249370005E-3</v>
      </c>
      <c r="AC388" s="18">
        <v>3.1456476490369999E-2</v>
      </c>
      <c r="AD388" s="18">
        <v>5.5800912041410002E-2</v>
      </c>
      <c r="AE388" s="18">
        <v>8.5761947790170004E-2</v>
      </c>
      <c r="AF388" s="18">
        <v>0.1147829093319</v>
      </c>
      <c r="AG388" s="18">
        <v>8.3045877031659998E-2</v>
      </c>
      <c r="AH388" s="18">
        <v>0.1012547926107</v>
      </c>
      <c r="AI388" s="18">
        <v>0.11752787175689999</v>
      </c>
      <c r="AJ388" s="18">
        <v>8.8239566889099993E-2</v>
      </c>
      <c r="AK388" s="18">
        <v>0.1061851413988</v>
      </c>
      <c r="AL388" s="18">
        <v>0.11875120411740001</v>
      </c>
      <c r="AM388" s="18">
        <v>0.13029779266140001</v>
      </c>
      <c r="AN388" s="18">
        <v>0.14605442056750001</v>
      </c>
      <c r="AO388" s="220">
        <v>0.121100004523</v>
      </c>
      <c r="AP388" s="220">
        <v>0.13391327386730001</v>
      </c>
    </row>
    <row r="389" spans="1:42" hidden="1" outlineLevel="1" x14ac:dyDescent="0.25">
      <c r="A389" s="49" t="s">
        <v>143</v>
      </c>
      <c r="B389" s="50"/>
      <c r="C389" s="7"/>
      <c r="D389" s="7"/>
      <c r="E389" s="7"/>
      <c r="F389" s="7"/>
    </row>
    <row r="390" spans="1:42" hidden="1" outlineLevel="1" x14ac:dyDescent="0.25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0.99752352649830001</v>
      </c>
      <c r="R390" s="18">
        <v>0.97651006711410004</v>
      </c>
      <c r="S390" s="18">
        <v>0.92057302423950005</v>
      </c>
      <c r="T390" s="18">
        <v>0.85996328334060002</v>
      </c>
      <c r="U390" s="18">
        <v>0.78746052690099999</v>
      </c>
      <c r="V390" s="18">
        <v>0.71939236503280002</v>
      </c>
      <c r="W390" s="18">
        <v>0.67215610850660001</v>
      </c>
      <c r="X390" s="18">
        <v>0.64032952390709996</v>
      </c>
      <c r="Y390" s="18">
        <v>0.62112888327089999</v>
      </c>
      <c r="Z390" s="18">
        <v>0.58895340007709995</v>
      </c>
      <c r="AA390" s="18">
        <v>0.55866687820140004</v>
      </c>
      <c r="AB390" s="18">
        <v>0.54209142995390003</v>
      </c>
      <c r="AC390" s="18">
        <v>0.52943374072689997</v>
      </c>
      <c r="AD390" s="18">
        <v>0.50599811018450003</v>
      </c>
      <c r="AE390" s="18">
        <v>0.47887477782519999</v>
      </c>
      <c r="AF390" s="18">
        <v>0.45532858912669999</v>
      </c>
      <c r="AG390" s="18">
        <v>0.4648044137383</v>
      </c>
      <c r="AH390" s="18">
        <v>0.45208357538440003</v>
      </c>
      <c r="AI390" s="18">
        <v>0.43864443837110001</v>
      </c>
      <c r="AJ390" s="18">
        <v>0.44482000522990001</v>
      </c>
      <c r="AK390" s="18">
        <v>0.43569967535510001</v>
      </c>
      <c r="AL390" s="18">
        <v>0.41289529453860002</v>
      </c>
      <c r="AM390" s="18">
        <v>0.39721291995250002</v>
      </c>
      <c r="AN390" s="18">
        <v>0.38742429325659999</v>
      </c>
      <c r="AO390" s="220">
        <v>0.39503369668459998</v>
      </c>
      <c r="AP390" s="220">
        <v>0.38685860637640002</v>
      </c>
    </row>
    <row r="391" spans="1:42" hidden="1" outlineLevel="1" x14ac:dyDescent="0.25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2.4764735017340001E-3</v>
      </c>
      <c r="R391" s="18">
        <v>2.348993288591E-2</v>
      </c>
      <c r="S391" s="18">
        <v>7.9426975760479995E-2</v>
      </c>
      <c r="T391" s="18">
        <v>0.14003671665940001</v>
      </c>
      <c r="U391" s="18">
        <v>0.21253947309900001</v>
      </c>
      <c r="V391" s="18">
        <v>0.28060763496719998</v>
      </c>
      <c r="W391" s="18">
        <v>0.32784389149339999</v>
      </c>
      <c r="X391" s="18">
        <v>0.3595807922923</v>
      </c>
      <c r="Y391" s="18">
        <v>0.37887111672910001</v>
      </c>
      <c r="Z391" s="18">
        <v>0.41104659992289999</v>
      </c>
      <c r="AA391" s="18">
        <v>0.44133312179860001</v>
      </c>
      <c r="AB391" s="18">
        <v>0.4575236712745</v>
      </c>
      <c r="AC391" s="18">
        <v>0.4692746971233</v>
      </c>
      <c r="AD391" s="18">
        <v>0.4811840105172</v>
      </c>
      <c r="AE391" s="18">
        <v>0.4751908965435</v>
      </c>
      <c r="AF391" s="18">
        <v>0.46112919799860003</v>
      </c>
      <c r="AG391" s="18">
        <v>0.4591480689895</v>
      </c>
      <c r="AH391" s="18">
        <v>0.42176910266840001</v>
      </c>
      <c r="AI391" s="18">
        <v>0.39575538822549999</v>
      </c>
      <c r="AJ391" s="18">
        <v>0.408114049955</v>
      </c>
      <c r="AK391" s="18">
        <v>0.39292349265330001</v>
      </c>
      <c r="AL391" s="18">
        <v>0.38391390904669997</v>
      </c>
      <c r="AM391" s="18">
        <v>0.37062043138529999</v>
      </c>
      <c r="AN391" s="18">
        <v>0.362059223421</v>
      </c>
      <c r="AO391" s="220">
        <v>0.37237324166629998</v>
      </c>
      <c r="AP391" s="220">
        <v>0.353952132827</v>
      </c>
    </row>
    <row r="392" spans="1:42" hidden="1" outlineLevel="1" x14ac:dyDescent="0.25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3.8489877162299998E-4</v>
      </c>
      <c r="AC392" s="18">
        <v>1.291562149757E-3</v>
      </c>
      <c r="AD392" s="18">
        <v>1.28178792983E-2</v>
      </c>
      <c r="AE392" s="18">
        <v>4.593432563127E-2</v>
      </c>
      <c r="AF392" s="18">
        <v>8.3542212874660002E-2</v>
      </c>
      <c r="AG392" s="18">
        <v>7.6047517272229997E-2</v>
      </c>
      <c r="AH392" s="18">
        <v>0.1261473219473</v>
      </c>
      <c r="AI392" s="18">
        <v>0.16560017340329999</v>
      </c>
      <c r="AJ392" s="18">
        <v>0.14706594481519999</v>
      </c>
      <c r="AK392" s="18">
        <v>0.1713768319916</v>
      </c>
      <c r="AL392" s="18">
        <v>0.2031907964147</v>
      </c>
      <c r="AM392" s="18">
        <v>0.2321666486623</v>
      </c>
      <c r="AN392" s="18">
        <v>0.25051648332240001</v>
      </c>
      <c r="AO392" s="220">
        <v>0.23259306164910001</v>
      </c>
      <c r="AP392" s="220">
        <v>0.25913627130619998</v>
      </c>
    </row>
    <row r="393" spans="1:42" hidden="1" outlineLevel="1" x14ac:dyDescent="0.25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220">
        <v>0</v>
      </c>
      <c r="AP393" s="220">
        <v>0</v>
      </c>
    </row>
    <row r="394" spans="1:42" hidden="1" outlineLevel="1" x14ac:dyDescent="0.25">
      <c r="A394" s="16" t="s">
        <v>148</v>
      </c>
      <c r="C394" s="48">
        <v>0</v>
      </c>
      <c r="D394" s="48">
        <v>0.28000000000000003</v>
      </c>
      <c r="E394" s="48">
        <v>0.12</v>
      </c>
      <c r="F394" s="48">
        <v>0.31</v>
      </c>
      <c r="G394" s="48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5.95</v>
      </c>
      <c r="R394" s="48">
        <v>6.27</v>
      </c>
      <c r="S394" s="48">
        <v>6.68</v>
      </c>
      <c r="T394" s="48">
        <v>7.2</v>
      </c>
      <c r="U394" s="48">
        <v>7.8</v>
      </c>
      <c r="V394" s="48">
        <v>8.35</v>
      </c>
      <c r="W394" s="48">
        <v>8.82</v>
      </c>
      <c r="X394" s="48">
        <v>9.39</v>
      </c>
      <c r="Y394" s="48">
        <v>9.82</v>
      </c>
      <c r="Z394" s="48">
        <v>10.38</v>
      </c>
      <c r="AA394" s="48">
        <v>11</v>
      </c>
      <c r="AB394" s="48">
        <v>11.58</v>
      </c>
      <c r="AC394" s="48">
        <v>12.14</v>
      </c>
      <c r="AD394" s="48">
        <v>12.54</v>
      </c>
      <c r="AE394" s="48">
        <v>13.01</v>
      </c>
      <c r="AF394" s="48">
        <v>13.47</v>
      </c>
      <c r="AG394" s="48">
        <v>13.29</v>
      </c>
      <c r="AH394" s="48">
        <v>13.83</v>
      </c>
      <c r="AI394" s="48">
        <v>14.36</v>
      </c>
      <c r="AJ394" s="48">
        <v>14.22</v>
      </c>
      <c r="AK394" s="48">
        <v>14.67</v>
      </c>
      <c r="AL394" s="48">
        <v>15.26</v>
      </c>
      <c r="AM394" s="48">
        <v>15.88</v>
      </c>
      <c r="AN394" s="48">
        <v>16.48</v>
      </c>
      <c r="AO394" s="48">
        <v>16.510000000000002</v>
      </c>
      <c r="AP394" s="48">
        <v>16.96</v>
      </c>
    </row>
    <row r="395" spans="1:42" hidden="1" outlineLevel="1" x14ac:dyDescent="0.25">
      <c r="C395" s="7"/>
      <c r="D395" s="7"/>
      <c r="E395" s="7"/>
      <c r="F395" s="7"/>
    </row>
    <row r="396" spans="1:42" ht="18" hidden="1" outlineLevel="1" x14ac:dyDescent="0.25">
      <c r="A396" s="97" t="s">
        <v>149</v>
      </c>
      <c r="B396" s="51"/>
      <c r="C396" s="7"/>
      <c r="D396" s="7"/>
      <c r="E396" s="7"/>
      <c r="F396" s="7"/>
    </row>
    <row r="397" spans="1:42" hidden="1" outlineLevel="1" x14ac:dyDescent="0.25">
      <c r="A397" s="16" t="s">
        <v>801</v>
      </c>
      <c r="C397" s="7"/>
      <c r="D397" s="7"/>
      <c r="E397" s="7"/>
      <c r="F397" s="7"/>
    </row>
    <row r="398" spans="1:42" hidden="1" outlineLevel="1" x14ac:dyDescent="0.25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0.49445973563919998</v>
      </c>
      <c r="R398" s="18">
        <v>0.46911616720729998</v>
      </c>
      <c r="S398" s="18">
        <v>0.50328535058010004</v>
      </c>
      <c r="T398" s="18">
        <v>0.49785901753759998</v>
      </c>
      <c r="U398" s="18">
        <v>0.49100775794309998</v>
      </c>
      <c r="V398" s="18">
        <v>0.49634383920629999</v>
      </c>
      <c r="W398" s="18">
        <v>0.45913284441160002</v>
      </c>
      <c r="X398" s="18">
        <v>0.47877889037819998</v>
      </c>
      <c r="Y398" s="18">
        <v>0.47762798133340001</v>
      </c>
      <c r="Z398" s="18">
        <v>0.42922951033619999</v>
      </c>
      <c r="AA398" s="18">
        <v>0.47931308696570002</v>
      </c>
      <c r="AB398" s="18">
        <v>0.4732433593807</v>
      </c>
      <c r="AC398" s="18">
        <v>0.4646412467787</v>
      </c>
      <c r="AD398" s="18">
        <v>0.4634339239411</v>
      </c>
      <c r="AE398" s="18">
        <v>0.46411720321779998</v>
      </c>
      <c r="AF398" s="18">
        <v>0.47067432561880002</v>
      </c>
      <c r="AG398" s="18">
        <v>0.47323528718449998</v>
      </c>
      <c r="AH398" s="18">
        <v>0.47760701401650002</v>
      </c>
      <c r="AI398" s="18">
        <v>0.48429965837810002</v>
      </c>
      <c r="AJ398" s="18">
        <v>0.4854336016893</v>
      </c>
      <c r="AK398" s="18">
        <v>0.48445089876660002</v>
      </c>
      <c r="AL398" s="18">
        <v>0.48646985586329999</v>
      </c>
      <c r="AM398" s="18">
        <v>0.49882342482699998</v>
      </c>
      <c r="AN398" s="18">
        <v>0.49526149995520002</v>
      </c>
      <c r="AO398" s="220">
        <v>0.49267759700879998</v>
      </c>
      <c r="AP398" s="220">
        <v>0.49464017716309999</v>
      </c>
    </row>
    <row r="399" spans="1:42" hidden="1" outlineLevel="1" x14ac:dyDescent="0.25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0.48403919649760002</v>
      </c>
      <c r="R399" s="18">
        <v>0.51122243857210004</v>
      </c>
      <c r="S399" s="18">
        <v>0.47530027034560002</v>
      </c>
      <c r="T399" s="18">
        <v>0.47590967246929999</v>
      </c>
      <c r="U399" s="18">
        <v>0.47894501551610003</v>
      </c>
      <c r="V399" s="18">
        <v>0.47189383860459999</v>
      </c>
      <c r="W399" s="18">
        <v>0.51242438819280001</v>
      </c>
      <c r="X399" s="18">
        <v>0.49312806333870002</v>
      </c>
      <c r="Y399" s="18">
        <v>0.49364292257800002</v>
      </c>
      <c r="Z399" s="18">
        <v>0.53445046311349997</v>
      </c>
      <c r="AA399" s="18">
        <v>0.48839982510340002</v>
      </c>
      <c r="AB399" s="18">
        <v>0.48827870124459999</v>
      </c>
      <c r="AC399" s="18">
        <v>0.48937327251200002</v>
      </c>
      <c r="AD399" s="18">
        <v>0.48616596884949997</v>
      </c>
      <c r="AE399" s="18">
        <v>0.482163296977</v>
      </c>
      <c r="AF399" s="18">
        <v>0.47590836522680002</v>
      </c>
      <c r="AG399" s="18">
        <v>0.47256542931860002</v>
      </c>
      <c r="AH399" s="18">
        <v>0.46799129656420002</v>
      </c>
      <c r="AI399" s="18">
        <v>0.46253034068100002</v>
      </c>
      <c r="AJ399" s="18">
        <v>0.4617351166866</v>
      </c>
      <c r="AK399" s="18">
        <v>0.4627747222977</v>
      </c>
      <c r="AL399" s="18">
        <v>0.4619602382395</v>
      </c>
      <c r="AM399" s="18">
        <v>0.45159336973199998</v>
      </c>
      <c r="AN399" s="18">
        <v>0.4558724576732</v>
      </c>
      <c r="AO399" s="220">
        <v>0.45939445120299999</v>
      </c>
      <c r="AP399" s="220">
        <v>0.45747746713280002</v>
      </c>
    </row>
    <row r="400" spans="1:42" hidden="1" outlineLevel="1" x14ac:dyDescent="0.25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2.1501067863220001E-2</v>
      </c>
      <c r="R400" s="18">
        <v>1.9661394220669998E-2</v>
      </c>
      <c r="S400" s="18">
        <v>2.1414379074249999E-2</v>
      </c>
      <c r="T400" s="18">
        <v>2.6157532145199999E-2</v>
      </c>
      <c r="U400" s="18">
        <v>2.9989800923109999E-2</v>
      </c>
      <c r="V400" s="18">
        <v>3.1569269924100002E-2</v>
      </c>
      <c r="W400" s="18">
        <v>2.8330091625760001E-2</v>
      </c>
      <c r="X400" s="18">
        <v>2.799382181398E-2</v>
      </c>
      <c r="Y400" s="18">
        <v>2.8619878252979999E-2</v>
      </c>
      <c r="Z400" s="18">
        <v>3.6234420442689999E-2</v>
      </c>
      <c r="AA400" s="18">
        <v>3.217516981791E-2</v>
      </c>
      <c r="AB400" s="18">
        <v>3.8419509663030003E-2</v>
      </c>
      <c r="AC400" s="18">
        <v>4.5921128973550003E-2</v>
      </c>
      <c r="AD400" s="18">
        <v>5.0204749003540002E-2</v>
      </c>
      <c r="AE400" s="18">
        <v>5.3557915566569997E-2</v>
      </c>
      <c r="AF400" s="18">
        <v>5.3275953464960002E-2</v>
      </c>
      <c r="AG400" s="18">
        <v>5.4079111843390003E-2</v>
      </c>
      <c r="AH400" s="18">
        <v>5.4199797170689998E-2</v>
      </c>
      <c r="AI400" s="18">
        <v>5.296715791737E-2</v>
      </c>
      <c r="AJ400" s="18">
        <v>5.2752672097149997E-2</v>
      </c>
      <c r="AK400" s="18">
        <v>5.2635829551049999E-2</v>
      </c>
      <c r="AL400" s="18">
        <v>5.1327197619250003E-2</v>
      </c>
      <c r="AM400" s="18">
        <v>4.958320544105E-2</v>
      </c>
      <c r="AN400" s="18">
        <v>4.8866042371599999E-2</v>
      </c>
      <c r="AO400" s="220">
        <v>4.7927951788179997E-2</v>
      </c>
      <c r="AP400" s="220">
        <v>4.788235570412E-2</v>
      </c>
    </row>
    <row r="401" spans="1:42" hidden="1" outlineLevel="1" x14ac:dyDescent="0.25">
      <c r="A401" s="49" t="s">
        <v>154</v>
      </c>
      <c r="B401" s="50"/>
      <c r="C401" s="7"/>
      <c r="D401" s="7"/>
      <c r="E401" s="7"/>
      <c r="F401" s="7"/>
    </row>
    <row r="402" spans="1:42" hidden="1" outlineLevel="1" x14ac:dyDescent="0.25">
      <c r="A402" s="116" t="s">
        <v>155</v>
      </c>
      <c r="B402" s="58"/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20826228.620000001</v>
      </c>
      <c r="R402" s="19">
        <v>10055743.130000001</v>
      </c>
      <c r="S402" s="19">
        <v>26006817.890000001</v>
      </c>
      <c r="T402" s="19">
        <v>29537795.210000001</v>
      </c>
      <c r="U402" s="19">
        <v>31550507.850000001</v>
      </c>
      <c r="V402" s="19">
        <v>34657992.880000003</v>
      </c>
      <c r="W402" s="19">
        <v>17525971.600000001</v>
      </c>
      <c r="X402" s="19">
        <v>38972403.979999997</v>
      </c>
      <c r="Y402" s="19">
        <v>41132070.630000003</v>
      </c>
      <c r="Z402" s="19">
        <v>20482359.620000001</v>
      </c>
      <c r="AA402" s="19">
        <v>46491271.420000002</v>
      </c>
      <c r="AB402" s="19">
        <v>46454708.100000001</v>
      </c>
      <c r="AC402" s="19">
        <v>46739740.600000001</v>
      </c>
      <c r="AD402" s="19">
        <v>48231017.340000004</v>
      </c>
      <c r="AE402" s="19">
        <v>49940719.380000003</v>
      </c>
      <c r="AF402" s="19">
        <v>52816548.549999997</v>
      </c>
      <c r="AG402" s="19">
        <v>55308989.719999999</v>
      </c>
      <c r="AH402" s="19">
        <v>57354850.920000002</v>
      </c>
      <c r="AI402" s="19">
        <v>59984286.939999998</v>
      </c>
      <c r="AJ402" s="19">
        <v>61565414.799999997</v>
      </c>
      <c r="AK402" s="19">
        <v>63127385.659999996</v>
      </c>
      <c r="AL402" s="19">
        <v>65229610.810001001</v>
      </c>
      <c r="AM402" s="19">
        <v>70083301.129999995</v>
      </c>
      <c r="AN402" s="19">
        <v>69634546.269999996</v>
      </c>
      <c r="AO402" s="224">
        <v>69018454.879999995</v>
      </c>
      <c r="AP402" s="224">
        <v>69389157.239999995</v>
      </c>
    </row>
    <row r="403" spans="1:42" hidden="1" outlineLevel="1" x14ac:dyDescent="0.25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220">
        <v>0</v>
      </c>
      <c r="AP403" s="220">
        <v>0</v>
      </c>
    </row>
    <row r="404" spans="1:42" hidden="1" outlineLevel="1" x14ac:dyDescent="0.25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220">
        <v>0</v>
      </c>
      <c r="AP404" s="220">
        <v>0</v>
      </c>
    </row>
    <row r="405" spans="1:42" hidden="1" outlineLevel="1" x14ac:dyDescent="0.25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0.1425228108222</v>
      </c>
      <c r="R405" s="18">
        <v>0.1370239006625</v>
      </c>
      <c r="S405" s="18">
        <v>0.12683239396929999</v>
      </c>
      <c r="T405" s="18">
        <v>0.11732451184250001</v>
      </c>
      <c r="U405" s="18">
        <v>0.11060781706099999</v>
      </c>
      <c r="V405" s="18">
        <v>0.10447011067250001</v>
      </c>
      <c r="W405" s="18">
        <v>9.3432481066370004E-2</v>
      </c>
      <c r="X405" s="18">
        <v>9.8506028194409997E-2</v>
      </c>
      <c r="Y405" s="18">
        <v>9.5119168873010002E-2</v>
      </c>
      <c r="Z405" s="18">
        <v>8.6835470560170006E-2</v>
      </c>
      <c r="AA405" s="18">
        <v>8.9618097963230003E-2</v>
      </c>
      <c r="AB405" s="18">
        <v>9.0253285920960005E-2</v>
      </c>
      <c r="AC405" s="18">
        <v>8.8646576797399998E-2</v>
      </c>
      <c r="AD405" s="18">
        <v>8.6072421437199995E-2</v>
      </c>
      <c r="AE405" s="18">
        <v>8.3794130725290003E-2</v>
      </c>
      <c r="AF405" s="18">
        <v>7.9950552421479998E-2</v>
      </c>
      <c r="AG405" s="18">
        <v>7.7928322602369995E-2</v>
      </c>
      <c r="AH405" s="18">
        <v>7.6889425994160002E-2</v>
      </c>
      <c r="AI405" s="18">
        <v>7.4497851017730002E-2</v>
      </c>
      <c r="AJ405" s="18">
        <v>7.3305576475300005E-2</v>
      </c>
      <c r="AK405" s="18">
        <v>7.1956713006559994E-2</v>
      </c>
      <c r="AL405" s="18">
        <v>6.9411933275330004E-2</v>
      </c>
      <c r="AM405" s="18">
        <v>6.6940830923620007E-2</v>
      </c>
      <c r="AN405" s="18">
        <v>6.6223463681299999E-2</v>
      </c>
      <c r="AO405" s="220">
        <v>6.5647554209069994E-2</v>
      </c>
      <c r="AP405" s="220">
        <v>6.4240234902349994E-2</v>
      </c>
    </row>
    <row r="406" spans="1:42" hidden="1" outlineLevel="1" x14ac:dyDescent="0.25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0.30571437513389998</v>
      </c>
      <c r="R406" s="18">
        <v>0.3061753329895</v>
      </c>
      <c r="S406" s="18">
        <v>0.2792660029706</v>
      </c>
      <c r="T406" s="18">
        <v>0.25694422650940002</v>
      </c>
      <c r="U406" s="18">
        <v>0.2478412887466</v>
      </c>
      <c r="V406" s="18">
        <v>0.2375639144634</v>
      </c>
      <c r="W406" s="18">
        <v>0.2311682807389</v>
      </c>
      <c r="X406" s="18">
        <v>0.21991800641840001</v>
      </c>
      <c r="Y406" s="18">
        <v>0.21217709425719999</v>
      </c>
      <c r="Z406" s="18">
        <v>0.21482591207769999</v>
      </c>
      <c r="AA406" s="18">
        <v>0.20485341249110001</v>
      </c>
      <c r="AB406" s="18">
        <v>0.20316696203539999</v>
      </c>
      <c r="AC406" s="18">
        <v>0.20153217423610001</v>
      </c>
      <c r="AD406" s="18">
        <v>0.19640101114549999</v>
      </c>
      <c r="AE406" s="18">
        <v>0.19398431576469999</v>
      </c>
      <c r="AF406" s="18">
        <v>0.1915033346634</v>
      </c>
      <c r="AG406" s="18">
        <v>0.19054517875339999</v>
      </c>
      <c r="AH406" s="18">
        <v>0.18921605024640001</v>
      </c>
      <c r="AI406" s="18">
        <v>0.18631453922380001</v>
      </c>
      <c r="AJ406" s="18">
        <v>0.18491188462780001</v>
      </c>
      <c r="AK406" s="18">
        <v>0.1857578366582</v>
      </c>
      <c r="AL406" s="18">
        <v>0.1848784634308</v>
      </c>
      <c r="AM406" s="18">
        <v>0.18520622331459999</v>
      </c>
      <c r="AN406" s="18">
        <v>0.18486537236539999</v>
      </c>
      <c r="AO406" s="220">
        <v>0.18481363198719999</v>
      </c>
      <c r="AP406" s="220">
        <v>0.18325171152040001</v>
      </c>
    </row>
    <row r="407" spans="1:42" hidden="1" outlineLevel="1" x14ac:dyDescent="0.25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0.192855493126</v>
      </c>
      <c r="R407" s="18">
        <v>0.20447540493060001</v>
      </c>
      <c r="S407" s="18">
        <v>0.22356479876480001</v>
      </c>
      <c r="T407" s="18">
        <v>0.24304589772429999</v>
      </c>
      <c r="U407" s="18">
        <v>0.24572584614519999</v>
      </c>
      <c r="V407" s="18">
        <v>0.24737711758360001</v>
      </c>
      <c r="W407" s="18">
        <v>0.25987456174809997</v>
      </c>
      <c r="X407" s="18">
        <v>0.24649254659799999</v>
      </c>
      <c r="Y407" s="18">
        <v>0.25302237733720001</v>
      </c>
      <c r="Z407" s="18">
        <v>0.26148452728279997</v>
      </c>
      <c r="AA407" s="18">
        <v>0.25437422964849998</v>
      </c>
      <c r="AB407" s="18">
        <v>0.24697753145119999</v>
      </c>
      <c r="AC407" s="18">
        <v>0.2457351844034</v>
      </c>
      <c r="AD407" s="18">
        <v>0.24857865956040001</v>
      </c>
      <c r="AE407" s="18">
        <v>0.2477501318867</v>
      </c>
      <c r="AF407" s="18">
        <v>0.25217176042689998</v>
      </c>
      <c r="AG407" s="18">
        <v>0.25421619443459997</v>
      </c>
      <c r="AH407" s="18">
        <v>0.25164001100779998</v>
      </c>
      <c r="AI407" s="18">
        <v>0.25472996951010002</v>
      </c>
      <c r="AJ407" s="18">
        <v>0.25184555112759999</v>
      </c>
      <c r="AK407" s="18">
        <v>0.25091436553419999</v>
      </c>
      <c r="AL407" s="18">
        <v>0.25523510047050002</v>
      </c>
      <c r="AM407" s="18">
        <v>0.2596734527915</v>
      </c>
      <c r="AN407" s="18">
        <v>0.25880739337910003</v>
      </c>
      <c r="AO407" s="220">
        <v>0.25765825192739999</v>
      </c>
      <c r="AP407" s="220">
        <v>0.25979184179019998</v>
      </c>
    </row>
    <row r="408" spans="1:42" hidden="1" outlineLevel="1" x14ac:dyDescent="0.25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0.2670421146884</v>
      </c>
      <c r="R408" s="18">
        <v>0.26656975212369999</v>
      </c>
      <c r="S408" s="18">
        <v>0.2859289674303</v>
      </c>
      <c r="T408" s="18">
        <v>0.29925719842909998</v>
      </c>
      <c r="U408" s="18">
        <v>0.31217868107550001</v>
      </c>
      <c r="V408" s="18">
        <v>0.32666701708559998</v>
      </c>
      <c r="W408" s="18">
        <v>0.33487113389529999</v>
      </c>
      <c r="X408" s="18">
        <v>0.34826381853490002</v>
      </c>
      <c r="Y408" s="18">
        <v>0.35389234049950002</v>
      </c>
      <c r="Z408" s="18">
        <v>0.35501515929749999</v>
      </c>
      <c r="AA408" s="18">
        <v>0.36750387989200001</v>
      </c>
      <c r="AB408" s="18">
        <v>0.37233752643380003</v>
      </c>
      <c r="AC408" s="18">
        <v>0.37610093696609997</v>
      </c>
      <c r="AD408" s="18">
        <v>0.38108520564600001</v>
      </c>
      <c r="AE408" s="18">
        <v>0.386532782114</v>
      </c>
      <c r="AF408" s="18">
        <v>0.38865637812710002</v>
      </c>
      <c r="AG408" s="18">
        <v>0.3898293645041</v>
      </c>
      <c r="AH408" s="18">
        <v>0.39380361751170001</v>
      </c>
      <c r="AI408" s="18">
        <v>0.3963906583556</v>
      </c>
      <c r="AJ408" s="18">
        <v>0.40135050069959999</v>
      </c>
      <c r="AK408" s="18">
        <v>0.40363065841369999</v>
      </c>
      <c r="AL408" s="18">
        <v>0.40313774222679999</v>
      </c>
      <c r="AM408" s="18">
        <v>0.40214575356589999</v>
      </c>
      <c r="AN408" s="18">
        <v>0.40370179724299998</v>
      </c>
      <c r="AO408" s="220">
        <v>0.40521981572639998</v>
      </c>
      <c r="AP408" s="220">
        <v>0.4066932153915</v>
      </c>
    </row>
    <row r="409" spans="1:42" hidden="1" outlineLevel="1" x14ac:dyDescent="0.25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9.1865206229540003E-2</v>
      </c>
      <c r="R409" s="18">
        <v>8.5755609293759999E-2</v>
      </c>
      <c r="S409" s="18">
        <v>8.4407836864910005E-2</v>
      </c>
      <c r="T409" s="18">
        <v>8.3428165494610004E-2</v>
      </c>
      <c r="U409" s="18">
        <v>8.3646366971660002E-2</v>
      </c>
      <c r="V409" s="18">
        <v>8.3921840194910002E-2</v>
      </c>
      <c r="W409" s="18">
        <v>8.0653542551249999E-2</v>
      </c>
      <c r="X409" s="18">
        <v>8.6819600254240001E-2</v>
      </c>
      <c r="Y409" s="18">
        <v>8.5789019033109995E-2</v>
      </c>
      <c r="Z409" s="18">
        <v>8.1838930781859998E-2</v>
      </c>
      <c r="AA409" s="18">
        <v>8.3650380005200003E-2</v>
      </c>
      <c r="AB409" s="18">
        <v>8.7264694158560002E-2</v>
      </c>
      <c r="AC409" s="18">
        <v>8.7985127596980003E-2</v>
      </c>
      <c r="AD409" s="18">
        <v>8.7862702210940002E-2</v>
      </c>
      <c r="AE409" s="18">
        <v>8.7938639509309996E-2</v>
      </c>
      <c r="AF409" s="18">
        <v>8.7717974361139997E-2</v>
      </c>
      <c r="AG409" s="18">
        <v>8.7480939705519997E-2</v>
      </c>
      <c r="AH409" s="18">
        <v>8.8450895239889998E-2</v>
      </c>
      <c r="AI409" s="18">
        <v>8.80669818927E-2</v>
      </c>
      <c r="AJ409" s="18">
        <v>8.8586487069709993E-2</v>
      </c>
      <c r="AK409" s="18">
        <v>8.7740426387220002E-2</v>
      </c>
      <c r="AL409" s="18">
        <v>8.7336760596570001E-2</v>
      </c>
      <c r="AM409" s="18">
        <v>8.603373940431E-2</v>
      </c>
      <c r="AN409" s="18">
        <v>8.6401973331170001E-2</v>
      </c>
      <c r="AO409" s="220">
        <v>8.6660746149970005E-2</v>
      </c>
      <c r="AP409" s="220">
        <v>8.6022996395589996E-2</v>
      </c>
    </row>
    <row r="410" spans="1:42" hidden="1" outlineLevel="1" x14ac:dyDescent="0.25">
      <c r="A410" s="116" t="s">
        <v>163</v>
      </c>
      <c r="B410" s="58"/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516484.23</v>
      </c>
      <c r="R410" s="19">
        <v>245064.97</v>
      </c>
      <c r="S410" s="19">
        <v>577342.21</v>
      </c>
      <c r="T410" s="19">
        <v>631758.44999999995</v>
      </c>
      <c r="U410" s="19">
        <v>683737.9</v>
      </c>
      <c r="V410" s="19">
        <v>742429.61</v>
      </c>
      <c r="W410" s="19">
        <v>383773.4</v>
      </c>
      <c r="X410" s="19">
        <v>904363.19</v>
      </c>
      <c r="Y410" s="19">
        <v>956562.4</v>
      </c>
      <c r="Z410" s="19">
        <v>512044.69</v>
      </c>
      <c r="AA410" s="19">
        <v>1114385.47</v>
      </c>
      <c r="AB410" s="19">
        <v>1163817.3</v>
      </c>
      <c r="AC410" s="19">
        <v>1191736.5</v>
      </c>
      <c r="AD410" s="19">
        <v>1173725.54</v>
      </c>
      <c r="AE410" s="19">
        <v>1195804.72</v>
      </c>
      <c r="AF410" s="19">
        <v>1229565.1200000001</v>
      </c>
      <c r="AG410" s="19">
        <v>1286984.71</v>
      </c>
      <c r="AH410" s="19">
        <v>1356775.94</v>
      </c>
      <c r="AI410" s="19">
        <v>1460566.43</v>
      </c>
      <c r="AJ410" s="19">
        <v>1553737.53</v>
      </c>
      <c r="AK410" s="19">
        <v>1622780.36</v>
      </c>
      <c r="AL410" s="19">
        <v>1672293.55</v>
      </c>
      <c r="AM410" s="19">
        <v>1778325.32</v>
      </c>
      <c r="AN410" s="19">
        <v>1815877.2</v>
      </c>
      <c r="AO410" s="224">
        <v>1848018.18</v>
      </c>
      <c r="AP410" s="224">
        <v>1826649.36</v>
      </c>
    </row>
    <row r="411" spans="1:42" hidden="1" outlineLevel="1" x14ac:dyDescent="0.25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220">
        <v>0</v>
      </c>
      <c r="AP411" s="220">
        <v>0</v>
      </c>
    </row>
    <row r="412" spans="1:42" hidden="1" outlineLevel="1" x14ac:dyDescent="0.25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220">
        <v>0</v>
      </c>
      <c r="AP412" s="220">
        <v>0</v>
      </c>
    </row>
    <row r="413" spans="1:42" hidden="1" outlineLevel="1" x14ac:dyDescent="0.25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220">
        <v>0</v>
      </c>
      <c r="AP413" s="220">
        <v>0</v>
      </c>
    </row>
    <row r="414" spans="1:42" hidden="1" outlineLevel="1" x14ac:dyDescent="0.25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220">
        <v>0</v>
      </c>
      <c r="AP414" s="220">
        <v>0</v>
      </c>
    </row>
    <row r="415" spans="1:42" hidden="1" outlineLevel="1" x14ac:dyDescent="0.25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220">
        <v>0</v>
      </c>
      <c r="AP415" s="220">
        <v>0</v>
      </c>
    </row>
    <row r="416" spans="1:42" hidden="1" outlineLevel="1" x14ac:dyDescent="0.25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220">
        <v>0</v>
      </c>
      <c r="AP416" s="220">
        <v>0</v>
      </c>
    </row>
    <row r="417" spans="1:42" hidden="1" outlineLevel="1" x14ac:dyDescent="0.25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220">
        <v>1</v>
      </c>
      <c r="AP417" s="220">
        <v>1</v>
      </c>
    </row>
    <row r="418" spans="1:42" hidden="1" outlineLevel="1" x14ac:dyDescent="0.25">
      <c r="A418" s="116" t="s">
        <v>171</v>
      </c>
      <c r="B418" s="58"/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926997.29</v>
      </c>
      <c r="U418" s="19">
        <v>1244423.94</v>
      </c>
      <c r="V418" s="19">
        <v>1463039.47</v>
      </c>
      <c r="W418" s="19">
        <v>716166.01</v>
      </c>
      <c r="X418" s="19">
        <v>1377000.91</v>
      </c>
      <c r="Y418" s="19">
        <v>1534055.26</v>
      </c>
      <c r="Z418" s="19">
        <v>1228957.1399999999</v>
      </c>
      <c r="AA418" s="19">
        <v>2001804.39</v>
      </c>
      <c r="AB418" s="19">
        <v>2610220.9700000002</v>
      </c>
      <c r="AC418" s="19">
        <v>3440236.11</v>
      </c>
      <c r="AD418" s="19">
        <v>4071789.76</v>
      </c>
      <c r="AE418" s="19">
        <v>4581101.9400000004</v>
      </c>
      <c r="AF418" s="19">
        <v>4757619.42</v>
      </c>
      <c r="AG418" s="19">
        <v>5034557.83</v>
      </c>
      <c r="AH418" s="19">
        <v>5181792.66</v>
      </c>
      <c r="AI418" s="19">
        <v>5122973.62</v>
      </c>
      <c r="AJ418" s="19">
        <v>5133121.26</v>
      </c>
      <c r="AK418" s="19">
        <v>5230689.8899999997</v>
      </c>
      <c r="AL418" s="19">
        <v>5229217.41</v>
      </c>
      <c r="AM418" s="19">
        <v>5205816.1399999997</v>
      </c>
      <c r="AN418" s="19">
        <v>5080767.58</v>
      </c>
      <c r="AO418" s="224">
        <v>4892708.26</v>
      </c>
      <c r="AP418" s="224">
        <v>4937950.66</v>
      </c>
    </row>
    <row r="419" spans="1:42" hidden="1" outlineLevel="1" x14ac:dyDescent="0.25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220">
        <v>0</v>
      </c>
      <c r="AP419" s="220">
        <v>0</v>
      </c>
    </row>
    <row r="420" spans="1:42" hidden="1" outlineLevel="1" x14ac:dyDescent="0.25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220">
        <v>0</v>
      </c>
      <c r="AP420" s="220">
        <v>0</v>
      </c>
    </row>
    <row r="421" spans="1:42" hidden="1" outlineLevel="1" x14ac:dyDescent="0.25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0.20938704468489999</v>
      </c>
      <c r="U421" s="18">
        <v>0.20531438024250001</v>
      </c>
      <c r="V421" s="18">
        <v>0.2029148439424</v>
      </c>
      <c r="W421" s="18">
        <v>0.21275171435740001</v>
      </c>
      <c r="X421" s="18">
        <v>0.19154993877240001</v>
      </c>
      <c r="Y421" s="18">
        <v>0.19729040412490001</v>
      </c>
      <c r="Z421" s="18">
        <v>0.1885889989383</v>
      </c>
      <c r="AA421" s="18">
        <v>0.19258711386880001</v>
      </c>
      <c r="AB421" s="18">
        <v>0.18285034946260001</v>
      </c>
      <c r="AC421" s="18">
        <v>0.2261523217028</v>
      </c>
      <c r="AD421" s="18">
        <v>0.24492021459710001</v>
      </c>
      <c r="AE421" s="18">
        <v>0.26880752984590001</v>
      </c>
      <c r="AF421" s="18">
        <v>0.26663839225710001</v>
      </c>
      <c r="AG421" s="18">
        <v>0.27170469982110002</v>
      </c>
      <c r="AH421" s="18">
        <v>0.2699550337064</v>
      </c>
      <c r="AI421" s="18">
        <v>0.273996243822</v>
      </c>
      <c r="AJ421" s="18">
        <v>0.27632011382089999</v>
      </c>
      <c r="AK421" s="18">
        <v>0.25643228596099998</v>
      </c>
      <c r="AL421" s="18">
        <v>0.24371109146</v>
      </c>
      <c r="AM421" s="18">
        <v>0.23070219701389999</v>
      </c>
      <c r="AN421" s="18">
        <v>0.2257379810607</v>
      </c>
      <c r="AO421" s="220">
        <v>0.22163291856520001</v>
      </c>
      <c r="AP421" s="220">
        <v>0.21756546631250001</v>
      </c>
    </row>
    <row r="422" spans="1:42" hidden="1" outlineLevel="1" x14ac:dyDescent="0.25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0.22990555245149999</v>
      </c>
      <c r="U422" s="18">
        <v>0.21820219884229999</v>
      </c>
      <c r="V422" s="18">
        <v>0.21819288694059999</v>
      </c>
      <c r="W422" s="18">
        <v>0.21028784741689999</v>
      </c>
      <c r="X422" s="18">
        <v>0.21120645446780001</v>
      </c>
      <c r="Y422" s="18">
        <v>0.247479233534</v>
      </c>
      <c r="Z422" s="18">
        <v>0.29111090717979998</v>
      </c>
      <c r="AA422" s="18">
        <v>0.28047825891720002</v>
      </c>
      <c r="AB422" s="18">
        <v>0.3004719005582</v>
      </c>
      <c r="AC422" s="18">
        <v>0.27978207342630002</v>
      </c>
      <c r="AD422" s="18">
        <v>0.28841693852729999</v>
      </c>
      <c r="AE422" s="18">
        <v>0.281483423643</v>
      </c>
      <c r="AF422" s="18">
        <v>0.2770516880253</v>
      </c>
      <c r="AG422" s="18">
        <v>0.26967145687999999</v>
      </c>
      <c r="AH422" s="18">
        <v>0.26021567959589997</v>
      </c>
      <c r="AI422" s="18">
        <v>0.25796687357600001</v>
      </c>
      <c r="AJ422" s="18">
        <v>0.26205036436009999</v>
      </c>
      <c r="AK422" s="18">
        <v>0.26264961315550001</v>
      </c>
      <c r="AL422" s="18">
        <v>0.24861950109950001</v>
      </c>
      <c r="AM422" s="18">
        <v>0.24155557895679999</v>
      </c>
      <c r="AN422" s="18">
        <v>0.24026008769189999</v>
      </c>
      <c r="AO422" s="220">
        <v>0.2372889300505</v>
      </c>
      <c r="AP422" s="220">
        <v>0.2296503339067</v>
      </c>
    </row>
    <row r="423" spans="1:42" hidden="1" outlineLevel="1" x14ac:dyDescent="0.25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0.18179083008159999</v>
      </c>
      <c r="U423" s="18">
        <v>0.17350017390379999</v>
      </c>
      <c r="V423" s="18">
        <v>0.17133504669899999</v>
      </c>
      <c r="W423" s="18">
        <v>0.17209130685919999</v>
      </c>
      <c r="X423" s="18">
        <v>0.182722646131</v>
      </c>
      <c r="Y423" s="18">
        <v>0.162953314091</v>
      </c>
      <c r="Z423" s="18">
        <v>0.1939979618146</v>
      </c>
      <c r="AA423" s="18">
        <v>0.1804009531621</v>
      </c>
      <c r="AB423" s="18">
        <v>0.17551389965530001</v>
      </c>
      <c r="AC423" s="18">
        <v>0.18276532158539999</v>
      </c>
      <c r="AD423" s="18">
        <v>0.16855458923130001</v>
      </c>
      <c r="AE423" s="18">
        <v>0.1631298969919</v>
      </c>
      <c r="AF423" s="18">
        <v>0.1530877603319</v>
      </c>
      <c r="AG423" s="18">
        <v>0.15094802051360001</v>
      </c>
      <c r="AH423" s="18">
        <v>0.14988457683420001</v>
      </c>
      <c r="AI423" s="18">
        <v>0.15260694298720001</v>
      </c>
      <c r="AJ423" s="18">
        <v>0.15608557616150001</v>
      </c>
      <c r="AK423" s="18">
        <v>0.16528217425710001</v>
      </c>
      <c r="AL423" s="18">
        <v>0.1760573374936</v>
      </c>
      <c r="AM423" s="18">
        <v>0.17907736799429999</v>
      </c>
      <c r="AN423" s="18">
        <v>0.1820708730684</v>
      </c>
      <c r="AO423" s="220">
        <v>0.18248311520640001</v>
      </c>
      <c r="AP423" s="220">
        <v>0.1747993448265</v>
      </c>
    </row>
    <row r="424" spans="1:42" hidden="1" outlineLevel="1" x14ac:dyDescent="0.25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0.2942888822502</v>
      </c>
      <c r="U424" s="18">
        <v>0.30110053170470003</v>
      </c>
      <c r="V424" s="18">
        <v>0.30783977780389998</v>
      </c>
      <c r="W424" s="18">
        <v>0.2911513882415</v>
      </c>
      <c r="X424" s="18">
        <v>0.3298190340339</v>
      </c>
      <c r="Y424" s="18">
        <v>0.32507283229189998</v>
      </c>
      <c r="Z424" s="18">
        <v>0.26249813186760002</v>
      </c>
      <c r="AA424" s="18">
        <v>0.28852175711330003</v>
      </c>
      <c r="AB424" s="18">
        <v>0.29480750214270002</v>
      </c>
      <c r="AC424" s="18">
        <v>0.26339853730849999</v>
      </c>
      <c r="AD424" s="18">
        <v>0.25582275871350002</v>
      </c>
      <c r="AE424" s="18">
        <v>0.24621080550630001</v>
      </c>
      <c r="AF424" s="18">
        <v>0.2601522868874</v>
      </c>
      <c r="AG424" s="18">
        <v>0.26096223767420001</v>
      </c>
      <c r="AH424" s="18">
        <v>0.2747970811264</v>
      </c>
      <c r="AI424" s="18">
        <v>0.27035921811379998</v>
      </c>
      <c r="AJ424" s="18">
        <v>0.26128029766380001</v>
      </c>
      <c r="AK424" s="18">
        <v>0.26857548471300002</v>
      </c>
      <c r="AL424" s="18">
        <v>0.28291156497620001</v>
      </c>
      <c r="AM424" s="18">
        <v>0.30286868504260001</v>
      </c>
      <c r="AN424" s="18">
        <v>0.30292277633980003</v>
      </c>
      <c r="AO424" s="220">
        <v>0.30687499552850001</v>
      </c>
      <c r="AP424" s="220">
        <v>0.32503120011230002</v>
      </c>
    </row>
    <row r="425" spans="1:42" hidden="1" outlineLevel="1" x14ac:dyDescent="0.25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8.4627690531729999E-2</v>
      </c>
      <c r="U425" s="18">
        <v>0.1018827153068</v>
      </c>
      <c r="V425" s="18">
        <v>9.971744461425E-2</v>
      </c>
      <c r="W425" s="18">
        <v>0.1137177431249</v>
      </c>
      <c r="X425" s="18">
        <v>8.4701926594950003E-2</v>
      </c>
      <c r="Y425" s="18">
        <v>6.7204215958189997E-2</v>
      </c>
      <c r="Z425" s="18">
        <v>6.3804000199639999E-2</v>
      </c>
      <c r="AA425" s="18">
        <v>5.80119169386E-2</v>
      </c>
      <c r="AB425" s="18">
        <v>4.6356348181069998E-2</v>
      </c>
      <c r="AC425" s="18">
        <v>4.7901745977020002E-2</v>
      </c>
      <c r="AD425" s="18">
        <v>4.2285498930919999E-2</v>
      </c>
      <c r="AE425" s="18">
        <v>4.036834401291E-2</v>
      </c>
      <c r="AF425" s="18">
        <v>4.306987249831E-2</v>
      </c>
      <c r="AG425" s="18">
        <v>4.6713585111099999E-2</v>
      </c>
      <c r="AH425" s="18">
        <v>4.5147628737139997E-2</v>
      </c>
      <c r="AI425" s="18">
        <v>4.5070721501120001E-2</v>
      </c>
      <c r="AJ425" s="18">
        <v>4.4263647993719998E-2</v>
      </c>
      <c r="AK425" s="18">
        <v>4.7060441913449998E-2</v>
      </c>
      <c r="AL425" s="18">
        <v>4.8700504970670001E-2</v>
      </c>
      <c r="AM425" s="18">
        <v>4.5796170992520001E-2</v>
      </c>
      <c r="AN425" s="18">
        <v>4.9008281839169998E-2</v>
      </c>
      <c r="AO425" s="220">
        <v>5.1720040649419999E-2</v>
      </c>
      <c r="AP425" s="220">
        <v>5.2953654842E-2</v>
      </c>
    </row>
    <row r="426" spans="1:42" hidden="1" outlineLevel="1" x14ac:dyDescent="0.25">
      <c r="A426" s="116" t="s">
        <v>180</v>
      </c>
      <c r="B426" s="58"/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20332988.539999999</v>
      </c>
      <c r="R426" s="19">
        <v>10916041.880000001</v>
      </c>
      <c r="S426" s="19">
        <v>24455572.370000001</v>
      </c>
      <c r="T426" s="19">
        <v>28202495.550000001</v>
      </c>
      <c r="U426" s="19">
        <v>30719757.760000002</v>
      </c>
      <c r="V426" s="19">
        <v>32926427.100000001</v>
      </c>
      <c r="W426" s="19">
        <v>19469276.16</v>
      </c>
      <c r="X426" s="19">
        <v>40071276.280000001</v>
      </c>
      <c r="Y426" s="19">
        <v>42431122.560000002</v>
      </c>
      <c r="Z426" s="19">
        <v>25261187.489999998</v>
      </c>
      <c r="AA426" s="19">
        <v>47304289.219999999</v>
      </c>
      <c r="AB426" s="19">
        <v>47874994.409999996</v>
      </c>
      <c r="AC426" s="19">
        <v>49137533.659999996</v>
      </c>
      <c r="AD426" s="19">
        <v>50435294.770000003</v>
      </c>
      <c r="AE426" s="19">
        <v>51819893.759999998</v>
      </c>
      <c r="AF426" s="19">
        <v>53326402.25</v>
      </c>
      <c r="AG426" s="19">
        <v>55117112.229999997</v>
      </c>
      <c r="AH426" s="19">
        <v>56009838.07</v>
      </c>
      <c r="AI426" s="19">
        <v>57053127.409999996</v>
      </c>
      <c r="AJ426" s="19">
        <v>58353522.549999997</v>
      </c>
      <c r="AK426" s="19">
        <v>60130902.840000004</v>
      </c>
      <c r="AL426" s="19">
        <v>61880653.579999998</v>
      </c>
      <c r="AM426" s="19">
        <v>63141966.039999999</v>
      </c>
      <c r="AN426" s="19">
        <v>63976767.609999999</v>
      </c>
      <c r="AO426" s="224">
        <v>64145065.299999997</v>
      </c>
      <c r="AP426" s="224">
        <v>64051958.689999998</v>
      </c>
    </row>
    <row r="427" spans="1:42" hidden="1" outlineLevel="1" x14ac:dyDescent="0.25">
      <c r="A427" s="16" t="s">
        <v>181</v>
      </c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220">
        <v>1</v>
      </c>
      <c r="AP427" s="220">
        <v>1</v>
      </c>
    </row>
    <row r="428" spans="1:42" hidden="1" outlineLevel="1" x14ac:dyDescent="0.25">
      <c r="A428" s="16" t="s">
        <v>182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220">
        <v>0</v>
      </c>
      <c r="AP428" s="220">
        <v>0</v>
      </c>
    </row>
    <row r="429" spans="1:42" hidden="1" outlineLevel="1" x14ac:dyDescent="0.25">
      <c r="A429" s="16" t="s">
        <v>183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220">
        <v>0</v>
      </c>
      <c r="AP429" s="220">
        <v>0</v>
      </c>
    </row>
    <row r="430" spans="1:42" hidden="1" outlineLevel="1" x14ac:dyDescent="0.25">
      <c r="A430" s="16" t="s">
        <v>184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220">
        <v>0</v>
      </c>
      <c r="AP430" s="220">
        <v>0</v>
      </c>
    </row>
    <row r="431" spans="1:42" hidden="1" outlineLevel="1" x14ac:dyDescent="0.25">
      <c r="A431" s="16" t="s">
        <v>185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220">
        <v>0</v>
      </c>
      <c r="AP431" s="220">
        <v>0</v>
      </c>
    </row>
    <row r="432" spans="1:42" hidden="1" outlineLevel="1" x14ac:dyDescent="0.25">
      <c r="A432" s="16" t="s">
        <v>186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220">
        <v>0</v>
      </c>
      <c r="AP432" s="220">
        <v>0</v>
      </c>
    </row>
    <row r="433" spans="1:42" hidden="1" outlineLevel="1" x14ac:dyDescent="0.25">
      <c r="A433" s="16" t="s">
        <v>187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220">
        <v>0</v>
      </c>
      <c r="AP433" s="220">
        <v>0</v>
      </c>
    </row>
    <row r="434" spans="1:42" hidden="1" outlineLevel="1" x14ac:dyDescent="0.25">
      <c r="A434" s="16" t="s">
        <v>188</v>
      </c>
      <c r="C434" s="18" t="s">
        <v>1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0.16258609445860001</v>
      </c>
      <c r="R434" s="18">
        <v>0.1624241291912</v>
      </c>
      <c r="S434" s="18">
        <v>0.1649798876496</v>
      </c>
      <c r="T434" s="18">
        <v>0.1675521131604</v>
      </c>
      <c r="U434" s="18">
        <v>0.16894833643240001</v>
      </c>
      <c r="V434" s="18">
        <v>0.17060348403200001</v>
      </c>
      <c r="W434" s="18">
        <v>0.17126288173609999</v>
      </c>
      <c r="X434" s="18">
        <v>0.17311095239150001</v>
      </c>
      <c r="Y434" s="18">
        <v>0.17363695955739999</v>
      </c>
      <c r="Z434" s="18">
        <v>0.17278871586610001</v>
      </c>
      <c r="AA434" s="18">
        <v>0.17493386137219999</v>
      </c>
      <c r="AB434" s="18">
        <v>0.1755847104729</v>
      </c>
      <c r="AC434" s="18">
        <v>0.17580981667580001</v>
      </c>
      <c r="AD434" s="18">
        <v>0.176268539493</v>
      </c>
      <c r="AE434" s="18">
        <v>0.17701002090109999</v>
      </c>
      <c r="AF434" s="18">
        <v>0.17747748277</v>
      </c>
      <c r="AG434" s="18">
        <v>0.17743584559690001</v>
      </c>
      <c r="AH434" s="18">
        <v>0.17769408422720001</v>
      </c>
      <c r="AI434" s="18">
        <v>0.17779718364720001</v>
      </c>
      <c r="AJ434" s="18">
        <v>0.178324497084</v>
      </c>
      <c r="AK434" s="18">
        <v>0.17844054271699999</v>
      </c>
      <c r="AL434" s="18">
        <v>0.17874396646980001</v>
      </c>
      <c r="AM434" s="18">
        <v>0.1781550126142</v>
      </c>
      <c r="AN434" s="18">
        <v>0.1810814712486</v>
      </c>
      <c r="AO434" s="220">
        <v>0.18093959342300001</v>
      </c>
      <c r="AP434" s="220">
        <v>0.1812952807381</v>
      </c>
    </row>
    <row r="435" spans="1:42" hidden="1" outlineLevel="1" x14ac:dyDescent="0.25">
      <c r="A435" s="16" t="s">
        <v>189</v>
      </c>
      <c r="C435" s="18" t="s">
        <v>1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0.24676656780690001</v>
      </c>
      <c r="R435" s="18">
        <v>0.24920485441260001</v>
      </c>
      <c r="S435" s="18">
        <v>0.24379909773729999</v>
      </c>
      <c r="T435" s="18">
        <v>0.24712765216070001</v>
      </c>
      <c r="U435" s="18">
        <v>0.24828033301329999</v>
      </c>
      <c r="V435" s="18">
        <v>0.2487902709824</v>
      </c>
      <c r="W435" s="18">
        <v>0.24439109716499999</v>
      </c>
      <c r="X435" s="18">
        <v>0.2481654307368</v>
      </c>
      <c r="Y435" s="18">
        <v>0.24735937708370001</v>
      </c>
      <c r="Z435" s="18">
        <v>0.24572503771859999</v>
      </c>
      <c r="AA435" s="18">
        <v>0.24954642894920001</v>
      </c>
      <c r="AB435" s="18">
        <v>0.24949809295280001</v>
      </c>
      <c r="AC435" s="18">
        <v>0.24791234667299999</v>
      </c>
      <c r="AD435" s="18">
        <v>0.24689749863329999</v>
      </c>
      <c r="AE435" s="18">
        <v>0.24775350594769999</v>
      </c>
      <c r="AF435" s="18">
        <v>0.24780508601180001</v>
      </c>
      <c r="AG435" s="18">
        <v>0.24843494591260001</v>
      </c>
      <c r="AH435" s="18">
        <v>0.2471895146285</v>
      </c>
      <c r="AI435" s="18">
        <v>0.2461207929408</v>
      </c>
      <c r="AJ435" s="18">
        <v>0.2476049082292</v>
      </c>
      <c r="AK435" s="18">
        <v>0.2493011285773</v>
      </c>
      <c r="AL435" s="18">
        <v>0.24729011372830001</v>
      </c>
      <c r="AM435" s="18">
        <v>0.24655957575699999</v>
      </c>
      <c r="AN435" s="18">
        <v>0.2496629619122</v>
      </c>
      <c r="AO435" s="220">
        <v>0.25014171553710002</v>
      </c>
      <c r="AP435" s="220">
        <v>0.25024152705070002</v>
      </c>
    </row>
    <row r="436" spans="1:42" hidden="1" outlineLevel="1" x14ac:dyDescent="0.25">
      <c r="A436" s="16" t="s">
        <v>190</v>
      </c>
      <c r="C436" s="18" t="s">
        <v>1</v>
      </c>
      <c r="D436" s="18" t="s">
        <v>1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0.1609813665898</v>
      </c>
      <c r="U436" s="18">
        <v>0.1639322543966</v>
      </c>
      <c r="V436" s="18">
        <v>0.1641774950263</v>
      </c>
      <c r="W436" s="18">
        <v>0.16222523338059999</v>
      </c>
      <c r="X436" s="18">
        <v>0.16470356287189999</v>
      </c>
      <c r="Y436" s="18">
        <v>0.15950894561830001</v>
      </c>
      <c r="Z436" s="18">
        <v>0.15665495115210001</v>
      </c>
      <c r="AA436" s="18">
        <v>0.15889006562310001</v>
      </c>
      <c r="AB436" s="18">
        <v>0.15762700865029999</v>
      </c>
      <c r="AC436" s="18">
        <v>0.154783910665</v>
      </c>
      <c r="AD436" s="18">
        <v>0.15229431611149999</v>
      </c>
      <c r="AE436" s="18">
        <v>0.15114761052719999</v>
      </c>
      <c r="AF436" s="18">
        <v>0.15242481133370001</v>
      </c>
      <c r="AG436" s="18">
        <v>0.1526042311269</v>
      </c>
      <c r="AH436" s="18">
        <v>0.15277827896410001</v>
      </c>
      <c r="AI436" s="18">
        <v>0.15264368446839999</v>
      </c>
      <c r="AJ436" s="18">
        <v>0.1527174769546</v>
      </c>
      <c r="AK436" s="18">
        <v>0.15446887909990001</v>
      </c>
      <c r="AL436" s="18">
        <v>0.156756415649</v>
      </c>
      <c r="AM436" s="18">
        <v>0.15847833105270001</v>
      </c>
      <c r="AN436" s="18">
        <v>0.16180815745409999</v>
      </c>
      <c r="AO436" s="220">
        <v>0.16224836045720001</v>
      </c>
      <c r="AP436" s="220">
        <v>0.163529466082</v>
      </c>
    </row>
    <row r="437" spans="1:42" hidden="1" outlineLevel="1" x14ac:dyDescent="0.25">
      <c r="A437" s="16" t="s">
        <v>191</v>
      </c>
      <c r="C437" s="18" t="s">
        <v>1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220">
        <v>0</v>
      </c>
      <c r="AP437" s="220">
        <v>0</v>
      </c>
    </row>
    <row r="438" spans="1:42" hidden="1" outlineLevel="1" x14ac:dyDescent="0.25">
      <c r="A438" s="16" t="s">
        <v>192</v>
      </c>
      <c r="C438" s="18" t="s">
        <v>1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0.11386123442819999</v>
      </c>
      <c r="R438" s="18">
        <v>0.1145160784125</v>
      </c>
      <c r="S438" s="18">
        <v>0.1137985748226</v>
      </c>
      <c r="T438" s="18">
        <v>0.1151322263822</v>
      </c>
      <c r="U438" s="18">
        <v>0.1162321847685</v>
      </c>
      <c r="V438" s="18">
        <v>0.1167142500081</v>
      </c>
      <c r="W438" s="18">
        <v>0.1155758424564</v>
      </c>
      <c r="X438" s="18">
        <v>0.1171959892</v>
      </c>
      <c r="Y438" s="18">
        <v>0.1161010564519</v>
      </c>
      <c r="Z438" s="18">
        <v>0.1150337409474</v>
      </c>
      <c r="AA438" s="18">
        <v>0.1166740711889</v>
      </c>
      <c r="AB438" s="18">
        <v>0.1165419624152</v>
      </c>
      <c r="AC438" s="18">
        <v>0.1157012148028</v>
      </c>
      <c r="AD438" s="18">
        <v>0.11509207084750001</v>
      </c>
      <c r="AE438" s="18">
        <v>0.1151822274752</v>
      </c>
      <c r="AF438" s="18">
        <v>0.1155414760231</v>
      </c>
      <c r="AG438" s="18">
        <v>0.1156950045273</v>
      </c>
      <c r="AH438" s="18">
        <v>0.11553237556400001</v>
      </c>
      <c r="AI438" s="18">
        <v>0.11531233221129999</v>
      </c>
      <c r="AJ438" s="18">
        <v>0.1157293764535</v>
      </c>
      <c r="AK438" s="18">
        <v>0.1164421100788</v>
      </c>
      <c r="AL438" s="18">
        <v>0.11655809916940001</v>
      </c>
      <c r="AM438" s="18">
        <v>0.1166385838848</v>
      </c>
      <c r="AN438" s="18">
        <v>0.11851051812299999</v>
      </c>
      <c r="AO438" s="220">
        <v>0.1186659338835</v>
      </c>
      <c r="AP438" s="220">
        <v>0.11901325477419999</v>
      </c>
    </row>
    <row r="439" spans="1:42" hidden="1" outlineLevel="1" x14ac:dyDescent="0.25">
      <c r="A439" s="49" t="s">
        <v>193</v>
      </c>
      <c r="B439" s="50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220"/>
      <c r="AP439" s="220"/>
    </row>
    <row r="440" spans="1:42" hidden="1" outlineLevel="1" x14ac:dyDescent="0.25">
      <c r="A440" s="16" t="s">
        <v>194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220"/>
      <c r="AP440" s="220"/>
    </row>
    <row r="441" spans="1:42" hidden="1" outlineLevel="1" x14ac:dyDescent="0.25">
      <c r="A441" s="16" t="s">
        <v>195</v>
      </c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0.15590146555350001</v>
      </c>
      <c r="R441" s="18">
        <v>0.1361512988087</v>
      </c>
      <c r="S441" s="18">
        <v>0.1574309378039</v>
      </c>
      <c r="T441" s="18">
        <v>0.15787408418109999</v>
      </c>
      <c r="U441" s="18">
        <v>0.1552273322662</v>
      </c>
      <c r="V441" s="18">
        <v>0.15093453939349999</v>
      </c>
      <c r="W441" s="18">
        <v>0.14983795667040001</v>
      </c>
      <c r="X441" s="18">
        <v>0.1510854768189</v>
      </c>
      <c r="Y441" s="18">
        <v>0.1724514854078</v>
      </c>
      <c r="Z441" s="18">
        <v>0.1600598282355</v>
      </c>
      <c r="AA441" s="18">
        <v>0.1584518678047</v>
      </c>
      <c r="AB441" s="18">
        <v>0.16455147578150001</v>
      </c>
      <c r="AC441" s="18">
        <v>0.14932319814039999</v>
      </c>
      <c r="AD441" s="18">
        <v>0.15137423113789999</v>
      </c>
      <c r="AE441" s="18">
        <v>0.17890465682119999</v>
      </c>
      <c r="AF441" s="18">
        <v>0.17052312601799999</v>
      </c>
      <c r="AG441" s="18">
        <v>0.1789355614908</v>
      </c>
      <c r="AH441" s="18">
        <v>0.15197188297379999</v>
      </c>
      <c r="AI441" s="18">
        <v>0.1547642443452</v>
      </c>
      <c r="AJ441" s="18">
        <v>0.13198787482669999</v>
      </c>
      <c r="AK441" s="18">
        <v>0.1364192733672</v>
      </c>
      <c r="AL441" s="18">
        <v>0.147310567723</v>
      </c>
      <c r="AM441" s="18">
        <v>0.1511592862226</v>
      </c>
      <c r="AN441" s="18">
        <v>0.16232256746570001</v>
      </c>
      <c r="AO441" s="220">
        <v>0.17017278939380001</v>
      </c>
      <c r="AP441" s="220">
        <v>0.1653199550567</v>
      </c>
    </row>
    <row r="442" spans="1:42" hidden="1" outlineLevel="1" x14ac:dyDescent="0.25">
      <c r="A442" s="16" t="s">
        <v>196</v>
      </c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0.1484333714071</v>
      </c>
      <c r="S442" s="18">
        <v>0.17618395527960001</v>
      </c>
      <c r="T442" s="18">
        <v>0.1421071136856</v>
      </c>
      <c r="U442" s="18">
        <v>0.16967601103829999</v>
      </c>
      <c r="V442" s="18">
        <v>0.1544536693544</v>
      </c>
      <c r="W442" s="18">
        <v>0.1693963893347</v>
      </c>
      <c r="X442" s="18">
        <v>0.17563449002520001</v>
      </c>
      <c r="Y442" s="18">
        <v>0.1280665509702</v>
      </c>
      <c r="Z442" s="18">
        <v>0.18979925843520001</v>
      </c>
      <c r="AA442" s="18">
        <v>0.19485644793330001</v>
      </c>
      <c r="AB442" s="18">
        <v>0.19318571778810001</v>
      </c>
      <c r="AC442" s="18">
        <v>0.16991849511779999</v>
      </c>
      <c r="AD442" s="18">
        <v>0.18128796613299999</v>
      </c>
      <c r="AE442" s="18">
        <v>0.1946448106807</v>
      </c>
      <c r="AF442" s="18">
        <v>0.1958371867833</v>
      </c>
      <c r="AG442" s="18">
        <v>0.19716450139659999</v>
      </c>
      <c r="AH442" s="18">
        <v>0.14239038467109999</v>
      </c>
      <c r="AI442" s="18">
        <v>0.1457802797045</v>
      </c>
      <c r="AJ442" s="18">
        <v>0.1230021497738</v>
      </c>
      <c r="AK442" s="18">
        <v>0.19952468230119999</v>
      </c>
      <c r="AL442" s="18">
        <v>0.18738178846590001</v>
      </c>
      <c r="AM442" s="18">
        <v>0.14807121260969999</v>
      </c>
      <c r="AN442" s="18">
        <v>0.17026097349380001</v>
      </c>
      <c r="AO442" s="220">
        <v>0.15694655866310001</v>
      </c>
      <c r="AP442" s="220">
        <v>0.1717960236354</v>
      </c>
    </row>
    <row r="443" spans="1:42" hidden="1" outlineLevel="1" x14ac:dyDescent="0.25">
      <c r="A443" s="16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0.12990399999999999</v>
      </c>
      <c r="AM443" s="18">
        <v>0</v>
      </c>
      <c r="AN443" s="18">
        <v>0</v>
      </c>
      <c r="AO443" s="220">
        <v>0</v>
      </c>
      <c r="AP443" s="220">
        <v>0</v>
      </c>
    </row>
    <row r="444" spans="1:42" hidden="1" outlineLevel="1" x14ac:dyDescent="0.25">
      <c r="A444" s="16" t="s">
        <v>13</v>
      </c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0.17833039544160001</v>
      </c>
      <c r="S444" s="18">
        <v>0.17746423949449999</v>
      </c>
      <c r="T444" s="18">
        <v>0.19341767969420001</v>
      </c>
      <c r="U444" s="18">
        <v>0.18834000166859999</v>
      </c>
      <c r="V444" s="18">
        <v>0.1930780266506</v>
      </c>
      <c r="W444" s="18">
        <v>0.16820643768419999</v>
      </c>
      <c r="X444" s="18">
        <v>0.1973718971783</v>
      </c>
      <c r="Y444" s="18">
        <v>0.19604544888309999</v>
      </c>
      <c r="Z444" s="18">
        <v>0.15474669588289999</v>
      </c>
      <c r="AA444" s="18">
        <v>0.19222283657709999</v>
      </c>
      <c r="AB444" s="18">
        <v>0.1948709701378</v>
      </c>
      <c r="AC444" s="18">
        <v>0.19434582145910001</v>
      </c>
      <c r="AD444" s="18">
        <v>0.18996044177220001</v>
      </c>
      <c r="AE444" s="18">
        <v>0.19244240033009999</v>
      </c>
      <c r="AF444" s="18">
        <v>0.19298033678740001</v>
      </c>
      <c r="AG444" s="18">
        <v>0.18839699320709999</v>
      </c>
      <c r="AH444" s="18">
        <v>0.1922433026575</v>
      </c>
      <c r="AI444" s="18">
        <v>0.1864823060219</v>
      </c>
      <c r="AJ444" s="18">
        <v>0.192777951261</v>
      </c>
      <c r="AK444" s="18">
        <v>0.19066924691449999</v>
      </c>
      <c r="AL444" s="18">
        <v>0.19505360864640001</v>
      </c>
      <c r="AM444" s="18">
        <v>0.18535336432710001</v>
      </c>
      <c r="AN444" s="18">
        <v>0.19627447077240001</v>
      </c>
      <c r="AO444" s="220">
        <v>0.1926434046022</v>
      </c>
      <c r="AP444" s="220">
        <v>0.19526359839240001</v>
      </c>
    </row>
    <row r="445" spans="1:42" hidden="1" outlineLevel="1" x14ac:dyDescent="0.25">
      <c r="A445" s="16" t="s">
        <v>14</v>
      </c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0.20137742887240001</v>
      </c>
      <c r="S445" s="18">
        <v>0.19681232215319999</v>
      </c>
      <c r="T445" s="18">
        <v>0.199163711503</v>
      </c>
      <c r="U445" s="18">
        <v>0.19779337657439999</v>
      </c>
      <c r="V445" s="18">
        <v>0.19993646661869999</v>
      </c>
      <c r="W445" s="18">
        <v>0.1905263061778</v>
      </c>
      <c r="X445" s="18">
        <v>0.1939299637053</v>
      </c>
      <c r="Y445" s="18">
        <v>0.1943175197408</v>
      </c>
      <c r="Z445" s="18">
        <v>0.18869614971519999</v>
      </c>
      <c r="AA445" s="18">
        <v>0.19338417092929999</v>
      </c>
      <c r="AB445" s="18">
        <v>0.19610871800980001</v>
      </c>
      <c r="AC445" s="18">
        <v>0.19875942755709999</v>
      </c>
      <c r="AD445" s="18">
        <v>0.1980643209888</v>
      </c>
      <c r="AE445" s="18">
        <v>0.19826890933829999</v>
      </c>
      <c r="AF445" s="18">
        <v>0.1971009661224</v>
      </c>
      <c r="AG445" s="18">
        <v>0.19904708130160001</v>
      </c>
      <c r="AH445" s="18">
        <v>0.19848841598020001</v>
      </c>
      <c r="AI445" s="18">
        <v>0.1992933304915</v>
      </c>
      <c r="AJ445" s="18">
        <v>0.19613157068279999</v>
      </c>
      <c r="AK445" s="18">
        <v>0.1957096541176</v>
      </c>
      <c r="AL445" s="18">
        <v>0.19731422480569999</v>
      </c>
      <c r="AM445" s="18">
        <v>0.19976803472669999</v>
      </c>
      <c r="AN445" s="18">
        <v>0.20376014086659999</v>
      </c>
      <c r="AO445" s="220">
        <v>0.20193643225999999</v>
      </c>
      <c r="AP445" s="220">
        <v>0.20293160134179999</v>
      </c>
    </row>
    <row r="446" spans="1:42" hidden="1" outlineLevel="1" x14ac:dyDescent="0.25">
      <c r="A446" s="16" t="s">
        <v>15</v>
      </c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0.1982549478591</v>
      </c>
      <c r="S446" s="18">
        <v>0.19596525561479999</v>
      </c>
      <c r="T446" s="18">
        <v>0.194892813006</v>
      </c>
      <c r="U446" s="18">
        <v>0.19436424327429999</v>
      </c>
      <c r="V446" s="18">
        <v>0.19551933557619999</v>
      </c>
      <c r="W446" s="18">
        <v>0.1971693522098</v>
      </c>
      <c r="X446" s="18">
        <v>0.1936122583081</v>
      </c>
      <c r="Y446" s="18">
        <v>0.1964322048803</v>
      </c>
      <c r="Z446" s="18">
        <v>0.20330360125739999</v>
      </c>
      <c r="AA446" s="18">
        <v>0.19911508644029999</v>
      </c>
      <c r="AB446" s="18">
        <v>0.19689941401960001</v>
      </c>
      <c r="AC446" s="18">
        <v>0.19477377844800001</v>
      </c>
      <c r="AD446" s="18">
        <v>0.19474823951860001</v>
      </c>
      <c r="AE446" s="18">
        <v>0.19807269146709999</v>
      </c>
      <c r="AF446" s="18">
        <v>0.19884652327669999</v>
      </c>
      <c r="AG446" s="18">
        <v>0.19884629007669999</v>
      </c>
      <c r="AH446" s="18">
        <v>0.197055598813</v>
      </c>
      <c r="AI446" s="18">
        <v>0.19726965083029999</v>
      </c>
      <c r="AJ446" s="18">
        <v>0.19853904593169999</v>
      </c>
      <c r="AK446" s="18">
        <v>0.19798539500260001</v>
      </c>
      <c r="AL446" s="18">
        <v>0.19769528160620001</v>
      </c>
      <c r="AM446" s="18">
        <v>0.19862807488049999</v>
      </c>
      <c r="AN446" s="18">
        <v>0.1966280943283</v>
      </c>
      <c r="AO446" s="220">
        <v>0.19628711725129999</v>
      </c>
      <c r="AP446" s="220">
        <v>0.1959371432666</v>
      </c>
    </row>
    <row r="447" spans="1:42" hidden="1" outlineLevel="1" x14ac:dyDescent="0.25">
      <c r="A447" s="16" t="s">
        <v>16</v>
      </c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0.19512968154070001</v>
      </c>
      <c r="R447" s="18">
        <v>0.1987465546918</v>
      </c>
      <c r="S447" s="18">
        <v>0.19391235101439999</v>
      </c>
      <c r="T447" s="18">
        <v>0.19111347490229999</v>
      </c>
      <c r="U447" s="18">
        <v>0.1925428803051</v>
      </c>
      <c r="V447" s="18">
        <v>0.19120453721110001</v>
      </c>
      <c r="W447" s="18">
        <v>0.19225995291170001</v>
      </c>
      <c r="X447" s="18">
        <v>0.18998971823239999</v>
      </c>
      <c r="Y447" s="18">
        <v>0.19156451593089999</v>
      </c>
      <c r="Z447" s="18">
        <v>0.19174502512739999</v>
      </c>
      <c r="AA447" s="18">
        <v>0.19404847708539999</v>
      </c>
      <c r="AB447" s="18">
        <v>0.19449174031159999</v>
      </c>
      <c r="AC447" s="18">
        <v>0.19465966208489999</v>
      </c>
      <c r="AD447" s="18">
        <v>0.19467074695680001</v>
      </c>
      <c r="AE447" s="18">
        <v>0.19316621282759999</v>
      </c>
      <c r="AF447" s="18">
        <v>0.1939533657467</v>
      </c>
      <c r="AG447" s="18">
        <v>0.1956896828094</v>
      </c>
      <c r="AH447" s="18">
        <v>0.19606812625010001</v>
      </c>
      <c r="AI447" s="18">
        <v>0.1958877169105</v>
      </c>
      <c r="AJ447" s="18">
        <v>0.19677777568909999</v>
      </c>
      <c r="AK447" s="18">
        <v>0.1959392722943</v>
      </c>
      <c r="AL447" s="18">
        <v>0.19563147201709999</v>
      </c>
      <c r="AM447" s="18">
        <v>0.19441088656540001</v>
      </c>
      <c r="AN447" s="18">
        <v>0.19650115766119999</v>
      </c>
      <c r="AO447" s="220">
        <v>0.19591500831690001</v>
      </c>
      <c r="AP447" s="220">
        <v>0.19705087692520001</v>
      </c>
    </row>
    <row r="448" spans="1:42" hidden="1" outlineLevel="1" x14ac:dyDescent="0.25">
      <c r="A448" s="16" t="s">
        <v>17</v>
      </c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0.18310305425039999</v>
      </c>
      <c r="R448" s="18">
        <v>0.18403669714509999</v>
      </c>
      <c r="S448" s="18">
        <v>0.18549905726429999</v>
      </c>
      <c r="T448" s="18">
        <v>0.1858343409988</v>
      </c>
      <c r="U448" s="18">
        <v>0.18516899143189999</v>
      </c>
      <c r="V448" s="18">
        <v>0.18562638914570001</v>
      </c>
      <c r="W448" s="18">
        <v>0.1896500329161</v>
      </c>
      <c r="X448" s="18">
        <v>0.1871500481086</v>
      </c>
      <c r="Y448" s="18">
        <v>0.1875647188772</v>
      </c>
      <c r="Z448" s="18">
        <v>0.1890878773419</v>
      </c>
      <c r="AA448" s="18">
        <v>0.18617854232600001</v>
      </c>
      <c r="AB448" s="18">
        <v>0.18727011213549999</v>
      </c>
      <c r="AC448" s="18">
        <v>0.18652830971930001</v>
      </c>
      <c r="AD448" s="18">
        <v>0.1881330451454</v>
      </c>
      <c r="AE448" s="18">
        <v>0.1887680732465</v>
      </c>
      <c r="AF448" s="18">
        <v>0.18853825523949999</v>
      </c>
      <c r="AG448" s="18">
        <v>0.18780826931860001</v>
      </c>
      <c r="AH448" s="18">
        <v>0.18835966595219999</v>
      </c>
      <c r="AI448" s="18">
        <v>0.1898075691844</v>
      </c>
      <c r="AJ448" s="18">
        <v>0.18991244078</v>
      </c>
      <c r="AK448" s="18">
        <v>0.19043326468790001</v>
      </c>
      <c r="AL448" s="18">
        <v>0.19075122403610001</v>
      </c>
      <c r="AM448" s="18">
        <v>0.19035751377019999</v>
      </c>
      <c r="AN448" s="18">
        <v>0.1931040619047</v>
      </c>
      <c r="AO448" s="220">
        <v>0.1938051289361</v>
      </c>
      <c r="AP448" s="220">
        <v>0.19347918964809999</v>
      </c>
    </row>
    <row r="449" spans="1:42" hidden="1" outlineLevel="1" x14ac:dyDescent="0.25">
      <c r="A449" s="16" t="s">
        <v>18</v>
      </c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0.17013137783330001</v>
      </c>
      <c r="R449" s="18">
        <v>0.1678973745023</v>
      </c>
      <c r="S449" s="18">
        <v>0.17195790816770001</v>
      </c>
      <c r="T449" s="18">
        <v>0.17350804442459999</v>
      </c>
      <c r="U449" s="18">
        <v>0.1760824307452</v>
      </c>
      <c r="V449" s="18">
        <v>0.17745264060929999</v>
      </c>
      <c r="W449" s="18">
        <v>0.1772402446195</v>
      </c>
      <c r="X449" s="18">
        <v>0.17965994518949999</v>
      </c>
      <c r="Y449" s="18">
        <v>0.17771829438719999</v>
      </c>
      <c r="Z449" s="18">
        <v>0.17815523545090001</v>
      </c>
      <c r="AA449" s="18">
        <v>0.1808637652408</v>
      </c>
      <c r="AB449" s="18">
        <v>0.1799964296406</v>
      </c>
      <c r="AC449" s="18">
        <v>0.17995536816249999</v>
      </c>
      <c r="AD449" s="18">
        <v>0.18062515973900001</v>
      </c>
      <c r="AE449" s="18">
        <v>0.1817018860196</v>
      </c>
      <c r="AF449" s="18">
        <v>0.18304347837420001</v>
      </c>
      <c r="AG449" s="18">
        <v>0.18250688141499999</v>
      </c>
      <c r="AH449" s="18">
        <v>0.18351919360550001</v>
      </c>
      <c r="AI449" s="18">
        <v>0.1823010045007</v>
      </c>
      <c r="AJ449" s="18">
        <v>0.18227847696560001</v>
      </c>
      <c r="AK449" s="18">
        <v>0.18368066131960001</v>
      </c>
      <c r="AL449" s="18">
        <v>0.1830189057794</v>
      </c>
      <c r="AM449" s="18">
        <v>0.18262139302309999</v>
      </c>
      <c r="AN449" s="18">
        <v>0.1840872477818</v>
      </c>
      <c r="AO449" s="220">
        <v>0.1836315313811</v>
      </c>
      <c r="AP449" s="220">
        <v>0.18465224706380001</v>
      </c>
    </row>
    <row r="450" spans="1:42" hidden="1" outlineLevel="1" x14ac:dyDescent="0.25">
      <c r="A450" s="16" t="s">
        <v>19</v>
      </c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0.16213505831610001</v>
      </c>
      <c r="R450" s="18">
        <v>0.16212125377289999</v>
      </c>
      <c r="S450" s="18">
        <v>0.16455005152659999</v>
      </c>
      <c r="T450" s="18">
        <v>0.16789003465489999</v>
      </c>
      <c r="U450" s="18">
        <v>0.16893120609519999</v>
      </c>
      <c r="V450" s="18">
        <v>0.1705436008741</v>
      </c>
      <c r="W450" s="18">
        <v>0.1716810517191</v>
      </c>
      <c r="X450" s="18">
        <v>0.17216461603370001</v>
      </c>
      <c r="Y450" s="18">
        <v>0.17095788132520001</v>
      </c>
      <c r="Z450" s="18">
        <v>0.17094221200369999</v>
      </c>
      <c r="AA450" s="18">
        <v>0.17140748798319999</v>
      </c>
      <c r="AB450" s="18">
        <v>0.17104742729719999</v>
      </c>
      <c r="AC450" s="18">
        <v>0.17153417889899999</v>
      </c>
      <c r="AD450" s="18">
        <v>0.1729224279804</v>
      </c>
      <c r="AE450" s="18">
        <v>0.1743602406526</v>
      </c>
      <c r="AF450" s="18">
        <v>0.17471865435879999</v>
      </c>
      <c r="AG450" s="18">
        <v>0.17531513733019999</v>
      </c>
      <c r="AH450" s="18">
        <v>0.17565191302800001</v>
      </c>
      <c r="AI450" s="18">
        <v>0.17494959363250001</v>
      </c>
      <c r="AJ450" s="18">
        <v>0.17479909471790001</v>
      </c>
      <c r="AK450" s="18">
        <v>0.1734869440954</v>
      </c>
      <c r="AL450" s="18">
        <v>0.17514313855220001</v>
      </c>
      <c r="AM450" s="18">
        <v>0.17569199967099999</v>
      </c>
      <c r="AN450" s="18">
        <v>0.17748919712049999</v>
      </c>
      <c r="AO450" s="220">
        <v>0.17735332906949999</v>
      </c>
      <c r="AP450" s="220">
        <v>0.17686096224520001</v>
      </c>
    </row>
    <row r="451" spans="1:42" hidden="1" outlineLevel="1" x14ac:dyDescent="0.25">
      <c r="A451" s="16" t="s">
        <v>20</v>
      </c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0.15209713266069999</v>
      </c>
      <c r="R451" s="18">
        <v>0.15312169631889999</v>
      </c>
      <c r="S451" s="18">
        <v>0.15586412575</v>
      </c>
      <c r="T451" s="18">
        <v>0.16106669161539999</v>
      </c>
      <c r="U451" s="18">
        <v>0.16204529998690001</v>
      </c>
      <c r="V451" s="18">
        <v>0.16304309772289999</v>
      </c>
      <c r="W451" s="18">
        <v>0.16455670807280001</v>
      </c>
      <c r="X451" s="18">
        <v>0.16498350000840001</v>
      </c>
      <c r="Y451" s="18">
        <v>0.1659909947565</v>
      </c>
      <c r="Z451" s="18">
        <v>0.16836701321059999</v>
      </c>
      <c r="AA451" s="18">
        <v>0.16607794044679999</v>
      </c>
      <c r="AB451" s="18">
        <v>0.16620710419080001</v>
      </c>
      <c r="AC451" s="18">
        <v>0.16716804892279999</v>
      </c>
      <c r="AD451" s="18">
        <v>0.1669570145665</v>
      </c>
      <c r="AE451" s="18">
        <v>0.16756299706909999</v>
      </c>
      <c r="AF451" s="18">
        <v>0.16881568641559999</v>
      </c>
      <c r="AG451" s="18">
        <v>0.16930878747899999</v>
      </c>
      <c r="AH451" s="18">
        <v>0.16910565512090001</v>
      </c>
      <c r="AI451" s="18">
        <v>0.1702189167863</v>
      </c>
      <c r="AJ451" s="18">
        <v>0.1711465569857</v>
      </c>
      <c r="AK451" s="18">
        <v>0.1716366638256</v>
      </c>
      <c r="AL451" s="18">
        <v>0.17049065713049999</v>
      </c>
      <c r="AM451" s="18">
        <v>0.17181538785229999</v>
      </c>
      <c r="AN451" s="18">
        <v>0.1736207212618</v>
      </c>
      <c r="AO451" s="220">
        <v>0.17387682291430001</v>
      </c>
      <c r="AP451" s="220">
        <v>0.17366961031139999</v>
      </c>
    </row>
    <row r="452" spans="1:42" hidden="1" outlineLevel="1" x14ac:dyDescent="0.25">
      <c r="A452" s="16" t="s">
        <v>21</v>
      </c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0.14398185644979999</v>
      </c>
      <c r="R452" s="18">
        <v>0.14659996146599999</v>
      </c>
      <c r="S452" s="18">
        <v>0.15218080764710001</v>
      </c>
      <c r="T452" s="18">
        <v>0.1548003554249</v>
      </c>
      <c r="U452" s="18">
        <v>0.15688880747200001</v>
      </c>
      <c r="V452" s="18">
        <v>0.15907406695920001</v>
      </c>
      <c r="W452" s="18">
        <v>0.16136710670820001</v>
      </c>
      <c r="X452" s="18">
        <v>0.1616513058155</v>
      </c>
      <c r="Y452" s="18">
        <v>0.16331744720380001</v>
      </c>
      <c r="Z452" s="18">
        <v>0.1633657994411</v>
      </c>
      <c r="AA452" s="18">
        <v>0.16544370957089999</v>
      </c>
      <c r="AB452" s="18">
        <v>0.1629461031502</v>
      </c>
      <c r="AC452" s="18">
        <v>0.1635975689035</v>
      </c>
      <c r="AD452" s="18">
        <v>0.16443482943250001</v>
      </c>
      <c r="AE452" s="18">
        <v>0.16652704298929999</v>
      </c>
      <c r="AF452" s="18">
        <v>0.16650626813120001</v>
      </c>
      <c r="AG452" s="18">
        <v>0.16825303372120001</v>
      </c>
      <c r="AH452" s="18">
        <v>0.16728863375450001</v>
      </c>
      <c r="AI452" s="18">
        <v>0.1693544121185</v>
      </c>
      <c r="AJ452" s="18">
        <v>0.1687263589853</v>
      </c>
      <c r="AK452" s="18">
        <v>0.16919184387200001</v>
      </c>
      <c r="AL452" s="18">
        <v>0.1693189201242</v>
      </c>
      <c r="AM452" s="18">
        <v>0.16880536769070001</v>
      </c>
      <c r="AN452" s="18">
        <v>0.17071784658799999</v>
      </c>
      <c r="AO452" s="220">
        <v>0.1697335538859</v>
      </c>
      <c r="AP452" s="220">
        <v>0.17003822345889999</v>
      </c>
    </row>
    <row r="453" spans="1:42" hidden="1" outlineLevel="1" x14ac:dyDescent="0.25">
      <c r="A453" s="16" t="s">
        <v>22</v>
      </c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0.1416538168282</v>
      </c>
      <c r="R453" s="18">
        <v>0.14535574547649999</v>
      </c>
      <c r="S453" s="18">
        <v>0.1476711956342</v>
      </c>
      <c r="T453" s="18">
        <v>0.1526750539674</v>
      </c>
      <c r="U453" s="18">
        <v>0.1552213095246</v>
      </c>
      <c r="V453" s="18">
        <v>0.1570718873477</v>
      </c>
      <c r="W453" s="18">
        <v>0.15888258756179999</v>
      </c>
      <c r="X453" s="18">
        <v>0.16091564331290001</v>
      </c>
      <c r="Y453" s="18">
        <v>0.16208068786089999</v>
      </c>
      <c r="Z453" s="18">
        <v>0.1622998361919</v>
      </c>
      <c r="AA453" s="18">
        <v>0.16477391062470001</v>
      </c>
      <c r="AB453" s="18">
        <v>0.16622703444299999</v>
      </c>
      <c r="AC453" s="18">
        <v>0.1649843220902</v>
      </c>
      <c r="AD453" s="18">
        <v>0.1668807205416</v>
      </c>
      <c r="AE453" s="18">
        <v>0.1671590241467</v>
      </c>
      <c r="AF453" s="18">
        <v>0.16818840802810001</v>
      </c>
      <c r="AG453" s="18">
        <v>0.1668008329706</v>
      </c>
      <c r="AH453" s="18">
        <v>0.16803979408309999</v>
      </c>
      <c r="AI453" s="18">
        <v>0.16851567430059999</v>
      </c>
      <c r="AJ453" s="18">
        <v>0.167594650146</v>
      </c>
      <c r="AK453" s="18">
        <v>0.1666379591605</v>
      </c>
      <c r="AL453" s="18">
        <v>0.16686986684050001</v>
      </c>
      <c r="AM453" s="18">
        <v>0.1671961033254</v>
      </c>
      <c r="AN453" s="18">
        <v>0.169351216364</v>
      </c>
      <c r="AO453" s="220">
        <v>0.16895568935640001</v>
      </c>
      <c r="AP453" s="220">
        <v>0.1697475155016</v>
      </c>
    </row>
    <row r="454" spans="1:42" hidden="1" outlineLevel="1" x14ac:dyDescent="0.25">
      <c r="A454" s="16" t="s">
        <v>23</v>
      </c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0.13982978872900001</v>
      </c>
      <c r="R454" s="18">
        <v>0.14243500267619999</v>
      </c>
      <c r="S454" s="18">
        <v>0.14924324356909999</v>
      </c>
      <c r="T454" s="18">
        <v>0.15461658577750001</v>
      </c>
      <c r="U454" s="18">
        <v>0.15574262525089999</v>
      </c>
      <c r="V454" s="18">
        <v>0.15853656368230001</v>
      </c>
      <c r="W454" s="18">
        <v>0.1617104971028</v>
      </c>
      <c r="X454" s="18">
        <v>0.1621977597581</v>
      </c>
      <c r="Y454" s="18">
        <v>0.162493892306</v>
      </c>
      <c r="Z454" s="18">
        <v>0.16252199014150001</v>
      </c>
      <c r="AA454" s="18">
        <v>0.16589166021599999</v>
      </c>
      <c r="AB454" s="18">
        <v>0.1644895523247</v>
      </c>
      <c r="AC454" s="18">
        <v>0.16571427139139999</v>
      </c>
      <c r="AD454" s="18">
        <v>0.16672097013100001</v>
      </c>
      <c r="AE454" s="18">
        <v>0.1674273070218</v>
      </c>
      <c r="AF454" s="18">
        <v>0.16742063935070001</v>
      </c>
      <c r="AG454" s="18">
        <v>0.16774160715860001</v>
      </c>
      <c r="AH454" s="18">
        <v>0.16746086379979999</v>
      </c>
      <c r="AI454" s="18">
        <v>0.16802538291460001</v>
      </c>
      <c r="AJ454" s="18">
        <v>0.1692656730032</v>
      </c>
      <c r="AK454" s="18">
        <v>0.1684952359711</v>
      </c>
      <c r="AL454" s="18">
        <v>0.16805246899359999</v>
      </c>
      <c r="AM454" s="18">
        <v>0.16763739053740001</v>
      </c>
      <c r="AN454" s="18">
        <v>0.17003099895439999</v>
      </c>
      <c r="AO454" s="220">
        <v>0.16987606259560001</v>
      </c>
      <c r="AP454" s="220">
        <v>0.1706224833052</v>
      </c>
    </row>
    <row r="455" spans="1:42" hidden="1" outlineLevel="1" x14ac:dyDescent="0.25">
      <c r="A455" s="16" t="s">
        <v>24</v>
      </c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0.1387998436282</v>
      </c>
      <c r="R455" s="18">
        <v>0.14209260849200001</v>
      </c>
      <c r="S455" s="18">
        <v>0.14739666110960001</v>
      </c>
      <c r="T455" s="18">
        <v>0.151981820903</v>
      </c>
      <c r="U455" s="18">
        <v>0.15374935223040001</v>
      </c>
      <c r="V455" s="18">
        <v>0.1545509712916</v>
      </c>
      <c r="W455" s="18">
        <v>0.1575583239518</v>
      </c>
      <c r="X455" s="18">
        <v>0.15763753154650001</v>
      </c>
      <c r="Y455" s="18">
        <v>0.1590136613457</v>
      </c>
      <c r="Z455" s="18">
        <v>0.160681465903</v>
      </c>
      <c r="AA455" s="18">
        <v>0.15930948721140001</v>
      </c>
      <c r="AB455" s="18">
        <v>0.1581434296715</v>
      </c>
      <c r="AC455" s="18">
        <v>0.1600530689453</v>
      </c>
      <c r="AD455" s="18">
        <v>0.1619483036935</v>
      </c>
      <c r="AE455" s="18">
        <v>0.16138407301800001</v>
      </c>
      <c r="AF455" s="18">
        <v>0.16355303143860001</v>
      </c>
      <c r="AG455" s="18">
        <v>0.16174503942019999</v>
      </c>
      <c r="AH455" s="18">
        <v>0.16186959951380001</v>
      </c>
      <c r="AI455" s="18">
        <v>0.16294843053909999</v>
      </c>
      <c r="AJ455" s="18">
        <v>0.16306311480140001</v>
      </c>
      <c r="AK455" s="18">
        <v>0.16393336735319999</v>
      </c>
      <c r="AL455" s="18">
        <v>0.16526342140399999</v>
      </c>
      <c r="AM455" s="18">
        <v>0.16501359579210001</v>
      </c>
      <c r="AN455" s="18">
        <v>0.16573791368160001</v>
      </c>
      <c r="AO455" s="220">
        <v>0.1672048513602</v>
      </c>
      <c r="AP455" s="220">
        <v>0.16761201520980001</v>
      </c>
    </row>
    <row r="456" spans="1:42" hidden="1" outlineLevel="1" x14ac:dyDescent="0.25">
      <c r="A456" s="36" t="s">
        <v>795</v>
      </c>
      <c r="B456" s="37"/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0.14287701934899999</v>
      </c>
      <c r="R456" s="18">
        <v>0.1577434051338</v>
      </c>
      <c r="S456" s="18">
        <v>0.14964171694610001</v>
      </c>
      <c r="T456" s="18">
        <v>0.1492459971591</v>
      </c>
      <c r="U456" s="18">
        <v>0.15225627892410001</v>
      </c>
      <c r="V456" s="18">
        <v>0.15376696946990001</v>
      </c>
      <c r="W456" s="18">
        <v>0.14851164141619999</v>
      </c>
      <c r="X456" s="18">
        <v>0.15887236484719999</v>
      </c>
      <c r="Y456" s="18">
        <v>0.155888477848</v>
      </c>
      <c r="Z456" s="18">
        <v>0.15601647699019999</v>
      </c>
      <c r="AA456" s="18">
        <v>0.1517607754767</v>
      </c>
      <c r="AB456" s="18">
        <v>0.15505522753049999</v>
      </c>
      <c r="AC456" s="18">
        <v>0.15825654877760001</v>
      </c>
      <c r="AD456" s="18">
        <v>0.15883397822670001</v>
      </c>
      <c r="AE456" s="18">
        <v>0.15624897591600001</v>
      </c>
      <c r="AF456" s="18">
        <v>0.1581567373178</v>
      </c>
      <c r="AG456" s="18">
        <v>0.1607020350899</v>
      </c>
      <c r="AH456" s="18">
        <v>0.1603158572416</v>
      </c>
      <c r="AI456" s="18">
        <v>0.16062087099049999</v>
      </c>
      <c r="AJ456" s="18">
        <v>0.16363322451849999</v>
      </c>
      <c r="AK456" s="18">
        <v>0.163355480128</v>
      </c>
      <c r="AL456" s="18">
        <v>0.16078154716320001</v>
      </c>
      <c r="AM456" s="18">
        <v>0.16157507217870001</v>
      </c>
      <c r="AN456" s="18">
        <v>0.16132118590030001</v>
      </c>
      <c r="AO456" s="220">
        <v>0.1629297186044</v>
      </c>
      <c r="AP456" s="220">
        <v>0.16246722088429999</v>
      </c>
    </row>
    <row r="457" spans="1:42" hidden="1" outlineLevel="1" x14ac:dyDescent="0.25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220"/>
      <c r="AP457" s="220"/>
    </row>
    <row r="458" spans="1:42" hidden="1" outlineLevel="1" x14ac:dyDescent="0.25">
      <c r="A458" s="49" t="s">
        <v>197</v>
      </c>
      <c r="B458" s="50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220"/>
      <c r="AP458" s="220"/>
    </row>
    <row r="459" spans="1:42" hidden="1" outlineLevel="1" x14ac:dyDescent="0.25">
      <c r="A459" s="16" t="s">
        <v>198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220"/>
      <c r="AP459" s="220"/>
    </row>
    <row r="460" spans="1:42" hidden="1" outlineLevel="1" x14ac:dyDescent="0.25">
      <c r="A460" s="16" t="s">
        <v>199</v>
      </c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5.1235167373919997E-2</v>
      </c>
      <c r="T460" s="18">
        <v>0.24990399999999999</v>
      </c>
      <c r="U460" s="18">
        <v>0.24990399999999999</v>
      </c>
      <c r="V460" s="18">
        <v>0.24990399999999999</v>
      </c>
      <c r="W460" s="18">
        <v>0.18394495615010001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0.18506385681160001</v>
      </c>
      <c r="AE460" s="18">
        <v>0.24990399999999999</v>
      </c>
      <c r="AF460" s="18">
        <v>0.24990399999999999</v>
      </c>
      <c r="AG460" s="18">
        <v>0.24990399999999999</v>
      </c>
      <c r="AH460" s="18">
        <v>0.18733034596859999</v>
      </c>
      <c r="AI460" s="18">
        <v>0.1073020633857</v>
      </c>
      <c r="AJ460" s="18">
        <v>0.19381737850530001</v>
      </c>
      <c r="AK460" s="18">
        <v>0.17494749269019999</v>
      </c>
      <c r="AL460" s="18">
        <v>0.24990399999999999</v>
      </c>
      <c r="AM460" s="18">
        <v>0.173629676953</v>
      </c>
      <c r="AN460" s="18">
        <v>0.25180168110439999</v>
      </c>
      <c r="AO460" s="220">
        <v>0.1781623279923</v>
      </c>
      <c r="AP460" s="220">
        <v>0.25240400000000002</v>
      </c>
    </row>
    <row r="461" spans="1:42" hidden="1" outlineLevel="1" x14ac:dyDescent="0.25">
      <c r="A461" s="16" t="s">
        <v>200</v>
      </c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9.5396035966599999E-2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7.4841672214530003E-2</v>
      </c>
      <c r="AK461" s="18">
        <v>0.24990399999999999</v>
      </c>
      <c r="AL461" s="18">
        <v>0.24990399999999999</v>
      </c>
      <c r="AM461" s="18">
        <v>7.0025211087689998E-2</v>
      </c>
      <c r="AN461" s="18">
        <v>0.25240400000000002</v>
      </c>
      <c r="AO461" s="220">
        <v>0.14035937874839999</v>
      </c>
      <c r="AP461" s="220">
        <v>0.25240400000000002</v>
      </c>
    </row>
    <row r="462" spans="1:42" hidden="1" outlineLevel="1" x14ac:dyDescent="0.25">
      <c r="A462" s="16" t="s">
        <v>629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220">
        <v>0</v>
      </c>
      <c r="AP462" s="220">
        <v>0</v>
      </c>
    </row>
    <row r="463" spans="1:42" hidden="1" outlineLevel="1" x14ac:dyDescent="0.25">
      <c r="A463" s="16" t="s">
        <v>13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0.20173456333020001</v>
      </c>
      <c r="T463" s="18">
        <v>0.21591320304600001</v>
      </c>
      <c r="U463" s="18">
        <v>0.22981732363640001</v>
      </c>
      <c r="V463" s="18">
        <v>0.23576630066939999</v>
      </c>
      <c r="W463" s="18">
        <v>0.17921107708530001</v>
      </c>
      <c r="X463" s="18">
        <v>0.22974470148359999</v>
      </c>
      <c r="Y463" s="18">
        <v>0.23996975882720001</v>
      </c>
      <c r="Z463" s="18">
        <v>0.1943025996104</v>
      </c>
      <c r="AA463" s="18">
        <v>0.24607511796109999</v>
      </c>
      <c r="AB463" s="18">
        <v>0.24593304760099999</v>
      </c>
      <c r="AC463" s="18">
        <v>0.23200227071810001</v>
      </c>
      <c r="AD463" s="18">
        <v>0.22818473476920001</v>
      </c>
      <c r="AE463" s="18">
        <v>0.23525497117749999</v>
      </c>
      <c r="AF463" s="18">
        <v>0.23068030371359999</v>
      </c>
      <c r="AG463" s="18">
        <v>0.2373104323362</v>
      </c>
      <c r="AH463" s="18">
        <v>0.2308928944642</v>
      </c>
      <c r="AI463" s="18">
        <v>0.21808841314319999</v>
      </c>
      <c r="AJ463" s="18">
        <v>0.2306744837345</v>
      </c>
      <c r="AK463" s="18">
        <v>0.24520770350609999</v>
      </c>
      <c r="AL463" s="18">
        <v>0.2299283994861</v>
      </c>
      <c r="AM463" s="18">
        <v>0.22948679205790001</v>
      </c>
      <c r="AN463" s="18">
        <v>0.23199254444529999</v>
      </c>
      <c r="AO463" s="220">
        <v>0.23839359060840001</v>
      </c>
      <c r="AP463" s="220">
        <v>0.2380438492859</v>
      </c>
    </row>
    <row r="464" spans="1:42" hidden="1" outlineLevel="1" x14ac:dyDescent="0.25">
      <c r="A464" s="16" t="s">
        <v>14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0.24974895568210001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  <c r="AK464" s="18">
        <v>0.24990399999999999</v>
      </c>
      <c r="AL464" s="18">
        <v>0.24990399999999999</v>
      </c>
      <c r="AM464" s="18">
        <v>0.24990399999999999</v>
      </c>
      <c r="AN464" s="18">
        <v>0.25240273950160003</v>
      </c>
      <c r="AO464" s="220">
        <v>0.25240400000000002</v>
      </c>
      <c r="AP464" s="220">
        <v>0.25240400000000002</v>
      </c>
    </row>
    <row r="465" spans="1:42" hidden="1" outlineLevel="1" x14ac:dyDescent="0.25">
      <c r="A465" s="16" t="s">
        <v>15</v>
      </c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0.2422326320779</v>
      </c>
      <c r="T465" s="18">
        <v>0.24990399999999999</v>
      </c>
      <c r="U465" s="18">
        <v>0.24916880346129999</v>
      </c>
      <c r="V465" s="18">
        <v>0.24990399999999999</v>
      </c>
      <c r="W465" s="18">
        <v>0.24990399999999999</v>
      </c>
      <c r="X465" s="18">
        <v>0.2462919343636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  <c r="AK465" s="18">
        <v>0.24990399999999999</v>
      </c>
      <c r="AL465" s="18">
        <v>0.24990399999999999</v>
      </c>
      <c r="AM465" s="18">
        <v>0.24990399999999999</v>
      </c>
      <c r="AN465" s="18">
        <v>0.25240400000000002</v>
      </c>
      <c r="AO465" s="220">
        <v>0.25240400000000002</v>
      </c>
      <c r="AP465" s="220">
        <v>0.25240400000000002</v>
      </c>
    </row>
    <row r="466" spans="1:42" hidden="1" outlineLevel="1" x14ac:dyDescent="0.25">
      <c r="A466" s="16" t="s">
        <v>16</v>
      </c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0.25240400000000002</v>
      </c>
      <c r="AO466" s="220">
        <v>0.25240400000000002</v>
      </c>
      <c r="AP466" s="220">
        <v>0.25240400000000002</v>
      </c>
    </row>
    <row r="467" spans="1:42" hidden="1" outlineLevel="1" x14ac:dyDescent="0.25">
      <c r="A467" s="16" t="s">
        <v>17</v>
      </c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0.24990399999999999</v>
      </c>
      <c r="AL467" s="18">
        <v>0.24990399999999999</v>
      </c>
      <c r="AM467" s="18">
        <v>0.24856851658250001</v>
      </c>
      <c r="AN467" s="18">
        <v>0.25240400000000002</v>
      </c>
      <c r="AO467" s="220">
        <v>0.25240400000000002</v>
      </c>
      <c r="AP467" s="220">
        <v>0.25240400000000002</v>
      </c>
    </row>
    <row r="468" spans="1:42" hidden="1" outlineLevel="1" x14ac:dyDescent="0.25">
      <c r="A468" s="16" t="s">
        <v>18</v>
      </c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0.24990399999999999</v>
      </c>
      <c r="AL468" s="18">
        <v>0.24990399999999999</v>
      </c>
      <c r="AM468" s="18">
        <v>0.24964363918339999</v>
      </c>
      <c r="AN468" s="18">
        <v>0.25240400000000002</v>
      </c>
      <c r="AO468" s="220">
        <v>0.25240400000000002</v>
      </c>
      <c r="AP468" s="220">
        <v>0.25240400000000002</v>
      </c>
    </row>
    <row r="469" spans="1:42" hidden="1" outlineLevel="1" x14ac:dyDescent="0.25">
      <c r="A469" s="16" t="s">
        <v>19</v>
      </c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0.24759175166139999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0.2471221652408</v>
      </c>
      <c r="AI469" s="18">
        <v>0.24990399999999999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0.25240400000000002</v>
      </c>
      <c r="AO469" s="220">
        <v>0.25240400000000002</v>
      </c>
      <c r="AP469" s="220">
        <v>0.25240400000000002</v>
      </c>
    </row>
    <row r="470" spans="1:42" hidden="1" outlineLevel="1" x14ac:dyDescent="0.25">
      <c r="A470" s="16" t="s">
        <v>20</v>
      </c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0.2474254760731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0.25240400000000002</v>
      </c>
      <c r="AO470" s="220">
        <v>0.25240400000000002</v>
      </c>
      <c r="AP470" s="220">
        <v>0.25240400000000002</v>
      </c>
    </row>
    <row r="471" spans="1:42" hidden="1" outlineLevel="1" x14ac:dyDescent="0.25">
      <c r="A471" s="16" t="s">
        <v>21</v>
      </c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0.25240400000000002</v>
      </c>
      <c r="AO471" s="220">
        <v>0.25240400000000002</v>
      </c>
      <c r="AP471" s="220">
        <v>0.25240400000000002</v>
      </c>
    </row>
    <row r="472" spans="1:42" hidden="1" outlineLevel="1" x14ac:dyDescent="0.25">
      <c r="A472" s="16" t="s">
        <v>22</v>
      </c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0.23375072264630001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0.25240400000000002</v>
      </c>
      <c r="AO472" s="220">
        <v>0.25240400000000002</v>
      </c>
      <c r="AP472" s="220">
        <v>0.25240400000000002</v>
      </c>
    </row>
    <row r="473" spans="1:42" hidden="1" outlineLevel="1" x14ac:dyDescent="0.25">
      <c r="A473" s="16" t="s">
        <v>23</v>
      </c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0.25240400000000002</v>
      </c>
      <c r="AO473" s="220">
        <v>0.25240400000000002</v>
      </c>
      <c r="AP473" s="220">
        <v>0.25240400000000002</v>
      </c>
    </row>
    <row r="474" spans="1:42" hidden="1" outlineLevel="1" x14ac:dyDescent="0.25">
      <c r="A474" s="16" t="s">
        <v>24</v>
      </c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0.1864339117081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0.25240400000000002</v>
      </c>
      <c r="AO474" s="220">
        <v>0.25240400000000002</v>
      </c>
      <c r="AP474" s="220">
        <v>0.25240400000000002</v>
      </c>
    </row>
    <row r="475" spans="1:42" hidden="1" outlineLevel="1" x14ac:dyDescent="0.25">
      <c r="A475" s="36" t="s">
        <v>795</v>
      </c>
      <c r="B475" s="37"/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0.24990399999999999</v>
      </c>
      <c r="AL475" s="18">
        <v>0.24990399999999999</v>
      </c>
      <c r="AM475" s="18">
        <v>0.24990399999999999</v>
      </c>
      <c r="AN475" s="18">
        <v>0.25240400000000002</v>
      </c>
      <c r="AO475" s="220">
        <v>0.25240400000000002</v>
      </c>
      <c r="AP475" s="220">
        <v>0.25240400000000002</v>
      </c>
    </row>
    <row r="476" spans="1:42" hidden="1" outlineLevel="1" x14ac:dyDescent="0.2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220"/>
      <c r="AP476" s="220"/>
    </row>
    <row r="477" spans="1:42" hidden="1" outlineLevel="1" x14ac:dyDescent="0.25">
      <c r="A477" s="49" t="s">
        <v>201</v>
      </c>
      <c r="B477" s="50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220"/>
      <c r="AP477" s="220"/>
    </row>
    <row r="478" spans="1:42" hidden="1" outlineLevel="1" x14ac:dyDescent="0.25">
      <c r="A478" s="16" t="s">
        <v>202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220"/>
      <c r="AP478" s="220"/>
    </row>
    <row r="479" spans="1:42" hidden="1" outlineLevel="1" x14ac:dyDescent="0.25">
      <c r="A479" s="16" t="s">
        <v>203</v>
      </c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  <c r="AK479" s="18">
        <v>0</v>
      </c>
      <c r="AL479" s="18">
        <v>0</v>
      </c>
      <c r="AM479" s="18">
        <v>0.24990399999999999</v>
      </c>
      <c r="AN479" s="18">
        <v>0.23029946786200001</v>
      </c>
      <c r="AO479" s="220">
        <v>0.1050002972829</v>
      </c>
      <c r="AP479" s="220">
        <v>9.9198657380799998E-2</v>
      </c>
    </row>
    <row r="480" spans="1:42" hidden="1" outlineLevel="1" x14ac:dyDescent="0.25">
      <c r="A480" s="16" t="s">
        <v>204</v>
      </c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3.851202198123E-2</v>
      </c>
      <c r="AE480" s="18">
        <v>0.196590782524</v>
      </c>
      <c r="AF480" s="18">
        <v>0.1966098146318</v>
      </c>
      <c r="AG480" s="18">
        <v>0.18838939594449999</v>
      </c>
      <c r="AH480" s="18">
        <v>0.19350419241450001</v>
      </c>
      <c r="AI480" s="18">
        <v>5.0224235301660002E-2</v>
      </c>
      <c r="AJ480" s="18">
        <v>7.5755914321559994E-2</v>
      </c>
      <c r="AK480" s="18">
        <v>0.1438817840203</v>
      </c>
      <c r="AL480" s="18">
        <v>0.21990399999999999</v>
      </c>
      <c r="AM480" s="18">
        <v>0.21990399999999999</v>
      </c>
      <c r="AN480" s="18">
        <v>0.1623953029362</v>
      </c>
      <c r="AO480" s="220">
        <v>0.16240399999999999</v>
      </c>
      <c r="AP480" s="220">
        <v>0.16240399999999999</v>
      </c>
    </row>
    <row r="481" spans="1:42" hidden="1" outlineLevel="1" x14ac:dyDescent="0.25">
      <c r="A481" s="16" t="s">
        <v>629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220">
        <v>0</v>
      </c>
      <c r="AP481" s="220">
        <v>0</v>
      </c>
    </row>
    <row r="482" spans="1:42" hidden="1" outlineLevel="1" x14ac:dyDescent="0.25">
      <c r="A482" s="16" t="s">
        <v>13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0.19141645814800001</v>
      </c>
      <c r="Z482" s="18">
        <v>7.8777190616510007E-2</v>
      </c>
      <c r="AA482" s="18">
        <v>0.17751835969919999</v>
      </c>
      <c r="AB482" s="18">
        <v>0.1732425406607</v>
      </c>
      <c r="AC482" s="18">
        <v>0.18345738983779999</v>
      </c>
      <c r="AD482" s="18">
        <v>0.1729439482689</v>
      </c>
      <c r="AE482" s="18">
        <v>0.17415118233099999</v>
      </c>
      <c r="AF482" s="18">
        <v>0.18004884114629999</v>
      </c>
      <c r="AG482" s="18">
        <v>0.1746057473448</v>
      </c>
      <c r="AH482" s="18">
        <v>0.15336677952710001</v>
      </c>
      <c r="AI482" s="18">
        <v>0.16199687552209999</v>
      </c>
      <c r="AJ482" s="18">
        <v>0.17487330525469999</v>
      </c>
      <c r="AK482" s="18">
        <v>0.16948584691900001</v>
      </c>
      <c r="AL482" s="18">
        <v>0.1708673645721</v>
      </c>
      <c r="AM482" s="18">
        <v>0.162789605186</v>
      </c>
      <c r="AN482" s="18">
        <v>0.1663039618637</v>
      </c>
      <c r="AO482" s="220">
        <v>0.16276261857140001</v>
      </c>
      <c r="AP482" s="220">
        <v>0.1570910990702</v>
      </c>
    </row>
    <row r="483" spans="1:42" hidden="1" outlineLevel="1" x14ac:dyDescent="0.25">
      <c r="A483" s="16" t="s">
        <v>14</v>
      </c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0.1861269044626</v>
      </c>
      <c r="AC483" s="18">
        <v>0.17002225810829999</v>
      </c>
      <c r="AD483" s="18">
        <v>0.1563866073363</v>
      </c>
      <c r="AE483" s="18">
        <v>0.16868459916420001</v>
      </c>
      <c r="AF483" s="18">
        <v>0.18287656276399999</v>
      </c>
      <c r="AG483" s="18">
        <v>0.18481476520349999</v>
      </c>
      <c r="AH483" s="18">
        <v>0.19734873927739999</v>
      </c>
      <c r="AI483" s="18">
        <v>0.200299042796</v>
      </c>
      <c r="AJ483" s="18">
        <v>0.1931888334919</v>
      </c>
      <c r="AK483" s="18">
        <v>0.19115359709980001</v>
      </c>
      <c r="AL483" s="18">
        <v>0.18485788060210001</v>
      </c>
      <c r="AM483" s="18">
        <v>0.18293538697940001</v>
      </c>
      <c r="AN483" s="18">
        <v>0.1820728734707</v>
      </c>
      <c r="AO483" s="220">
        <v>0.19622010700799999</v>
      </c>
      <c r="AP483" s="220">
        <v>0.18949815383490001</v>
      </c>
    </row>
    <row r="484" spans="1:42" hidden="1" outlineLevel="1" x14ac:dyDescent="0.25">
      <c r="A484" s="16" t="s">
        <v>15</v>
      </c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0.16285585920740001</v>
      </c>
      <c r="Y484" s="18">
        <v>0.1846526344336</v>
      </c>
      <c r="Z484" s="18">
        <v>0.20771890570070001</v>
      </c>
      <c r="AA484" s="18">
        <v>0.20505149196540001</v>
      </c>
      <c r="AB484" s="18">
        <v>0.19545746810010001</v>
      </c>
      <c r="AC484" s="18">
        <v>0.18029806475150001</v>
      </c>
      <c r="AD484" s="18">
        <v>0.1786572889254</v>
      </c>
      <c r="AE484" s="18">
        <v>0.17982477023740001</v>
      </c>
      <c r="AF484" s="18">
        <v>0.16826679249080001</v>
      </c>
      <c r="AG484" s="18">
        <v>0.17662415194600001</v>
      </c>
      <c r="AH484" s="18">
        <v>0.17411061632870001</v>
      </c>
      <c r="AI484" s="18">
        <v>0.1769550056269</v>
      </c>
      <c r="AJ484" s="18">
        <v>0.1739857164644</v>
      </c>
      <c r="AK484" s="18">
        <v>0.1705149582629</v>
      </c>
      <c r="AL484" s="18">
        <v>0.17887128282859999</v>
      </c>
      <c r="AM484" s="18">
        <v>0.1853852982119</v>
      </c>
      <c r="AN484" s="18">
        <v>0.18732638381120001</v>
      </c>
      <c r="AO484" s="220">
        <v>0.1877200722523</v>
      </c>
      <c r="AP484" s="220">
        <v>0.19192643101740001</v>
      </c>
    </row>
    <row r="485" spans="1:42" hidden="1" outlineLevel="1" x14ac:dyDescent="0.25">
      <c r="A485" s="16" t="s">
        <v>16</v>
      </c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0.18073533519410001</v>
      </c>
      <c r="V485" s="18">
        <v>0.17840789828600001</v>
      </c>
      <c r="W485" s="18">
        <v>0.19717921889100001</v>
      </c>
      <c r="X485" s="18">
        <v>0.18505574170049999</v>
      </c>
      <c r="Y485" s="18">
        <v>0.1810484846889</v>
      </c>
      <c r="Z485" s="18">
        <v>0.18775087734179999</v>
      </c>
      <c r="AA485" s="18">
        <v>0.17139948544210001</v>
      </c>
      <c r="AB485" s="18">
        <v>0.17758944883360001</v>
      </c>
      <c r="AC485" s="18">
        <v>0.18021057623059999</v>
      </c>
      <c r="AD485" s="18">
        <v>0.17330028925310001</v>
      </c>
      <c r="AE485" s="18">
        <v>0.18256782305200001</v>
      </c>
      <c r="AF485" s="18">
        <v>0.17913310040460001</v>
      </c>
      <c r="AG485" s="18">
        <v>0.18502216192439999</v>
      </c>
      <c r="AH485" s="18">
        <v>0.18394439056360001</v>
      </c>
      <c r="AI485" s="18">
        <v>0.1792662805795</v>
      </c>
      <c r="AJ485" s="18">
        <v>0.18222109171859999</v>
      </c>
      <c r="AK485" s="18">
        <v>0.187732801689</v>
      </c>
      <c r="AL485" s="18">
        <v>0.18599582971590001</v>
      </c>
      <c r="AM485" s="18">
        <v>0.18083338556270001</v>
      </c>
      <c r="AN485" s="18">
        <v>0.18989914305639999</v>
      </c>
      <c r="AO485" s="220">
        <v>0.18879479715450001</v>
      </c>
      <c r="AP485" s="220">
        <v>0.1877313281619</v>
      </c>
    </row>
    <row r="486" spans="1:42" hidden="1" outlineLevel="1" x14ac:dyDescent="0.25">
      <c r="A486" s="16" t="s">
        <v>17</v>
      </c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0.17933182844039999</v>
      </c>
      <c r="U486" s="18">
        <v>0.19448408771350001</v>
      </c>
      <c r="V486" s="18">
        <v>0.19151010566109999</v>
      </c>
      <c r="W486" s="18">
        <v>0.20497321026099999</v>
      </c>
      <c r="X486" s="18">
        <v>0.18731387230339999</v>
      </c>
      <c r="Y486" s="18">
        <v>0.18139600693079999</v>
      </c>
      <c r="Z486" s="18">
        <v>0.18911694271609999</v>
      </c>
      <c r="AA486" s="18">
        <v>0.17969749542749999</v>
      </c>
      <c r="AB486" s="18">
        <v>0.1820319141042</v>
      </c>
      <c r="AC486" s="18">
        <v>0.1799689489389</v>
      </c>
      <c r="AD486" s="18">
        <v>0.1789232910454</v>
      </c>
      <c r="AE486" s="18">
        <v>0.17047449704090001</v>
      </c>
      <c r="AF486" s="18">
        <v>0.17255835621650001</v>
      </c>
      <c r="AG486" s="18">
        <v>0.1735207963948</v>
      </c>
      <c r="AH486" s="18">
        <v>0.1731201305235</v>
      </c>
      <c r="AI486" s="18">
        <v>0.16903973376959999</v>
      </c>
      <c r="AJ486" s="18">
        <v>0.1667773082422</v>
      </c>
      <c r="AK486" s="18">
        <v>0.16986994416420001</v>
      </c>
      <c r="AL486" s="18">
        <v>0.17664242930890001</v>
      </c>
      <c r="AM486" s="18">
        <v>0.17622161352269999</v>
      </c>
      <c r="AN486" s="18">
        <v>0.1767319014314</v>
      </c>
      <c r="AO486" s="220">
        <v>0.17394584734929999</v>
      </c>
      <c r="AP486" s="220">
        <v>0.17985857808040001</v>
      </c>
    </row>
    <row r="487" spans="1:42" hidden="1" outlineLevel="1" x14ac:dyDescent="0.25">
      <c r="A487" s="16" t="s">
        <v>18</v>
      </c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0.16504579944889999</v>
      </c>
      <c r="V487" s="18">
        <v>0.1682211745394</v>
      </c>
      <c r="W487" s="18">
        <v>0.16677866420910001</v>
      </c>
      <c r="X487" s="18">
        <v>0.1728131882625</v>
      </c>
      <c r="Y487" s="18">
        <v>0.1757280215642</v>
      </c>
      <c r="Z487" s="18">
        <v>0.18605507451280001</v>
      </c>
      <c r="AA487" s="18">
        <v>0.1769215354192</v>
      </c>
      <c r="AB487" s="18">
        <v>0.16815603186030001</v>
      </c>
      <c r="AC487" s="18">
        <v>0.16518684270690001</v>
      </c>
      <c r="AD487" s="18">
        <v>0.16584642997519999</v>
      </c>
      <c r="AE487" s="18">
        <v>0.1632737607626</v>
      </c>
      <c r="AF487" s="18">
        <v>0.16550900676540001</v>
      </c>
      <c r="AG487" s="18">
        <v>0.161538347384</v>
      </c>
      <c r="AH487" s="18">
        <v>0.16106120954950001</v>
      </c>
      <c r="AI487" s="18">
        <v>0.16168345215400001</v>
      </c>
      <c r="AJ487" s="18">
        <v>0.16001024583619999</v>
      </c>
      <c r="AK487" s="18">
        <v>0.1645448205376</v>
      </c>
      <c r="AL487" s="18">
        <v>0.16405166608009999</v>
      </c>
      <c r="AM487" s="18">
        <v>0.16546512684879999</v>
      </c>
      <c r="AN487" s="18">
        <v>0.16319432365219999</v>
      </c>
      <c r="AO487" s="220">
        <v>0.16741378458590001</v>
      </c>
      <c r="AP487" s="220">
        <v>0.16942726009449999</v>
      </c>
    </row>
    <row r="488" spans="1:42" hidden="1" outlineLevel="1" x14ac:dyDescent="0.25">
      <c r="A488" s="16" t="s">
        <v>19</v>
      </c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0.14886254269650001</v>
      </c>
      <c r="X488" s="18">
        <v>0.15855739543879999</v>
      </c>
      <c r="Y488" s="18">
        <v>0.1533193045547</v>
      </c>
      <c r="Z488" s="18">
        <v>0.16059815083490001</v>
      </c>
      <c r="AA488" s="18">
        <v>0.15400790360969999</v>
      </c>
      <c r="AB488" s="18">
        <v>0.14760341055359999</v>
      </c>
      <c r="AC488" s="18">
        <v>0.1497049347577</v>
      </c>
      <c r="AD488" s="18">
        <v>0.14830613866219999</v>
      </c>
      <c r="AE488" s="18">
        <v>0.15001516313489999</v>
      </c>
      <c r="AF488" s="18">
        <v>0.14793251936580001</v>
      </c>
      <c r="AG488" s="18">
        <v>0.14790459748689999</v>
      </c>
      <c r="AH488" s="18">
        <v>0.1501252019289</v>
      </c>
      <c r="AI488" s="18">
        <v>0.15191152536960001</v>
      </c>
      <c r="AJ488" s="18">
        <v>0.14865936619039999</v>
      </c>
      <c r="AK488" s="18">
        <v>0.14978994713079999</v>
      </c>
      <c r="AL488" s="18">
        <v>0.15046245247539999</v>
      </c>
      <c r="AM488" s="18">
        <v>0.15476462165259999</v>
      </c>
      <c r="AN488" s="18">
        <v>0.1583490065656</v>
      </c>
      <c r="AO488" s="220">
        <v>0.1597766506229</v>
      </c>
      <c r="AP488" s="220">
        <v>0.1621074967217</v>
      </c>
    </row>
    <row r="489" spans="1:42" hidden="1" outlineLevel="1" x14ac:dyDescent="0.25">
      <c r="A489" s="16" t="s">
        <v>20</v>
      </c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0.14270002118229999</v>
      </c>
      <c r="V489" s="18">
        <v>0.14778047934579999</v>
      </c>
      <c r="W489" s="18">
        <v>0.1397650474505</v>
      </c>
      <c r="X489" s="18">
        <v>0.1487021606809</v>
      </c>
      <c r="Y489" s="18">
        <v>0.14685589057260001</v>
      </c>
      <c r="Z489" s="18">
        <v>0.145259670364</v>
      </c>
      <c r="AA489" s="18">
        <v>0.149195530578</v>
      </c>
      <c r="AB489" s="18">
        <v>0.15000849341729999</v>
      </c>
      <c r="AC489" s="18">
        <v>0.14462098415790001</v>
      </c>
      <c r="AD489" s="18">
        <v>0.14409168209350001</v>
      </c>
      <c r="AE489" s="18">
        <v>0.1394674326949</v>
      </c>
      <c r="AF489" s="18">
        <v>0.14385771442299999</v>
      </c>
      <c r="AG489" s="18">
        <v>0.14482541144229999</v>
      </c>
      <c r="AH489" s="18">
        <v>0.14107356180880001</v>
      </c>
      <c r="AI489" s="18">
        <v>0.14174238402719999</v>
      </c>
      <c r="AJ489" s="18">
        <v>0.14144666271</v>
      </c>
      <c r="AK489" s="18">
        <v>0.1421603822087</v>
      </c>
      <c r="AL489" s="18">
        <v>0.1464621677106</v>
      </c>
      <c r="AM489" s="18">
        <v>0.1488578110656</v>
      </c>
      <c r="AN489" s="18">
        <v>0.14999899181369999</v>
      </c>
      <c r="AO489" s="220">
        <v>0.15170009457790001</v>
      </c>
      <c r="AP489" s="220">
        <v>0.1496784633528</v>
      </c>
    </row>
    <row r="490" spans="1:42" hidden="1" outlineLevel="1" x14ac:dyDescent="0.25">
      <c r="A490" s="16" t="s">
        <v>21</v>
      </c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0.14672328179880001</v>
      </c>
      <c r="V490" s="18">
        <v>0.1422802699712</v>
      </c>
      <c r="W490" s="18">
        <v>0.15085156776059999</v>
      </c>
      <c r="X490" s="18">
        <v>0.1519862306151</v>
      </c>
      <c r="Y490" s="18">
        <v>0.14647760635689999</v>
      </c>
      <c r="Z490" s="18">
        <v>0.13462393839799999</v>
      </c>
      <c r="AA490" s="18">
        <v>0.13838987800329999</v>
      </c>
      <c r="AB490" s="18">
        <v>0.143136193657</v>
      </c>
      <c r="AC490" s="18">
        <v>0.14208936859890001</v>
      </c>
      <c r="AD490" s="18">
        <v>0.13768890833559999</v>
      </c>
      <c r="AE490" s="18">
        <v>0.13790598287149999</v>
      </c>
      <c r="AF490" s="18">
        <v>0.1348194500962</v>
      </c>
      <c r="AG490" s="18">
        <v>0.13483703751619999</v>
      </c>
      <c r="AH490" s="18">
        <v>0.1382297538991</v>
      </c>
      <c r="AI490" s="18">
        <v>0.13761693168460001</v>
      </c>
      <c r="AJ490" s="18">
        <v>0.1415441094937</v>
      </c>
      <c r="AK490" s="18">
        <v>0.1407991126092</v>
      </c>
      <c r="AL490" s="18">
        <v>0.14144728817380001</v>
      </c>
      <c r="AM490" s="18">
        <v>0.14726666461749999</v>
      </c>
      <c r="AN490" s="18">
        <v>0.1535669043946</v>
      </c>
      <c r="AO490" s="220">
        <v>0.15329964896680001</v>
      </c>
      <c r="AP490" s="220">
        <v>0.15372180781229999</v>
      </c>
    </row>
    <row r="491" spans="1:42" hidden="1" outlineLevel="1" x14ac:dyDescent="0.25">
      <c r="A491" s="16" t="s">
        <v>22</v>
      </c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0.15101081089439999</v>
      </c>
      <c r="Y491" s="18">
        <v>0.13639543177079999</v>
      </c>
      <c r="Z491" s="18">
        <v>0.13842437254439999</v>
      </c>
      <c r="AA491" s="18">
        <v>0.13690507910950001</v>
      </c>
      <c r="AB491" s="18">
        <v>0.13888266294990001</v>
      </c>
      <c r="AC491" s="18">
        <v>0.13281854889399999</v>
      </c>
      <c r="AD491" s="18">
        <v>0.1296828635741</v>
      </c>
      <c r="AE491" s="18">
        <v>0.12967918458370001</v>
      </c>
      <c r="AF491" s="18">
        <v>0.12988376258939999</v>
      </c>
      <c r="AG491" s="18">
        <v>0.13422012779090001</v>
      </c>
      <c r="AH491" s="18">
        <v>0.13713342807090001</v>
      </c>
      <c r="AI491" s="18">
        <v>0.1381032332379</v>
      </c>
      <c r="AJ491" s="18">
        <v>0.1390569960287</v>
      </c>
      <c r="AK491" s="18">
        <v>0.13727970082679999</v>
      </c>
      <c r="AL491" s="18">
        <v>0.14365726921790001</v>
      </c>
      <c r="AM491" s="18">
        <v>0.1405801124869</v>
      </c>
      <c r="AN491" s="18">
        <v>0.14935150946020001</v>
      </c>
      <c r="AO491" s="220">
        <v>0.1475516723799</v>
      </c>
      <c r="AP491" s="220">
        <v>0.15383075605560001</v>
      </c>
    </row>
    <row r="492" spans="1:42" hidden="1" outlineLevel="1" x14ac:dyDescent="0.25">
      <c r="A492" s="16" t="s">
        <v>23</v>
      </c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0.14688492553849999</v>
      </c>
      <c r="W492" s="18">
        <v>0.1527493322989</v>
      </c>
      <c r="X492" s="18">
        <v>0.14623428074290001</v>
      </c>
      <c r="Y492" s="18">
        <v>0.14327451141479999</v>
      </c>
      <c r="Z492" s="18">
        <v>0.1447535330212</v>
      </c>
      <c r="AA492" s="18">
        <v>0.13379497113030001</v>
      </c>
      <c r="AB492" s="18">
        <v>0.1340762461018</v>
      </c>
      <c r="AC492" s="18">
        <v>0.13259774125170001</v>
      </c>
      <c r="AD492" s="18">
        <v>0.1299795159121</v>
      </c>
      <c r="AE492" s="18">
        <v>0.1286417875109</v>
      </c>
      <c r="AF492" s="18">
        <v>0.1322389945804</v>
      </c>
      <c r="AG492" s="18">
        <v>0.12992347678999999</v>
      </c>
      <c r="AH492" s="18">
        <v>0.13540382682570001</v>
      </c>
      <c r="AI492" s="18">
        <v>0.13061359317429999</v>
      </c>
      <c r="AJ492" s="18">
        <v>0.1306219848523</v>
      </c>
      <c r="AK492" s="18">
        <v>0.135629219149</v>
      </c>
      <c r="AL492" s="18">
        <v>0.1348617065245</v>
      </c>
      <c r="AM492" s="18">
        <v>0.13278894591240001</v>
      </c>
      <c r="AN492" s="18">
        <v>0.13450860319339999</v>
      </c>
      <c r="AO492" s="220">
        <v>0.1339328532356</v>
      </c>
      <c r="AP492" s="220">
        <v>0.1359888913309</v>
      </c>
    </row>
    <row r="493" spans="1:42" hidden="1" outlineLevel="1" x14ac:dyDescent="0.25">
      <c r="A493" s="16" t="s">
        <v>24</v>
      </c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0.1259598836651</v>
      </c>
      <c r="Y493" s="18">
        <v>0.12313276535000001</v>
      </c>
      <c r="Z493" s="18">
        <v>0.12552295754289999</v>
      </c>
      <c r="AA493" s="18">
        <v>0.1287029919854</v>
      </c>
      <c r="AB493" s="18">
        <v>0.12884574077450001</v>
      </c>
      <c r="AC493" s="18">
        <v>0.1418084975417</v>
      </c>
      <c r="AD493" s="18">
        <v>0.1430031981887</v>
      </c>
      <c r="AE493" s="18">
        <v>0.14755118790089999</v>
      </c>
      <c r="AF493" s="18">
        <v>0.13775223843519999</v>
      </c>
      <c r="AG493" s="18">
        <v>0.1439576794836</v>
      </c>
      <c r="AH493" s="18">
        <v>0.13165389064720001</v>
      </c>
      <c r="AI493" s="18">
        <v>0.14367238407960001</v>
      </c>
      <c r="AJ493" s="18">
        <v>0.1363486203822</v>
      </c>
      <c r="AK493" s="18">
        <v>0.13308524891869999</v>
      </c>
      <c r="AL493" s="18">
        <v>0.14282339412469999</v>
      </c>
      <c r="AM493" s="18">
        <v>0.1511604326813</v>
      </c>
      <c r="AN493" s="18">
        <v>0.14671872883369999</v>
      </c>
      <c r="AO493" s="220">
        <v>0.15534736471380001</v>
      </c>
      <c r="AP493" s="220">
        <v>0.13752118500829999</v>
      </c>
    </row>
    <row r="494" spans="1:42" hidden="1" outlineLevel="1" x14ac:dyDescent="0.25">
      <c r="A494" s="36" t="s">
        <v>795</v>
      </c>
      <c r="B494" s="37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0.14758363466489999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  <c r="AK494" s="18">
        <v>0.12724219777340001</v>
      </c>
      <c r="AL494" s="18">
        <v>0.149592059868</v>
      </c>
      <c r="AM494" s="18">
        <v>0.15985894511830001</v>
      </c>
      <c r="AN494" s="18">
        <v>0.1623973985653</v>
      </c>
      <c r="AO494" s="220">
        <v>0.13389800648229999</v>
      </c>
      <c r="AP494" s="220">
        <v>0.1333963849084</v>
      </c>
    </row>
    <row r="495" spans="1:42" hidden="1" outlineLevel="1" x14ac:dyDescent="0.25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220"/>
      <c r="AP495" s="220"/>
    </row>
    <row r="496" spans="1:42" hidden="1" outlineLevel="1" x14ac:dyDescent="0.25">
      <c r="A496" s="49" t="s">
        <v>205</v>
      </c>
      <c r="B496" s="50"/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220"/>
      <c r="AP496" s="220"/>
    </row>
    <row r="497" spans="1:42" hidden="1" outlineLevel="1" x14ac:dyDescent="0.25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220"/>
      <c r="AP497" s="220"/>
    </row>
    <row r="498" spans="1:42" hidden="1" outlineLevel="1" x14ac:dyDescent="0.25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220">
        <v>0</v>
      </c>
      <c r="AP498" s="220">
        <v>0</v>
      </c>
    </row>
    <row r="499" spans="1:42" hidden="1" outlineLevel="1" x14ac:dyDescent="0.25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220">
        <v>0</v>
      </c>
      <c r="AP499" s="220">
        <v>0</v>
      </c>
    </row>
    <row r="500" spans="1:42" hidden="1" outlineLevel="1" x14ac:dyDescent="0.25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220">
        <v>0</v>
      </c>
      <c r="AP500" s="220">
        <v>0</v>
      </c>
    </row>
    <row r="501" spans="1:42" hidden="1" outlineLevel="1" x14ac:dyDescent="0.25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220">
        <v>0</v>
      </c>
      <c r="AP501" s="220">
        <v>0</v>
      </c>
    </row>
    <row r="502" spans="1:42" hidden="1" outlineLevel="1" x14ac:dyDescent="0.25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220">
        <v>0</v>
      </c>
      <c r="AP502" s="220">
        <v>0</v>
      </c>
    </row>
    <row r="503" spans="1:42" hidden="1" outlineLevel="1" x14ac:dyDescent="0.25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220">
        <v>0</v>
      </c>
      <c r="AP503" s="220">
        <v>0</v>
      </c>
    </row>
    <row r="504" spans="1:42" hidden="1" outlineLevel="1" x14ac:dyDescent="0.25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220">
        <v>0</v>
      </c>
      <c r="AP504" s="220">
        <v>0</v>
      </c>
    </row>
    <row r="505" spans="1:42" hidden="1" outlineLevel="1" x14ac:dyDescent="0.25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220">
        <v>0</v>
      </c>
      <c r="AP505" s="220">
        <v>0</v>
      </c>
    </row>
    <row r="506" spans="1:42" hidden="1" outlineLevel="1" x14ac:dyDescent="0.25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220">
        <v>0</v>
      </c>
      <c r="AP506" s="220">
        <v>0</v>
      </c>
    </row>
    <row r="507" spans="1:42" hidden="1" outlineLevel="1" x14ac:dyDescent="0.25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220">
        <v>0</v>
      </c>
      <c r="AP507" s="220">
        <v>0</v>
      </c>
    </row>
    <row r="508" spans="1:42" hidden="1" outlineLevel="1" x14ac:dyDescent="0.25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220">
        <v>0</v>
      </c>
      <c r="AP508" s="220">
        <v>0</v>
      </c>
    </row>
    <row r="509" spans="1:42" hidden="1" outlineLevel="1" x14ac:dyDescent="0.25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220">
        <v>0</v>
      </c>
      <c r="AP509" s="220">
        <v>0</v>
      </c>
    </row>
    <row r="510" spans="1:42" hidden="1" outlineLevel="1" x14ac:dyDescent="0.25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220">
        <v>0</v>
      </c>
      <c r="AP510" s="220">
        <v>0</v>
      </c>
    </row>
    <row r="511" spans="1:42" hidden="1" outlineLevel="1" x14ac:dyDescent="0.25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220">
        <v>0</v>
      </c>
      <c r="AP511" s="220">
        <v>0</v>
      </c>
    </row>
    <row r="512" spans="1:42" hidden="1" outlineLevel="1" x14ac:dyDescent="0.25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220">
        <v>0</v>
      </c>
      <c r="AP512" s="220">
        <v>0</v>
      </c>
    </row>
    <row r="513" spans="1:42" hidden="1" outlineLevel="1" x14ac:dyDescent="0.25">
      <c r="A513" s="36" t="s">
        <v>795</v>
      </c>
      <c r="B513" s="37"/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220">
        <v>0</v>
      </c>
      <c r="AP513" s="220">
        <v>0</v>
      </c>
    </row>
    <row r="514" spans="1:42" hidden="1" outlineLevel="1" x14ac:dyDescent="0.25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220"/>
      <c r="AP514" s="220"/>
    </row>
    <row r="515" spans="1:42" hidden="1" outlineLevel="1" x14ac:dyDescent="0.25">
      <c r="A515" s="16" t="s">
        <v>209</v>
      </c>
      <c r="C515" s="7"/>
      <c r="D515" s="7"/>
      <c r="E515" s="7"/>
      <c r="F515" s="7"/>
    </row>
    <row r="516" spans="1:42" hidden="1" outlineLevel="1" x14ac:dyDescent="0.25">
      <c r="A516" s="49" t="s">
        <v>210</v>
      </c>
      <c r="B516" s="50"/>
      <c r="C516" s="7"/>
      <c r="D516" s="7"/>
      <c r="E516" s="7"/>
      <c r="F516" s="7"/>
    </row>
    <row r="517" spans="1:42" hidden="1" outlineLevel="1" x14ac:dyDescent="0.25">
      <c r="A517" s="16" t="s">
        <v>211</v>
      </c>
      <c r="C517" s="7"/>
      <c r="D517" s="7"/>
      <c r="E517" s="7"/>
      <c r="F517" s="7"/>
    </row>
    <row r="518" spans="1:42" hidden="1" outlineLevel="1" x14ac:dyDescent="0.25">
      <c r="A518" s="28" t="s">
        <v>212</v>
      </c>
      <c r="B518" s="32"/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3382.120582</v>
      </c>
      <c r="R518" s="19">
        <v>3302.8455279999998</v>
      </c>
      <c r="S518" s="19">
        <v>3278.6720319999999</v>
      </c>
      <c r="T518" s="19">
        <v>3256.6265060000001</v>
      </c>
      <c r="U518" s="19">
        <v>3250.6986029999998</v>
      </c>
      <c r="V518" s="19">
        <v>3195.6692910000002</v>
      </c>
      <c r="W518" s="19">
        <v>3204.305284</v>
      </c>
      <c r="X518" s="19">
        <v>3199.6124030000001</v>
      </c>
      <c r="Y518" s="19">
        <v>3162.7151050000002</v>
      </c>
      <c r="Z518" s="19">
        <v>3138.0228139999999</v>
      </c>
      <c r="AA518" s="19">
        <v>3124.9527410000001</v>
      </c>
      <c r="AB518" s="19">
        <v>3078.7313429999999</v>
      </c>
      <c r="AC518" s="19">
        <v>3054.2592589999999</v>
      </c>
      <c r="AD518" s="19">
        <v>3011.0091739999998</v>
      </c>
      <c r="AE518" s="19">
        <v>2983.6397059999999</v>
      </c>
      <c r="AF518" s="19">
        <v>2969.8905110000001</v>
      </c>
      <c r="AG518" s="19">
        <v>3061.6122839999998</v>
      </c>
      <c r="AH518" s="19">
        <v>3063.339731</v>
      </c>
      <c r="AI518" s="19">
        <v>3114.6387829999999</v>
      </c>
      <c r="AJ518" s="19">
        <v>3204.1420119999998</v>
      </c>
      <c r="AK518" s="19">
        <v>3172.015656</v>
      </c>
      <c r="AL518" s="19">
        <v>3159.064327</v>
      </c>
      <c r="AM518" s="19">
        <v>3131.3346230000002</v>
      </c>
      <c r="AN518" s="19">
        <v>3121.7307689999998</v>
      </c>
      <c r="AO518" s="224">
        <v>2884.573304</v>
      </c>
      <c r="AP518" s="224">
        <v>2802.6150630000002</v>
      </c>
    </row>
    <row r="519" spans="1:42" hidden="1" outlineLevel="1" x14ac:dyDescent="0.25">
      <c r="A519" s="28" t="s">
        <v>213</v>
      </c>
      <c r="B519" s="32"/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6933.3333329999996</v>
      </c>
      <c r="V519" s="19">
        <v>6654.5454550000004</v>
      </c>
      <c r="W519" s="19">
        <v>7018.181818</v>
      </c>
      <c r="X519" s="19">
        <v>7008.3333329999996</v>
      </c>
      <c r="Y519" s="19">
        <v>6090.4761900000003</v>
      </c>
      <c r="Z519" s="19">
        <v>6019.8019800000002</v>
      </c>
      <c r="AA519" s="19">
        <v>6036.6336629999996</v>
      </c>
      <c r="AB519" s="19">
        <v>6118.446602</v>
      </c>
      <c r="AC519" s="19">
        <v>6171.4285710000004</v>
      </c>
      <c r="AD519" s="19">
        <v>6207.4766360000003</v>
      </c>
      <c r="AE519" s="19">
        <v>6527.5862070000003</v>
      </c>
      <c r="AF519" s="19">
        <v>6527.5862070000003</v>
      </c>
      <c r="AG519" s="19">
        <v>6533.3333329999996</v>
      </c>
      <c r="AH519" s="19">
        <v>6638.52459</v>
      </c>
      <c r="AI519" s="19">
        <v>6120.9523810000001</v>
      </c>
      <c r="AJ519" s="19">
        <v>6120.9523810000001</v>
      </c>
      <c r="AK519" s="19">
        <v>7074.4939270000004</v>
      </c>
      <c r="AL519" s="19">
        <v>6386.6666670000004</v>
      </c>
      <c r="AM519" s="19">
        <v>6361.3445380000003</v>
      </c>
      <c r="AN519" s="19">
        <v>6389.830508</v>
      </c>
      <c r="AO519" s="224">
        <v>6393.1623929999996</v>
      </c>
      <c r="AP519" s="224">
        <v>6119.4174759999996</v>
      </c>
    </row>
    <row r="520" spans="1:42" hidden="1" outlineLevel="1" x14ac:dyDescent="0.25">
      <c r="A520" s="28" t="s">
        <v>629</v>
      </c>
      <c r="B520" s="32"/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3440.594059</v>
      </c>
      <c r="R520" s="19">
        <v>3331.932773</v>
      </c>
      <c r="S520" s="19">
        <v>3344.2857140000001</v>
      </c>
      <c r="T520" s="19">
        <v>3279.738562</v>
      </c>
      <c r="U520" s="19">
        <v>3220.625</v>
      </c>
      <c r="V520" s="19">
        <v>3113.7724549999998</v>
      </c>
      <c r="W520" s="19">
        <v>3073.1428569999998</v>
      </c>
      <c r="X520" s="19">
        <v>2953.8043480000001</v>
      </c>
      <c r="Y520" s="19">
        <v>2814.2857140000001</v>
      </c>
      <c r="Z520" s="19">
        <v>2679.0476189999999</v>
      </c>
      <c r="AA520" s="19">
        <v>2617.8899080000001</v>
      </c>
      <c r="AB520" s="19">
        <v>2517.5438600000002</v>
      </c>
      <c r="AC520" s="19">
        <v>2430.833333</v>
      </c>
      <c r="AD520" s="19">
        <v>2333.464567</v>
      </c>
      <c r="AE520" s="19">
        <v>2289.1891890000002</v>
      </c>
      <c r="AF520" s="19">
        <v>2238.432836</v>
      </c>
      <c r="AG520" s="19">
        <v>2234.0579710000002</v>
      </c>
      <c r="AH520" s="19">
        <v>2203.8869260000001</v>
      </c>
      <c r="AI520" s="19">
        <v>2194.4055939999998</v>
      </c>
      <c r="AJ520" s="19">
        <v>2177.6632300000001</v>
      </c>
      <c r="AK520" s="19">
        <v>2141.80602</v>
      </c>
      <c r="AL520" s="19">
        <v>2127.7227720000001</v>
      </c>
      <c r="AM520" s="19">
        <v>2105.8252429999998</v>
      </c>
      <c r="AN520" s="19">
        <v>2060</v>
      </c>
      <c r="AO520" s="224">
        <v>1908.580858</v>
      </c>
      <c r="AP520" s="224">
        <v>1906.25</v>
      </c>
    </row>
    <row r="521" spans="1:42" hidden="1" outlineLevel="1" x14ac:dyDescent="0.25">
      <c r="A521" s="28" t="s">
        <v>13</v>
      </c>
      <c r="B521" s="32"/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770</v>
      </c>
      <c r="R521" s="19">
        <v>1182.857143</v>
      </c>
      <c r="S521" s="19">
        <v>1074.4186050000001</v>
      </c>
      <c r="T521" s="19">
        <v>1057.446809</v>
      </c>
      <c r="U521" s="19">
        <v>1038.7755099999999</v>
      </c>
      <c r="V521" s="19">
        <v>1027.4509800000001</v>
      </c>
      <c r="W521" s="19">
        <v>1007.5471700000001</v>
      </c>
      <c r="X521" s="19">
        <v>998.14814799999999</v>
      </c>
      <c r="Y521" s="19">
        <v>980.70175400000005</v>
      </c>
      <c r="Z521" s="19">
        <v>972.88135599999998</v>
      </c>
      <c r="AA521" s="19">
        <v>940.625</v>
      </c>
      <c r="AB521" s="19">
        <v>931.81818199999998</v>
      </c>
      <c r="AC521" s="19">
        <v>918.84058000000005</v>
      </c>
      <c r="AD521" s="19">
        <v>905.55555600000002</v>
      </c>
      <c r="AE521" s="19">
        <v>894.59459500000003</v>
      </c>
      <c r="AF521" s="19">
        <v>890.90909099999999</v>
      </c>
      <c r="AG521" s="19">
        <v>871.95122000000003</v>
      </c>
      <c r="AH521" s="19">
        <v>864.28571399999998</v>
      </c>
      <c r="AI521" s="19">
        <v>858.62068999999997</v>
      </c>
      <c r="AJ521" s="19">
        <v>862.79069800000002</v>
      </c>
      <c r="AK521" s="19">
        <v>862.06896600000005</v>
      </c>
      <c r="AL521" s="19">
        <v>866.27907000000005</v>
      </c>
      <c r="AM521" s="19">
        <v>853.93258400000002</v>
      </c>
      <c r="AN521" s="19">
        <v>792.68292699999995</v>
      </c>
      <c r="AO521" s="224">
        <v>755</v>
      </c>
      <c r="AP521" s="224">
        <v>722.75862099999995</v>
      </c>
    </row>
    <row r="522" spans="1:42" hidden="1" outlineLevel="1" x14ac:dyDescent="0.25">
      <c r="A522" s="28" t="s">
        <v>14</v>
      </c>
      <c r="B522" s="32"/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736.69724799999995</v>
      </c>
      <c r="R522" s="19">
        <v>757.5</v>
      </c>
      <c r="S522" s="19">
        <v>770.22900800000002</v>
      </c>
      <c r="T522" s="19">
        <v>801.49253699999997</v>
      </c>
      <c r="U522" s="19">
        <v>800</v>
      </c>
      <c r="V522" s="19">
        <v>795.71428600000002</v>
      </c>
      <c r="W522" s="19">
        <v>777.63157899999999</v>
      </c>
      <c r="X522" s="19">
        <v>760.36585400000001</v>
      </c>
      <c r="Y522" s="19">
        <v>755.88235299999997</v>
      </c>
      <c r="Z522" s="19">
        <v>765.71428600000002</v>
      </c>
      <c r="AA522" s="19">
        <v>759.77653599999996</v>
      </c>
      <c r="AB522" s="19">
        <v>778.68852500000003</v>
      </c>
      <c r="AC522" s="19">
        <v>764.79591800000003</v>
      </c>
      <c r="AD522" s="19">
        <v>753.55450199999996</v>
      </c>
      <c r="AE522" s="19">
        <v>753.271028</v>
      </c>
      <c r="AF522" s="19">
        <v>748.40182600000003</v>
      </c>
      <c r="AG522" s="19">
        <v>758.09523799999999</v>
      </c>
      <c r="AH522" s="19">
        <v>753.95348799999999</v>
      </c>
      <c r="AI522" s="19">
        <v>751.15207399999997</v>
      </c>
      <c r="AJ522" s="19">
        <v>756.33802800000001</v>
      </c>
      <c r="AK522" s="19">
        <v>754.16666699999996</v>
      </c>
      <c r="AL522" s="19">
        <v>748.87892399999998</v>
      </c>
      <c r="AM522" s="19">
        <v>722.64957300000003</v>
      </c>
      <c r="AN522" s="19">
        <v>716.8</v>
      </c>
      <c r="AO522" s="224">
        <v>723.95437300000003</v>
      </c>
      <c r="AP522" s="224">
        <v>725.83892600000001</v>
      </c>
    </row>
    <row r="523" spans="1:42" hidden="1" outlineLevel="1" x14ac:dyDescent="0.25">
      <c r="A523" s="28" t="s">
        <v>15</v>
      </c>
      <c r="B523" s="32"/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777.42946700000005</v>
      </c>
      <c r="R523" s="19">
        <v>791.168091</v>
      </c>
      <c r="S523" s="19">
        <v>790.60052199999996</v>
      </c>
      <c r="T523" s="19">
        <v>799.25742600000001</v>
      </c>
      <c r="U523" s="19">
        <v>802.39808200000004</v>
      </c>
      <c r="V523" s="19">
        <v>807.99086799999998</v>
      </c>
      <c r="W523" s="19">
        <v>801.05708200000004</v>
      </c>
      <c r="X523" s="19">
        <v>792.98969099999999</v>
      </c>
      <c r="Y523" s="19">
        <v>784.82490299999995</v>
      </c>
      <c r="Z523" s="19">
        <v>776.22641499999997</v>
      </c>
      <c r="AA523" s="19">
        <v>767.51824799999997</v>
      </c>
      <c r="AB523" s="19">
        <v>760.53097300000002</v>
      </c>
      <c r="AC523" s="19">
        <v>758.94378200000006</v>
      </c>
      <c r="AD523" s="19">
        <v>753.37726499999997</v>
      </c>
      <c r="AE523" s="19">
        <v>740.64516100000003</v>
      </c>
      <c r="AF523" s="19">
        <v>737.02531599999998</v>
      </c>
      <c r="AG523" s="19">
        <v>718.70967700000006</v>
      </c>
      <c r="AH523" s="19">
        <v>697.79874199999995</v>
      </c>
      <c r="AI523" s="19">
        <v>689.11352999999997</v>
      </c>
      <c r="AJ523" s="19">
        <v>688.73015899999996</v>
      </c>
      <c r="AK523" s="19">
        <v>686.427457</v>
      </c>
      <c r="AL523" s="19">
        <v>683.18181800000002</v>
      </c>
      <c r="AM523" s="19">
        <v>679.38144299999999</v>
      </c>
      <c r="AN523" s="19">
        <v>676.090014</v>
      </c>
      <c r="AO523" s="224">
        <v>678.54137400000002</v>
      </c>
      <c r="AP523" s="224">
        <v>677.36842100000001</v>
      </c>
    </row>
    <row r="524" spans="1:42" hidden="1" outlineLevel="1" x14ac:dyDescent="0.25">
      <c r="A524" s="28" t="s">
        <v>16</v>
      </c>
      <c r="B524" s="32"/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1709.6064040000001</v>
      </c>
      <c r="R524" s="19">
        <v>1823.190184</v>
      </c>
      <c r="S524" s="19">
        <v>1913.333333</v>
      </c>
      <c r="T524" s="19">
        <v>1943.050297</v>
      </c>
      <c r="U524" s="19">
        <v>1991.0158240000001</v>
      </c>
      <c r="V524" s="19">
        <v>2044.5939450000001</v>
      </c>
      <c r="W524" s="19">
        <v>2101.9030360000002</v>
      </c>
      <c r="X524" s="19">
        <v>2133.4347830000002</v>
      </c>
      <c r="Y524" s="19">
        <v>2155.3014549999998</v>
      </c>
      <c r="Z524" s="19">
        <v>2171.8524459999999</v>
      </c>
      <c r="AA524" s="19">
        <v>2187.4564460000001</v>
      </c>
      <c r="AB524" s="19">
        <v>2201.5867020000001</v>
      </c>
      <c r="AC524" s="19">
        <v>2229.5528899999999</v>
      </c>
      <c r="AD524" s="19">
        <v>2223.9678100000001</v>
      </c>
      <c r="AE524" s="19">
        <v>2214.4785689999999</v>
      </c>
      <c r="AF524" s="19">
        <v>2206.929083</v>
      </c>
      <c r="AG524" s="19">
        <v>2242.4584719999998</v>
      </c>
      <c r="AH524" s="19">
        <v>2233.7224379999998</v>
      </c>
      <c r="AI524" s="19">
        <v>2224.0967639999999</v>
      </c>
      <c r="AJ524" s="19">
        <v>2251.2618299999999</v>
      </c>
      <c r="AK524" s="19">
        <v>2263.6837270000001</v>
      </c>
      <c r="AL524" s="19">
        <v>2253.862275</v>
      </c>
      <c r="AM524" s="19">
        <v>2262.0790630000001</v>
      </c>
      <c r="AN524" s="19">
        <v>2270.1231739999998</v>
      </c>
      <c r="AO524" s="224">
        <v>2301.6453900000001</v>
      </c>
      <c r="AP524" s="224">
        <v>2309.0556630000001</v>
      </c>
    </row>
    <row r="525" spans="1:42" hidden="1" outlineLevel="1" x14ac:dyDescent="0.25">
      <c r="A525" s="28" t="s">
        <v>17</v>
      </c>
      <c r="B525" s="32"/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2886.4964679999998</v>
      </c>
      <c r="R525" s="19">
        <v>3003.8135590000002</v>
      </c>
      <c r="S525" s="19">
        <v>3110.318522</v>
      </c>
      <c r="T525" s="19">
        <v>3173.3680469999999</v>
      </c>
      <c r="U525" s="19">
        <v>3210.4541039999999</v>
      </c>
      <c r="V525" s="19">
        <v>3254.9391220000002</v>
      </c>
      <c r="W525" s="19">
        <v>3317.8649</v>
      </c>
      <c r="X525" s="19">
        <v>3350.519859</v>
      </c>
      <c r="Y525" s="19">
        <v>3374.7127580000001</v>
      </c>
      <c r="Z525" s="19">
        <v>3399.5910990000002</v>
      </c>
      <c r="AA525" s="19">
        <v>3417.4704360000001</v>
      </c>
      <c r="AB525" s="19">
        <v>3437.1666369999998</v>
      </c>
      <c r="AC525" s="19">
        <v>3475.558442</v>
      </c>
      <c r="AD525" s="19">
        <v>3485.536638</v>
      </c>
      <c r="AE525" s="19">
        <v>3481.667207</v>
      </c>
      <c r="AF525" s="19">
        <v>3490.4548319999999</v>
      </c>
      <c r="AG525" s="19">
        <v>3552.9104360000001</v>
      </c>
      <c r="AH525" s="19">
        <v>3549.0114549999998</v>
      </c>
      <c r="AI525" s="19">
        <v>3547.0744679999998</v>
      </c>
      <c r="AJ525" s="19">
        <v>3594.2012639999998</v>
      </c>
      <c r="AK525" s="19">
        <v>3600.226674</v>
      </c>
      <c r="AL525" s="19">
        <v>3603.5048740000002</v>
      </c>
      <c r="AM525" s="19">
        <v>3606.0314560000002</v>
      </c>
      <c r="AN525" s="19">
        <v>3620.3026570000002</v>
      </c>
      <c r="AO525" s="224">
        <v>3633.7880449999998</v>
      </c>
      <c r="AP525" s="224">
        <v>3637.416377</v>
      </c>
    </row>
    <row r="526" spans="1:42" hidden="1" outlineLevel="1" x14ac:dyDescent="0.25">
      <c r="A526" s="28" t="s">
        <v>18</v>
      </c>
      <c r="B526" s="32"/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4194.9892110000001</v>
      </c>
      <c r="R526" s="19">
        <v>4287.9355400000004</v>
      </c>
      <c r="S526" s="19">
        <v>4379.4745160000002</v>
      </c>
      <c r="T526" s="19">
        <v>4437.0473540000003</v>
      </c>
      <c r="U526" s="19">
        <v>4459.8623850000004</v>
      </c>
      <c r="V526" s="19">
        <v>4471.188435</v>
      </c>
      <c r="W526" s="19">
        <v>4511.8942029999998</v>
      </c>
      <c r="X526" s="19">
        <v>4537.2569869999998</v>
      </c>
      <c r="Y526" s="19">
        <v>4565.332566</v>
      </c>
      <c r="Z526" s="19">
        <v>4609.744651</v>
      </c>
      <c r="AA526" s="19">
        <v>4622.5435070000003</v>
      </c>
      <c r="AB526" s="19">
        <v>4632.649351</v>
      </c>
      <c r="AC526" s="19">
        <v>4658.6358499999997</v>
      </c>
      <c r="AD526" s="19">
        <v>4670.3623449999996</v>
      </c>
      <c r="AE526" s="19">
        <v>4683.3933340000003</v>
      </c>
      <c r="AF526" s="19">
        <v>4680.1831990000001</v>
      </c>
      <c r="AG526" s="19">
        <v>4742.7568240000001</v>
      </c>
      <c r="AH526" s="19">
        <v>4739.7562580000003</v>
      </c>
      <c r="AI526" s="19">
        <v>4737.3086730000005</v>
      </c>
      <c r="AJ526" s="19">
        <v>4785.947435</v>
      </c>
      <c r="AK526" s="19">
        <v>4790.8829859999996</v>
      </c>
      <c r="AL526" s="19">
        <v>4782.7548370000004</v>
      </c>
      <c r="AM526" s="19">
        <v>4770.9009189999997</v>
      </c>
      <c r="AN526" s="19">
        <v>4758.4138519999997</v>
      </c>
      <c r="AO526" s="224">
        <v>4765.0401840000004</v>
      </c>
      <c r="AP526" s="224">
        <v>4761.4149100000004</v>
      </c>
    </row>
    <row r="527" spans="1:42" hidden="1" outlineLevel="1" x14ac:dyDescent="0.25">
      <c r="A527" s="28" t="s">
        <v>19</v>
      </c>
      <c r="B527" s="32"/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5289.0262460000004</v>
      </c>
      <c r="R527" s="19">
        <v>5392.9497149999997</v>
      </c>
      <c r="S527" s="19">
        <v>5479.3405540000003</v>
      </c>
      <c r="T527" s="19">
        <v>5558.7507450000003</v>
      </c>
      <c r="U527" s="19">
        <v>5603.1263259999996</v>
      </c>
      <c r="V527" s="19">
        <v>5619.8442530000002</v>
      </c>
      <c r="W527" s="19">
        <v>5674.8100299999996</v>
      </c>
      <c r="X527" s="19">
        <v>5709.7008599999999</v>
      </c>
      <c r="Y527" s="19">
        <v>5718.3019299999996</v>
      </c>
      <c r="Z527" s="19">
        <v>5737.6906079999999</v>
      </c>
      <c r="AA527" s="19">
        <v>5757.7153879999996</v>
      </c>
      <c r="AB527" s="19">
        <v>5780.5633509999998</v>
      </c>
      <c r="AC527" s="19">
        <v>5802.7178819999999</v>
      </c>
      <c r="AD527" s="19">
        <v>5828.0141839999997</v>
      </c>
      <c r="AE527" s="19">
        <v>5834.0356410000004</v>
      </c>
      <c r="AF527" s="19">
        <v>5853.6397779999998</v>
      </c>
      <c r="AG527" s="19">
        <v>5937.922243</v>
      </c>
      <c r="AH527" s="19">
        <v>5938.1226729999998</v>
      </c>
      <c r="AI527" s="19">
        <v>5931.30375</v>
      </c>
      <c r="AJ527" s="19">
        <v>5987.1244260000003</v>
      </c>
      <c r="AK527" s="19">
        <v>5995.4884700000002</v>
      </c>
      <c r="AL527" s="19">
        <v>6003.1978410000002</v>
      </c>
      <c r="AM527" s="19">
        <v>6001.8392640000002</v>
      </c>
      <c r="AN527" s="19">
        <v>5996.270469</v>
      </c>
      <c r="AO527" s="224">
        <v>6028.1434769999996</v>
      </c>
      <c r="AP527" s="224">
        <v>6023.7346630000002</v>
      </c>
    </row>
    <row r="528" spans="1:42" hidden="1" outlineLevel="1" x14ac:dyDescent="0.25">
      <c r="A528" s="28" t="s">
        <v>20</v>
      </c>
      <c r="B528" s="32"/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5992.9376080000002</v>
      </c>
      <c r="R528" s="19">
        <v>6109.7127979999996</v>
      </c>
      <c r="S528" s="19">
        <v>6166.5194730000003</v>
      </c>
      <c r="T528" s="19">
        <v>6238.7706699999999</v>
      </c>
      <c r="U528" s="19">
        <v>6282.9141540000001</v>
      </c>
      <c r="V528" s="19">
        <v>6292.4246119999998</v>
      </c>
      <c r="W528" s="19">
        <v>6336.9392680000001</v>
      </c>
      <c r="X528" s="19">
        <v>6363.8628079999999</v>
      </c>
      <c r="Y528" s="19">
        <v>6391.1530819999998</v>
      </c>
      <c r="Z528" s="19">
        <v>6418.1786220000004</v>
      </c>
      <c r="AA528" s="19">
        <v>6434.7583459999996</v>
      </c>
      <c r="AB528" s="19">
        <v>6445.9862599999997</v>
      </c>
      <c r="AC528" s="19">
        <v>6468.2017340000002</v>
      </c>
      <c r="AD528" s="19">
        <v>6490.0157710000003</v>
      </c>
      <c r="AE528" s="19">
        <v>6505.1895949999998</v>
      </c>
      <c r="AF528" s="19">
        <v>6511.7534580000001</v>
      </c>
      <c r="AG528" s="19">
        <v>6613.9696640000002</v>
      </c>
      <c r="AH528" s="19">
        <v>6615.7289629999996</v>
      </c>
      <c r="AI528" s="19">
        <v>6627.097694</v>
      </c>
      <c r="AJ528" s="19">
        <v>6710.0177729999996</v>
      </c>
      <c r="AK528" s="19">
        <v>6711.5911400000005</v>
      </c>
      <c r="AL528" s="19">
        <v>6710.4625470000001</v>
      </c>
      <c r="AM528" s="19">
        <v>6708.6197899999997</v>
      </c>
      <c r="AN528" s="19">
        <v>6711.75911</v>
      </c>
      <c r="AO528" s="224">
        <v>6744.1530460000004</v>
      </c>
      <c r="AP528" s="224">
        <v>6752.2752010000004</v>
      </c>
    </row>
    <row r="529" spans="1:42" hidden="1" outlineLevel="1" x14ac:dyDescent="0.25">
      <c r="A529" s="28" t="s">
        <v>21</v>
      </c>
      <c r="B529" s="32"/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6417.4144610000003</v>
      </c>
      <c r="R529" s="19">
        <v>6548.5139859999999</v>
      </c>
      <c r="S529" s="19">
        <v>6635.445068</v>
      </c>
      <c r="T529" s="19">
        <v>6675.8325999999997</v>
      </c>
      <c r="U529" s="19">
        <v>6712.1317369999997</v>
      </c>
      <c r="V529" s="19">
        <v>6731.3266830000002</v>
      </c>
      <c r="W529" s="19">
        <v>6788.4123890000001</v>
      </c>
      <c r="X529" s="19">
        <v>6822.3155930000003</v>
      </c>
      <c r="Y529" s="19">
        <v>6853.9416629999996</v>
      </c>
      <c r="Z529" s="19">
        <v>6891.3539510000001</v>
      </c>
      <c r="AA529" s="19">
        <v>6910.8453529999997</v>
      </c>
      <c r="AB529" s="19">
        <v>6923.2013429999997</v>
      </c>
      <c r="AC529" s="19">
        <v>6944.6223669999999</v>
      </c>
      <c r="AD529" s="19">
        <v>6964.1538970000001</v>
      </c>
      <c r="AE529" s="19">
        <v>6994.6444250000004</v>
      </c>
      <c r="AF529" s="19">
        <v>7008.4392079999998</v>
      </c>
      <c r="AG529" s="19">
        <v>7114.5333119999996</v>
      </c>
      <c r="AH529" s="19">
        <v>7125.7494770000003</v>
      </c>
      <c r="AI529" s="19">
        <v>7139.0348569999996</v>
      </c>
      <c r="AJ529" s="19">
        <v>7227.30357</v>
      </c>
      <c r="AK529" s="19">
        <v>7237.3998350000002</v>
      </c>
      <c r="AL529" s="19">
        <v>7239.9503359999999</v>
      </c>
      <c r="AM529" s="19">
        <v>7240.3427009999996</v>
      </c>
      <c r="AN529" s="19">
        <v>7247.9555209999999</v>
      </c>
      <c r="AO529" s="224">
        <v>7306.53557</v>
      </c>
      <c r="AP529" s="224">
        <v>7309.6061550000004</v>
      </c>
    </row>
    <row r="530" spans="1:42" hidden="1" outlineLevel="1" x14ac:dyDescent="0.25">
      <c r="A530" s="28" t="s">
        <v>22</v>
      </c>
      <c r="B530" s="32"/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6253.061224</v>
      </c>
      <c r="R530" s="19">
        <v>6422.0388350000003</v>
      </c>
      <c r="S530" s="19">
        <v>6551.5859769999997</v>
      </c>
      <c r="T530" s="19">
        <v>6616.6927159999996</v>
      </c>
      <c r="U530" s="19">
        <v>6680.6611240000002</v>
      </c>
      <c r="V530" s="19">
        <v>6717.1277499999997</v>
      </c>
      <c r="W530" s="19">
        <v>6781.7402949999996</v>
      </c>
      <c r="X530" s="19">
        <v>6817.8272029999998</v>
      </c>
      <c r="Y530" s="19">
        <v>6873.9814969999998</v>
      </c>
      <c r="Z530" s="19">
        <v>6908.5640750000002</v>
      </c>
      <c r="AA530" s="19">
        <v>6926.1343010000001</v>
      </c>
      <c r="AB530" s="19">
        <v>6950.7378310000004</v>
      </c>
      <c r="AC530" s="19">
        <v>6966.6310389999999</v>
      </c>
      <c r="AD530" s="19">
        <v>6993.1816630000003</v>
      </c>
      <c r="AE530" s="19">
        <v>7008.836593</v>
      </c>
      <c r="AF530" s="19">
        <v>7023.4234230000002</v>
      </c>
      <c r="AG530" s="19">
        <v>7159.0948829999998</v>
      </c>
      <c r="AH530" s="19">
        <v>7174.1819370000003</v>
      </c>
      <c r="AI530" s="19">
        <v>7180.1623829999999</v>
      </c>
      <c r="AJ530" s="19">
        <v>7285.2415270000001</v>
      </c>
      <c r="AK530" s="19">
        <v>7294.8232399999997</v>
      </c>
      <c r="AL530" s="19">
        <v>7301.4967790000001</v>
      </c>
      <c r="AM530" s="19">
        <v>7302.6299470000004</v>
      </c>
      <c r="AN530" s="19">
        <v>7305.7076649999999</v>
      </c>
      <c r="AO530" s="224">
        <v>7383.2880349999996</v>
      </c>
      <c r="AP530" s="224">
        <v>7378.6381929999998</v>
      </c>
    </row>
    <row r="531" spans="1:42" hidden="1" outlineLevel="1" x14ac:dyDescent="0.25">
      <c r="A531" s="28" t="s">
        <v>23</v>
      </c>
      <c r="B531" s="32"/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6034.9949360000001</v>
      </c>
      <c r="R531" s="19">
        <v>6251.4029069999997</v>
      </c>
      <c r="S531" s="19">
        <v>6387.0064869999997</v>
      </c>
      <c r="T531" s="19">
        <v>6450.9584249999998</v>
      </c>
      <c r="U531" s="19">
        <v>6518.9722830000001</v>
      </c>
      <c r="V531" s="19">
        <v>6573.9979240000002</v>
      </c>
      <c r="W531" s="19">
        <v>6635.7391040000002</v>
      </c>
      <c r="X531" s="19">
        <v>6674.9981820000003</v>
      </c>
      <c r="Y531" s="19">
        <v>6719.7294680000005</v>
      </c>
      <c r="Z531" s="19">
        <v>6748.7672780000003</v>
      </c>
      <c r="AA531" s="19">
        <v>6765.357051</v>
      </c>
      <c r="AB531" s="19">
        <v>6782.1394849999997</v>
      </c>
      <c r="AC531" s="19">
        <v>6791.3658210000003</v>
      </c>
      <c r="AD531" s="19">
        <v>6811.7894669999996</v>
      </c>
      <c r="AE531" s="19">
        <v>6832.4965249999996</v>
      </c>
      <c r="AF531" s="19">
        <v>6849.298659</v>
      </c>
      <c r="AG531" s="19">
        <v>6977.0792689999998</v>
      </c>
      <c r="AH531" s="19">
        <v>6978.5174280000001</v>
      </c>
      <c r="AI531" s="19">
        <v>6981.5894969999999</v>
      </c>
      <c r="AJ531" s="19">
        <v>7095.6721639999996</v>
      </c>
      <c r="AK531" s="19">
        <v>7097.0822509999998</v>
      </c>
      <c r="AL531" s="19">
        <v>7092.5766039999999</v>
      </c>
      <c r="AM531" s="19">
        <v>7096.7810799999997</v>
      </c>
      <c r="AN531" s="19">
        <v>7103.4125679999997</v>
      </c>
      <c r="AO531" s="224">
        <v>7186.610627</v>
      </c>
      <c r="AP531" s="224">
        <v>7191.455661</v>
      </c>
    </row>
    <row r="532" spans="1:42" hidden="1" outlineLevel="1" x14ac:dyDescent="0.25">
      <c r="A532" s="28" t="s">
        <v>24</v>
      </c>
      <c r="B532" s="32"/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5463.5412699999997</v>
      </c>
      <c r="R532" s="19">
        <v>5759.6509239999996</v>
      </c>
      <c r="S532" s="19">
        <v>5914.9336279999998</v>
      </c>
      <c r="T532" s="19">
        <v>6014.5668699999997</v>
      </c>
      <c r="U532" s="19">
        <v>6093.6546410000001</v>
      </c>
      <c r="V532" s="19">
        <v>6154.1609820000003</v>
      </c>
      <c r="W532" s="19">
        <v>6247.3277529999996</v>
      </c>
      <c r="X532" s="19">
        <v>6325.7304889999996</v>
      </c>
      <c r="Y532" s="19">
        <v>6384.543326</v>
      </c>
      <c r="Z532" s="19">
        <v>6419.9458480000003</v>
      </c>
      <c r="AA532" s="19">
        <v>6450.1805050000003</v>
      </c>
      <c r="AB532" s="19">
        <v>6464.5534669999997</v>
      </c>
      <c r="AC532" s="19">
        <v>6478.3132530000003</v>
      </c>
      <c r="AD532" s="19">
        <v>6504.6054590000003</v>
      </c>
      <c r="AE532" s="19">
        <v>6514.0884239999996</v>
      </c>
      <c r="AF532" s="19">
        <v>6520.2461370000001</v>
      </c>
      <c r="AG532" s="19">
        <v>6636.5901130000002</v>
      </c>
      <c r="AH532" s="19">
        <v>6630.1489419999998</v>
      </c>
      <c r="AI532" s="19">
        <v>6630.7678079999996</v>
      </c>
      <c r="AJ532" s="19">
        <v>6738.3069599999999</v>
      </c>
      <c r="AK532" s="19">
        <v>6729.8212430000003</v>
      </c>
      <c r="AL532" s="19">
        <v>6734.8899819999997</v>
      </c>
      <c r="AM532" s="19">
        <v>6726.7438679999996</v>
      </c>
      <c r="AN532" s="19">
        <v>6728.7007979999998</v>
      </c>
      <c r="AO532" s="224">
        <v>6834.5807539999996</v>
      </c>
      <c r="AP532" s="224">
        <v>6827.7793099999999</v>
      </c>
    </row>
    <row r="533" spans="1:42" hidden="1" outlineLevel="1" x14ac:dyDescent="0.25">
      <c r="A533" s="36" t="s">
        <v>795</v>
      </c>
      <c r="B533" s="37"/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5360.4904630000001</v>
      </c>
      <c r="R533" s="19">
        <v>5710.5456770000001</v>
      </c>
      <c r="S533" s="19">
        <v>5959.6864500000001</v>
      </c>
      <c r="T533" s="19">
        <v>6064.0318299999999</v>
      </c>
      <c r="U533" s="19">
        <v>6140.212982</v>
      </c>
      <c r="V533" s="19">
        <v>6233.3655710000003</v>
      </c>
      <c r="W533" s="19">
        <v>6327.5045540000001</v>
      </c>
      <c r="X533" s="19">
        <v>6418.2491289999998</v>
      </c>
      <c r="Y533" s="19">
        <v>6497.4348369999998</v>
      </c>
      <c r="Z533" s="19">
        <v>6541.5311380000003</v>
      </c>
      <c r="AA533" s="19">
        <v>6573.177283</v>
      </c>
      <c r="AB533" s="19">
        <v>6594.102277</v>
      </c>
      <c r="AC533" s="19">
        <v>6606.678766</v>
      </c>
      <c r="AD533" s="19">
        <v>6630.6029980000003</v>
      </c>
      <c r="AE533" s="19">
        <v>6635.7624830000004</v>
      </c>
      <c r="AF533" s="19">
        <v>6657.5329259999999</v>
      </c>
      <c r="AG533" s="19">
        <v>6800.9602649999997</v>
      </c>
      <c r="AH533" s="19">
        <v>6790.9588160000003</v>
      </c>
      <c r="AI533" s="19">
        <v>6791.3343800000002</v>
      </c>
      <c r="AJ533" s="19">
        <v>6909.0458900000003</v>
      </c>
      <c r="AK533" s="19">
        <v>6911.4927770000004</v>
      </c>
      <c r="AL533" s="19">
        <v>6897.2888750000002</v>
      </c>
      <c r="AM533" s="19">
        <v>6895.439241</v>
      </c>
      <c r="AN533" s="19">
        <v>6898.6494599999996</v>
      </c>
      <c r="AO533" s="224">
        <v>7013.1306800000002</v>
      </c>
      <c r="AP533" s="224">
        <v>6997.5130490000001</v>
      </c>
    </row>
    <row r="534" spans="1:42" hidden="1" outlineLevel="1" x14ac:dyDescent="0.25">
      <c r="A534" s="28"/>
      <c r="B534" s="32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224"/>
      <c r="AP534" s="224"/>
    </row>
    <row r="535" spans="1:42" hidden="1" outlineLevel="1" x14ac:dyDescent="0.25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0.1581477330495</v>
      </c>
      <c r="R535" s="18">
        <v>0.15288354227180001</v>
      </c>
      <c r="S535" s="18">
        <v>0.15946432524900001</v>
      </c>
      <c r="T535" s="18">
        <v>0.16756208622320001</v>
      </c>
      <c r="U535" s="18">
        <v>0.1698447861914</v>
      </c>
      <c r="V535" s="18">
        <v>0.17573503490610001</v>
      </c>
      <c r="W535" s="18">
        <v>0.17900576969820001</v>
      </c>
      <c r="X535" s="18">
        <v>0.18337081472469999</v>
      </c>
      <c r="Y535" s="18">
        <v>0.1813869123005</v>
      </c>
      <c r="Z535" s="18">
        <v>0.18163515771409999</v>
      </c>
      <c r="AA535" s="18">
        <v>0.18859195932690001</v>
      </c>
      <c r="AB535" s="18">
        <v>0.18389652655200001</v>
      </c>
      <c r="AC535" s="18">
        <v>0.1824600445182</v>
      </c>
      <c r="AD535" s="18">
        <v>0.1825194597383</v>
      </c>
      <c r="AE535" s="18">
        <v>0.18170384171529999</v>
      </c>
      <c r="AF535" s="18">
        <v>0.18325545481950001</v>
      </c>
      <c r="AG535" s="18">
        <v>0.1938484846904</v>
      </c>
      <c r="AH535" s="18">
        <v>0.19439547982809999</v>
      </c>
      <c r="AI535" s="18">
        <v>0.19371398846939999</v>
      </c>
      <c r="AJ535" s="18">
        <v>0.2020287306005</v>
      </c>
      <c r="AK535" s="18">
        <v>0.20095857370529999</v>
      </c>
      <c r="AL535" s="18">
        <v>0.20154786886100001</v>
      </c>
      <c r="AM535" s="18">
        <v>0.207269005423</v>
      </c>
      <c r="AN535" s="18">
        <v>0.20232178550640001</v>
      </c>
      <c r="AO535" s="220">
        <v>0.2042384080295</v>
      </c>
      <c r="AP535" s="220">
        <v>0.20387809227440001</v>
      </c>
    </row>
    <row r="536" spans="1:42" hidden="1" outlineLevel="1" x14ac:dyDescent="0.25">
      <c r="A536" s="49" t="s">
        <v>851</v>
      </c>
      <c r="B536" s="50"/>
      <c r="C536" s="7"/>
      <c r="D536" s="7"/>
      <c r="E536" s="7"/>
      <c r="F536" s="7"/>
    </row>
    <row r="537" spans="1:42" hidden="1" outlineLevel="1" x14ac:dyDescent="0.25">
      <c r="A537" s="16" t="s">
        <v>216</v>
      </c>
      <c r="C537" s="7"/>
      <c r="D537" s="7"/>
      <c r="E537" s="7"/>
      <c r="F537" s="7"/>
    </row>
    <row r="538" spans="1:42" hidden="1" outlineLevel="1" x14ac:dyDescent="0.25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7.1520554730059999E-3</v>
      </c>
      <c r="R538" s="18">
        <v>6.2627857732480002E-3</v>
      </c>
      <c r="S538" s="18">
        <v>3.4203003916000001E-3</v>
      </c>
      <c r="T538" s="18">
        <v>3.1271392121479998E-3</v>
      </c>
      <c r="U538" s="18">
        <v>2.223836562838E-3</v>
      </c>
      <c r="V538" s="18">
        <v>3.6847752428279998E-3</v>
      </c>
      <c r="W538" s="18">
        <v>1.8965954775549999E-3</v>
      </c>
      <c r="X538" s="18">
        <v>1.9089837544199999E-3</v>
      </c>
      <c r="Y538" s="18">
        <v>2.5888472944720002E-3</v>
      </c>
      <c r="Z538" s="18">
        <v>1.623812805925E-3</v>
      </c>
      <c r="AA538" s="18">
        <v>1.0312315851499999E-3</v>
      </c>
      <c r="AB538" s="18">
        <v>1.682557487381E-3</v>
      </c>
      <c r="AC538" s="18">
        <v>1.3342584191710001E-3</v>
      </c>
      <c r="AD538" s="18">
        <v>1.0065321884890001E-3</v>
      </c>
      <c r="AE538" s="18">
        <v>2.4625405872359999E-3</v>
      </c>
      <c r="AF538" s="18">
        <v>1.3925302755289999E-3</v>
      </c>
      <c r="AG538" s="18">
        <v>1.3221333068240001E-3</v>
      </c>
      <c r="AH538" s="18">
        <v>1.4135780953489999E-3</v>
      </c>
      <c r="AI538" s="18">
        <v>1.856546446645E-3</v>
      </c>
      <c r="AJ538" s="18">
        <v>9.39440016271E-4</v>
      </c>
      <c r="AK538" s="18">
        <v>1.726435099176E-3</v>
      </c>
      <c r="AL538" s="18">
        <v>1.6238383134100001E-3</v>
      </c>
      <c r="AM538" s="18">
        <v>1.0172482085630001E-3</v>
      </c>
      <c r="AN538" s="18">
        <v>1.421432733565E-3</v>
      </c>
      <c r="AO538" s="220">
        <v>1.4654665520830001E-3</v>
      </c>
      <c r="AP538" s="220">
        <v>8.3900026494700001E-4</v>
      </c>
    </row>
    <row r="539" spans="1:42" hidden="1" outlineLevel="1" x14ac:dyDescent="0.25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220">
        <v>0</v>
      </c>
      <c r="AP539" s="220">
        <v>0</v>
      </c>
    </row>
    <row r="540" spans="1:42" hidden="1" outlineLevel="1" x14ac:dyDescent="0.25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3.37196631996E-2</v>
      </c>
      <c r="R540" s="18">
        <v>3.178049743387E-2</v>
      </c>
      <c r="S540" s="18">
        <v>3.0386146957250001E-2</v>
      </c>
      <c r="T540" s="18">
        <v>2.9295537992410001E-2</v>
      </c>
      <c r="U540" s="18">
        <v>2.9577026285749999E-2</v>
      </c>
      <c r="V540" s="18">
        <v>3.0833521572170002E-2</v>
      </c>
      <c r="W540" s="18">
        <v>3.037224025324E-2</v>
      </c>
      <c r="X540" s="18">
        <v>2.9826269666379999E-2</v>
      </c>
      <c r="Y540" s="18">
        <v>2.9291652486749999E-2</v>
      </c>
      <c r="Z540" s="18">
        <v>2.886648520461E-2</v>
      </c>
      <c r="AA540" s="18">
        <v>2.8659172295E-2</v>
      </c>
      <c r="AB540" s="18">
        <v>2.8493506207870001E-2</v>
      </c>
      <c r="AC540" s="18">
        <v>2.8264930351709999E-2</v>
      </c>
      <c r="AD540" s="18">
        <v>2.79569450721E-2</v>
      </c>
      <c r="AE540" s="18">
        <v>2.7723440804690001E-2</v>
      </c>
      <c r="AF540" s="18">
        <v>2.74568555706E-2</v>
      </c>
      <c r="AG540" s="18">
        <v>2.6363139321040001E-2</v>
      </c>
      <c r="AH540" s="18">
        <v>2.6209287014450001E-2</v>
      </c>
      <c r="AI540" s="18">
        <v>2.611416347033E-2</v>
      </c>
      <c r="AJ540" s="18">
        <v>2.6100936534529998E-2</v>
      </c>
      <c r="AK540" s="18">
        <v>2.5624425303529999E-2</v>
      </c>
      <c r="AL540" s="18">
        <v>2.5440133576760001E-2</v>
      </c>
      <c r="AM540" s="18">
        <v>2.5296172266029999E-2</v>
      </c>
      <c r="AN540" s="18">
        <v>2.5312097187149999E-2</v>
      </c>
      <c r="AO540" s="220">
        <v>2.5690895110590001E-2</v>
      </c>
      <c r="AP540" s="220">
        <v>2.5885366069060001E-2</v>
      </c>
    </row>
    <row r="541" spans="1:42" hidden="1" outlineLevel="1" x14ac:dyDescent="0.25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3.5264982664689998E-2</v>
      </c>
      <c r="R541" s="18">
        <v>3.3951835767859997E-2</v>
      </c>
      <c r="S541" s="18">
        <v>3.2864625501890003E-2</v>
      </c>
      <c r="T541" s="18">
        <v>3.18937083826E-2</v>
      </c>
      <c r="U541" s="18">
        <v>3.1845339579840003E-2</v>
      </c>
      <c r="V541" s="18">
        <v>3.117235147956E-2</v>
      </c>
      <c r="W541" s="18">
        <v>3.0772929438630001E-2</v>
      </c>
      <c r="X541" s="18">
        <v>3.063342387127E-2</v>
      </c>
      <c r="Y541" s="18">
        <v>3.0434148475859998E-2</v>
      </c>
      <c r="Z541" s="18">
        <v>3.0373476945359999E-2</v>
      </c>
      <c r="AA541" s="18">
        <v>3.0166356919450001E-2</v>
      </c>
      <c r="AB541" s="18">
        <v>2.9967118647799999E-2</v>
      </c>
      <c r="AC541" s="18">
        <v>2.9663233175000001E-2</v>
      </c>
      <c r="AD541" s="18">
        <v>2.935376525204E-2</v>
      </c>
      <c r="AE541" s="18">
        <v>2.9163232680300001E-2</v>
      </c>
      <c r="AF541" s="18">
        <v>2.9003044359289999E-2</v>
      </c>
      <c r="AG541" s="18">
        <v>2.859983100552E-2</v>
      </c>
      <c r="AH541" s="18">
        <v>2.8484566825449999E-2</v>
      </c>
      <c r="AI541" s="18">
        <v>2.8319401381569999E-2</v>
      </c>
      <c r="AJ541" s="18">
        <v>2.7921706875349998E-2</v>
      </c>
      <c r="AK541" s="18">
        <v>2.7735555180239999E-2</v>
      </c>
      <c r="AL541" s="18">
        <v>2.766029669453E-2</v>
      </c>
      <c r="AM541" s="18">
        <v>2.7762774116879999E-2</v>
      </c>
      <c r="AN541" s="18">
        <v>2.7943072060460001E-2</v>
      </c>
      <c r="AO541" s="220">
        <v>2.854041340631E-2</v>
      </c>
      <c r="AP541" s="220">
        <v>2.951514616268E-2</v>
      </c>
    </row>
    <row r="542" spans="1:42" hidden="1" outlineLevel="1" x14ac:dyDescent="0.25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3.9980188211990002E-2</v>
      </c>
      <c r="R542" s="18">
        <v>3.7756164088579999E-2</v>
      </c>
      <c r="S542" s="18">
        <v>3.6037078039030002E-2</v>
      </c>
      <c r="T542" s="18">
        <v>3.4678573651130001E-2</v>
      </c>
      <c r="U542" s="18">
        <v>3.3683711138459999E-2</v>
      </c>
      <c r="V542" s="18">
        <v>3.3007680144569999E-2</v>
      </c>
      <c r="W542" s="18">
        <v>3.185479023921E-2</v>
      </c>
      <c r="X542" s="18">
        <v>3.1235586532059999E-2</v>
      </c>
      <c r="Y542" s="18">
        <v>3.0227526860810001E-2</v>
      </c>
      <c r="Z542" s="18">
        <v>2.9509001063070001E-2</v>
      </c>
      <c r="AA542" s="18">
        <v>2.908979647341E-2</v>
      </c>
      <c r="AB542" s="18">
        <v>2.8592480177709999E-2</v>
      </c>
      <c r="AC542" s="18">
        <v>2.8275604419060001E-2</v>
      </c>
      <c r="AD542" s="18">
        <v>2.8131547594589999E-2</v>
      </c>
      <c r="AE542" s="18">
        <v>2.778301839955E-2</v>
      </c>
      <c r="AF542" s="18">
        <v>2.7591306769619999E-2</v>
      </c>
      <c r="AG542" s="18">
        <v>2.619414483821E-2</v>
      </c>
      <c r="AH542" s="18">
        <v>2.6005964137720002E-2</v>
      </c>
      <c r="AI542" s="18">
        <v>2.5953953878490001E-2</v>
      </c>
      <c r="AJ542" s="18">
        <v>2.5820073024510001E-2</v>
      </c>
      <c r="AK542" s="18">
        <v>2.5615042504080001E-2</v>
      </c>
      <c r="AL542" s="18">
        <v>2.560526967642E-2</v>
      </c>
      <c r="AM542" s="18">
        <v>2.565626012747E-2</v>
      </c>
      <c r="AN542" s="18">
        <v>2.565641940212E-2</v>
      </c>
      <c r="AO542" s="220">
        <v>2.5763263829210001E-2</v>
      </c>
      <c r="AP542" s="220">
        <v>2.5655744943919999E-2</v>
      </c>
    </row>
    <row r="543" spans="1:42" hidden="1" outlineLevel="1" x14ac:dyDescent="0.25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3.8632986627039997E-2</v>
      </c>
      <c r="R543" s="18">
        <v>3.7809998923300003E-2</v>
      </c>
      <c r="S543" s="18">
        <v>3.7210224550160001E-2</v>
      </c>
      <c r="T543" s="18">
        <v>3.631215383658E-2</v>
      </c>
      <c r="U543" s="18">
        <v>3.6174408088829997E-2</v>
      </c>
      <c r="V543" s="18">
        <v>3.5831262706119998E-2</v>
      </c>
      <c r="W543" s="18">
        <v>3.5754831643759998E-2</v>
      </c>
      <c r="X543" s="18">
        <v>3.530979347102E-2</v>
      </c>
      <c r="Y543" s="18">
        <v>3.4858281880499997E-2</v>
      </c>
      <c r="Z543" s="18">
        <v>3.4415485800399999E-2</v>
      </c>
      <c r="AA543" s="18">
        <v>3.4087303386070002E-2</v>
      </c>
      <c r="AB543" s="18">
        <v>3.3695138178660003E-2</v>
      </c>
      <c r="AC543" s="18">
        <v>3.3548593691629998E-2</v>
      </c>
      <c r="AD543" s="18">
        <v>3.3410706215850003E-2</v>
      </c>
      <c r="AE543" s="18">
        <v>3.324429792769E-2</v>
      </c>
      <c r="AF543" s="18">
        <v>3.308459861515E-2</v>
      </c>
      <c r="AG543" s="18">
        <v>3.257617177792E-2</v>
      </c>
      <c r="AH543" s="18">
        <v>3.2667208860999997E-2</v>
      </c>
      <c r="AI543" s="18">
        <v>3.2927783170450003E-2</v>
      </c>
      <c r="AJ543" s="18">
        <v>3.267701664843E-2</v>
      </c>
      <c r="AK543" s="18">
        <v>3.275535288709E-2</v>
      </c>
      <c r="AL543" s="18">
        <v>3.2724470417699998E-2</v>
      </c>
      <c r="AM543" s="18">
        <v>3.2849015159699999E-2</v>
      </c>
      <c r="AN543" s="18">
        <v>3.284304204263E-2</v>
      </c>
      <c r="AO543" s="220">
        <v>3.3560993260659998E-2</v>
      </c>
      <c r="AP543" s="220">
        <v>3.3736642232619997E-2</v>
      </c>
    </row>
    <row r="544" spans="1:42" hidden="1" outlineLevel="1" x14ac:dyDescent="0.25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4.5923724616149998E-2</v>
      </c>
      <c r="R544" s="18">
        <v>4.4862362272549999E-2</v>
      </c>
      <c r="S544" s="18">
        <v>4.4331719568409998E-2</v>
      </c>
      <c r="T544" s="18">
        <v>4.3966643848400003E-2</v>
      </c>
      <c r="U544" s="18">
        <v>4.3379638552430003E-2</v>
      </c>
      <c r="V544" s="18">
        <v>4.2734922069120003E-2</v>
      </c>
      <c r="W544" s="18">
        <v>4.1992226629799997E-2</v>
      </c>
      <c r="X544" s="18">
        <v>4.1664531338079999E-2</v>
      </c>
      <c r="Y544" s="18">
        <v>4.1251397734450003E-2</v>
      </c>
      <c r="Z544" s="18">
        <v>4.0770551745889998E-2</v>
      </c>
      <c r="AA544" s="18">
        <v>4.0716649290600003E-2</v>
      </c>
      <c r="AB544" s="18">
        <v>4.0491350774750003E-2</v>
      </c>
      <c r="AC544" s="18">
        <v>4.0379996797780003E-2</v>
      </c>
      <c r="AD544" s="18">
        <v>4.0292099749389999E-2</v>
      </c>
      <c r="AE544" s="18">
        <v>4.0334031715140002E-2</v>
      </c>
      <c r="AF544" s="18">
        <v>4.0517829189359998E-2</v>
      </c>
      <c r="AG544" s="18">
        <v>3.9634176648939999E-2</v>
      </c>
      <c r="AH544" s="18">
        <v>3.980287362999E-2</v>
      </c>
      <c r="AI544" s="18">
        <v>3.9948732930609999E-2</v>
      </c>
      <c r="AJ544" s="18">
        <v>3.901097304679E-2</v>
      </c>
      <c r="AK544" s="18">
        <v>3.893861772598E-2</v>
      </c>
      <c r="AL544" s="18">
        <v>3.9146429849269998E-2</v>
      </c>
      <c r="AM544" s="18">
        <v>3.9258579093300001E-2</v>
      </c>
      <c r="AN544" s="18">
        <v>3.918210230784E-2</v>
      </c>
      <c r="AO544" s="220">
        <v>3.8789633181059997E-2</v>
      </c>
      <c r="AP544" s="220">
        <v>3.8850128057939998E-2</v>
      </c>
    </row>
    <row r="545" spans="1:42" hidden="1" outlineLevel="1" x14ac:dyDescent="0.25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3.8553739474990002E-2</v>
      </c>
      <c r="R545" s="18">
        <v>3.797150342748E-2</v>
      </c>
      <c r="S545" s="18">
        <v>3.7838105781459998E-2</v>
      </c>
      <c r="T545" s="18">
        <v>3.7774597050220002E-2</v>
      </c>
      <c r="U545" s="18">
        <v>3.7286326370249999E-2</v>
      </c>
      <c r="V545" s="18">
        <v>3.7059521120400001E-2</v>
      </c>
      <c r="W545" s="18">
        <v>3.660963523928E-2</v>
      </c>
      <c r="X545" s="18">
        <v>3.6514118792599998E-2</v>
      </c>
      <c r="Y545" s="18">
        <v>3.600077786961E-2</v>
      </c>
      <c r="Z545" s="18">
        <v>3.589911332812E-2</v>
      </c>
      <c r="AA545" s="18">
        <v>3.5843796745389997E-2</v>
      </c>
      <c r="AB545" s="18">
        <v>3.5751597329899999E-2</v>
      </c>
      <c r="AC545" s="18">
        <v>3.5758125633769997E-2</v>
      </c>
      <c r="AD545" s="18">
        <v>3.5629185325170003E-2</v>
      </c>
      <c r="AE545" s="18">
        <v>3.5458598536379997E-2</v>
      </c>
      <c r="AF545" s="18">
        <v>3.5245421456489998E-2</v>
      </c>
      <c r="AG545" s="18">
        <v>3.4206471494610001E-2</v>
      </c>
      <c r="AH545" s="18">
        <v>3.4051740831109997E-2</v>
      </c>
      <c r="AI545" s="18">
        <v>3.4002129845159997E-2</v>
      </c>
      <c r="AJ545" s="18">
        <v>3.3635826561940002E-2</v>
      </c>
      <c r="AK545" s="18">
        <v>3.3393383249830003E-2</v>
      </c>
      <c r="AL545" s="18">
        <v>3.3458408638450003E-2</v>
      </c>
      <c r="AM545" s="18">
        <v>3.343415793454E-2</v>
      </c>
      <c r="AN545" s="18">
        <v>3.3355110977699998E-2</v>
      </c>
      <c r="AO545" s="220">
        <v>3.3226287937040001E-2</v>
      </c>
      <c r="AP545" s="220">
        <v>3.3056610438929997E-2</v>
      </c>
    </row>
    <row r="546" spans="1:42" hidden="1" outlineLevel="1" x14ac:dyDescent="0.25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1.212481426449E-2</v>
      </c>
      <c r="R546" s="18">
        <v>1.231023220759E-2</v>
      </c>
      <c r="S546" s="18">
        <v>1.217759124932E-2</v>
      </c>
      <c r="T546" s="18">
        <v>1.241520940942E-2</v>
      </c>
      <c r="U546" s="18">
        <v>1.2557263791489999E-2</v>
      </c>
      <c r="V546" s="18">
        <v>1.273435735261E-2</v>
      </c>
      <c r="W546" s="18">
        <v>1.2768628708040001E-2</v>
      </c>
      <c r="X546" s="18">
        <v>1.283759544919E-2</v>
      </c>
      <c r="Y546" s="18">
        <v>1.284700277116E-2</v>
      </c>
      <c r="Z546" s="18">
        <v>1.2850317169190001E-2</v>
      </c>
      <c r="AA546" s="18">
        <v>1.277140655455E-2</v>
      </c>
      <c r="AB546" s="18">
        <v>1.2855618972209999E-2</v>
      </c>
      <c r="AC546" s="18">
        <v>1.299033996905E-2</v>
      </c>
      <c r="AD546" s="18">
        <v>1.2971940347559999E-2</v>
      </c>
      <c r="AE546" s="18">
        <v>1.272974610015E-2</v>
      </c>
      <c r="AF546" s="18">
        <v>1.2763260249500001E-2</v>
      </c>
      <c r="AG546" s="18">
        <v>1.234653809832E-2</v>
      </c>
      <c r="AH546" s="18">
        <v>1.2257464854189999E-2</v>
      </c>
      <c r="AI546" s="18">
        <v>1.2223049448220001E-2</v>
      </c>
      <c r="AJ546" s="18">
        <v>1.2522638567399999E-2</v>
      </c>
      <c r="AK546" s="18">
        <v>1.246974047177E-2</v>
      </c>
      <c r="AL546" s="18">
        <v>1.255034357483E-2</v>
      </c>
      <c r="AM546" s="18">
        <v>1.257606856073E-2</v>
      </c>
      <c r="AN546" s="18">
        <v>1.2784065827339999E-2</v>
      </c>
      <c r="AO546" s="220">
        <v>1.323442941788E-2</v>
      </c>
      <c r="AP546" s="220">
        <v>1.3335688421799999E-2</v>
      </c>
    </row>
    <row r="547" spans="1:42" hidden="1" outlineLevel="1" x14ac:dyDescent="0.25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6.0980683506690003E-2</v>
      </c>
      <c r="R547" s="18">
        <v>5.8285181064490002E-2</v>
      </c>
      <c r="S547" s="18">
        <v>5.6624973149819999E-2</v>
      </c>
      <c r="T547" s="18">
        <v>5.52616839878E-2</v>
      </c>
      <c r="U547" s="18">
        <v>5.3994751745710001E-2</v>
      </c>
      <c r="V547" s="18">
        <v>5.3139823808449997E-2</v>
      </c>
      <c r="W547" s="18">
        <v>5.2062881489500001E-2</v>
      </c>
      <c r="X547" s="18">
        <v>5.1401629682780003E-2</v>
      </c>
      <c r="Y547" s="18">
        <v>5.062229568769E-2</v>
      </c>
      <c r="Z547" s="18">
        <v>4.994100536209E-2</v>
      </c>
      <c r="AA547" s="18">
        <v>4.9555777163319999E-2</v>
      </c>
      <c r="AB547" s="18">
        <v>4.9256045659989998E-2</v>
      </c>
      <c r="AC547" s="18">
        <v>4.8983295084589998E-2</v>
      </c>
      <c r="AD547" s="18">
        <v>4.867302082905E-2</v>
      </c>
      <c r="AE547" s="18">
        <v>4.8218133433949997E-2</v>
      </c>
      <c r="AF547" s="18">
        <v>4.8037492677209997E-2</v>
      </c>
      <c r="AG547" s="18">
        <v>4.315323823252E-2</v>
      </c>
      <c r="AH547" s="18">
        <v>4.3123813949889997E-2</v>
      </c>
      <c r="AI547" s="18">
        <v>4.3143500673820001E-2</v>
      </c>
      <c r="AJ547" s="18">
        <v>4.2594404036690001E-2</v>
      </c>
      <c r="AK547" s="18">
        <v>4.2607292311730001E-2</v>
      </c>
      <c r="AL547" s="18">
        <v>4.2586765259029997E-2</v>
      </c>
      <c r="AM547" s="18">
        <v>4.2850455511140001E-2</v>
      </c>
      <c r="AN547" s="18">
        <v>4.2978475447180003E-2</v>
      </c>
      <c r="AO547" s="220">
        <v>4.2788004884889999E-2</v>
      </c>
      <c r="AP547" s="220">
        <v>4.2815508257529999E-2</v>
      </c>
    </row>
    <row r="548" spans="1:42" hidden="1" outlineLevel="1" x14ac:dyDescent="0.25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4.0534918276369999E-2</v>
      </c>
      <c r="R548" s="18">
        <v>3.9353264185479998E-2</v>
      </c>
      <c r="S548" s="18">
        <v>3.8879066770209997E-2</v>
      </c>
      <c r="T548" s="18">
        <v>3.8552492376629999E-2</v>
      </c>
      <c r="U548" s="18">
        <v>3.8220337726649997E-2</v>
      </c>
      <c r="V548" s="18">
        <v>3.7920713801670003E-2</v>
      </c>
      <c r="W548" s="18">
        <v>3.7624714508960003E-2</v>
      </c>
      <c r="X548" s="18">
        <v>3.7180341310919997E-2</v>
      </c>
      <c r="Y548" s="18">
        <v>3.6997423306919998E-2</v>
      </c>
      <c r="Z548" s="18">
        <v>3.7032277660310003E-2</v>
      </c>
      <c r="AA548" s="18">
        <v>3.7147001495849999E-2</v>
      </c>
      <c r="AB548" s="18">
        <v>3.6972276291339999E-2</v>
      </c>
      <c r="AC548" s="18">
        <v>3.6868228638519997E-2</v>
      </c>
      <c r="AD548" s="18">
        <v>3.6728154143219997E-2</v>
      </c>
      <c r="AE548" s="18">
        <v>3.6481347248009999E-2</v>
      </c>
      <c r="AF548" s="18">
        <v>3.6426671276419999E-2</v>
      </c>
      <c r="AG548" s="18">
        <v>3.5836771211290003E-2</v>
      </c>
      <c r="AH548" s="18">
        <v>3.578482630417E-2</v>
      </c>
      <c r="AI548" s="18">
        <v>3.5641922138139999E-2</v>
      </c>
      <c r="AJ548" s="18">
        <v>3.5088568855140001E-2</v>
      </c>
      <c r="AK548" s="18">
        <v>3.48664827638E-2</v>
      </c>
      <c r="AL548" s="18">
        <v>3.4742800524770003E-2</v>
      </c>
      <c r="AM548" s="18">
        <v>3.4730474235709997E-2</v>
      </c>
      <c r="AN548" s="18">
        <v>3.4767714936519999E-2</v>
      </c>
      <c r="AO548" s="220">
        <v>3.4139943009629997E-2</v>
      </c>
      <c r="AP548" s="220">
        <v>3.4257705555059997E-2</v>
      </c>
    </row>
    <row r="549" spans="1:42" hidden="1" outlineLevel="1" x14ac:dyDescent="0.25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0.1454977711738</v>
      </c>
      <c r="R549" s="18">
        <v>0.13853497469760001</v>
      </c>
      <c r="S549" s="18">
        <v>0.1339204573619</v>
      </c>
      <c r="T549" s="18">
        <v>0.13133984691020001</v>
      </c>
      <c r="U549" s="18">
        <v>0.12947176468839999</v>
      </c>
      <c r="V549" s="18">
        <v>0.12758357804379999</v>
      </c>
      <c r="W549" s="18">
        <v>0.12577633529669999</v>
      </c>
      <c r="X549" s="18">
        <v>0.1238533285502</v>
      </c>
      <c r="Y549" s="18">
        <v>0.1226116972143</v>
      </c>
      <c r="Z549" s="18">
        <v>0.1215873646336</v>
      </c>
      <c r="AA549" s="18">
        <v>0.1212660350845</v>
      </c>
      <c r="AB549" s="18">
        <v>0.1208582142896</v>
      </c>
      <c r="AC549" s="18">
        <v>0.1207450499013</v>
      </c>
      <c r="AD549" s="18">
        <v>0.11980814264</v>
      </c>
      <c r="AE549" s="18">
        <v>0.1197013176578</v>
      </c>
      <c r="AF549" s="18">
        <v>0.1200649207218</v>
      </c>
      <c r="AG549" s="18">
        <v>0.117729509419</v>
      </c>
      <c r="AH549" s="18">
        <v>0.1181790015879</v>
      </c>
      <c r="AI549" s="18">
        <v>0.11786713912790001</v>
      </c>
      <c r="AJ549" s="18">
        <v>0.1137303516605</v>
      </c>
      <c r="AK549" s="18">
        <v>0.1137289121582</v>
      </c>
      <c r="AL549" s="18">
        <v>0.11406317373240001</v>
      </c>
      <c r="AM549" s="18">
        <v>0.1143819091858</v>
      </c>
      <c r="AN549" s="18">
        <v>0.11435911924140001</v>
      </c>
      <c r="AO549" s="220">
        <v>0.1105070333348</v>
      </c>
      <c r="AP549" s="220">
        <v>0.1107745297183</v>
      </c>
    </row>
    <row r="550" spans="1:42" hidden="1" outlineLevel="1" x14ac:dyDescent="0.25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0.2282317979198</v>
      </c>
      <c r="R550" s="18">
        <v>0.21358073430710001</v>
      </c>
      <c r="S550" s="18">
        <v>0.20640769319739999</v>
      </c>
      <c r="T550" s="18">
        <v>0.20228390067829999</v>
      </c>
      <c r="U550" s="18">
        <v>0.1978621517843</v>
      </c>
      <c r="V550" s="18">
        <v>0.19424836232209999</v>
      </c>
      <c r="W550" s="18">
        <v>0.19068798333129999</v>
      </c>
      <c r="X550" s="18">
        <v>0.18841285296980001</v>
      </c>
      <c r="Y550" s="18">
        <v>0.18619038358699999</v>
      </c>
      <c r="Z550" s="18">
        <v>0.18511465987549999</v>
      </c>
      <c r="AA550" s="18">
        <v>0.18401251076559999</v>
      </c>
      <c r="AB550" s="18">
        <v>0.18317882396929999</v>
      </c>
      <c r="AC550" s="18">
        <v>0.18314564764899999</v>
      </c>
      <c r="AD550" s="18">
        <v>0.18325048272460001</v>
      </c>
      <c r="AE550" s="18">
        <v>0.1831117377791</v>
      </c>
      <c r="AF550" s="18">
        <v>0.18330500254500001</v>
      </c>
      <c r="AG550" s="18">
        <v>0.1805556936229</v>
      </c>
      <c r="AH550" s="18">
        <v>0.1811606831649</v>
      </c>
      <c r="AI550" s="18">
        <v>0.1814138025275</v>
      </c>
      <c r="AJ550" s="18">
        <v>0.1752007205602</v>
      </c>
      <c r="AK550" s="18">
        <v>0.17619959090990001</v>
      </c>
      <c r="AL550" s="18">
        <v>0.1771268153503</v>
      </c>
      <c r="AM550" s="18">
        <v>0.17749630909940001</v>
      </c>
      <c r="AN550" s="18">
        <v>0.17810287288330001</v>
      </c>
      <c r="AO550" s="220">
        <v>0.1717400153784</v>
      </c>
      <c r="AP550" s="220">
        <v>0.17242780181930001</v>
      </c>
    </row>
    <row r="551" spans="1:42" hidden="1" outlineLevel="1" x14ac:dyDescent="0.25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6.1931649331350001E-2</v>
      </c>
      <c r="R551" s="18">
        <v>6.7706277141729998E-2</v>
      </c>
      <c r="S551" s="18">
        <v>7.2520282216089998E-2</v>
      </c>
      <c r="T551" s="18">
        <v>7.5113572717660004E-2</v>
      </c>
      <c r="U551" s="18">
        <v>7.7107826422139994E-2</v>
      </c>
      <c r="V551" s="18">
        <v>7.7973232437320003E-2</v>
      </c>
      <c r="W551" s="18">
        <v>7.9884067262359998E-2</v>
      </c>
      <c r="X551" s="18">
        <v>8.1189463434630002E-2</v>
      </c>
      <c r="Y551" s="18">
        <v>8.2928192911659995E-2</v>
      </c>
      <c r="Z551" s="18">
        <v>8.4006027966959995E-2</v>
      </c>
      <c r="AA551" s="18">
        <v>8.4413671184440001E-2</v>
      </c>
      <c r="AB551" s="18">
        <v>8.5073625636459996E-2</v>
      </c>
      <c r="AC551" s="18">
        <v>8.5211079681909996E-2</v>
      </c>
      <c r="AD551" s="18">
        <v>8.5791462963720005E-2</v>
      </c>
      <c r="AE551" s="18">
        <v>8.5553426208180003E-2</v>
      </c>
      <c r="AF551" s="18">
        <v>8.5683828401859993E-2</v>
      </c>
      <c r="AG551" s="18">
        <v>8.8791689447790006E-2</v>
      </c>
      <c r="AH551" s="18">
        <v>8.8319584834050002E-2</v>
      </c>
      <c r="AI551" s="18">
        <v>8.8247212824310001E-2</v>
      </c>
      <c r="AJ551" s="18">
        <v>9.1028832092049997E-2</v>
      </c>
      <c r="AK551" s="18">
        <v>9.0741053500719995E-2</v>
      </c>
      <c r="AL551" s="18">
        <v>9.0155136191409996E-2</v>
      </c>
      <c r="AM551" s="18">
        <v>9.0156998307589997E-2</v>
      </c>
      <c r="AN551" s="18">
        <v>8.9620892412550002E-2</v>
      </c>
      <c r="AO551" s="220">
        <v>9.1021755846039998E-2</v>
      </c>
      <c r="AP551" s="220">
        <v>9.0408902234390007E-2</v>
      </c>
    </row>
    <row r="552" spans="1:42" hidden="1" outlineLevel="1" x14ac:dyDescent="0.25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8.88558692422E-2</v>
      </c>
      <c r="R552" s="18">
        <v>8.9922118939089996E-2</v>
      </c>
      <c r="S552" s="18">
        <v>9.1621090200099994E-2</v>
      </c>
      <c r="T552" s="18">
        <v>9.3285207542469994E-2</v>
      </c>
      <c r="U552" s="18">
        <v>9.4083112185139997E-2</v>
      </c>
      <c r="V552" s="18">
        <v>9.3982945561329995E-2</v>
      </c>
      <c r="W552" s="18">
        <v>9.5163681532240002E-2</v>
      </c>
      <c r="X552" s="18">
        <v>9.5602931379080006E-2</v>
      </c>
      <c r="Y552" s="18">
        <v>9.5738733044870003E-2</v>
      </c>
      <c r="Z552" s="18">
        <v>9.6704477751429999E-2</v>
      </c>
      <c r="AA552" s="18">
        <v>9.7649698563080006E-2</v>
      </c>
      <c r="AB552" s="18">
        <v>9.8259157841490002E-2</v>
      </c>
      <c r="AC552" s="18">
        <v>9.8478945402150006E-2</v>
      </c>
      <c r="AD552" s="18">
        <v>9.8927735097160005E-2</v>
      </c>
      <c r="AE552" s="18">
        <v>9.884915945943E-2</v>
      </c>
      <c r="AF552" s="18">
        <v>9.9148155617659994E-2</v>
      </c>
      <c r="AG552" s="18">
        <v>0.1022317212585</v>
      </c>
      <c r="AH552" s="18">
        <v>0.1021164943263</v>
      </c>
      <c r="AI552" s="18">
        <v>0.10208178228460001</v>
      </c>
      <c r="AJ552" s="18">
        <v>0.1037645395291</v>
      </c>
      <c r="AK552" s="18">
        <v>0.1037549963407</v>
      </c>
      <c r="AL552" s="18">
        <v>0.1036412509977</v>
      </c>
      <c r="AM552" s="18">
        <v>0.10347124698430001</v>
      </c>
      <c r="AN552" s="18">
        <v>0.1031289177688</v>
      </c>
      <c r="AO552" s="220">
        <v>0.1039576642996</v>
      </c>
      <c r="AP552" s="220">
        <v>0.10389472754570001</v>
      </c>
    </row>
    <row r="553" spans="1:42" hidden="1" outlineLevel="1" x14ac:dyDescent="0.25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3.1738484398220003E-2</v>
      </c>
      <c r="R553" s="18">
        <v>3.4902917848039998E-2</v>
      </c>
      <c r="S553" s="18">
        <v>3.7193701359859999E-2</v>
      </c>
      <c r="T553" s="18">
        <v>3.836579749829E-2</v>
      </c>
      <c r="U553" s="18">
        <v>3.90950467747E-2</v>
      </c>
      <c r="V553" s="18">
        <v>3.992545742037E-2</v>
      </c>
      <c r="W553" s="18">
        <v>4.1337767626989999E-2</v>
      </c>
      <c r="X553" s="18">
        <v>4.2394813713930002E-2</v>
      </c>
      <c r="Y553" s="18">
        <v>4.3038066994019998E-2</v>
      </c>
      <c r="Z553" s="18">
        <v>4.3410707818829997E-2</v>
      </c>
      <c r="AA553" s="18">
        <v>4.3810344046049998E-2</v>
      </c>
      <c r="AB553" s="18">
        <v>4.4076407904719998E-2</v>
      </c>
      <c r="AC553" s="18">
        <v>4.4222661044990001E-2</v>
      </c>
      <c r="AD553" s="18">
        <v>4.4503101762460001E-2</v>
      </c>
      <c r="AE553" s="18">
        <v>4.4583900147950002E-2</v>
      </c>
      <c r="AF553" s="18">
        <v>4.4753041958380001E-2</v>
      </c>
      <c r="AG553" s="18">
        <v>4.6562950444850003E-2</v>
      </c>
      <c r="AH553" s="18">
        <v>4.6444754269780002E-2</v>
      </c>
      <c r="AI553" s="18">
        <v>4.6573870757980002E-2</v>
      </c>
      <c r="AJ553" s="18">
        <v>4.832789362052E-2</v>
      </c>
      <c r="AK553" s="18">
        <v>4.8358948375839997E-2</v>
      </c>
      <c r="AL553" s="18">
        <v>4.834818029192E-2</v>
      </c>
      <c r="AM553" s="18">
        <v>4.8341795398079999E-2</v>
      </c>
      <c r="AN553" s="18">
        <v>4.8222767644310001E-2</v>
      </c>
      <c r="AO553" s="220">
        <v>4.959971052513E-2</v>
      </c>
      <c r="AP553" s="220">
        <v>4.9359710324120003E-2</v>
      </c>
    </row>
    <row r="554" spans="1:42" hidden="1" outlineLevel="1" x14ac:dyDescent="0.25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3.9940564635959998E-2</v>
      </c>
      <c r="R554" s="18">
        <v>6.228690377921E-2</v>
      </c>
      <c r="S554" s="18">
        <v>7.4387402719719997E-2</v>
      </c>
      <c r="T554" s="18">
        <v>8.0807766506939993E-2</v>
      </c>
      <c r="U554" s="18">
        <v>8.6047649404750001E-2</v>
      </c>
      <c r="V554" s="18">
        <v>9.0128755364810006E-2</v>
      </c>
      <c r="W554" s="18">
        <v>9.613869188337E-2</v>
      </c>
      <c r="X554" s="18">
        <v>9.9933377748170002E-2</v>
      </c>
      <c r="Y554" s="18">
        <v>0.1038212844572</v>
      </c>
      <c r="Z554" s="18">
        <v>0.1063305335218</v>
      </c>
      <c r="AA554" s="18">
        <v>0.1077693667558</v>
      </c>
      <c r="AB554" s="18">
        <v>0.10821154036489999</v>
      </c>
      <c r="AC554" s="18">
        <v>0.108896835139</v>
      </c>
      <c r="AD554" s="18">
        <v>0.1092498253975</v>
      </c>
      <c r="AE554" s="18">
        <v>0.1096922817226</v>
      </c>
      <c r="AF554" s="18">
        <v>0.10993306251020001</v>
      </c>
      <c r="AG554" s="18">
        <v>0.11520453302850001</v>
      </c>
      <c r="AH554" s="18">
        <v>0.114741876767</v>
      </c>
      <c r="AI554" s="18">
        <v>0.1141540462346</v>
      </c>
      <c r="AJ554" s="18">
        <v>0.11920234763150001</v>
      </c>
      <c r="AK554" s="18">
        <v>0.1185798194749</v>
      </c>
      <c r="AL554" s="18">
        <v>0.1179897432134</v>
      </c>
      <c r="AM554" s="18">
        <v>0.117289618667</v>
      </c>
      <c r="AN554" s="18">
        <v>0.1164162237565</v>
      </c>
      <c r="AO554" s="220">
        <v>0.1199511511149</v>
      </c>
      <c r="AP554" s="220">
        <v>0.1188465954252</v>
      </c>
    </row>
    <row r="555" spans="1:42" hidden="1" outlineLevel="1" x14ac:dyDescent="0.25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2.7142149579000002E-2</v>
      </c>
      <c r="R555" s="18">
        <v>2.6881527473710001E-2</v>
      </c>
      <c r="S555" s="18">
        <v>2.7131078468629999E-2</v>
      </c>
      <c r="T555" s="18">
        <v>2.7677515713489999E-2</v>
      </c>
      <c r="U555" s="18">
        <v>2.8435456850159999E-2</v>
      </c>
      <c r="V555" s="18">
        <v>2.8574655522929999E-2</v>
      </c>
      <c r="W555" s="18">
        <v>2.8836265042539999E-2</v>
      </c>
      <c r="X555" s="18">
        <v>2.9006303489980002E-2</v>
      </c>
      <c r="Y555" s="18">
        <v>2.9230881423499999E-2</v>
      </c>
      <c r="Z555" s="18">
        <v>2.9660868447799998E-2</v>
      </c>
      <c r="AA555" s="18">
        <v>2.9792393817139998E-2</v>
      </c>
      <c r="AB555" s="18">
        <v>3.0033101294360001E-2</v>
      </c>
      <c r="AC555" s="18">
        <v>3.0367721620320001E-2</v>
      </c>
      <c r="AD555" s="18">
        <v>3.0699231748900001E-2</v>
      </c>
      <c r="AE555" s="18">
        <v>3.074203894389E-2</v>
      </c>
      <c r="AF555" s="18">
        <v>3.0894964802600001E-2</v>
      </c>
      <c r="AG555" s="18">
        <v>3.2138774292959998E-2</v>
      </c>
      <c r="AH555" s="18">
        <v>3.2396111692030001E-2</v>
      </c>
      <c r="AI555" s="18">
        <v>3.2550819424940002E-2</v>
      </c>
      <c r="AJ555" s="18">
        <v>3.3742360996769999E-2</v>
      </c>
      <c r="AK555" s="18">
        <v>3.3815609225169997E-2</v>
      </c>
      <c r="AL555" s="18">
        <v>3.3852900432109999E-2</v>
      </c>
      <c r="AM555" s="18">
        <v>3.4163335853949997E-2</v>
      </c>
      <c r="AN555" s="18">
        <v>3.441456394682E-2</v>
      </c>
      <c r="AO555" s="220">
        <v>3.5279750327920002E-2</v>
      </c>
      <c r="AP555" s="220">
        <v>3.5626600724190001E-2</v>
      </c>
    </row>
    <row r="556" spans="1:42" hidden="1" outlineLevel="1" x14ac:dyDescent="0.25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1.933630510154E-2</v>
      </c>
      <c r="R556" s="18">
        <v>2.0349567526829999E-2</v>
      </c>
      <c r="S556" s="18">
        <v>2.0852266155550001E-2</v>
      </c>
      <c r="T556" s="18">
        <v>2.118986869127E-2</v>
      </c>
      <c r="U556" s="18">
        <v>2.1778772738729999E-2</v>
      </c>
      <c r="V556" s="18">
        <v>2.1981590241699999E-2</v>
      </c>
      <c r="W556" s="18">
        <v>2.25320885256E-2</v>
      </c>
      <c r="X556" s="18">
        <v>2.2894993081539999E-2</v>
      </c>
      <c r="Y556" s="18">
        <v>2.2983616121350001E-2</v>
      </c>
      <c r="Z556" s="18">
        <v>2.3434305674000001E-2</v>
      </c>
      <c r="AA556" s="18">
        <v>2.3605004306240001E-2</v>
      </c>
      <c r="AB556" s="18">
        <v>2.3819735409589999E-2</v>
      </c>
      <c r="AC556" s="18">
        <v>2.4102044083900001E-2</v>
      </c>
      <c r="AD556" s="18">
        <v>2.4505977568710001E-2</v>
      </c>
      <c r="AE556" s="18">
        <v>2.4843857053490001E-2</v>
      </c>
      <c r="AF556" s="18">
        <v>2.5171185187319998E-2</v>
      </c>
      <c r="AG556" s="18">
        <v>2.6363139321040001E-2</v>
      </c>
      <c r="AH556" s="18">
        <v>2.6519112350410001E-2</v>
      </c>
      <c r="AI556" s="18">
        <v>2.6613640433130002E-2</v>
      </c>
      <c r="AJ556" s="18">
        <v>2.7834542337749998E-2</v>
      </c>
      <c r="AK556" s="18">
        <v>2.8223460751750001E-2</v>
      </c>
      <c r="AL556" s="18">
        <v>2.8412583370790001E-2</v>
      </c>
      <c r="AM556" s="18">
        <v>2.8392927874399999E-2</v>
      </c>
      <c r="AN556" s="18">
        <v>2.8675860364100001E-2</v>
      </c>
      <c r="AO556" s="220">
        <v>2.9662128544939999E-2</v>
      </c>
      <c r="AP556" s="220">
        <v>2.964761988872E-2</v>
      </c>
    </row>
    <row r="557" spans="1:42" hidden="1" outlineLevel="1" x14ac:dyDescent="0.25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3.1698860822190001E-3</v>
      </c>
      <c r="R557" s="18">
        <v>3.696658651258E-3</v>
      </c>
      <c r="S557" s="18">
        <v>3.9986120520150003E-3</v>
      </c>
      <c r="T557" s="18">
        <v>4.2784242952270003E-3</v>
      </c>
      <c r="U557" s="18">
        <v>4.5218010111040003E-3</v>
      </c>
      <c r="V557" s="18">
        <v>4.6447933137559998E-3</v>
      </c>
      <c r="W557" s="18">
        <v>4.8750517556859999E-3</v>
      </c>
      <c r="X557" s="18">
        <v>5.0735407164450002E-3</v>
      </c>
      <c r="Y557" s="18">
        <v>5.2020030142450003E-3</v>
      </c>
      <c r="Z557" s="18">
        <v>5.280312145886E-3</v>
      </c>
      <c r="AA557" s="18">
        <v>5.4054666606230001E-3</v>
      </c>
      <c r="AB557" s="18">
        <v>5.4875567725690003E-3</v>
      </c>
      <c r="AC557" s="18">
        <v>5.5184928216899997E-3</v>
      </c>
      <c r="AD557" s="18">
        <v>5.8029661887350004E-3</v>
      </c>
      <c r="AE557" s="18">
        <v>5.9279706878230002E-3</v>
      </c>
      <c r="AF557" s="18">
        <v>6.040700298674E-3</v>
      </c>
      <c r="AG557" s="18">
        <v>6.5808439783289997E-3</v>
      </c>
      <c r="AH557" s="18">
        <v>6.7290190155300002E-3</v>
      </c>
      <c r="AI557" s="18">
        <v>6.7853474192119999E-3</v>
      </c>
      <c r="AJ557" s="18">
        <v>7.1087522880690004E-3</v>
      </c>
      <c r="AK557" s="18">
        <v>7.1309275835539998E-3</v>
      </c>
      <c r="AL557" s="18">
        <v>7.174246107834E-3</v>
      </c>
      <c r="AM557" s="18">
        <v>7.2107594252999998E-3</v>
      </c>
      <c r="AN557" s="18">
        <v>7.1777938657669998E-3</v>
      </c>
      <c r="AO557" s="220">
        <v>7.3001944909310001E-3</v>
      </c>
      <c r="AP557" s="220">
        <v>7.3567075863289998E-3</v>
      </c>
    </row>
    <row r="558" spans="1:42" hidden="1" outlineLevel="1" x14ac:dyDescent="0.25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1.050024764735E-3</v>
      </c>
      <c r="R558" s="18">
        <v>1.453540537631E-3</v>
      </c>
      <c r="S558" s="18">
        <v>1.6523190297580001E-3</v>
      </c>
      <c r="T558" s="18">
        <v>1.773601344203E-3</v>
      </c>
      <c r="U558" s="18">
        <v>1.9124994440409999E-3</v>
      </c>
      <c r="V558" s="18">
        <v>2.1035690083580001E-3</v>
      </c>
      <c r="W558" s="18">
        <v>2.257215744414E-3</v>
      </c>
      <c r="X558" s="18">
        <v>2.2933428996050002E-3</v>
      </c>
      <c r="Y558" s="18">
        <v>2.2849919782199999E-3</v>
      </c>
      <c r="Z558" s="18">
        <v>2.3597855165239999E-3</v>
      </c>
      <c r="AA558" s="18">
        <v>2.3910974117219998E-3</v>
      </c>
      <c r="AB558" s="18">
        <v>2.4193637073450002E-3</v>
      </c>
      <c r="AC558" s="18">
        <v>2.4123392218599999E-3</v>
      </c>
      <c r="AD558" s="18">
        <v>2.4649767881350002E-3</v>
      </c>
      <c r="AE558" s="18">
        <v>2.512188582947E-3</v>
      </c>
      <c r="AF558" s="18">
        <v>2.5545727813149999E-3</v>
      </c>
      <c r="AG558" s="18">
        <v>2.6343257617180002E-3</v>
      </c>
      <c r="AH558" s="18">
        <v>2.623833313969E-3</v>
      </c>
      <c r="AI558" s="18">
        <v>2.610473937669E-3</v>
      </c>
      <c r="AJ558" s="18">
        <v>2.7214705625990001E-3</v>
      </c>
      <c r="AK558" s="18">
        <v>2.7116290416409998E-3</v>
      </c>
      <c r="AL558" s="18">
        <v>2.6880487334979999E-3</v>
      </c>
      <c r="AM558" s="18">
        <v>2.6376435850349999E-3</v>
      </c>
      <c r="AN558" s="18">
        <v>2.5956597743370001E-3</v>
      </c>
      <c r="AO558" s="220">
        <v>2.6866886788190002E-3</v>
      </c>
      <c r="AP558" s="220">
        <v>2.6141481939420002E-3</v>
      </c>
    </row>
    <row r="559" spans="1:42" hidden="1" outlineLevel="1" x14ac:dyDescent="0.25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2.3774145616599999E-4</v>
      </c>
      <c r="R559" s="18">
        <v>3.4095395327100002E-4</v>
      </c>
      <c r="S559" s="18">
        <v>5.4526527982000003E-4</v>
      </c>
      <c r="T559" s="18">
        <v>6.0675835459600002E-4</v>
      </c>
      <c r="U559" s="18">
        <v>7.4127885427900002E-4</v>
      </c>
      <c r="V559" s="18">
        <v>7.3413146600399999E-4</v>
      </c>
      <c r="W559" s="18">
        <v>8.0137837079799999E-4</v>
      </c>
      <c r="X559" s="18">
        <v>8.3277814790099999E-4</v>
      </c>
      <c r="Y559" s="18">
        <v>8.5079488550699996E-4</v>
      </c>
      <c r="Z559" s="18">
        <v>8.2942956273899995E-4</v>
      </c>
      <c r="AA559" s="18">
        <v>0</v>
      </c>
      <c r="AB559" s="18">
        <v>0</v>
      </c>
      <c r="AC559" s="18">
        <v>0</v>
      </c>
      <c r="AD559" s="18">
        <v>5.6489051394800001E-4</v>
      </c>
      <c r="AE559" s="18">
        <v>5.8584634938299996E-4</v>
      </c>
      <c r="AF559" s="18">
        <v>6.2423770972000003E-4</v>
      </c>
      <c r="AG559" s="18">
        <v>6.4615537551599995E-4</v>
      </c>
      <c r="AH559" s="18">
        <v>6.5837883892999995E-4</v>
      </c>
      <c r="AI559" s="18">
        <v>6.6911064828299998E-4</v>
      </c>
      <c r="AJ559" s="18">
        <v>7.0700124935800003E-4</v>
      </c>
      <c r="AK559" s="18">
        <v>7.1309275835500002E-4</v>
      </c>
      <c r="AL559" s="18">
        <v>6.9724130971299996E-4</v>
      </c>
      <c r="AM559" s="18">
        <v>7.1117352633999996E-4</v>
      </c>
      <c r="AN559" s="18">
        <v>7.3278830363899996E-4</v>
      </c>
      <c r="AO559" s="220">
        <v>7.7796372518000004E-4</v>
      </c>
      <c r="AP559" s="220">
        <v>7.8601077453E-4</v>
      </c>
    </row>
    <row r="560" spans="1:42" hidden="1" outlineLevel="1" x14ac:dyDescent="0.25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>
        <v>0</v>
      </c>
      <c r="AB560" s="18">
        <v>0</v>
      </c>
      <c r="AC560" s="18">
        <v>0</v>
      </c>
      <c r="AD560" s="18">
        <v>1.4379031264100001E-4</v>
      </c>
      <c r="AE560" s="18">
        <v>1.39014387989E-4</v>
      </c>
      <c r="AF560" s="18">
        <v>1.5365851316199999E-4</v>
      </c>
      <c r="AG560" s="18">
        <v>1.59053630896E-4</v>
      </c>
      <c r="AH560" s="18">
        <v>1.5491266798299999E-4</v>
      </c>
      <c r="AI560" s="18">
        <v>1.50785498205E-4</v>
      </c>
      <c r="AJ560" s="18">
        <v>1.5495917794200001E-4</v>
      </c>
      <c r="AK560" s="18">
        <v>1.5012479123300001E-4</v>
      </c>
      <c r="AL560" s="18">
        <v>1.55961871909E-4</v>
      </c>
      <c r="AM560" s="18">
        <v>1.5303734111100001E-4</v>
      </c>
      <c r="AN560" s="18">
        <v>1.50089170625E-4</v>
      </c>
      <c r="AO560" s="220">
        <v>1.4473743724300001E-4</v>
      </c>
      <c r="AP560" s="220">
        <v>1.41305307781E-4</v>
      </c>
    </row>
    <row r="561" spans="1:42" hidden="1" outlineLevel="1" x14ac:dyDescent="0.25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>
        <v>0</v>
      </c>
      <c r="AB561" s="18">
        <v>0</v>
      </c>
      <c r="AC561" s="18">
        <v>0</v>
      </c>
      <c r="AD561" s="18">
        <v>5.1353683086000003E-5</v>
      </c>
      <c r="AE561" s="18">
        <v>6.9507193995000006E-5</v>
      </c>
      <c r="AF561" s="18">
        <v>6.7225599508E-5</v>
      </c>
      <c r="AG561" s="18">
        <v>6.9585963516999996E-5</v>
      </c>
      <c r="AH561" s="18">
        <v>6.7774292243000001E-5</v>
      </c>
      <c r="AI561" s="18">
        <v>6.5968655465000001E-5</v>
      </c>
      <c r="AJ561" s="18">
        <v>6.7794640349000003E-5</v>
      </c>
      <c r="AK561" s="18">
        <v>6.5679596163999995E-5</v>
      </c>
      <c r="AL561" s="18">
        <v>6.4219594315999994E-5</v>
      </c>
      <c r="AM561" s="18">
        <v>6.3015375751999996E-5</v>
      </c>
      <c r="AN561" s="18">
        <v>6.1801423198E-5</v>
      </c>
      <c r="AO561" s="220">
        <v>6.3322628793999997E-5</v>
      </c>
      <c r="AP561" s="220">
        <v>6.1821072153999995E-5</v>
      </c>
    </row>
    <row r="562" spans="1:42" hidden="1" outlineLevel="1" x14ac:dyDescent="0.25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>
        <v>0</v>
      </c>
      <c r="AB562" s="18">
        <v>0</v>
      </c>
      <c r="AC562" s="18">
        <v>0</v>
      </c>
      <c r="AD562" s="18">
        <v>3.0812209851999997E-5</v>
      </c>
      <c r="AE562" s="18">
        <v>2.9788797426000002E-5</v>
      </c>
      <c r="AF562" s="18">
        <v>2.8810971217999999E-5</v>
      </c>
      <c r="AG562" s="18">
        <v>2.9822555792999999E-5</v>
      </c>
      <c r="AH562" s="18">
        <v>2.9046125246999999E-5</v>
      </c>
      <c r="AI562" s="18">
        <v>2.8272280913000001E-5</v>
      </c>
      <c r="AJ562" s="18">
        <v>2.9054845864000001E-5</v>
      </c>
      <c r="AK562" s="18">
        <v>2.8148398356E-5</v>
      </c>
      <c r="AL562" s="18">
        <v>2.7522683278000001E-5</v>
      </c>
      <c r="AM562" s="18">
        <v>2.7006589607999999E-5</v>
      </c>
      <c r="AN562" s="18">
        <v>2.6486324227999999E-5</v>
      </c>
      <c r="AO562" s="220">
        <v>2.7138269482999999E-5</v>
      </c>
      <c r="AP562" s="220">
        <v>2.6494745209000001E-5</v>
      </c>
    </row>
    <row r="563" spans="1:42" hidden="1" outlineLevel="1" x14ac:dyDescent="0.25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>
        <v>0</v>
      </c>
      <c r="AB563" s="18">
        <v>0</v>
      </c>
      <c r="AC563" s="18">
        <v>0</v>
      </c>
      <c r="AD563" s="18">
        <v>2.0541473234E-5</v>
      </c>
      <c r="AE563" s="18">
        <v>2.9788797426000002E-5</v>
      </c>
      <c r="AF563" s="18">
        <v>2.8810971217999999E-5</v>
      </c>
      <c r="AG563" s="18">
        <v>3.9763407724000001E-5</v>
      </c>
      <c r="AH563" s="18">
        <v>3.8728166996000001E-5</v>
      </c>
      <c r="AI563" s="18">
        <v>3.7696374550999997E-5</v>
      </c>
      <c r="AJ563" s="18">
        <v>4.8424743107000002E-5</v>
      </c>
      <c r="AK563" s="18">
        <v>4.6913997259999999E-5</v>
      </c>
      <c r="AL563" s="18">
        <v>4.5871138796999998E-5</v>
      </c>
      <c r="AM563" s="18">
        <v>5.4013179215999997E-5</v>
      </c>
      <c r="AN563" s="18">
        <v>5.2972648455999997E-5</v>
      </c>
      <c r="AO563" s="220">
        <v>6.3322628793999997E-5</v>
      </c>
      <c r="AP563" s="220">
        <v>6.1821072153999995E-5</v>
      </c>
    </row>
    <row r="564" spans="1:42" hidden="1" outlineLevel="1" x14ac:dyDescent="0.25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>
        <v>0</v>
      </c>
      <c r="AB564" s="18">
        <v>0</v>
      </c>
      <c r="AC564" s="18">
        <v>0</v>
      </c>
      <c r="AD564" s="18">
        <v>3.0812209851999997E-5</v>
      </c>
      <c r="AE564" s="18">
        <v>2.9788797426000002E-5</v>
      </c>
      <c r="AF564" s="18">
        <v>2.8810971217999999E-5</v>
      </c>
      <c r="AG564" s="18">
        <v>2.9822555792999999E-5</v>
      </c>
      <c r="AH564" s="18">
        <v>1.9364083498000001E-5</v>
      </c>
      <c r="AI564" s="18">
        <v>1.8848187275999999E-5</v>
      </c>
      <c r="AJ564" s="18">
        <v>1.9369897243000001E-5</v>
      </c>
      <c r="AK564" s="18">
        <v>1.8765598903999999E-5</v>
      </c>
      <c r="AL564" s="18">
        <v>1.8348455519E-5</v>
      </c>
      <c r="AM564" s="18">
        <v>1.8004393072E-5</v>
      </c>
      <c r="AN564" s="18">
        <v>1.7657549484999999E-5</v>
      </c>
      <c r="AO564" s="220">
        <v>1.8092179654999999E-5</v>
      </c>
      <c r="AP564" s="220">
        <v>1.7663163472999999E-5</v>
      </c>
    </row>
    <row r="565" spans="1:42" hidden="1" outlineLevel="1" x14ac:dyDescent="0.25">
      <c r="A565" s="49" t="s">
        <v>853</v>
      </c>
      <c r="B565" s="50"/>
      <c r="C565" s="7"/>
      <c r="D565" s="7"/>
      <c r="E565" s="7"/>
      <c r="F565" s="7"/>
    </row>
    <row r="566" spans="1:42" hidden="1" outlineLevel="1" x14ac:dyDescent="0.25">
      <c r="A566" s="16" t="s">
        <v>216</v>
      </c>
      <c r="C566" s="7"/>
      <c r="D566" s="7"/>
      <c r="E566" s="7"/>
      <c r="F566" s="7"/>
    </row>
    <row r="567" spans="1:42" hidden="1" outlineLevel="1" x14ac:dyDescent="0.25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>
        <v>1.045796701718E-3</v>
      </c>
      <c r="AB567" s="18">
        <v>1.7090770983669999E-3</v>
      </c>
      <c r="AC567" s="18">
        <v>1.3404107018390001E-3</v>
      </c>
      <c r="AD567" s="18">
        <v>1.011195377393E-3</v>
      </c>
      <c r="AE567" s="18">
        <v>2.473938849818E-3</v>
      </c>
      <c r="AF567" s="18">
        <v>1.399586880562E-3</v>
      </c>
      <c r="AG567" s="18">
        <v>1.329335332334E-3</v>
      </c>
      <c r="AH567" s="18">
        <v>1.4213672384589999E-3</v>
      </c>
      <c r="AI567" s="18">
        <v>1.868644710882E-3</v>
      </c>
      <c r="AJ567" s="18">
        <v>9.4636916202399998E-4</v>
      </c>
      <c r="AK567" s="18">
        <v>1.7408910713100001E-3</v>
      </c>
      <c r="AL567" s="18">
        <v>1.6391317232180001E-3</v>
      </c>
      <c r="AM567" s="18">
        <v>1.0287129253680001E-3</v>
      </c>
      <c r="AN567" s="18">
        <v>1.4386689184959999E-3</v>
      </c>
      <c r="AO567" s="220">
        <v>1.4836659370450001E-3</v>
      </c>
      <c r="AP567" s="220">
        <v>8.4956448641599995E-4</v>
      </c>
    </row>
    <row r="568" spans="1:42" hidden="1" outlineLevel="1" x14ac:dyDescent="0.25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220">
        <v>0</v>
      </c>
      <c r="AP568" s="220">
        <v>0</v>
      </c>
    </row>
    <row r="569" spans="1:42" hidden="1" outlineLevel="1" x14ac:dyDescent="0.25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>
        <v>2.820203413205E-2</v>
      </c>
      <c r="AB569" s="18">
        <v>2.8115993833920001E-2</v>
      </c>
      <c r="AC569" s="18">
        <v>2.79877754544E-2</v>
      </c>
      <c r="AD569" s="18">
        <v>2.7704689676520001E-2</v>
      </c>
      <c r="AE569" s="18">
        <v>2.754252082398E-2</v>
      </c>
      <c r="AF569" s="18">
        <v>2.7248508716050002E-2</v>
      </c>
      <c r="AG569" s="18">
        <v>2.611694152924E-2</v>
      </c>
      <c r="AH569" s="18">
        <v>2.599349675811E-2</v>
      </c>
      <c r="AI569" s="18">
        <v>2.593337380483E-2</v>
      </c>
      <c r="AJ569" s="18">
        <v>2.5864171634290001E-2</v>
      </c>
      <c r="AK569" s="18">
        <v>2.5384841001769999E-2</v>
      </c>
      <c r="AL569" s="18">
        <v>2.517965624537E-2</v>
      </c>
      <c r="AM569" s="18">
        <v>2.4998634451869998E-2</v>
      </c>
      <c r="AN569" s="18">
        <v>2.5020329017329999E-2</v>
      </c>
      <c r="AO569" s="220">
        <v>2.535969740542E-2</v>
      </c>
      <c r="AP569" s="220">
        <v>2.5531648512819999E-2</v>
      </c>
    </row>
    <row r="570" spans="1:42" hidden="1" outlineLevel="1" x14ac:dyDescent="0.25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>
        <v>2.985692122048E-2</v>
      </c>
      <c r="AB570" s="18">
        <v>2.933357163602E-2</v>
      </c>
      <c r="AC570" s="18">
        <v>2.93710792987E-2</v>
      </c>
      <c r="AD570" s="18">
        <v>2.9077026260120001E-2</v>
      </c>
      <c r="AE570" s="18">
        <v>2.8909172527310002E-2</v>
      </c>
      <c r="AF570" s="18">
        <v>2.8715661859810001E-2</v>
      </c>
      <c r="AG570" s="18">
        <v>2.8245877061469998E-2</v>
      </c>
      <c r="AH570" s="18">
        <v>2.8164489183979999E-2</v>
      </c>
      <c r="AI570" s="18">
        <v>2.7934815601760001E-2</v>
      </c>
      <c r="AJ570" s="18">
        <v>2.7542269529839999E-2</v>
      </c>
      <c r="AK570" s="18">
        <v>2.737172755055E-2</v>
      </c>
      <c r="AL570" s="18">
        <v>2.7318862053640001E-2</v>
      </c>
      <c r="AM570" s="18">
        <v>2.734737723722E-2</v>
      </c>
      <c r="AN570" s="18">
        <v>2.75849127416E-2</v>
      </c>
      <c r="AO570" s="220">
        <v>2.8198811235559999E-2</v>
      </c>
      <c r="AP570" s="220">
        <v>2.9207132764570001E-2</v>
      </c>
    </row>
    <row r="571" spans="1:42" hidden="1" outlineLevel="1" x14ac:dyDescent="0.25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>
        <v>2.8305464575070001E-2</v>
      </c>
      <c r="AB571" s="18">
        <v>2.7903755501439999E-2</v>
      </c>
      <c r="AC571" s="18">
        <v>2.7977052168779999E-2</v>
      </c>
      <c r="AD571" s="18">
        <v>2.7766599597590001E-2</v>
      </c>
      <c r="AE571" s="18">
        <v>2.7382911865930001E-2</v>
      </c>
      <c r="AF571" s="18">
        <v>2.7161637806219999E-2</v>
      </c>
      <c r="AG571" s="18">
        <v>2.5717141429289998E-2</v>
      </c>
      <c r="AH571" s="18">
        <v>2.55943456843E-2</v>
      </c>
      <c r="AI571" s="18">
        <v>2.5601381089690001E-2</v>
      </c>
      <c r="AJ571" s="18">
        <v>2.54446471604E-2</v>
      </c>
      <c r="AK571" s="18">
        <v>2.5271304627549999E-2</v>
      </c>
      <c r="AL571" s="18">
        <v>2.5263001926210001E-2</v>
      </c>
      <c r="AM571" s="18">
        <v>2.524443311545E-2</v>
      </c>
      <c r="AN571" s="18">
        <v>2.5181173989579999E-2</v>
      </c>
      <c r="AO571" s="220">
        <v>2.537801426884E-2</v>
      </c>
      <c r="AP571" s="220">
        <v>2.5308078911129999E-2</v>
      </c>
    </row>
    <row r="572" spans="1:42" hidden="1" outlineLevel="1" x14ac:dyDescent="0.25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>
        <v>3.382175486985E-2</v>
      </c>
      <c r="AB572" s="18">
        <v>3.3332588637430001E-2</v>
      </c>
      <c r="AC572" s="18">
        <v>3.3424481261059999E-2</v>
      </c>
      <c r="AD572" s="18">
        <v>3.3255945932E-2</v>
      </c>
      <c r="AE572" s="18">
        <v>3.3098907676189997E-2</v>
      </c>
      <c r="AF572" s="18">
        <v>3.2981988764700002E-2</v>
      </c>
      <c r="AG572" s="18">
        <v>3.2473763118439997E-2</v>
      </c>
      <c r="AH572" s="18">
        <v>3.2564886387969998E-2</v>
      </c>
      <c r="AI572" s="18">
        <v>3.2829336773410003E-2</v>
      </c>
      <c r="AJ572" s="18">
        <v>3.2586319599599997E-2</v>
      </c>
      <c r="AK572" s="18">
        <v>3.2651168951590002E-2</v>
      </c>
      <c r="AL572" s="18">
        <v>3.2532597421839997E-2</v>
      </c>
      <c r="AM572" s="18">
        <v>3.2609289368750002E-2</v>
      </c>
      <c r="AN572" s="18">
        <v>3.2588978545070001E-2</v>
      </c>
      <c r="AO572" s="220">
        <v>3.3355008288379999E-2</v>
      </c>
      <c r="AP572" s="220">
        <v>3.3535440253260003E-2</v>
      </c>
    </row>
    <row r="573" spans="1:42" hidden="1" outlineLevel="1" x14ac:dyDescent="0.25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>
        <v>4.0774579095560003E-2</v>
      </c>
      <c r="AB573" s="18">
        <v>4.0436987556129997E-2</v>
      </c>
      <c r="AC573" s="18">
        <v>4.028738405447E-2</v>
      </c>
      <c r="AD573" s="18">
        <v>4.0262085332510002E-2</v>
      </c>
      <c r="AE573" s="18">
        <v>4.0321213028079998E-2</v>
      </c>
      <c r="AF573" s="18">
        <v>4.0539757919730003E-2</v>
      </c>
      <c r="AG573" s="18">
        <v>3.9670164917540003E-2</v>
      </c>
      <c r="AH573" s="18">
        <v>3.982748885298E-2</v>
      </c>
      <c r="AI573" s="18">
        <v>3.9952951889510001E-2</v>
      </c>
      <c r="AJ573" s="18">
        <v>3.9006019688380002E-2</v>
      </c>
      <c r="AK573" s="18">
        <v>3.8933514991529999E-2</v>
      </c>
      <c r="AL573" s="18">
        <v>3.915394873315E-2</v>
      </c>
      <c r="AM573" s="18">
        <v>3.9273164248130002E-2</v>
      </c>
      <c r="AN573" s="18">
        <v>3.9138943248529998E-2</v>
      </c>
      <c r="AO573" s="220">
        <v>3.8758482997370003E-2</v>
      </c>
      <c r="AP573" s="220">
        <v>3.8865339557510002E-2</v>
      </c>
    </row>
    <row r="574" spans="1:42" hidden="1" outlineLevel="1" x14ac:dyDescent="0.25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>
        <v>3.5717979658680003E-2</v>
      </c>
      <c r="AB574" s="18">
        <v>3.5711892048879999E-2</v>
      </c>
      <c r="AC574" s="18">
        <v>3.571926438261E-2</v>
      </c>
      <c r="AD574" s="18">
        <v>3.5577567971929999E-2</v>
      </c>
      <c r="AE574" s="18">
        <v>3.5383310888320002E-2</v>
      </c>
      <c r="AF574" s="18">
        <v>3.5153761510399999E-2</v>
      </c>
      <c r="AG574" s="18">
        <v>3.4142928535729998E-2</v>
      </c>
      <c r="AH574" s="18">
        <v>3.4005724410520001E-2</v>
      </c>
      <c r="AI574" s="18">
        <v>3.3948626498709999E-2</v>
      </c>
      <c r="AJ574" s="18">
        <v>3.3591227060300002E-2</v>
      </c>
      <c r="AK574" s="18">
        <v>3.3351309925920003E-2</v>
      </c>
      <c r="AL574" s="18">
        <v>3.335679359905E-2</v>
      </c>
      <c r="AM574" s="18">
        <v>3.3310270742679997E-2</v>
      </c>
      <c r="AN574" s="18">
        <v>3.3259165929460002E-2</v>
      </c>
      <c r="AO574" s="220">
        <v>3.3126047495630001E-2</v>
      </c>
      <c r="AP574" s="220">
        <v>3.2954159288870001E-2</v>
      </c>
    </row>
    <row r="575" spans="1:42" hidden="1" outlineLevel="1" x14ac:dyDescent="0.25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>
        <v>1.2664483135090001E-2</v>
      </c>
      <c r="AB575" s="18">
        <v>1.26449364402E-2</v>
      </c>
      <c r="AC575" s="18">
        <v>1.2964452308189999E-2</v>
      </c>
      <c r="AD575" s="18">
        <v>1.295981014291E-2</v>
      </c>
      <c r="AE575" s="18">
        <v>1.270886328495E-2</v>
      </c>
      <c r="AF575" s="18">
        <v>1.272176212814E-2</v>
      </c>
      <c r="AG575" s="18">
        <v>1.228385807096E-2</v>
      </c>
      <c r="AH575" s="18">
        <v>1.220818162347E-2</v>
      </c>
      <c r="AI575" s="18">
        <v>1.218887539839E-2</v>
      </c>
      <c r="AJ575" s="18">
        <v>1.246865761925E-2</v>
      </c>
      <c r="AK575" s="18">
        <v>1.24133102476E-2</v>
      </c>
      <c r="AL575" s="18">
        <v>1.2464809601419999E-2</v>
      </c>
      <c r="AM575" s="18">
        <v>1.247200626331E-2</v>
      </c>
      <c r="AN575" s="18">
        <v>1.263526615375E-2</v>
      </c>
      <c r="AO575" s="220">
        <v>1.3114874208939999E-2</v>
      </c>
      <c r="AP575" s="220">
        <v>1.322637763589E-2</v>
      </c>
    </row>
    <row r="576" spans="1:42" hidden="1" outlineLevel="1" x14ac:dyDescent="0.25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>
        <v>4.9485720852730002E-2</v>
      </c>
      <c r="AB576" s="18">
        <v>4.9172270503339999E-2</v>
      </c>
      <c r="AC576" s="18">
        <v>4.8973245402390002E-2</v>
      </c>
      <c r="AD576" s="18">
        <v>4.866119795697E-2</v>
      </c>
      <c r="AE576" s="18">
        <v>4.820190533194E-2</v>
      </c>
      <c r="AF576" s="18">
        <v>4.8010656164939998E-2</v>
      </c>
      <c r="AG576" s="18">
        <v>4.3078460769619999E-2</v>
      </c>
      <c r="AH576" s="18">
        <v>4.303043283553E-2</v>
      </c>
      <c r="AI576" s="18">
        <v>4.3007284868719999E-2</v>
      </c>
      <c r="AJ576" s="18">
        <v>4.2498804843069997E-2</v>
      </c>
      <c r="AK576" s="18">
        <v>4.2528833508370001E-2</v>
      </c>
      <c r="AL576" s="18">
        <v>4.257112164765E-2</v>
      </c>
      <c r="AM576" s="18">
        <v>4.2768967463540003E-2</v>
      </c>
      <c r="AN576" s="18">
        <v>4.2874120937549998E-2</v>
      </c>
      <c r="AO576" s="220">
        <v>4.2714925496160003E-2</v>
      </c>
      <c r="AP576" s="220">
        <v>4.268390835435E-2</v>
      </c>
    </row>
    <row r="577" spans="1:42" hidden="1" outlineLevel="1" x14ac:dyDescent="0.25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>
        <v>3.7097052232369997E-2</v>
      </c>
      <c r="AB577" s="18">
        <v>3.6862447219680003E-2</v>
      </c>
      <c r="AC577" s="18">
        <v>3.6845209372150002E-2</v>
      </c>
      <c r="AD577" s="18">
        <v>3.6681628230919999E-2</v>
      </c>
      <c r="AE577" s="18">
        <v>3.6480622474940001E-2</v>
      </c>
      <c r="AF577" s="18">
        <v>3.6437520511190001E-2</v>
      </c>
      <c r="AG577" s="18">
        <v>3.5862068965520001E-2</v>
      </c>
      <c r="AH577" s="18">
        <v>3.5816507330750001E-2</v>
      </c>
      <c r="AI577" s="18">
        <v>3.5731901654270003E-2</v>
      </c>
      <c r="AJ577" s="18">
        <v>3.5113222826030001E-2</v>
      </c>
      <c r="AK577" s="18">
        <v>3.4884050977829997E-2</v>
      </c>
      <c r="AL577" s="18">
        <v>3.4801452066970003E-2</v>
      </c>
      <c r="AM577" s="18">
        <v>3.4694026182109997E-2</v>
      </c>
      <c r="AN577" s="18">
        <v>3.4715706511539997E-2</v>
      </c>
      <c r="AO577" s="220">
        <v>3.4032732234930002E-2</v>
      </c>
      <c r="AP577" s="220">
        <v>3.4179320706120002E-2</v>
      </c>
    </row>
    <row r="578" spans="1:42" hidden="1" outlineLevel="1" x14ac:dyDescent="0.25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>
        <v>0.121921507786</v>
      </c>
      <c r="AB578" s="18">
        <v>0.1215902236322</v>
      </c>
      <c r="AC578" s="18">
        <v>0.1208943220203</v>
      </c>
      <c r="AD578" s="18">
        <v>0.1199504720631</v>
      </c>
      <c r="AE578" s="18">
        <v>0.11984637637789999</v>
      </c>
      <c r="AF578" s="18">
        <v>0.1202486438486</v>
      </c>
      <c r="AG578" s="18">
        <v>0.11797101449279999</v>
      </c>
      <c r="AH578" s="18">
        <v>0.1184505150022</v>
      </c>
      <c r="AI578" s="18">
        <v>0.1181894065867</v>
      </c>
      <c r="AJ578" s="18">
        <v>0.1141204132804</v>
      </c>
      <c r="AK578" s="18">
        <v>0.1140662106289</v>
      </c>
      <c r="AL578" s="18">
        <v>0.1144150985331</v>
      </c>
      <c r="AM578" s="18">
        <v>0.1148425978188</v>
      </c>
      <c r="AN578" s="18">
        <v>0.1148165026942</v>
      </c>
      <c r="AO578" s="220">
        <v>0.1109727170319</v>
      </c>
      <c r="AP578" s="220">
        <v>0.111230348232</v>
      </c>
    </row>
    <row r="579" spans="1:42" hidden="1" outlineLevel="1" x14ac:dyDescent="0.25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>
        <v>0.18468080216050001</v>
      </c>
      <c r="AB579" s="18">
        <v>0.18391010031050001</v>
      </c>
      <c r="AC579" s="18">
        <v>0.18333601415469999</v>
      </c>
      <c r="AD579" s="18">
        <v>0.18349068771599999</v>
      </c>
      <c r="AE579" s="18">
        <v>0.1833507905631</v>
      </c>
      <c r="AF579" s="18">
        <v>0.1835485801432</v>
      </c>
      <c r="AG579" s="18">
        <v>0.18091954022990001</v>
      </c>
      <c r="AH579" s="18">
        <v>0.1815163846648</v>
      </c>
      <c r="AI579" s="18">
        <v>0.1817802397936</v>
      </c>
      <c r="AJ579" s="18">
        <v>0.17561489604569999</v>
      </c>
      <c r="AK579" s="18">
        <v>0.17672882783150001</v>
      </c>
      <c r="AL579" s="18">
        <v>0.17767447029190001</v>
      </c>
      <c r="AM579" s="18">
        <v>0.1783132749486</v>
      </c>
      <c r="AN579" s="18">
        <v>0.17895790329639999</v>
      </c>
      <c r="AO579" s="220">
        <v>0.17248990282900001</v>
      </c>
      <c r="AP579" s="220">
        <v>0.17330221244480001</v>
      </c>
    </row>
    <row r="580" spans="1:42" hidden="1" outlineLevel="1" x14ac:dyDescent="0.25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>
        <v>8.4238349709819998E-2</v>
      </c>
      <c r="AB580" s="18">
        <v>8.5107571323250003E-2</v>
      </c>
      <c r="AC580" s="18">
        <v>8.5335906921880006E-2</v>
      </c>
      <c r="AD580" s="18">
        <v>8.5869060516949994E-2</v>
      </c>
      <c r="AE580" s="18">
        <v>8.5560377076160002E-2</v>
      </c>
      <c r="AF580" s="18">
        <v>8.5654717090399998E-2</v>
      </c>
      <c r="AG580" s="18">
        <v>8.8725637181409994E-2</v>
      </c>
      <c r="AH580" s="18">
        <v>8.8153974960569995E-2</v>
      </c>
      <c r="AI580" s="18">
        <v>8.8082410077400003E-2</v>
      </c>
      <c r="AJ580" s="18">
        <v>9.0822170404989994E-2</v>
      </c>
      <c r="AK580" s="18">
        <v>9.0554719801689998E-2</v>
      </c>
      <c r="AL580" s="18">
        <v>8.9929989628089999E-2</v>
      </c>
      <c r="AM580" s="18">
        <v>8.9898585292139996E-2</v>
      </c>
      <c r="AN580" s="18">
        <v>8.942086874157E-2</v>
      </c>
      <c r="AO580" s="220">
        <v>9.080585040618E-2</v>
      </c>
      <c r="AP580" s="220">
        <v>9.0295290729909994E-2</v>
      </c>
    </row>
    <row r="581" spans="1:42" hidden="1" outlineLevel="1" x14ac:dyDescent="0.25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>
        <v>9.7845199103599997E-2</v>
      </c>
      <c r="AB581" s="18">
        <v>9.8601461093360002E-2</v>
      </c>
      <c r="AC581" s="18">
        <v>9.8632781084120005E-2</v>
      </c>
      <c r="AD581" s="18">
        <v>9.908682866429E-2</v>
      </c>
      <c r="AE581" s="18">
        <v>9.8987480672349998E-2</v>
      </c>
      <c r="AF581" s="18">
        <v>9.9303102256710005E-2</v>
      </c>
      <c r="AG581" s="18">
        <v>0.1023488255872</v>
      </c>
      <c r="AH581" s="18">
        <v>0.1022118810725</v>
      </c>
      <c r="AI581" s="18">
        <v>0.10213993018670001</v>
      </c>
      <c r="AJ581" s="18">
        <v>0.10401280037460001</v>
      </c>
      <c r="AK581" s="18">
        <v>0.10395201195919999</v>
      </c>
      <c r="AL581" s="18">
        <v>0.1038672395911</v>
      </c>
      <c r="AM581" s="18">
        <v>0.1037270360323</v>
      </c>
      <c r="AN581" s="18">
        <v>0.10329821551439999</v>
      </c>
      <c r="AO581" s="220">
        <v>0.1041496854079</v>
      </c>
      <c r="AP581" s="220">
        <v>0.10404034984170001</v>
      </c>
    </row>
    <row r="582" spans="1:42" hidden="1" outlineLevel="1" x14ac:dyDescent="0.25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>
        <v>4.3693616043210003E-2</v>
      </c>
      <c r="AB582" s="18">
        <v>4.4022698331140003E-2</v>
      </c>
      <c r="AC582" s="18">
        <v>4.4190660018230001E-2</v>
      </c>
      <c r="AD582" s="18">
        <v>4.4513233245630002E-2</v>
      </c>
      <c r="AE582" s="18">
        <v>4.4600728215870002E-2</v>
      </c>
      <c r="AF582" s="18">
        <v>4.4748170884730001E-2</v>
      </c>
      <c r="AG582" s="18">
        <v>4.6566716641680002E-2</v>
      </c>
      <c r="AH582" s="18">
        <v>4.6457290835100001E-2</v>
      </c>
      <c r="AI582" s="18">
        <v>4.6592806192139999E-2</v>
      </c>
      <c r="AJ582" s="18">
        <v>4.829409641258E-2</v>
      </c>
      <c r="AK582" s="18">
        <v>4.8347572686929997E-2</v>
      </c>
      <c r="AL582" s="18">
        <v>4.8331234256929999E-2</v>
      </c>
      <c r="AM582" s="18">
        <v>4.8185641716589997E-2</v>
      </c>
      <c r="AN582" s="18">
        <v>4.8083710872229998E-2</v>
      </c>
      <c r="AO582" s="220">
        <v>4.9483006529960002E-2</v>
      </c>
      <c r="AP582" s="220">
        <v>4.9212140723650002E-2</v>
      </c>
    </row>
    <row r="583" spans="1:42" hidden="1" outlineLevel="1" x14ac:dyDescent="0.25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>
        <v>0.1084985347354</v>
      </c>
      <c r="AB583" s="18">
        <v>0.1089676280691</v>
      </c>
      <c r="AC583" s="18">
        <v>0.1092810036995</v>
      </c>
      <c r="AD583" s="18">
        <v>0.1096115152453</v>
      </c>
      <c r="AE583" s="18">
        <v>0.11005037657739999</v>
      </c>
      <c r="AF583" s="18">
        <v>0.1103164031582</v>
      </c>
      <c r="AG583" s="18">
        <v>0.115672163918</v>
      </c>
      <c r="AH583" s="18">
        <v>0.1151696878833</v>
      </c>
      <c r="AI583" s="18">
        <v>0.1144331461527</v>
      </c>
      <c r="AJ583" s="18">
        <v>0.1194376420773</v>
      </c>
      <c r="AK583" s="18">
        <v>0.1187306633363</v>
      </c>
      <c r="AL583" s="18">
        <v>0.118119351015</v>
      </c>
      <c r="AM583" s="18">
        <v>0.1176010050434</v>
      </c>
      <c r="AN583" s="18">
        <v>0.1167734498566</v>
      </c>
      <c r="AO583" s="220">
        <v>0.12023189149089999</v>
      </c>
      <c r="AP583" s="220">
        <v>0.1189658564504</v>
      </c>
    </row>
    <row r="584" spans="1:42" hidden="1" outlineLevel="1" x14ac:dyDescent="0.25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>
        <v>2.986841349193E-2</v>
      </c>
      <c r="AB584" s="18">
        <v>3.005965014186E-2</v>
      </c>
      <c r="AC584" s="18">
        <v>3.0486301002630001E-2</v>
      </c>
      <c r="AD584" s="18">
        <v>3.0810504049939999E-2</v>
      </c>
      <c r="AE584" s="18">
        <v>3.0844431143699998E-2</v>
      </c>
      <c r="AF584" s="18">
        <v>3.0993610161970001E-2</v>
      </c>
      <c r="AG584" s="18">
        <v>3.2223888055969999E-2</v>
      </c>
      <c r="AH584" s="18">
        <v>3.2496738643670003E-2</v>
      </c>
      <c r="AI584" s="18">
        <v>3.2687054181209999E-2</v>
      </c>
      <c r="AJ584" s="18">
        <v>3.3844893021260002E-2</v>
      </c>
      <c r="AK584" s="18">
        <v>3.3918991797000003E-2</v>
      </c>
      <c r="AL584" s="18">
        <v>3.397725588976E-2</v>
      </c>
      <c r="AM584" s="18">
        <v>3.4247947125979998E-2</v>
      </c>
      <c r="AN584" s="18">
        <v>3.4545925707490002E-2</v>
      </c>
      <c r="AO584" s="220">
        <v>3.5415655423170003E-2</v>
      </c>
      <c r="AP584" s="220">
        <v>3.576219348608E-2</v>
      </c>
    </row>
    <row r="585" spans="1:42" hidden="1" outlineLevel="1" x14ac:dyDescent="0.25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>
        <v>2.3651094638860001E-2</v>
      </c>
      <c r="AB585" s="18">
        <v>2.3748352360310001E-2</v>
      </c>
      <c r="AC585" s="18">
        <v>2.415956248995E-2</v>
      </c>
      <c r="AD585" s="18">
        <v>2.456792034257E-2</v>
      </c>
      <c r="AE585" s="18">
        <v>2.4898997456230001E-2</v>
      </c>
      <c r="AF585" s="18">
        <v>2.525047779E-2</v>
      </c>
      <c r="AG585" s="18">
        <v>2.6436781609199999E-2</v>
      </c>
      <c r="AH585" s="18">
        <v>2.6587355672809999E-2</v>
      </c>
      <c r="AI585" s="18">
        <v>2.6701699802699999E-2</v>
      </c>
      <c r="AJ585" s="18">
        <v>2.7942281237500002E-2</v>
      </c>
      <c r="AK585" s="18">
        <v>2.8336786731380001E-2</v>
      </c>
      <c r="AL585" s="18">
        <v>2.8559786635060001E-2</v>
      </c>
      <c r="AM585" s="18">
        <v>2.8567266900930002E-2</v>
      </c>
      <c r="AN585" s="18">
        <v>2.8826993360679998E-2</v>
      </c>
      <c r="AO585" s="220">
        <v>2.9810695216549998E-2</v>
      </c>
      <c r="AP585" s="220">
        <v>2.9725814240489999E-2</v>
      </c>
    </row>
    <row r="586" spans="1:42" hidden="1" outlineLevel="1" x14ac:dyDescent="0.25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>
        <v>5.4128598517500003E-3</v>
      </c>
      <c r="AB586" s="18">
        <v>5.4846853287459996E-3</v>
      </c>
      <c r="AC586" s="18">
        <v>5.533215377192E-3</v>
      </c>
      <c r="AD586" s="18">
        <v>5.8195325800960004E-3</v>
      </c>
      <c r="AE586" s="18">
        <v>5.9454336874659999E-3</v>
      </c>
      <c r="AF586" s="18">
        <v>6.0616590413309999E-3</v>
      </c>
      <c r="AG586" s="18">
        <v>6.5867066466769996E-3</v>
      </c>
      <c r="AH586" s="18">
        <v>6.7174205105239998E-3</v>
      </c>
      <c r="AI586" s="18">
        <v>6.7916224009710001E-3</v>
      </c>
      <c r="AJ586" s="18">
        <v>7.083134140511E-3</v>
      </c>
      <c r="AK586" s="18">
        <v>7.0960233884929998E-3</v>
      </c>
      <c r="AL586" s="18">
        <v>7.1399466587640003E-3</v>
      </c>
      <c r="AM586" s="18">
        <v>7.1918868233709996E-3</v>
      </c>
      <c r="AN586" s="18">
        <v>7.1754729288979998E-3</v>
      </c>
      <c r="AO586" s="220">
        <v>7.2992700729929997E-3</v>
      </c>
      <c r="AP586" s="220">
        <v>7.3688540716500004E-3</v>
      </c>
    </row>
    <row r="587" spans="1:42" hidden="1" outlineLevel="1" x14ac:dyDescent="0.25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>
        <v>2.4018847325170001E-3</v>
      </c>
      <c r="AB587" s="18">
        <v>2.4463260427599999E-3</v>
      </c>
      <c r="AC587" s="18">
        <v>2.423462548925E-3</v>
      </c>
      <c r="AD587" s="18">
        <v>2.4763968425939998E-3</v>
      </c>
      <c r="AE587" s="18">
        <v>2.5238166492089998E-3</v>
      </c>
      <c r="AF587" s="18">
        <v>2.5675180015830002E-3</v>
      </c>
      <c r="AG587" s="18">
        <v>2.6486756621689998E-3</v>
      </c>
      <c r="AH587" s="18">
        <v>2.638291243988E-3</v>
      </c>
      <c r="AI587" s="18">
        <v>2.6274852026100001E-3</v>
      </c>
      <c r="AJ587" s="18">
        <v>2.7317872718230002E-3</v>
      </c>
      <c r="AK587" s="18">
        <v>2.7059502521450001E-3</v>
      </c>
      <c r="AL587" s="18">
        <v>2.6855830493410001E-3</v>
      </c>
      <c r="AM587" s="18">
        <v>2.6400597199720001E-3</v>
      </c>
      <c r="AN587" s="18">
        <v>2.6181987150269998E-3</v>
      </c>
      <c r="AO587" s="220">
        <v>2.7108957862060001E-3</v>
      </c>
      <c r="AP587" s="220">
        <v>2.6470640839910001E-3</v>
      </c>
    </row>
    <row r="588" spans="1:42" hidden="1" outlineLevel="1" x14ac:dyDescent="0.25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>
        <v>0</v>
      </c>
      <c r="AB588" s="18">
        <v>0</v>
      </c>
      <c r="AC588" s="18">
        <v>0</v>
      </c>
      <c r="AD588" s="18">
        <v>5.6750760976100002E-4</v>
      </c>
      <c r="AE588" s="18">
        <v>5.8855803281999996E-4</v>
      </c>
      <c r="AF588" s="18">
        <v>6.2740101542399995E-4</v>
      </c>
      <c r="AG588" s="18">
        <v>6.4967516241899996E-4</v>
      </c>
      <c r="AH588" s="18">
        <v>6.62006659008E-4</v>
      </c>
      <c r="AI588" s="18">
        <v>6.7347093640900005E-4</v>
      </c>
      <c r="AJ588" s="18">
        <v>7.1221596729699997E-4</v>
      </c>
      <c r="AK588" s="18">
        <v>7.1906370336699999E-4</v>
      </c>
      <c r="AL588" s="18">
        <v>7.03807971551E-4</v>
      </c>
      <c r="AM588" s="18">
        <v>7.19188682337E-4</v>
      </c>
      <c r="AN588" s="18">
        <v>7.4167403872799997E-4</v>
      </c>
      <c r="AO588" s="220">
        <v>7.8762512707300004E-4</v>
      </c>
      <c r="AP588" s="220">
        <v>7.95907782011E-4</v>
      </c>
    </row>
    <row r="589" spans="1:42" hidden="1" outlineLevel="1" x14ac:dyDescent="0.25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>
        <v>0</v>
      </c>
      <c r="AB589" s="18">
        <v>0</v>
      </c>
      <c r="AC589" s="18">
        <v>0</v>
      </c>
      <c r="AD589" s="18">
        <v>1.4445648248500001E-4</v>
      </c>
      <c r="AE589" s="18">
        <v>1.3965783829600001E-4</v>
      </c>
      <c r="AF589" s="18">
        <v>1.5443717302799999E-4</v>
      </c>
      <c r="AG589" s="18">
        <v>1.5992003998E-4</v>
      </c>
      <c r="AH589" s="18">
        <v>1.5576627270800001E-4</v>
      </c>
      <c r="AI589" s="18">
        <v>1.5176809834600001E-4</v>
      </c>
      <c r="AJ589" s="18">
        <v>1.56102129818E-4</v>
      </c>
      <c r="AK589" s="18">
        <v>1.5138183228800001E-4</v>
      </c>
      <c r="AL589" s="18">
        <v>1.57430730479E-4</v>
      </c>
      <c r="AM589" s="18">
        <v>1.54762121516E-4</v>
      </c>
      <c r="AN589" s="18">
        <v>1.5190914046200001E-4</v>
      </c>
      <c r="AO589" s="220">
        <v>1.4653490736199999E-4</v>
      </c>
      <c r="AP589" s="220">
        <v>1.43084545081E-4</v>
      </c>
    </row>
    <row r="590" spans="1:42" hidden="1" outlineLevel="1" x14ac:dyDescent="0.25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>
        <v>0</v>
      </c>
      <c r="AB590" s="18">
        <v>0</v>
      </c>
      <c r="AC590" s="18">
        <v>0</v>
      </c>
      <c r="AD590" s="18">
        <v>5.1591600887000003E-5</v>
      </c>
      <c r="AE590" s="18">
        <v>6.9828919148000004E-5</v>
      </c>
      <c r="AF590" s="18">
        <v>6.7566263199999999E-5</v>
      </c>
      <c r="AG590" s="18">
        <v>6.9965017490999993E-5</v>
      </c>
      <c r="AH590" s="18">
        <v>6.8147744309999996E-5</v>
      </c>
      <c r="AI590" s="18">
        <v>6.6398543026000004E-5</v>
      </c>
      <c r="AJ590" s="18">
        <v>6.8294681795999995E-5</v>
      </c>
      <c r="AK590" s="18">
        <v>6.6229551625999997E-5</v>
      </c>
      <c r="AL590" s="18">
        <v>6.4824418432000001E-5</v>
      </c>
      <c r="AM590" s="18">
        <v>6.3725579448000003E-5</v>
      </c>
      <c r="AN590" s="18">
        <v>6.2550822542999996E-5</v>
      </c>
      <c r="AO590" s="220">
        <v>6.4109021971000003E-5</v>
      </c>
      <c r="AP590" s="220">
        <v>6.2599488473000006E-5</v>
      </c>
    </row>
    <row r="591" spans="1:42" hidden="1" outlineLevel="1" x14ac:dyDescent="0.25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>
        <v>0</v>
      </c>
      <c r="AB591" s="18">
        <v>0</v>
      </c>
      <c r="AC591" s="18">
        <v>0</v>
      </c>
      <c r="AD591" s="18">
        <v>3.0954960532000003E-5</v>
      </c>
      <c r="AE591" s="18">
        <v>2.9926679634999999E-5</v>
      </c>
      <c r="AF591" s="18">
        <v>2.8956969943000001E-5</v>
      </c>
      <c r="AG591" s="18">
        <v>2.9985007496000001E-5</v>
      </c>
      <c r="AH591" s="18">
        <v>2.9206176133000001E-5</v>
      </c>
      <c r="AI591" s="18">
        <v>2.8456518439999999E-5</v>
      </c>
      <c r="AJ591" s="18">
        <v>2.9269149340999999E-5</v>
      </c>
      <c r="AK591" s="18">
        <v>2.8384093554000001E-5</v>
      </c>
      <c r="AL591" s="18">
        <v>2.7781893614000001E-5</v>
      </c>
      <c r="AM591" s="18">
        <v>2.7310962619999999E-5</v>
      </c>
      <c r="AN591" s="18">
        <v>2.6807495375999999E-5</v>
      </c>
      <c r="AO591" s="220">
        <v>2.7475295129999998E-5</v>
      </c>
      <c r="AP591" s="220">
        <v>2.6828352202999998E-5</v>
      </c>
    </row>
    <row r="592" spans="1:42" hidden="1" outlineLevel="1" x14ac:dyDescent="0.25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>
        <v>0</v>
      </c>
      <c r="AB592" s="18">
        <v>0</v>
      </c>
      <c r="AC592" s="18">
        <v>0</v>
      </c>
      <c r="AD592" s="18">
        <v>2.0636640355E-5</v>
      </c>
      <c r="AE592" s="18">
        <v>2.9926679634999999E-5</v>
      </c>
      <c r="AF592" s="18">
        <v>2.8956969943000001E-5</v>
      </c>
      <c r="AG592" s="18">
        <v>3.9980009994999999E-5</v>
      </c>
      <c r="AH592" s="18">
        <v>3.8941568177000002E-5</v>
      </c>
      <c r="AI592" s="18">
        <v>3.7942024586000001E-5</v>
      </c>
      <c r="AJ592" s="18">
        <v>4.8781915568000002E-5</v>
      </c>
      <c r="AK592" s="18">
        <v>4.7306822589999999E-5</v>
      </c>
      <c r="AL592" s="18">
        <v>4.6303156023000001E-5</v>
      </c>
      <c r="AM592" s="18">
        <v>5.4621925240999997E-5</v>
      </c>
      <c r="AN592" s="18">
        <v>4.4679158959999999E-5</v>
      </c>
      <c r="AO592" s="220">
        <v>6.4109021971000003E-5</v>
      </c>
      <c r="AP592" s="220">
        <v>6.2599488473000006E-5</v>
      </c>
    </row>
    <row r="593" spans="1:42" hidden="1" outlineLevel="1" x14ac:dyDescent="0.25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>
        <v>0</v>
      </c>
      <c r="AB593" s="18">
        <v>0</v>
      </c>
      <c r="AC593" s="18">
        <v>0</v>
      </c>
      <c r="AD593" s="18">
        <v>3.0954960532000003E-5</v>
      </c>
      <c r="AE593" s="18">
        <v>2.9926679634999999E-5</v>
      </c>
      <c r="AF593" s="18">
        <v>2.8956969943000001E-5</v>
      </c>
      <c r="AG593" s="18">
        <v>2.9985007496000001E-5</v>
      </c>
      <c r="AH593" s="18">
        <v>1.9470784088000001E-5</v>
      </c>
      <c r="AI593" s="18">
        <v>1.8971012293000001E-5</v>
      </c>
      <c r="AJ593" s="18">
        <v>1.9512766226999999E-5</v>
      </c>
      <c r="AK593" s="18">
        <v>1.8922729036000002E-5</v>
      </c>
      <c r="AL593" s="18">
        <v>1.8521262409E-5</v>
      </c>
      <c r="AM593" s="18">
        <v>1.8207308414E-5</v>
      </c>
      <c r="AN593" s="18">
        <v>1.7871663584E-5</v>
      </c>
      <c r="AO593" s="220">
        <v>1.8316863419999999E-5</v>
      </c>
      <c r="AP593" s="220">
        <v>1.7885568134999999E-5</v>
      </c>
    </row>
    <row r="594" spans="1:42" hidden="1" outlineLevel="1" x14ac:dyDescent="0.25">
      <c r="A594" s="49" t="s">
        <v>837</v>
      </c>
      <c r="B594" s="50"/>
      <c r="C594" s="7"/>
      <c r="D594" s="7"/>
      <c r="E594" s="7"/>
      <c r="F594" s="7"/>
    </row>
    <row r="595" spans="1:42" hidden="1" outlineLevel="1" x14ac:dyDescent="0.25">
      <c r="A595" s="28" t="s">
        <v>863</v>
      </c>
      <c r="B595" s="32"/>
      <c r="C595" s="7"/>
      <c r="D595" s="7"/>
      <c r="E595" s="7"/>
      <c r="F595" s="7"/>
    </row>
    <row r="596" spans="1:42" hidden="1" outlineLevel="1" x14ac:dyDescent="0.25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224">
        <v>0</v>
      </c>
      <c r="AP596" s="224">
        <v>0</v>
      </c>
    </row>
    <row r="597" spans="1:42" hidden="1" outlineLevel="1" x14ac:dyDescent="0.25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224">
        <v>0</v>
      </c>
      <c r="AP597" s="224">
        <v>0</v>
      </c>
    </row>
    <row r="598" spans="1:42" hidden="1" outlineLevel="1" x14ac:dyDescent="0.25">
      <c r="A598" s="28" t="s">
        <v>242</v>
      </c>
      <c r="B598" s="32"/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242071.06</v>
      </c>
      <c r="R598" s="19">
        <v>237884.31</v>
      </c>
      <c r="S598" s="19">
        <v>253124.37</v>
      </c>
      <c r="T598" s="19">
        <v>257848.66</v>
      </c>
      <c r="U598" s="19">
        <v>270362.65000000002</v>
      </c>
      <c r="V598" s="19">
        <v>287796.37</v>
      </c>
      <c r="W598" s="19">
        <v>288320.76</v>
      </c>
      <c r="X598" s="19">
        <v>310784.82</v>
      </c>
      <c r="Y598" s="19">
        <v>313159.28999999998</v>
      </c>
      <c r="Z598" s="19">
        <v>311029.09000000003</v>
      </c>
      <c r="AA598" s="19">
        <v>335003.96999999997</v>
      </c>
      <c r="AB598" s="19">
        <v>318682.26</v>
      </c>
      <c r="AC598" s="19">
        <v>310302.23</v>
      </c>
      <c r="AD598" s="19">
        <v>320412.79999999999</v>
      </c>
      <c r="AE598" s="19">
        <v>320835.78000000003</v>
      </c>
      <c r="AF598" s="19">
        <v>346796.08</v>
      </c>
      <c r="AG598" s="19">
        <v>357893.3</v>
      </c>
      <c r="AH598" s="19">
        <v>382161.36</v>
      </c>
      <c r="AI598" s="19">
        <v>394503.47</v>
      </c>
      <c r="AJ598" s="19">
        <v>397983.11</v>
      </c>
      <c r="AK598" s="19">
        <v>405934.7</v>
      </c>
      <c r="AL598" s="19">
        <v>399086.25</v>
      </c>
      <c r="AM598" s="19">
        <v>435499.02</v>
      </c>
      <c r="AN598" s="19">
        <v>434278.42</v>
      </c>
      <c r="AO598" s="224">
        <v>417234.54</v>
      </c>
      <c r="AP598" s="224">
        <v>433702.13</v>
      </c>
    </row>
    <row r="599" spans="1:42" hidden="1" outlineLevel="1" x14ac:dyDescent="0.25">
      <c r="A599" s="28" t="s">
        <v>243</v>
      </c>
      <c r="B599" s="32"/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365730.69</v>
      </c>
      <c r="R599" s="19">
        <v>396468.28</v>
      </c>
      <c r="S599" s="19">
        <v>429200.81</v>
      </c>
      <c r="T599" s="19">
        <v>438343.16</v>
      </c>
      <c r="U599" s="19">
        <v>460947.86</v>
      </c>
      <c r="V599" s="19">
        <v>493677.68</v>
      </c>
      <c r="W599" s="19">
        <v>506713.04</v>
      </c>
      <c r="X599" s="19">
        <v>537633.73</v>
      </c>
      <c r="Y599" s="19">
        <v>548150.97</v>
      </c>
      <c r="Z599" s="19">
        <v>557572.28</v>
      </c>
      <c r="AA599" s="19">
        <v>609604.43999999994</v>
      </c>
      <c r="AB599" s="19">
        <v>616207.88</v>
      </c>
      <c r="AC599" s="19">
        <v>592088.14</v>
      </c>
      <c r="AD599" s="19">
        <v>611323.98</v>
      </c>
      <c r="AE599" s="19">
        <v>613681.78</v>
      </c>
      <c r="AF599" s="19">
        <v>658426.85</v>
      </c>
      <c r="AG599" s="19">
        <v>706757.49</v>
      </c>
      <c r="AH599" s="19">
        <v>736078.18</v>
      </c>
      <c r="AI599" s="19">
        <v>742051.94</v>
      </c>
      <c r="AJ599" s="19">
        <v>763832.25</v>
      </c>
      <c r="AK599" s="19">
        <v>785757.73</v>
      </c>
      <c r="AL599" s="19">
        <v>795713.91</v>
      </c>
      <c r="AM599" s="19">
        <v>865318.68</v>
      </c>
      <c r="AN599" s="19">
        <v>848611.83999999997</v>
      </c>
      <c r="AO599" s="224">
        <v>823487.6</v>
      </c>
      <c r="AP599" s="224">
        <v>883096.05</v>
      </c>
    </row>
    <row r="600" spans="1:42" hidden="1" outlineLevel="1" x14ac:dyDescent="0.25">
      <c r="A600" s="28" t="s">
        <v>244</v>
      </c>
      <c r="B600" s="32"/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832031.4</v>
      </c>
      <c r="R600" s="19">
        <v>838415.8</v>
      </c>
      <c r="S600" s="19">
        <v>882305.91</v>
      </c>
      <c r="T600" s="19">
        <v>910425.8</v>
      </c>
      <c r="U600" s="19">
        <v>944284.9</v>
      </c>
      <c r="V600" s="19">
        <v>965509.69</v>
      </c>
      <c r="W600" s="19">
        <v>970935.44</v>
      </c>
      <c r="X600" s="19">
        <v>1017596.29</v>
      </c>
      <c r="Y600" s="19">
        <v>1032194.88</v>
      </c>
      <c r="Z600" s="19">
        <v>1012523.85</v>
      </c>
      <c r="AA600" s="19">
        <v>1087714.3799999999</v>
      </c>
      <c r="AB600" s="19">
        <v>1067458.02</v>
      </c>
      <c r="AC600" s="19">
        <v>1041020.14</v>
      </c>
      <c r="AD600" s="19">
        <v>1041120.68</v>
      </c>
      <c r="AE600" s="19">
        <v>1080538.3500000001</v>
      </c>
      <c r="AF600" s="19">
        <v>1105468.73</v>
      </c>
      <c r="AG600" s="19">
        <v>1139635.8700000001</v>
      </c>
      <c r="AH600" s="19">
        <v>1155423.54</v>
      </c>
      <c r="AI600" s="19">
        <v>1180987.81</v>
      </c>
      <c r="AJ600" s="19">
        <v>1213348.8500000001</v>
      </c>
      <c r="AK600" s="19">
        <v>1244659.75</v>
      </c>
      <c r="AL600" s="19">
        <v>1243189.28</v>
      </c>
      <c r="AM600" s="19">
        <v>1330467.51</v>
      </c>
      <c r="AN600" s="19">
        <v>1320684.52</v>
      </c>
      <c r="AO600" s="224">
        <v>1304903.33</v>
      </c>
      <c r="AP600" s="224">
        <v>1328561.99</v>
      </c>
    </row>
    <row r="601" spans="1:42" hidden="1" outlineLevel="1" x14ac:dyDescent="0.25">
      <c r="A601" s="28" t="s">
        <v>245</v>
      </c>
      <c r="B601" s="32"/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714356.97</v>
      </c>
      <c r="R601" s="19">
        <v>741420.84</v>
      </c>
      <c r="S601" s="19">
        <v>803212.72</v>
      </c>
      <c r="T601" s="19">
        <v>897227.63</v>
      </c>
      <c r="U601" s="19">
        <v>938828.63</v>
      </c>
      <c r="V601" s="19">
        <v>1003896.57</v>
      </c>
      <c r="W601" s="19">
        <v>1082311.3500000001</v>
      </c>
      <c r="X601" s="19">
        <v>1153905.6299999999</v>
      </c>
      <c r="Y601" s="19">
        <v>1200222.6499999999</v>
      </c>
      <c r="Z601" s="19">
        <v>1224972.8799999999</v>
      </c>
      <c r="AA601" s="19">
        <v>1349706.91</v>
      </c>
      <c r="AB601" s="19">
        <v>1336777.3999999999</v>
      </c>
      <c r="AC601" s="19">
        <v>1324740.1100000001</v>
      </c>
      <c r="AD601" s="19">
        <v>1324219.21</v>
      </c>
      <c r="AE601" s="19">
        <v>1364768.8</v>
      </c>
      <c r="AF601" s="19">
        <v>1453746.2</v>
      </c>
      <c r="AG601" s="19">
        <v>1535158.44</v>
      </c>
      <c r="AH601" s="19">
        <v>1609496.16</v>
      </c>
      <c r="AI601" s="19">
        <v>1669446.86</v>
      </c>
      <c r="AJ601" s="19">
        <v>1719928.05</v>
      </c>
      <c r="AK601" s="19">
        <v>1757615.02</v>
      </c>
      <c r="AL601" s="19">
        <v>1791067.06</v>
      </c>
      <c r="AM601" s="19">
        <v>1957153.89</v>
      </c>
      <c r="AN601" s="19">
        <v>1953614.54</v>
      </c>
      <c r="AO601" s="224">
        <v>1924444.05</v>
      </c>
      <c r="AP601" s="224">
        <v>1980871.4</v>
      </c>
    </row>
    <row r="602" spans="1:42" hidden="1" outlineLevel="1" x14ac:dyDescent="0.25">
      <c r="A602" s="28" t="s">
        <v>246</v>
      </c>
      <c r="B602" s="32"/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708661.58</v>
      </c>
      <c r="R602" s="19">
        <v>743201.38</v>
      </c>
      <c r="S602" s="19">
        <v>845270.77</v>
      </c>
      <c r="T602" s="19">
        <v>949947.48</v>
      </c>
      <c r="U602" s="19">
        <v>990997.01</v>
      </c>
      <c r="V602" s="19">
        <v>1040112.19</v>
      </c>
      <c r="W602" s="19">
        <v>1079519.8</v>
      </c>
      <c r="X602" s="19">
        <v>1175725.3899999999</v>
      </c>
      <c r="Y602" s="19">
        <v>1225169.21</v>
      </c>
      <c r="Z602" s="19">
        <v>1285488.56</v>
      </c>
      <c r="AA602" s="19">
        <v>1422301.14</v>
      </c>
      <c r="AB602" s="19">
        <v>1381042.5</v>
      </c>
      <c r="AC602" s="19">
        <v>1378902.42</v>
      </c>
      <c r="AD602" s="19">
        <v>1468955.9</v>
      </c>
      <c r="AE602" s="19">
        <v>1487416.68</v>
      </c>
      <c r="AF602" s="19">
        <v>1556102.97</v>
      </c>
      <c r="AG602" s="19">
        <v>1608128.82</v>
      </c>
      <c r="AH602" s="19">
        <v>1701012.4</v>
      </c>
      <c r="AI602" s="19">
        <v>1785560.11</v>
      </c>
      <c r="AJ602" s="19">
        <v>1849817.86</v>
      </c>
      <c r="AK602" s="19">
        <v>1890104.44</v>
      </c>
      <c r="AL602" s="19">
        <v>1926705.4</v>
      </c>
      <c r="AM602" s="19">
        <v>2081394.85</v>
      </c>
      <c r="AN602" s="19">
        <v>1981027.9</v>
      </c>
      <c r="AO602" s="224">
        <v>1986122.09</v>
      </c>
      <c r="AP602" s="224">
        <v>2034740.14</v>
      </c>
    </row>
    <row r="603" spans="1:42" hidden="1" outlineLevel="1" x14ac:dyDescent="0.25">
      <c r="A603" s="28" t="s">
        <v>247</v>
      </c>
      <c r="B603" s="32"/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792521.23</v>
      </c>
      <c r="R603" s="19">
        <v>868166.71</v>
      </c>
      <c r="S603" s="19">
        <v>962432.99</v>
      </c>
      <c r="T603" s="19">
        <v>1099499.93</v>
      </c>
      <c r="U603" s="19">
        <v>1141967.3700000001</v>
      </c>
      <c r="V603" s="19">
        <v>1237853.6299999999</v>
      </c>
      <c r="W603" s="19">
        <v>1292630.0900000001</v>
      </c>
      <c r="X603" s="19">
        <v>1423150.92</v>
      </c>
      <c r="Y603" s="19">
        <v>1462326.57</v>
      </c>
      <c r="Z603" s="19">
        <v>1524546.79</v>
      </c>
      <c r="AA603" s="19">
        <v>1653550.58</v>
      </c>
      <c r="AB603" s="19">
        <v>1627891.69</v>
      </c>
      <c r="AC603" s="19">
        <v>1607471.99</v>
      </c>
      <c r="AD603" s="19">
        <v>1678315.21</v>
      </c>
      <c r="AE603" s="19">
        <v>1714355.6</v>
      </c>
      <c r="AF603" s="19">
        <v>1798539.52</v>
      </c>
      <c r="AG603" s="19">
        <v>1843851.79</v>
      </c>
      <c r="AH603" s="19">
        <v>1913295.08</v>
      </c>
      <c r="AI603" s="19">
        <v>1978538.05</v>
      </c>
      <c r="AJ603" s="19">
        <v>2034919.1</v>
      </c>
      <c r="AK603" s="19">
        <v>2084611.5</v>
      </c>
      <c r="AL603" s="19">
        <v>2120327</v>
      </c>
      <c r="AM603" s="19">
        <v>2259774.79</v>
      </c>
      <c r="AN603" s="19">
        <v>2240615.06</v>
      </c>
      <c r="AO603" s="224">
        <v>2199494.7400000002</v>
      </c>
      <c r="AP603" s="224">
        <v>2224936.08</v>
      </c>
    </row>
    <row r="604" spans="1:42" hidden="1" outlineLevel="1" x14ac:dyDescent="0.25">
      <c r="A604" s="28" t="s">
        <v>248</v>
      </c>
      <c r="B604" s="32"/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416245.38</v>
      </c>
      <c r="R604" s="19">
        <v>465204.92</v>
      </c>
      <c r="S604" s="19">
        <v>528162.02</v>
      </c>
      <c r="T604" s="19">
        <v>583484</v>
      </c>
      <c r="U604" s="19">
        <v>657377.6</v>
      </c>
      <c r="V604" s="19">
        <v>718188.87</v>
      </c>
      <c r="W604" s="19">
        <v>769861.04</v>
      </c>
      <c r="X604" s="19">
        <v>812852.72</v>
      </c>
      <c r="Y604" s="19">
        <v>845023.11</v>
      </c>
      <c r="Z604" s="19">
        <v>842617.05</v>
      </c>
      <c r="AA604" s="19">
        <v>933465.89</v>
      </c>
      <c r="AB604" s="19">
        <v>939701.64</v>
      </c>
      <c r="AC604" s="19">
        <v>959748.58</v>
      </c>
      <c r="AD604" s="19">
        <v>992291.04</v>
      </c>
      <c r="AE604" s="19">
        <v>1057501.33</v>
      </c>
      <c r="AF604" s="19">
        <v>1115727</v>
      </c>
      <c r="AG604" s="19">
        <v>1175595.78</v>
      </c>
      <c r="AH604" s="19">
        <v>1206409.22</v>
      </c>
      <c r="AI604" s="19">
        <v>1259070.73</v>
      </c>
      <c r="AJ604" s="19">
        <v>1311003.3899999999</v>
      </c>
      <c r="AK604" s="19">
        <v>1335792.56</v>
      </c>
      <c r="AL604" s="19">
        <v>1374720.01</v>
      </c>
      <c r="AM604" s="19">
        <v>1484216.72</v>
      </c>
      <c r="AN604" s="19">
        <v>1459587.16</v>
      </c>
      <c r="AO604" s="224">
        <v>1413532.2</v>
      </c>
      <c r="AP604" s="224">
        <v>1467169.67</v>
      </c>
    </row>
    <row r="605" spans="1:42" hidden="1" outlineLevel="1" x14ac:dyDescent="0.25">
      <c r="A605" s="28" t="s">
        <v>249</v>
      </c>
      <c r="B605" s="32"/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1365074.75</v>
      </c>
      <c r="R605" s="19">
        <v>1393017.32</v>
      </c>
      <c r="S605" s="19">
        <v>1594129.99</v>
      </c>
      <c r="T605" s="19">
        <v>1765958.56</v>
      </c>
      <c r="U605" s="19">
        <v>1852741.15</v>
      </c>
      <c r="V605" s="19">
        <v>2023955.93</v>
      </c>
      <c r="W605" s="19">
        <v>2114235.65</v>
      </c>
      <c r="X605" s="19">
        <v>2288384.31</v>
      </c>
      <c r="Y605" s="19">
        <v>2386669.12</v>
      </c>
      <c r="Z605" s="19">
        <v>2460259.48</v>
      </c>
      <c r="AA605" s="19">
        <v>2723390.85</v>
      </c>
      <c r="AB605" s="19">
        <v>2711139.7</v>
      </c>
      <c r="AC605" s="19">
        <v>2698550.72</v>
      </c>
      <c r="AD605" s="19">
        <v>2782208.08</v>
      </c>
      <c r="AE605" s="19">
        <v>2842067.66</v>
      </c>
      <c r="AF605" s="19">
        <v>3037568.55</v>
      </c>
      <c r="AG605" s="19">
        <v>3107349.5</v>
      </c>
      <c r="AH605" s="19">
        <v>3235057.48</v>
      </c>
      <c r="AI605" s="19">
        <v>3320631.85</v>
      </c>
      <c r="AJ605" s="19">
        <v>3359169.54</v>
      </c>
      <c r="AK605" s="19">
        <v>3445872.54</v>
      </c>
      <c r="AL605" s="19">
        <v>3570971.97</v>
      </c>
      <c r="AM605" s="19">
        <v>3745884.15</v>
      </c>
      <c r="AN605" s="19">
        <v>3739110.59</v>
      </c>
      <c r="AO605" s="224">
        <v>3652716.03</v>
      </c>
      <c r="AP605" s="224">
        <v>3749738.7</v>
      </c>
    </row>
    <row r="606" spans="1:42" hidden="1" outlineLevel="1" x14ac:dyDescent="0.25">
      <c r="A606" s="28" t="s">
        <v>250</v>
      </c>
      <c r="B606" s="32"/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1196267.06</v>
      </c>
      <c r="R606" s="19">
        <v>1301725.3899999999</v>
      </c>
      <c r="S606" s="19">
        <v>1450866.47</v>
      </c>
      <c r="T606" s="19">
        <v>1581014.74</v>
      </c>
      <c r="U606" s="19">
        <v>1732231.66</v>
      </c>
      <c r="V606" s="19">
        <v>1901496.97</v>
      </c>
      <c r="W606" s="19">
        <v>2047280.94</v>
      </c>
      <c r="X606" s="19">
        <v>2177531.56</v>
      </c>
      <c r="Y606" s="19">
        <v>2305099.1800000002</v>
      </c>
      <c r="Z606" s="19">
        <v>2355028.42</v>
      </c>
      <c r="AA606" s="19">
        <v>2564140.15</v>
      </c>
      <c r="AB606" s="19">
        <v>2615323.84</v>
      </c>
      <c r="AC606" s="19">
        <v>2623292.84</v>
      </c>
      <c r="AD606" s="19">
        <v>2720128.12</v>
      </c>
      <c r="AE606" s="19">
        <v>2738063.93</v>
      </c>
      <c r="AF606" s="19">
        <v>2851115.78</v>
      </c>
      <c r="AG606" s="19">
        <v>2907532.64</v>
      </c>
      <c r="AH606" s="19">
        <v>2994952.47</v>
      </c>
      <c r="AI606" s="19">
        <v>3049855.16</v>
      </c>
      <c r="AJ606" s="19">
        <v>3137106.54</v>
      </c>
      <c r="AK606" s="19">
        <v>3229859.8</v>
      </c>
      <c r="AL606" s="19">
        <v>3272713.55</v>
      </c>
      <c r="AM606" s="19">
        <v>3491886.35</v>
      </c>
      <c r="AN606" s="19">
        <v>3470819.85</v>
      </c>
      <c r="AO606" s="224">
        <v>3537423.52</v>
      </c>
      <c r="AP606" s="224">
        <v>3585874.32</v>
      </c>
    </row>
    <row r="607" spans="1:42" hidden="1" outlineLevel="1" x14ac:dyDescent="0.25">
      <c r="A607" s="28" t="s">
        <v>251</v>
      </c>
      <c r="B607" s="32"/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2884760.97</v>
      </c>
      <c r="R607" s="19">
        <v>3002551.79</v>
      </c>
      <c r="S607" s="19">
        <v>3333363.25</v>
      </c>
      <c r="T607" s="19">
        <v>3661250.63</v>
      </c>
      <c r="U607" s="19">
        <v>3803788.27</v>
      </c>
      <c r="V607" s="19">
        <v>4180657.72</v>
      </c>
      <c r="W607" s="19">
        <v>4450258.63</v>
      </c>
      <c r="X607" s="19">
        <v>4769213.08</v>
      </c>
      <c r="Y607" s="19">
        <v>4902112.67</v>
      </c>
      <c r="Z607" s="19">
        <v>5024610.4400000004</v>
      </c>
      <c r="AA607" s="19">
        <v>5466532.4400000004</v>
      </c>
      <c r="AB607" s="19">
        <v>5358668.58</v>
      </c>
      <c r="AC607" s="19">
        <v>5341625.75</v>
      </c>
      <c r="AD607" s="19">
        <v>5625214.6500000004</v>
      </c>
      <c r="AE607" s="19">
        <v>5764036.5700000003</v>
      </c>
      <c r="AF607" s="19">
        <v>5961530.6100000003</v>
      </c>
      <c r="AG607" s="19">
        <v>6211946</v>
      </c>
      <c r="AH607" s="19">
        <v>6363893.3700000001</v>
      </c>
      <c r="AI607" s="19">
        <v>6575089.5599999996</v>
      </c>
      <c r="AJ607" s="19">
        <v>6752332.1299999999</v>
      </c>
      <c r="AK607" s="19">
        <v>6966591.2199999997</v>
      </c>
      <c r="AL607" s="19">
        <v>7148471.75</v>
      </c>
      <c r="AM607" s="19">
        <v>7567413.6100000003</v>
      </c>
      <c r="AN607" s="19">
        <v>7474094.7699999996</v>
      </c>
      <c r="AO607" s="224">
        <v>7421801.9500000002</v>
      </c>
      <c r="AP607" s="224">
        <v>7582894.4000000004</v>
      </c>
    </row>
    <row r="608" spans="1:42" hidden="1" outlineLevel="1" x14ac:dyDescent="0.25">
      <c r="A608" s="28" t="s">
        <v>252</v>
      </c>
      <c r="B608" s="32"/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6098707.4299999997</v>
      </c>
      <c r="R608" s="19">
        <v>6427292.2199999997</v>
      </c>
      <c r="S608" s="19">
        <v>6974401.5999999996</v>
      </c>
      <c r="T608" s="19">
        <v>7710544.4699999997</v>
      </c>
      <c r="U608" s="19">
        <v>8109463.9000000004</v>
      </c>
      <c r="V608" s="19">
        <v>8593656.0800000001</v>
      </c>
      <c r="W608" s="19">
        <v>9126395.0099999998</v>
      </c>
      <c r="X608" s="19">
        <v>9576497.3000000007</v>
      </c>
      <c r="Y608" s="19">
        <v>9949361.7599999998</v>
      </c>
      <c r="Z608" s="19">
        <v>10321071.15</v>
      </c>
      <c r="AA608" s="19">
        <v>11033493.42</v>
      </c>
      <c r="AB608" s="19">
        <v>11040597.32</v>
      </c>
      <c r="AC608" s="19">
        <v>11276979.859999999</v>
      </c>
      <c r="AD608" s="19">
        <v>11626509.32</v>
      </c>
      <c r="AE608" s="19">
        <v>11903225.380000001</v>
      </c>
      <c r="AF608" s="19">
        <v>12449120.49</v>
      </c>
      <c r="AG608" s="19">
        <v>12722194.43</v>
      </c>
      <c r="AH608" s="19">
        <v>13134907.26</v>
      </c>
      <c r="AI608" s="19">
        <v>13454645.779999999</v>
      </c>
      <c r="AJ608" s="19">
        <v>13811240.189999999</v>
      </c>
      <c r="AK608" s="19">
        <v>14242003.98</v>
      </c>
      <c r="AL608" s="19">
        <v>14618512.49</v>
      </c>
      <c r="AM608" s="19">
        <v>15368187.630000001</v>
      </c>
      <c r="AN608" s="19">
        <v>15318403.09</v>
      </c>
      <c r="AO608" s="224">
        <v>15300813.460000001</v>
      </c>
      <c r="AP608" s="224">
        <v>15608077.119999999</v>
      </c>
    </row>
    <row r="609" spans="1:42" hidden="1" outlineLevel="1" x14ac:dyDescent="0.25">
      <c r="A609" s="28" t="s">
        <v>253</v>
      </c>
      <c r="B609" s="32"/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4492304.8</v>
      </c>
      <c r="R609" s="19">
        <v>4985880.1100000003</v>
      </c>
      <c r="S609" s="19">
        <v>5938187.5700000003</v>
      </c>
      <c r="T609" s="19">
        <v>6701526.6299999999</v>
      </c>
      <c r="U609" s="19">
        <v>7210804.3899999997</v>
      </c>
      <c r="V609" s="19">
        <v>7932429.6799999997</v>
      </c>
      <c r="W609" s="19">
        <v>8679662.5999999996</v>
      </c>
      <c r="X609" s="19">
        <v>9414698.1099999994</v>
      </c>
      <c r="Y609" s="19">
        <v>10074402.640000001</v>
      </c>
      <c r="Z609" s="19">
        <v>10630057.98</v>
      </c>
      <c r="AA609" s="19">
        <v>11313756.960000001</v>
      </c>
      <c r="AB609" s="19">
        <v>11599073.789999999</v>
      </c>
      <c r="AC609" s="19">
        <v>12016494.25</v>
      </c>
      <c r="AD609" s="19">
        <v>12496353.48</v>
      </c>
      <c r="AE609" s="19">
        <v>12923901.76</v>
      </c>
      <c r="AF609" s="19">
        <v>13450392.99</v>
      </c>
      <c r="AG609" s="19">
        <v>13897593.34</v>
      </c>
      <c r="AH609" s="19">
        <v>14315987.4</v>
      </c>
      <c r="AI609" s="19">
        <v>14563168.789999999</v>
      </c>
      <c r="AJ609" s="19">
        <v>14968812.890000001</v>
      </c>
      <c r="AK609" s="19">
        <v>15253941.82</v>
      </c>
      <c r="AL609" s="19">
        <v>15666880.949999999</v>
      </c>
      <c r="AM609" s="19">
        <v>16229354.609999999</v>
      </c>
      <c r="AN609" s="19">
        <v>16225720.539999999</v>
      </c>
      <c r="AO609" s="224">
        <v>16097000.77</v>
      </c>
      <c r="AP609" s="224">
        <v>16336672.810000001</v>
      </c>
    </row>
    <row r="610" spans="1:42" hidden="1" outlineLevel="1" x14ac:dyDescent="0.25">
      <c r="A610" s="28" t="s">
        <v>254</v>
      </c>
      <c r="B610" s="32"/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6598600.7400000002</v>
      </c>
      <c r="R610" s="19">
        <v>6995423.3799999999</v>
      </c>
      <c r="S610" s="19">
        <v>7814976.5899999999</v>
      </c>
      <c r="T610" s="19">
        <v>8825958.8800000008</v>
      </c>
      <c r="U610" s="19">
        <v>9436222.1500000004</v>
      </c>
      <c r="V610" s="19">
        <v>10151297.619999999</v>
      </c>
      <c r="W610" s="19">
        <v>11115312.59</v>
      </c>
      <c r="X610" s="19">
        <v>11862470.119999999</v>
      </c>
      <c r="Y610" s="19">
        <v>12363120.779999999</v>
      </c>
      <c r="Z610" s="19">
        <v>12944819.18</v>
      </c>
      <c r="AA610" s="19">
        <v>13795168.140000001</v>
      </c>
      <c r="AB610" s="19">
        <v>13909894.689999999</v>
      </c>
      <c r="AC610" s="19">
        <v>14317980.15</v>
      </c>
      <c r="AD610" s="19">
        <v>14903007.24</v>
      </c>
      <c r="AE610" s="19">
        <v>15406811.35</v>
      </c>
      <c r="AF610" s="19">
        <v>16046568.07</v>
      </c>
      <c r="AG610" s="19">
        <v>16895437.969999999</v>
      </c>
      <c r="AH610" s="19">
        <v>17253270.039999999</v>
      </c>
      <c r="AI610" s="19">
        <v>17574179.030000001</v>
      </c>
      <c r="AJ610" s="19">
        <v>18005298.870000001</v>
      </c>
      <c r="AK610" s="19">
        <v>18449589.890000001</v>
      </c>
      <c r="AL610" s="19">
        <v>18969636.629999999</v>
      </c>
      <c r="AM610" s="19">
        <v>19801195.829999998</v>
      </c>
      <c r="AN610" s="19">
        <v>19864249.829999998</v>
      </c>
      <c r="AO610" s="224">
        <v>19591540.600000001</v>
      </c>
      <c r="AP610" s="224">
        <v>20139103.329999998</v>
      </c>
    </row>
    <row r="611" spans="1:42" hidden="1" outlineLevel="1" x14ac:dyDescent="0.25">
      <c r="A611" s="28" t="s">
        <v>255</v>
      </c>
      <c r="B611" s="32"/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3582922.83</v>
      </c>
      <c r="R611" s="19">
        <v>4024572.92</v>
      </c>
      <c r="S611" s="19">
        <v>4734334.8600000003</v>
      </c>
      <c r="T611" s="19">
        <v>5366967.37</v>
      </c>
      <c r="U611" s="19">
        <v>5614001.2800000003</v>
      </c>
      <c r="V611" s="19">
        <v>6118340.9500000002</v>
      </c>
      <c r="W611" s="19">
        <v>6845987.5099999998</v>
      </c>
      <c r="X611" s="19">
        <v>7364972.9400000004</v>
      </c>
      <c r="Y611" s="19">
        <v>7733404.3700000001</v>
      </c>
      <c r="Z611" s="19">
        <v>8264183.6100000003</v>
      </c>
      <c r="AA611" s="19">
        <v>8759674.6699999999</v>
      </c>
      <c r="AB611" s="19">
        <v>9005622.0099999998</v>
      </c>
      <c r="AC611" s="19">
        <v>9306565.3900000006</v>
      </c>
      <c r="AD611" s="19">
        <v>9640751.5500000007</v>
      </c>
      <c r="AE611" s="19">
        <v>9969884.2599999998</v>
      </c>
      <c r="AF611" s="19">
        <v>10344649.1</v>
      </c>
      <c r="AG611" s="19">
        <v>10789838.23</v>
      </c>
      <c r="AH611" s="19">
        <v>11222582.460000001</v>
      </c>
      <c r="AI611" s="19">
        <v>11605403.300000001</v>
      </c>
      <c r="AJ611" s="19">
        <v>11872720.84</v>
      </c>
      <c r="AK611" s="19">
        <v>12260525.890000001</v>
      </c>
      <c r="AL611" s="19">
        <v>12694572.550000001</v>
      </c>
      <c r="AM611" s="19">
        <v>13361640.65</v>
      </c>
      <c r="AN611" s="19">
        <v>13302007.189999999</v>
      </c>
      <c r="AO611" s="224">
        <v>13378894.59</v>
      </c>
      <c r="AP611" s="224">
        <v>13581448.029999999</v>
      </c>
    </row>
    <row r="612" spans="1:42" hidden="1" outlineLevel="1" x14ac:dyDescent="0.25">
      <c r="A612" s="28" t="s">
        <v>256</v>
      </c>
      <c r="B612" s="32"/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2674807.35</v>
      </c>
      <c r="R612" s="19">
        <v>3827809.72</v>
      </c>
      <c r="S612" s="19">
        <v>5452089.21</v>
      </c>
      <c r="T612" s="19">
        <v>6728943.0499999998</v>
      </c>
      <c r="U612" s="19">
        <v>7465346.8600000003</v>
      </c>
      <c r="V612" s="19">
        <v>8554977.6899999995</v>
      </c>
      <c r="W612" s="19">
        <v>9421923.9600000009</v>
      </c>
      <c r="X612" s="19">
        <v>10263644.15</v>
      </c>
      <c r="Y612" s="19">
        <v>10989933.76</v>
      </c>
      <c r="Z612" s="19">
        <v>11610459.24</v>
      </c>
      <c r="AA612" s="19">
        <v>12927922.35</v>
      </c>
      <c r="AB612" s="19">
        <v>12292112.380000001</v>
      </c>
      <c r="AC612" s="19">
        <v>12631753.68</v>
      </c>
      <c r="AD612" s="19">
        <v>13512203.609999999</v>
      </c>
      <c r="AE612" s="19">
        <v>13974960.210000001</v>
      </c>
      <c r="AF612" s="19">
        <v>15038336.439999999</v>
      </c>
      <c r="AG612" s="19">
        <v>15520263.75</v>
      </c>
      <c r="AH612" s="19">
        <v>15838673.720000001</v>
      </c>
      <c r="AI612" s="19">
        <v>16182164.109999999</v>
      </c>
      <c r="AJ612" s="19">
        <v>16324807.52</v>
      </c>
      <c r="AK612" s="19">
        <v>16518392.949999999</v>
      </c>
      <c r="AL612" s="19">
        <v>16860317.48</v>
      </c>
      <c r="AM612" s="19">
        <v>17858450.309999999</v>
      </c>
      <c r="AN612" s="19">
        <v>17009356.809999999</v>
      </c>
      <c r="AO612" s="224">
        <v>16508395.99</v>
      </c>
      <c r="AP612" s="224">
        <v>17118625.98</v>
      </c>
    </row>
    <row r="613" spans="1:42" hidden="1" outlineLevel="1" x14ac:dyDescent="0.25">
      <c r="A613" s="28" t="s">
        <v>257</v>
      </c>
      <c r="B613" s="32"/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4433401.2300000004</v>
      </c>
      <c r="R613" s="19">
        <v>4747667.93</v>
      </c>
      <c r="S613" s="19">
        <v>5373480.0499999998</v>
      </c>
      <c r="T613" s="19">
        <v>6029097.96</v>
      </c>
      <c r="U613" s="19">
        <v>6656963.0199999996</v>
      </c>
      <c r="V613" s="19">
        <v>7248473.1799999997</v>
      </c>
      <c r="W613" s="19">
        <v>7917739.8899999997</v>
      </c>
      <c r="X613" s="19">
        <v>8459212.7899999991</v>
      </c>
      <c r="Y613" s="19">
        <v>8791289.3300000001</v>
      </c>
      <c r="Z613" s="19">
        <v>9244608.7200000007</v>
      </c>
      <c r="AA613" s="19">
        <v>9748047.0399999991</v>
      </c>
      <c r="AB613" s="19">
        <v>9975404.5299999993</v>
      </c>
      <c r="AC613" s="19">
        <v>10418022.65</v>
      </c>
      <c r="AD613" s="19">
        <v>10885749.77</v>
      </c>
      <c r="AE613" s="19">
        <v>11216322.630000001</v>
      </c>
      <c r="AF613" s="19">
        <v>11601082.859999999</v>
      </c>
      <c r="AG613" s="19">
        <v>11978084.189999999</v>
      </c>
      <c r="AH613" s="19">
        <v>12320416.26</v>
      </c>
      <c r="AI613" s="19">
        <v>12604582.640000001</v>
      </c>
      <c r="AJ613" s="19">
        <v>13025357.279999999</v>
      </c>
      <c r="AK613" s="19">
        <v>13272080.380000001</v>
      </c>
      <c r="AL613" s="19">
        <v>13691721.52</v>
      </c>
      <c r="AM613" s="19">
        <v>14140825.33</v>
      </c>
      <c r="AN613" s="19">
        <v>14380081.109999999</v>
      </c>
      <c r="AO613" s="224">
        <v>14296635.59</v>
      </c>
      <c r="AP613" s="224">
        <v>14614180.42</v>
      </c>
    </row>
    <row r="614" spans="1:42" hidden="1" outlineLevel="1" x14ac:dyDescent="0.25">
      <c r="A614" s="28" t="s">
        <v>258</v>
      </c>
      <c r="B614" s="32"/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4053902.27</v>
      </c>
      <c r="R614" s="19">
        <v>4556323.76</v>
      </c>
      <c r="S614" s="19">
        <v>5292219.33</v>
      </c>
      <c r="T614" s="19">
        <v>5864715.0199999996</v>
      </c>
      <c r="U614" s="19">
        <v>6353443.0899999999</v>
      </c>
      <c r="V614" s="19">
        <v>6993897.2400000002</v>
      </c>
      <c r="W614" s="19">
        <v>7783663.04</v>
      </c>
      <c r="X614" s="19">
        <v>8498781.2100000009</v>
      </c>
      <c r="Y614" s="19">
        <v>9022905.7300000004</v>
      </c>
      <c r="Z614" s="19">
        <v>9634371.1600000001</v>
      </c>
      <c r="AA614" s="19">
        <v>10134275.49</v>
      </c>
      <c r="AB614" s="19">
        <v>10664114.23</v>
      </c>
      <c r="AC614" s="19">
        <v>10995442.390000001</v>
      </c>
      <c r="AD614" s="19">
        <v>11439423.779999999</v>
      </c>
      <c r="AE614" s="19">
        <v>11764441.460000001</v>
      </c>
      <c r="AF614" s="19">
        <v>12197208.310000001</v>
      </c>
      <c r="AG614" s="19">
        <v>12675949.34</v>
      </c>
      <c r="AH614" s="19">
        <v>13126894.84</v>
      </c>
      <c r="AI614" s="19">
        <v>13336707.390000001</v>
      </c>
      <c r="AJ614" s="19">
        <v>13848549.359999999</v>
      </c>
      <c r="AK614" s="19">
        <v>14588450.539999999</v>
      </c>
      <c r="AL614" s="19">
        <v>14963133.93</v>
      </c>
      <c r="AM614" s="19">
        <v>15630188.34</v>
      </c>
      <c r="AN614" s="19">
        <v>15699384.689999999</v>
      </c>
      <c r="AO614" s="224">
        <v>15704043.970000001</v>
      </c>
      <c r="AP614" s="224">
        <v>15892724.51</v>
      </c>
    </row>
    <row r="615" spans="1:42" hidden="1" outlineLevel="1" x14ac:dyDescent="0.25">
      <c r="A615" s="28" t="s">
        <v>259</v>
      </c>
      <c r="B615" s="32"/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854713.92</v>
      </c>
      <c r="R615" s="19">
        <v>1037315.35</v>
      </c>
      <c r="S615" s="19">
        <v>1293591.76</v>
      </c>
      <c r="T615" s="19">
        <v>1506215.3</v>
      </c>
      <c r="U615" s="19">
        <v>1642450.8</v>
      </c>
      <c r="V615" s="19">
        <v>1783007.55</v>
      </c>
      <c r="W615" s="19">
        <v>2006060.92</v>
      </c>
      <c r="X615" s="19">
        <v>2216300.62</v>
      </c>
      <c r="Y615" s="19">
        <v>2366307.17</v>
      </c>
      <c r="Z615" s="19">
        <v>2492330.35</v>
      </c>
      <c r="AA615" s="19">
        <v>2593647.25</v>
      </c>
      <c r="AB615" s="19">
        <v>2632800.7200000002</v>
      </c>
      <c r="AC615" s="19">
        <v>2732833.06</v>
      </c>
      <c r="AD615" s="19">
        <v>2895322.79</v>
      </c>
      <c r="AE615" s="19">
        <v>3026514.87</v>
      </c>
      <c r="AF615" s="19">
        <v>3214634.96</v>
      </c>
      <c r="AG615" s="19">
        <v>3357548.77</v>
      </c>
      <c r="AH615" s="19">
        <v>3560010.1</v>
      </c>
      <c r="AI615" s="19">
        <v>3732626.28</v>
      </c>
      <c r="AJ615" s="19">
        <v>3890388.11</v>
      </c>
      <c r="AK615" s="19">
        <v>3902991.1</v>
      </c>
      <c r="AL615" s="19">
        <v>4012320.35</v>
      </c>
      <c r="AM615" s="19">
        <v>4041633.02</v>
      </c>
      <c r="AN615" s="19">
        <v>4033321.83</v>
      </c>
      <c r="AO615" s="224">
        <v>3945571.14</v>
      </c>
      <c r="AP615" s="224">
        <v>4056470.47</v>
      </c>
    </row>
    <row r="616" spans="1:42" hidden="1" outlineLevel="1" x14ac:dyDescent="0.25">
      <c r="A616" s="28" t="s">
        <v>260</v>
      </c>
      <c r="B616" s="32"/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272041.09000000003</v>
      </c>
      <c r="R616" s="19">
        <v>334727.34000000003</v>
      </c>
      <c r="S616" s="19">
        <v>408018.3</v>
      </c>
      <c r="T616" s="19">
        <v>458710.95</v>
      </c>
      <c r="U616" s="19">
        <v>515517</v>
      </c>
      <c r="V616" s="19">
        <v>564154.75</v>
      </c>
      <c r="W616" s="19">
        <v>663300.19999999995</v>
      </c>
      <c r="X616" s="19">
        <v>740966.24</v>
      </c>
      <c r="Y616" s="19">
        <v>707279.88</v>
      </c>
      <c r="Z616" s="19">
        <v>755106.94</v>
      </c>
      <c r="AA616" s="19">
        <v>915575.98</v>
      </c>
      <c r="AB616" s="19">
        <v>970956.94</v>
      </c>
      <c r="AC616" s="19">
        <v>993808.08</v>
      </c>
      <c r="AD616" s="19">
        <v>1096861.27</v>
      </c>
      <c r="AE616" s="19">
        <v>1160195.96</v>
      </c>
      <c r="AF616" s="19">
        <v>1173499.3</v>
      </c>
      <c r="AG616" s="19">
        <v>1235950.8600000001</v>
      </c>
      <c r="AH616" s="19">
        <v>1247612.2</v>
      </c>
      <c r="AI616" s="19">
        <v>1245070.3</v>
      </c>
      <c r="AJ616" s="19">
        <v>1293282.2</v>
      </c>
      <c r="AK616" s="19">
        <v>1357877.69</v>
      </c>
      <c r="AL616" s="19">
        <v>1328249.83</v>
      </c>
      <c r="AM616" s="19">
        <v>1345673.6</v>
      </c>
      <c r="AN616" s="19">
        <v>1382197.67</v>
      </c>
      <c r="AO616" s="224">
        <v>1328866.94</v>
      </c>
      <c r="AP616" s="224">
        <v>1294645.2</v>
      </c>
    </row>
    <row r="617" spans="1:42" hidden="1" outlineLevel="1" x14ac:dyDescent="0.25">
      <c r="A617" s="16" t="s">
        <v>831</v>
      </c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>
        <v>0</v>
      </c>
      <c r="AB617" s="19">
        <v>0</v>
      </c>
      <c r="AC617" s="19">
        <v>0</v>
      </c>
      <c r="AD617" s="19">
        <v>428918.07</v>
      </c>
      <c r="AE617" s="19">
        <v>451003.39</v>
      </c>
      <c r="AF617" s="19">
        <v>445964.41</v>
      </c>
      <c r="AG617" s="19">
        <v>488632.85</v>
      </c>
      <c r="AH617" s="19">
        <v>469546.7</v>
      </c>
      <c r="AI617" s="19">
        <v>500822.18</v>
      </c>
      <c r="AJ617" s="19">
        <v>514808.31</v>
      </c>
      <c r="AK617" s="19">
        <v>597207.61</v>
      </c>
      <c r="AL617" s="19">
        <v>623014.56000000006</v>
      </c>
      <c r="AM617" s="19">
        <v>622095.47</v>
      </c>
      <c r="AN617" s="19">
        <v>653222.63</v>
      </c>
      <c r="AO617" s="224">
        <v>607861.88</v>
      </c>
      <c r="AP617" s="224">
        <v>534606.31000000006</v>
      </c>
    </row>
    <row r="618" spans="1:42" hidden="1" outlineLevel="1" x14ac:dyDescent="0.25">
      <c r="A618" s="16" t="s">
        <v>832</v>
      </c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>
        <v>0</v>
      </c>
      <c r="AB618" s="19">
        <v>0</v>
      </c>
      <c r="AC618" s="19">
        <v>0</v>
      </c>
      <c r="AD618" s="19">
        <v>108860.05</v>
      </c>
      <c r="AE618" s="19">
        <v>91577.75</v>
      </c>
      <c r="AF618" s="19">
        <v>109936.04</v>
      </c>
      <c r="AG618" s="19">
        <v>109764.04</v>
      </c>
      <c r="AH618" s="19">
        <v>100330.71</v>
      </c>
      <c r="AI618" s="19">
        <v>100600.2</v>
      </c>
      <c r="AJ618" s="19">
        <v>94707.22</v>
      </c>
      <c r="AK618" s="19">
        <v>89585.19</v>
      </c>
      <c r="AL618" s="19">
        <v>92062.74</v>
      </c>
      <c r="AM618" s="19">
        <v>86107.09</v>
      </c>
      <c r="AN618" s="19">
        <v>85045.34</v>
      </c>
      <c r="AO618" s="224">
        <v>61254.25</v>
      </c>
      <c r="AP618" s="224">
        <v>56185.97</v>
      </c>
    </row>
    <row r="619" spans="1:42" hidden="1" outlineLevel="1" x14ac:dyDescent="0.25">
      <c r="A619" s="16" t="s">
        <v>833</v>
      </c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>
        <v>0</v>
      </c>
      <c r="AB619" s="19">
        <v>0</v>
      </c>
      <c r="AC619" s="19">
        <v>0</v>
      </c>
      <c r="AD619" s="19">
        <v>56704.82</v>
      </c>
      <c r="AE619" s="19">
        <v>63293.87</v>
      </c>
      <c r="AF619" s="19">
        <v>66082.259999999995</v>
      </c>
      <c r="AG619" s="19">
        <v>65764.86</v>
      </c>
      <c r="AH619" s="19">
        <v>67768.639999999999</v>
      </c>
      <c r="AI619" s="19">
        <v>48866.06</v>
      </c>
      <c r="AJ619" s="19">
        <v>46127.519999999997</v>
      </c>
      <c r="AK619" s="19">
        <v>41573.61</v>
      </c>
      <c r="AL619" s="19">
        <v>41232.400000000001</v>
      </c>
      <c r="AM619" s="19">
        <v>47864.07</v>
      </c>
      <c r="AN619" s="19">
        <v>50421.26</v>
      </c>
      <c r="AO619" s="224">
        <v>43665.72</v>
      </c>
      <c r="AP619" s="224">
        <v>43406.48</v>
      </c>
    </row>
    <row r="620" spans="1:42" hidden="1" outlineLevel="1" x14ac:dyDescent="0.25">
      <c r="A620" s="16" t="s">
        <v>834</v>
      </c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>
        <v>0</v>
      </c>
      <c r="AB620" s="19">
        <v>0</v>
      </c>
      <c r="AC620" s="19">
        <v>0</v>
      </c>
      <c r="AD620" s="19">
        <v>23108.41</v>
      </c>
      <c r="AE620" s="19">
        <v>26282.57</v>
      </c>
      <c r="AF620" s="19">
        <v>22652.41</v>
      </c>
      <c r="AG620" s="19">
        <v>17156.72</v>
      </c>
      <c r="AH620" s="19">
        <v>7725.03</v>
      </c>
      <c r="AI620" s="19">
        <v>6718.49</v>
      </c>
      <c r="AJ620" s="19">
        <v>14812.53</v>
      </c>
      <c r="AK620" s="19">
        <v>14907.82</v>
      </c>
      <c r="AL620" s="19">
        <v>17987.73</v>
      </c>
      <c r="AM620" s="19">
        <v>11137.41</v>
      </c>
      <c r="AN620" s="19">
        <v>7916.67</v>
      </c>
      <c r="AO620" s="224">
        <v>29391.83</v>
      </c>
      <c r="AP620" s="224">
        <v>4470.3900000000003</v>
      </c>
    </row>
    <row r="621" spans="1:42" hidden="1" outlineLevel="1" x14ac:dyDescent="0.25">
      <c r="A621" s="16" t="s">
        <v>835</v>
      </c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>
        <v>0</v>
      </c>
      <c r="AB621" s="19">
        <v>0</v>
      </c>
      <c r="AC621" s="19">
        <v>0</v>
      </c>
      <c r="AD621" s="19">
        <v>10446.07</v>
      </c>
      <c r="AE621" s="19">
        <v>20575.53</v>
      </c>
      <c r="AF621" s="19">
        <v>28334.23</v>
      </c>
      <c r="AG621" s="19">
        <v>35009.919999999998</v>
      </c>
      <c r="AH621" s="19">
        <v>67899.210000000006</v>
      </c>
      <c r="AI621" s="19">
        <v>22079.48</v>
      </c>
      <c r="AJ621" s="19">
        <v>20333.45</v>
      </c>
      <c r="AK621" s="19">
        <v>59513.64</v>
      </c>
      <c r="AL621" s="19">
        <v>15055.83</v>
      </c>
      <c r="AM621" s="19">
        <v>74258.45</v>
      </c>
      <c r="AN621" s="19">
        <v>93823.34</v>
      </c>
      <c r="AO621" s="224">
        <v>53487.35</v>
      </c>
      <c r="AP621" s="224">
        <v>89635.89</v>
      </c>
    </row>
    <row r="622" spans="1:42" hidden="1" outlineLevel="1" x14ac:dyDescent="0.25">
      <c r="A622" s="16" t="s">
        <v>836</v>
      </c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>
        <v>0</v>
      </c>
      <c r="AB622" s="19">
        <v>0</v>
      </c>
      <c r="AC622" s="19">
        <v>0</v>
      </c>
      <c r="AD622" s="19">
        <v>2661.71</v>
      </c>
      <c r="AE622" s="19">
        <v>13578.41</v>
      </c>
      <c r="AF622" s="19">
        <v>10425.879999999999</v>
      </c>
      <c r="AG622" s="19">
        <v>41358.32</v>
      </c>
      <c r="AH622" s="19">
        <v>668.68</v>
      </c>
      <c r="AI622" s="19">
        <v>3474.68</v>
      </c>
      <c r="AJ622" s="19">
        <v>3196.2</v>
      </c>
      <c r="AK622" s="19">
        <v>5168.41</v>
      </c>
      <c r="AL622" s="19">
        <v>-2068.5700000000002</v>
      </c>
      <c r="AM622" s="19">
        <v>4684.79</v>
      </c>
      <c r="AN622" s="19">
        <v>4497.74</v>
      </c>
      <c r="AO622" s="224">
        <v>9271.11</v>
      </c>
      <c r="AP622" s="224">
        <v>10168.18</v>
      </c>
    </row>
    <row r="623" spans="1:42" hidden="1" outlineLevel="1" x14ac:dyDescent="0.25">
      <c r="A623" s="49" t="s">
        <v>838</v>
      </c>
      <c r="B623" s="50"/>
      <c r="C623" s="7"/>
      <c r="D623" s="7"/>
      <c r="E623" s="7"/>
      <c r="F623" s="7"/>
    </row>
    <row r="624" spans="1:42" hidden="1" outlineLevel="1" x14ac:dyDescent="0.25">
      <c r="A624" s="28" t="s">
        <v>863</v>
      </c>
      <c r="B624" s="32"/>
      <c r="C624" s="7"/>
      <c r="D624" s="7"/>
      <c r="E624" s="7"/>
      <c r="F624" s="7"/>
    </row>
    <row r="625" spans="1:42" hidden="1" outlineLevel="1" x14ac:dyDescent="0.25">
      <c r="A625" s="28" t="s">
        <v>240</v>
      </c>
      <c r="B625" s="32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224">
        <v>0</v>
      </c>
      <c r="AP625" s="224">
        <v>0</v>
      </c>
    </row>
    <row r="626" spans="1:42" hidden="1" outlineLevel="1" x14ac:dyDescent="0.25">
      <c r="A626" s="28" t="s">
        <v>241</v>
      </c>
      <c r="B626" s="32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224">
        <v>0</v>
      </c>
      <c r="AP626" s="224">
        <v>0</v>
      </c>
    </row>
    <row r="627" spans="1:42" hidden="1" outlineLevel="1" x14ac:dyDescent="0.25">
      <c r="A627" s="28" t="s">
        <v>242</v>
      </c>
      <c r="B627" s="32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>
        <v>304810.64</v>
      </c>
      <c r="AB627" s="19">
        <v>287071.8</v>
      </c>
      <c r="AC627" s="19">
        <v>294978.51</v>
      </c>
      <c r="AD627" s="19">
        <v>306499.73</v>
      </c>
      <c r="AE627" s="19">
        <v>310305.15000000002</v>
      </c>
      <c r="AF627" s="19">
        <v>335186.46999999997</v>
      </c>
      <c r="AG627" s="19">
        <v>345290.97</v>
      </c>
      <c r="AH627" s="19">
        <v>370249.83</v>
      </c>
      <c r="AI627" s="19">
        <v>383915.4</v>
      </c>
      <c r="AJ627" s="19">
        <v>383017.87</v>
      </c>
      <c r="AK627" s="19">
        <v>389478.87</v>
      </c>
      <c r="AL627" s="19">
        <v>378640.05</v>
      </c>
      <c r="AM627" s="19">
        <v>410512.19</v>
      </c>
      <c r="AN627" s="19">
        <v>409003.76</v>
      </c>
      <c r="AO627" s="224">
        <v>392326.48</v>
      </c>
      <c r="AP627" s="224">
        <v>408588.3</v>
      </c>
    </row>
    <row r="628" spans="1:42" hidden="1" outlineLevel="1" x14ac:dyDescent="0.25">
      <c r="A628" s="28" t="s">
        <v>243</v>
      </c>
      <c r="B628" s="32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>
        <v>569439.21</v>
      </c>
      <c r="AB628" s="19">
        <v>553789.39</v>
      </c>
      <c r="AC628" s="19">
        <v>569381.35</v>
      </c>
      <c r="AD628" s="19">
        <v>588590.9</v>
      </c>
      <c r="AE628" s="19">
        <v>592063.06000000006</v>
      </c>
      <c r="AF628" s="19">
        <v>633696.26</v>
      </c>
      <c r="AG628" s="19">
        <v>675242.51</v>
      </c>
      <c r="AH628" s="19">
        <v>706338.31</v>
      </c>
      <c r="AI628" s="19">
        <v>705517.91</v>
      </c>
      <c r="AJ628" s="19">
        <v>729105.33</v>
      </c>
      <c r="AK628" s="19">
        <v>746968.65</v>
      </c>
      <c r="AL628" s="19">
        <v>755596.27</v>
      </c>
      <c r="AM628" s="19">
        <v>811914.27</v>
      </c>
      <c r="AN628" s="19">
        <v>793344.83</v>
      </c>
      <c r="AO628" s="224">
        <v>773170.78</v>
      </c>
      <c r="AP628" s="224">
        <v>832731.47</v>
      </c>
    </row>
    <row r="629" spans="1:42" hidden="1" outlineLevel="1" x14ac:dyDescent="0.25">
      <c r="A629" s="28" t="s">
        <v>244</v>
      </c>
      <c r="B629" s="32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>
        <v>975618.86</v>
      </c>
      <c r="AB629" s="19">
        <v>951553.45</v>
      </c>
      <c r="AC629" s="19">
        <v>997151.49</v>
      </c>
      <c r="AD629" s="19">
        <v>989246.36</v>
      </c>
      <c r="AE629" s="19">
        <v>1027857.3</v>
      </c>
      <c r="AF629" s="19">
        <v>1044890.91</v>
      </c>
      <c r="AG629" s="19">
        <v>1078807.24</v>
      </c>
      <c r="AH629" s="19">
        <v>1102766.45</v>
      </c>
      <c r="AI629" s="19">
        <v>1133615.33</v>
      </c>
      <c r="AJ629" s="19">
        <v>1159825.19</v>
      </c>
      <c r="AK629" s="19">
        <v>1193116.68</v>
      </c>
      <c r="AL629" s="19">
        <v>1188717.8700000001</v>
      </c>
      <c r="AM629" s="19">
        <v>1263100.45</v>
      </c>
      <c r="AN629" s="19">
        <v>1233078.19</v>
      </c>
      <c r="AO629" s="224">
        <v>1234674.47</v>
      </c>
      <c r="AP629" s="224">
        <v>1248050.45</v>
      </c>
    </row>
    <row r="630" spans="1:42" hidden="1" outlineLevel="1" x14ac:dyDescent="0.25">
      <c r="A630" s="28" t="s">
        <v>245</v>
      </c>
      <c r="B630" s="32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>
        <v>1260515.3799999999</v>
      </c>
      <c r="AB630" s="19">
        <v>1225467.3400000001</v>
      </c>
      <c r="AC630" s="19">
        <v>1294406.8899999999</v>
      </c>
      <c r="AD630" s="19">
        <v>1289066.57</v>
      </c>
      <c r="AE630" s="19">
        <v>1331806.3899999999</v>
      </c>
      <c r="AF630" s="19">
        <v>1423934.93</v>
      </c>
      <c r="AG630" s="19">
        <v>1502792.65</v>
      </c>
      <c r="AH630" s="19">
        <v>1579287.25</v>
      </c>
      <c r="AI630" s="19">
        <v>1637092.69</v>
      </c>
      <c r="AJ630" s="19">
        <v>1678077.72</v>
      </c>
      <c r="AK630" s="19">
        <v>1709836.91</v>
      </c>
      <c r="AL630" s="19">
        <v>1723794.84</v>
      </c>
      <c r="AM630" s="19">
        <v>1878358.51</v>
      </c>
      <c r="AN630" s="19">
        <v>1875539.99</v>
      </c>
      <c r="AO630" s="224">
        <v>1854152.48</v>
      </c>
      <c r="AP630" s="224">
        <v>1910772.16</v>
      </c>
    </row>
    <row r="631" spans="1:42" hidden="1" outlineLevel="1" x14ac:dyDescent="0.25">
      <c r="A631" s="28" t="s">
        <v>246</v>
      </c>
      <c r="B631" s="32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>
        <v>1347757.45</v>
      </c>
      <c r="AB631" s="19">
        <v>1283907.6000000001</v>
      </c>
      <c r="AC631" s="19">
        <v>1326988.67</v>
      </c>
      <c r="AD631" s="19">
        <v>1428694.66</v>
      </c>
      <c r="AE631" s="19">
        <v>1448990.88</v>
      </c>
      <c r="AF631" s="19">
        <v>1527510.53</v>
      </c>
      <c r="AG631" s="19">
        <v>1581462.99</v>
      </c>
      <c r="AH631" s="19">
        <v>1672072.71</v>
      </c>
      <c r="AI631" s="19">
        <v>1752208.87</v>
      </c>
      <c r="AJ631" s="19">
        <v>1808062.18</v>
      </c>
      <c r="AK631" s="19">
        <v>1846691.78</v>
      </c>
      <c r="AL631" s="19">
        <v>1882799.86</v>
      </c>
      <c r="AM631" s="19">
        <v>2020877.03</v>
      </c>
      <c r="AN631" s="19">
        <v>1900332.31</v>
      </c>
      <c r="AO631" s="224">
        <v>1913368.99</v>
      </c>
      <c r="AP631" s="224">
        <v>1977643.17</v>
      </c>
    </row>
    <row r="632" spans="1:42" hidden="1" outlineLevel="1" x14ac:dyDescent="0.25">
      <c r="A632" s="28" t="s">
        <v>247</v>
      </c>
      <c r="B632" s="32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>
        <v>1547457.7</v>
      </c>
      <c r="AB632" s="19">
        <v>1521568.92</v>
      </c>
      <c r="AC632" s="19">
        <v>1562812.73</v>
      </c>
      <c r="AD632" s="19">
        <v>1641181.76</v>
      </c>
      <c r="AE632" s="19">
        <v>1673861.77</v>
      </c>
      <c r="AF632" s="19">
        <v>1753641.21</v>
      </c>
      <c r="AG632" s="19">
        <v>1788560.87</v>
      </c>
      <c r="AH632" s="19">
        <v>1860708.53</v>
      </c>
      <c r="AI632" s="19">
        <v>1922115.96</v>
      </c>
      <c r="AJ632" s="19">
        <v>1975025.66</v>
      </c>
      <c r="AK632" s="19">
        <v>2020755.87</v>
      </c>
      <c r="AL632" s="19">
        <v>2044159.21</v>
      </c>
      <c r="AM632" s="19">
        <v>2171252.41</v>
      </c>
      <c r="AN632" s="19">
        <v>2136538.11</v>
      </c>
      <c r="AO632" s="224">
        <v>2101663.29</v>
      </c>
      <c r="AP632" s="224">
        <v>2132649.64</v>
      </c>
    </row>
    <row r="633" spans="1:42" hidden="1" outlineLevel="1" x14ac:dyDescent="0.25">
      <c r="A633" s="28" t="s">
        <v>248</v>
      </c>
      <c r="B633" s="32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>
        <v>872266.55</v>
      </c>
      <c r="AB633" s="19">
        <v>868005.23</v>
      </c>
      <c r="AC633" s="19">
        <v>940281.79</v>
      </c>
      <c r="AD633" s="19">
        <v>975505.59</v>
      </c>
      <c r="AE633" s="19">
        <v>1037497.8</v>
      </c>
      <c r="AF633" s="19">
        <v>1085198.03</v>
      </c>
      <c r="AG633" s="19">
        <v>1138831.1399999999</v>
      </c>
      <c r="AH633" s="19">
        <v>1169954.69</v>
      </c>
      <c r="AI633" s="19">
        <v>1218598.94</v>
      </c>
      <c r="AJ633" s="19">
        <v>1268425.96</v>
      </c>
      <c r="AK633" s="19">
        <v>1296875.33</v>
      </c>
      <c r="AL633" s="19">
        <v>1312729.8899999999</v>
      </c>
      <c r="AM633" s="19">
        <v>1413815.41</v>
      </c>
      <c r="AN633" s="19">
        <v>1375391.43</v>
      </c>
      <c r="AO633" s="224">
        <v>1344408.96</v>
      </c>
      <c r="AP633" s="224">
        <v>1399340.84</v>
      </c>
    </row>
    <row r="634" spans="1:42" hidden="1" outlineLevel="1" x14ac:dyDescent="0.25">
      <c r="A634" s="28" t="s">
        <v>249</v>
      </c>
      <c r="B634" s="32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>
        <v>2580430.8199999998</v>
      </c>
      <c r="AB634" s="19">
        <v>2536068.0099999998</v>
      </c>
      <c r="AC634" s="19">
        <v>2641110.5099999998</v>
      </c>
      <c r="AD634" s="19">
        <v>2733565.86</v>
      </c>
      <c r="AE634" s="19">
        <v>2788140.01</v>
      </c>
      <c r="AF634" s="19">
        <v>2977236.97</v>
      </c>
      <c r="AG634" s="19">
        <v>3026423.4</v>
      </c>
      <c r="AH634" s="19">
        <v>3148160.75</v>
      </c>
      <c r="AI634" s="19">
        <v>3204820.46</v>
      </c>
      <c r="AJ634" s="19">
        <v>3254231.6</v>
      </c>
      <c r="AK634" s="19">
        <v>3337479.83</v>
      </c>
      <c r="AL634" s="19">
        <v>3465100.95</v>
      </c>
      <c r="AM634" s="19">
        <v>3606738.53</v>
      </c>
      <c r="AN634" s="19">
        <v>3565816.65</v>
      </c>
      <c r="AO634" s="224">
        <v>3506759.76</v>
      </c>
      <c r="AP634" s="224">
        <v>3584669.31</v>
      </c>
    </row>
    <row r="635" spans="1:42" hidden="1" outlineLevel="1" x14ac:dyDescent="0.25">
      <c r="A635" s="28" t="s">
        <v>250</v>
      </c>
      <c r="B635" s="32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>
        <v>2415230.91</v>
      </c>
      <c r="AB635" s="19">
        <v>2450976.3199999998</v>
      </c>
      <c r="AC635" s="19">
        <v>2562172.81</v>
      </c>
      <c r="AD635" s="19">
        <v>2659909.08</v>
      </c>
      <c r="AE635" s="19">
        <v>2687290.61</v>
      </c>
      <c r="AF635" s="19">
        <v>2790625.87</v>
      </c>
      <c r="AG635" s="19">
        <v>2854961.28</v>
      </c>
      <c r="AH635" s="19">
        <v>2946755.13</v>
      </c>
      <c r="AI635" s="19">
        <v>3006083.57</v>
      </c>
      <c r="AJ635" s="19">
        <v>3061570.55</v>
      </c>
      <c r="AK635" s="19">
        <v>3146385.26</v>
      </c>
      <c r="AL635" s="19">
        <v>3198441.11</v>
      </c>
      <c r="AM635" s="19">
        <v>3360892.11</v>
      </c>
      <c r="AN635" s="19">
        <v>3329058.04</v>
      </c>
      <c r="AO635" s="224">
        <v>3373756.71</v>
      </c>
      <c r="AP635" s="224">
        <v>3426467.15</v>
      </c>
    </row>
    <row r="636" spans="1:42" hidden="1" outlineLevel="1" x14ac:dyDescent="0.25">
      <c r="A636" s="28" t="s">
        <v>251</v>
      </c>
      <c r="B636" s="32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>
        <v>5221450.0199999996</v>
      </c>
      <c r="AB636" s="19">
        <v>5103974.41</v>
      </c>
      <c r="AC636" s="19">
        <v>5227271.76</v>
      </c>
      <c r="AD636" s="19">
        <v>5491427.8499999996</v>
      </c>
      <c r="AE636" s="19">
        <v>5618179.4500000002</v>
      </c>
      <c r="AF636" s="19">
        <v>5815133.6799999997</v>
      </c>
      <c r="AG636" s="19">
        <v>6081152.7800000003</v>
      </c>
      <c r="AH636" s="19">
        <v>6242212.3200000003</v>
      </c>
      <c r="AI636" s="19">
        <v>6468249.8300000001</v>
      </c>
      <c r="AJ636" s="19">
        <v>6671586.3899999997</v>
      </c>
      <c r="AK636" s="19">
        <v>6850835.2599999998</v>
      </c>
      <c r="AL636" s="19">
        <v>7012560.0099999998</v>
      </c>
      <c r="AM636" s="19">
        <v>7386356.9400000004</v>
      </c>
      <c r="AN636" s="19">
        <v>7250965.9299999997</v>
      </c>
      <c r="AO636" s="224">
        <v>7213136.5999999996</v>
      </c>
      <c r="AP636" s="224">
        <v>7376553.7199999997</v>
      </c>
    </row>
    <row r="637" spans="1:42" hidden="1" outlineLevel="1" x14ac:dyDescent="0.25">
      <c r="A637" s="28" t="s">
        <v>252</v>
      </c>
      <c r="B637" s="32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>
        <v>10598434.82</v>
      </c>
      <c r="AB637" s="19">
        <v>10546726.949999999</v>
      </c>
      <c r="AC637" s="19">
        <v>11093853.85</v>
      </c>
      <c r="AD637" s="19">
        <v>11433372.289999999</v>
      </c>
      <c r="AE637" s="19">
        <v>11703634.550000001</v>
      </c>
      <c r="AF637" s="19">
        <v>12208687.26</v>
      </c>
      <c r="AG637" s="19">
        <v>12522296.08</v>
      </c>
      <c r="AH637" s="19">
        <v>12934340.9</v>
      </c>
      <c r="AI637" s="19">
        <v>13197066.34</v>
      </c>
      <c r="AJ637" s="19">
        <v>13563425.02</v>
      </c>
      <c r="AK637" s="19">
        <v>13968237.960000001</v>
      </c>
      <c r="AL637" s="19">
        <v>14345518.98</v>
      </c>
      <c r="AM637" s="19">
        <v>15042863.689999999</v>
      </c>
      <c r="AN637" s="19">
        <v>14956791.890000001</v>
      </c>
      <c r="AO637" s="224">
        <v>14896258.59</v>
      </c>
      <c r="AP637" s="224">
        <v>15214822.859999999</v>
      </c>
    </row>
    <row r="638" spans="1:42" hidden="1" outlineLevel="1" x14ac:dyDescent="0.25">
      <c r="A638" s="28" t="s">
        <v>253</v>
      </c>
      <c r="B638" s="32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>
        <v>10905317.17</v>
      </c>
      <c r="AB638" s="19">
        <v>11213717.810000001</v>
      </c>
      <c r="AC638" s="19">
        <v>11930154.970000001</v>
      </c>
      <c r="AD638" s="19">
        <v>12381730.060000001</v>
      </c>
      <c r="AE638" s="19">
        <v>12785342.23</v>
      </c>
      <c r="AF638" s="19">
        <v>13292740.310000001</v>
      </c>
      <c r="AG638" s="19">
        <v>13696482.890000001</v>
      </c>
      <c r="AH638" s="19">
        <v>14059913.83</v>
      </c>
      <c r="AI638" s="19">
        <v>14311817.27</v>
      </c>
      <c r="AJ638" s="19">
        <v>14653789.640000001</v>
      </c>
      <c r="AK638" s="19">
        <v>14966594.130000001</v>
      </c>
      <c r="AL638" s="19">
        <v>15374864.51</v>
      </c>
      <c r="AM638" s="19">
        <v>15875443.380000001</v>
      </c>
      <c r="AN638" s="19">
        <v>15785019.42</v>
      </c>
      <c r="AO638" s="224">
        <v>15664430.07</v>
      </c>
      <c r="AP638" s="224">
        <v>15880267.85</v>
      </c>
    </row>
    <row r="639" spans="1:42" hidden="1" outlineLevel="1" x14ac:dyDescent="0.25">
      <c r="A639" s="28" t="s">
        <v>254</v>
      </c>
      <c r="B639" s="32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>
        <v>13406608.449999999</v>
      </c>
      <c r="AB639" s="19">
        <v>13455886.58</v>
      </c>
      <c r="AC639" s="19">
        <v>14151796.369999999</v>
      </c>
      <c r="AD639" s="19">
        <v>14719905.369999999</v>
      </c>
      <c r="AE639" s="19">
        <v>15225266.779999999</v>
      </c>
      <c r="AF639" s="19">
        <v>15833708.76</v>
      </c>
      <c r="AG639" s="19">
        <v>16609579.67</v>
      </c>
      <c r="AH639" s="19">
        <v>16975922.420000002</v>
      </c>
      <c r="AI639" s="19">
        <v>17247805.969999999</v>
      </c>
      <c r="AJ639" s="19">
        <v>17735174.539999999</v>
      </c>
      <c r="AK639" s="19">
        <v>18177630.98</v>
      </c>
      <c r="AL639" s="19">
        <v>18686500.41</v>
      </c>
      <c r="AM639" s="19">
        <v>19508098.989999998</v>
      </c>
      <c r="AN639" s="19">
        <v>19431114.300000001</v>
      </c>
      <c r="AO639" s="224">
        <v>19202612.420000002</v>
      </c>
      <c r="AP639" s="224">
        <v>19720617.670000002</v>
      </c>
    </row>
    <row r="640" spans="1:42" hidden="1" outlineLevel="1" x14ac:dyDescent="0.25">
      <c r="A640" s="28" t="s">
        <v>255</v>
      </c>
      <c r="B640" s="32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>
        <v>8459805.7799999993</v>
      </c>
      <c r="AB640" s="19">
        <v>8700744.5899999999</v>
      </c>
      <c r="AC640" s="19">
        <v>9205189.8900000006</v>
      </c>
      <c r="AD640" s="19">
        <v>9553480.1400000006</v>
      </c>
      <c r="AE640" s="19">
        <v>9871048.6099999994</v>
      </c>
      <c r="AF640" s="19">
        <v>10217586.18</v>
      </c>
      <c r="AG640" s="19">
        <v>10669188.52</v>
      </c>
      <c r="AH640" s="19">
        <v>11112157.73</v>
      </c>
      <c r="AI640" s="19">
        <v>11484612.119999999</v>
      </c>
      <c r="AJ640" s="19">
        <v>11738530.140000001</v>
      </c>
      <c r="AK640" s="19">
        <v>12125636.960000001</v>
      </c>
      <c r="AL640" s="19">
        <v>12516505.210000001</v>
      </c>
      <c r="AM640" s="19">
        <v>13044789.08</v>
      </c>
      <c r="AN640" s="19">
        <v>12957692.189999999</v>
      </c>
      <c r="AO640" s="224">
        <v>13061182.800000001</v>
      </c>
      <c r="AP640" s="224">
        <v>13241331.4</v>
      </c>
    </row>
    <row r="641" spans="1:42" hidden="1" outlineLevel="1" x14ac:dyDescent="0.25">
      <c r="A641" s="28" t="s">
        <v>256</v>
      </c>
      <c r="B641" s="32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>
        <v>12644199.07</v>
      </c>
      <c r="AB641" s="19">
        <v>12006079.16</v>
      </c>
      <c r="AC641" s="19">
        <v>12567387.66</v>
      </c>
      <c r="AD641" s="19">
        <v>13419967.949999999</v>
      </c>
      <c r="AE641" s="19">
        <v>13870476.41</v>
      </c>
      <c r="AF641" s="19">
        <v>14944616.699999999</v>
      </c>
      <c r="AG641" s="19">
        <v>15438092.279999999</v>
      </c>
      <c r="AH641" s="19">
        <v>15731164.029999999</v>
      </c>
      <c r="AI641" s="19">
        <v>16023067.66</v>
      </c>
      <c r="AJ641" s="19">
        <v>16180554.42</v>
      </c>
      <c r="AK641" s="19">
        <v>16354786.74</v>
      </c>
      <c r="AL641" s="19">
        <v>16696607.949999999</v>
      </c>
      <c r="AM641" s="19">
        <v>17690013.899999999</v>
      </c>
      <c r="AN641" s="19">
        <v>16779122.059999999</v>
      </c>
      <c r="AO641" s="224">
        <v>16242094.51</v>
      </c>
      <c r="AP641" s="224">
        <v>16853785.050000001</v>
      </c>
    </row>
    <row r="642" spans="1:42" hidden="1" outlineLevel="1" x14ac:dyDescent="0.25">
      <c r="A642" s="28" t="s">
        <v>257</v>
      </c>
      <c r="B642" s="32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>
        <v>9531957.4199999999</v>
      </c>
      <c r="AB642" s="19">
        <v>9711074.5800000001</v>
      </c>
      <c r="AC642" s="19">
        <v>10394960.619999999</v>
      </c>
      <c r="AD642" s="19">
        <v>10852246.5</v>
      </c>
      <c r="AE642" s="19">
        <v>11179148.550000001</v>
      </c>
      <c r="AF642" s="19">
        <v>11544309.24</v>
      </c>
      <c r="AG642" s="19">
        <v>11895585.380000001</v>
      </c>
      <c r="AH642" s="19">
        <v>12251069.1</v>
      </c>
      <c r="AI642" s="19">
        <v>12547001.82</v>
      </c>
      <c r="AJ642" s="19">
        <v>12916600.789999999</v>
      </c>
      <c r="AK642" s="19">
        <v>13124165.439999999</v>
      </c>
      <c r="AL642" s="19">
        <v>13554700.789999999</v>
      </c>
      <c r="AM642" s="19">
        <v>13957428.119999999</v>
      </c>
      <c r="AN642" s="19">
        <v>14231495.859999999</v>
      </c>
      <c r="AO642" s="224">
        <v>14146231.619999999</v>
      </c>
      <c r="AP642" s="224">
        <v>14463596.52</v>
      </c>
    </row>
    <row r="643" spans="1:42" hidden="1" outlineLevel="1" x14ac:dyDescent="0.25">
      <c r="A643" s="28" t="s">
        <v>258</v>
      </c>
      <c r="B643" s="32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>
        <v>9956367.5700000003</v>
      </c>
      <c r="AB643" s="19">
        <v>10297397.35</v>
      </c>
      <c r="AC643" s="19">
        <v>10963971.560000001</v>
      </c>
      <c r="AD643" s="19">
        <v>11339625.99</v>
      </c>
      <c r="AE643" s="19">
        <v>11661598.73</v>
      </c>
      <c r="AF643" s="19">
        <v>12093176.960000001</v>
      </c>
      <c r="AG643" s="19">
        <v>12542249.33</v>
      </c>
      <c r="AH643" s="19">
        <v>12981448.869999999</v>
      </c>
      <c r="AI643" s="19">
        <v>13235145.33</v>
      </c>
      <c r="AJ643" s="19">
        <v>13758648.210000001</v>
      </c>
      <c r="AK643" s="19">
        <v>14464290.58</v>
      </c>
      <c r="AL643" s="19">
        <v>14866260.92</v>
      </c>
      <c r="AM643" s="19">
        <v>15508037.869999999</v>
      </c>
      <c r="AN643" s="19">
        <v>15494475.689999999</v>
      </c>
      <c r="AO643" s="224">
        <v>15502396.539999999</v>
      </c>
      <c r="AP643" s="224">
        <v>15661874.75</v>
      </c>
    </row>
    <row r="644" spans="1:42" hidden="1" outlineLevel="1" x14ac:dyDescent="0.25">
      <c r="A644" s="28" t="s">
        <v>259</v>
      </c>
      <c r="B644" s="32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>
        <v>2531709.38</v>
      </c>
      <c r="AB644" s="19">
        <v>2549058.62</v>
      </c>
      <c r="AC644" s="19">
        <v>2732833.06</v>
      </c>
      <c r="AD644" s="19">
        <v>2895322.79</v>
      </c>
      <c r="AE644" s="19">
        <v>3026514.87</v>
      </c>
      <c r="AF644" s="19">
        <v>3214634.96</v>
      </c>
      <c r="AG644" s="19">
        <v>3329952.22</v>
      </c>
      <c r="AH644" s="19">
        <v>3515475.69</v>
      </c>
      <c r="AI644" s="19">
        <v>3712741.69</v>
      </c>
      <c r="AJ644" s="19">
        <v>3835769.39</v>
      </c>
      <c r="AK644" s="19">
        <v>3839924.72</v>
      </c>
      <c r="AL644" s="19">
        <v>3942605.19</v>
      </c>
      <c r="AM644" s="19">
        <v>3981784.95</v>
      </c>
      <c r="AN644" s="19">
        <v>3962133.93</v>
      </c>
      <c r="AO644" s="224">
        <v>3895389.61</v>
      </c>
      <c r="AP644" s="224">
        <v>4016853.65</v>
      </c>
    </row>
    <row r="645" spans="1:42" hidden="1" outlineLevel="1" x14ac:dyDescent="0.25">
      <c r="A645" s="28" t="s">
        <v>260</v>
      </c>
      <c r="B645" s="32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>
        <v>896685.68</v>
      </c>
      <c r="AB645" s="19">
        <v>965416.77</v>
      </c>
      <c r="AC645" s="19">
        <v>993808.08</v>
      </c>
      <c r="AD645" s="19">
        <v>1096861.27</v>
      </c>
      <c r="AE645" s="19">
        <v>1160195.96</v>
      </c>
      <c r="AF645" s="19">
        <v>1173499.3</v>
      </c>
      <c r="AG645" s="19">
        <v>1235950.8600000001</v>
      </c>
      <c r="AH645" s="19">
        <v>1247612.2</v>
      </c>
      <c r="AI645" s="19">
        <v>1245070.3</v>
      </c>
      <c r="AJ645" s="19">
        <v>1293282.2</v>
      </c>
      <c r="AK645" s="19">
        <v>1357877.69</v>
      </c>
      <c r="AL645" s="19">
        <v>1328249.83</v>
      </c>
      <c r="AM645" s="19">
        <v>1345673.6</v>
      </c>
      <c r="AN645" s="19">
        <v>1382197.67</v>
      </c>
      <c r="AO645" s="224">
        <v>1328866.94</v>
      </c>
      <c r="AP645" s="224">
        <v>1294645.2</v>
      </c>
    </row>
    <row r="646" spans="1:42" hidden="1" outlineLevel="1" x14ac:dyDescent="0.25">
      <c r="A646" s="16" t="s">
        <v>831</v>
      </c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>
        <v>0</v>
      </c>
      <c r="AB646" s="19">
        <v>0</v>
      </c>
      <c r="AC646" s="19">
        <v>0</v>
      </c>
      <c r="AD646" s="19">
        <v>428918.07</v>
      </c>
      <c r="AE646" s="19">
        <v>451003.39</v>
      </c>
      <c r="AF646" s="19">
        <v>445964.41</v>
      </c>
      <c r="AG646" s="19">
        <v>488632.85</v>
      </c>
      <c r="AH646" s="19">
        <v>469546.7</v>
      </c>
      <c r="AI646" s="19">
        <v>500822.18</v>
      </c>
      <c r="AJ646" s="19">
        <v>514808.31</v>
      </c>
      <c r="AK646" s="19">
        <v>597207.61</v>
      </c>
      <c r="AL646" s="19">
        <v>623014.56000000006</v>
      </c>
      <c r="AM646" s="19">
        <v>622095.47</v>
      </c>
      <c r="AN646" s="19">
        <v>653222.63</v>
      </c>
      <c r="AO646" s="224">
        <v>607861.88</v>
      </c>
      <c r="AP646" s="224">
        <v>534606.31000000006</v>
      </c>
    </row>
    <row r="647" spans="1:42" hidden="1" outlineLevel="1" x14ac:dyDescent="0.25">
      <c r="A647" s="16" t="s">
        <v>832</v>
      </c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>
        <v>0</v>
      </c>
      <c r="AB647" s="19">
        <v>0</v>
      </c>
      <c r="AC647" s="19">
        <v>0</v>
      </c>
      <c r="AD647" s="19">
        <v>108860.05</v>
      </c>
      <c r="AE647" s="19">
        <v>91577.75</v>
      </c>
      <c r="AF647" s="19">
        <v>109936.04</v>
      </c>
      <c r="AG647" s="19">
        <v>109764.04</v>
      </c>
      <c r="AH647" s="19">
        <v>100330.71</v>
      </c>
      <c r="AI647" s="19">
        <v>100600.2</v>
      </c>
      <c r="AJ647" s="19">
        <v>94707.22</v>
      </c>
      <c r="AK647" s="19">
        <v>89585.19</v>
      </c>
      <c r="AL647" s="19">
        <v>92062.74</v>
      </c>
      <c r="AM647" s="19">
        <v>86107.09</v>
      </c>
      <c r="AN647" s="19">
        <v>85045.34</v>
      </c>
      <c r="AO647" s="224">
        <v>61254.25</v>
      </c>
      <c r="AP647" s="224">
        <v>56185.97</v>
      </c>
    </row>
    <row r="648" spans="1:42" hidden="1" outlineLevel="1" x14ac:dyDescent="0.25">
      <c r="A648" s="16" t="s">
        <v>833</v>
      </c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>
        <v>0</v>
      </c>
      <c r="AB648" s="19">
        <v>0</v>
      </c>
      <c r="AC648" s="19">
        <v>0</v>
      </c>
      <c r="AD648" s="19">
        <v>56704.82</v>
      </c>
      <c r="AE648" s="19">
        <v>63293.87</v>
      </c>
      <c r="AF648" s="19">
        <v>66082.259999999995</v>
      </c>
      <c r="AG648" s="19">
        <v>65764.86</v>
      </c>
      <c r="AH648" s="19">
        <v>67768.639999999999</v>
      </c>
      <c r="AI648" s="19">
        <v>48866.06</v>
      </c>
      <c r="AJ648" s="19">
        <v>46127.519999999997</v>
      </c>
      <c r="AK648" s="19">
        <v>41573.61</v>
      </c>
      <c r="AL648" s="19">
        <v>41232.400000000001</v>
      </c>
      <c r="AM648" s="19">
        <v>47864.07</v>
      </c>
      <c r="AN648" s="19">
        <v>50421.26</v>
      </c>
      <c r="AO648" s="224">
        <v>43665.72</v>
      </c>
      <c r="AP648" s="224">
        <v>43406.48</v>
      </c>
    </row>
    <row r="649" spans="1:42" hidden="1" outlineLevel="1" x14ac:dyDescent="0.25">
      <c r="A649" s="16" t="s">
        <v>834</v>
      </c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>
        <v>0</v>
      </c>
      <c r="AB649" s="19">
        <v>0</v>
      </c>
      <c r="AC649" s="19">
        <v>0</v>
      </c>
      <c r="AD649" s="19">
        <v>23108.41</v>
      </c>
      <c r="AE649" s="19">
        <v>26282.57</v>
      </c>
      <c r="AF649" s="19">
        <v>22652.41</v>
      </c>
      <c r="AG649" s="19">
        <v>17156.72</v>
      </c>
      <c r="AH649" s="19">
        <v>7725.03</v>
      </c>
      <c r="AI649" s="19">
        <v>6718.49</v>
      </c>
      <c r="AJ649" s="19">
        <v>14812.53</v>
      </c>
      <c r="AK649" s="19">
        <v>14907.82</v>
      </c>
      <c r="AL649" s="19">
        <v>17987.73</v>
      </c>
      <c r="AM649" s="19">
        <v>11137.41</v>
      </c>
      <c r="AN649" s="19">
        <v>7916.67</v>
      </c>
      <c r="AO649" s="224">
        <v>29391.83</v>
      </c>
      <c r="AP649" s="224">
        <v>4470.3900000000003</v>
      </c>
    </row>
    <row r="650" spans="1:42" hidden="1" outlineLevel="1" x14ac:dyDescent="0.25">
      <c r="A650" s="16" t="s">
        <v>835</v>
      </c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>
        <v>0</v>
      </c>
      <c r="AB650" s="19">
        <v>0</v>
      </c>
      <c r="AC650" s="19">
        <v>0</v>
      </c>
      <c r="AD650" s="19">
        <v>10446.07</v>
      </c>
      <c r="AE650" s="19">
        <v>20575.53</v>
      </c>
      <c r="AF650" s="19">
        <v>28334.23</v>
      </c>
      <c r="AG650" s="19">
        <v>35009.919999999998</v>
      </c>
      <c r="AH650" s="19">
        <v>67899.210000000006</v>
      </c>
      <c r="AI650" s="19">
        <v>22079.48</v>
      </c>
      <c r="AJ650" s="19">
        <v>20333.45</v>
      </c>
      <c r="AK650" s="19">
        <v>59513.64</v>
      </c>
      <c r="AL650" s="19">
        <v>15055.83</v>
      </c>
      <c r="AM650" s="19">
        <v>74258.45</v>
      </c>
      <c r="AN650" s="19">
        <v>62900.51</v>
      </c>
      <c r="AO650" s="224">
        <v>53487.35</v>
      </c>
      <c r="AP650" s="224">
        <v>89635.89</v>
      </c>
    </row>
    <row r="651" spans="1:42" hidden="1" outlineLevel="1" x14ac:dyDescent="0.25">
      <c r="A651" s="16" t="s">
        <v>836</v>
      </c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>
        <v>0</v>
      </c>
      <c r="AB651" s="19">
        <v>0</v>
      </c>
      <c r="AC651" s="19">
        <v>0</v>
      </c>
      <c r="AD651" s="19">
        <v>2661.71</v>
      </c>
      <c r="AE651" s="19">
        <v>13578.41</v>
      </c>
      <c r="AF651" s="19">
        <v>10425.879999999999</v>
      </c>
      <c r="AG651" s="19">
        <v>41358.32</v>
      </c>
      <c r="AH651" s="19">
        <v>668.68</v>
      </c>
      <c r="AI651" s="19">
        <v>3474.68</v>
      </c>
      <c r="AJ651" s="19">
        <v>3196.2</v>
      </c>
      <c r="AK651" s="19">
        <v>5168.41</v>
      </c>
      <c r="AL651" s="19">
        <v>-2068.5700000000002</v>
      </c>
      <c r="AM651" s="19">
        <v>4684.79</v>
      </c>
      <c r="AN651" s="19">
        <v>4497.74</v>
      </c>
      <c r="AO651" s="224">
        <v>9271.11</v>
      </c>
      <c r="AP651" s="224">
        <v>10168.18</v>
      </c>
    </row>
    <row r="652" spans="1:42" hidden="1" outlineLevel="1" x14ac:dyDescent="0.25">
      <c r="A652" s="49" t="s">
        <v>839</v>
      </c>
      <c r="B652" s="50"/>
      <c r="C652" s="7"/>
      <c r="D652" s="7"/>
      <c r="E652" s="7"/>
      <c r="F652" s="7"/>
    </row>
    <row r="653" spans="1:42" hidden="1" outlineLevel="1" x14ac:dyDescent="0.25">
      <c r="A653" s="28" t="s">
        <v>864</v>
      </c>
      <c r="B653" s="32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</row>
    <row r="654" spans="1:42" hidden="1" outlineLevel="1" x14ac:dyDescent="0.25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>
        <v>91</v>
      </c>
      <c r="AB654" s="17">
        <v>153</v>
      </c>
      <c r="AC654" s="17">
        <v>125</v>
      </c>
      <c r="AD654" s="17">
        <v>98</v>
      </c>
      <c r="AE654" s="17">
        <v>248</v>
      </c>
      <c r="AF654" s="17">
        <v>145</v>
      </c>
      <c r="AG654" s="17">
        <v>133</v>
      </c>
      <c r="AH654" s="17">
        <v>146</v>
      </c>
      <c r="AI654" s="17">
        <v>197</v>
      </c>
      <c r="AJ654" s="17">
        <v>97</v>
      </c>
      <c r="AK654" s="17">
        <v>184</v>
      </c>
      <c r="AL654" s="17">
        <v>177</v>
      </c>
      <c r="AM654" s="17">
        <v>113</v>
      </c>
      <c r="AN654" s="17">
        <v>161</v>
      </c>
      <c r="AO654" s="218">
        <v>162</v>
      </c>
      <c r="AP654" s="218">
        <v>95</v>
      </c>
    </row>
    <row r="655" spans="1:42" hidden="1" outlineLevel="1" x14ac:dyDescent="0.25">
      <c r="A655" s="115">
        <v>0</v>
      </c>
      <c r="B655" s="175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218">
        <v>0</v>
      </c>
      <c r="AP655" s="218">
        <v>0</v>
      </c>
    </row>
    <row r="656" spans="1:42" hidden="1" outlineLevel="1" x14ac:dyDescent="0.25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>
        <v>2529</v>
      </c>
      <c r="AB656" s="17">
        <v>2591</v>
      </c>
      <c r="AC656" s="17">
        <v>2648</v>
      </c>
      <c r="AD656" s="17">
        <v>2722</v>
      </c>
      <c r="AE656" s="17">
        <v>2792</v>
      </c>
      <c r="AF656" s="17">
        <v>2859</v>
      </c>
      <c r="AG656" s="17">
        <v>2652</v>
      </c>
      <c r="AH656" s="17">
        <v>2707</v>
      </c>
      <c r="AI656" s="17">
        <v>2771</v>
      </c>
      <c r="AJ656" s="17">
        <v>2695</v>
      </c>
      <c r="AK656" s="17">
        <v>2731</v>
      </c>
      <c r="AL656" s="17">
        <v>2773</v>
      </c>
      <c r="AM656" s="17">
        <v>2810</v>
      </c>
      <c r="AN656" s="17">
        <v>2867</v>
      </c>
      <c r="AO656" s="218">
        <v>2840</v>
      </c>
      <c r="AP656" s="218">
        <v>2931</v>
      </c>
    </row>
    <row r="657" spans="1:42" hidden="1" outlineLevel="1" x14ac:dyDescent="0.25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>
        <v>2662</v>
      </c>
      <c r="AB657" s="17">
        <v>2725</v>
      </c>
      <c r="AC657" s="17">
        <v>2779</v>
      </c>
      <c r="AD657" s="17">
        <v>2858</v>
      </c>
      <c r="AE657" s="17">
        <v>2937</v>
      </c>
      <c r="AF657" s="17">
        <v>3020</v>
      </c>
      <c r="AG657" s="17">
        <v>2877</v>
      </c>
      <c r="AH657" s="17">
        <v>2942</v>
      </c>
      <c r="AI657" s="17">
        <v>3005</v>
      </c>
      <c r="AJ657" s="17">
        <v>2883</v>
      </c>
      <c r="AK657" s="17">
        <v>2956</v>
      </c>
      <c r="AL657" s="17">
        <v>3015</v>
      </c>
      <c r="AM657" s="17">
        <v>3084</v>
      </c>
      <c r="AN657" s="17">
        <v>3165</v>
      </c>
      <c r="AO657" s="218">
        <v>3155</v>
      </c>
      <c r="AP657" s="218">
        <v>3342</v>
      </c>
    </row>
    <row r="658" spans="1:42" hidden="1" outlineLevel="1" x14ac:dyDescent="0.25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>
        <v>2567</v>
      </c>
      <c r="AB658" s="17">
        <v>2600</v>
      </c>
      <c r="AC658" s="17">
        <v>2649</v>
      </c>
      <c r="AD658" s="17">
        <v>2739</v>
      </c>
      <c r="AE658" s="17">
        <v>2798</v>
      </c>
      <c r="AF658" s="17">
        <v>2873</v>
      </c>
      <c r="AG658" s="17">
        <v>2635</v>
      </c>
      <c r="AH658" s="17">
        <v>2686</v>
      </c>
      <c r="AI658" s="17">
        <v>2754</v>
      </c>
      <c r="AJ658" s="17">
        <v>2666</v>
      </c>
      <c r="AK658" s="17">
        <v>2730</v>
      </c>
      <c r="AL658" s="17">
        <v>2791</v>
      </c>
      <c r="AM658" s="17">
        <v>2850</v>
      </c>
      <c r="AN658" s="17">
        <v>2906</v>
      </c>
      <c r="AO658" s="218">
        <v>2848</v>
      </c>
      <c r="AP658" s="218">
        <v>2905</v>
      </c>
    </row>
    <row r="659" spans="1:42" hidden="1" outlineLevel="1" x14ac:dyDescent="0.25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>
        <v>3008</v>
      </c>
      <c r="AB659" s="17">
        <v>3064</v>
      </c>
      <c r="AC659" s="17">
        <v>3143</v>
      </c>
      <c r="AD659" s="17">
        <v>3253</v>
      </c>
      <c r="AE659" s="17">
        <v>3348</v>
      </c>
      <c r="AF659" s="17">
        <v>3445</v>
      </c>
      <c r="AG659" s="17">
        <v>3277</v>
      </c>
      <c r="AH659" s="17">
        <v>3374</v>
      </c>
      <c r="AI659" s="17">
        <v>3494</v>
      </c>
      <c r="AJ659" s="17">
        <v>3374</v>
      </c>
      <c r="AK659" s="17">
        <v>3491</v>
      </c>
      <c r="AL659" s="17">
        <v>3567</v>
      </c>
      <c r="AM659" s="17">
        <v>3649</v>
      </c>
      <c r="AN659" s="17">
        <v>3720</v>
      </c>
      <c r="AO659" s="218">
        <v>3710</v>
      </c>
      <c r="AP659" s="218">
        <v>3820</v>
      </c>
    </row>
    <row r="660" spans="1:42" hidden="1" outlineLevel="1" x14ac:dyDescent="0.25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>
        <v>3593</v>
      </c>
      <c r="AB660" s="17">
        <v>3682</v>
      </c>
      <c r="AC660" s="17">
        <v>3783</v>
      </c>
      <c r="AD660" s="17">
        <v>3923</v>
      </c>
      <c r="AE660" s="17">
        <v>4062</v>
      </c>
      <c r="AF660" s="17">
        <v>4219</v>
      </c>
      <c r="AG660" s="17">
        <v>3987</v>
      </c>
      <c r="AH660" s="17">
        <v>4111</v>
      </c>
      <c r="AI660" s="17">
        <v>4239</v>
      </c>
      <c r="AJ660" s="17">
        <v>4028</v>
      </c>
      <c r="AK660" s="17">
        <v>4150</v>
      </c>
      <c r="AL660" s="17">
        <v>4267</v>
      </c>
      <c r="AM660" s="17">
        <v>4361</v>
      </c>
      <c r="AN660" s="17">
        <v>4438</v>
      </c>
      <c r="AO660" s="218">
        <v>4288</v>
      </c>
      <c r="AP660" s="218">
        <v>4399</v>
      </c>
    </row>
    <row r="661" spans="1:42" hidden="1" outlineLevel="1" x14ac:dyDescent="0.25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>
        <v>3163</v>
      </c>
      <c r="AB661" s="17">
        <v>3251</v>
      </c>
      <c r="AC661" s="17">
        <v>3350</v>
      </c>
      <c r="AD661" s="17">
        <v>3469</v>
      </c>
      <c r="AE661" s="17">
        <v>3571</v>
      </c>
      <c r="AF661" s="17">
        <v>3670</v>
      </c>
      <c r="AG661" s="17">
        <v>3441</v>
      </c>
      <c r="AH661" s="17">
        <v>3517</v>
      </c>
      <c r="AI661" s="17">
        <v>3608</v>
      </c>
      <c r="AJ661" s="17">
        <v>3473</v>
      </c>
      <c r="AK661" s="17">
        <v>3559</v>
      </c>
      <c r="AL661" s="17">
        <v>3647</v>
      </c>
      <c r="AM661" s="17">
        <v>3714</v>
      </c>
      <c r="AN661" s="17">
        <v>3778</v>
      </c>
      <c r="AO661" s="218">
        <v>3673</v>
      </c>
      <c r="AP661" s="218">
        <v>3743</v>
      </c>
    </row>
    <row r="662" spans="1:42" hidden="1" outlineLevel="1" x14ac:dyDescent="0.25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>
        <v>1127</v>
      </c>
      <c r="AB662" s="17">
        <v>1169</v>
      </c>
      <c r="AC662" s="17">
        <v>1217</v>
      </c>
      <c r="AD662" s="17">
        <v>1263</v>
      </c>
      <c r="AE662" s="17">
        <v>1282</v>
      </c>
      <c r="AF662" s="17">
        <v>1329</v>
      </c>
      <c r="AG662" s="17">
        <v>1242</v>
      </c>
      <c r="AH662" s="17">
        <v>1266</v>
      </c>
      <c r="AI662" s="17">
        <v>1297</v>
      </c>
      <c r="AJ662" s="17">
        <v>1293</v>
      </c>
      <c r="AK662" s="17">
        <v>1329</v>
      </c>
      <c r="AL662" s="17">
        <v>1368</v>
      </c>
      <c r="AM662" s="17">
        <v>1397</v>
      </c>
      <c r="AN662" s="17">
        <v>1448</v>
      </c>
      <c r="AO662" s="218">
        <v>1463</v>
      </c>
      <c r="AP662" s="218">
        <v>1510</v>
      </c>
    </row>
    <row r="663" spans="1:42" hidden="1" outlineLevel="1" x14ac:dyDescent="0.25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>
        <v>4373</v>
      </c>
      <c r="AB663" s="17">
        <v>4479</v>
      </c>
      <c r="AC663" s="17">
        <v>4589</v>
      </c>
      <c r="AD663" s="17">
        <v>4739</v>
      </c>
      <c r="AE663" s="17">
        <v>4856</v>
      </c>
      <c r="AF663" s="17">
        <v>5002</v>
      </c>
      <c r="AG663" s="17">
        <v>4341</v>
      </c>
      <c r="AH663" s="17">
        <v>4454</v>
      </c>
      <c r="AI663" s="17">
        <v>4578</v>
      </c>
      <c r="AJ663" s="17">
        <v>4398</v>
      </c>
      <c r="AK663" s="17">
        <v>4541</v>
      </c>
      <c r="AL663" s="17">
        <v>4642</v>
      </c>
      <c r="AM663" s="17">
        <v>4760</v>
      </c>
      <c r="AN663" s="17">
        <v>4868</v>
      </c>
      <c r="AO663" s="218">
        <v>4730</v>
      </c>
      <c r="AP663" s="218">
        <v>4848</v>
      </c>
    </row>
    <row r="664" spans="1:42" hidden="1" outlineLevel="1" x14ac:dyDescent="0.25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>
        <v>3278</v>
      </c>
      <c r="AB664" s="17">
        <v>3362</v>
      </c>
      <c r="AC664" s="17">
        <v>3454</v>
      </c>
      <c r="AD664" s="17">
        <v>3576</v>
      </c>
      <c r="AE664" s="17">
        <v>3674</v>
      </c>
      <c r="AF664" s="17">
        <v>3793</v>
      </c>
      <c r="AG664" s="17">
        <v>3605</v>
      </c>
      <c r="AH664" s="17">
        <v>3696</v>
      </c>
      <c r="AI664" s="17">
        <v>3782</v>
      </c>
      <c r="AJ664" s="17">
        <v>3623</v>
      </c>
      <c r="AK664" s="17">
        <v>3716</v>
      </c>
      <c r="AL664" s="17">
        <v>3787</v>
      </c>
      <c r="AM664" s="17">
        <v>3858</v>
      </c>
      <c r="AN664" s="17">
        <v>3938</v>
      </c>
      <c r="AO664" s="218">
        <v>3774</v>
      </c>
      <c r="AP664" s="218">
        <v>3879</v>
      </c>
    </row>
    <row r="665" spans="1:42" hidden="1" outlineLevel="1" x14ac:dyDescent="0.25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>
        <v>10701</v>
      </c>
      <c r="AB665" s="17">
        <v>10990</v>
      </c>
      <c r="AC665" s="17">
        <v>11312</v>
      </c>
      <c r="AD665" s="17">
        <v>11665</v>
      </c>
      <c r="AE665" s="17">
        <v>12055</v>
      </c>
      <c r="AF665" s="17">
        <v>12502</v>
      </c>
      <c r="AG665" s="17">
        <v>11843</v>
      </c>
      <c r="AH665" s="17">
        <v>12206</v>
      </c>
      <c r="AI665" s="17">
        <v>12507</v>
      </c>
      <c r="AJ665" s="17">
        <v>11743</v>
      </c>
      <c r="AK665" s="17">
        <v>12121</v>
      </c>
      <c r="AL665" s="17">
        <v>12433</v>
      </c>
      <c r="AM665" s="17">
        <v>12706</v>
      </c>
      <c r="AN665" s="17">
        <v>12953</v>
      </c>
      <c r="AO665" s="218">
        <v>12216</v>
      </c>
      <c r="AP665" s="218">
        <v>12543</v>
      </c>
    </row>
    <row r="666" spans="1:42" hidden="1" outlineLevel="1" x14ac:dyDescent="0.25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>
        <v>16238</v>
      </c>
      <c r="AB666" s="17">
        <v>16657</v>
      </c>
      <c r="AC666" s="17">
        <v>17158</v>
      </c>
      <c r="AD666" s="17">
        <v>17842</v>
      </c>
      <c r="AE666" s="17">
        <v>18441</v>
      </c>
      <c r="AF666" s="17">
        <v>19087</v>
      </c>
      <c r="AG666" s="17">
        <v>18163</v>
      </c>
      <c r="AH666" s="17">
        <v>18711</v>
      </c>
      <c r="AI666" s="17">
        <v>19250</v>
      </c>
      <c r="AJ666" s="17">
        <v>18090</v>
      </c>
      <c r="AK666" s="17">
        <v>18779</v>
      </c>
      <c r="AL666" s="17">
        <v>19307</v>
      </c>
      <c r="AM666" s="17">
        <v>19717</v>
      </c>
      <c r="AN666" s="17">
        <v>20173</v>
      </c>
      <c r="AO666" s="218">
        <v>18985</v>
      </c>
      <c r="AP666" s="218">
        <v>19524</v>
      </c>
    </row>
    <row r="667" spans="1:42" hidden="1" outlineLevel="1" x14ac:dyDescent="0.25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>
        <v>7449</v>
      </c>
      <c r="AB667" s="17">
        <v>7736</v>
      </c>
      <c r="AC667" s="17">
        <v>7983</v>
      </c>
      <c r="AD667" s="17">
        <v>8353</v>
      </c>
      <c r="AE667" s="17">
        <v>8616</v>
      </c>
      <c r="AF667" s="17">
        <v>8922</v>
      </c>
      <c r="AG667" s="17">
        <v>8932</v>
      </c>
      <c r="AH667" s="17">
        <v>9122</v>
      </c>
      <c r="AI667" s="17">
        <v>9364</v>
      </c>
      <c r="AJ667" s="17">
        <v>9399</v>
      </c>
      <c r="AK667" s="17">
        <v>9671</v>
      </c>
      <c r="AL667" s="17">
        <v>9827</v>
      </c>
      <c r="AM667" s="17">
        <v>10015</v>
      </c>
      <c r="AN667" s="17">
        <v>10151</v>
      </c>
      <c r="AO667" s="218">
        <v>10062</v>
      </c>
      <c r="AP667" s="218">
        <v>10237</v>
      </c>
    </row>
    <row r="668" spans="1:42" hidden="1" outlineLevel="1" x14ac:dyDescent="0.25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>
        <v>8617</v>
      </c>
      <c r="AB668" s="17">
        <v>8935</v>
      </c>
      <c r="AC668" s="17">
        <v>9226</v>
      </c>
      <c r="AD668" s="17">
        <v>9632</v>
      </c>
      <c r="AE668" s="17">
        <v>9955</v>
      </c>
      <c r="AF668" s="17">
        <v>10324</v>
      </c>
      <c r="AG668" s="17">
        <v>10284</v>
      </c>
      <c r="AH668" s="17">
        <v>10547</v>
      </c>
      <c r="AI668" s="17">
        <v>10832</v>
      </c>
      <c r="AJ668" s="17">
        <v>10714</v>
      </c>
      <c r="AK668" s="17">
        <v>11058</v>
      </c>
      <c r="AL668" s="17">
        <v>11297</v>
      </c>
      <c r="AM668" s="17">
        <v>11494</v>
      </c>
      <c r="AN668" s="17">
        <v>11681</v>
      </c>
      <c r="AO668" s="218">
        <v>11492</v>
      </c>
      <c r="AP668" s="218">
        <v>11764</v>
      </c>
    </row>
    <row r="669" spans="1:42" hidden="1" outlineLevel="1" x14ac:dyDescent="0.25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>
        <v>3866</v>
      </c>
      <c r="AB669" s="17">
        <v>4008</v>
      </c>
      <c r="AC669" s="17">
        <v>4143</v>
      </c>
      <c r="AD669" s="17">
        <v>4333</v>
      </c>
      <c r="AE669" s="17">
        <v>4490</v>
      </c>
      <c r="AF669" s="17">
        <v>4660</v>
      </c>
      <c r="AG669" s="17">
        <v>4684</v>
      </c>
      <c r="AH669" s="17">
        <v>4797</v>
      </c>
      <c r="AI669" s="17">
        <v>4942</v>
      </c>
      <c r="AJ669" s="17">
        <v>4990</v>
      </c>
      <c r="AK669" s="17">
        <v>5154</v>
      </c>
      <c r="AL669" s="17">
        <v>5270</v>
      </c>
      <c r="AM669" s="17">
        <v>5370</v>
      </c>
      <c r="AN669" s="17">
        <v>5462</v>
      </c>
      <c r="AO669" s="218">
        <v>5483</v>
      </c>
      <c r="AP669" s="218">
        <v>5589</v>
      </c>
    </row>
    <row r="670" spans="1:42" hidden="1" outlineLevel="1" x14ac:dyDescent="0.25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>
        <v>9510</v>
      </c>
      <c r="AB670" s="17">
        <v>9840</v>
      </c>
      <c r="AC670" s="17">
        <v>10202</v>
      </c>
      <c r="AD670" s="17">
        <v>10637</v>
      </c>
      <c r="AE670" s="17">
        <v>11047</v>
      </c>
      <c r="AF670" s="17">
        <v>11447</v>
      </c>
      <c r="AG670" s="17">
        <v>11589</v>
      </c>
      <c r="AH670" s="17">
        <v>11851</v>
      </c>
      <c r="AI670" s="17">
        <v>12113</v>
      </c>
      <c r="AJ670" s="17">
        <v>12308</v>
      </c>
      <c r="AK670" s="17">
        <v>12638</v>
      </c>
      <c r="AL670" s="17">
        <v>12861</v>
      </c>
      <c r="AM670" s="17">
        <v>13029</v>
      </c>
      <c r="AN670" s="17">
        <v>13186</v>
      </c>
      <c r="AO670" s="218">
        <v>13260</v>
      </c>
      <c r="AP670" s="218">
        <v>13457</v>
      </c>
    </row>
    <row r="671" spans="1:42" hidden="1" outlineLevel="1" x14ac:dyDescent="0.25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>
        <v>2629</v>
      </c>
      <c r="AB671" s="17">
        <v>2731</v>
      </c>
      <c r="AC671" s="17">
        <v>2845</v>
      </c>
      <c r="AD671" s="17">
        <v>2989</v>
      </c>
      <c r="AE671" s="17">
        <v>3096</v>
      </c>
      <c r="AF671" s="17">
        <v>3217</v>
      </c>
      <c r="AG671" s="17">
        <v>3233</v>
      </c>
      <c r="AH671" s="17">
        <v>3346</v>
      </c>
      <c r="AI671" s="17">
        <v>3454</v>
      </c>
      <c r="AJ671" s="17">
        <v>3484</v>
      </c>
      <c r="AK671" s="17">
        <v>3604</v>
      </c>
      <c r="AL671" s="17">
        <v>3690</v>
      </c>
      <c r="AM671" s="17">
        <v>3795</v>
      </c>
      <c r="AN671" s="17">
        <v>3898</v>
      </c>
      <c r="AO671" s="218">
        <v>3900</v>
      </c>
      <c r="AP671" s="218">
        <v>4034</v>
      </c>
    </row>
    <row r="672" spans="1:42" hidden="1" outlineLevel="1" x14ac:dyDescent="0.25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>
        <v>2083</v>
      </c>
      <c r="AB672" s="17">
        <v>2166</v>
      </c>
      <c r="AC672" s="17">
        <v>2258</v>
      </c>
      <c r="AD672" s="17">
        <v>2386</v>
      </c>
      <c r="AE672" s="17">
        <v>2502</v>
      </c>
      <c r="AF672" s="17">
        <v>2621</v>
      </c>
      <c r="AG672" s="17">
        <v>2652</v>
      </c>
      <c r="AH672" s="17">
        <v>2739</v>
      </c>
      <c r="AI672" s="17">
        <v>2824</v>
      </c>
      <c r="AJ672" s="17">
        <v>2874</v>
      </c>
      <c r="AK672" s="17">
        <v>3008</v>
      </c>
      <c r="AL672" s="17">
        <v>3097</v>
      </c>
      <c r="AM672" s="17">
        <v>3154</v>
      </c>
      <c r="AN672" s="17">
        <v>3248</v>
      </c>
      <c r="AO672" s="218">
        <v>3279</v>
      </c>
      <c r="AP672" s="218">
        <v>3357</v>
      </c>
    </row>
    <row r="673" spans="1:42" hidden="1" outlineLevel="1" x14ac:dyDescent="0.25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>
        <v>477</v>
      </c>
      <c r="AB673" s="17">
        <v>499</v>
      </c>
      <c r="AC673" s="17">
        <v>517</v>
      </c>
      <c r="AD673" s="17">
        <v>565</v>
      </c>
      <c r="AE673" s="17">
        <v>597</v>
      </c>
      <c r="AF673" s="17">
        <v>629</v>
      </c>
      <c r="AG673" s="17">
        <v>662</v>
      </c>
      <c r="AH673" s="17">
        <v>695</v>
      </c>
      <c r="AI673" s="17">
        <v>720</v>
      </c>
      <c r="AJ673" s="17">
        <v>734</v>
      </c>
      <c r="AK673" s="17">
        <v>760</v>
      </c>
      <c r="AL673" s="17">
        <v>782</v>
      </c>
      <c r="AM673" s="17">
        <v>801</v>
      </c>
      <c r="AN673" s="17">
        <v>813</v>
      </c>
      <c r="AO673" s="218">
        <v>807</v>
      </c>
      <c r="AP673" s="218">
        <v>833</v>
      </c>
    </row>
    <row r="674" spans="1:42" hidden="1" outlineLevel="1" x14ac:dyDescent="0.25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>
        <v>211</v>
      </c>
      <c r="AB674" s="17">
        <v>220</v>
      </c>
      <c r="AC674" s="17">
        <v>226</v>
      </c>
      <c r="AD674" s="17">
        <v>240</v>
      </c>
      <c r="AE674" s="17">
        <v>253</v>
      </c>
      <c r="AF674" s="17">
        <v>266</v>
      </c>
      <c r="AG674" s="17">
        <v>265</v>
      </c>
      <c r="AH674" s="17">
        <v>271</v>
      </c>
      <c r="AI674" s="17">
        <v>277</v>
      </c>
      <c r="AJ674" s="17">
        <v>281</v>
      </c>
      <c r="AK674" s="17">
        <v>289</v>
      </c>
      <c r="AL674" s="17">
        <v>293</v>
      </c>
      <c r="AM674" s="17">
        <v>293</v>
      </c>
      <c r="AN674" s="17">
        <v>294</v>
      </c>
      <c r="AO674" s="218">
        <v>297</v>
      </c>
      <c r="AP674" s="218">
        <v>296</v>
      </c>
    </row>
    <row r="675" spans="1:42" hidden="1" outlineLevel="1" x14ac:dyDescent="0.25">
      <c r="A675" s="16" t="s">
        <v>831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>
        <v>0</v>
      </c>
      <c r="AB675" s="17">
        <v>0</v>
      </c>
      <c r="AC675" s="17">
        <v>0</v>
      </c>
      <c r="AD675" s="17">
        <v>55</v>
      </c>
      <c r="AE675" s="17">
        <v>59</v>
      </c>
      <c r="AF675" s="17">
        <v>65</v>
      </c>
      <c r="AG675" s="17">
        <v>65</v>
      </c>
      <c r="AH675" s="17">
        <v>68</v>
      </c>
      <c r="AI675" s="17">
        <v>71</v>
      </c>
      <c r="AJ675" s="17">
        <v>73</v>
      </c>
      <c r="AK675" s="17">
        <v>76</v>
      </c>
      <c r="AL675" s="17">
        <v>76</v>
      </c>
      <c r="AM675" s="17">
        <v>79</v>
      </c>
      <c r="AN675" s="17">
        <v>83</v>
      </c>
      <c r="AO675" s="218">
        <v>86</v>
      </c>
      <c r="AP675" s="218">
        <v>89</v>
      </c>
    </row>
    <row r="676" spans="1:42" hidden="1" outlineLevel="1" x14ac:dyDescent="0.25">
      <c r="A676" s="16" t="s">
        <v>832</v>
      </c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>
        <v>0</v>
      </c>
      <c r="AB676" s="17">
        <v>0</v>
      </c>
      <c r="AC676" s="17">
        <v>0</v>
      </c>
      <c r="AD676" s="17">
        <v>14</v>
      </c>
      <c r="AE676" s="17">
        <v>14</v>
      </c>
      <c r="AF676" s="17">
        <v>16</v>
      </c>
      <c r="AG676" s="17">
        <v>16</v>
      </c>
      <c r="AH676" s="17">
        <v>16</v>
      </c>
      <c r="AI676" s="17">
        <v>16</v>
      </c>
      <c r="AJ676" s="17">
        <v>16</v>
      </c>
      <c r="AK676" s="17">
        <v>16</v>
      </c>
      <c r="AL676" s="17">
        <v>17</v>
      </c>
      <c r="AM676" s="17">
        <v>17</v>
      </c>
      <c r="AN676" s="17">
        <v>17</v>
      </c>
      <c r="AO676" s="218">
        <v>16</v>
      </c>
      <c r="AP676" s="218">
        <v>16</v>
      </c>
    </row>
    <row r="677" spans="1:42" hidden="1" outlineLevel="1" x14ac:dyDescent="0.25">
      <c r="A677" s="16" t="s">
        <v>833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>
        <v>0</v>
      </c>
      <c r="AB677" s="17">
        <v>0</v>
      </c>
      <c r="AC677" s="17">
        <v>0</v>
      </c>
      <c r="AD677" s="17">
        <v>5</v>
      </c>
      <c r="AE677" s="17">
        <v>7</v>
      </c>
      <c r="AF677" s="17">
        <v>7</v>
      </c>
      <c r="AG677" s="17">
        <v>7</v>
      </c>
      <c r="AH677" s="17">
        <v>7</v>
      </c>
      <c r="AI677" s="17">
        <v>7</v>
      </c>
      <c r="AJ677" s="17">
        <v>7</v>
      </c>
      <c r="AK677" s="17">
        <v>7</v>
      </c>
      <c r="AL677" s="17">
        <v>7</v>
      </c>
      <c r="AM677" s="17">
        <v>7</v>
      </c>
      <c r="AN677" s="17">
        <v>7</v>
      </c>
      <c r="AO677" s="218">
        <v>7</v>
      </c>
      <c r="AP677" s="218">
        <v>7</v>
      </c>
    </row>
    <row r="678" spans="1:42" hidden="1" outlineLevel="1" x14ac:dyDescent="0.25">
      <c r="A678" s="16" t="s">
        <v>834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>
        <v>0</v>
      </c>
      <c r="AB678" s="17">
        <v>0</v>
      </c>
      <c r="AC678" s="17">
        <v>0</v>
      </c>
      <c r="AD678" s="17">
        <v>3</v>
      </c>
      <c r="AE678" s="17">
        <v>3</v>
      </c>
      <c r="AF678" s="17">
        <v>3</v>
      </c>
      <c r="AG678" s="17">
        <v>3</v>
      </c>
      <c r="AH678" s="17">
        <v>3</v>
      </c>
      <c r="AI678" s="17">
        <v>3</v>
      </c>
      <c r="AJ678" s="17">
        <v>3</v>
      </c>
      <c r="AK678" s="17">
        <v>3</v>
      </c>
      <c r="AL678" s="17">
        <v>3</v>
      </c>
      <c r="AM678" s="17">
        <v>3</v>
      </c>
      <c r="AN678" s="17">
        <v>3</v>
      </c>
      <c r="AO678" s="218">
        <v>3</v>
      </c>
      <c r="AP678" s="218">
        <v>3</v>
      </c>
    </row>
    <row r="679" spans="1:42" hidden="1" outlineLevel="1" x14ac:dyDescent="0.25">
      <c r="A679" s="16" t="s">
        <v>835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>
        <v>0</v>
      </c>
      <c r="AB679" s="17">
        <v>0</v>
      </c>
      <c r="AC679" s="17">
        <v>0</v>
      </c>
      <c r="AD679" s="17">
        <v>2</v>
      </c>
      <c r="AE679" s="17">
        <v>3</v>
      </c>
      <c r="AF679" s="17">
        <v>3</v>
      </c>
      <c r="AG679" s="17">
        <v>4</v>
      </c>
      <c r="AH679" s="17">
        <v>4</v>
      </c>
      <c r="AI679" s="17">
        <v>4</v>
      </c>
      <c r="AJ679" s="17">
        <v>5</v>
      </c>
      <c r="AK679" s="17">
        <v>5</v>
      </c>
      <c r="AL679" s="17">
        <v>5</v>
      </c>
      <c r="AM679" s="17">
        <v>6</v>
      </c>
      <c r="AN679" s="17">
        <v>6</v>
      </c>
      <c r="AO679" s="218">
        <v>7</v>
      </c>
      <c r="AP679" s="218">
        <v>7</v>
      </c>
    </row>
    <row r="680" spans="1:42" hidden="1" outlineLevel="1" x14ac:dyDescent="0.25">
      <c r="A680" s="16" t="s">
        <v>836</v>
      </c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>
        <v>0</v>
      </c>
      <c r="AB680" s="17">
        <v>0</v>
      </c>
      <c r="AC680" s="17">
        <v>0</v>
      </c>
      <c r="AD680" s="17">
        <v>3</v>
      </c>
      <c r="AE680" s="17">
        <v>3</v>
      </c>
      <c r="AF680" s="17">
        <v>3</v>
      </c>
      <c r="AG680" s="17">
        <v>3</v>
      </c>
      <c r="AH680" s="17">
        <v>2</v>
      </c>
      <c r="AI680" s="17">
        <v>2</v>
      </c>
      <c r="AJ680" s="17">
        <v>2</v>
      </c>
      <c r="AK680" s="17">
        <v>2</v>
      </c>
      <c r="AL680" s="17">
        <v>2</v>
      </c>
      <c r="AM680" s="17">
        <v>2</v>
      </c>
      <c r="AN680" s="17">
        <v>2</v>
      </c>
      <c r="AO680" s="218">
        <v>2</v>
      </c>
      <c r="AP680" s="218">
        <v>2</v>
      </c>
    </row>
    <row r="681" spans="1:42" hidden="1" outlineLevel="1" x14ac:dyDescent="0.25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218"/>
      <c r="AP681" s="218"/>
    </row>
    <row r="682" spans="1:42" hidden="1" outlineLevel="1" x14ac:dyDescent="0.25">
      <c r="A682" s="28" t="s">
        <v>864</v>
      </c>
      <c r="B682" s="32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218"/>
      <c r="AP682" s="218"/>
    </row>
    <row r="683" spans="1:42" hidden="1" outlineLevel="1" x14ac:dyDescent="0.25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>
        <v>91</v>
      </c>
      <c r="AB683" s="17">
        <v>153</v>
      </c>
      <c r="AC683" s="17">
        <v>125</v>
      </c>
      <c r="AD683" s="17">
        <v>98</v>
      </c>
      <c r="AE683" s="17">
        <v>248</v>
      </c>
      <c r="AF683" s="17">
        <v>145</v>
      </c>
      <c r="AG683" s="17">
        <v>133</v>
      </c>
      <c r="AH683" s="17">
        <v>146</v>
      </c>
      <c r="AI683" s="17">
        <v>197</v>
      </c>
      <c r="AJ683" s="17">
        <v>97</v>
      </c>
      <c r="AK683" s="17">
        <v>184</v>
      </c>
      <c r="AL683" s="17">
        <v>177</v>
      </c>
      <c r="AM683" s="17">
        <v>113</v>
      </c>
      <c r="AN683" s="17">
        <v>161</v>
      </c>
      <c r="AO683" s="218">
        <v>162</v>
      </c>
      <c r="AP683" s="218">
        <v>95</v>
      </c>
    </row>
    <row r="684" spans="1:42" hidden="1" outlineLevel="1" x14ac:dyDescent="0.25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218">
        <v>0</v>
      </c>
      <c r="AP684" s="218">
        <v>0</v>
      </c>
    </row>
    <row r="685" spans="1:42" hidden="1" outlineLevel="1" x14ac:dyDescent="0.25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>
        <v>2454</v>
      </c>
      <c r="AB685" s="17">
        <v>2517</v>
      </c>
      <c r="AC685" s="17">
        <v>2610</v>
      </c>
      <c r="AD685" s="17">
        <v>2685</v>
      </c>
      <c r="AE685" s="17">
        <v>2761</v>
      </c>
      <c r="AF685" s="17">
        <v>2823</v>
      </c>
      <c r="AG685" s="17">
        <v>2613</v>
      </c>
      <c r="AH685" s="17">
        <v>2670</v>
      </c>
      <c r="AI685" s="17">
        <v>2734</v>
      </c>
      <c r="AJ685" s="17">
        <v>2651</v>
      </c>
      <c r="AK685" s="17">
        <v>2683</v>
      </c>
      <c r="AL685" s="17">
        <v>2719</v>
      </c>
      <c r="AM685" s="17">
        <v>2746</v>
      </c>
      <c r="AN685" s="17">
        <v>2800</v>
      </c>
      <c r="AO685" s="218">
        <v>2769</v>
      </c>
      <c r="AP685" s="218">
        <v>2855</v>
      </c>
    </row>
    <row r="686" spans="1:42" hidden="1" outlineLevel="1" x14ac:dyDescent="0.25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>
        <v>2598</v>
      </c>
      <c r="AB686" s="17">
        <v>2626</v>
      </c>
      <c r="AC686" s="17">
        <v>2739</v>
      </c>
      <c r="AD686" s="17">
        <v>2818</v>
      </c>
      <c r="AE686" s="17">
        <v>2898</v>
      </c>
      <c r="AF686" s="17">
        <v>2975</v>
      </c>
      <c r="AG686" s="17">
        <v>2826</v>
      </c>
      <c r="AH686" s="17">
        <v>2893</v>
      </c>
      <c r="AI686" s="17">
        <v>2945</v>
      </c>
      <c r="AJ686" s="17">
        <v>2823</v>
      </c>
      <c r="AK686" s="17">
        <v>2893</v>
      </c>
      <c r="AL686" s="17">
        <v>2950</v>
      </c>
      <c r="AM686" s="17">
        <v>3004</v>
      </c>
      <c r="AN686" s="17">
        <v>3087</v>
      </c>
      <c r="AO686" s="218">
        <v>3079</v>
      </c>
      <c r="AP686" s="218">
        <v>3266</v>
      </c>
    </row>
    <row r="687" spans="1:42" hidden="1" outlineLevel="1" x14ac:dyDescent="0.25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>
        <v>2463</v>
      </c>
      <c r="AB687" s="17">
        <v>2498</v>
      </c>
      <c r="AC687" s="17">
        <v>2609</v>
      </c>
      <c r="AD687" s="17">
        <v>2691</v>
      </c>
      <c r="AE687" s="17">
        <v>2745</v>
      </c>
      <c r="AF687" s="17">
        <v>2814</v>
      </c>
      <c r="AG687" s="17">
        <v>2573</v>
      </c>
      <c r="AH687" s="17">
        <v>2629</v>
      </c>
      <c r="AI687" s="17">
        <v>2699</v>
      </c>
      <c r="AJ687" s="17">
        <v>2608</v>
      </c>
      <c r="AK687" s="17">
        <v>2671</v>
      </c>
      <c r="AL687" s="17">
        <v>2728</v>
      </c>
      <c r="AM687" s="17">
        <v>2773</v>
      </c>
      <c r="AN687" s="17">
        <v>2818</v>
      </c>
      <c r="AO687" s="218">
        <v>2771</v>
      </c>
      <c r="AP687" s="218">
        <v>2830</v>
      </c>
    </row>
    <row r="688" spans="1:42" hidden="1" outlineLevel="1" x14ac:dyDescent="0.25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>
        <v>2943</v>
      </c>
      <c r="AB688" s="17">
        <v>2984</v>
      </c>
      <c r="AC688" s="17">
        <v>3117</v>
      </c>
      <c r="AD688" s="17">
        <v>3223</v>
      </c>
      <c r="AE688" s="17">
        <v>3318</v>
      </c>
      <c r="AF688" s="17">
        <v>3417</v>
      </c>
      <c r="AG688" s="17">
        <v>3249</v>
      </c>
      <c r="AH688" s="17">
        <v>3345</v>
      </c>
      <c r="AI688" s="17">
        <v>3461</v>
      </c>
      <c r="AJ688" s="17">
        <v>3340</v>
      </c>
      <c r="AK688" s="17">
        <v>3451</v>
      </c>
      <c r="AL688" s="17">
        <v>3513</v>
      </c>
      <c r="AM688" s="17">
        <v>3582</v>
      </c>
      <c r="AN688" s="17">
        <v>3647</v>
      </c>
      <c r="AO688" s="218">
        <v>3642</v>
      </c>
      <c r="AP688" s="218">
        <v>3750</v>
      </c>
    </row>
    <row r="689" spans="1:42" hidden="1" outlineLevel="1" x14ac:dyDescent="0.25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>
        <v>3548</v>
      </c>
      <c r="AB689" s="17">
        <v>3620</v>
      </c>
      <c r="AC689" s="17">
        <v>3757</v>
      </c>
      <c r="AD689" s="17">
        <v>3902</v>
      </c>
      <c r="AE689" s="17">
        <v>4042</v>
      </c>
      <c r="AF689" s="17">
        <v>4200</v>
      </c>
      <c r="AG689" s="17">
        <v>3969</v>
      </c>
      <c r="AH689" s="17">
        <v>4091</v>
      </c>
      <c r="AI689" s="17">
        <v>4212</v>
      </c>
      <c r="AJ689" s="17">
        <v>3998</v>
      </c>
      <c r="AK689" s="17">
        <v>4115</v>
      </c>
      <c r="AL689" s="17">
        <v>4228</v>
      </c>
      <c r="AM689" s="17">
        <v>4314</v>
      </c>
      <c r="AN689" s="17">
        <v>4380</v>
      </c>
      <c r="AO689" s="218">
        <v>4232</v>
      </c>
      <c r="AP689" s="218">
        <v>4346</v>
      </c>
    </row>
    <row r="690" spans="1:42" hidden="1" outlineLevel="1" x14ac:dyDescent="0.25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>
        <v>3108</v>
      </c>
      <c r="AB690" s="17">
        <v>3197</v>
      </c>
      <c r="AC690" s="17">
        <v>3331</v>
      </c>
      <c r="AD690" s="17">
        <v>3448</v>
      </c>
      <c r="AE690" s="17">
        <v>3547</v>
      </c>
      <c r="AF690" s="17">
        <v>3642</v>
      </c>
      <c r="AG690" s="17">
        <v>3416</v>
      </c>
      <c r="AH690" s="17">
        <v>3493</v>
      </c>
      <c r="AI690" s="17">
        <v>3579</v>
      </c>
      <c r="AJ690" s="17">
        <v>3443</v>
      </c>
      <c r="AK690" s="17">
        <v>3525</v>
      </c>
      <c r="AL690" s="17">
        <v>3602</v>
      </c>
      <c r="AM690" s="17">
        <v>3659</v>
      </c>
      <c r="AN690" s="17">
        <v>3722</v>
      </c>
      <c r="AO690" s="218">
        <v>3617</v>
      </c>
      <c r="AP690" s="218">
        <v>3685</v>
      </c>
    </row>
    <row r="691" spans="1:42" hidden="1" outlineLevel="1" x14ac:dyDescent="0.25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>
        <v>1102</v>
      </c>
      <c r="AB691" s="17">
        <v>1132</v>
      </c>
      <c r="AC691" s="17">
        <v>1209</v>
      </c>
      <c r="AD691" s="17">
        <v>1256</v>
      </c>
      <c r="AE691" s="17">
        <v>1274</v>
      </c>
      <c r="AF691" s="17">
        <v>1318</v>
      </c>
      <c r="AG691" s="17">
        <v>1229</v>
      </c>
      <c r="AH691" s="17">
        <v>1254</v>
      </c>
      <c r="AI691" s="17">
        <v>1285</v>
      </c>
      <c r="AJ691" s="17">
        <v>1278</v>
      </c>
      <c r="AK691" s="17">
        <v>1312</v>
      </c>
      <c r="AL691" s="17">
        <v>1346</v>
      </c>
      <c r="AM691" s="17">
        <v>1370</v>
      </c>
      <c r="AN691" s="17">
        <v>1414</v>
      </c>
      <c r="AO691" s="218">
        <v>1432</v>
      </c>
      <c r="AP691" s="218">
        <v>1479</v>
      </c>
    </row>
    <row r="692" spans="1:42" hidden="1" outlineLevel="1" x14ac:dyDescent="0.25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>
        <v>4306</v>
      </c>
      <c r="AB692" s="17">
        <v>4402</v>
      </c>
      <c r="AC692" s="17">
        <v>4567</v>
      </c>
      <c r="AD692" s="17">
        <v>4716</v>
      </c>
      <c r="AE692" s="17">
        <v>4832</v>
      </c>
      <c r="AF692" s="17">
        <v>4974</v>
      </c>
      <c r="AG692" s="17">
        <v>4310</v>
      </c>
      <c r="AH692" s="17">
        <v>4420</v>
      </c>
      <c r="AI692" s="17">
        <v>4534</v>
      </c>
      <c r="AJ692" s="17">
        <v>4356</v>
      </c>
      <c r="AK692" s="17">
        <v>4495</v>
      </c>
      <c r="AL692" s="17">
        <v>4597</v>
      </c>
      <c r="AM692" s="17">
        <v>4698</v>
      </c>
      <c r="AN692" s="17">
        <v>4798</v>
      </c>
      <c r="AO692" s="218">
        <v>4664</v>
      </c>
      <c r="AP692" s="218">
        <v>4773</v>
      </c>
    </row>
    <row r="693" spans="1:42" hidden="1" outlineLevel="1" x14ac:dyDescent="0.25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>
        <v>3228</v>
      </c>
      <c r="AB693" s="17">
        <v>3300</v>
      </c>
      <c r="AC693" s="17">
        <v>3436</v>
      </c>
      <c r="AD693" s="17">
        <v>3555</v>
      </c>
      <c r="AE693" s="17">
        <v>3657</v>
      </c>
      <c r="AF693" s="17">
        <v>3775</v>
      </c>
      <c r="AG693" s="17">
        <v>3588</v>
      </c>
      <c r="AH693" s="17">
        <v>3679</v>
      </c>
      <c r="AI693" s="17">
        <v>3767</v>
      </c>
      <c r="AJ693" s="17">
        <v>3599</v>
      </c>
      <c r="AK693" s="17">
        <v>3687</v>
      </c>
      <c r="AL693" s="17">
        <v>3758</v>
      </c>
      <c r="AM693" s="17">
        <v>3811</v>
      </c>
      <c r="AN693" s="17">
        <v>3885</v>
      </c>
      <c r="AO693" s="218">
        <v>3716</v>
      </c>
      <c r="AP693" s="218">
        <v>3822</v>
      </c>
    </row>
    <row r="694" spans="1:42" hidden="1" outlineLevel="1" x14ac:dyDescent="0.25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>
        <v>10609</v>
      </c>
      <c r="AB694" s="17">
        <v>10885</v>
      </c>
      <c r="AC694" s="17">
        <v>11274</v>
      </c>
      <c r="AD694" s="17">
        <v>11625</v>
      </c>
      <c r="AE694" s="17">
        <v>12014</v>
      </c>
      <c r="AF694" s="17">
        <v>12458</v>
      </c>
      <c r="AG694" s="17">
        <v>11803</v>
      </c>
      <c r="AH694" s="17">
        <v>12167</v>
      </c>
      <c r="AI694" s="17">
        <v>12460</v>
      </c>
      <c r="AJ694" s="17">
        <v>11697</v>
      </c>
      <c r="AK694" s="17">
        <v>12056</v>
      </c>
      <c r="AL694" s="17">
        <v>12355</v>
      </c>
      <c r="AM694" s="17">
        <v>12615</v>
      </c>
      <c r="AN694" s="17">
        <v>12849</v>
      </c>
      <c r="AO694" s="218">
        <v>12117</v>
      </c>
      <c r="AP694" s="218">
        <v>12438</v>
      </c>
    </row>
    <row r="695" spans="1:42" hidden="1" outlineLevel="1" x14ac:dyDescent="0.25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>
        <v>16070</v>
      </c>
      <c r="AB695" s="17">
        <v>16464</v>
      </c>
      <c r="AC695" s="17">
        <v>17097</v>
      </c>
      <c r="AD695" s="17">
        <v>17783</v>
      </c>
      <c r="AE695" s="17">
        <v>18380</v>
      </c>
      <c r="AF695" s="17">
        <v>19016</v>
      </c>
      <c r="AG695" s="17">
        <v>18101</v>
      </c>
      <c r="AH695" s="17">
        <v>18645</v>
      </c>
      <c r="AI695" s="17">
        <v>19164</v>
      </c>
      <c r="AJ695" s="17">
        <v>18000</v>
      </c>
      <c r="AK695" s="17">
        <v>18679</v>
      </c>
      <c r="AL695" s="17">
        <v>19186</v>
      </c>
      <c r="AM695" s="17">
        <v>19587</v>
      </c>
      <c r="AN695" s="17">
        <v>20027</v>
      </c>
      <c r="AO695" s="218">
        <v>18834</v>
      </c>
      <c r="AP695" s="218">
        <v>19379</v>
      </c>
    </row>
    <row r="696" spans="1:42" hidden="1" outlineLevel="1" x14ac:dyDescent="0.25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>
        <v>7330</v>
      </c>
      <c r="AB696" s="17">
        <v>7619</v>
      </c>
      <c r="AC696" s="17">
        <v>7958</v>
      </c>
      <c r="AD696" s="17">
        <v>8322</v>
      </c>
      <c r="AE696" s="17">
        <v>8577</v>
      </c>
      <c r="AF696" s="17">
        <v>8874</v>
      </c>
      <c r="AG696" s="17">
        <v>8877</v>
      </c>
      <c r="AH696" s="17">
        <v>9055</v>
      </c>
      <c r="AI696" s="17">
        <v>9286</v>
      </c>
      <c r="AJ696" s="17">
        <v>9309</v>
      </c>
      <c r="AK696" s="17">
        <v>9571</v>
      </c>
      <c r="AL696" s="17">
        <v>9711</v>
      </c>
      <c r="AM696" s="17">
        <v>9875</v>
      </c>
      <c r="AN696" s="17">
        <v>10007</v>
      </c>
      <c r="AO696" s="218">
        <v>9915</v>
      </c>
      <c r="AP696" s="218">
        <v>10097</v>
      </c>
    </row>
    <row r="697" spans="1:42" hidden="1" outlineLevel="1" x14ac:dyDescent="0.25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>
        <v>8514</v>
      </c>
      <c r="AB697" s="17">
        <v>8827</v>
      </c>
      <c r="AC697" s="17">
        <v>9198</v>
      </c>
      <c r="AD697" s="17">
        <v>9603</v>
      </c>
      <c r="AE697" s="17">
        <v>9923</v>
      </c>
      <c r="AF697" s="17">
        <v>10288</v>
      </c>
      <c r="AG697" s="17">
        <v>10240</v>
      </c>
      <c r="AH697" s="17">
        <v>10499</v>
      </c>
      <c r="AI697" s="17">
        <v>10768</v>
      </c>
      <c r="AJ697" s="17">
        <v>10661</v>
      </c>
      <c r="AK697" s="17">
        <v>10987</v>
      </c>
      <c r="AL697" s="17">
        <v>11216</v>
      </c>
      <c r="AM697" s="17">
        <v>11394</v>
      </c>
      <c r="AN697" s="17">
        <v>11560</v>
      </c>
      <c r="AO697" s="218">
        <v>11372</v>
      </c>
      <c r="AP697" s="218">
        <v>11634</v>
      </c>
    </row>
    <row r="698" spans="1:42" hidden="1" outlineLevel="1" x14ac:dyDescent="0.25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>
        <v>3802</v>
      </c>
      <c r="AB698" s="17">
        <v>3941</v>
      </c>
      <c r="AC698" s="17">
        <v>4121</v>
      </c>
      <c r="AD698" s="17">
        <v>4314</v>
      </c>
      <c r="AE698" s="17">
        <v>4471</v>
      </c>
      <c r="AF698" s="17">
        <v>4636</v>
      </c>
      <c r="AG698" s="17">
        <v>4659</v>
      </c>
      <c r="AH698" s="17">
        <v>4772</v>
      </c>
      <c r="AI698" s="17">
        <v>4912</v>
      </c>
      <c r="AJ698" s="17">
        <v>4950</v>
      </c>
      <c r="AK698" s="17">
        <v>5110</v>
      </c>
      <c r="AL698" s="17">
        <v>5219</v>
      </c>
      <c r="AM698" s="17">
        <v>5293</v>
      </c>
      <c r="AN698" s="17">
        <v>5381</v>
      </c>
      <c r="AO698" s="218">
        <v>5403</v>
      </c>
      <c r="AP698" s="218">
        <v>5503</v>
      </c>
    </row>
    <row r="699" spans="1:42" hidden="1" outlineLevel="1" x14ac:dyDescent="0.25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>
        <v>9441</v>
      </c>
      <c r="AB699" s="17">
        <v>9755</v>
      </c>
      <c r="AC699" s="17">
        <v>10191</v>
      </c>
      <c r="AD699" s="17">
        <v>10623</v>
      </c>
      <c r="AE699" s="17">
        <v>11032</v>
      </c>
      <c r="AF699" s="17">
        <v>11429</v>
      </c>
      <c r="AG699" s="17">
        <v>11573</v>
      </c>
      <c r="AH699" s="17">
        <v>11830</v>
      </c>
      <c r="AI699" s="17">
        <v>12064</v>
      </c>
      <c r="AJ699" s="17">
        <v>12242</v>
      </c>
      <c r="AK699" s="17">
        <v>12549</v>
      </c>
      <c r="AL699" s="17">
        <v>12755</v>
      </c>
      <c r="AM699" s="17">
        <v>12918</v>
      </c>
      <c r="AN699" s="17">
        <v>13068</v>
      </c>
      <c r="AO699" s="218">
        <v>13128</v>
      </c>
      <c r="AP699" s="218">
        <v>13303</v>
      </c>
    </row>
    <row r="700" spans="1:42" hidden="1" outlineLevel="1" x14ac:dyDescent="0.25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>
        <v>2599</v>
      </c>
      <c r="AB700" s="17">
        <v>2691</v>
      </c>
      <c r="AC700" s="17">
        <v>2843</v>
      </c>
      <c r="AD700" s="17">
        <v>2986</v>
      </c>
      <c r="AE700" s="17">
        <v>3092</v>
      </c>
      <c r="AF700" s="17">
        <v>3211</v>
      </c>
      <c r="AG700" s="17">
        <v>3224</v>
      </c>
      <c r="AH700" s="17">
        <v>3338</v>
      </c>
      <c r="AI700" s="17">
        <v>3446</v>
      </c>
      <c r="AJ700" s="17">
        <v>3469</v>
      </c>
      <c r="AK700" s="17">
        <v>3585</v>
      </c>
      <c r="AL700" s="17">
        <v>3669</v>
      </c>
      <c r="AM700" s="17">
        <v>3762</v>
      </c>
      <c r="AN700" s="17">
        <v>3866</v>
      </c>
      <c r="AO700" s="218">
        <v>3867</v>
      </c>
      <c r="AP700" s="218">
        <v>3999</v>
      </c>
    </row>
    <row r="701" spans="1:42" hidden="1" outlineLevel="1" x14ac:dyDescent="0.25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>
        <v>2058</v>
      </c>
      <c r="AB701" s="17">
        <v>2126</v>
      </c>
      <c r="AC701" s="17">
        <v>2253</v>
      </c>
      <c r="AD701" s="17">
        <v>2381</v>
      </c>
      <c r="AE701" s="17">
        <v>2496</v>
      </c>
      <c r="AF701" s="17">
        <v>2616</v>
      </c>
      <c r="AG701" s="17">
        <v>2645</v>
      </c>
      <c r="AH701" s="17">
        <v>2731</v>
      </c>
      <c r="AI701" s="17">
        <v>2815</v>
      </c>
      <c r="AJ701" s="17">
        <v>2864</v>
      </c>
      <c r="AK701" s="17">
        <v>2995</v>
      </c>
      <c r="AL701" s="17">
        <v>3084</v>
      </c>
      <c r="AM701" s="17">
        <v>3138</v>
      </c>
      <c r="AN701" s="17">
        <v>3226</v>
      </c>
      <c r="AO701" s="218">
        <v>3255</v>
      </c>
      <c r="AP701" s="218">
        <v>3324</v>
      </c>
    </row>
    <row r="702" spans="1:42" hidden="1" outlineLevel="1" x14ac:dyDescent="0.25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>
        <v>471</v>
      </c>
      <c r="AB702" s="17">
        <v>491</v>
      </c>
      <c r="AC702" s="17">
        <v>516</v>
      </c>
      <c r="AD702" s="17">
        <v>564</v>
      </c>
      <c r="AE702" s="17">
        <v>596</v>
      </c>
      <c r="AF702" s="17">
        <v>628</v>
      </c>
      <c r="AG702" s="17">
        <v>659</v>
      </c>
      <c r="AH702" s="17">
        <v>690</v>
      </c>
      <c r="AI702" s="17">
        <v>716</v>
      </c>
      <c r="AJ702" s="17">
        <v>726</v>
      </c>
      <c r="AK702" s="17">
        <v>750</v>
      </c>
      <c r="AL702" s="17">
        <v>771</v>
      </c>
      <c r="AM702" s="17">
        <v>790</v>
      </c>
      <c r="AN702" s="17">
        <v>803</v>
      </c>
      <c r="AO702" s="218">
        <v>797</v>
      </c>
      <c r="AP702" s="218">
        <v>824</v>
      </c>
    </row>
    <row r="703" spans="1:42" hidden="1" outlineLevel="1" x14ac:dyDescent="0.25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>
        <v>209</v>
      </c>
      <c r="AB703" s="17">
        <v>219</v>
      </c>
      <c r="AC703" s="17">
        <v>226</v>
      </c>
      <c r="AD703" s="17">
        <v>240</v>
      </c>
      <c r="AE703" s="17">
        <v>253</v>
      </c>
      <c r="AF703" s="17">
        <v>266</v>
      </c>
      <c r="AG703" s="17">
        <v>265</v>
      </c>
      <c r="AH703" s="17">
        <v>271</v>
      </c>
      <c r="AI703" s="17">
        <v>277</v>
      </c>
      <c r="AJ703" s="17">
        <v>280</v>
      </c>
      <c r="AK703" s="17">
        <v>286</v>
      </c>
      <c r="AL703" s="17">
        <v>290</v>
      </c>
      <c r="AM703" s="17">
        <v>290</v>
      </c>
      <c r="AN703" s="17">
        <v>293</v>
      </c>
      <c r="AO703" s="218">
        <v>296</v>
      </c>
      <c r="AP703" s="218">
        <v>296</v>
      </c>
    </row>
    <row r="704" spans="1:42" hidden="1" outlineLevel="1" x14ac:dyDescent="0.25">
      <c r="A704" s="16" t="s">
        <v>831</v>
      </c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>
        <v>0</v>
      </c>
      <c r="AB704" s="17">
        <v>0</v>
      </c>
      <c r="AC704" s="17">
        <v>0</v>
      </c>
      <c r="AD704" s="17">
        <v>55</v>
      </c>
      <c r="AE704" s="17">
        <v>59</v>
      </c>
      <c r="AF704" s="17">
        <v>65</v>
      </c>
      <c r="AG704" s="17">
        <v>65</v>
      </c>
      <c r="AH704" s="17">
        <v>68</v>
      </c>
      <c r="AI704" s="17">
        <v>71</v>
      </c>
      <c r="AJ704" s="17">
        <v>73</v>
      </c>
      <c r="AK704" s="17">
        <v>76</v>
      </c>
      <c r="AL704" s="17">
        <v>76</v>
      </c>
      <c r="AM704" s="17">
        <v>79</v>
      </c>
      <c r="AN704" s="17">
        <v>83</v>
      </c>
      <c r="AO704" s="218">
        <v>86</v>
      </c>
      <c r="AP704" s="218">
        <v>89</v>
      </c>
    </row>
    <row r="705" spans="1:42" hidden="1" outlineLevel="1" x14ac:dyDescent="0.25">
      <c r="A705" s="16" t="s">
        <v>832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>
        <v>0</v>
      </c>
      <c r="AB705" s="17">
        <v>0</v>
      </c>
      <c r="AC705" s="17">
        <v>0</v>
      </c>
      <c r="AD705" s="17">
        <v>14</v>
      </c>
      <c r="AE705" s="17">
        <v>14</v>
      </c>
      <c r="AF705" s="17">
        <v>16</v>
      </c>
      <c r="AG705" s="17">
        <v>16</v>
      </c>
      <c r="AH705" s="17">
        <v>16</v>
      </c>
      <c r="AI705" s="17">
        <v>16</v>
      </c>
      <c r="AJ705" s="17">
        <v>16</v>
      </c>
      <c r="AK705" s="17">
        <v>16</v>
      </c>
      <c r="AL705" s="17">
        <v>17</v>
      </c>
      <c r="AM705" s="17">
        <v>17</v>
      </c>
      <c r="AN705" s="17">
        <v>17</v>
      </c>
      <c r="AO705" s="218">
        <v>16</v>
      </c>
      <c r="AP705" s="218">
        <v>16</v>
      </c>
    </row>
    <row r="706" spans="1:42" hidden="1" outlineLevel="1" x14ac:dyDescent="0.25">
      <c r="A706" s="16" t="s">
        <v>833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>
        <v>0</v>
      </c>
      <c r="AB706" s="17">
        <v>0</v>
      </c>
      <c r="AC706" s="17">
        <v>0</v>
      </c>
      <c r="AD706" s="17">
        <v>5</v>
      </c>
      <c r="AE706" s="17">
        <v>7</v>
      </c>
      <c r="AF706" s="17">
        <v>7</v>
      </c>
      <c r="AG706" s="17">
        <v>7</v>
      </c>
      <c r="AH706" s="17">
        <v>7</v>
      </c>
      <c r="AI706" s="17">
        <v>7</v>
      </c>
      <c r="AJ706" s="17">
        <v>7</v>
      </c>
      <c r="AK706" s="17">
        <v>7</v>
      </c>
      <c r="AL706" s="17">
        <v>7</v>
      </c>
      <c r="AM706" s="17">
        <v>7</v>
      </c>
      <c r="AN706" s="17">
        <v>7</v>
      </c>
      <c r="AO706" s="218">
        <v>7</v>
      </c>
      <c r="AP706" s="218">
        <v>7</v>
      </c>
    </row>
    <row r="707" spans="1:42" hidden="1" outlineLevel="1" x14ac:dyDescent="0.25">
      <c r="A707" s="16" t="s">
        <v>834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>
        <v>0</v>
      </c>
      <c r="AB707" s="17">
        <v>0</v>
      </c>
      <c r="AC707" s="17">
        <v>0</v>
      </c>
      <c r="AD707" s="17">
        <v>3</v>
      </c>
      <c r="AE707" s="17">
        <v>3</v>
      </c>
      <c r="AF707" s="17">
        <v>3</v>
      </c>
      <c r="AG707" s="17">
        <v>3</v>
      </c>
      <c r="AH707" s="17">
        <v>3</v>
      </c>
      <c r="AI707" s="17">
        <v>3</v>
      </c>
      <c r="AJ707" s="17">
        <v>3</v>
      </c>
      <c r="AK707" s="17">
        <v>3</v>
      </c>
      <c r="AL707" s="17">
        <v>3</v>
      </c>
      <c r="AM707" s="17">
        <v>3</v>
      </c>
      <c r="AN707" s="17">
        <v>3</v>
      </c>
      <c r="AO707" s="218">
        <v>3</v>
      </c>
      <c r="AP707" s="218">
        <v>3</v>
      </c>
    </row>
    <row r="708" spans="1:42" hidden="1" outlineLevel="1" x14ac:dyDescent="0.25">
      <c r="A708" s="16" t="s">
        <v>835</v>
      </c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>
        <v>0</v>
      </c>
      <c r="AB708" s="17">
        <v>0</v>
      </c>
      <c r="AC708" s="17">
        <v>0</v>
      </c>
      <c r="AD708" s="17">
        <v>2</v>
      </c>
      <c r="AE708" s="17">
        <v>3</v>
      </c>
      <c r="AF708" s="17">
        <v>3</v>
      </c>
      <c r="AG708" s="17">
        <v>4</v>
      </c>
      <c r="AH708" s="17">
        <v>4</v>
      </c>
      <c r="AI708" s="17">
        <v>4</v>
      </c>
      <c r="AJ708" s="17">
        <v>5</v>
      </c>
      <c r="AK708" s="17">
        <v>5</v>
      </c>
      <c r="AL708" s="17">
        <v>5</v>
      </c>
      <c r="AM708" s="17">
        <v>6</v>
      </c>
      <c r="AN708" s="17">
        <v>5</v>
      </c>
      <c r="AO708" s="218">
        <v>7</v>
      </c>
      <c r="AP708" s="218">
        <v>7</v>
      </c>
    </row>
    <row r="709" spans="1:42" hidden="1" outlineLevel="1" x14ac:dyDescent="0.25">
      <c r="A709" s="16" t="s">
        <v>836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>
        <v>0</v>
      </c>
      <c r="AB709" s="17">
        <v>0</v>
      </c>
      <c r="AC709" s="17">
        <v>0</v>
      </c>
      <c r="AD709" s="17">
        <v>3</v>
      </c>
      <c r="AE709" s="17">
        <v>3</v>
      </c>
      <c r="AF709" s="17">
        <v>3</v>
      </c>
      <c r="AG709" s="17">
        <v>3</v>
      </c>
      <c r="AH709" s="17">
        <v>2</v>
      </c>
      <c r="AI709" s="17">
        <v>2</v>
      </c>
      <c r="AJ709" s="17">
        <v>2</v>
      </c>
      <c r="AK709" s="17">
        <v>2</v>
      </c>
      <c r="AL709" s="17">
        <v>2</v>
      </c>
      <c r="AM709" s="17">
        <v>2</v>
      </c>
      <c r="AN709" s="17">
        <v>2</v>
      </c>
      <c r="AO709" s="218">
        <v>2</v>
      </c>
      <c r="AP709" s="218">
        <v>2</v>
      </c>
    </row>
    <row r="710" spans="1:42" hidden="1" outlineLevel="1" x14ac:dyDescent="0.25">
      <c r="C710" s="7"/>
      <c r="D710" s="7"/>
      <c r="E710" s="7"/>
      <c r="F710" s="7"/>
    </row>
    <row r="711" spans="1:42" ht="18" hidden="1" outlineLevel="1" x14ac:dyDescent="0.25">
      <c r="A711" s="97" t="s">
        <v>262</v>
      </c>
      <c r="B711" s="51"/>
      <c r="C711" s="7"/>
      <c r="D711" s="7"/>
      <c r="E711" s="7"/>
      <c r="F711" s="7"/>
    </row>
    <row r="712" spans="1:42" hidden="1" outlineLevel="1" x14ac:dyDescent="0.25">
      <c r="A712" s="28" t="s">
        <v>263</v>
      </c>
      <c r="B712" s="32"/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6453302.7800000003</v>
      </c>
      <c r="R712" s="19">
        <v>10031491.65</v>
      </c>
      <c r="S712" s="19">
        <v>12221009.140000001</v>
      </c>
      <c r="T712" s="19">
        <v>13743623.710000001</v>
      </c>
      <c r="U712" s="19">
        <v>15136415.98</v>
      </c>
      <c r="V712" s="19">
        <v>15630208.060000001</v>
      </c>
      <c r="W712" s="19">
        <v>15837484.85</v>
      </c>
      <c r="X712" s="19">
        <v>17754594.120000001</v>
      </c>
      <c r="Y712" s="19">
        <v>18045480.280000001</v>
      </c>
      <c r="Z712" s="19">
        <v>16889685.390000001</v>
      </c>
      <c r="AA712" s="19">
        <v>23860674.260000002</v>
      </c>
      <c r="AB712" s="19">
        <v>16926236.34</v>
      </c>
      <c r="AC712" s="19">
        <v>16572065.449999999</v>
      </c>
      <c r="AD712" s="19">
        <v>21111407.190000001</v>
      </c>
      <c r="AE712" s="19">
        <v>21411546.829999998</v>
      </c>
      <c r="AF712" s="19">
        <v>22352836.059999999</v>
      </c>
      <c r="AG712" s="19">
        <v>24811999.309999999</v>
      </c>
      <c r="AH712" s="19">
        <v>24216114.859999999</v>
      </c>
      <c r="AI712" s="19">
        <v>25512928.149999999</v>
      </c>
      <c r="AJ712" s="19">
        <v>23455843</v>
      </c>
      <c r="AK712" s="19">
        <v>24383515.25</v>
      </c>
      <c r="AL712" s="19">
        <v>26694700.809999999</v>
      </c>
      <c r="AM712" s="19">
        <v>30237888.960000001</v>
      </c>
      <c r="AN712" s="19">
        <v>22243564.920000002</v>
      </c>
      <c r="AO712" s="224">
        <v>24887994.559999999</v>
      </c>
      <c r="AP712" s="224">
        <v>26500017.5</v>
      </c>
    </row>
    <row r="713" spans="1:42" hidden="1" outlineLevel="1" x14ac:dyDescent="0.25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0.27328241197929998</v>
      </c>
      <c r="R713" s="18">
        <v>0.30995438105450002</v>
      </c>
      <c r="S713" s="18">
        <v>0.31424883062010001</v>
      </c>
      <c r="T713" s="18">
        <v>0.31788246813749998</v>
      </c>
      <c r="U713" s="18">
        <v>0.32053934077219998</v>
      </c>
      <c r="V713" s="18">
        <v>0.3139161820734</v>
      </c>
      <c r="W713" s="18">
        <v>0.3100744699611</v>
      </c>
      <c r="X713" s="18">
        <v>0.31617752233329999</v>
      </c>
      <c r="Y713" s="18">
        <v>0.30896789272969999</v>
      </c>
      <c r="Z713" s="18">
        <v>0.30635007364470002</v>
      </c>
      <c r="AA713" s="18">
        <v>0.32806987301040003</v>
      </c>
      <c r="AB713" s="18">
        <v>0.29873103818059998</v>
      </c>
      <c r="AC713" s="18">
        <v>0.28454238378640001</v>
      </c>
      <c r="AD713" s="18">
        <v>0.29696125470770002</v>
      </c>
      <c r="AE713" s="18">
        <v>0.29632400618479998</v>
      </c>
      <c r="AF713" s="18">
        <v>0.2997335958765</v>
      </c>
      <c r="AG713" s="18">
        <v>0.3222488755622</v>
      </c>
      <c r="AH713" s="18">
        <v>0.31912615121010002</v>
      </c>
      <c r="AI713" s="18">
        <v>0.31882683259979999</v>
      </c>
      <c r="AJ713" s="18">
        <v>0.33186337161090002</v>
      </c>
      <c r="AK713" s="18">
        <v>0.33096799220380002</v>
      </c>
      <c r="AL713" s="18">
        <v>0.33542006223139997</v>
      </c>
      <c r="AM713" s="18">
        <v>0.3448737323162</v>
      </c>
      <c r="AN713" s="18">
        <v>0.31636418876049999</v>
      </c>
      <c r="AO713" s="220">
        <v>0.33605949317240003</v>
      </c>
      <c r="AP713" s="220">
        <v>0.33702670315319999</v>
      </c>
    </row>
    <row r="714" spans="1:42" hidden="1" outlineLevel="1" x14ac:dyDescent="0.25">
      <c r="A714" s="28" t="s">
        <v>733</v>
      </c>
      <c r="B714" s="32"/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130</v>
      </c>
      <c r="R714" s="19">
        <v>182</v>
      </c>
      <c r="S714" s="19">
        <v>205</v>
      </c>
      <c r="T714" s="19">
        <v>217</v>
      </c>
      <c r="U714" s="19">
        <v>229</v>
      </c>
      <c r="V714" s="19">
        <v>224</v>
      </c>
      <c r="W714" s="19">
        <v>215</v>
      </c>
      <c r="X714" s="19">
        <v>231</v>
      </c>
      <c r="Y714" s="19">
        <v>222</v>
      </c>
      <c r="Z714" s="19">
        <v>201</v>
      </c>
      <c r="AA714" s="19">
        <v>274</v>
      </c>
      <c r="AB714" s="19">
        <v>189</v>
      </c>
      <c r="AC714" s="19">
        <v>178</v>
      </c>
      <c r="AD714" s="19">
        <v>218</v>
      </c>
      <c r="AE714" s="19">
        <v>214</v>
      </c>
      <c r="AF714" s="19">
        <v>216</v>
      </c>
      <c r="AG714" s="19">
        <v>248</v>
      </c>
      <c r="AH714" s="19">
        <v>236</v>
      </c>
      <c r="AI714" s="19">
        <v>242</v>
      </c>
      <c r="AJ714" s="19">
        <v>229</v>
      </c>
      <c r="AK714" s="19">
        <v>231</v>
      </c>
      <c r="AL714" s="19">
        <v>247</v>
      </c>
      <c r="AM714" s="19">
        <v>275</v>
      </c>
      <c r="AN714" s="19">
        <v>199</v>
      </c>
      <c r="AO714" s="224">
        <v>228</v>
      </c>
      <c r="AP714" s="224">
        <v>237</v>
      </c>
    </row>
    <row r="715" spans="1:42" hidden="1" outlineLevel="1" x14ac:dyDescent="0.25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1.96</v>
      </c>
      <c r="R715" s="7">
        <v>2.78</v>
      </c>
      <c r="S715" s="7">
        <v>3.23</v>
      </c>
      <c r="T715" s="7">
        <v>3.53</v>
      </c>
      <c r="U715" s="7">
        <v>3.77</v>
      </c>
      <c r="V715" s="7">
        <v>3.69</v>
      </c>
      <c r="W715" s="7">
        <v>3.55</v>
      </c>
      <c r="X715" s="7">
        <v>3.94</v>
      </c>
      <c r="Y715" s="7">
        <v>3.78</v>
      </c>
      <c r="Z715" s="7">
        <v>3.5</v>
      </c>
      <c r="AA715" s="7">
        <v>4.5599999999999996</v>
      </c>
      <c r="AB715" s="7">
        <v>3.28</v>
      </c>
      <c r="AC715" s="7">
        <v>3.06</v>
      </c>
      <c r="AD715" s="7">
        <v>3.68</v>
      </c>
      <c r="AE715" s="7">
        <v>3.64</v>
      </c>
      <c r="AF715" s="7">
        <v>3.69</v>
      </c>
      <c r="AG715" s="7">
        <v>4.2699999999999996</v>
      </c>
      <c r="AH715" s="7">
        <v>4.12</v>
      </c>
      <c r="AI715" s="7">
        <v>4.16</v>
      </c>
      <c r="AJ715" s="7">
        <v>4.05</v>
      </c>
      <c r="AK715" s="7">
        <v>4.1100000000000003</v>
      </c>
      <c r="AL715" s="7">
        <v>4.34</v>
      </c>
      <c r="AM715" s="7">
        <v>4.71</v>
      </c>
      <c r="AN715" s="7">
        <v>3.52</v>
      </c>
      <c r="AO715" s="7">
        <v>4.09</v>
      </c>
      <c r="AP715" s="7">
        <v>4.2300000000000004</v>
      </c>
    </row>
    <row r="716" spans="1:42" hidden="1" outlineLevel="1" x14ac:dyDescent="0.25">
      <c r="A716" s="28" t="s">
        <v>264</v>
      </c>
      <c r="B716" s="32"/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66.2577</v>
      </c>
      <c r="R716" s="19">
        <v>65.513499999999993</v>
      </c>
      <c r="S716" s="19">
        <v>63.367899999999999</v>
      </c>
      <c r="T716" s="19">
        <v>61.4482</v>
      </c>
      <c r="U716" s="19">
        <v>60.667999999999999</v>
      </c>
      <c r="V716" s="19">
        <v>60.6556</v>
      </c>
      <c r="W716" s="19">
        <v>60.4895</v>
      </c>
      <c r="X716" s="19">
        <v>58.574199999999998</v>
      </c>
      <c r="Y716" s="19">
        <v>58.707799999999999</v>
      </c>
      <c r="Z716" s="19">
        <v>57.336599999999997</v>
      </c>
      <c r="AA716" s="19">
        <v>60.169899999999998</v>
      </c>
      <c r="AB716" s="19">
        <v>57.542499999999997</v>
      </c>
      <c r="AC716" s="19">
        <v>58.042299999999997</v>
      </c>
      <c r="AD716" s="19">
        <v>59.073</v>
      </c>
      <c r="AE716" s="19">
        <v>58.693899999999999</v>
      </c>
      <c r="AF716" s="19">
        <v>58.500300000000003</v>
      </c>
      <c r="AG716" s="19">
        <v>58.070300000000003</v>
      </c>
      <c r="AH716" s="19">
        <v>57.190100000000001</v>
      </c>
      <c r="AI716" s="19">
        <v>58.140799999999999</v>
      </c>
      <c r="AJ716" s="19">
        <v>56.447899999999997</v>
      </c>
      <c r="AK716" s="19">
        <v>56.186799999999998</v>
      </c>
      <c r="AL716" s="19">
        <v>56.967799999999997</v>
      </c>
      <c r="AM716" s="19">
        <v>58.480200000000004</v>
      </c>
      <c r="AN716" s="19">
        <v>56.4679</v>
      </c>
      <c r="AO716" s="224">
        <v>55.686900000000001</v>
      </c>
      <c r="AP716" s="224">
        <v>56.004300000000001</v>
      </c>
    </row>
    <row r="717" spans="1:42" hidden="1" outlineLevel="1" x14ac:dyDescent="0.25">
      <c r="A717" s="49" t="s">
        <v>265</v>
      </c>
      <c r="B717" s="50"/>
      <c r="C717" s="7"/>
      <c r="D717" s="7"/>
      <c r="E717" s="7"/>
      <c r="F717" s="7"/>
    </row>
    <row r="718" spans="1:42" hidden="1" outlineLevel="1" x14ac:dyDescent="0.25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0.73335314512130001</v>
      </c>
      <c r="R718" s="18">
        <v>0.69559989950830003</v>
      </c>
      <c r="S718" s="18">
        <v>0.69197468647250004</v>
      </c>
      <c r="T718" s="18">
        <v>0.68842180596180003</v>
      </c>
      <c r="U718" s="18">
        <v>0.68698759099200002</v>
      </c>
      <c r="V718" s="18">
        <v>0.69279421730290003</v>
      </c>
      <c r="W718" s="18">
        <v>0.6963978042233</v>
      </c>
      <c r="X718" s="18">
        <v>0.68980935786399999</v>
      </c>
      <c r="Y718" s="18">
        <v>0.69630268851179999</v>
      </c>
      <c r="Z718" s="18">
        <v>0.70066938470340001</v>
      </c>
      <c r="AA718" s="18">
        <v>0.67835773537010002</v>
      </c>
      <c r="AB718" s="18">
        <v>0.70826872532520002</v>
      </c>
      <c r="AC718" s="18">
        <v>0.71863158456529996</v>
      </c>
      <c r="AD718" s="18">
        <v>0.70587691549239995</v>
      </c>
      <c r="AE718" s="18">
        <v>0.70668957094200002</v>
      </c>
      <c r="AF718" s="18">
        <v>0.70340065496939996</v>
      </c>
      <c r="AG718" s="18">
        <v>0.68137581390729995</v>
      </c>
      <c r="AH718" s="18">
        <v>0.68434607490029997</v>
      </c>
      <c r="AI718" s="18">
        <v>0.68470752325399997</v>
      </c>
      <c r="AJ718" s="18">
        <v>0.67244535267740002</v>
      </c>
      <c r="AK718" s="18">
        <v>0.67359117266229995</v>
      </c>
      <c r="AL718" s="18">
        <v>0.66948009651289997</v>
      </c>
      <c r="AM718" s="18">
        <v>0.66076122573910001</v>
      </c>
      <c r="AN718" s="18">
        <v>0.6899510885879</v>
      </c>
      <c r="AO718" s="220">
        <v>0.67036048667960002</v>
      </c>
      <c r="AP718" s="220">
        <v>0.66919544290379995</v>
      </c>
    </row>
    <row r="719" spans="1:42" hidden="1" outlineLevel="1" x14ac:dyDescent="0.25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4.1010401188710001E-2</v>
      </c>
      <c r="R719" s="18">
        <v>3.6733302228759999E-2</v>
      </c>
      <c r="S719" s="18">
        <v>3.6797144792719998E-2</v>
      </c>
      <c r="T719" s="18">
        <v>3.6032111519070001E-2</v>
      </c>
      <c r="U719" s="18">
        <v>3.5166268847009997E-2</v>
      </c>
      <c r="V719" s="18">
        <v>3.5407725321890002E-2</v>
      </c>
      <c r="W719" s="18">
        <v>3.5380855070720002E-2</v>
      </c>
      <c r="X719" s="18">
        <v>3.4835750525289998E-2</v>
      </c>
      <c r="Y719" s="18">
        <v>3.4505809713649999E-2</v>
      </c>
      <c r="Z719" s="18">
        <v>3.4777631102439997E-2</v>
      </c>
      <c r="AA719" s="18">
        <v>3.0812293187069999E-2</v>
      </c>
      <c r="AB719" s="18">
        <v>3.8401900300219997E-2</v>
      </c>
      <c r="AC719" s="18">
        <v>3.867214602124E-2</v>
      </c>
      <c r="AD719" s="18">
        <v>3.4899963025349999E-2</v>
      </c>
      <c r="AE719" s="18">
        <v>3.5736627312359999E-2</v>
      </c>
      <c r="AF719" s="18">
        <v>3.5860055509140003E-2</v>
      </c>
      <c r="AG719" s="18">
        <v>3.6025647397979997E-2</v>
      </c>
      <c r="AH719" s="18">
        <v>3.7953603655939999E-2</v>
      </c>
      <c r="AI719" s="18">
        <v>3.7064960277450001E-2</v>
      </c>
      <c r="AJ719" s="18">
        <v>4.0221591624459999E-2</v>
      </c>
      <c r="AK719" s="18">
        <v>4.0683818424069998E-2</v>
      </c>
      <c r="AL719" s="18">
        <v>3.9403308226530001E-2</v>
      </c>
      <c r="AM719" s="18">
        <v>3.7071045335059997E-2</v>
      </c>
      <c r="AN719" s="18">
        <v>4.2572351809019998E-2</v>
      </c>
      <c r="AO719" s="220">
        <v>4.3330770274549998E-2</v>
      </c>
      <c r="AP719" s="220">
        <v>4.2232623862930002E-2</v>
      </c>
    </row>
    <row r="720" spans="1:42" hidden="1" outlineLevel="1" x14ac:dyDescent="0.25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8.0297176820209995E-2</v>
      </c>
      <c r="R720" s="18">
        <v>8.5489717546570004E-2</v>
      </c>
      <c r="S720" s="18">
        <v>7.8452107532920007E-2</v>
      </c>
      <c r="T720" s="18">
        <v>7.562698363308E-2</v>
      </c>
      <c r="U720" s="18">
        <v>7.3549687921599993E-2</v>
      </c>
      <c r="V720" s="18">
        <v>7.2086062796479999E-2</v>
      </c>
      <c r="W720" s="18">
        <v>7.2150765984159995E-2</v>
      </c>
      <c r="X720" s="18">
        <v>7.0004612309740005E-2</v>
      </c>
      <c r="Y720" s="18">
        <v>7.0348582818809999E-2</v>
      </c>
      <c r="Z720" s="18">
        <v>7.1225803436879995E-2</v>
      </c>
      <c r="AA720" s="18">
        <v>6.6531435565020003E-2</v>
      </c>
      <c r="AB720" s="18">
        <v>7.4109509199080006E-2</v>
      </c>
      <c r="AC720" s="18">
        <v>6.9787052356300006E-2</v>
      </c>
      <c r="AD720" s="18">
        <v>6.8464730290460005E-2</v>
      </c>
      <c r="AE720" s="18">
        <v>6.9020643636619999E-2</v>
      </c>
      <c r="AF720" s="18">
        <v>6.9415233320850006E-2</v>
      </c>
      <c r="AG720" s="18">
        <v>7.1812714349619999E-2</v>
      </c>
      <c r="AH720" s="18">
        <v>7.1821385693820003E-2</v>
      </c>
      <c r="AI720" s="18">
        <v>7.1340388838099997E-2</v>
      </c>
      <c r="AJ720" s="18">
        <v>7.9271304465729997E-2</v>
      </c>
      <c r="AK720" s="18">
        <v>7.654487792978E-2</v>
      </c>
      <c r="AL720" s="18">
        <v>7.532958413226E-2</v>
      </c>
      <c r="AM720" s="18">
        <v>7.2296640380249994E-2</v>
      </c>
      <c r="AN720" s="18">
        <v>7.8116998922889994E-2</v>
      </c>
      <c r="AO720" s="220">
        <v>7.9008548554890007E-2</v>
      </c>
      <c r="AP720" s="220">
        <v>7.8768877505959997E-2</v>
      </c>
    </row>
    <row r="721" spans="1:42" hidden="1" outlineLevel="1" x14ac:dyDescent="0.25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6.9182763744429998E-2</v>
      </c>
      <c r="R721" s="18">
        <v>7.5835337185509999E-2</v>
      </c>
      <c r="S721" s="18">
        <v>7.5544026040549994E-2</v>
      </c>
      <c r="T721" s="18">
        <v>7.4553488082639993E-2</v>
      </c>
      <c r="U721" s="18">
        <v>7.6144163911580007E-2</v>
      </c>
      <c r="V721" s="18">
        <v>7.3879037723059995E-2</v>
      </c>
      <c r="W721" s="18">
        <v>7.3766879031929994E-2</v>
      </c>
      <c r="X721" s="18">
        <v>7.3425408701890002E-2</v>
      </c>
      <c r="Y721" s="18">
        <v>7.2986046963880002E-2</v>
      </c>
      <c r="Z721" s="18">
        <v>7.5372951250570003E-2</v>
      </c>
      <c r="AA721" s="18">
        <v>7.3364761343549995E-2</v>
      </c>
      <c r="AB721" s="18">
        <v>6.9644683448250005E-2</v>
      </c>
      <c r="AC721" s="18">
        <v>6.9103912045689997E-2</v>
      </c>
      <c r="AD721" s="18">
        <v>6.9409638059239998E-2</v>
      </c>
      <c r="AE721" s="18">
        <v>6.8097190916399999E-2</v>
      </c>
      <c r="AF721" s="18">
        <v>6.9895416174480002E-2</v>
      </c>
      <c r="AG721" s="18">
        <v>7.3055320840999999E-2</v>
      </c>
      <c r="AH721" s="18">
        <v>7.3506060958130004E-2</v>
      </c>
      <c r="AI721" s="18">
        <v>7.4026255524869994E-2</v>
      </c>
      <c r="AJ721" s="18">
        <v>7.7557068559750003E-2</v>
      </c>
      <c r="AK721" s="18">
        <v>7.7098463097449998E-2</v>
      </c>
      <c r="AL721" s="18">
        <v>7.6384620324580002E-2</v>
      </c>
      <c r="AM721" s="18">
        <v>7.8409131828169998E-2</v>
      </c>
      <c r="AN721" s="18">
        <v>7.4029276217049994E-2</v>
      </c>
      <c r="AO721" s="220">
        <v>7.8212492650049995E-2</v>
      </c>
      <c r="AP721" s="220">
        <v>7.6313697783270004E-2</v>
      </c>
    </row>
    <row r="722" spans="1:42" hidden="1" outlineLevel="1" x14ac:dyDescent="0.25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4.2020802377410002E-2</v>
      </c>
      <c r="R722" s="18">
        <v>5.5449879768870003E-2</v>
      </c>
      <c r="S722" s="18">
        <v>5.6740635481899997E-2</v>
      </c>
      <c r="T722" s="18">
        <v>5.8933349928430002E-2</v>
      </c>
      <c r="U722" s="18">
        <v>5.8279343523450003E-2</v>
      </c>
      <c r="V722" s="18">
        <v>5.829286198328E-2</v>
      </c>
      <c r="W722" s="18">
        <v>5.6550600365959998E-2</v>
      </c>
      <c r="X722" s="18">
        <v>6.0036898477939998E-2</v>
      </c>
      <c r="Y722" s="18">
        <v>5.8024211191599999E-2</v>
      </c>
      <c r="Z722" s="18">
        <v>5.6996997698630002E-2</v>
      </c>
      <c r="AA722" s="18">
        <v>6.2984452200720006E-2</v>
      </c>
      <c r="AB722" s="18">
        <v>5.3665885872020001E-2</v>
      </c>
      <c r="AC722" s="18">
        <v>5.1609115653519999E-2</v>
      </c>
      <c r="AD722" s="18">
        <v>5.407542828972E-2</v>
      </c>
      <c r="AE722" s="18">
        <v>5.4007089733790002E-2</v>
      </c>
      <c r="AF722" s="18">
        <v>5.4462339258790002E-2</v>
      </c>
      <c r="AG722" s="18">
        <v>6.0430438888610001E-2</v>
      </c>
      <c r="AH722" s="18">
        <v>5.831493745401E-2</v>
      </c>
      <c r="AI722" s="18">
        <v>5.7166552006860001E-2</v>
      </c>
      <c r="AJ722" s="18">
        <v>6.098612146863E-2</v>
      </c>
      <c r="AK722" s="18">
        <v>6.024695528158E-2</v>
      </c>
      <c r="AL722" s="18">
        <v>6.1237970293850003E-2</v>
      </c>
      <c r="AM722" s="18">
        <v>6.4023621763710001E-2</v>
      </c>
      <c r="AN722" s="18">
        <v>5.6230466335879997E-2</v>
      </c>
      <c r="AO722" s="220">
        <v>6.0066036455739998E-2</v>
      </c>
      <c r="AP722" s="220">
        <v>6.0717124436989997E-2</v>
      </c>
    </row>
    <row r="723" spans="1:42" hidden="1" outlineLevel="1" x14ac:dyDescent="0.25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2.3635463100539999E-2</v>
      </c>
      <c r="R723" s="18">
        <v>3.3431432365500002E-2</v>
      </c>
      <c r="S723" s="18">
        <v>3.9011252292589997E-2</v>
      </c>
      <c r="T723" s="18">
        <v>4.2830916671850003E-2</v>
      </c>
      <c r="U723" s="18">
        <v>4.4372952217169997E-2</v>
      </c>
      <c r="V723" s="18">
        <v>4.202902642873E-2</v>
      </c>
      <c r="W723" s="18">
        <v>4.2539835183179997E-2</v>
      </c>
      <c r="X723" s="18">
        <v>4.578998616307E-2</v>
      </c>
      <c r="Y723" s="18">
        <v>4.252759006272E-2</v>
      </c>
      <c r="Z723" s="18">
        <v>4.0163082206979998E-2</v>
      </c>
      <c r="AA723" s="18">
        <v>5.3522052490820003E-2</v>
      </c>
      <c r="AB723" s="18">
        <v>3.6466409334349997E-2</v>
      </c>
      <c r="AC723" s="18">
        <v>3.3890163846929999E-2</v>
      </c>
      <c r="AD723" s="18">
        <v>4.1668378456099997E-2</v>
      </c>
      <c r="AE723" s="18">
        <v>4.1585161207039999E-2</v>
      </c>
      <c r="AF723" s="18">
        <v>4.151660952491E-2</v>
      </c>
      <c r="AG723" s="18">
        <v>4.7189224116509998E-2</v>
      </c>
      <c r="AH723" s="18">
        <v>4.6280159560050001E-2</v>
      </c>
      <c r="AI723" s="18">
        <v>4.6121514263370002E-2</v>
      </c>
      <c r="AJ723" s="18">
        <v>4.4066516227130002E-2</v>
      </c>
      <c r="AK723" s="18">
        <v>4.641670888926E-2</v>
      </c>
      <c r="AL723" s="18">
        <v>4.9091292740429997E-2</v>
      </c>
      <c r="AM723" s="18">
        <v>5.3166972741350002E-2</v>
      </c>
      <c r="AN723" s="18">
        <v>3.8634718273800002E-2</v>
      </c>
      <c r="AO723" s="220">
        <v>4.3493599891449998E-2</v>
      </c>
      <c r="AP723" s="220">
        <v>4.573876181224E-2</v>
      </c>
    </row>
    <row r="724" spans="1:42" hidden="1" outlineLevel="1" x14ac:dyDescent="0.25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9.5690936106979999E-3</v>
      </c>
      <c r="R724" s="18">
        <v>1.550443240139E-2</v>
      </c>
      <c r="S724" s="18">
        <v>1.9001668842220001E-2</v>
      </c>
      <c r="T724" s="18">
        <v>2.0832036841120002E-2</v>
      </c>
      <c r="U724" s="18">
        <v>2.2416272553409999E-2</v>
      </c>
      <c r="V724" s="18">
        <v>2.220747684662E-2</v>
      </c>
      <c r="W724" s="18">
        <v>2.0608780435679999E-2</v>
      </c>
      <c r="X724" s="18">
        <v>2.3240916312199999E-2</v>
      </c>
      <c r="Y724" s="18">
        <v>2.2339442850889998E-2</v>
      </c>
      <c r="Z724" s="18">
        <v>1.8726416747469998E-2</v>
      </c>
      <c r="AA724" s="18">
        <v>3.0121028058560002E-2</v>
      </c>
      <c r="AB724" s="18">
        <v>1.712249678335E-2</v>
      </c>
      <c r="AC724" s="18">
        <v>1.6107167636230001E-2</v>
      </c>
      <c r="AD724" s="18">
        <v>2.2266956986159998E-2</v>
      </c>
      <c r="AE724" s="18">
        <v>2.17557517203E-2</v>
      </c>
      <c r="AF724" s="18">
        <v>2.2558990463569999E-2</v>
      </c>
      <c r="AG724" s="18">
        <v>2.627367165366E-2</v>
      </c>
      <c r="AH724" s="18">
        <v>2.4495565624879999E-2</v>
      </c>
      <c r="AI724" s="18">
        <v>2.578432019301E-2</v>
      </c>
      <c r="AJ724" s="18">
        <v>2.2527190493249999E-2</v>
      </c>
      <c r="AK724" s="18">
        <v>2.2631312278329999E-2</v>
      </c>
      <c r="AL724" s="18">
        <v>2.570618618178E-2</v>
      </c>
      <c r="AM724" s="18">
        <v>3.0256382557339999E-2</v>
      </c>
      <c r="AN724" s="18">
        <v>1.8107816997159999E-2</v>
      </c>
      <c r="AO724" s="220">
        <v>2.2488579311589998E-2</v>
      </c>
      <c r="AP724" s="220">
        <v>2.3801112779299999E-2</v>
      </c>
    </row>
    <row r="725" spans="1:42" hidden="1" outlineLevel="1" x14ac:dyDescent="0.25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8.3209509658200003E-4</v>
      </c>
      <c r="R725" s="18">
        <v>1.758604601084E-3</v>
      </c>
      <c r="S725" s="18">
        <v>2.1975843095780002E-3</v>
      </c>
      <c r="T725" s="18">
        <v>2.5826124836640001E-3</v>
      </c>
      <c r="U725" s="18">
        <v>2.8020340691760001E-3</v>
      </c>
      <c r="V725" s="18">
        <v>2.936525864016E-3</v>
      </c>
      <c r="W725" s="18">
        <v>2.3507098876730001E-3</v>
      </c>
      <c r="X725" s="18">
        <v>2.664890073284E-3</v>
      </c>
      <c r="Y725" s="18">
        <v>2.722543633623E-3</v>
      </c>
      <c r="Z725" s="18">
        <v>1.9392296818959999E-3</v>
      </c>
      <c r="AA725" s="18">
        <v>4.03426861883E-3</v>
      </c>
      <c r="AB725" s="18">
        <v>2.210418659892E-3</v>
      </c>
      <c r="AC725" s="18">
        <v>2.0921172012600001E-3</v>
      </c>
      <c r="AD725" s="18">
        <v>3.050408775317E-3</v>
      </c>
      <c r="AE725" s="18">
        <v>2.8299357554939998E-3</v>
      </c>
      <c r="AF725" s="18">
        <v>2.6890239803320001E-3</v>
      </c>
      <c r="AG725" s="18">
        <v>3.4295939161989998E-3</v>
      </c>
      <c r="AH725" s="18">
        <v>3.0304790674260001E-3</v>
      </c>
      <c r="AI725" s="18">
        <v>3.4680664587080001E-3</v>
      </c>
      <c r="AJ725" s="18">
        <v>2.6149361277639999E-3</v>
      </c>
      <c r="AK725" s="18">
        <v>2.5052074536959998E-3</v>
      </c>
      <c r="AL725" s="18">
        <v>3.1192374381889998E-3</v>
      </c>
      <c r="AM725" s="18">
        <v>3.6458895970619999E-3</v>
      </c>
      <c r="AN725" s="18">
        <v>2.1542210372039999E-3</v>
      </c>
      <c r="AO725" s="220">
        <v>2.7590573974399998E-3</v>
      </c>
      <c r="AP725" s="220">
        <v>2.9409167181840001E-3</v>
      </c>
    </row>
    <row r="726" spans="1:42" hidden="1" outlineLevel="1" x14ac:dyDescent="0.25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9.9058940069000006E-5</v>
      </c>
      <c r="R726" s="18">
        <v>1.97394393999E-4</v>
      </c>
      <c r="S726" s="18">
        <v>2.6437104476099998E-4</v>
      </c>
      <c r="T726" s="18">
        <v>1.86694878337E-4</v>
      </c>
      <c r="U726" s="18">
        <v>2.66860387541E-4</v>
      </c>
      <c r="V726" s="18">
        <v>3.67065733002E-4</v>
      </c>
      <c r="W726" s="18">
        <v>2.5376981741899999E-4</v>
      </c>
      <c r="X726" s="18">
        <v>1.9217957259300001E-4</v>
      </c>
      <c r="Y726" s="18">
        <v>2.4308425300200001E-4</v>
      </c>
      <c r="Z726" s="18">
        <v>1.28503171692E-4</v>
      </c>
      <c r="AA726" s="18">
        <v>2.7197316531400002E-4</v>
      </c>
      <c r="AB726" s="18">
        <v>1.09971077607E-4</v>
      </c>
      <c r="AC726" s="18">
        <v>1.06740673534E-4</v>
      </c>
      <c r="AD726" s="18">
        <v>2.8758062528200001E-4</v>
      </c>
      <c r="AE726" s="18">
        <v>2.6809917683599999E-4</v>
      </c>
      <c r="AF726" s="18">
        <v>1.92073141452E-4</v>
      </c>
      <c r="AG726" s="18">
        <v>4.0757492917100003E-4</v>
      </c>
      <c r="AH726" s="18">
        <v>2.5173308547300001E-4</v>
      </c>
      <c r="AI726" s="18">
        <v>3.0157099640899999E-4</v>
      </c>
      <c r="AJ726" s="18">
        <v>3.09918355883E-4</v>
      </c>
      <c r="AK726" s="18">
        <v>2.7210118410899998E-4</v>
      </c>
      <c r="AL726" s="18">
        <v>2.3852992174399999E-4</v>
      </c>
      <c r="AM726" s="18">
        <v>3.6909005797399998E-4</v>
      </c>
      <c r="AN726" s="18">
        <v>1.94233044338E-4</v>
      </c>
      <c r="AO726" s="220">
        <v>2.8042878465800003E-4</v>
      </c>
      <c r="AP726" s="220">
        <v>2.8261061556099999E-4</v>
      </c>
    </row>
    <row r="727" spans="1:42" hidden="1" outlineLevel="1" x14ac:dyDescent="0.25">
      <c r="A727" s="28" t="s">
        <v>275</v>
      </c>
      <c r="B727" s="32"/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2776980.17</v>
      </c>
      <c r="R727" s="19">
        <v>3650063.93</v>
      </c>
      <c r="S727" s="19">
        <v>5114269.1900000004</v>
      </c>
      <c r="T727" s="19">
        <v>5257937.3</v>
      </c>
      <c r="U727" s="19">
        <v>4448339.68</v>
      </c>
      <c r="V727" s="19">
        <v>4457366.41</v>
      </c>
      <c r="W727" s="19">
        <v>6009544.3300000001</v>
      </c>
      <c r="X727" s="19">
        <v>5340631.43</v>
      </c>
      <c r="Y727" s="19">
        <v>5005978.24</v>
      </c>
      <c r="Z727" s="19">
        <v>5248562.9000000004</v>
      </c>
      <c r="AA727" s="19">
        <v>4248180.3600000003</v>
      </c>
      <c r="AB727" s="19">
        <v>4423693.93</v>
      </c>
      <c r="AC727" s="19">
        <v>4784775.9400000004</v>
      </c>
      <c r="AD727" s="19">
        <v>5534675.2699999996</v>
      </c>
      <c r="AE727" s="19">
        <v>4816231.8</v>
      </c>
      <c r="AF727" s="19">
        <v>5189228.16</v>
      </c>
      <c r="AG727" s="19">
        <v>5003520.13</v>
      </c>
      <c r="AH727" s="19">
        <v>4611393.87</v>
      </c>
      <c r="AI727" s="19">
        <v>4268800.09</v>
      </c>
      <c r="AJ727" s="19">
        <v>4771819.46</v>
      </c>
      <c r="AK727" s="19">
        <v>4907935.55</v>
      </c>
      <c r="AL727" s="19">
        <v>4990032.6900000004</v>
      </c>
      <c r="AM727" s="19">
        <v>4278066.62</v>
      </c>
      <c r="AN727" s="19">
        <v>4290733.3499999996</v>
      </c>
      <c r="AO727" s="224">
        <v>3946772.32</v>
      </c>
      <c r="AP727" s="224">
        <v>5302043.99</v>
      </c>
    </row>
    <row r="728" spans="1:42" hidden="1" outlineLevel="1" x14ac:dyDescent="0.25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1.8682359579999998E-2</v>
      </c>
      <c r="R728" s="18">
        <v>2.0719361698260001E-2</v>
      </c>
      <c r="S728" s="18">
        <v>2.5097657887239999E-2</v>
      </c>
      <c r="T728" s="18">
        <v>2.3926467568979998E-2</v>
      </c>
      <c r="U728" s="18">
        <v>2.08971900527E-2</v>
      </c>
      <c r="V728" s="18">
        <v>2.0152396230200001E-2</v>
      </c>
      <c r="W728" s="18">
        <v>2.330407889204E-2</v>
      </c>
      <c r="X728" s="18">
        <v>2.1104508276660001E-2</v>
      </c>
      <c r="Y728" s="18">
        <v>1.9842539057690001E-2</v>
      </c>
      <c r="Z728" s="18">
        <v>1.8423053166720001E-2</v>
      </c>
      <c r="AA728" s="18">
        <v>1.6962592656440002E-2</v>
      </c>
      <c r="AB728" s="18">
        <v>1.570563660329E-2</v>
      </c>
      <c r="AC728" s="18">
        <v>1.536646828588E-2</v>
      </c>
      <c r="AD728" s="18">
        <v>1.6725997007690001E-2</v>
      </c>
      <c r="AE728" s="18">
        <v>1.551199561075E-2</v>
      </c>
      <c r="AF728" s="18">
        <v>1.5829810235319999E-2</v>
      </c>
      <c r="AG728" s="18">
        <v>1.6911544227889999E-2</v>
      </c>
      <c r="AH728" s="18">
        <v>1.552795031056E-2</v>
      </c>
      <c r="AI728" s="18">
        <v>1.527166489604E-2</v>
      </c>
      <c r="AJ728" s="18">
        <v>1.7015132150209999E-2</v>
      </c>
      <c r="AK728" s="18">
        <v>1.5876169661190001E-2</v>
      </c>
      <c r="AL728" s="18">
        <v>1.5835679359909999E-2</v>
      </c>
      <c r="AM728" s="18">
        <v>1.4957303861770001E-2</v>
      </c>
      <c r="AN728" s="18">
        <v>1.360927181907E-2</v>
      </c>
      <c r="AO728" s="220">
        <v>1.383839031404E-2</v>
      </c>
      <c r="AP728" s="220">
        <v>1.6240095866650001E-2</v>
      </c>
    </row>
    <row r="729" spans="1:42" hidden="1" outlineLevel="1" x14ac:dyDescent="0.25">
      <c r="A729" s="28" t="s">
        <v>729</v>
      </c>
      <c r="B729" s="32"/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55.966099999999997</v>
      </c>
      <c r="R729" s="19">
        <v>66.339500000000001</v>
      </c>
      <c r="S729" s="19">
        <v>85.727199999999996</v>
      </c>
      <c r="T729" s="19">
        <v>83.038899999999998</v>
      </c>
      <c r="U729" s="19">
        <v>67.165999999999997</v>
      </c>
      <c r="V729" s="19">
        <v>63.757399999999997</v>
      </c>
      <c r="W729" s="19">
        <v>81.514600000000002</v>
      </c>
      <c r="X729" s="19">
        <v>69.410600000000002</v>
      </c>
      <c r="Y729" s="19">
        <v>61.581699999999998</v>
      </c>
      <c r="Z729" s="19">
        <v>62.343400000000003</v>
      </c>
      <c r="AA729" s="19">
        <v>48.817799999999998</v>
      </c>
      <c r="AB729" s="19">
        <v>49.4146</v>
      </c>
      <c r="AC729" s="19">
        <v>51.308500000000002</v>
      </c>
      <c r="AD729" s="19">
        <v>57.103299999999997</v>
      </c>
      <c r="AE729" s="19">
        <v>48.043599999999998</v>
      </c>
      <c r="AF729" s="19">
        <v>50.088099999999997</v>
      </c>
      <c r="AG729" s="19">
        <v>50.0092</v>
      </c>
      <c r="AH729" s="19">
        <v>44.893700000000003</v>
      </c>
      <c r="AI729" s="19">
        <v>40.491700000000002</v>
      </c>
      <c r="AJ729" s="19">
        <v>46.555700000000002</v>
      </c>
      <c r="AK729" s="19">
        <v>46.4358</v>
      </c>
      <c r="AL729" s="19">
        <v>46.208399999999997</v>
      </c>
      <c r="AM729" s="19">
        <v>38.929200000000002</v>
      </c>
      <c r="AN729" s="19">
        <v>38.339300000000001</v>
      </c>
      <c r="AO729" s="224">
        <v>36.144799999999996</v>
      </c>
      <c r="AP729" s="224">
        <v>47.4148</v>
      </c>
    </row>
    <row r="730" spans="1:42" hidden="1" outlineLevel="1" x14ac:dyDescent="0.25">
      <c r="A730" s="28" t="s">
        <v>276</v>
      </c>
      <c r="B730" s="32"/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2121</v>
      </c>
      <c r="R730" s="19">
        <v>2226</v>
      </c>
      <c r="S730" s="19">
        <v>2476</v>
      </c>
      <c r="T730" s="19">
        <v>2374</v>
      </c>
      <c r="U730" s="19">
        <v>2191</v>
      </c>
      <c r="V730" s="19">
        <v>2096</v>
      </c>
      <c r="W730" s="19">
        <v>2339</v>
      </c>
      <c r="X730" s="19">
        <v>2170</v>
      </c>
      <c r="Y730" s="19">
        <v>2029</v>
      </c>
      <c r="Z730" s="19">
        <v>2250</v>
      </c>
      <c r="AA730" s="19">
        <v>1891</v>
      </c>
      <c r="AB730" s="19">
        <v>2099</v>
      </c>
      <c r="AC730" s="19">
        <v>2280</v>
      </c>
      <c r="AD730" s="19">
        <v>2250</v>
      </c>
      <c r="AE730" s="19">
        <v>2151</v>
      </c>
      <c r="AF730" s="19">
        <v>2191</v>
      </c>
      <c r="AG730" s="19">
        <v>1974</v>
      </c>
      <c r="AH730" s="19">
        <v>1957</v>
      </c>
      <c r="AI730" s="19">
        <v>1744</v>
      </c>
      <c r="AJ730" s="19">
        <v>1855</v>
      </c>
      <c r="AK730" s="19">
        <v>1866</v>
      </c>
      <c r="AL730" s="19">
        <v>1854</v>
      </c>
      <c r="AM730" s="19">
        <v>1667</v>
      </c>
      <c r="AN730" s="19">
        <v>1754</v>
      </c>
      <c r="AO730" s="224">
        <v>1671</v>
      </c>
      <c r="AP730" s="224">
        <v>1927</v>
      </c>
    </row>
    <row r="731" spans="1:42" hidden="1" outlineLevel="1" x14ac:dyDescent="0.25">
      <c r="A731" s="49" t="s">
        <v>277</v>
      </c>
      <c r="B731" s="50"/>
      <c r="C731" s="7"/>
      <c r="D731" s="7"/>
      <c r="E731" s="7"/>
      <c r="F731" s="7"/>
    </row>
    <row r="732" spans="1:42" hidden="1" outlineLevel="1" x14ac:dyDescent="0.25">
      <c r="A732" s="28" t="s">
        <v>803</v>
      </c>
      <c r="B732" s="32"/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2640391</v>
      </c>
      <c r="R732" s="19">
        <v>3488506</v>
      </c>
      <c r="S732" s="19">
        <v>4902156</v>
      </c>
      <c r="T732" s="19">
        <v>5013366</v>
      </c>
      <c r="U732" s="19">
        <v>4237478</v>
      </c>
      <c r="V732" s="19">
        <v>4173018</v>
      </c>
      <c r="W732" s="19">
        <v>5730599</v>
      </c>
      <c r="X732" s="19">
        <v>5051927</v>
      </c>
      <c r="Y732" s="19">
        <v>4701805</v>
      </c>
      <c r="Z732" s="19">
        <v>4987866</v>
      </c>
      <c r="AA732" s="19">
        <v>3898479</v>
      </c>
      <c r="AB732" s="19">
        <v>4182589</v>
      </c>
      <c r="AC732" s="19">
        <v>4548349</v>
      </c>
      <c r="AD732" s="19">
        <v>5245981</v>
      </c>
      <c r="AE732" s="19">
        <v>4539880</v>
      </c>
      <c r="AF732" s="19">
        <v>4928086</v>
      </c>
      <c r="AG732" s="19">
        <v>4641251</v>
      </c>
      <c r="AH732" s="19">
        <v>4285164</v>
      </c>
      <c r="AI732" s="19">
        <v>3869444</v>
      </c>
      <c r="AJ732" s="19">
        <v>4414703</v>
      </c>
      <c r="AK732" s="19">
        <v>4557925</v>
      </c>
      <c r="AL732" s="19">
        <v>4628053</v>
      </c>
      <c r="AM732" s="19">
        <v>3905406</v>
      </c>
      <c r="AN732" s="19">
        <v>3997775</v>
      </c>
      <c r="AO732" s="224">
        <v>3622988</v>
      </c>
      <c r="AP732" s="224">
        <v>4960629</v>
      </c>
    </row>
    <row r="733" spans="1:42" hidden="1" outlineLevel="1" x14ac:dyDescent="0.25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224">
        <v>0</v>
      </c>
      <c r="AP733" s="224">
        <v>0</v>
      </c>
    </row>
    <row r="734" spans="1:42" hidden="1" outlineLevel="1" x14ac:dyDescent="0.25">
      <c r="A734" s="28" t="s">
        <v>280</v>
      </c>
      <c r="B734" s="32"/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50083</v>
      </c>
      <c r="R734" s="19">
        <v>41475</v>
      </c>
      <c r="S734" s="19">
        <v>60352</v>
      </c>
      <c r="T734" s="19">
        <v>70191</v>
      </c>
      <c r="U734" s="19">
        <v>63446</v>
      </c>
      <c r="V734" s="19">
        <v>83589</v>
      </c>
      <c r="W734" s="19">
        <v>87494</v>
      </c>
      <c r="X734" s="19">
        <v>82286</v>
      </c>
      <c r="Y734" s="19">
        <v>80425</v>
      </c>
      <c r="Z734" s="19">
        <v>86346</v>
      </c>
      <c r="AA734" s="19">
        <v>125546</v>
      </c>
      <c r="AB734" s="19">
        <v>69555</v>
      </c>
      <c r="AC734" s="19">
        <v>70091</v>
      </c>
      <c r="AD734" s="19">
        <v>69410</v>
      </c>
      <c r="AE734" s="19">
        <v>90617</v>
      </c>
      <c r="AF734" s="19">
        <v>63679</v>
      </c>
      <c r="AG734" s="19">
        <v>128538</v>
      </c>
      <c r="AH734" s="19">
        <v>113594</v>
      </c>
      <c r="AI734" s="19">
        <v>137191</v>
      </c>
      <c r="AJ734" s="19">
        <v>132395</v>
      </c>
      <c r="AK734" s="19">
        <v>137758</v>
      </c>
      <c r="AL734" s="19">
        <v>115464</v>
      </c>
      <c r="AM734" s="19">
        <v>139565</v>
      </c>
      <c r="AN734" s="19">
        <v>91260</v>
      </c>
      <c r="AO734" s="224">
        <v>95331</v>
      </c>
      <c r="AP734" s="224">
        <v>98758</v>
      </c>
    </row>
    <row r="735" spans="1:42" hidden="1" outlineLevel="1" x14ac:dyDescent="0.25">
      <c r="A735" s="28" t="s">
        <v>281</v>
      </c>
      <c r="B735" s="32"/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52809</v>
      </c>
      <c r="R735" s="19">
        <v>60020</v>
      </c>
      <c r="S735" s="19">
        <v>74893</v>
      </c>
      <c r="T735" s="19">
        <v>79123</v>
      </c>
      <c r="U735" s="19">
        <v>88391</v>
      </c>
      <c r="V735" s="19">
        <v>83281</v>
      </c>
      <c r="W735" s="19">
        <v>101803</v>
      </c>
      <c r="X735" s="19">
        <v>96947</v>
      </c>
      <c r="Y735" s="19">
        <v>98353</v>
      </c>
      <c r="Z735" s="19">
        <v>86909</v>
      </c>
      <c r="AA735" s="19">
        <v>105551</v>
      </c>
      <c r="AB735" s="19">
        <v>78738</v>
      </c>
      <c r="AC735" s="19">
        <v>79905</v>
      </c>
      <c r="AD735" s="19">
        <v>88865</v>
      </c>
      <c r="AE735" s="19">
        <v>88090</v>
      </c>
      <c r="AF735" s="19">
        <v>99340</v>
      </c>
      <c r="AG735" s="19">
        <v>115195</v>
      </c>
      <c r="AH735" s="19">
        <v>113270</v>
      </c>
      <c r="AI735" s="19">
        <v>125636</v>
      </c>
      <c r="AJ735" s="19">
        <v>129124</v>
      </c>
      <c r="AK735" s="19">
        <v>125228</v>
      </c>
      <c r="AL735" s="19">
        <v>123863</v>
      </c>
      <c r="AM735" s="19">
        <v>133537</v>
      </c>
      <c r="AN735" s="19">
        <v>107565</v>
      </c>
      <c r="AO735" s="224">
        <v>108489</v>
      </c>
      <c r="AP735" s="224">
        <v>115153</v>
      </c>
    </row>
    <row r="736" spans="1:42" hidden="1" outlineLevel="1" x14ac:dyDescent="0.25">
      <c r="A736" s="28" t="s">
        <v>282</v>
      </c>
      <c r="B736" s="32"/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33696</v>
      </c>
      <c r="R736" s="19">
        <v>60063</v>
      </c>
      <c r="S736" s="19">
        <v>76869</v>
      </c>
      <c r="T736" s="19">
        <v>95257</v>
      </c>
      <c r="U736" s="19">
        <v>59026</v>
      </c>
      <c r="V736" s="19">
        <v>117478</v>
      </c>
      <c r="W736" s="19">
        <v>89648</v>
      </c>
      <c r="X736" s="19">
        <v>109472</v>
      </c>
      <c r="Y736" s="19">
        <v>125395</v>
      </c>
      <c r="Z736" s="19">
        <v>87442</v>
      </c>
      <c r="AA736" s="19">
        <v>118604</v>
      </c>
      <c r="AB736" s="19">
        <v>92811</v>
      </c>
      <c r="AC736" s="19">
        <v>86431</v>
      </c>
      <c r="AD736" s="19">
        <v>130420</v>
      </c>
      <c r="AE736" s="19">
        <v>97644</v>
      </c>
      <c r="AF736" s="19">
        <v>98123</v>
      </c>
      <c r="AG736" s="19">
        <v>118536</v>
      </c>
      <c r="AH736" s="19">
        <v>99366</v>
      </c>
      <c r="AI736" s="19">
        <v>136529</v>
      </c>
      <c r="AJ736" s="19">
        <v>95597</v>
      </c>
      <c r="AK736" s="19">
        <v>87024</v>
      </c>
      <c r="AL736" s="19">
        <v>122653</v>
      </c>
      <c r="AM736" s="19">
        <v>99358</v>
      </c>
      <c r="AN736" s="19">
        <v>94134</v>
      </c>
      <c r="AO736" s="224">
        <v>119965</v>
      </c>
      <c r="AP736" s="224">
        <v>127503</v>
      </c>
    </row>
    <row r="737" spans="1:42" hidden="1" outlineLevel="1" x14ac:dyDescent="0.25">
      <c r="A737" s="49" t="s">
        <v>764</v>
      </c>
      <c r="B737" s="5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224"/>
      <c r="AP737" s="224"/>
    </row>
    <row r="738" spans="1:42" hidden="1" outlineLevel="1" x14ac:dyDescent="0.25">
      <c r="A738" s="113" t="s">
        <v>804</v>
      </c>
      <c r="B738" s="90"/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756</v>
      </c>
      <c r="R738" s="91">
        <v>1020</v>
      </c>
      <c r="S738" s="91">
        <v>1312</v>
      </c>
      <c r="T738" s="91">
        <v>1340</v>
      </c>
      <c r="U738" s="91">
        <v>1161</v>
      </c>
      <c r="V738" s="91">
        <v>1198</v>
      </c>
      <c r="W738" s="91">
        <v>1532</v>
      </c>
      <c r="X738" s="91">
        <v>1403</v>
      </c>
      <c r="Y738" s="91">
        <v>1385</v>
      </c>
      <c r="Z738" s="91">
        <v>1369</v>
      </c>
      <c r="AA738" s="91">
        <v>1122</v>
      </c>
      <c r="AB738" s="91">
        <v>1173</v>
      </c>
      <c r="AC738" s="91">
        <v>1235</v>
      </c>
      <c r="AD738" s="91">
        <v>1459</v>
      </c>
      <c r="AE738" s="91">
        <v>1265</v>
      </c>
      <c r="AF738" s="91">
        <v>1351</v>
      </c>
      <c r="AG738" s="91">
        <v>1297</v>
      </c>
      <c r="AH738" s="91">
        <v>1175</v>
      </c>
      <c r="AI738" s="91">
        <v>1144</v>
      </c>
      <c r="AJ738" s="91">
        <v>1232</v>
      </c>
      <c r="AK738" s="91">
        <v>1299</v>
      </c>
      <c r="AL738" s="91">
        <v>1340</v>
      </c>
      <c r="AM738" s="91">
        <v>1159</v>
      </c>
      <c r="AN738" s="91">
        <v>1258</v>
      </c>
      <c r="AO738" s="91">
        <v>1136</v>
      </c>
      <c r="AP738" s="91">
        <v>1494</v>
      </c>
    </row>
    <row r="739" spans="1:42" hidden="1" outlineLevel="1" x14ac:dyDescent="0.25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</row>
    <row r="740" spans="1:42" hidden="1" outlineLevel="1" x14ac:dyDescent="0.25">
      <c r="A740" s="113" t="s">
        <v>767</v>
      </c>
      <c r="B740" s="90"/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84</v>
      </c>
      <c r="R740" s="91">
        <v>84</v>
      </c>
      <c r="S740" s="91">
        <v>110</v>
      </c>
      <c r="T740" s="91">
        <v>132</v>
      </c>
      <c r="U740" s="91">
        <v>109</v>
      </c>
      <c r="V740" s="91">
        <v>126</v>
      </c>
      <c r="W740" s="91">
        <v>143</v>
      </c>
      <c r="X740" s="91">
        <v>148</v>
      </c>
      <c r="Y740" s="91">
        <v>143</v>
      </c>
      <c r="Z740" s="91">
        <v>131</v>
      </c>
      <c r="AA740" s="91">
        <v>185</v>
      </c>
      <c r="AB740" s="91">
        <v>121</v>
      </c>
      <c r="AC740" s="91">
        <v>121</v>
      </c>
      <c r="AD740" s="91">
        <v>135</v>
      </c>
      <c r="AE740" s="91">
        <v>137</v>
      </c>
      <c r="AF740" s="91">
        <v>128</v>
      </c>
      <c r="AG740" s="91">
        <v>203</v>
      </c>
      <c r="AH740" s="91">
        <v>189</v>
      </c>
      <c r="AI740" s="91">
        <v>211</v>
      </c>
      <c r="AJ740" s="91">
        <v>232</v>
      </c>
      <c r="AK740" s="91">
        <v>220</v>
      </c>
      <c r="AL740" s="91">
        <v>176</v>
      </c>
      <c r="AM740" s="91">
        <v>238</v>
      </c>
      <c r="AN740" s="91">
        <v>161</v>
      </c>
      <c r="AO740" s="91">
        <v>164</v>
      </c>
      <c r="AP740" s="91">
        <v>185</v>
      </c>
    </row>
    <row r="741" spans="1:42" hidden="1" outlineLevel="1" x14ac:dyDescent="0.25">
      <c r="A741" s="113" t="s">
        <v>768</v>
      </c>
      <c r="B741" s="90"/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390</v>
      </c>
      <c r="R741" s="91">
        <v>425</v>
      </c>
      <c r="S741" s="91">
        <v>517</v>
      </c>
      <c r="T741" s="91">
        <v>568</v>
      </c>
      <c r="U741" s="91">
        <v>622</v>
      </c>
      <c r="V741" s="91">
        <v>615</v>
      </c>
      <c r="W741" s="91">
        <v>720</v>
      </c>
      <c r="X741" s="91">
        <v>710</v>
      </c>
      <c r="Y741" s="91">
        <v>703</v>
      </c>
      <c r="Z741" s="91">
        <v>629</v>
      </c>
      <c r="AA741" s="91">
        <v>705</v>
      </c>
      <c r="AB741" s="91">
        <v>617</v>
      </c>
      <c r="AC741" s="91">
        <v>575</v>
      </c>
      <c r="AD741" s="91">
        <v>607</v>
      </c>
      <c r="AE741" s="91">
        <v>633</v>
      </c>
      <c r="AF741" s="91">
        <v>710</v>
      </c>
      <c r="AG741" s="91">
        <v>796</v>
      </c>
      <c r="AH741" s="91">
        <v>788</v>
      </c>
      <c r="AI741" s="91">
        <v>872</v>
      </c>
      <c r="AJ741" s="91">
        <v>887</v>
      </c>
      <c r="AK741" s="91">
        <v>882</v>
      </c>
      <c r="AL741" s="91">
        <v>896</v>
      </c>
      <c r="AM741" s="91">
        <v>904</v>
      </c>
      <c r="AN741" s="91">
        <v>761</v>
      </c>
      <c r="AO741" s="91">
        <v>812</v>
      </c>
      <c r="AP741" s="91">
        <v>830</v>
      </c>
    </row>
    <row r="742" spans="1:42" hidden="1" outlineLevel="1" x14ac:dyDescent="0.25">
      <c r="A742" s="113" t="s">
        <v>769</v>
      </c>
      <c r="B742" s="90"/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79</v>
      </c>
      <c r="R742" s="91">
        <v>111</v>
      </c>
      <c r="S742" s="91">
        <v>129</v>
      </c>
      <c r="T742" s="91">
        <v>175</v>
      </c>
      <c r="U742" s="91">
        <v>138</v>
      </c>
      <c r="V742" s="91">
        <v>186</v>
      </c>
      <c r="W742" s="91">
        <v>175</v>
      </c>
      <c r="X742" s="91">
        <v>200</v>
      </c>
      <c r="Y742" s="91">
        <v>236</v>
      </c>
      <c r="Z742" s="91">
        <v>204</v>
      </c>
      <c r="AA742" s="91">
        <v>235</v>
      </c>
      <c r="AB742" s="91">
        <v>197</v>
      </c>
      <c r="AC742" s="91">
        <v>168</v>
      </c>
      <c r="AD742" s="91">
        <v>262</v>
      </c>
      <c r="AE742" s="91">
        <v>205</v>
      </c>
      <c r="AF742" s="91">
        <v>179</v>
      </c>
      <c r="AG742" s="91">
        <v>240</v>
      </c>
      <c r="AH742" s="91">
        <v>204</v>
      </c>
      <c r="AI742" s="91">
        <v>221</v>
      </c>
      <c r="AJ742" s="91">
        <v>222</v>
      </c>
      <c r="AK742" s="91">
        <v>229</v>
      </c>
      <c r="AL742" s="91">
        <v>285</v>
      </c>
      <c r="AM742" s="91">
        <v>265</v>
      </c>
      <c r="AN742" s="91">
        <v>267</v>
      </c>
      <c r="AO742" s="91">
        <v>252</v>
      </c>
      <c r="AP742" s="91">
        <v>244</v>
      </c>
    </row>
    <row r="743" spans="1:42" hidden="1" outlineLevel="1" x14ac:dyDescent="0.25">
      <c r="A743" s="49" t="s">
        <v>283</v>
      </c>
      <c r="B743" s="50"/>
      <c r="C743" s="7"/>
      <c r="D743" s="7"/>
      <c r="E743" s="7"/>
      <c r="F743" s="7"/>
    </row>
    <row r="744" spans="1:42" hidden="1" outlineLevel="1" x14ac:dyDescent="0.25">
      <c r="A744" s="28" t="s">
        <v>805</v>
      </c>
      <c r="B744" s="32"/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3493</v>
      </c>
      <c r="R744" s="19">
        <v>3420</v>
      </c>
      <c r="S744" s="19">
        <v>3736</v>
      </c>
      <c r="T744" s="19">
        <v>3741</v>
      </c>
      <c r="U744" s="19">
        <v>3650</v>
      </c>
      <c r="V744" s="19">
        <v>3483</v>
      </c>
      <c r="W744" s="19">
        <v>3741</v>
      </c>
      <c r="X744" s="19">
        <v>3601</v>
      </c>
      <c r="Y744" s="19">
        <v>3395</v>
      </c>
      <c r="Z744" s="19">
        <v>3643</v>
      </c>
      <c r="AA744" s="19">
        <v>3475</v>
      </c>
      <c r="AB744" s="19">
        <v>3566</v>
      </c>
      <c r="AC744" s="19">
        <v>3683</v>
      </c>
      <c r="AD744" s="19">
        <v>3596</v>
      </c>
      <c r="AE744" s="19">
        <v>3589</v>
      </c>
      <c r="AF744" s="19">
        <v>3648</v>
      </c>
      <c r="AG744" s="19">
        <v>3578</v>
      </c>
      <c r="AH744" s="19">
        <v>3647</v>
      </c>
      <c r="AI744" s="19">
        <v>3382</v>
      </c>
      <c r="AJ744" s="19">
        <v>3583</v>
      </c>
      <c r="AK744" s="19">
        <v>3509</v>
      </c>
      <c r="AL744" s="19">
        <v>3454</v>
      </c>
      <c r="AM744" s="19">
        <v>3370</v>
      </c>
      <c r="AN744" s="19">
        <v>3178</v>
      </c>
      <c r="AO744" s="224">
        <v>3189</v>
      </c>
      <c r="AP744" s="224">
        <v>3320</v>
      </c>
    </row>
    <row r="745" spans="1:42" hidden="1" outlineLevel="1" x14ac:dyDescent="0.25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224">
        <v>0</v>
      </c>
      <c r="AP745" s="224">
        <v>0</v>
      </c>
    </row>
    <row r="746" spans="1:42" hidden="1" outlineLevel="1" x14ac:dyDescent="0.25">
      <c r="A746" s="28" t="s">
        <v>286</v>
      </c>
      <c r="B746" s="32"/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596</v>
      </c>
      <c r="R746" s="19">
        <v>494</v>
      </c>
      <c r="S746" s="19">
        <v>549</v>
      </c>
      <c r="T746" s="19">
        <v>532</v>
      </c>
      <c r="U746" s="19">
        <v>582</v>
      </c>
      <c r="V746" s="19">
        <v>663</v>
      </c>
      <c r="W746" s="19">
        <v>612</v>
      </c>
      <c r="X746" s="19">
        <v>556</v>
      </c>
      <c r="Y746" s="19">
        <v>562</v>
      </c>
      <c r="Z746" s="19">
        <v>659</v>
      </c>
      <c r="AA746" s="19">
        <v>679</v>
      </c>
      <c r="AB746" s="19">
        <v>575</v>
      </c>
      <c r="AC746" s="19">
        <v>579</v>
      </c>
      <c r="AD746" s="19">
        <v>514</v>
      </c>
      <c r="AE746" s="19">
        <v>661</v>
      </c>
      <c r="AF746" s="19">
        <v>497</v>
      </c>
      <c r="AG746" s="19">
        <v>633</v>
      </c>
      <c r="AH746" s="19">
        <v>601</v>
      </c>
      <c r="AI746" s="19">
        <v>650</v>
      </c>
      <c r="AJ746" s="19">
        <v>571</v>
      </c>
      <c r="AK746" s="19">
        <v>626</v>
      </c>
      <c r="AL746" s="19">
        <v>656</v>
      </c>
      <c r="AM746" s="19">
        <v>586</v>
      </c>
      <c r="AN746" s="19">
        <v>567</v>
      </c>
      <c r="AO746" s="224">
        <v>581</v>
      </c>
      <c r="AP746" s="224">
        <v>534</v>
      </c>
    </row>
    <row r="747" spans="1:42" hidden="1" outlineLevel="1" x14ac:dyDescent="0.25">
      <c r="A747" s="28" t="s">
        <v>287</v>
      </c>
      <c r="B747" s="32"/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135</v>
      </c>
      <c r="R747" s="19">
        <v>141</v>
      </c>
      <c r="S747" s="19">
        <v>145</v>
      </c>
      <c r="T747" s="19">
        <v>139</v>
      </c>
      <c r="U747" s="19">
        <v>142</v>
      </c>
      <c r="V747" s="19">
        <v>135</v>
      </c>
      <c r="W747" s="19">
        <v>141</v>
      </c>
      <c r="X747" s="19">
        <v>137</v>
      </c>
      <c r="Y747" s="19">
        <v>140</v>
      </c>
      <c r="Z747" s="19">
        <v>138</v>
      </c>
      <c r="AA747" s="19">
        <v>150</v>
      </c>
      <c r="AB747" s="19">
        <v>128</v>
      </c>
      <c r="AC747" s="19">
        <v>139</v>
      </c>
      <c r="AD747" s="19">
        <v>146</v>
      </c>
      <c r="AE747" s="19">
        <v>139</v>
      </c>
      <c r="AF747" s="19">
        <v>140</v>
      </c>
      <c r="AG747" s="19">
        <v>145</v>
      </c>
      <c r="AH747" s="19">
        <v>144</v>
      </c>
      <c r="AI747" s="19">
        <v>144</v>
      </c>
      <c r="AJ747" s="19">
        <v>146</v>
      </c>
      <c r="AK747" s="19">
        <v>142</v>
      </c>
      <c r="AL747" s="19">
        <v>138</v>
      </c>
      <c r="AM747" s="19">
        <v>148</v>
      </c>
      <c r="AN747" s="19">
        <v>141</v>
      </c>
      <c r="AO747" s="224">
        <v>134</v>
      </c>
      <c r="AP747" s="224">
        <v>139</v>
      </c>
    </row>
    <row r="748" spans="1:42" hidden="1" outlineLevel="1" x14ac:dyDescent="0.25">
      <c r="A748" s="28" t="s">
        <v>288</v>
      </c>
      <c r="B748" s="32"/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427</v>
      </c>
      <c r="R748" s="19">
        <v>541</v>
      </c>
      <c r="S748" s="19">
        <v>596</v>
      </c>
      <c r="T748" s="19">
        <v>544</v>
      </c>
      <c r="U748" s="19">
        <v>428</v>
      </c>
      <c r="V748" s="19">
        <v>632</v>
      </c>
      <c r="W748" s="19">
        <v>512</v>
      </c>
      <c r="X748" s="19">
        <v>547</v>
      </c>
      <c r="Y748" s="19">
        <v>531</v>
      </c>
      <c r="Z748" s="19">
        <v>429</v>
      </c>
      <c r="AA748" s="19">
        <v>505</v>
      </c>
      <c r="AB748" s="19">
        <v>471</v>
      </c>
      <c r="AC748" s="19">
        <v>514</v>
      </c>
      <c r="AD748" s="19">
        <v>498</v>
      </c>
      <c r="AE748" s="19">
        <v>476</v>
      </c>
      <c r="AF748" s="19">
        <v>548</v>
      </c>
      <c r="AG748" s="19">
        <v>494</v>
      </c>
      <c r="AH748" s="19">
        <v>487</v>
      </c>
      <c r="AI748" s="19">
        <v>618</v>
      </c>
      <c r="AJ748" s="19">
        <v>431</v>
      </c>
      <c r="AK748" s="19">
        <v>380</v>
      </c>
      <c r="AL748" s="19">
        <v>430</v>
      </c>
      <c r="AM748" s="19">
        <v>375</v>
      </c>
      <c r="AN748" s="19">
        <v>353</v>
      </c>
      <c r="AO748" s="224">
        <v>476</v>
      </c>
      <c r="AP748" s="224">
        <v>523</v>
      </c>
    </row>
    <row r="749" spans="1:42" hidden="1" outlineLevel="1" x14ac:dyDescent="0.25">
      <c r="A749" s="28" t="s">
        <v>770</v>
      </c>
      <c r="B749" s="32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224"/>
      <c r="AP749" s="224"/>
    </row>
    <row r="750" spans="1:42" hidden="1" outlineLevel="1" x14ac:dyDescent="0.25">
      <c r="A750" s="28" t="s">
        <v>771</v>
      </c>
      <c r="B750" s="32"/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6453303</v>
      </c>
      <c r="R750" s="19">
        <v>10031492</v>
      </c>
      <c r="S750" s="19">
        <v>12221009</v>
      </c>
      <c r="T750" s="19">
        <v>13743624</v>
      </c>
      <c r="U750" s="19">
        <v>15136416</v>
      </c>
      <c r="V750" s="19">
        <v>15630208</v>
      </c>
      <c r="W750" s="19">
        <v>15837485</v>
      </c>
      <c r="X750" s="19">
        <v>17754594</v>
      </c>
      <c r="Y750" s="19">
        <v>18045480</v>
      </c>
      <c r="Z750" s="19">
        <v>16889685</v>
      </c>
      <c r="AA750" s="19">
        <v>23860674</v>
      </c>
      <c r="AB750" s="19">
        <v>16926236</v>
      </c>
      <c r="AC750" s="19">
        <v>16572065</v>
      </c>
      <c r="AD750" s="19">
        <v>21111407</v>
      </c>
      <c r="AE750" s="19">
        <v>21411547</v>
      </c>
      <c r="AF750" s="19">
        <v>22352836</v>
      </c>
      <c r="AG750" s="19">
        <v>24811999</v>
      </c>
      <c r="AH750" s="19">
        <v>24216115</v>
      </c>
      <c r="AI750" s="19">
        <v>25512928</v>
      </c>
      <c r="AJ750" s="19">
        <v>23455843</v>
      </c>
      <c r="AK750" s="19">
        <v>24383515</v>
      </c>
      <c r="AL750" s="19">
        <v>26694701</v>
      </c>
      <c r="AM750" s="19">
        <v>30237889</v>
      </c>
      <c r="AN750" s="19">
        <v>22243565</v>
      </c>
      <c r="AO750" s="224">
        <v>24887995</v>
      </c>
      <c r="AP750" s="224">
        <v>26500017</v>
      </c>
    </row>
    <row r="751" spans="1:42" hidden="1" outlineLevel="1" x14ac:dyDescent="0.25">
      <c r="A751" s="113" t="s">
        <v>772</v>
      </c>
      <c r="B751" s="90"/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97397</v>
      </c>
      <c r="R751" s="91">
        <v>153121</v>
      </c>
      <c r="S751" s="91">
        <v>192858</v>
      </c>
      <c r="T751" s="91">
        <v>223662</v>
      </c>
      <c r="U751" s="91">
        <v>249496</v>
      </c>
      <c r="V751" s="91">
        <v>257688</v>
      </c>
      <c r="W751" s="91">
        <v>261822</v>
      </c>
      <c r="X751" s="91">
        <v>303113</v>
      </c>
      <c r="Y751" s="91">
        <v>307378</v>
      </c>
      <c r="Z751" s="91">
        <v>294571</v>
      </c>
      <c r="AA751" s="91">
        <v>396555</v>
      </c>
      <c r="AB751" s="91">
        <v>294152</v>
      </c>
      <c r="AC751" s="91">
        <v>285517</v>
      </c>
      <c r="AD751" s="91">
        <v>357378</v>
      </c>
      <c r="AE751" s="91">
        <v>364800</v>
      </c>
      <c r="AF751" s="91">
        <v>382098</v>
      </c>
      <c r="AG751" s="91">
        <v>427275</v>
      </c>
      <c r="AH751" s="91">
        <v>423432</v>
      </c>
      <c r="AI751" s="91">
        <v>438813</v>
      </c>
      <c r="AJ751" s="91">
        <v>415531</v>
      </c>
      <c r="AK751" s="91">
        <v>433972</v>
      </c>
      <c r="AL751" s="91">
        <v>468593</v>
      </c>
      <c r="AM751" s="91">
        <v>517062</v>
      </c>
      <c r="AN751" s="91">
        <v>393915</v>
      </c>
      <c r="AO751" s="91">
        <v>446927</v>
      </c>
      <c r="AP751" s="91">
        <v>473178</v>
      </c>
    </row>
    <row r="752" spans="1:42" hidden="1" outlineLevel="1" x14ac:dyDescent="0.25">
      <c r="A752" s="28" t="s">
        <v>773</v>
      </c>
      <c r="B752" s="32"/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6298103</v>
      </c>
      <c r="R752" s="19">
        <v>9842470</v>
      </c>
      <c r="S752" s="19">
        <v>12013245</v>
      </c>
      <c r="T752" s="19">
        <v>13515639</v>
      </c>
      <c r="U752" s="19">
        <v>14871608</v>
      </c>
      <c r="V752" s="19">
        <v>15340917</v>
      </c>
      <c r="W752" s="19">
        <v>15570928</v>
      </c>
      <c r="X752" s="19">
        <v>17451548</v>
      </c>
      <c r="Y752" s="19">
        <v>17810781</v>
      </c>
      <c r="Z752" s="19">
        <v>16693049</v>
      </c>
      <c r="AA752" s="19">
        <v>23589086</v>
      </c>
      <c r="AB752" s="19">
        <v>16696904</v>
      </c>
      <c r="AC752" s="19">
        <v>16359473</v>
      </c>
      <c r="AD752" s="19">
        <v>20788693</v>
      </c>
      <c r="AE752" s="19">
        <v>21098571</v>
      </c>
      <c r="AF752" s="19">
        <v>22047758</v>
      </c>
      <c r="AG752" s="19">
        <v>24471672</v>
      </c>
      <c r="AH752" s="19">
        <v>23842753</v>
      </c>
      <c r="AI752" s="19">
        <v>25108183</v>
      </c>
      <c r="AJ752" s="19">
        <v>23131022</v>
      </c>
      <c r="AK752" s="19">
        <v>24050943</v>
      </c>
      <c r="AL752" s="19">
        <v>26384375</v>
      </c>
      <c r="AM752" s="19">
        <v>29919694</v>
      </c>
      <c r="AN752" s="19">
        <v>21986918</v>
      </c>
      <c r="AO752" s="224">
        <v>24524807</v>
      </c>
      <c r="AP752" s="224">
        <v>26129825</v>
      </c>
    </row>
    <row r="753" spans="1:42" hidden="1" outlineLevel="1" x14ac:dyDescent="0.25">
      <c r="A753" s="113" t="s">
        <v>774</v>
      </c>
      <c r="B753" s="90"/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96438</v>
      </c>
      <c r="R753" s="91">
        <v>151670</v>
      </c>
      <c r="S753" s="91">
        <v>191243</v>
      </c>
      <c r="T753" s="91">
        <v>222033</v>
      </c>
      <c r="U753" s="91">
        <v>247493</v>
      </c>
      <c r="V753" s="91">
        <v>255069</v>
      </c>
      <c r="W753" s="91">
        <v>259388</v>
      </c>
      <c r="X753" s="91">
        <v>300803</v>
      </c>
      <c r="Y753" s="91">
        <v>305240</v>
      </c>
      <c r="Z753" s="91">
        <v>292665</v>
      </c>
      <c r="AA753" s="91">
        <v>394504</v>
      </c>
      <c r="AB753" s="91">
        <v>292011</v>
      </c>
      <c r="AC753" s="91">
        <v>283663</v>
      </c>
      <c r="AD753" s="91">
        <v>354726</v>
      </c>
      <c r="AE753" s="91">
        <v>362401</v>
      </c>
      <c r="AF753" s="91">
        <v>379356</v>
      </c>
      <c r="AG753" s="91">
        <v>424285</v>
      </c>
      <c r="AH753" s="91">
        <v>419740</v>
      </c>
      <c r="AI753" s="91">
        <v>434886</v>
      </c>
      <c r="AJ753" s="91">
        <v>412367</v>
      </c>
      <c r="AK753" s="91">
        <v>430743</v>
      </c>
      <c r="AL753" s="91">
        <v>465382</v>
      </c>
      <c r="AM753" s="91">
        <v>513942</v>
      </c>
      <c r="AN753" s="91">
        <v>390913</v>
      </c>
      <c r="AO753" s="91">
        <v>443650</v>
      </c>
      <c r="AP753" s="91">
        <v>469704</v>
      </c>
    </row>
    <row r="754" spans="1:42" hidden="1" outlineLevel="1" x14ac:dyDescent="0.25">
      <c r="A754" s="28" t="s">
        <v>775</v>
      </c>
      <c r="B754" s="32"/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155200</v>
      </c>
      <c r="R754" s="19">
        <v>189022</v>
      </c>
      <c r="S754" s="19">
        <v>207764</v>
      </c>
      <c r="T754" s="19">
        <v>227985</v>
      </c>
      <c r="U754" s="19">
        <v>264808</v>
      </c>
      <c r="V754" s="19">
        <v>289291</v>
      </c>
      <c r="W754" s="19">
        <v>266557</v>
      </c>
      <c r="X754" s="19">
        <v>303046</v>
      </c>
      <c r="Y754" s="19">
        <v>234699</v>
      </c>
      <c r="Z754" s="19">
        <v>196636</v>
      </c>
      <c r="AA754" s="19">
        <v>271588</v>
      </c>
      <c r="AB754" s="19">
        <v>229332</v>
      </c>
      <c r="AC754" s="19">
        <v>212592</v>
      </c>
      <c r="AD754" s="19">
        <v>322714</v>
      </c>
      <c r="AE754" s="19">
        <v>312976</v>
      </c>
      <c r="AF754" s="19">
        <v>305078</v>
      </c>
      <c r="AG754" s="19">
        <v>340327</v>
      </c>
      <c r="AH754" s="19">
        <v>373362</v>
      </c>
      <c r="AI754" s="19">
        <v>404745</v>
      </c>
      <c r="AJ754" s="19">
        <v>324821</v>
      </c>
      <c r="AK754" s="19">
        <v>332572</v>
      </c>
      <c r="AL754" s="19">
        <v>310326</v>
      </c>
      <c r="AM754" s="19">
        <v>318195</v>
      </c>
      <c r="AN754" s="19">
        <v>256647</v>
      </c>
      <c r="AO754" s="224">
        <v>363188</v>
      </c>
      <c r="AP754" s="224">
        <v>370192</v>
      </c>
    </row>
    <row r="755" spans="1:42" hidden="1" outlineLevel="1" x14ac:dyDescent="0.25">
      <c r="A755" s="113" t="s">
        <v>776</v>
      </c>
      <c r="B755" s="90"/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959</v>
      </c>
      <c r="R755" s="91">
        <v>1451</v>
      </c>
      <c r="S755" s="91">
        <v>1615</v>
      </c>
      <c r="T755" s="91">
        <v>1629</v>
      </c>
      <c r="U755" s="91">
        <v>2003</v>
      </c>
      <c r="V755" s="91">
        <v>2619</v>
      </c>
      <c r="W755" s="91">
        <v>2434</v>
      </c>
      <c r="X755" s="91">
        <v>2310</v>
      </c>
      <c r="Y755" s="91">
        <v>2138</v>
      </c>
      <c r="Z755" s="91">
        <v>1906</v>
      </c>
      <c r="AA755" s="91">
        <v>2051</v>
      </c>
      <c r="AB755" s="91">
        <v>2141</v>
      </c>
      <c r="AC755" s="91">
        <v>1854</v>
      </c>
      <c r="AD755" s="91">
        <v>2652</v>
      </c>
      <c r="AE755" s="91">
        <v>2399</v>
      </c>
      <c r="AF755" s="91">
        <v>2742</v>
      </c>
      <c r="AG755" s="91">
        <v>2990</v>
      </c>
      <c r="AH755" s="91">
        <v>3692</v>
      </c>
      <c r="AI755" s="91">
        <v>3927</v>
      </c>
      <c r="AJ755" s="91">
        <v>3164</v>
      </c>
      <c r="AK755" s="91">
        <v>3229</v>
      </c>
      <c r="AL755" s="91">
        <v>3211</v>
      </c>
      <c r="AM755" s="91">
        <v>3120</v>
      </c>
      <c r="AN755" s="91">
        <v>3002</v>
      </c>
      <c r="AO755" s="91">
        <v>3277</v>
      </c>
      <c r="AP755" s="91">
        <v>3474</v>
      </c>
    </row>
    <row r="756" spans="1:42" hidden="1" outlineLevel="1" x14ac:dyDescent="0.25">
      <c r="A756" s="28" t="s">
        <v>777</v>
      </c>
      <c r="B756" s="32"/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50083</v>
      </c>
      <c r="R756" s="19">
        <v>41475</v>
      </c>
      <c r="S756" s="19">
        <v>60352</v>
      </c>
      <c r="T756" s="19">
        <v>70191</v>
      </c>
      <c r="U756" s="19">
        <v>63446</v>
      </c>
      <c r="V756" s="19">
        <v>83589</v>
      </c>
      <c r="W756" s="19">
        <v>87494</v>
      </c>
      <c r="X756" s="19">
        <v>82286</v>
      </c>
      <c r="Y756" s="19">
        <v>80425</v>
      </c>
      <c r="Z756" s="19">
        <v>86346</v>
      </c>
      <c r="AA756" s="19">
        <v>125546</v>
      </c>
      <c r="AB756" s="19">
        <v>69555</v>
      </c>
      <c r="AC756" s="19">
        <v>70091</v>
      </c>
      <c r="AD756" s="19">
        <v>69410</v>
      </c>
      <c r="AE756" s="19">
        <v>90617</v>
      </c>
      <c r="AF756" s="19">
        <v>63679</v>
      </c>
      <c r="AG756" s="19">
        <v>128538</v>
      </c>
      <c r="AH756" s="19">
        <v>113594</v>
      </c>
      <c r="AI756" s="19">
        <v>137191</v>
      </c>
      <c r="AJ756" s="19">
        <v>132395</v>
      </c>
      <c r="AK756" s="19">
        <v>137758</v>
      </c>
      <c r="AL756" s="19">
        <v>115464</v>
      </c>
      <c r="AM756" s="19">
        <v>139565</v>
      </c>
      <c r="AN756" s="19">
        <v>91260</v>
      </c>
      <c r="AO756" s="224">
        <v>95331</v>
      </c>
      <c r="AP756" s="224">
        <v>98758</v>
      </c>
    </row>
    <row r="757" spans="1:42" hidden="1" outlineLevel="1" x14ac:dyDescent="0.25">
      <c r="A757" s="113" t="s">
        <v>778</v>
      </c>
      <c r="B757" s="90"/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84</v>
      </c>
      <c r="R757" s="91">
        <v>84</v>
      </c>
      <c r="S757" s="91">
        <v>110</v>
      </c>
      <c r="T757" s="91">
        <v>132</v>
      </c>
      <c r="U757" s="91">
        <v>109</v>
      </c>
      <c r="V757" s="91">
        <v>126</v>
      </c>
      <c r="W757" s="91">
        <v>143</v>
      </c>
      <c r="X757" s="91">
        <v>148</v>
      </c>
      <c r="Y757" s="91">
        <v>143</v>
      </c>
      <c r="Z757" s="91">
        <v>131</v>
      </c>
      <c r="AA757" s="91">
        <v>185</v>
      </c>
      <c r="AB757" s="91">
        <v>121</v>
      </c>
      <c r="AC757" s="91">
        <v>121</v>
      </c>
      <c r="AD757" s="91">
        <v>135</v>
      </c>
      <c r="AE757" s="91">
        <v>137</v>
      </c>
      <c r="AF757" s="91">
        <v>128</v>
      </c>
      <c r="AG757" s="91">
        <v>203</v>
      </c>
      <c r="AH757" s="91">
        <v>189</v>
      </c>
      <c r="AI757" s="91">
        <v>211</v>
      </c>
      <c r="AJ757" s="91">
        <v>232</v>
      </c>
      <c r="AK757" s="91">
        <v>220</v>
      </c>
      <c r="AL757" s="91">
        <v>176</v>
      </c>
      <c r="AM757" s="91">
        <v>238</v>
      </c>
      <c r="AN757" s="91">
        <v>161</v>
      </c>
      <c r="AO757" s="91">
        <v>164</v>
      </c>
      <c r="AP757" s="91">
        <v>185</v>
      </c>
    </row>
    <row r="758" spans="1:42" hidden="1" outlineLevel="1" x14ac:dyDescent="0.25">
      <c r="A758" s="28" t="s">
        <v>779</v>
      </c>
      <c r="B758" s="32"/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49565</v>
      </c>
      <c r="R758" s="19">
        <v>41308</v>
      </c>
      <c r="S758" s="19">
        <v>60352</v>
      </c>
      <c r="T758" s="19">
        <v>70111</v>
      </c>
      <c r="U758" s="19">
        <v>62515</v>
      </c>
      <c r="V758" s="19">
        <v>83345</v>
      </c>
      <c r="W758" s="19">
        <v>85820</v>
      </c>
      <c r="X758" s="19">
        <v>81742</v>
      </c>
      <c r="Y758" s="19">
        <v>80425</v>
      </c>
      <c r="Z758" s="19">
        <v>86346</v>
      </c>
      <c r="AA758" s="19">
        <v>123951</v>
      </c>
      <c r="AB758" s="19">
        <v>69367</v>
      </c>
      <c r="AC758" s="19">
        <v>69931</v>
      </c>
      <c r="AD758" s="19">
        <v>67917</v>
      </c>
      <c r="AE758" s="19">
        <v>90305</v>
      </c>
      <c r="AF758" s="19">
        <v>63246</v>
      </c>
      <c r="AG758" s="19">
        <v>126355</v>
      </c>
      <c r="AH758" s="19">
        <v>112491</v>
      </c>
      <c r="AI758" s="19">
        <v>136971</v>
      </c>
      <c r="AJ758" s="19">
        <v>132305</v>
      </c>
      <c r="AK758" s="19">
        <v>137678</v>
      </c>
      <c r="AL758" s="19">
        <v>115464</v>
      </c>
      <c r="AM758" s="19">
        <v>139455</v>
      </c>
      <c r="AN758" s="19">
        <v>91260</v>
      </c>
      <c r="AO758" s="224">
        <v>95272</v>
      </c>
      <c r="AP758" s="224">
        <v>97928</v>
      </c>
    </row>
    <row r="759" spans="1:42" hidden="1" outlineLevel="1" x14ac:dyDescent="0.25">
      <c r="A759" s="113" t="s">
        <v>780</v>
      </c>
      <c r="B759" s="90"/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83</v>
      </c>
      <c r="R759" s="91">
        <v>83</v>
      </c>
      <c r="S759" s="91">
        <v>110</v>
      </c>
      <c r="T759" s="91">
        <v>131</v>
      </c>
      <c r="U759" s="91">
        <v>108</v>
      </c>
      <c r="V759" s="91">
        <v>124</v>
      </c>
      <c r="W759" s="91">
        <v>136</v>
      </c>
      <c r="X759" s="91">
        <v>145</v>
      </c>
      <c r="Y759" s="91">
        <v>143</v>
      </c>
      <c r="Z759" s="91">
        <v>131</v>
      </c>
      <c r="AA759" s="91">
        <v>183</v>
      </c>
      <c r="AB759" s="91">
        <v>118</v>
      </c>
      <c r="AC759" s="91">
        <v>119</v>
      </c>
      <c r="AD759" s="91">
        <v>129</v>
      </c>
      <c r="AE759" s="91">
        <v>136</v>
      </c>
      <c r="AF759" s="91">
        <v>126</v>
      </c>
      <c r="AG759" s="91">
        <v>200</v>
      </c>
      <c r="AH759" s="91">
        <v>187</v>
      </c>
      <c r="AI759" s="91">
        <v>207</v>
      </c>
      <c r="AJ759" s="91">
        <v>230</v>
      </c>
      <c r="AK759" s="91">
        <v>219</v>
      </c>
      <c r="AL759" s="91">
        <v>176</v>
      </c>
      <c r="AM759" s="91">
        <v>237</v>
      </c>
      <c r="AN759" s="91">
        <v>161</v>
      </c>
      <c r="AO759" s="91">
        <v>163</v>
      </c>
      <c r="AP759" s="91">
        <v>182</v>
      </c>
    </row>
    <row r="760" spans="1:42" hidden="1" outlineLevel="1" x14ac:dyDescent="0.25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1674</v>
      </c>
      <c r="X760" s="19">
        <v>543</v>
      </c>
      <c r="Y760" s="19">
        <v>0</v>
      </c>
      <c r="Z760" s="19">
        <v>0</v>
      </c>
      <c r="AA760" s="19">
        <v>1595</v>
      </c>
      <c r="AB760" s="19">
        <v>188</v>
      </c>
      <c r="AC760" s="19">
        <v>160</v>
      </c>
      <c r="AD760" s="19">
        <v>1493</v>
      </c>
      <c r="AE760" s="19">
        <v>312</v>
      </c>
      <c r="AF760" s="19">
        <v>433</v>
      </c>
      <c r="AG760" s="19">
        <v>2184</v>
      </c>
      <c r="AH760" s="19">
        <v>1104</v>
      </c>
      <c r="AI760" s="19">
        <v>220</v>
      </c>
      <c r="AJ760" s="19">
        <v>89</v>
      </c>
      <c r="AK760" s="19">
        <v>80</v>
      </c>
      <c r="AL760" s="19">
        <v>0</v>
      </c>
      <c r="AM760" s="19">
        <v>110</v>
      </c>
      <c r="AN760" s="19">
        <v>0</v>
      </c>
      <c r="AO760" s="224">
        <v>60</v>
      </c>
      <c r="AP760" s="224">
        <v>831</v>
      </c>
    </row>
    <row r="761" spans="1:42" hidden="1" outlineLevel="1" x14ac:dyDescent="0.25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7</v>
      </c>
      <c r="X761" s="91">
        <v>3</v>
      </c>
      <c r="Y761" s="91">
        <v>0</v>
      </c>
      <c r="Z761" s="91">
        <v>0</v>
      </c>
      <c r="AA761" s="91">
        <v>2</v>
      </c>
      <c r="AB761" s="91">
        <v>3</v>
      </c>
      <c r="AC761" s="91">
        <v>2</v>
      </c>
      <c r="AD761" s="91">
        <v>6</v>
      </c>
      <c r="AE761" s="91">
        <v>1</v>
      </c>
      <c r="AF761" s="91">
        <v>2</v>
      </c>
      <c r="AG761" s="91">
        <v>3</v>
      </c>
      <c r="AH761" s="91">
        <v>2</v>
      </c>
      <c r="AI761" s="91">
        <v>4</v>
      </c>
      <c r="AJ761" s="91">
        <v>2</v>
      </c>
      <c r="AK761" s="91">
        <v>1</v>
      </c>
      <c r="AL761" s="91">
        <v>0</v>
      </c>
      <c r="AM761" s="91">
        <v>1</v>
      </c>
      <c r="AN761" s="91">
        <v>0</v>
      </c>
      <c r="AO761" s="91">
        <v>1</v>
      </c>
      <c r="AP761" s="91">
        <v>3</v>
      </c>
    </row>
    <row r="762" spans="1:42" hidden="1" outlineLevel="1" x14ac:dyDescent="0.25">
      <c r="A762" s="28" t="s">
        <v>783</v>
      </c>
      <c r="B762" s="32"/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52809</v>
      </c>
      <c r="R762" s="19">
        <v>60020</v>
      </c>
      <c r="S762" s="19">
        <v>74893</v>
      </c>
      <c r="T762" s="19">
        <v>79123</v>
      </c>
      <c r="U762" s="19">
        <v>88391</v>
      </c>
      <c r="V762" s="19">
        <v>83281</v>
      </c>
      <c r="W762" s="19">
        <v>101803</v>
      </c>
      <c r="X762" s="19">
        <v>96947</v>
      </c>
      <c r="Y762" s="19">
        <v>98353</v>
      </c>
      <c r="Z762" s="19">
        <v>86909</v>
      </c>
      <c r="AA762" s="19">
        <v>105551</v>
      </c>
      <c r="AB762" s="19">
        <v>78738</v>
      </c>
      <c r="AC762" s="19">
        <v>79905</v>
      </c>
      <c r="AD762" s="19">
        <v>88865</v>
      </c>
      <c r="AE762" s="19">
        <v>88090</v>
      </c>
      <c r="AF762" s="19">
        <v>99340</v>
      </c>
      <c r="AG762" s="19">
        <v>115195</v>
      </c>
      <c r="AH762" s="19">
        <v>113270</v>
      </c>
      <c r="AI762" s="19">
        <v>125636</v>
      </c>
      <c r="AJ762" s="19">
        <v>129124</v>
      </c>
      <c r="AK762" s="19">
        <v>125228</v>
      </c>
      <c r="AL762" s="19">
        <v>123863</v>
      </c>
      <c r="AM762" s="19">
        <v>133737</v>
      </c>
      <c r="AN762" s="19">
        <v>107565</v>
      </c>
      <c r="AO762" s="224">
        <v>108489</v>
      </c>
      <c r="AP762" s="224">
        <v>115153</v>
      </c>
    </row>
    <row r="763" spans="1:42" hidden="1" outlineLevel="1" x14ac:dyDescent="0.25">
      <c r="A763" s="113" t="s">
        <v>784</v>
      </c>
      <c r="B763" s="90"/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390</v>
      </c>
      <c r="R763" s="91">
        <v>425</v>
      </c>
      <c r="S763" s="91">
        <v>517</v>
      </c>
      <c r="T763" s="91">
        <v>568</v>
      </c>
      <c r="U763" s="91">
        <v>622</v>
      </c>
      <c r="V763" s="91">
        <v>615</v>
      </c>
      <c r="W763" s="91">
        <v>720</v>
      </c>
      <c r="X763" s="91">
        <v>710</v>
      </c>
      <c r="Y763" s="91">
        <v>703</v>
      </c>
      <c r="Z763" s="91">
        <v>629</v>
      </c>
      <c r="AA763" s="91">
        <v>705</v>
      </c>
      <c r="AB763" s="91">
        <v>617</v>
      </c>
      <c r="AC763" s="91">
        <v>575</v>
      </c>
      <c r="AD763" s="91">
        <v>607</v>
      </c>
      <c r="AE763" s="91">
        <v>633</v>
      </c>
      <c r="AF763" s="91">
        <v>710</v>
      </c>
      <c r="AG763" s="91">
        <v>796</v>
      </c>
      <c r="AH763" s="91">
        <v>788</v>
      </c>
      <c r="AI763" s="91">
        <v>872</v>
      </c>
      <c r="AJ763" s="91">
        <v>887</v>
      </c>
      <c r="AK763" s="91">
        <v>882</v>
      </c>
      <c r="AL763" s="91">
        <v>896</v>
      </c>
      <c r="AM763" s="91">
        <v>905</v>
      </c>
      <c r="AN763" s="91">
        <v>761</v>
      </c>
      <c r="AO763" s="91">
        <v>812</v>
      </c>
      <c r="AP763" s="91">
        <v>830</v>
      </c>
    </row>
    <row r="764" spans="1:42" hidden="1" outlineLevel="1" x14ac:dyDescent="0.25">
      <c r="A764" s="28" t="s">
        <v>785</v>
      </c>
      <c r="B764" s="32"/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50809</v>
      </c>
      <c r="R764" s="19">
        <v>58637</v>
      </c>
      <c r="S764" s="19">
        <v>72846</v>
      </c>
      <c r="T764" s="19">
        <v>78193</v>
      </c>
      <c r="U764" s="19">
        <v>85261</v>
      </c>
      <c r="V764" s="19">
        <v>80334</v>
      </c>
      <c r="W764" s="19">
        <v>97768</v>
      </c>
      <c r="X764" s="19">
        <v>94090</v>
      </c>
      <c r="Y764" s="19">
        <v>95370</v>
      </c>
      <c r="Z764" s="19">
        <v>84743</v>
      </c>
      <c r="AA764" s="19">
        <v>100406</v>
      </c>
      <c r="AB764" s="19">
        <v>74709</v>
      </c>
      <c r="AC764" s="19">
        <v>76795</v>
      </c>
      <c r="AD764" s="19">
        <v>83327</v>
      </c>
      <c r="AE764" s="19">
        <v>83861</v>
      </c>
      <c r="AF764" s="19">
        <v>96605</v>
      </c>
      <c r="AG764" s="19">
        <v>109128</v>
      </c>
      <c r="AH764" s="19">
        <v>105947</v>
      </c>
      <c r="AI764" s="19">
        <v>119121</v>
      </c>
      <c r="AJ764" s="19">
        <v>121700</v>
      </c>
      <c r="AK764" s="19">
        <v>120773</v>
      </c>
      <c r="AL764" s="19">
        <v>114983</v>
      </c>
      <c r="AM764" s="19">
        <v>131772</v>
      </c>
      <c r="AN764" s="19">
        <v>106911</v>
      </c>
      <c r="AO764" s="224">
        <v>105410</v>
      </c>
      <c r="AP764" s="224">
        <v>113683</v>
      </c>
    </row>
    <row r="765" spans="1:42" hidden="1" outlineLevel="1" x14ac:dyDescent="0.25">
      <c r="A765" s="113" t="s">
        <v>786</v>
      </c>
      <c r="B765" s="90"/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372</v>
      </c>
      <c r="R765" s="91">
        <v>416</v>
      </c>
      <c r="S765" s="91">
        <v>507</v>
      </c>
      <c r="T765" s="91">
        <v>563</v>
      </c>
      <c r="U765" s="91">
        <v>606</v>
      </c>
      <c r="V765" s="91">
        <v>597</v>
      </c>
      <c r="W765" s="91">
        <v>701</v>
      </c>
      <c r="X765" s="91">
        <v>696</v>
      </c>
      <c r="Y765" s="91">
        <v>684</v>
      </c>
      <c r="Z765" s="91">
        <v>612</v>
      </c>
      <c r="AA765" s="91">
        <v>681</v>
      </c>
      <c r="AB765" s="91">
        <v>595</v>
      </c>
      <c r="AC765" s="91">
        <v>556</v>
      </c>
      <c r="AD765" s="91">
        <v>571</v>
      </c>
      <c r="AE765" s="91">
        <v>609</v>
      </c>
      <c r="AF765" s="91">
        <v>693</v>
      </c>
      <c r="AG765" s="91">
        <v>762</v>
      </c>
      <c r="AH765" s="91">
        <v>749</v>
      </c>
      <c r="AI765" s="91">
        <v>835</v>
      </c>
      <c r="AJ765" s="91">
        <v>846</v>
      </c>
      <c r="AK765" s="91">
        <v>857</v>
      </c>
      <c r="AL765" s="91">
        <v>836</v>
      </c>
      <c r="AM765" s="91">
        <v>889</v>
      </c>
      <c r="AN765" s="91">
        <v>756</v>
      </c>
      <c r="AO765" s="91">
        <v>780</v>
      </c>
      <c r="AP765" s="91">
        <v>815</v>
      </c>
    </row>
    <row r="766" spans="1:42" hidden="1" outlineLevel="1" x14ac:dyDescent="0.25">
      <c r="A766" s="28" t="s">
        <v>787</v>
      </c>
      <c r="B766" s="32"/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2000</v>
      </c>
      <c r="R766" s="19">
        <v>1383</v>
      </c>
      <c r="S766" s="19">
        <v>2047</v>
      </c>
      <c r="T766" s="19">
        <v>930</v>
      </c>
      <c r="U766" s="19">
        <v>3130</v>
      </c>
      <c r="V766" s="19">
        <v>2948</v>
      </c>
      <c r="W766" s="19">
        <v>4035</v>
      </c>
      <c r="X766" s="19">
        <v>2858</v>
      </c>
      <c r="Y766" s="19">
        <v>2983</v>
      </c>
      <c r="Z766" s="19">
        <v>2167</v>
      </c>
      <c r="AA766" s="19">
        <v>5145</v>
      </c>
      <c r="AB766" s="19">
        <v>4030</v>
      </c>
      <c r="AC766" s="19">
        <v>3110</v>
      </c>
      <c r="AD766" s="19">
        <v>5538</v>
      </c>
      <c r="AE766" s="19">
        <v>4228</v>
      </c>
      <c r="AF766" s="19">
        <v>2735</v>
      </c>
      <c r="AG766" s="19">
        <v>6067</v>
      </c>
      <c r="AH766" s="19">
        <v>7322</v>
      </c>
      <c r="AI766" s="19">
        <v>6515</v>
      </c>
      <c r="AJ766" s="19">
        <v>7424</v>
      </c>
      <c r="AK766" s="19">
        <v>4455</v>
      </c>
      <c r="AL766" s="19">
        <v>8880</v>
      </c>
      <c r="AM766" s="19">
        <v>1965</v>
      </c>
      <c r="AN766" s="19">
        <v>653</v>
      </c>
      <c r="AO766" s="224">
        <v>3079</v>
      </c>
      <c r="AP766" s="224">
        <v>1470</v>
      </c>
    </row>
    <row r="767" spans="1:42" hidden="1" outlineLevel="1" x14ac:dyDescent="0.25">
      <c r="A767" s="113" t="s">
        <v>788</v>
      </c>
      <c r="B767" s="90"/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18</v>
      </c>
      <c r="R767" s="91">
        <v>9</v>
      </c>
      <c r="S767" s="91">
        <v>10</v>
      </c>
      <c r="T767" s="91">
        <v>5</v>
      </c>
      <c r="U767" s="91">
        <v>16</v>
      </c>
      <c r="V767" s="91">
        <v>18</v>
      </c>
      <c r="W767" s="91">
        <v>19</v>
      </c>
      <c r="X767" s="91">
        <v>14</v>
      </c>
      <c r="Y767" s="91">
        <v>19</v>
      </c>
      <c r="Z767" s="91">
        <v>17</v>
      </c>
      <c r="AA767" s="91">
        <v>24</v>
      </c>
      <c r="AB767" s="91">
        <v>22</v>
      </c>
      <c r="AC767" s="91">
        <v>19</v>
      </c>
      <c r="AD767" s="91">
        <v>36</v>
      </c>
      <c r="AE767" s="91">
        <v>24</v>
      </c>
      <c r="AF767" s="91">
        <v>17</v>
      </c>
      <c r="AG767" s="91">
        <v>34</v>
      </c>
      <c r="AH767" s="91">
        <v>39</v>
      </c>
      <c r="AI767" s="91">
        <v>37</v>
      </c>
      <c r="AJ767" s="91">
        <v>41</v>
      </c>
      <c r="AK767" s="91">
        <v>25</v>
      </c>
      <c r="AL767" s="91">
        <v>60</v>
      </c>
      <c r="AM767" s="91">
        <v>16</v>
      </c>
      <c r="AN767" s="91">
        <v>5</v>
      </c>
      <c r="AO767" s="91">
        <v>32</v>
      </c>
      <c r="AP767" s="91">
        <v>15</v>
      </c>
    </row>
    <row r="768" spans="1:42" hidden="1" outlineLevel="1" x14ac:dyDescent="0.25">
      <c r="A768" s="28" t="s">
        <v>789</v>
      </c>
      <c r="B768" s="32"/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33696</v>
      </c>
      <c r="R768" s="19">
        <v>60063</v>
      </c>
      <c r="S768" s="19">
        <v>76869</v>
      </c>
      <c r="T768" s="19">
        <v>95257</v>
      </c>
      <c r="U768" s="19">
        <v>59026</v>
      </c>
      <c r="V768" s="19">
        <v>117478</v>
      </c>
      <c r="W768" s="19">
        <v>89648</v>
      </c>
      <c r="X768" s="19">
        <v>109472</v>
      </c>
      <c r="Y768" s="19">
        <v>125395</v>
      </c>
      <c r="Z768" s="19">
        <v>87442</v>
      </c>
      <c r="AA768" s="19">
        <v>118604</v>
      </c>
      <c r="AB768" s="19">
        <v>92811</v>
      </c>
      <c r="AC768" s="19">
        <v>86431</v>
      </c>
      <c r="AD768" s="19">
        <v>130420</v>
      </c>
      <c r="AE768" s="19">
        <v>97644</v>
      </c>
      <c r="AF768" s="19">
        <v>98123</v>
      </c>
      <c r="AG768" s="19">
        <v>118536</v>
      </c>
      <c r="AH768" s="19">
        <v>99366</v>
      </c>
      <c r="AI768" s="19">
        <v>136529</v>
      </c>
      <c r="AJ768" s="19">
        <v>95597</v>
      </c>
      <c r="AK768" s="19">
        <v>87024</v>
      </c>
      <c r="AL768" s="19">
        <v>122653</v>
      </c>
      <c r="AM768" s="19">
        <v>99358</v>
      </c>
      <c r="AN768" s="19">
        <v>94134</v>
      </c>
      <c r="AO768" s="224">
        <v>119965</v>
      </c>
      <c r="AP768" s="224">
        <v>127503</v>
      </c>
    </row>
    <row r="769" spans="1:42" hidden="1" outlineLevel="1" x14ac:dyDescent="0.25">
      <c r="A769" s="113" t="s">
        <v>790</v>
      </c>
      <c r="B769" s="90"/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79</v>
      </c>
      <c r="R769" s="91">
        <v>111</v>
      </c>
      <c r="S769" s="91">
        <v>129</v>
      </c>
      <c r="T769" s="91">
        <v>175</v>
      </c>
      <c r="U769" s="91">
        <v>138</v>
      </c>
      <c r="V769" s="91">
        <v>186</v>
      </c>
      <c r="W769" s="91">
        <v>175</v>
      </c>
      <c r="X769" s="91">
        <v>200</v>
      </c>
      <c r="Y769" s="91">
        <v>236</v>
      </c>
      <c r="Z769" s="91">
        <v>204</v>
      </c>
      <c r="AA769" s="91">
        <v>235</v>
      </c>
      <c r="AB769" s="91">
        <v>197</v>
      </c>
      <c r="AC769" s="91">
        <v>168</v>
      </c>
      <c r="AD769" s="91">
        <v>262</v>
      </c>
      <c r="AE769" s="91">
        <v>205</v>
      </c>
      <c r="AF769" s="91">
        <v>179</v>
      </c>
      <c r="AG769" s="91">
        <v>240</v>
      </c>
      <c r="AH769" s="91">
        <v>204</v>
      </c>
      <c r="AI769" s="91">
        <v>221</v>
      </c>
      <c r="AJ769" s="91">
        <v>222</v>
      </c>
      <c r="AK769" s="91">
        <v>229</v>
      </c>
      <c r="AL769" s="91">
        <v>285</v>
      </c>
      <c r="AM769" s="91">
        <v>265</v>
      </c>
      <c r="AN769" s="91">
        <v>267</v>
      </c>
      <c r="AO769" s="91">
        <v>252</v>
      </c>
      <c r="AP769" s="91">
        <v>244</v>
      </c>
    </row>
    <row r="770" spans="1:42" hidden="1" outlineLevel="1" x14ac:dyDescent="0.25">
      <c r="A770" s="28" t="s">
        <v>791</v>
      </c>
      <c r="B770" s="32"/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32639</v>
      </c>
      <c r="R770" s="19">
        <v>60063</v>
      </c>
      <c r="S770" s="19">
        <v>76815</v>
      </c>
      <c r="T770" s="19">
        <v>95257</v>
      </c>
      <c r="U770" s="19">
        <v>59026</v>
      </c>
      <c r="V770" s="19">
        <v>117478</v>
      </c>
      <c r="W770" s="19">
        <v>89505</v>
      </c>
      <c r="X770" s="19">
        <v>108478</v>
      </c>
      <c r="Y770" s="19">
        <v>125395</v>
      </c>
      <c r="Z770" s="19">
        <v>87442</v>
      </c>
      <c r="AA770" s="19">
        <v>118604</v>
      </c>
      <c r="AB770" s="19">
        <v>92811</v>
      </c>
      <c r="AC770" s="19">
        <v>86431</v>
      </c>
      <c r="AD770" s="19">
        <v>130186</v>
      </c>
      <c r="AE770" s="19">
        <v>97629</v>
      </c>
      <c r="AF770" s="19">
        <v>98123</v>
      </c>
      <c r="AG770" s="19">
        <v>118108</v>
      </c>
      <c r="AH770" s="19">
        <v>99366</v>
      </c>
      <c r="AI770" s="19">
        <v>135466</v>
      </c>
      <c r="AJ770" s="19">
        <v>95597</v>
      </c>
      <c r="AK770" s="19">
        <v>86489</v>
      </c>
      <c r="AL770" s="19">
        <v>122153</v>
      </c>
      <c r="AM770" s="19">
        <v>99001</v>
      </c>
      <c r="AN770" s="19">
        <v>93434</v>
      </c>
      <c r="AO770" s="224">
        <v>118968</v>
      </c>
      <c r="AP770" s="224">
        <v>127343</v>
      </c>
    </row>
    <row r="771" spans="1:42" hidden="1" outlineLevel="1" x14ac:dyDescent="0.25">
      <c r="A771" s="113" t="s">
        <v>792</v>
      </c>
      <c r="B771" s="90"/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78</v>
      </c>
      <c r="R771" s="91">
        <v>111</v>
      </c>
      <c r="S771" s="91">
        <v>128</v>
      </c>
      <c r="T771" s="91">
        <v>175</v>
      </c>
      <c r="U771" s="91">
        <v>138</v>
      </c>
      <c r="V771" s="91">
        <v>186</v>
      </c>
      <c r="W771" s="91">
        <v>174</v>
      </c>
      <c r="X771" s="91">
        <v>199</v>
      </c>
      <c r="Y771" s="91">
        <v>236</v>
      </c>
      <c r="Z771" s="91">
        <v>204</v>
      </c>
      <c r="AA771" s="91">
        <v>235</v>
      </c>
      <c r="AB771" s="91">
        <v>197</v>
      </c>
      <c r="AC771" s="91">
        <v>168</v>
      </c>
      <c r="AD771" s="91">
        <v>259</v>
      </c>
      <c r="AE771" s="91">
        <v>204</v>
      </c>
      <c r="AF771" s="91">
        <v>179</v>
      </c>
      <c r="AG771" s="91">
        <v>238</v>
      </c>
      <c r="AH771" s="91">
        <v>204</v>
      </c>
      <c r="AI771" s="91">
        <v>218</v>
      </c>
      <c r="AJ771" s="91">
        <v>222</v>
      </c>
      <c r="AK771" s="91">
        <v>228</v>
      </c>
      <c r="AL771" s="91">
        <v>284</v>
      </c>
      <c r="AM771" s="91">
        <v>263</v>
      </c>
      <c r="AN771" s="91">
        <v>266</v>
      </c>
      <c r="AO771" s="91">
        <v>248</v>
      </c>
      <c r="AP771" s="91">
        <v>243</v>
      </c>
    </row>
    <row r="772" spans="1:42" hidden="1" outlineLevel="1" x14ac:dyDescent="0.25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143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233</v>
      </c>
      <c r="AE772" s="19">
        <v>15</v>
      </c>
      <c r="AF772" s="19">
        <v>0</v>
      </c>
      <c r="AG772" s="19">
        <v>428</v>
      </c>
      <c r="AH772" s="19">
        <v>0</v>
      </c>
      <c r="AI772" s="19">
        <v>1063</v>
      </c>
      <c r="AJ772" s="19">
        <v>0</v>
      </c>
      <c r="AK772" s="19">
        <v>535</v>
      </c>
      <c r="AL772" s="19">
        <v>500</v>
      </c>
      <c r="AM772" s="19">
        <v>357</v>
      </c>
      <c r="AN772" s="19">
        <v>700</v>
      </c>
      <c r="AO772" s="224">
        <v>997</v>
      </c>
      <c r="AP772" s="224">
        <v>160</v>
      </c>
    </row>
    <row r="773" spans="1:42" hidden="1" outlineLevel="1" x14ac:dyDescent="0.25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1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3</v>
      </c>
      <c r="AE773" s="91">
        <v>1</v>
      </c>
      <c r="AF773" s="91">
        <v>0</v>
      </c>
      <c r="AG773" s="91">
        <v>2</v>
      </c>
      <c r="AH773" s="91">
        <v>0</v>
      </c>
      <c r="AI773" s="91">
        <v>3</v>
      </c>
      <c r="AJ773" s="91">
        <v>0</v>
      </c>
      <c r="AK773" s="91">
        <v>1</v>
      </c>
      <c r="AL773" s="91">
        <v>1</v>
      </c>
      <c r="AM773" s="91">
        <v>2</v>
      </c>
      <c r="AN773" s="91">
        <v>1</v>
      </c>
      <c r="AO773" s="91">
        <v>4</v>
      </c>
      <c r="AP773" s="91">
        <v>1</v>
      </c>
    </row>
    <row r="774" spans="1:42" hidden="1" outlineLevel="1" x14ac:dyDescent="0.25">
      <c r="C774" s="7"/>
      <c r="D774" s="7"/>
      <c r="E774" s="7"/>
      <c r="F774" s="7"/>
    </row>
    <row r="775" spans="1:42" ht="18" collapsed="1" x14ac:dyDescent="0.25">
      <c r="A775" s="97" t="s">
        <v>289</v>
      </c>
      <c r="B775" s="51"/>
      <c r="C775" s="7"/>
      <c r="D775" s="7"/>
      <c r="E775" s="7"/>
      <c r="F775" s="7"/>
    </row>
    <row r="776" spans="1:42" x14ac:dyDescent="0.25">
      <c r="A776" s="16" t="s">
        <v>290</v>
      </c>
      <c r="C776" s="7"/>
      <c r="D776" s="7"/>
      <c r="E776" s="7"/>
      <c r="F776" s="7"/>
    </row>
    <row r="777" spans="1:42" x14ac:dyDescent="0.25">
      <c r="A777" s="36" t="s">
        <v>291</v>
      </c>
      <c r="B777" s="37"/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49651</v>
      </c>
      <c r="R777" s="17">
        <v>55059</v>
      </c>
      <c r="S777" s="17">
        <v>59728</v>
      </c>
      <c r="T777" s="17">
        <v>63395</v>
      </c>
      <c r="U777" s="17">
        <v>66415</v>
      </c>
      <c r="V777" s="17">
        <v>69973</v>
      </c>
      <c r="W777" s="17">
        <v>73817</v>
      </c>
      <c r="X777" s="17">
        <v>77157</v>
      </c>
      <c r="Y777" s="17">
        <v>81392</v>
      </c>
      <c r="Z777" s="17">
        <v>84296</v>
      </c>
      <c r="AA777" s="17">
        <v>87251</v>
      </c>
      <c r="AB777" s="17">
        <v>89852</v>
      </c>
      <c r="AC777" s="17">
        <v>92268</v>
      </c>
      <c r="AD777" s="17">
        <v>96381</v>
      </c>
      <c r="AE777" s="17">
        <v>99455</v>
      </c>
      <c r="AF777" s="17">
        <v>102644</v>
      </c>
      <c r="AG777" s="17">
        <v>99300</v>
      </c>
      <c r="AH777" s="17">
        <v>101986</v>
      </c>
      <c r="AI777" s="17">
        <v>104679</v>
      </c>
      <c r="AJ777" s="17">
        <v>101822</v>
      </c>
      <c r="AK777" s="17">
        <v>105024</v>
      </c>
      <c r="AL777" s="17">
        <v>107305</v>
      </c>
      <c r="AM777" s="17">
        <v>109348</v>
      </c>
      <c r="AN777" s="17">
        <v>111348</v>
      </c>
      <c r="AO777" s="218">
        <v>108717</v>
      </c>
      <c r="AP777" s="218">
        <v>111721</v>
      </c>
    </row>
    <row r="778" spans="1:42" x14ac:dyDescent="0.25">
      <c r="A778" s="36" t="s">
        <v>292</v>
      </c>
      <c r="B778" s="37"/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501</v>
      </c>
      <c r="S778" s="17">
        <v>656</v>
      </c>
      <c r="T778" s="17">
        <v>726</v>
      </c>
      <c r="U778" s="17">
        <v>870</v>
      </c>
      <c r="V778" s="17">
        <v>678</v>
      </c>
      <c r="W778" s="17">
        <v>875</v>
      </c>
      <c r="X778" s="17">
        <v>698</v>
      </c>
      <c r="Y778" s="17">
        <v>667</v>
      </c>
      <c r="Z778" s="17">
        <v>1085</v>
      </c>
      <c r="AA778" s="17">
        <v>779</v>
      </c>
      <c r="AB778" s="17">
        <v>836</v>
      </c>
      <c r="AC778" s="17">
        <v>1147</v>
      </c>
      <c r="AD778" s="17">
        <v>701</v>
      </c>
      <c r="AE778" s="17">
        <v>969</v>
      </c>
      <c r="AF778" s="17">
        <v>1149</v>
      </c>
      <c r="AG778" s="17">
        <v>934</v>
      </c>
      <c r="AH778" s="17">
        <v>937</v>
      </c>
      <c r="AI778" s="17">
        <v>1046</v>
      </c>
      <c r="AJ778" s="17">
        <v>1019</v>
      </c>
      <c r="AK778" s="17">
        <v>1113</v>
      </c>
      <c r="AL778" s="17">
        <v>1217</v>
      </c>
      <c r="AM778" s="17">
        <v>1245</v>
      </c>
      <c r="AN778" s="17">
        <v>1348</v>
      </c>
      <c r="AO778" s="218">
        <v>1291</v>
      </c>
      <c r="AP778" s="218">
        <v>989</v>
      </c>
    </row>
    <row r="779" spans="1:42" x14ac:dyDescent="0.25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58</v>
      </c>
      <c r="V779" s="17">
        <v>64</v>
      </c>
      <c r="W779" s="17">
        <v>64</v>
      </c>
      <c r="X779" s="17">
        <v>69</v>
      </c>
      <c r="Y779" s="17">
        <v>80</v>
      </c>
      <c r="Z779" s="17">
        <v>76</v>
      </c>
      <c r="AA779" s="17">
        <v>69</v>
      </c>
      <c r="AB779" s="17">
        <v>88</v>
      </c>
      <c r="AC779" s="17">
        <v>106</v>
      </c>
      <c r="AD779" s="17">
        <v>95</v>
      </c>
      <c r="AE779" s="17">
        <v>77</v>
      </c>
      <c r="AF779" s="17">
        <v>121</v>
      </c>
      <c r="AG779" s="17">
        <v>125</v>
      </c>
      <c r="AH779" s="17">
        <v>107</v>
      </c>
      <c r="AI779" s="17">
        <v>133</v>
      </c>
      <c r="AJ779" s="17">
        <v>144</v>
      </c>
      <c r="AK779" s="17">
        <v>147</v>
      </c>
      <c r="AL779" s="17">
        <v>165</v>
      </c>
      <c r="AM779" s="17">
        <v>174</v>
      </c>
      <c r="AN779" s="17">
        <v>229</v>
      </c>
      <c r="AO779" s="218">
        <v>170</v>
      </c>
      <c r="AP779" s="218">
        <v>152</v>
      </c>
    </row>
    <row r="780" spans="1:42" x14ac:dyDescent="0.25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39</v>
      </c>
      <c r="W780" s="17">
        <v>44</v>
      </c>
      <c r="X780" s="17">
        <v>45</v>
      </c>
      <c r="Y780" s="17">
        <v>48</v>
      </c>
      <c r="Z780" s="17">
        <v>53</v>
      </c>
      <c r="AA780" s="17">
        <v>50</v>
      </c>
      <c r="AB780" s="17">
        <v>49</v>
      </c>
      <c r="AC780" s="17">
        <v>52</v>
      </c>
      <c r="AD780" s="17">
        <v>72</v>
      </c>
      <c r="AE780" s="17">
        <v>70</v>
      </c>
      <c r="AF780" s="17">
        <v>58</v>
      </c>
      <c r="AG780" s="17">
        <v>76</v>
      </c>
      <c r="AH780" s="17">
        <v>78</v>
      </c>
      <c r="AI780" s="17">
        <v>87</v>
      </c>
      <c r="AJ780" s="17">
        <v>88</v>
      </c>
      <c r="AK780" s="17">
        <v>102</v>
      </c>
      <c r="AL780" s="17">
        <v>100</v>
      </c>
      <c r="AM780" s="17">
        <v>90</v>
      </c>
      <c r="AN780" s="17">
        <v>119</v>
      </c>
      <c r="AO780" s="218">
        <v>150</v>
      </c>
      <c r="AP780" s="218">
        <v>102</v>
      </c>
    </row>
    <row r="781" spans="1:42" x14ac:dyDescent="0.25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30</v>
      </c>
      <c r="X781" s="17">
        <v>38</v>
      </c>
      <c r="Y781" s="17">
        <v>28</v>
      </c>
      <c r="Z781" s="17">
        <v>33</v>
      </c>
      <c r="AA781" s="17">
        <v>42</v>
      </c>
      <c r="AB781" s="17">
        <v>42</v>
      </c>
      <c r="AC781" s="17">
        <v>40</v>
      </c>
      <c r="AD781" s="17">
        <v>49</v>
      </c>
      <c r="AE781" s="17">
        <v>61</v>
      </c>
      <c r="AF781" s="17">
        <v>66</v>
      </c>
      <c r="AG781" s="17">
        <v>50</v>
      </c>
      <c r="AH781" s="17">
        <v>73</v>
      </c>
      <c r="AI781" s="17">
        <v>64</v>
      </c>
      <c r="AJ781" s="17">
        <v>75</v>
      </c>
      <c r="AK781" s="17">
        <v>79</v>
      </c>
      <c r="AL781" s="17">
        <v>93</v>
      </c>
      <c r="AM781" s="17">
        <v>84</v>
      </c>
      <c r="AN781" s="17">
        <v>80</v>
      </c>
      <c r="AO781" s="218">
        <v>92</v>
      </c>
      <c r="AP781" s="218">
        <v>128</v>
      </c>
    </row>
    <row r="782" spans="1:42" x14ac:dyDescent="0.25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32</v>
      </c>
      <c r="Y782" s="17">
        <v>38</v>
      </c>
      <c r="Z782" s="17">
        <v>30</v>
      </c>
      <c r="AA782" s="17">
        <v>30</v>
      </c>
      <c r="AB782" s="17">
        <v>39</v>
      </c>
      <c r="AC782" s="17">
        <v>37</v>
      </c>
      <c r="AD782" s="17">
        <v>34</v>
      </c>
      <c r="AE782" s="17">
        <v>42</v>
      </c>
      <c r="AF782" s="17">
        <v>51</v>
      </c>
      <c r="AG782" s="17">
        <v>63</v>
      </c>
      <c r="AH782" s="17">
        <v>42</v>
      </c>
      <c r="AI782" s="17">
        <v>56</v>
      </c>
      <c r="AJ782" s="17">
        <v>55</v>
      </c>
      <c r="AK782" s="17">
        <v>67</v>
      </c>
      <c r="AL782" s="17">
        <v>69</v>
      </c>
      <c r="AM782" s="17">
        <v>83</v>
      </c>
      <c r="AN782" s="17">
        <v>72</v>
      </c>
      <c r="AO782" s="218">
        <v>59</v>
      </c>
      <c r="AP782" s="218">
        <v>84</v>
      </c>
    </row>
    <row r="783" spans="1:42" x14ac:dyDescent="0.25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24</v>
      </c>
      <c r="Z783" s="17">
        <v>29</v>
      </c>
      <c r="AA783" s="17">
        <v>23</v>
      </c>
      <c r="AB783" s="17">
        <v>27</v>
      </c>
      <c r="AC783" s="17">
        <v>35</v>
      </c>
      <c r="AD783" s="17">
        <v>32</v>
      </c>
      <c r="AE783" s="17">
        <v>35</v>
      </c>
      <c r="AF783" s="17">
        <v>38</v>
      </c>
      <c r="AG783" s="17">
        <v>47</v>
      </c>
      <c r="AH783" s="17">
        <v>61</v>
      </c>
      <c r="AI783" s="17">
        <v>46</v>
      </c>
      <c r="AJ783" s="17">
        <v>50</v>
      </c>
      <c r="AK783" s="17">
        <v>46</v>
      </c>
      <c r="AL783" s="17">
        <v>52</v>
      </c>
      <c r="AM783" s="17">
        <v>60</v>
      </c>
      <c r="AN783" s="17">
        <v>70</v>
      </c>
      <c r="AO783" s="218">
        <v>66</v>
      </c>
      <c r="AP783" s="218">
        <v>54</v>
      </c>
    </row>
    <row r="784" spans="1:42" x14ac:dyDescent="0.25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167</v>
      </c>
      <c r="V784" s="17">
        <v>182</v>
      </c>
      <c r="W784" s="17">
        <v>181</v>
      </c>
      <c r="X784" s="17">
        <v>199</v>
      </c>
      <c r="Y784" s="17">
        <v>218</v>
      </c>
      <c r="Z784" s="17">
        <v>221</v>
      </c>
      <c r="AA784" s="17">
        <v>214</v>
      </c>
      <c r="AB784" s="17">
        <v>245</v>
      </c>
      <c r="AC784" s="17">
        <v>270</v>
      </c>
      <c r="AD784" s="17">
        <v>282</v>
      </c>
      <c r="AE784" s="17">
        <v>285</v>
      </c>
      <c r="AF784" s="17">
        <v>334</v>
      </c>
      <c r="AG784" s="17">
        <v>361</v>
      </c>
      <c r="AH784" s="17">
        <v>361</v>
      </c>
      <c r="AI784" s="17">
        <v>386</v>
      </c>
      <c r="AJ784" s="17">
        <v>412</v>
      </c>
      <c r="AK784" s="17">
        <v>441</v>
      </c>
      <c r="AL784" s="17">
        <v>479</v>
      </c>
      <c r="AM784" s="17">
        <v>491</v>
      </c>
      <c r="AN784" s="17">
        <v>570</v>
      </c>
      <c r="AO784" s="218">
        <v>537</v>
      </c>
      <c r="AP784" s="218">
        <v>520</v>
      </c>
    </row>
    <row r="785" spans="1:42" x14ac:dyDescent="0.25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73</v>
      </c>
      <c r="X785" s="17">
        <v>85</v>
      </c>
      <c r="Y785" s="17">
        <v>90</v>
      </c>
      <c r="Z785" s="17">
        <v>92</v>
      </c>
      <c r="AA785" s="17">
        <v>95</v>
      </c>
      <c r="AB785" s="17">
        <v>108</v>
      </c>
      <c r="AC785" s="17">
        <v>112</v>
      </c>
      <c r="AD785" s="17">
        <v>115</v>
      </c>
      <c r="AE785" s="17">
        <v>138</v>
      </c>
      <c r="AF785" s="17">
        <v>155</v>
      </c>
      <c r="AG785" s="17">
        <v>160</v>
      </c>
      <c r="AH785" s="17">
        <v>176</v>
      </c>
      <c r="AI785" s="17">
        <v>166</v>
      </c>
      <c r="AJ785" s="17">
        <v>180</v>
      </c>
      <c r="AK785" s="17">
        <v>192</v>
      </c>
      <c r="AL785" s="17">
        <v>214</v>
      </c>
      <c r="AM785" s="17">
        <v>227</v>
      </c>
      <c r="AN785" s="17">
        <v>222</v>
      </c>
      <c r="AO785" s="218">
        <v>217</v>
      </c>
      <c r="AP785" s="218">
        <v>266</v>
      </c>
    </row>
    <row r="786" spans="1:42" x14ac:dyDescent="0.25">
      <c r="A786" s="49" t="s">
        <v>301</v>
      </c>
      <c r="B786" s="50"/>
      <c r="C786" s="7"/>
      <c r="D786" s="7"/>
      <c r="E786" s="7"/>
      <c r="F786" s="7"/>
    </row>
    <row r="787" spans="1:42" x14ac:dyDescent="0.25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0.98365559870039998</v>
      </c>
      <c r="R787" s="18">
        <v>0.98801299190699998</v>
      </c>
      <c r="S787" s="18">
        <v>0.98688080367469999</v>
      </c>
      <c r="T787" s="18">
        <v>0.98627813992559998</v>
      </c>
      <c r="U787" s="18">
        <v>0.98462610448910004</v>
      </c>
      <c r="V787" s="18">
        <v>0.98785876639420001</v>
      </c>
      <c r="W787" s="18">
        <v>0.98589611742549998</v>
      </c>
      <c r="X787" s="18">
        <v>0.98850795603039998</v>
      </c>
      <c r="Y787" s="18">
        <v>0.9892436525396</v>
      </c>
      <c r="Z787" s="18">
        <v>0.98474334711809997</v>
      </c>
      <c r="AA787" s="18">
        <v>0.98874711028509998</v>
      </c>
      <c r="AB787" s="18">
        <v>0.98811212651070002</v>
      </c>
      <c r="AC787" s="18">
        <v>0.9848748465603</v>
      </c>
      <c r="AD787" s="18">
        <v>0.9899038659053</v>
      </c>
      <c r="AE787" s="18">
        <v>0.98754828267579997</v>
      </c>
      <c r="AF787" s="18">
        <v>0.98575777656130004</v>
      </c>
      <c r="AG787" s="18">
        <v>0.98712659674930003</v>
      </c>
      <c r="AH787" s="18">
        <v>0.98743270980980002</v>
      </c>
      <c r="AI787" s="18">
        <v>0.98650469791069995</v>
      </c>
      <c r="AJ787" s="18">
        <v>0.98614083852290002</v>
      </c>
      <c r="AK787" s="18">
        <v>0.98541912965150003</v>
      </c>
      <c r="AL787" s="18">
        <v>0.9844405097201</v>
      </c>
      <c r="AM787" s="18">
        <v>0.98437218681359995</v>
      </c>
      <c r="AN787" s="18">
        <v>0.98306641004359996</v>
      </c>
      <c r="AO787" s="220">
        <v>0.98346374779500001</v>
      </c>
      <c r="AP787" s="220">
        <v>0.98667314315989996</v>
      </c>
    </row>
    <row r="788" spans="1:42" x14ac:dyDescent="0.25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1.3234012203820001E-2</v>
      </c>
      <c r="R788" s="18">
        <v>8.9902560697689999E-3</v>
      </c>
      <c r="S788" s="18">
        <v>1.08390337398E-2</v>
      </c>
      <c r="T788" s="18">
        <v>1.129486441495E-2</v>
      </c>
      <c r="U788" s="18">
        <v>1.289806084327E-2</v>
      </c>
      <c r="V788" s="18">
        <v>9.5718097496929992E-3</v>
      </c>
      <c r="W788" s="18">
        <v>1.168645573171E-2</v>
      </c>
      <c r="X788" s="18">
        <v>8.9425269685089997E-3</v>
      </c>
      <c r="Y788" s="18">
        <v>8.1067613063190002E-3</v>
      </c>
      <c r="Z788" s="18">
        <v>1.2674937501459999E-2</v>
      </c>
      <c r="AA788" s="18">
        <v>8.8277956574950005E-3</v>
      </c>
      <c r="AB788" s="18">
        <v>9.1935820879110002E-3</v>
      </c>
      <c r="AC788" s="18">
        <v>1.224315525431E-2</v>
      </c>
      <c r="AD788" s="18">
        <v>7.1997863686780001E-3</v>
      </c>
      <c r="AE788" s="18">
        <v>9.6217815686779999E-3</v>
      </c>
      <c r="AF788" s="18">
        <v>1.1034601976429999E-2</v>
      </c>
      <c r="AG788" s="18">
        <v>9.2847557035639992E-3</v>
      </c>
      <c r="AH788" s="18">
        <v>9.0720731187790005E-3</v>
      </c>
      <c r="AI788" s="18">
        <v>9.8576019451330002E-3</v>
      </c>
      <c r="AJ788" s="18">
        <v>9.8689626451530007E-3</v>
      </c>
      <c r="AK788" s="18">
        <v>1.0443055790129999E-2</v>
      </c>
      <c r="AL788" s="18">
        <v>1.116503518316E-2</v>
      </c>
      <c r="AM788" s="18">
        <v>1.1207734687259999E-2</v>
      </c>
      <c r="AN788" s="18">
        <v>1.1901188353079999E-2</v>
      </c>
      <c r="AO788" s="220">
        <v>1.1678501967520001E-2</v>
      </c>
      <c r="AP788" s="220">
        <v>8.7344343371899991E-3</v>
      </c>
    </row>
    <row r="789" spans="1:42" x14ac:dyDescent="0.25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1.030192566764E-3</v>
      </c>
      <c r="R789" s="18">
        <v>1.0766773736249999E-3</v>
      </c>
      <c r="S789" s="18">
        <v>6.4439377416499995E-4</v>
      </c>
      <c r="T789" s="18">
        <v>8.4011388210399995E-4</v>
      </c>
      <c r="U789" s="18">
        <v>8.5987072288400005E-4</v>
      </c>
      <c r="V789" s="18">
        <v>9.0353366368800005E-4</v>
      </c>
      <c r="W789" s="18">
        <v>8.5478076209000002E-4</v>
      </c>
      <c r="X789" s="18">
        <v>8.8400338227399996E-4</v>
      </c>
      <c r="Y789" s="18">
        <v>9.7232519416100001E-4</v>
      </c>
      <c r="Z789" s="18">
        <v>8.8782972360499995E-4</v>
      </c>
      <c r="AA789" s="18">
        <v>7.8192285027899999E-4</v>
      </c>
      <c r="AB789" s="18">
        <v>9.6774548293800003E-4</v>
      </c>
      <c r="AC789" s="18">
        <v>1.1314511394570001E-3</v>
      </c>
      <c r="AD789" s="18">
        <v>9.75719978637E-4</v>
      </c>
      <c r="AE789" s="18">
        <v>7.6457913393999997E-4</v>
      </c>
      <c r="AF789" s="18">
        <v>1.162042505786E-3</v>
      </c>
      <c r="AG789" s="18">
        <v>1.2426064913760001E-3</v>
      </c>
      <c r="AH789" s="18">
        <v>1.0359784671389999E-3</v>
      </c>
      <c r="AI789" s="18">
        <v>1.2534044538269999E-3</v>
      </c>
      <c r="AJ789" s="18">
        <v>1.394632601474E-3</v>
      </c>
      <c r="AK789" s="18">
        <v>1.3792715194510001E-3</v>
      </c>
      <c r="AL789" s="18">
        <v>1.5137475802970001E-3</v>
      </c>
      <c r="AM789" s="18">
        <v>1.566382197256E-3</v>
      </c>
      <c r="AN789" s="18">
        <v>2.0217894160650001E-3</v>
      </c>
      <c r="AO789" s="220">
        <v>1.537835270704E-3</v>
      </c>
      <c r="AP789" s="220">
        <v>1.3424004239160001E-3</v>
      </c>
    </row>
    <row r="790" spans="1:42" x14ac:dyDescent="0.25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5.7453046992599999E-4</v>
      </c>
      <c r="R790" s="18">
        <v>5.3833868681200004E-4</v>
      </c>
      <c r="S790" s="18">
        <v>6.6091669145099997E-4</v>
      </c>
      <c r="T790" s="18">
        <v>4.5117227001900001E-4</v>
      </c>
      <c r="U790" s="18">
        <v>4.89236790607E-4</v>
      </c>
      <c r="V790" s="18">
        <v>5.5059082631000002E-4</v>
      </c>
      <c r="W790" s="18">
        <v>5.8766177393699995E-4</v>
      </c>
      <c r="X790" s="18">
        <v>5.7652394496099997E-4</v>
      </c>
      <c r="Y790" s="18">
        <v>5.8339511649699999E-4</v>
      </c>
      <c r="Z790" s="18">
        <v>6.1914441251400003E-4</v>
      </c>
      <c r="AA790" s="18">
        <v>5.6661076107199996E-4</v>
      </c>
      <c r="AB790" s="18">
        <v>5.3885828027199997E-4</v>
      </c>
      <c r="AC790" s="18">
        <v>5.5505150237499998E-4</v>
      </c>
      <c r="AD790" s="18">
        <v>7.3949303644099999E-4</v>
      </c>
      <c r="AE790" s="18">
        <v>6.9507193994599995E-4</v>
      </c>
      <c r="AF790" s="18">
        <v>5.5701211021199997E-4</v>
      </c>
      <c r="AG790" s="18">
        <v>7.5550474675700004E-4</v>
      </c>
      <c r="AH790" s="18">
        <v>7.5519925641899998E-4</v>
      </c>
      <c r="AI790" s="18">
        <v>8.1989614648799998E-4</v>
      </c>
      <c r="AJ790" s="18">
        <v>8.5227547867899997E-4</v>
      </c>
      <c r="AK790" s="18">
        <v>9.5704554410900005E-4</v>
      </c>
      <c r="AL790" s="18">
        <v>9.1742277593800004E-4</v>
      </c>
      <c r="AM790" s="18">
        <v>8.1019768823600001E-4</v>
      </c>
      <c r="AN790" s="18">
        <v>1.050624194374E-3</v>
      </c>
      <c r="AO790" s="220">
        <v>1.3569134741510001E-3</v>
      </c>
      <c r="AP790" s="220">
        <v>9.00821337101E-4</v>
      </c>
    </row>
    <row r="791" spans="1:42" x14ac:dyDescent="0.25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4.9528488786799996E-4</v>
      </c>
      <c r="R791" s="18">
        <v>4.1272632655599999E-4</v>
      </c>
      <c r="S791" s="18">
        <v>3.4698126301199999E-4</v>
      </c>
      <c r="T791" s="18">
        <v>5.4451825691899998E-4</v>
      </c>
      <c r="U791" s="18">
        <v>3.7063393227800001E-4</v>
      </c>
      <c r="V791" s="18">
        <v>3.6706055087299999E-4</v>
      </c>
      <c r="W791" s="18">
        <v>4.0067848222999998E-4</v>
      </c>
      <c r="X791" s="18">
        <v>4.8684244241200002E-4</v>
      </c>
      <c r="Y791" s="18">
        <v>3.4031381795599999E-4</v>
      </c>
      <c r="Z791" s="18">
        <v>3.85505011565E-4</v>
      </c>
      <c r="AA791" s="18">
        <v>4.7595303929999998E-4</v>
      </c>
      <c r="AB791" s="18">
        <v>4.6187852594799998E-4</v>
      </c>
      <c r="AC791" s="18">
        <v>4.2696269413499999E-4</v>
      </c>
      <c r="AD791" s="18">
        <v>5.0326609424400002E-4</v>
      </c>
      <c r="AE791" s="18">
        <v>6.0570554766699997E-4</v>
      </c>
      <c r="AF791" s="18">
        <v>6.3384136679199999E-4</v>
      </c>
      <c r="AG791" s="18">
        <v>4.9704259655099995E-4</v>
      </c>
      <c r="AH791" s="18">
        <v>7.0678904767400004E-4</v>
      </c>
      <c r="AI791" s="18">
        <v>6.0314199281900004E-4</v>
      </c>
      <c r="AJ791" s="18">
        <v>7.2637114660099996E-4</v>
      </c>
      <c r="AK791" s="18">
        <v>7.4124115671200005E-4</v>
      </c>
      <c r="AL791" s="18">
        <v>8.5320318162199996E-4</v>
      </c>
      <c r="AM791" s="18">
        <v>7.5618450902E-4</v>
      </c>
      <c r="AN791" s="18">
        <v>7.06301979411E-4</v>
      </c>
      <c r="AO791" s="220">
        <v>8.3224026414600004E-4</v>
      </c>
      <c r="AP791" s="220">
        <v>1.130442462245E-3</v>
      </c>
    </row>
    <row r="792" spans="1:42" x14ac:dyDescent="0.25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6.5377605198499997E-4</v>
      </c>
      <c r="R792" s="18">
        <v>4.1272632655599999E-4</v>
      </c>
      <c r="S792" s="18">
        <v>3.1393542843899998E-4</v>
      </c>
      <c r="T792" s="18">
        <v>3.4226861863500001E-4</v>
      </c>
      <c r="U792" s="18">
        <v>4.4476071873300003E-4</v>
      </c>
      <c r="V792" s="18">
        <v>3.8117826436800001E-4</v>
      </c>
      <c r="W792" s="18">
        <v>3.2054278578399998E-4</v>
      </c>
      <c r="X792" s="18">
        <v>4.0997258308400001E-4</v>
      </c>
      <c r="Y792" s="18">
        <v>4.6185446722700002E-4</v>
      </c>
      <c r="Z792" s="18">
        <v>3.50459101423E-4</v>
      </c>
      <c r="AA792" s="18">
        <v>3.3996645664299997E-4</v>
      </c>
      <c r="AB792" s="18">
        <v>4.2888720266600001E-4</v>
      </c>
      <c r="AC792" s="18">
        <v>3.9494049207499998E-4</v>
      </c>
      <c r="AD792" s="18">
        <v>3.4920504498600001E-4</v>
      </c>
      <c r="AE792" s="18">
        <v>4.17043163967E-4</v>
      </c>
      <c r="AF792" s="18">
        <v>4.8978651070300005E-4</v>
      </c>
      <c r="AG792" s="18">
        <v>6.2627367165399999E-4</v>
      </c>
      <c r="AH792" s="18">
        <v>4.0664575345599998E-4</v>
      </c>
      <c r="AI792" s="18">
        <v>5.2774924371599996E-4</v>
      </c>
      <c r="AJ792" s="18">
        <v>5.3267217417399997E-4</v>
      </c>
      <c r="AK792" s="18">
        <v>6.2864756328700002E-4</v>
      </c>
      <c r="AL792" s="18">
        <v>6.3302171539699999E-4</v>
      </c>
      <c r="AM792" s="18">
        <v>7.4718231248400004E-4</v>
      </c>
      <c r="AN792" s="18">
        <v>6.3567178147000002E-4</v>
      </c>
      <c r="AO792" s="220">
        <v>5.33719299833E-4</v>
      </c>
      <c r="AP792" s="220">
        <v>7.4185286584800005E-4</v>
      </c>
    </row>
    <row r="793" spans="1:42" x14ac:dyDescent="0.25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3.5660511926500002E-4</v>
      </c>
      <c r="R793" s="18">
        <v>5.5628330970599997E-4</v>
      </c>
      <c r="S793" s="18">
        <v>3.1393542843899998E-4</v>
      </c>
      <c r="T793" s="18">
        <v>2.4892263173499998E-4</v>
      </c>
      <c r="U793" s="18">
        <v>3.1133250311299998E-4</v>
      </c>
      <c r="V793" s="18">
        <v>3.6706055087299999E-4</v>
      </c>
      <c r="W793" s="18">
        <v>2.5376303874600001E-4</v>
      </c>
      <c r="X793" s="18">
        <v>1.9217464831999999E-4</v>
      </c>
      <c r="Y793" s="18">
        <v>2.9169755824800001E-4</v>
      </c>
      <c r="Z793" s="18">
        <v>3.3877713137499998E-4</v>
      </c>
      <c r="AA793" s="18">
        <v>2.6064095009300001E-4</v>
      </c>
      <c r="AB793" s="18">
        <v>2.96921909538E-4</v>
      </c>
      <c r="AC793" s="18">
        <v>3.73592357368E-4</v>
      </c>
      <c r="AD793" s="18">
        <v>3.2866357175099999E-4</v>
      </c>
      <c r="AE793" s="18">
        <v>3.4753596997299998E-4</v>
      </c>
      <c r="AF793" s="18">
        <v>3.6493896875899998E-4</v>
      </c>
      <c r="AG793" s="18">
        <v>4.67220040757E-4</v>
      </c>
      <c r="AH793" s="18">
        <v>5.9060454668700003E-4</v>
      </c>
      <c r="AI793" s="18">
        <v>4.3350830733899999E-4</v>
      </c>
      <c r="AJ793" s="18">
        <v>4.8424743106700001E-4</v>
      </c>
      <c r="AK793" s="18">
        <v>4.31608774794E-4</v>
      </c>
      <c r="AL793" s="18">
        <v>4.7705984348799999E-4</v>
      </c>
      <c r="AM793" s="18">
        <v>5.4013179215700005E-4</v>
      </c>
      <c r="AN793" s="18">
        <v>6.1801423198499996E-4</v>
      </c>
      <c r="AO793" s="220">
        <v>5.9704192862599997E-4</v>
      </c>
      <c r="AP793" s="220">
        <v>4.7690541376000002E-4</v>
      </c>
    </row>
    <row r="794" spans="1:42" x14ac:dyDescent="0.25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3.1103890958079999E-3</v>
      </c>
      <c r="R794" s="18">
        <v>2.9967520232560001E-3</v>
      </c>
      <c r="S794" s="18">
        <v>2.2801625855060001E-3</v>
      </c>
      <c r="T794" s="18">
        <v>2.4269956594120002E-3</v>
      </c>
      <c r="U794" s="18">
        <v>2.4758346676149998E-3</v>
      </c>
      <c r="V794" s="18">
        <v>2.5694238561119998E-3</v>
      </c>
      <c r="W794" s="18">
        <v>2.4174268427870002E-3</v>
      </c>
      <c r="X794" s="18">
        <v>2.5495170010509998E-3</v>
      </c>
      <c r="Y794" s="18">
        <v>2.649586154089E-3</v>
      </c>
      <c r="Z794" s="18">
        <v>2.5817153804820001E-3</v>
      </c>
      <c r="AA794" s="18">
        <v>2.4250940573860001E-3</v>
      </c>
      <c r="AB794" s="18">
        <v>2.6942914013610001E-3</v>
      </c>
      <c r="AC794" s="18">
        <v>2.881998185409E-3</v>
      </c>
      <c r="AD794" s="18">
        <v>2.8963477260589999E-3</v>
      </c>
      <c r="AE794" s="18">
        <v>2.8299357554939998E-3</v>
      </c>
      <c r="AF794" s="18">
        <v>3.2076214622530001E-3</v>
      </c>
      <c r="AG794" s="18">
        <v>3.5886475470949999E-3</v>
      </c>
      <c r="AH794" s="18">
        <v>3.4952170713759998E-3</v>
      </c>
      <c r="AI794" s="18">
        <v>3.6377001441889999E-3</v>
      </c>
      <c r="AJ794" s="18">
        <v>3.9901988319950002E-3</v>
      </c>
      <c r="AK794" s="18">
        <v>4.1378145583520001E-3</v>
      </c>
      <c r="AL794" s="18">
        <v>4.3944550967420001E-3</v>
      </c>
      <c r="AM794" s="18">
        <v>4.4200784991540003E-3</v>
      </c>
      <c r="AN794" s="18">
        <v>5.0324016033050003E-3</v>
      </c>
      <c r="AO794" s="220">
        <v>4.8577502374599997E-3</v>
      </c>
      <c r="AP794" s="220">
        <v>4.5924225028699996E-3</v>
      </c>
    </row>
    <row r="795" spans="1:42" x14ac:dyDescent="0.25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1.505666059117E-3</v>
      </c>
      <c r="R795" s="18">
        <v>1.3817359628189999E-3</v>
      </c>
      <c r="S795" s="18">
        <v>9.7485211988999996E-4</v>
      </c>
      <c r="T795" s="18">
        <v>1.135709507289E-3</v>
      </c>
      <c r="U795" s="18">
        <v>1.1267271541239999E-3</v>
      </c>
      <c r="V795" s="18">
        <v>1.115299366115E-3</v>
      </c>
      <c r="W795" s="18">
        <v>9.7498430675899996E-4</v>
      </c>
      <c r="X795" s="18">
        <v>1.088989673816E-3</v>
      </c>
      <c r="Y795" s="18">
        <v>1.093865843431E-3</v>
      </c>
      <c r="Z795" s="18">
        <v>1.074741244363E-3</v>
      </c>
      <c r="AA795" s="18">
        <v>1.0765604460360001E-3</v>
      </c>
      <c r="AB795" s="18">
        <v>1.1876876381509999E-3</v>
      </c>
      <c r="AC795" s="18">
        <v>1.195495543577E-3</v>
      </c>
      <c r="AD795" s="18">
        <v>1.1811347109809999E-3</v>
      </c>
      <c r="AE795" s="18">
        <v>1.3702846816070001E-3</v>
      </c>
      <c r="AF795" s="18">
        <v>1.4885668462550001E-3</v>
      </c>
      <c r="AG795" s="18">
        <v>1.5905363089619999E-3</v>
      </c>
      <c r="AH795" s="18">
        <v>1.704039347818E-3</v>
      </c>
      <c r="AI795" s="18">
        <v>1.564399543874E-3</v>
      </c>
      <c r="AJ795" s="18">
        <v>1.743290751843E-3</v>
      </c>
      <c r="AK795" s="18">
        <v>1.801497494793E-3</v>
      </c>
      <c r="AL795" s="18">
        <v>1.9632847405069999E-3</v>
      </c>
      <c r="AM795" s="18">
        <v>2.0434986136620001E-3</v>
      </c>
      <c r="AN795" s="18">
        <v>1.9599879928660002E-3</v>
      </c>
      <c r="AO795" s="220">
        <v>1.963001492605E-3</v>
      </c>
      <c r="AP795" s="220">
        <v>2.3492007418530001E-3</v>
      </c>
    </row>
    <row r="796" spans="1:42" x14ac:dyDescent="0.25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7">
        <v>1</v>
      </c>
      <c r="AB796" s="17">
        <v>1</v>
      </c>
      <c r="AC796" s="17">
        <v>0</v>
      </c>
      <c r="AD796" s="17">
        <v>1</v>
      </c>
      <c r="AE796" s="17">
        <v>0</v>
      </c>
      <c r="AF796" s="17">
        <v>0</v>
      </c>
      <c r="AG796" s="17">
        <v>3</v>
      </c>
      <c r="AH796" s="17">
        <v>2</v>
      </c>
      <c r="AI796" s="17">
        <v>1</v>
      </c>
      <c r="AJ796" s="17">
        <v>2</v>
      </c>
      <c r="AK796" s="17">
        <v>1</v>
      </c>
      <c r="AL796" s="17">
        <v>2</v>
      </c>
      <c r="AM796" s="17">
        <v>2</v>
      </c>
      <c r="AN796" s="17">
        <v>0</v>
      </c>
      <c r="AO796" s="218">
        <v>0</v>
      </c>
      <c r="AP796" s="218">
        <v>2</v>
      </c>
    </row>
    <row r="797" spans="1:42" x14ac:dyDescent="0.25">
      <c r="A797" s="36" t="s">
        <v>312</v>
      </c>
      <c r="B797" s="37"/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4</v>
      </c>
      <c r="V797" s="17">
        <v>5</v>
      </c>
      <c r="W797" s="17">
        <v>2</v>
      </c>
      <c r="X797" s="17">
        <v>2</v>
      </c>
      <c r="Y797" s="17">
        <v>3</v>
      </c>
      <c r="Z797" s="17">
        <v>2</v>
      </c>
      <c r="AA797" s="17">
        <v>3</v>
      </c>
      <c r="AB797" s="17">
        <v>5</v>
      </c>
      <c r="AC797" s="17">
        <v>5</v>
      </c>
      <c r="AD797" s="17">
        <v>2</v>
      </c>
      <c r="AE797" s="17">
        <v>3</v>
      </c>
      <c r="AF797" s="17">
        <v>1</v>
      </c>
      <c r="AG797" s="17">
        <v>5</v>
      </c>
      <c r="AH797" s="17">
        <v>2</v>
      </c>
      <c r="AI797" s="17">
        <v>7</v>
      </c>
      <c r="AJ797" s="17">
        <v>3</v>
      </c>
      <c r="AK797" s="17">
        <v>9</v>
      </c>
      <c r="AL797" s="17">
        <v>2</v>
      </c>
      <c r="AM797" s="17">
        <v>5</v>
      </c>
      <c r="AN797" s="17">
        <v>5</v>
      </c>
      <c r="AO797" s="218">
        <v>3</v>
      </c>
      <c r="AP797" s="218">
        <v>2</v>
      </c>
    </row>
    <row r="798" spans="1:42" x14ac:dyDescent="0.25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218">
        <v>0</v>
      </c>
      <c r="AP798" s="218">
        <v>0</v>
      </c>
    </row>
    <row r="799" spans="1:42" x14ac:dyDescent="0.25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7</v>
      </c>
      <c r="W799" s="17">
        <v>7</v>
      </c>
      <c r="X799" s="17">
        <v>11</v>
      </c>
      <c r="Y799" s="17">
        <v>9</v>
      </c>
      <c r="Z799" s="17">
        <v>5</v>
      </c>
      <c r="AA799" s="17">
        <v>3</v>
      </c>
      <c r="AB799" s="17">
        <v>5</v>
      </c>
      <c r="AC799" s="17">
        <v>8</v>
      </c>
      <c r="AD799" s="17">
        <v>7</v>
      </c>
      <c r="AE799" s="17">
        <v>4</v>
      </c>
      <c r="AF799" s="17">
        <v>5</v>
      </c>
      <c r="AG799" s="17">
        <v>5</v>
      </c>
      <c r="AH799" s="17">
        <v>3</v>
      </c>
      <c r="AI799" s="17">
        <v>12</v>
      </c>
      <c r="AJ799" s="17">
        <v>10</v>
      </c>
      <c r="AK799" s="17">
        <v>11</v>
      </c>
      <c r="AL799" s="17">
        <v>9</v>
      </c>
      <c r="AM799" s="17">
        <v>14</v>
      </c>
      <c r="AN799" s="17">
        <v>8</v>
      </c>
      <c r="AO799" s="218">
        <v>13</v>
      </c>
      <c r="AP799" s="218">
        <v>10</v>
      </c>
    </row>
    <row r="800" spans="1:42" x14ac:dyDescent="0.25">
      <c r="A800" s="36" t="s">
        <v>815</v>
      </c>
      <c r="B800" s="3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>
        <v>3</v>
      </c>
      <c r="AB800" s="17">
        <v>3</v>
      </c>
      <c r="AC800" s="17">
        <v>3</v>
      </c>
      <c r="AD800" s="17">
        <v>5</v>
      </c>
      <c r="AE800" s="17">
        <v>3</v>
      </c>
      <c r="AF800" s="17">
        <v>4</v>
      </c>
      <c r="AG800" s="17">
        <v>2</v>
      </c>
      <c r="AH800" s="17">
        <v>3</v>
      </c>
      <c r="AI800" s="17">
        <v>6</v>
      </c>
      <c r="AJ800" s="17">
        <v>5</v>
      </c>
      <c r="AK800" s="17">
        <v>7</v>
      </c>
      <c r="AL800" s="17">
        <v>3</v>
      </c>
      <c r="AM800" s="17">
        <v>9</v>
      </c>
      <c r="AN800" s="17">
        <v>4</v>
      </c>
      <c r="AO800" s="218">
        <v>8</v>
      </c>
      <c r="AP800" s="218">
        <v>6</v>
      </c>
    </row>
    <row r="801" spans="1:42" x14ac:dyDescent="0.25">
      <c r="A801" s="36" t="s">
        <v>315</v>
      </c>
      <c r="B801" s="37"/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3</v>
      </c>
      <c r="X801" s="17">
        <v>3</v>
      </c>
      <c r="Y801" s="17">
        <v>2</v>
      </c>
      <c r="Z801" s="17">
        <v>0</v>
      </c>
      <c r="AA801" s="17">
        <v>1</v>
      </c>
      <c r="AB801" s="17">
        <v>1</v>
      </c>
      <c r="AC801" s="17">
        <v>3</v>
      </c>
      <c r="AD801" s="17">
        <v>3</v>
      </c>
      <c r="AE801" s="17">
        <v>3</v>
      </c>
      <c r="AF801" s="17">
        <v>2</v>
      </c>
      <c r="AG801" s="17">
        <v>2</v>
      </c>
      <c r="AH801" s="17">
        <v>1</v>
      </c>
      <c r="AI801" s="17">
        <v>2</v>
      </c>
      <c r="AJ801" s="17">
        <v>2</v>
      </c>
      <c r="AK801" s="17">
        <v>6</v>
      </c>
      <c r="AL801" s="17">
        <v>3</v>
      </c>
      <c r="AM801" s="17">
        <v>7</v>
      </c>
      <c r="AN801" s="17">
        <v>2</v>
      </c>
      <c r="AO801" s="218">
        <v>4</v>
      </c>
      <c r="AP801" s="218">
        <v>2</v>
      </c>
    </row>
    <row r="802" spans="1:42" x14ac:dyDescent="0.25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8">
        <v>2.24921277553E-4</v>
      </c>
      <c r="AB802" s="18">
        <v>2.8280542986399999E-4</v>
      </c>
      <c r="AC802" s="18">
        <v>0</v>
      </c>
      <c r="AD802" s="18">
        <v>3.0778701138799999E-4</v>
      </c>
      <c r="AE802" s="18">
        <v>0</v>
      </c>
      <c r="AF802" s="18">
        <v>0</v>
      </c>
      <c r="AG802" s="18">
        <v>7.4571215510799995E-4</v>
      </c>
      <c r="AH802" s="18">
        <v>4.96647628508E-4</v>
      </c>
      <c r="AI802" s="18">
        <v>3.0487804878000002E-4</v>
      </c>
      <c r="AJ802" s="18">
        <v>5.9488399762E-4</v>
      </c>
      <c r="AK802" s="18">
        <v>2.9316915860499998E-4</v>
      </c>
      <c r="AL802" s="18">
        <v>5.5741360089199999E-4</v>
      </c>
      <c r="AM802" s="18">
        <v>5.3576212161800002E-4</v>
      </c>
      <c r="AN802" s="18">
        <v>0</v>
      </c>
      <c r="AO802" s="220">
        <v>0</v>
      </c>
      <c r="AP802" s="220">
        <v>7.1022727272699996E-4</v>
      </c>
    </row>
    <row r="803" spans="1:42" x14ac:dyDescent="0.25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2.1105951878400001E-4</v>
      </c>
      <c r="U803" s="18">
        <v>7.4529532327199997E-4</v>
      </c>
      <c r="V803" s="18">
        <v>1.0133765707340001E-3</v>
      </c>
      <c r="W803" s="18">
        <v>5.1007396072400002E-4</v>
      </c>
      <c r="X803" s="18">
        <v>6.0006000600099996E-4</v>
      </c>
      <c r="Y803" s="18">
        <v>8.4175084175100001E-4</v>
      </c>
      <c r="Z803" s="18">
        <v>4.7270148900999999E-4</v>
      </c>
      <c r="AA803" s="18">
        <v>8.9179548157000005E-4</v>
      </c>
      <c r="AB803" s="18">
        <v>1.1296882060550001E-3</v>
      </c>
      <c r="AC803" s="18">
        <v>1.418842224745E-3</v>
      </c>
      <c r="AD803" s="18">
        <v>6.8540095956099996E-4</v>
      </c>
      <c r="AE803" s="18">
        <v>9.2621179376399998E-4</v>
      </c>
      <c r="AF803" s="18">
        <v>3.0084235860400001E-4</v>
      </c>
      <c r="AG803" s="18">
        <v>1.1363636363639999E-3</v>
      </c>
      <c r="AH803" s="18">
        <v>4.9950049950000001E-4</v>
      </c>
      <c r="AI803" s="18">
        <v>1.744330924495E-3</v>
      </c>
      <c r="AJ803" s="18">
        <v>9.1911764705900002E-4</v>
      </c>
      <c r="AK803" s="18">
        <v>2.6833631484790002E-3</v>
      </c>
      <c r="AL803" s="18">
        <v>5.8806233460699997E-4</v>
      </c>
      <c r="AM803" s="18">
        <v>1.3962580284839999E-3</v>
      </c>
      <c r="AN803" s="18">
        <v>1.342642320086E-3</v>
      </c>
      <c r="AO803" s="220">
        <v>1.003009027081E-3</v>
      </c>
      <c r="AP803" s="220">
        <v>7.85854616896E-4</v>
      </c>
    </row>
    <row r="804" spans="1:42" x14ac:dyDescent="0.25">
      <c r="A804" s="16" t="s">
        <v>317</v>
      </c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220">
        <v>0</v>
      </c>
      <c r="AP804" s="220">
        <v>0</v>
      </c>
    </row>
    <row r="805" spans="1:42" x14ac:dyDescent="0.25">
      <c r="A805" s="16" t="s">
        <v>318</v>
      </c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1.4880952380949999E-3</v>
      </c>
      <c r="W805" s="18">
        <v>1.315295001879E-3</v>
      </c>
      <c r="X805" s="18">
        <v>2.23986968031E-3</v>
      </c>
      <c r="Y805" s="18">
        <v>2.307692307692E-3</v>
      </c>
      <c r="Z805" s="18">
        <v>1.51240169389E-3</v>
      </c>
      <c r="AA805" s="18">
        <v>8.4985835694099997E-4</v>
      </c>
      <c r="AB805" s="18">
        <v>1.191043353978E-3</v>
      </c>
      <c r="AC805" s="18">
        <v>2.3923444976080002E-3</v>
      </c>
      <c r="AD805" s="18">
        <v>1.5930814747380001E-3</v>
      </c>
      <c r="AE805" s="18">
        <v>1.146788990826E-3</v>
      </c>
      <c r="AF805" s="18">
        <v>1.727712508639E-3</v>
      </c>
      <c r="AG805" s="18">
        <v>1.5561780267660001E-3</v>
      </c>
      <c r="AH805" s="18">
        <v>9.1213134691399997E-4</v>
      </c>
      <c r="AI805" s="18">
        <v>2.751031636864E-3</v>
      </c>
      <c r="AJ805" s="18">
        <v>2.5207965717170002E-3</v>
      </c>
      <c r="AK805" s="18">
        <v>2.761044176707E-3</v>
      </c>
      <c r="AL805" s="18">
        <v>2.7700831024930002E-3</v>
      </c>
      <c r="AM805" s="18">
        <v>4.1916167664669997E-3</v>
      </c>
      <c r="AN805" s="18">
        <v>2.3640661938529998E-3</v>
      </c>
      <c r="AO805" s="220">
        <v>3.6527114357969999E-3</v>
      </c>
      <c r="AP805" s="220">
        <v>2.7240533914459999E-3</v>
      </c>
    </row>
    <row r="806" spans="1:42" x14ac:dyDescent="0.25">
      <c r="A806" s="16" t="s">
        <v>817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>
        <v>8.4985835694099997E-4</v>
      </c>
      <c r="AB806" s="18">
        <v>7.1462601238699995E-4</v>
      </c>
      <c r="AC806" s="18">
        <v>8.9712918660299996E-4</v>
      </c>
      <c r="AD806" s="18">
        <v>1.1379153390989999E-3</v>
      </c>
      <c r="AE806" s="18">
        <v>8.6009174311900004E-4</v>
      </c>
      <c r="AF806" s="18">
        <v>1.382170006911E-3</v>
      </c>
      <c r="AG806" s="18">
        <v>6.2247121070700001E-4</v>
      </c>
      <c r="AH806" s="18">
        <v>9.1213134691399997E-4</v>
      </c>
      <c r="AI806" s="18">
        <v>1.375515818432E-3</v>
      </c>
      <c r="AJ806" s="18">
        <v>1.2603982858580001E-3</v>
      </c>
      <c r="AK806" s="18">
        <v>1.7570281124499999E-3</v>
      </c>
      <c r="AL806" s="18">
        <v>9.2336103416400001E-4</v>
      </c>
      <c r="AM806" s="18">
        <v>2.6946107784429998E-3</v>
      </c>
      <c r="AN806" s="18">
        <v>1.1820330969269999E-3</v>
      </c>
      <c r="AO806" s="220">
        <v>2.2478224220289999E-3</v>
      </c>
      <c r="AP806" s="220">
        <v>1.6344320348680001E-3</v>
      </c>
    </row>
    <row r="807" spans="1:42" x14ac:dyDescent="0.25">
      <c r="A807" s="16" t="s">
        <v>319</v>
      </c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2.12585034014E-4</v>
      </c>
      <c r="W807" s="18">
        <v>5.6369785794800002E-4</v>
      </c>
      <c r="X807" s="18">
        <v>6.1087354917500002E-4</v>
      </c>
      <c r="Y807" s="18">
        <v>5.1282051282099995E-4</v>
      </c>
      <c r="Z807" s="18">
        <v>0</v>
      </c>
      <c r="AA807" s="18">
        <v>2.8328611898E-4</v>
      </c>
      <c r="AB807" s="18">
        <v>2.38208670796E-4</v>
      </c>
      <c r="AC807" s="18">
        <v>8.9712918660299996E-4</v>
      </c>
      <c r="AD807" s="18">
        <v>6.8274920345900005E-4</v>
      </c>
      <c r="AE807" s="18">
        <v>8.6009174311900004E-4</v>
      </c>
      <c r="AF807" s="18">
        <v>6.9108500345499999E-4</v>
      </c>
      <c r="AG807" s="18">
        <v>6.2247121070700001E-4</v>
      </c>
      <c r="AH807" s="18">
        <v>3.0404378230500001E-4</v>
      </c>
      <c r="AI807" s="18">
        <v>4.5850527281099998E-4</v>
      </c>
      <c r="AJ807" s="18">
        <v>5.0415931434299999E-4</v>
      </c>
      <c r="AK807" s="18">
        <v>1.506024096386E-3</v>
      </c>
      <c r="AL807" s="18">
        <v>9.2336103416400001E-4</v>
      </c>
      <c r="AM807" s="18">
        <v>2.0958083832339999E-3</v>
      </c>
      <c r="AN807" s="18">
        <v>5.9101654846300004E-4</v>
      </c>
      <c r="AO807" s="220">
        <v>1.1239112110139999E-3</v>
      </c>
      <c r="AP807" s="220">
        <v>5.4481067828900001E-4</v>
      </c>
    </row>
    <row r="808" spans="1:42" x14ac:dyDescent="0.25">
      <c r="A808" s="49" t="s">
        <v>320</v>
      </c>
      <c r="B808" s="50"/>
      <c r="C808" s="7"/>
      <c r="D808" s="7"/>
      <c r="E808" s="7"/>
      <c r="F808" s="7"/>
    </row>
    <row r="809" spans="1:42" x14ac:dyDescent="0.25">
      <c r="A809" s="28" t="s">
        <v>321</v>
      </c>
      <c r="B809" s="32"/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40737596.719999999</v>
      </c>
      <c r="R809" s="19">
        <v>45505615.770000003</v>
      </c>
      <c r="S809" s="19">
        <v>52762562.899999999</v>
      </c>
      <c r="T809" s="19">
        <v>59381236.039999999</v>
      </c>
      <c r="U809" s="19">
        <v>63561591.079999998</v>
      </c>
      <c r="V809" s="19">
        <v>69936748.239999995</v>
      </c>
      <c r="W809" s="19">
        <v>75872025.730000004</v>
      </c>
      <c r="X809" s="19">
        <v>81983138.670000002</v>
      </c>
      <c r="Y809" s="19">
        <v>86121443.340000004</v>
      </c>
      <c r="Z809" s="19">
        <v>89533407.379999995</v>
      </c>
      <c r="AA809" s="19">
        <v>97055160.150000006</v>
      </c>
      <c r="AB809" s="19">
        <v>97485279.060000002</v>
      </c>
      <c r="AC809" s="19">
        <v>98970001.799999997</v>
      </c>
      <c r="AD809" s="19">
        <v>104650129.84</v>
      </c>
      <c r="AE809" s="19">
        <v>107275380.48999999</v>
      </c>
      <c r="AF809" s="19">
        <v>111636132.36</v>
      </c>
      <c r="AG809" s="19">
        <v>116320901.94</v>
      </c>
      <c r="AH809" s="19">
        <v>119767131.52</v>
      </c>
      <c r="AI809" s="19">
        <v>122427765.34999999</v>
      </c>
      <c r="AJ809" s="19">
        <v>125640627.98</v>
      </c>
      <c r="AK809" s="19">
        <v>128779714.42</v>
      </c>
      <c r="AL809" s="19">
        <v>131736355.7</v>
      </c>
      <c r="AM809" s="19">
        <v>138134700.27000001</v>
      </c>
      <c r="AN809" s="19">
        <v>136804600.90000001</v>
      </c>
      <c r="AO809" s="224">
        <v>135579826.22999999</v>
      </c>
      <c r="AP809" s="224">
        <v>139868513.22999999</v>
      </c>
    </row>
    <row r="810" spans="1:42" x14ac:dyDescent="0.25">
      <c r="A810" s="28" t="s">
        <v>322</v>
      </c>
      <c r="B810" s="32"/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1100966.21</v>
      </c>
      <c r="S810" s="19">
        <v>1431231.44</v>
      </c>
      <c r="T810" s="19">
        <v>1819908.6</v>
      </c>
      <c r="U810" s="19">
        <v>2210364.91</v>
      </c>
      <c r="V810" s="19">
        <v>1873587.34</v>
      </c>
      <c r="W810" s="19">
        <v>2401434.7599999998</v>
      </c>
      <c r="X810" s="19">
        <v>2025209.03</v>
      </c>
      <c r="Y810" s="19">
        <v>1860170.83</v>
      </c>
      <c r="Z810" s="19">
        <v>2791442.35</v>
      </c>
      <c r="AA810" s="19">
        <v>2222173.89</v>
      </c>
      <c r="AB810" s="19">
        <v>2413831.19</v>
      </c>
      <c r="AC810" s="19">
        <v>3310730.48</v>
      </c>
      <c r="AD810" s="19">
        <v>1935125.75</v>
      </c>
      <c r="AE810" s="19">
        <v>2558298.25</v>
      </c>
      <c r="AF810" s="19">
        <v>3123424.04</v>
      </c>
      <c r="AG810" s="19">
        <v>2658186.88</v>
      </c>
      <c r="AH810" s="19">
        <v>2811311.99</v>
      </c>
      <c r="AI810" s="19">
        <v>2985403.35</v>
      </c>
      <c r="AJ810" s="19">
        <v>2983029.47</v>
      </c>
      <c r="AK810" s="19">
        <v>3285958.8</v>
      </c>
      <c r="AL810" s="19">
        <v>3655458.34</v>
      </c>
      <c r="AM810" s="19">
        <v>3853326.1</v>
      </c>
      <c r="AN810" s="19">
        <v>3983339.39</v>
      </c>
      <c r="AO810" s="224">
        <v>3928617.23</v>
      </c>
      <c r="AP810" s="224">
        <v>2682857.71</v>
      </c>
    </row>
    <row r="811" spans="1:42" x14ac:dyDescent="0.25">
      <c r="A811" s="28" t="s">
        <v>323</v>
      </c>
      <c r="B811" s="32"/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147106.91</v>
      </c>
      <c r="V811" s="19">
        <v>114573.19</v>
      </c>
      <c r="W811" s="19">
        <v>159756.01</v>
      </c>
      <c r="X811" s="19">
        <v>267019.49</v>
      </c>
      <c r="Y811" s="19">
        <v>332932.78000000003</v>
      </c>
      <c r="Z811" s="19">
        <v>254445.93</v>
      </c>
      <c r="AA811" s="19">
        <v>196029.34</v>
      </c>
      <c r="AB811" s="19">
        <v>255788.63</v>
      </c>
      <c r="AC811" s="19">
        <v>370986.83</v>
      </c>
      <c r="AD811" s="19">
        <v>384243.65</v>
      </c>
      <c r="AE811" s="19">
        <v>274309.62</v>
      </c>
      <c r="AF811" s="19">
        <v>333004.74</v>
      </c>
      <c r="AG811" s="19">
        <v>412227.59</v>
      </c>
      <c r="AH811" s="19">
        <v>378508.79</v>
      </c>
      <c r="AI811" s="19">
        <v>490325.08</v>
      </c>
      <c r="AJ811" s="19">
        <v>532693.51</v>
      </c>
      <c r="AK811" s="19">
        <v>520513.35</v>
      </c>
      <c r="AL811" s="19">
        <v>489496.45</v>
      </c>
      <c r="AM811" s="19">
        <v>587064.92000000004</v>
      </c>
      <c r="AN811" s="19">
        <v>856078.69</v>
      </c>
      <c r="AO811" s="224">
        <v>564589.49</v>
      </c>
      <c r="AP811" s="224">
        <v>546237.93000000005</v>
      </c>
    </row>
    <row r="812" spans="1:42" x14ac:dyDescent="0.25">
      <c r="A812" s="28" t="s">
        <v>324</v>
      </c>
      <c r="B812" s="32"/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105825.3</v>
      </c>
      <c r="W812" s="19">
        <v>91626.880000000005</v>
      </c>
      <c r="X812" s="19">
        <v>143199.84</v>
      </c>
      <c r="Y812" s="19">
        <v>201347.47</v>
      </c>
      <c r="Z812" s="19">
        <v>219050.53</v>
      </c>
      <c r="AA812" s="19">
        <v>169654.71</v>
      </c>
      <c r="AB812" s="19">
        <v>128841.01</v>
      </c>
      <c r="AC812" s="19">
        <v>159378.57</v>
      </c>
      <c r="AD812" s="19">
        <v>314995.53999999998</v>
      </c>
      <c r="AE812" s="19">
        <v>338680.85</v>
      </c>
      <c r="AF812" s="19">
        <v>239841.6</v>
      </c>
      <c r="AG812" s="19">
        <v>251836.34</v>
      </c>
      <c r="AH812" s="19">
        <v>299886.33</v>
      </c>
      <c r="AI812" s="19">
        <v>340797.72</v>
      </c>
      <c r="AJ812" s="19">
        <v>404504.75</v>
      </c>
      <c r="AK812" s="19">
        <v>367094.7</v>
      </c>
      <c r="AL812" s="19">
        <v>392405.47</v>
      </c>
      <c r="AM812" s="19">
        <v>306918.05</v>
      </c>
      <c r="AN812" s="19">
        <v>449432.48</v>
      </c>
      <c r="AO812" s="224">
        <v>634031.35</v>
      </c>
      <c r="AP812" s="224">
        <v>374685.89</v>
      </c>
    </row>
    <row r="813" spans="1:42" x14ac:dyDescent="0.25">
      <c r="A813" s="28" t="s">
        <v>325</v>
      </c>
      <c r="B813" s="32"/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85880.639999999999</v>
      </c>
      <c r="X813" s="19">
        <v>87745.65</v>
      </c>
      <c r="Y813" s="19">
        <v>104602.06</v>
      </c>
      <c r="Z813" s="19">
        <v>117785.09</v>
      </c>
      <c r="AA813" s="19">
        <v>182065.52</v>
      </c>
      <c r="AB813" s="19">
        <v>150918.6</v>
      </c>
      <c r="AC813" s="19">
        <v>111432.99</v>
      </c>
      <c r="AD813" s="19">
        <v>162460.66</v>
      </c>
      <c r="AE813" s="19">
        <v>287705.28999999998</v>
      </c>
      <c r="AF813" s="19">
        <v>352605.07</v>
      </c>
      <c r="AG813" s="19">
        <v>218456.73</v>
      </c>
      <c r="AH813" s="19">
        <v>257154.31</v>
      </c>
      <c r="AI813" s="19">
        <v>258815.07</v>
      </c>
      <c r="AJ813" s="19">
        <v>306990</v>
      </c>
      <c r="AK813" s="19">
        <v>388996.38</v>
      </c>
      <c r="AL813" s="19">
        <v>376788.11</v>
      </c>
      <c r="AM813" s="19">
        <v>353471.76</v>
      </c>
      <c r="AN813" s="19">
        <v>329273.87</v>
      </c>
      <c r="AO813" s="224">
        <v>391465.63</v>
      </c>
      <c r="AP813" s="224">
        <v>580073.39</v>
      </c>
    </row>
    <row r="814" spans="1:42" x14ac:dyDescent="0.25">
      <c r="A814" s="28" t="s">
        <v>326</v>
      </c>
      <c r="B814" s="32"/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92295.01</v>
      </c>
      <c r="Y814" s="19">
        <v>98697.85</v>
      </c>
      <c r="Z814" s="19">
        <v>102380.62</v>
      </c>
      <c r="AA814" s="19">
        <v>102706.03</v>
      </c>
      <c r="AB814" s="19">
        <v>164403.4</v>
      </c>
      <c r="AC814" s="19">
        <v>147073.85</v>
      </c>
      <c r="AD814" s="19">
        <v>100503.57</v>
      </c>
      <c r="AE814" s="19">
        <v>152187.87</v>
      </c>
      <c r="AF814" s="19">
        <v>250870.39</v>
      </c>
      <c r="AG814" s="19">
        <v>325372.01</v>
      </c>
      <c r="AH814" s="19">
        <v>208933.87</v>
      </c>
      <c r="AI814" s="19">
        <v>202779.4</v>
      </c>
      <c r="AJ814" s="19">
        <v>230367.71</v>
      </c>
      <c r="AK814" s="19">
        <v>267028.89</v>
      </c>
      <c r="AL814" s="19">
        <v>344393.97</v>
      </c>
      <c r="AM814" s="19">
        <v>347290.98</v>
      </c>
      <c r="AN814" s="19">
        <v>300833.55</v>
      </c>
      <c r="AO814" s="224">
        <v>247415.87</v>
      </c>
      <c r="AP814" s="224">
        <v>368173.44</v>
      </c>
    </row>
    <row r="815" spans="1:42" x14ac:dyDescent="0.25">
      <c r="A815" s="28" t="s">
        <v>618</v>
      </c>
      <c r="B815" s="32"/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82187.73</v>
      </c>
      <c r="Z815" s="19">
        <v>78451.960000000006</v>
      </c>
      <c r="AA815" s="19">
        <v>88054.54</v>
      </c>
      <c r="AB815" s="19">
        <v>102549.92</v>
      </c>
      <c r="AC815" s="19">
        <v>161002.32</v>
      </c>
      <c r="AD815" s="19">
        <v>143463.25</v>
      </c>
      <c r="AE815" s="19">
        <v>109171.11</v>
      </c>
      <c r="AF815" s="19">
        <v>147890.73000000001</v>
      </c>
      <c r="AG815" s="19">
        <v>237387.1</v>
      </c>
      <c r="AH815" s="19">
        <v>309143.74</v>
      </c>
      <c r="AI815" s="19">
        <v>230819.52</v>
      </c>
      <c r="AJ815" s="19">
        <v>175716.35</v>
      </c>
      <c r="AK815" s="19">
        <v>191063.97</v>
      </c>
      <c r="AL815" s="19">
        <v>241059.44</v>
      </c>
      <c r="AM815" s="19">
        <v>259282.08</v>
      </c>
      <c r="AN815" s="19">
        <v>308262.12</v>
      </c>
      <c r="AO815" s="224">
        <v>291979.05</v>
      </c>
      <c r="AP815" s="224">
        <v>231337.99</v>
      </c>
    </row>
    <row r="816" spans="1:42" x14ac:dyDescent="0.25">
      <c r="A816" s="28" t="s">
        <v>329</v>
      </c>
      <c r="B816" s="32"/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497225</v>
      </c>
      <c r="V816" s="19">
        <v>476347</v>
      </c>
      <c r="W816" s="19">
        <v>498163</v>
      </c>
      <c r="X816" s="19">
        <v>668838</v>
      </c>
      <c r="Y816" s="19">
        <v>819768</v>
      </c>
      <c r="Z816" s="19">
        <v>772114</v>
      </c>
      <c r="AA816" s="19">
        <v>738510</v>
      </c>
      <c r="AB816" s="19">
        <v>802502</v>
      </c>
      <c r="AC816" s="19">
        <v>949875</v>
      </c>
      <c r="AD816" s="19">
        <v>1105667</v>
      </c>
      <c r="AE816" s="19">
        <v>1162055</v>
      </c>
      <c r="AF816" s="19">
        <v>1324213</v>
      </c>
      <c r="AG816" s="19">
        <v>1445280</v>
      </c>
      <c r="AH816" s="19">
        <v>1453627</v>
      </c>
      <c r="AI816" s="19">
        <v>1523537</v>
      </c>
      <c r="AJ816" s="19">
        <v>1650272</v>
      </c>
      <c r="AK816" s="19">
        <v>1734697</v>
      </c>
      <c r="AL816" s="19">
        <v>1844143</v>
      </c>
      <c r="AM816" s="19">
        <v>1854028</v>
      </c>
      <c r="AN816" s="19">
        <v>2243881</v>
      </c>
      <c r="AO816" s="224">
        <v>2129481</v>
      </c>
      <c r="AP816" s="224">
        <v>2100509</v>
      </c>
    </row>
    <row r="817" spans="1:42" x14ac:dyDescent="0.25">
      <c r="A817" s="28" t="s">
        <v>330</v>
      </c>
      <c r="B817" s="32"/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246779.83</v>
      </c>
      <c r="X817" s="19">
        <v>258618.67</v>
      </c>
      <c r="Y817" s="19">
        <v>285487.64</v>
      </c>
      <c r="Z817" s="19">
        <v>298617.67</v>
      </c>
      <c r="AA817" s="19">
        <v>372826.09</v>
      </c>
      <c r="AB817" s="19">
        <v>417871.92</v>
      </c>
      <c r="AC817" s="19">
        <v>419509.16</v>
      </c>
      <c r="AD817" s="19">
        <v>406427.48</v>
      </c>
      <c r="AE817" s="19">
        <v>549064.27</v>
      </c>
      <c r="AF817" s="19">
        <v>751366.19</v>
      </c>
      <c r="AG817" s="19">
        <v>781215.84</v>
      </c>
      <c r="AH817" s="19">
        <v>775231.92</v>
      </c>
      <c r="AI817" s="19">
        <v>692413.99</v>
      </c>
      <c r="AJ817" s="19">
        <v>713074.06</v>
      </c>
      <c r="AK817" s="19">
        <v>847089.24</v>
      </c>
      <c r="AL817" s="19">
        <v>962241.52</v>
      </c>
      <c r="AM817" s="19">
        <v>960044.82</v>
      </c>
      <c r="AN817" s="19">
        <v>938369.54</v>
      </c>
      <c r="AO817" s="224">
        <v>930860.55</v>
      </c>
      <c r="AP817" s="224">
        <v>1179584.82</v>
      </c>
    </row>
    <row r="818" spans="1:42" x14ac:dyDescent="0.25">
      <c r="A818" s="49" t="s">
        <v>331</v>
      </c>
      <c r="B818" s="50"/>
      <c r="C818" s="7"/>
      <c r="D818" s="7"/>
      <c r="E818" s="7"/>
      <c r="F818" s="7"/>
    </row>
    <row r="819" spans="1:42" x14ac:dyDescent="0.25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0.95276293928529998</v>
      </c>
      <c r="R819" s="18">
        <v>0.96603805812029997</v>
      </c>
      <c r="S819" s="18">
        <v>0.96671245741230005</v>
      </c>
      <c r="T819" s="18">
        <v>0.96280813149779998</v>
      </c>
      <c r="U819" s="18">
        <v>0.95914254800230003</v>
      </c>
      <c r="V819" s="18">
        <v>0.96749146599479996</v>
      </c>
      <c r="W819" s="18">
        <v>0.96318982189470004</v>
      </c>
      <c r="X819" s="18">
        <v>0.96818449966510001</v>
      </c>
      <c r="Y819" s="18">
        <v>0.96982097960830005</v>
      </c>
      <c r="Z819" s="18">
        <v>0.96172209777579998</v>
      </c>
      <c r="AA819" s="18">
        <v>0.97040345417740004</v>
      </c>
      <c r="AB819" s="18">
        <v>0.96806723954929996</v>
      </c>
      <c r="AC819" s="18">
        <v>0.95873150604659996</v>
      </c>
      <c r="AD819" s="18">
        <v>0.97176235945529998</v>
      </c>
      <c r="AE819" s="18">
        <v>0.96648112642689998</v>
      </c>
      <c r="AF819" s="18">
        <v>0.96168480473770002</v>
      </c>
      <c r="AG819" s="18">
        <v>0.9659247181242</v>
      </c>
      <c r="AH819" s="18">
        <v>0.96561420845680002</v>
      </c>
      <c r="AI819" s="18">
        <v>0.96447777690830006</v>
      </c>
      <c r="AJ819" s="18">
        <v>0.96443450358369998</v>
      </c>
      <c r="AK819" s="18">
        <v>0.96247479463469998</v>
      </c>
      <c r="AL819" s="18">
        <v>0.95992846581909996</v>
      </c>
      <c r="AM819" s="18">
        <v>0.96032039493819998</v>
      </c>
      <c r="AN819" s="18">
        <v>0.95646086623729998</v>
      </c>
      <c r="AO819" s="220">
        <v>0.95722874368769995</v>
      </c>
      <c r="AP819" s="220">
        <v>0.96693103073179998</v>
      </c>
    </row>
    <row r="820" spans="1:42" x14ac:dyDescent="0.25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3.6560102632680003E-2</v>
      </c>
      <c r="R820" s="18">
        <v>2.3372395726720001E-2</v>
      </c>
      <c r="S820" s="18">
        <v>2.6222935097189998E-2</v>
      </c>
      <c r="T820" s="18">
        <v>2.950802164984E-2</v>
      </c>
      <c r="U820" s="18">
        <v>3.3354341761580003E-2</v>
      </c>
      <c r="V820" s="18">
        <v>2.5918845354740001E-2</v>
      </c>
      <c r="W820" s="18">
        <v>3.0486038780719999E-2</v>
      </c>
      <c r="X820" s="18">
        <v>2.3916820253979999E-2</v>
      </c>
      <c r="Y820" s="18">
        <v>2.0947543685109999E-2</v>
      </c>
      <c r="Z820" s="18">
        <v>2.9984246899800001E-2</v>
      </c>
      <c r="AA820" s="18">
        <v>2.2218346920510001E-2</v>
      </c>
      <c r="AB820" s="18">
        <v>2.3970294996060001E-2</v>
      </c>
      <c r="AC820" s="18">
        <v>3.2071350525170003E-2</v>
      </c>
      <c r="AD820" s="18">
        <v>1.7969231070590001E-2</v>
      </c>
      <c r="AE820" s="18">
        <v>2.304859664074E-2</v>
      </c>
      <c r="AF820" s="18">
        <v>2.690660608282E-2</v>
      </c>
      <c r="AG820" s="18">
        <v>2.207349126393E-2</v>
      </c>
      <c r="AH820" s="18">
        <v>2.2666008340489999E-2</v>
      </c>
      <c r="AI820" s="18">
        <v>2.351880864566E-2</v>
      </c>
      <c r="AJ820" s="18">
        <v>2.2898138861050001E-2</v>
      </c>
      <c r="AK820" s="18">
        <v>2.4558623502559999E-2</v>
      </c>
      <c r="AL820" s="18">
        <v>2.6636371543270001E-2</v>
      </c>
      <c r="AM820" s="18">
        <v>2.6788545057429999E-2</v>
      </c>
      <c r="AN820" s="18">
        <v>2.7849269822889999E-2</v>
      </c>
      <c r="AO820" s="220">
        <v>2.7737056758889999E-2</v>
      </c>
      <c r="AP820" s="220">
        <v>1.8546978951380001E-2</v>
      </c>
    </row>
    <row r="821" spans="1:42" x14ac:dyDescent="0.25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3.1377592765610002E-3</v>
      </c>
      <c r="R821" s="18">
        <v>2.7235196244310002E-3</v>
      </c>
      <c r="S821" s="18">
        <v>1.5426713503659999E-3</v>
      </c>
      <c r="T821" s="18">
        <v>2.3863442177800001E-3</v>
      </c>
      <c r="U821" s="18">
        <v>2.2198389638889999E-3</v>
      </c>
      <c r="V821" s="18">
        <v>1.5849833792160001E-3</v>
      </c>
      <c r="W821" s="18">
        <v>2.0280908719389999E-3</v>
      </c>
      <c r="X821" s="18">
        <v>3.1533817260530001E-3</v>
      </c>
      <c r="Y821" s="18">
        <v>3.7491846666869999E-3</v>
      </c>
      <c r="Z821" s="18">
        <v>2.7331281220150001E-3</v>
      </c>
      <c r="AA821" s="18">
        <v>1.9599941761169999E-3</v>
      </c>
      <c r="AB821" s="18">
        <v>2.5400819009790002E-3</v>
      </c>
      <c r="AC821" s="18">
        <v>3.5937835281450001E-3</v>
      </c>
      <c r="AD821" s="18">
        <v>3.568017703376E-3</v>
      </c>
      <c r="AE821" s="18">
        <v>2.471350549552E-3</v>
      </c>
      <c r="AF821" s="18">
        <v>2.8686554397180002E-3</v>
      </c>
      <c r="AG821" s="18">
        <v>3.423123549017E-3</v>
      </c>
      <c r="AH821" s="18">
        <v>3.0517009217069999E-3</v>
      </c>
      <c r="AI821" s="18">
        <v>3.862748305246E-3</v>
      </c>
      <c r="AJ821" s="18">
        <v>4.0890276428809996E-3</v>
      </c>
      <c r="AK821" s="18">
        <v>3.8902165756630001E-3</v>
      </c>
      <c r="AL821" s="18">
        <v>3.5668329655510001E-3</v>
      </c>
      <c r="AM821" s="18">
        <v>4.0813091477149999E-3</v>
      </c>
      <c r="AN821" s="18">
        <v>5.9852209649240004E-3</v>
      </c>
      <c r="AO821" s="220">
        <v>3.9861482584819998E-3</v>
      </c>
      <c r="AP821" s="220">
        <v>3.7762209126450002E-3</v>
      </c>
    </row>
    <row r="822" spans="1:42" x14ac:dyDescent="0.25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2.0005726653559998E-3</v>
      </c>
      <c r="R822" s="18">
        <v>1.910180507886E-3</v>
      </c>
      <c r="S822" s="18">
        <v>1.9790220684169999E-3</v>
      </c>
      <c r="T822" s="18">
        <v>1.1623016821000001E-3</v>
      </c>
      <c r="U822" s="18">
        <v>1.835719685044E-3</v>
      </c>
      <c r="V822" s="18">
        <v>1.4639667587199999E-3</v>
      </c>
      <c r="W822" s="18">
        <v>1.163196545484E-3</v>
      </c>
      <c r="X822" s="18">
        <v>1.6911265864140001E-3</v>
      </c>
      <c r="Y822" s="18">
        <v>2.2673911748799999E-3</v>
      </c>
      <c r="Z822" s="18">
        <v>2.3529288272969998E-3</v>
      </c>
      <c r="AA822" s="18">
        <v>1.6962881349839999E-3</v>
      </c>
      <c r="AB822" s="18">
        <v>1.279442004927E-3</v>
      </c>
      <c r="AC822" s="18">
        <v>1.5439148597409999E-3</v>
      </c>
      <c r="AD822" s="18">
        <v>2.9249921585030002E-3</v>
      </c>
      <c r="AE822" s="18">
        <v>3.0512932968600002E-3</v>
      </c>
      <c r="AF822" s="18">
        <v>2.06610545697E-3</v>
      </c>
      <c r="AG822" s="18">
        <v>2.0912401956219998E-3</v>
      </c>
      <c r="AH822" s="18">
        <v>2.4178127796409998E-3</v>
      </c>
      <c r="AI822" s="18">
        <v>2.684781727587E-3</v>
      </c>
      <c r="AJ822" s="18">
        <v>3.1050333322560002E-3</v>
      </c>
      <c r="AK822" s="18">
        <v>2.7435951196599999E-3</v>
      </c>
      <c r="AL822" s="18">
        <v>2.8593563165959998E-3</v>
      </c>
      <c r="AM822" s="18">
        <v>2.1337119667509999E-3</v>
      </c>
      <c r="AN822" s="18">
        <v>3.142179256458E-3</v>
      </c>
      <c r="AO822" s="220">
        <v>4.4764258038620004E-3</v>
      </c>
      <c r="AP822" s="220">
        <v>2.5902571311570001E-3</v>
      </c>
    </row>
    <row r="823" spans="1:42" x14ac:dyDescent="0.25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1.403497925569E-3</v>
      </c>
      <c r="R823" s="18">
        <v>1.698847655384E-3</v>
      </c>
      <c r="S823" s="18">
        <v>1.4758787218470001E-3</v>
      </c>
      <c r="T823" s="18">
        <v>1.6888361879420001E-3</v>
      </c>
      <c r="U823" s="18">
        <v>1.0466018893740001E-3</v>
      </c>
      <c r="V823" s="18">
        <v>1.466536941692E-3</v>
      </c>
      <c r="W823" s="18">
        <v>1.0902484486199999E-3</v>
      </c>
      <c r="X823" s="18">
        <v>1.036237202201E-3</v>
      </c>
      <c r="Y823" s="18">
        <v>1.177932793088E-3</v>
      </c>
      <c r="Z823" s="18">
        <v>1.2651872318540001E-3</v>
      </c>
      <c r="AA823" s="18">
        <v>1.820377290827E-3</v>
      </c>
      <c r="AB823" s="18">
        <v>1.4986811743E-3</v>
      </c>
      <c r="AC823" s="18">
        <v>1.0794616185E-3</v>
      </c>
      <c r="AD823" s="18">
        <v>1.508580586776E-3</v>
      </c>
      <c r="AE823" s="18">
        <v>2.5920367887590002E-3</v>
      </c>
      <c r="AF823" s="18">
        <v>3.0375016647739999E-3</v>
      </c>
      <c r="AG823" s="18">
        <v>1.8140570768310001E-3</v>
      </c>
      <c r="AH823" s="18">
        <v>2.0732888259950002E-3</v>
      </c>
      <c r="AI823" s="18">
        <v>2.0389278741659998E-3</v>
      </c>
      <c r="AJ823" s="18">
        <v>2.3564968833349998E-3</v>
      </c>
      <c r="AK823" s="18">
        <v>2.9072840597630001E-3</v>
      </c>
      <c r="AL823" s="18">
        <v>2.74555668744E-3</v>
      </c>
      <c r="AM823" s="18">
        <v>2.4573560408729998E-3</v>
      </c>
      <c r="AN823" s="18">
        <v>2.302097801226E-3</v>
      </c>
      <c r="AO823" s="220">
        <v>2.763848897152E-3</v>
      </c>
      <c r="AP823" s="220">
        <v>4.01013028551E-3</v>
      </c>
    </row>
    <row r="824" spans="1:42" x14ac:dyDescent="0.25">
      <c r="A824" s="16" t="s">
        <v>337</v>
      </c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3.1253235132650001E-3</v>
      </c>
      <c r="R824" s="18">
        <v>1.2544143854999999E-3</v>
      </c>
      <c r="S824" s="18">
        <v>1.265258139527E-3</v>
      </c>
      <c r="T824" s="18">
        <v>1.3308855848649999E-3</v>
      </c>
      <c r="U824" s="18">
        <v>1.39214682698E-3</v>
      </c>
      <c r="V824" s="18">
        <v>1.018659006706E-3</v>
      </c>
      <c r="W824" s="18">
        <v>1.3769084040690001E-3</v>
      </c>
      <c r="X824" s="18">
        <v>1.0899631256879999E-3</v>
      </c>
      <c r="Y824" s="18">
        <v>1.1114449765359999E-3</v>
      </c>
      <c r="Z824" s="18">
        <v>1.099720288988E-3</v>
      </c>
      <c r="AA824" s="18">
        <v>1.0269035270540001E-3</v>
      </c>
      <c r="AB824" s="18">
        <v>1.6325905525959999E-3</v>
      </c>
      <c r="AC824" s="18">
        <v>1.4247179058910001E-3</v>
      </c>
      <c r="AD824" s="18">
        <v>9.33258147565E-4</v>
      </c>
      <c r="AE824" s="18">
        <v>1.371113328653E-3</v>
      </c>
      <c r="AF824" s="18">
        <v>2.1611125083020001E-3</v>
      </c>
      <c r="AG824" s="18">
        <v>2.7018778379730001E-3</v>
      </c>
      <c r="AH824" s="18">
        <v>1.6845148659690001E-3</v>
      </c>
      <c r="AI824" s="18">
        <v>1.5974826000920001E-3</v>
      </c>
      <c r="AJ824" s="18">
        <v>1.7683337914460001E-3</v>
      </c>
      <c r="AK824" s="18">
        <v>1.9957225190459999E-3</v>
      </c>
      <c r="AL824" s="18">
        <v>2.5095090379780001E-3</v>
      </c>
      <c r="AM824" s="18">
        <v>2.4143869022060001E-3</v>
      </c>
      <c r="AN824" s="18">
        <v>2.1032590712099998E-3</v>
      </c>
      <c r="AO824" s="220">
        <v>1.746820223878E-3</v>
      </c>
      <c r="AP824" s="220">
        <v>2.5452356331399999E-3</v>
      </c>
    </row>
    <row r="825" spans="1:42" x14ac:dyDescent="0.25">
      <c r="A825" s="16" t="s">
        <v>619</v>
      </c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1.009804701268E-3</v>
      </c>
      <c r="R825" s="18">
        <v>3.0025839798040002E-3</v>
      </c>
      <c r="S825" s="18">
        <v>8.0177721034500004E-4</v>
      </c>
      <c r="T825" s="18">
        <v>1.115479179718E-3</v>
      </c>
      <c r="U825" s="18">
        <v>1.00880287083E-3</v>
      </c>
      <c r="V825" s="18">
        <v>1.0555425641580001E-3</v>
      </c>
      <c r="W825" s="18">
        <v>6.6569505442599995E-4</v>
      </c>
      <c r="X825" s="18">
        <v>9.2797144060000004E-4</v>
      </c>
      <c r="Y825" s="18">
        <v>9.255230954E-4</v>
      </c>
      <c r="Z825" s="18">
        <v>8.4269085421499995E-4</v>
      </c>
      <c r="AA825" s="18">
        <v>8.8041099143999996E-4</v>
      </c>
      <c r="AB825" s="18">
        <v>1.0183611200340001E-3</v>
      </c>
      <c r="AC825" s="18">
        <v>1.559644275268E-3</v>
      </c>
      <c r="AD825" s="18">
        <v>1.33217404057E-3</v>
      </c>
      <c r="AE825" s="18">
        <v>9.8356041138400008E-4</v>
      </c>
      <c r="AF825" s="18">
        <v>1.27399852356E-3</v>
      </c>
      <c r="AG825" s="18">
        <v>1.9712542099450002E-3</v>
      </c>
      <c r="AH825" s="18">
        <v>2.4924500070339999E-3</v>
      </c>
      <c r="AI825" s="18">
        <v>1.818380796874E-3</v>
      </c>
      <c r="AJ825" s="18">
        <v>1.3488225386039999E-3</v>
      </c>
      <c r="AK825" s="18">
        <v>1.4279753307120001E-3</v>
      </c>
      <c r="AL825" s="18">
        <v>1.756537268553E-3</v>
      </c>
      <c r="AM825" s="18">
        <v>1.802543958754E-3</v>
      </c>
      <c r="AN825" s="18">
        <v>2.1551954567589999E-3</v>
      </c>
      <c r="AO825" s="220">
        <v>2.0614478347279999E-3</v>
      </c>
      <c r="AP825" s="220">
        <v>1.5992726021919999E-3</v>
      </c>
    </row>
    <row r="826" spans="1:42" x14ac:dyDescent="0.25">
      <c r="A826" s="16" t="s">
        <v>340</v>
      </c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1.067695808202E-2</v>
      </c>
      <c r="R826" s="18">
        <v>1.0589546153E-2</v>
      </c>
      <c r="S826" s="18">
        <v>7.0646074904999996E-3</v>
      </c>
      <c r="T826" s="18">
        <v>7.6838468524050001E-3</v>
      </c>
      <c r="U826" s="18">
        <v>7.5031102361160004E-3</v>
      </c>
      <c r="V826" s="18">
        <v>6.5896886504930004E-3</v>
      </c>
      <c r="W826" s="18">
        <v>6.324139324537E-3</v>
      </c>
      <c r="X826" s="18">
        <v>7.8986800809560005E-3</v>
      </c>
      <c r="Y826" s="18">
        <v>9.2314767065909999E-3</v>
      </c>
      <c r="Z826" s="18">
        <v>8.2936553243679999E-3</v>
      </c>
      <c r="AA826" s="18">
        <v>7.3839741204220002E-3</v>
      </c>
      <c r="AB826" s="18">
        <v>7.9691567528369991E-3</v>
      </c>
      <c r="AC826" s="18">
        <v>9.2015221875459997E-3</v>
      </c>
      <c r="AD826" s="18">
        <v>1.026702263679E-2</v>
      </c>
      <c r="AE826" s="18">
        <v>1.046935437521E-2</v>
      </c>
      <c r="AF826" s="18">
        <v>1.1407373593319999E-2</v>
      </c>
      <c r="AG826" s="18">
        <v>1.200155286939E-2</v>
      </c>
      <c r="AH826" s="18">
        <v>1.171976740035E-2</v>
      </c>
      <c r="AI826" s="18">
        <v>1.200232130397E-2</v>
      </c>
      <c r="AJ826" s="18">
        <v>1.266771418852E-2</v>
      </c>
      <c r="AK826" s="18">
        <v>1.296479360484E-2</v>
      </c>
      <c r="AL826" s="18">
        <v>1.3437792276120001E-2</v>
      </c>
      <c r="AM826" s="18">
        <v>1.28893080163E-2</v>
      </c>
      <c r="AN826" s="18">
        <v>1.568795255058E-2</v>
      </c>
      <c r="AO826" s="220">
        <v>1.50346910181E-2</v>
      </c>
      <c r="AP826" s="220">
        <v>1.452111656464E-2</v>
      </c>
    </row>
    <row r="827" spans="1:42" x14ac:dyDescent="0.25">
      <c r="A827" s="16" t="s">
        <v>341</v>
      </c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5.5386261401009999E-3</v>
      </c>
      <c r="R827" s="18">
        <v>5.9558460206879998E-3</v>
      </c>
      <c r="S827" s="18">
        <v>3.5429140717179999E-3</v>
      </c>
      <c r="T827" s="18">
        <v>4.1352009525250002E-3</v>
      </c>
      <c r="U827" s="18">
        <v>3.4475515871839999E-3</v>
      </c>
      <c r="V827" s="18">
        <v>3.5407385125570002E-3</v>
      </c>
      <c r="W827" s="18">
        <v>3.1328519071150002E-3</v>
      </c>
      <c r="X827" s="18">
        <v>3.0541717684889999E-3</v>
      </c>
      <c r="Y827" s="18">
        <v>3.214900865024E-3</v>
      </c>
      <c r="Z827" s="18">
        <v>3.207598375056E-3</v>
      </c>
      <c r="AA827" s="18">
        <v>3.727691809321E-3</v>
      </c>
      <c r="AB827" s="18">
        <v>4.1496328469300004E-3</v>
      </c>
      <c r="AC827" s="18">
        <v>4.0638237996589999E-3</v>
      </c>
      <c r="AD827" s="18">
        <v>3.7740127749110002E-3</v>
      </c>
      <c r="AE827" s="18">
        <v>4.946710528795E-3</v>
      </c>
      <c r="AF827" s="18">
        <v>6.4726126966359997E-3</v>
      </c>
      <c r="AG827" s="18">
        <v>6.4871891247490002E-3</v>
      </c>
      <c r="AH827" s="18">
        <v>6.250253698998E-3</v>
      </c>
      <c r="AI827" s="18">
        <v>5.4547912711320002E-3</v>
      </c>
      <c r="AJ827" s="18">
        <v>5.473653213386E-3</v>
      </c>
      <c r="AK827" s="18">
        <v>6.3309819095209996E-3</v>
      </c>
      <c r="AL827" s="18">
        <v>7.0116029939709997E-3</v>
      </c>
      <c r="AM827" s="18">
        <v>6.6742869018339996E-3</v>
      </c>
      <c r="AN827" s="18">
        <v>6.5605523291950001E-3</v>
      </c>
      <c r="AO827" s="220">
        <v>6.5721169557579999E-3</v>
      </c>
      <c r="AP827" s="220">
        <v>8.1546385208420002E-3</v>
      </c>
    </row>
    <row r="828" spans="1:42" x14ac:dyDescent="0.25">
      <c r="A828" s="28" t="s">
        <v>818</v>
      </c>
      <c r="B828" s="32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9">
        <v>554</v>
      </c>
      <c r="AB828" s="19">
        <v>1348</v>
      </c>
      <c r="AC828" s="19">
        <v>0</v>
      </c>
      <c r="AD828" s="19">
        <v>890</v>
      </c>
      <c r="AE828" s="19">
        <v>0</v>
      </c>
      <c r="AF828" s="19">
        <v>0</v>
      </c>
      <c r="AG828" s="19">
        <v>896</v>
      </c>
      <c r="AH828" s="19">
        <v>14591</v>
      </c>
      <c r="AI828" s="19">
        <v>231</v>
      </c>
      <c r="AJ828" s="19">
        <v>2288</v>
      </c>
      <c r="AK828" s="19">
        <v>3258</v>
      </c>
      <c r="AL828" s="19">
        <v>5243</v>
      </c>
      <c r="AM828" s="19">
        <v>5248</v>
      </c>
      <c r="AN828" s="19">
        <v>0</v>
      </c>
      <c r="AO828" s="224">
        <v>0</v>
      </c>
      <c r="AP828" s="224">
        <v>4952</v>
      </c>
    </row>
    <row r="829" spans="1:42" x14ac:dyDescent="0.25">
      <c r="A829" s="28" t="s">
        <v>342</v>
      </c>
      <c r="B829" s="32"/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11295</v>
      </c>
      <c r="V829" s="19">
        <v>9092</v>
      </c>
      <c r="W829" s="19">
        <v>12166</v>
      </c>
      <c r="X829" s="19">
        <v>37760</v>
      </c>
      <c r="Y829" s="19">
        <v>17700</v>
      </c>
      <c r="Z829" s="19">
        <v>20723</v>
      </c>
      <c r="AA829" s="19">
        <v>18001</v>
      </c>
      <c r="AB829" s="19">
        <v>9798</v>
      </c>
      <c r="AC829" s="19">
        <v>31194</v>
      </c>
      <c r="AD829" s="19">
        <v>48501</v>
      </c>
      <c r="AE829" s="19">
        <v>8864</v>
      </c>
      <c r="AF829" s="19">
        <v>1158</v>
      </c>
      <c r="AG829" s="19">
        <v>12334</v>
      </c>
      <c r="AH829" s="19">
        <v>957</v>
      </c>
      <c r="AI829" s="19">
        <v>32535</v>
      </c>
      <c r="AJ829" s="19">
        <v>7154</v>
      </c>
      <c r="AK829" s="19">
        <v>17297</v>
      </c>
      <c r="AL829" s="19">
        <v>3943</v>
      </c>
      <c r="AM829" s="19">
        <v>15556</v>
      </c>
      <c r="AN829" s="19">
        <v>16478</v>
      </c>
      <c r="AO829" s="224">
        <v>15439</v>
      </c>
      <c r="AP829" s="224">
        <v>14946</v>
      </c>
    </row>
    <row r="830" spans="1:42" x14ac:dyDescent="0.25">
      <c r="A830" s="28" t="s">
        <v>343</v>
      </c>
      <c r="B830" s="32"/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224">
        <v>0</v>
      </c>
      <c r="AP830" s="224">
        <v>0</v>
      </c>
    </row>
    <row r="831" spans="1:42" x14ac:dyDescent="0.25">
      <c r="A831" s="28" t="s">
        <v>344</v>
      </c>
      <c r="B831" s="32"/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23713</v>
      </c>
      <c r="W831" s="19">
        <v>16173</v>
      </c>
      <c r="X831" s="19">
        <v>43111</v>
      </c>
      <c r="Y831" s="19">
        <v>44828</v>
      </c>
      <c r="Z831" s="19">
        <v>7202</v>
      </c>
      <c r="AA831" s="19">
        <v>10821</v>
      </c>
      <c r="AB831" s="19">
        <v>19121</v>
      </c>
      <c r="AC831" s="19">
        <v>38266</v>
      </c>
      <c r="AD831" s="19">
        <v>22949</v>
      </c>
      <c r="AE831" s="19">
        <v>40084</v>
      </c>
      <c r="AF831" s="19">
        <v>77030</v>
      </c>
      <c r="AG831" s="19">
        <v>7563</v>
      </c>
      <c r="AH831" s="19">
        <v>5227</v>
      </c>
      <c r="AI831" s="19">
        <v>76982</v>
      </c>
      <c r="AJ831" s="19">
        <v>46165</v>
      </c>
      <c r="AK831" s="19">
        <v>35942</v>
      </c>
      <c r="AL831" s="19">
        <v>13473</v>
      </c>
      <c r="AM831" s="19">
        <v>27971</v>
      </c>
      <c r="AN831" s="19">
        <v>30706</v>
      </c>
      <c r="AO831" s="224">
        <v>43917</v>
      </c>
      <c r="AP831" s="224">
        <v>31850</v>
      </c>
    </row>
    <row r="832" spans="1:42" x14ac:dyDescent="0.25">
      <c r="A832" s="28" t="s">
        <v>819</v>
      </c>
      <c r="B832" s="32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>
        <v>10821</v>
      </c>
      <c r="AB832" s="19">
        <v>11335</v>
      </c>
      <c r="AC832" s="19">
        <v>18884</v>
      </c>
      <c r="AD832" s="19">
        <v>14515</v>
      </c>
      <c r="AE832" s="19">
        <v>32346</v>
      </c>
      <c r="AF832" s="19">
        <v>70793</v>
      </c>
      <c r="AG832" s="19">
        <v>5505</v>
      </c>
      <c r="AH832" s="19">
        <v>5227</v>
      </c>
      <c r="AI832" s="19">
        <v>42759</v>
      </c>
      <c r="AJ832" s="19">
        <v>31516</v>
      </c>
      <c r="AK832" s="19">
        <v>32046</v>
      </c>
      <c r="AL832" s="19">
        <v>7638</v>
      </c>
      <c r="AM832" s="19">
        <v>14347</v>
      </c>
      <c r="AN832" s="19">
        <v>14258</v>
      </c>
      <c r="AO832" s="224">
        <v>26931</v>
      </c>
      <c r="AP832" s="224">
        <v>20170</v>
      </c>
    </row>
    <row r="833" spans="1:42" x14ac:dyDescent="0.25">
      <c r="A833" s="28" t="s">
        <v>345</v>
      </c>
      <c r="B833" s="32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10838</v>
      </c>
      <c r="X833" s="19">
        <v>5877</v>
      </c>
      <c r="Y833" s="19">
        <v>12902</v>
      </c>
      <c r="Z833" s="19">
        <v>0</v>
      </c>
      <c r="AA833" s="19">
        <v>10070</v>
      </c>
      <c r="AB833" s="19">
        <v>5493</v>
      </c>
      <c r="AC833" s="19">
        <v>18884</v>
      </c>
      <c r="AD833" s="19">
        <v>7771</v>
      </c>
      <c r="AE833" s="19">
        <v>32346</v>
      </c>
      <c r="AF833" s="19">
        <v>50414</v>
      </c>
      <c r="AG833" s="19">
        <v>5505</v>
      </c>
      <c r="AH833" s="19">
        <v>1279</v>
      </c>
      <c r="AI833" s="19">
        <v>3396</v>
      </c>
      <c r="AJ833" s="19">
        <v>1136</v>
      </c>
      <c r="AK833" s="19">
        <v>23950</v>
      </c>
      <c r="AL833" s="19">
        <v>7638</v>
      </c>
      <c r="AM833" s="19">
        <v>12086</v>
      </c>
      <c r="AN833" s="19">
        <v>4253</v>
      </c>
      <c r="AO833" s="224">
        <v>11731</v>
      </c>
      <c r="AP833" s="224">
        <v>11615</v>
      </c>
    </row>
    <row r="834" spans="1:42" x14ac:dyDescent="0.25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8">
        <v>9.1521471376999994E-5</v>
      </c>
      <c r="AB834" s="18">
        <v>2.6164912777599999E-4</v>
      </c>
      <c r="AC834" s="18">
        <v>0</v>
      </c>
      <c r="AD834" s="18">
        <v>2.05087623966E-4</v>
      </c>
      <c r="AE834" s="18">
        <v>0</v>
      </c>
      <c r="AF834" s="18">
        <v>0</v>
      </c>
      <c r="AG834" s="18">
        <v>1.78355371213E-4</v>
      </c>
      <c r="AH834" s="18">
        <v>2.8330912878880002E-3</v>
      </c>
      <c r="AI834" s="18">
        <v>5.3611433317999997E-5</v>
      </c>
      <c r="AJ834" s="18">
        <v>5.4773022892099996E-4</v>
      </c>
      <c r="AK834" s="18">
        <v>7.3991301129099996E-4</v>
      </c>
      <c r="AL834" s="18">
        <v>9.0746315354200003E-4</v>
      </c>
      <c r="AM834" s="18">
        <v>9.839121905320001E-4</v>
      </c>
      <c r="AN834" s="18">
        <v>0</v>
      </c>
      <c r="AO834" s="220">
        <v>0</v>
      </c>
      <c r="AP834" s="220">
        <v>1.4405654048370001E-3</v>
      </c>
    </row>
    <row r="835" spans="1:42" x14ac:dyDescent="0.25">
      <c r="A835" s="16" t="s">
        <v>346</v>
      </c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2.431705984501E-3</v>
      </c>
      <c r="U835" s="18">
        <v>1.9040254531020001E-3</v>
      </c>
      <c r="V835" s="18">
        <v>1.214815999859E-3</v>
      </c>
      <c r="W835" s="18">
        <v>2.1191926719040001E-3</v>
      </c>
      <c r="X835" s="18">
        <v>7.3956181591750001E-3</v>
      </c>
      <c r="Y835" s="18">
        <v>3.6266289578010002E-3</v>
      </c>
      <c r="Z835" s="18">
        <v>2.9277722574380001E-3</v>
      </c>
      <c r="AA835" s="18">
        <v>3.236072849929E-3</v>
      </c>
      <c r="AB835" s="18">
        <v>1.613568957198E-3</v>
      </c>
      <c r="AC835" s="18">
        <v>6.1080344924880001E-3</v>
      </c>
      <c r="AD835" s="18">
        <v>1.141375849326E-2</v>
      </c>
      <c r="AE835" s="18">
        <v>1.995097623917E-3</v>
      </c>
      <c r="AF835" s="18">
        <v>2.36293393676E-4</v>
      </c>
      <c r="AG835" s="18">
        <v>2.0852430141939998E-3</v>
      </c>
      <c r="AH835" s="18">
        <v>1.82655207367E-4</v>
      </c>
      <c r="AI835" s="18">
        <v>6.1660148369099997E-3</v>
      </c>
      <c r="AJ835" s="18">
        <v>1.643109749751E-3</v>
      </c>
      <c r="AK835" s="18">
        <v>4.0793617097150004E-3</v>
      </c>
      <c r="AL835" s="18">
        <v>8.5827523589100002E-4</v>
      </c>
      <c r="AM835" s="18">
        <v>2.542975012443E-3</v>
      </c>
      <c r="AN835" s="18">
        <v>3.0468916160219998E-3</v>
      </c>
      <c r="AO835" s="220">
        <v>3.7133389172390001E-3</v>
      </c>
      <c r="AP835" s="220">
        <v>4.3354806671579999E-3</v>
      </c>
    </row>
    <row r="836" spans="1:42" x14ac:dyDescent="0.25">
      <c r="A836" s="16" t="s">
        <v>347</v>
      </c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220">
        <v>0</v>
      </c>
      <c r="AP836" s="220">
        <v>0</v>
      </c>
    </row>
    <row r="837" spans="1:42" x14ac:dyDescent="0.25">
      <c r="A837" s="16" t="s">
        <v>348</v>
      </c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4.6188872788810002E-3</v>
      </c>
      <c r="W837" s="18">
        <v>2.5376559190470002E-3</v>
      </c>
      <c r="X837" s="18">
        <v>5.7844103415769996E-3</v>
      </c>
      <c r="Y837" s="18">
        <v>7.7150365632549997E-3</v>
      </c>
      <c r="Z837" s="18">
        <v>1.450870729525E-3</v>
      </c>
      <c r="AA837" s="18">
        <v>2.201349879612E-3</v>
      </c>
      <c r="AB837" s="18">
        <v>2.72699909686E-3</v>
      </c>
      <c r="AC837" s="18">
        <v>7.203214271629E-3</v>
      </c>
      <c r="AD837" s="18">
        <v>3.8387469511289999E-3</v>
      </c>
      <c r="AE837" s="18">
        <v>7.9234962043319996E-3</v>
      </c>
      <c r="AF837" s="18">
        <v>1.85517556856E-2</v>
      </c>
      <c r="AG837" s="18">
        <v>1.70277084056E-3</v>
      </c>
      <c r="AH837" s="18">
        <v>1.085207344544E-3</v>
      </c>
      <c r="AI837" s="18">
        <v>1.298799825484E-2</v>
      </c>
      <c r="AJ837" s="18">
        <v>8.9412480395880001E-3</v>
      </c>
      <c r="AK837" s="18">
        <v>6.8315807798140001E-3</v>
      </c>
      <c r="AL837" s="18">
        <v>3.142846002804E-3</v>
      </c>
      <c r="AM837" s="18">
        <v>6.6145023351939997E-3</v>
      </c>
      <c r="AN837" s="18">
        <v>6.562466958791E-3</v>
      </c>
      <c r="AO837" s="220">
        <v>7.4637864950410004E-3</v>
      </c>
      <c r="AP837" s="220">
        <v>6.119277962423E-3</v>
      </c>
    </row>
    <row r="838" spans="1:42" x14ac:dyDescent="0.25">
      <c r="A838" s="16" t="s">
        <v>821</v>
      </c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>
        <v>2.201349879612E-3</v>
      </c>
      <c r="AB838" s="18">
        <v>1.6164970882339999E-3</v>
      </c>
      <c r="AC838" s="18">
        <v>3.5546613532810001E-3</v>
      </c>
      <c r="AD838" s="18">
        <v>2.4280818469390002E-3</v>
      </c>
      <c r="AE838" s="18">
        <v>6.3939329707660003E-3</v>
      </c>
      <c r="AF838" s="18">
        <v>1.704962749445E-2</v>
      </c>
      <c r="AG838" s="18">
        <v>1.239320064891E-3</v>
      </c>
      <c r="AH838" s="18">
        <v>1.085207344544E-3</v>
      </c>
      <c r="AI838" s="18">
        <v>7.213975985395E-3</v>
      </c>
      <c r="AJ838" s="18">
        <v>6.1040985002790002E-3</v>
      </c>
      <c r="AK838" s="18">
        <v>6.0909400559179998E-3</v>
      </c>
      <c r="AL838" s="18">
        <v>1.7816980029579999E-3</v>
      </c>
      <c r="AM838" s="18">
        <v>3.392782353174E-3</v>
      </c>
      <c r="AN838" s="18">
        <v>3.0472547292980001E-3</v>
      </c>
      <c r="AO838" s="220">
        <v>4.5769947336969999E-3</v>
      </c>
      <c r="AP838" s="220">
        <v>3.875225891696E-3</v>
      </c>
    </row>
    <row r="839" spans="1:42" x14ac:dyDescent="0.25">
      <c r="A839" s="16" t="s">
        <v>349</v>
      </c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2.449617515313E-3</v>
      </c>
      <c r="W839" s="18">
        <v>1.70044680734E-3</v>
      </c>
      <c r="X839" s="18">
        <v>7.8853780989799997E-4</v>
      </c>
      <c r="Y839" s="18">
        <v>2.2204690732790001E-3</v>
      </c>
      <c r="Z839" s="18">
        <v>0</v>
      </c>
      <c r="AA839" s="18">
        <v>2.048558175829E-3</v>
      </c>
      <c r="AB839" s="18">
        <v>7.8342698084400003E-4</v>
      </c>
      <c r="AC839" s="18">
        <v>3.5546613532810001E-3</v>
      </c>
      <c r="AD839" s="18">
        <v>1.299864577729E-3</v>
      </c>
      <c r="AE839" s="18">
        <v>6.3939329707660003E-3</v>
      </c>
      <c r="AF839" s="18">
        <v>1.21415630512E-2</v>
      </c>
      <c r="AG839" s="18">
        <v>1.239320064891E-3</v>
      </c>
      <c r="AH839" s="18">
        <v>2.65599386862E-4</v>
      </c>
      <c r="AI839" s="18">
        <v>5.7291730277100005E-4</v>
      </c>
      <c r="AJ839" s="18">
        <v>2.2009132976700001E-4</v>
      </c>
      <c r="AK839" s="18">
        <v>4.552129774921E-3</v>
      </c>
      <c r="AL839" s="18">
        <v>1.7816980029579999E-3</v>
      </c>
      <c r="AM839" s="18">
        <v>2.8581063230210002E-3</v>
      </c>
      <c r="AN839" s="18">
        <v>9.0904017478200003E-4</v>
      </c>
      <c r="AO839" s="220">
        <v>1.993794024586E-3</v>
      </c>
      <c r="AP839" s="220">
        <v>2.2314946335169998E-3</v>
      </c>
    </row>
    <row r="840" spans="1:42" x14ac:dyDescent="0.25">
      <c r="A840" s="49" t="s">
        <v>350</v>
      </c>
      <c r="B840" s="50"/>
      <c r="C840" s="7"/>
      <c r="D840" s="7"/>
      <c r="E840" s="7"/>
      <c r="F840" s="7"/>
    </row>
    <row r="841" spans="1:42" x14ac:dyDescent="0.25">
      <c r="A841" s="36" t="s">
        <v>351</v>
      </c>
      <c r="B841" s="37"/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25</v>
      </c>
      <c r="W841" s="17">
        <v>35</v>
      </c>
      <c r="X841" s="17">
        <v>28</v>
      </c>
      <c r="Y841" s="17">
        <v>32</v>
      </c>
      <c r="Z841" s="17">
        <v>38</v>
      </c>
      <c r="AA841" s="17">
        <v>40</v>
      </c>
      <c r="AB841" s="17">
        <v>29</v>
      </c>
      <c r="AC841" s="17">
        <v>41</v>
      </c>
      <c r="AD841" s="17">
        <v>39</v>
      </c>
      <c r="AE841" s="17">
        <v>37</v>
      </c>
      <c r="AF841" s="17">
        <v>38</v>
      </c>
      <c r="AG841" s="17">
        <v>48</v>
      </c>
      <c r="AH841" s="200">
        <v>56</v>
      </c>
      <c r="AI841" s="17">
        <v>78</v>
      </c>
      <c r="AJ841" s="17">
        <v>55</v>
      </c>
      <c r="AK841" s="17">
        <v>67</v>
      </c>
      <c r="AL841" s="17">
        <v>56</v>
      </c>
      <c r="AM841" s="17">
        <v>92</v>
      </c>
      <c r="AN841" s="17">
        <v>80</v>
      </c>
      <c r="AO841" s="218">
        <v>96</v>
      </c>
      <c r="AP841" s="218">
        <v>70</v>
      </c>
    </row>
    <row r="842" spans="1:42" x14ac:dyDescent="0.25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5.2302084158809999E-3</v>
      </c>
      <c r="R842" s="18">
        <v>4.0913740197750003E-3</v>
      </c>
      <c r="S842" s="18">
        <v>6.3448002379299998E-3</v>
      </c>
      <c r="T842" s="18">
        <v>4.4806073712210003E-3</v>
      </c>
      <c r="U842" s="18">
        <v>2.8464685998929999E-3</v>
      </c>
      <c r="V842" s="18">
        <v>4.2353140485370004E-3</v>
      </c>
      <c r="W842" s="18">
        <v>5.6094987512190003E-3</v>
      </c>
      <c r="X842" s="18">
        <v>4.3047121223769996E-3</v>
      </c>
      <c r="Y842" s="18">
        <v>4.6671609319739998E-3</v>
      </c>
      <c r="Z842" s="18">
        <v>5.3269783416279998E-3</v>
      </c>
      <c r="AA842" s="18">
        <v>5.4394633062870004E-3</v>
      </c>
      <c r="AB842" s="18">
        <v>3.8269935007090002E-3</v>
      </c>
      <c r="AC842" s="18">
        <v>5.2516411378559997E-3</v>
      </c>
      <c r="AD842" s="18">
        <v>4.8067047368639997E-3</v>
      </c>
      <c r="AE842" s="18">
        <v>4.4087420190850003E-3</v>
      </c>
      <c r="AF842" s="18">
        <v>4.3792676251120004E-3</v>
      </c>
      <c r="AG842" s="18">
        <v>5.725930712262E-3</v>
      </c>
      <c r="AH842" s="201">
        <v>6.5063320553040002E-3</v>
      </c>
      <c r="AI842" s="18">
        <v>8.8209516449760002E-3</v>
      </c>
      <c r="AJ842" s="18">
        <v>6.3920660900889997E-3</v>
      </c>
      <c r="AK842" s="18">
        <v>7.5437707594439999E-3</v>
      </c>
      <c r="AL842" s="18">
        <v>6.1650810543019997E-3</v>
      </c>
      <c r="AM842" s="18">
        <v>9.9384249756940008E-3</v>
      </c>
      <c r="AN842" s="18">
        <v>8.4756237529359998E-3</v>
      </c>
      <c r="AO842" s="220">
        <v>1.042109548148E-2</v>
      </c>
      <c r="AP842" s="220">
        <v>7.4185286584829997E-3</v>
      </c>
    </row>
    <row r="843" spans="1:42" x14ac:dyDescent="0.25">
      <c r="A843" s="28" t="s">
        <v>353</v>
      </c>
      <c r="B843" s="32"/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97611</v>
      </c>
      <c r="W843" s="19">
        <v>134515</v>
      </c>
      <c r="X843" s="19">
        <v>84332</v>
      </c>
      <c r="Y843" s="19">
        <v>115015</v>
      </c>
      <c r="Z843" s="19">
        <v>241101</v>
      </c>
      <c r="AA843" s="19">
        <v>124043</v>
      </c>
      <c r="AB843" s="19">
        <v>107594</v>
      </c>
      <c r="AC843" s="19">
        <v>128997</v>
      </c>
      <c r="AD843" s="19">
        <v>172326</v>
      </c>
      <c r="AE843" s="19">
        <v>158384</v>
      </c>
      <c r="AF843" s="19">
        <v>125081</v>
      </c>
      <c r="AG843" s="19">
        <v>217249</v>
      </c>
      <c r="AH843" s="202">
        <v>282018</v>
      </c>
      <c r="AI843" s="19">
        <v>385027</v>
      </c>
      <c r="AJ843" s="19">
        <v>272327</v>
      </c>
      <c r="AK843" s="19">
        <v>286241</v>
      </c>
      <c r="AL843" s="19">
        <v>232926</v>
      </c>
      <c r="AM843" s="19">
        <v>481932</v>
      </c>
      <c r="AN843" s="19">
        <v>339132</v>
      </c>
      <c r="AO843" s="224">
        <v>460122</v>
      </c>
      <c r="AP843" s="224">
        <v>313392</v>
      </c>
    </row>
    <row r="844" spans="1:42" x14ac:dyDescent="0.25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9632.17</v>
      </c>
      <c r="W844" s="19">
        <v>13069.1</v>
      </c>
      <c r="X844" s="19">
        <v>11887.34</v>
      </c>
      <c r="Y844" s="19">
        <v>11931.689999999999</v>
      </c>
      <c r="Z844" s="19">
        <v>28540.010000000002</v>
      </c>
      <c r="AA844" s="19">
        <v>15413</v>
      </c>
      <c r="AB844" s="19">
        <v>18143</v>
      </c>
      <c r="AC844" s="19">
        <v>17275</v>
      </c>
      <c r="AD844" s="19">
        <v>26214</v>
      </c>
      <c r="AE844" s="19">
        <v>22731</v>
      </c>
      <c r="AF844" s="19">
        <v>21692</v>
      </c>
      <c r="AG844" s="19">
        <v>31995</v>
      </c>
      <c r="AH844" s="202">
        <v>42712</v>
      </c>
      <c r="AI844" s="19">
        <v>62060</v>
      </c>
      <c r="AJ844" s="19">
        <v>43259</v>
      </c>
      <c r="AK844" s="19">
        <v>49691</v>
      </c>
      <c r="AL844" s="19">
        <v>33842</v>
      </c>
      <c r="AM844" s="19">
        <v>72716</v>
      </c>
      <c r="AN844" s="19">
        <v>45539</v>
      </c>
      <c r="AO844" s="224">
        <v>63049</v>
      </c>
      <c r="AP844" s="224">
        <v>48781</v>
      </c>
    </row>
    <row r="845" spans="1:42" x14ac:dyDescent="0.25">
      <c r="A845" s="28" t="s">
        <v>355</v>
      </c>
      <c r="B845" s="32"/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f t="shared" ref="L845:Z845" si="0">L843-L844</f>
        <v>3925</v>
      </c>
      <c r="M845" s="19">
        <f t="shared" si="0"/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87978.83</v>
      </c>
      <c r="W845" s="19">
        <f t="shared" si="0"/>
        <v>121445.9</v>
      </c>
      <c r="X845" s="19">
        <f t="shared" si="0"/>
        <v>72444.66</v>
      </c>
      <c r="Y845" s="19">
        <f t="shared" si="0"/>
        <v>103083.31</v>
      </c>
      <c r="Z845" s="19">
        <f t="shared" si="0"/>
        <v>212560.99</v>
      </c>
      <c r="AA845" s="19">
        <v>108631</v>
      </c>
      <c r="AB845" s="19">
        <v>89451</v>
      </c>
      <c r="AC845" s="19">
        <v>109439</v>
      </c>
      <c r="AD845" s="19">
        <v>146042</v>
      </c>
      <c r="AE845" s="19">
        <v>135603</v>
      </c>
      <c r="AF845" s="19">
        <v>103389</v>
      </c>
      <c r="AG845" s="19">
        <v>185458</v>
      </c>
      <c r="AH845" s="202">
        <v>239306</v>
      </c>
      <c r="AI845" s="19">
        <v>322967</v>
      </c>
      <c r="AJ845" s="19">
        <v>229068</v>
      </c>
      <c r="AK845" s="19">
        <v>236551</v>
      </c>
      <c r="AL845" s="19">
        <v>199084</v>
      </c>
      <c r="AM845" s="19">
        <v>409216</v>
      </c>
      <c r="AN845" s="19">
        <v>293593</v>
      </c>
      <c r="AO845" s="224">
        <v>397073</v>
      </c>
      <c r="AP845" s="224">
        <v>264611</v>
      </c>
    </row>
    <row r="846" spans="1:42" x14ac:dyDescent="0.25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-6800</v>
      </c>
      <c r="AA846" s="19">
        <v>-11977</v>
      </c>
      <c r="AB846" s="19">
        <v>-2323</v>
      </c>
      <c r="AC846" s="19">
        <v>-16293</v>
      </c>
      <c r="AD846" s="19">
        <v>-113022</v>
      </c>
      <c r="AE846" s="19">
        <v>-6375</v>
      </c>
      <c r="AF846" s="19">
        <v>-3269</v>
      </c>
      <c r="AG846" s="19">
        <v>-16510</v>
      </c>
      <c r="AH846" s="202">
        <v>-20155</v>
      </c>
      <c r="AI846" s="19">
        <v>1621</v>
      </c>
      <c r="AJ846" s="19">
        <v>-4449</v>
      </c>
      <c r="AK846" s="19">
        <v>-6443</v>
      </c>
      <c r="AL846" s="19">
        <v>-4995</v>
      </c>
      <c r="AM846" s="19">
        <v>-10086</v>
      </c>
      <c r="AN846" s="19">
        <v>-10367</v>
      </c>
      <c r="AO846" s="224">
        <v>-20283</v>
      </c>
      <c r="AP846" s="224">
        <v>-15038</v>
      </c>
    </row>
    <row r="847" spans="1:42" x14ac:dyDescent="0.25">
      <c r="A847" s="28" t="s">
        <v>357</v>
      </c>
      <c r="B847" s="32"/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f t="shared" ref="L847:Z847" si="1">L845+L846</f>
        <v>3925</v>
      </c>
      <c r="M847" s="19">
        <f t="shared" si="1"/>
        <v>356184.07</v>
      </c>
      <c r="N847" s="19">
        <f t="shared" si="1"/>
        <v>14291.34</v>
      </c>
      <c r="O847" s="19">
        <f t="shared" si="1"/>
        <v>22245.33</v>
      </c>
      <c r="P847" s="19">
        <f t="shared" si="1"/>
        <v>31477.54</v>
      </c>
      <c r="Q847" s="19">
        <f t="shared" si="1"/>
        <v>59729.270000000004</v>
      </c>
      <c r="R847" s="19">
        <f t="shared" si="1"/>
        <v>30739.239999999998</v>
      </c>
      <c r="S847" s="19">
        <f t="shared" si="1"/>
        <v>150324.69</v>
      </c>
      <c r="T847" s="19">
        <f t="shared" si="1"/>
        <v>47274.11</v>
      </c>
      <c r="U847" s="19">
        <f t="shared" si="1"/>
        <v>63302.479999999996</v>
      </c>
      <c r="V847" s="19">
        <f t="shared" si="1"/>
        <v>79881.83</v>
      </c>
      <c r="W847" s="19">
        <f t="shared" si="1"/>
        <v>113002.9</v>
      </c>
      <c r="X847" s="19">
        <f t="shared" si="1"/>
        <v>70638.66</v>
      </c>
      <c r="Y847" s="19">
        <f t="shared" si="1"/>
        <v>92052.31</v>
      </c>
      <c r="Z847" s="19">
        <f t="shared" si="1"/>
        <v>205760.99</v>
      </c>
      <c r="AA847" s="19">
        <v>96654</v>
      </c>
      <c r="AB847" s="19">
        <v>87127</v>
      </c>
      <c r="AC847" s="19">
        <v>95429</v>
      </c>
      <c r="AD847" s="19">
        <v>33090</v>
      </c>
      <c r="AE847" s="19">
        <v>129277</v>
      </c>
      <c r="AF847" s="19">
        <v>100120</v>
      </c>
      <c r="AG847" s="19">
        <v>168744</v>
      </c>
      <c r="AH847" s="202">
        <v>219151</v>
      </c>
      <c r="AI847" s="19">
        <v>324589</v>
      </c>
      <c r="AJ847" s="19">
        <v>224619</v>
      </c>
      <c r="AK847" s="19">
        <v>230108</v>
      </c>
      <c r="AL847" s="19">
        <v>194089</v>
      </c>
      <c r="AM847" s="19">
        <v>399129</v>
      </c>
      <c r="AN847" s="19">
        <v>283226</v>
      </c>
      <c r="AO847" s="224">
        <v>376790</v>
      </c>
      <c r="AP847" s="224">
        <v>249573</v>
      </c>
    </row>
    <row r="848" spans="1:42" x14ac:dyDescent="0.25">
      <c r="A848" s="16" t="s">
        <v>824</v>
      </c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2.1586966746409999E-2</v>
      </c>
      <c r="R848" s="18">
        <v>1.108851307775E-2</v>
      </c>
      <c r="S848" s="18">
        <v>3.7931151723579998E-2</v>
      </c>
      <c r="T848" s="18">
        <v>1.16369307141E-2</v>
      </c>
      <c r="U848" s="18">
        <v>1.4165266967260001E-2</v>
      </c>
      <c r="V848" s="18">
        <v>1.6203983950690001E-2</v>
      </c>
      <c r="W848" s="18">
        <v>2.0491839246429999E-2</v>
      </c>
      <c r="X848" s="18">
        <v>1.195106936578E-2</v>
      </c>
      <c r="Y848" s="18">
        <v>1.554230134693E-2</v>
      </c>
      <c r="Z848" s="18">
        <v>3.1077413484189999E-2</v>
      </c>
      <c r="AA848" s="18">
        <v>1.4882944284890001E-2</v>
      </c>
      <c r="AB848" s="18">
        <v>1.282140152585E-2</v>
      </c>
      <c r="AC848" s="18">
        <v>1.499526376473E-2</v>
      </c>
      <c r="AD848" s="18">
        <v>1.920223700149E-2</v>
      </c>
      <c r="AE848" s="18">
        <v>1.7123217505699999E-2</v>
      </c>
      <c r="AF848" s="18">
        <v>1.293007307802E-2</v>
      </c>
      <c r="AG848" s="18">
        <v>2.1648375413810001E-2</v>
      </c>
      <c r="AH848" s="201">
        <v>2.7285013073749999E-2</v>
      </c>
      <c r="AI848" s="18">
        <v>3.6398610248260001E-2</v>
      </c>
      <c r="AJ848" s="18">
        <v>2.5085031603949998E-2</v>
      </c>
      <c r="AK848" s="18">
        <v>2.5671764617870001E-2</v>
      </c>
      <c r="AL848" s="18">
        <v>2.0367270513250001E-2</v>
      </c>
      <c r="AM848" s="18">
        <v>4.0205027533169999E-2</v>
      </c>
      <c r="AN848" s="18">
        <v>2.8452240298629999E-2</v>
      </c>
      <c r="AO848" s="220">
        <v>3.898295968012E-2</v>
      </c>
      <c r="AP848" s="220">
        <v>2.5998323457609999E-2</v>
      </c>
    </row>
    <row r="849" spans="1:42" x14ac:dyDescent="0.25">
      <c r="A849" s="16" t="s">
        <v>359</v>
      </c>
      <c r="C849" s="54">
        <f t="shared" ref="C849:Z849" si="2">(C847/C189)*12</f>
        <v>0</v>
      </c>
      <c r="D849" s="54">
        <f t="shared" si="2"/>
        <v>0</v>
      </c>
      <c r="E849" s="54">
        <f t="shared" si="2"/>
        <v>0</v>
      </c>
      <c r="F849" s="54">
        <f t="shared" si="2"/>
        <v>0</v>
      </c>
      <c r="G849" s="54">
        <f t="shared" si="2"/>
        <v>0</v>
      </c>
      <c r="H849" s="54">
        <f t="shared" si="2"/>
        <v>0</v>
      </c>
      <c r="I849" s="54">
        <f t="shared" si="2"/>
        <v>0</v>
      </c>
      <c r="J849" s="54">
        <f t="shared" si="2"/>
        <v>0</v>
      </c>
      <c r="K849" s="54">
        <f t="shared" si="2"/>
        <v>0</v>
      </c>
      <c r="L849" s="54">
        <f t="shared" si="2"/>
        <v>1.8086639755339052E-3</v>
      </c>
      <c r="M849" s="54">
        <f t="shared" si="2"/>
        <v>0.14535682500628355</v>
      </c>
      <c r="N849" s="54">
        <f t="shared" si="2"/>
        <v>5.1253161984061452E-3</v>
      </c>
      <c r="O849" s="54">
        <f t="shared" si="2"/>
        <v>6.7259406196510368E-3</v>
      </c>
      <c r="P849" s="54">
        <f t="shared" si="2"/>
        <v>9.0788578452257081E-3</v>
      </c>
      <c r="Q849" s="54">
        <f t="shared" si="2"/>
        <v>1.6763237724907763E-2</v>
      </c>
      <c r="R849" s="54">
        <f t="shared" si="2"/>
        <v>7.8307545691369499E-3</v>
      </c>
      <c r="S849" s="54">
        <f t="shared" si="2"/>
        <v>3.3050877552343504E-2</v>
      </c>
      <c r="T849" s="54">
        <f t="shared" si="2"/>
        <v>9.1980363938519143E-3</v>
      </c>
      <c r="U849" s="54">
        <f t="shared" si="2"/>
        <v>1.1462790832717723E-2</v>
      </c>
      <c r="V849" s="54">
        <f t="shared" si="2"/>
        <v>1.3260837672548592E-2</v>
      </c>
      <c r="W849" s="54">
        <f t="shared" si="2"/>
        <v>1.7214762686620026E-2</v>
      </c>
      <c r="X849" s="54">
        <f t="shared" si="2"/>
        <v>1.0010534868307509E-2</v>
      </c>
      <c r="Y849" s="54">
        <f t="shared" si="2"/>
        <v>1.243930774921545E-2</v>
      </c>
      <c r="Z849" s="54">
        <f t="shared" si="2"/>
        <v>2.6522152577533046E-2</v>
      </c>
      <c r="AA849" s="54">
        <v>1.159668078461E-2</v>
      </c>
      <c r="AB849" s="54">
        <v>1.038251659685E-2</v>
      </c>
      <c r="AC849" s="54">
        <v>1.1093179526820001E-2</v>
      </c>
      <c r="AD849" s="54">
        <v>3.6871836640089998E-3</v>
      </c>
      <c r="AE849" s="54">
        <v>1.397646486195E-2</v>
      </c>
      <c r="AF849" s="54">
        <v>1.0349789902719999E-2</v>
      </c>
      <c r="AG849" s="54">
        <v>1.681491264848E-2</v>
      </c>
      <c r="AH849" s="204">
        <v>2.1202682070699998E-2</v>
      </c>
      <c r="AI849" s="54">
        <v>3.0685041707269999E-2</v>
      </c>
      <c r="AJ849" s="54">
        <v>2.0690475569729999E-2</v>
      </c>
      <c r="AK849" s="54">
        <v>2.0637386664679999E-2</v>
      </c>
      <c r="AL849" s="54">
        <v>1.6971316318089999E-2</v>
      </c>
      <c r="AM849" s="54">
        <v>3.3297239508520003E-2</v>
      </c>
      <c r="AN849" s="54">
        <v>2.3761853551080001E-2</v>
      </c>
      <c r="AO849" s="222">
        <v>3.1922819166800002E-2</v>
      </c>
      <c r="AP849" s="222">
        <v>2.070403172025E-2</v>
      </c>
    </row>
    <row r="850" spans="1:42" x14ac:dyDescent="0.25">
      <c r="A850" s="16" t="s">
        <v>360</v>
      </c>
      <c r="C850" s="7"/>
      <c r="D850" s="7"/>
      <c r="E850" s="7"/>
      <c r="F850" s="7"/>
      <c r="AA850" s="95"/>
      <c r="AB850" s="95"/>
      <c r="AC850" s="95"/>
      <c r="AD850" s="95"/>
      <c r="AE850" s="95"/>
      <c r="AF850" s="95"/>
      <c r="AG850" s="95"/>
      <c r="AH850" s="205"/>
      <c r="AI850" s="95"/>
      <c r="AJ850" s="95"/>
      <c r="AK850" s="95"/>
      <c r="AL850" s="95"/>
      <c r="AM850" s="95"/>
      <c r="AN850" s="95"/>
      <c r="AO850" s="226"/>
      <c r="AP850" s="226"/>
    </row>
    <row r="851" spans="1:42" x14ac:dyDescent="0.25">
      <c r="A851" s="16" t="s">
        <v>361</v>
      </c>
      <c r="C851" s="7"/>
      <c r="D851" s="7"/>
      <c r="E851" s="7"/>
      <c r="F851" s="7"/>
      <c r="AA851" s="95"/>
      <c r="AB851" s="95"/>
      <c r="AC851" s="95"/>
      <c r="AD851" s="95"/>
      <c r="AE851" s="95"/>
      <c r="AF851" s="95"/>
      <c r="AG851" s="95"/>
      <c r="AH851" s="205"/>
      <c r="AI851" s="95"/>
      <c r="AJ851" s="95"/>
      <c r="AK851" s="95"/>
      <c r="AL851" s="95"/>
      <c r="AM851" s="95"/>
      <c r="AN851" s="95"/>
      <c r="AO851" s="226"/>
      <c r="AP851" s="226"/>
    </row>
    <row r="852" spans="1:42" x14ac:dyDescent="0.25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217490.85</v>
      </c>
      <c r="AA852" s="19">
        <v>88707.88</v>
      </c>
      <c r="AB852" s="19">
        <v>79148.88</v>
      </c>
      <c r="AC852" s="19">
        <v>102921.18</v>
      </c>
      <c r="AD852" s="19">
        <v>141908.15</v>
      </c>
      <c r="AE852" s="19">
        <v>115340.92</v>
      </c>
      <c r="AF852" s="19">
        <v>102487.49</v>
      </c>
      <c r="AG852" s="19">
        <v>144692.94</v>
      </c>
      <c r="AH852" s="202">
        <v>234140.35</v>
      </c>
      <c r="AI852" s="19">
        <v>324514.59999999998</v>
      </c>
      <c r="AJ852" s="19">
        <v>208958.32</v>
      </c>
      <c r="AK852" s="19">
        <v>239578.07</v>
      </c>
      <c r="AL852" s="19">
        <v>175354.19</v>
      </c>
      <c r="AM852" s="19">
        <v>394316.66</v>
      </c>
      <c r="AN852" s="19">
        <v>300634.74</v>
      </c>
      <c r="AO852" s="224">
        <v>335480.26</v>
      </c>
      <c r="AP852" s="224">
        <v>263670.21999999997</v>
      </c>
    </row>
    <row r="853" spans="1:42" x14ac:dyDescent="0.25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15321.29</v>
      </c>
      <c r="AA853" s="19">
        <v>31032.3</v>
      </c>
      <c r="AB853" s="19">
        <v>16682.13</v>
      </c>
      <c r="AC853" s="19">
        <v>1864.63</v>
      </c>
      <c r="AD853" s="19">
        <v>15112.35</v>
      </c>
      <c r="AE853" s="19">
        <v>30085.57</v>
      </c>
      <c r="AF853" s="19">
        <v>16251.19</v>
      </c>
      <c r="AG853" s="19">
        <v>55113.59</v>
      </c>
      <c r="AH853" s="202">
        <v>18160.349999999999</v>
      </c>
      <c r="AI853" s="19">
        <v>35424.29</v>
      </c>
      <c r="AJ853" s="19">
        <v>48009.32</v>
      </c>
      <c r="AK853" s="19">
        <v>28992.11</v>
      </c>
      <c r="AL853" s="19">
        <v>34862.480000000003</v>
      </c>
      <c r="AM853" s="19">
        <v>62002.98</v>
      </c>
      <c r="AN853" s="19">
        <v>13625.94</v>
      </c>
      <c r="AO853" s="224">
        <v>66701.289999999994</v>
      </c>
      <c r="AP853" s="224">
        <v>37203.82</v>
      </c>
    </row>
    <row r="854" spans="1:42" x14ac:dyDescent="0.25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30892.31</v>
      </c>
      <c r="W854" s="19">
        <v>10011.4</v>
      </c>
      <c r="X854" s="19">
        <v>2270.96</v>
      </c>
      <c r="Y854" s="19">
        <v>22103.040000000001</v>
      </c>
      <c r="Z854" s="19">
        <v>4872.7700000000004</v>
      </c>
      <c r="AA854" s="19">
        <v>4303.29</v>
      </c>
      <c r="AB854" s="19">
        <v>7208.03</v>
      </c>
      <c r="AC854" s="19">
        <v>23829.84</v>
      </c>
      <c r="AD854" s="19">
        <v>15305.29</v>
      </c>
      <c r="AE854" s="19">
        <v>6656.51</v>
      </c>
      <c r="AF854" s="19">
        <v>6342.44</v>
      </c>
      <c r="AG854" s="19">
        <v>7652.54</v>
      </c>
      <c r="AH854" s="202">
        <v>23014.04</v>
      </c>
      <c r="AI854" s="19">
        <v>1609.52</v>
      </c>
      <c r="AJ854" s="19">
        <v>15359.4</v>
      </c>
      <c r="AK854" s="19">
        <v>3388.35</v>
      </c>
      <c r="AL854" s="19">
        <v>22709.54</v>
      </c>
      <c r="AM854" s="19">
        <v>20743.18</v>
      </c>
      <c r="AN854" s="19">
        <v>13018.99</v>
      </c>
      <c r="AO854" s="224">
        <v>45510.23</v>
      </c>
      <c r="AP854" s="224">
        <v>12518.43</v>
      </c>
    </row>
    <row r="855" spans="1:42" x14ac:dyDescent="0.25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202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224">
        <v>0</v>
      </c>
      <c r="AP855" s="224">
        <v>0</v>
      </c>
    </row>
    <row r="856" spans="1:42" x14ac:dyDescent="0.25">
      <c r="A856" s="49" t="s">
        <v>366</v>
      </c>
      <c r="B856" s="50"/>
      <c r="C856" s="7"/>
      <c r="D856" s="7"/>
      <c r="E856" s="7"/>
      <c r="F856" s="7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202"/>
      <c r="AI856" s="19"/>
      <c r="AJ856" s="19"/>
      <c r="AK856" s="19"/>
      <c r="AL856" s="19"/>
      <c r="AM856" s="19"/>
      <c r="AN856" s="19"/>
      <c r="AO856" s="224"/>
      <c r="AP856" s="224"/>
    </row>
    <row r="857" spans="1:42" x14ac:dyDescent="0.25">
      <c r="A857" s="28" t="s">
        <v>367</v>
      </c>
      <c r="B857" s="32"/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2977.3950300000001</v>
      </c>
      <c r="V857" s="19">
        <v>2617.2897250000001</v>
      </c>
      <c r="W857" s="19">
        <v>2752.280221</v>
      </c>
      <c r="X857" s="19">
        <v>3360.9949750000001</v>
      </c>
      <c r="Y857" s="19">
        <v>3760.4031650000002</v>
      </c>
      <c r="Z857" s="19">
        <v>3493.7290950000001</v>
      </c>
      <c r="AA857" s="19">
        <v>3450.9819630000002</v>
      </c>
      <c r="AB857" s="19">
        <v>3275.5165710000001</v>
      </c>
      <c r="AC857" s="19">
        <v>3518.053926</v>
      </c>
      <c r="AD857" s="19">
        <v>3920.8037939999999</v>
      </c>
      <c r="AE857" s="19">
        <v>4077.385053</v>
      </c>
      <c r="AF857" s="19">
        <v>3964.7081739999999</v>
      </c>
      <c r="AG857" s="19">
        <v>4003.5450689999998</v>
      </c>
      <c r="AH857" s="202">
        <v>4026.6677009999999</v>
      </c>
      <c r="AI857" s="19">
        <v>3946.9865030000001</v>
      </c>
      <c r="AJ857" s="19">
        <v>4005.5153399999999</v>
      </c>
      <c r="AK857" s="19">
        <v>3933.553946</v>
      </c>
      <c r="AL857" s="19">
        <v>3849.9863049999999</v>
      </c>
      <c r="AM857" s="19">
        <v>3776.0240119999999</v>
      </c>
      <c r="AN857" s="19">
        <v>3936.6328250000001</v>
      </c>
      <c r="AO857" s="224">
        <v>3965.5146930000001</v>
      </c>
      <c r="AP857" s="224">
        <v>4039.4396919999999</v>
      </c>
    </row>
    <row r="858" spans="1:42" x14ac:dyDescent="0.25">
      <c r="A858" s="28" t="s">
        <v>368</v>
      </c>
      <c r="B858" s="32"/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3380.5456159999999</v>
      </c>
      <c r="X858" s="19">
        <v>3042.572588</v>
      </c>
      <c r="Y858" s="19">
        <v>3172.0848890000002</v>
      </c>
      <c r="Z858" s="19">
        <v>3245.844239</v>
      </c>
      <c r="AA858" s="19">
        <v>3924.485158</v>
      </c>
      <c r="AB858" s="19">
        <v>3869.184444</v>
      </c>
      <c r="AC858" s="19">
        <v>3745.6174999999998</v>
      </c>
      <c r="AD858" s="19">
        <v>3534.152</v>
      </c>
      <c r="AE858" s="19">
        <v>3978.7265940000002</v>
      </c>
      <c r="AF858" s="19">
        <v>4847.5238060000001</v>
      </c>
      <c r="AG858" s="19">
        <v>4882.5990000000002</v>
      </c>
      <c r="AH858" s="202">
        <v>4404.7268180000001</v>
      </c>
      <c r="AI858" s="19">
        <v>4171.1686140000002</v>
      </c>
      <c r="AJ858" s="19">
        <v>3961.5225559999999</v>
      </c>
      <c r="AK858" s="19">
        <v>4411.9231250000003</v>
      </c>
      <c r="AL858" s="19">
        <v>4496.4557009999999</v>
      </c>
      <c r="AM858" s="19">
        <v>4229.2723349999997</v>
      </c>
      <c r="AN858" s="19">
        <v>4226.8898200000003</v>
      </c>
      <c r="AO858" s="224">
        <v>4289.6799540000002</v>
      </c>
      <c r="AP858" s="224">
        <v>4434.5293979999997</v>
      </c>
    </row>
    <row r="859" spans="1:42" x14ac:dyDescent="0.25">
      <c r="A859" s="28" t="s">
        <v>369</v>
      </c>
      <c r="B859" s="32"/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3904.4407999999999</v>
      </c>
      <c r="W859" s="19">
        <v>3843.2748569999999</v>
      </c>
      <c r="X859" s="19">
        <v>3011.8539289999999</v>
      </c>
      <c r="Y859" s="19">
        <v>3594.2131250000002</v>
      </c>
      <c r="Z859" s="19">
        <v>6344.7650000000003</v>
      </c>
      <c r="AA859" s="19">
        <v>3101.0867499999999</v>
      </c>
      <c r="AB859" s="19">
        <v>3710.1355170000002</v>
      </c>
      <c r="AC859" s="19">
        <v>3146.267073</v>
      </c>
      <c r="AD859" s="19">
        <v>4418.6099999999997</v>
      </c>
      <c r="AE859" s="19">
        <v>4280.6437839999999</v>
      </c>
      <c r="AF859" s="19">
        <v>3291.6084209999999</v>
      </c>
      <c r="AG859" s="19">
        <v>4526.0287500000004</v>
      </c>
      <c r="AH859" s="202">
        <v>5036.0367859999997</v>
      </c>
      <c r="AI859" s="19">
        <v>4936.2443590000003</v>
      </c>
      <c r="AJ859" s="19">
        <v>4951.4007270000002</v>
      </c>
      <c r="AK859" s="19">
        <v>4272.2608959999998</v>
      </c>
      <c r="AL859" s="19">
        <v>4159.3966069999997</v>
      </c>
      <c r="AM859" s="19">
        <v>5238.3911959999996</v>
      </c>
      <c r="AN859" s="19">
        <v>4239.1495000000004</v>
      </c>
      <c r="AO859" s="224">
        <v>4792.9364580000001</v>
      </c>
      <c r="AP859" s="224">
        <v>4477.0352860000003</v>
      </c>
    </row>
    <row r="860" spans="1:42" x14ac:dyDescent="0.25">
      <c r="A860" s="28" t="s">
        <v>370</v>
      </c>
      <c r="B860" s="32"/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Z860" si="3">L847/L841</f>
        <v>3925</v>
      </c>
      <c r="M860" s="19">
        <f t="shared" si="3"/>
        <v>50883.438571428575</v>
      </c>
      <c r="N860" s="19">
        <f t="shared" si="3"/>
        <v>1587.9266666666667</v>
      </c>
      <c r="O860" s="19">
        <f t="shared" si="3"/>
        <v>3177.9042857142858</v>
      </c>
      <c r="P860" s="19">
        <f t="shared" si="3"/>
        <v>1573.877</v>
      </c>
      <c r="Q860" s="19">
        <f t="shared" si="3"/>
        <v>2714.9668181818183</v>
      </c>
      <c r="R860" s="19">
        <f t="shared" si="3"/>
        <v>1617.8547368421052</v>
      </c>
      <c r="S860" s="19">
        <f t="shared" si="3"/>
        <v>4697.6465625000001</v>
      </c>
      <c r="T860" s="19">
        <f t="shared" si="3"/>
        <v>1969.7545833333334</v>
      </c>
      <c r="U860" s="19">
        <f t="shared" si="3"/>
        <v>3956.4049999999997</v>
      </c>
      <c r="V860" s="19">
        <f t="shared" si="3"/>
        <v>3195.2732000000001</v>
      </c>
      <c r="W860" s="19">
        <f t="shared" si="3"/>
        <v>3228.6542857142854</v>
      </c>
      <c r="X860" s="19">
        <f t="shared" si="3"/>
        <v>2522.809285714286</v>
      </c>
      <c r="Y860" s="19">
        <f t="shared" si="3"/>
        <v>2876.6346874999999</v>
      </c>
      <c r="Z860" s="19">
        <f t="shared" si="3"/>
        <v>5414.7628947368421</v>
      </c>
      <c r="AA860" s="19">
        <v>2416.3440000000001</v>
      </c>
      <c r="AB860" s="19">
        <v>3004.3941380000001</v>
      </c>
      <c r="AC860" s="19">
        <v>2327.5419510000002</v>
      </c>
      <c r="AD860" s="19">
        <v>848.45461499999999</v>
      </c>
      <c r="AE860" s="19">
        <v>3493.9851349999999</v>
      </c>
      <c r="AF860" s="19">
        <v>2634.7457890000001</v>
      </c>
      <c r="AG860" s="19">
        <v>3515.4960420000002</v>
      </c>
      <c r="AH860" s="202">
        <v>3913.411607</v>
      </c>
      <c r="AI860" s="19">
        <v>4161.3914100000002</v>
      </c>
      <c r="AJ860" s="19">
        <v>4083.9827270000001</v>
      </c>
      <c r="AK860" s="19">
        <v>3434.446418</v>
      </c>
      <c r="AL860" s="19">
        <v>3465.8760710000001</v>
      </c>
      <c r="AM860" s="19">
        <v>4338.3620650000003</v>
      </c>
      <c r="AN860" s="19">
        <v>3540.3204999999998</v>
      </c>
      <c r="AO860" s="224">
        <v>3924.8955209999999</v>
      </c>
      <c r="AP860" s="224">
        <v>3565.3330000000001</v>
      </c>
    </row>
    <row r="861" spans="1:42" x14ac:dyDescent="0.25">
      <c r="A861" s="28" t="s">
        <v>371</v>
      </c>
      <c r="B861" s="32"/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831.20237599999996</v>
      </c>
      <c r="R861" s="19">
        <v>836.90773100000001</v>
      </c>
      <c r="S861" s="19">
        <v>895.64009699999997</v>
      </c>
      <c r="T861" s="19">
        <v>949.02582600000005</v>
      </c>
      <c r="U861" s="19">
        <v>969.90981099999999</v>
      </c>
      <c r="V861" s="19">
        <v>1012.9875019999999</v>
      </c>
      <c r="W861" s="19">
        <v>1042.351091</v>
      </c>
      <c r="X861" s="19">
        <v>1077.4784850000001</v>
      </c>
      <c r="Y861" s="19">
        <v>1072.827104</v>
      </c>
      <c r="Z861" s="19">
        <v>1078.8315729999999</v>
      </c>
      <c r="AA861" s="19">
        <v>1129.7808660000001</v>
      </c>
      <c r="AB861" s="19">
        <v>1103.01818</v>
      </c>
      <c r="AC861" s="19">
        <v>1091.007392</v>
      </c>
      <c r="AD861" s="19">
        <v>1103.568929</v>
      </c>
      <c r="AE861" s="19">
        <v>1097.384832</v>
      </c>
      <c r="AF861" s="19">
        <v>1106.967204</v>
      </c>
      <c r="AG861" s="19">
        <v>1193.438482</v>
      </c>
      <c r="AH861" s="202">
        <v>1198.3677949999999</v>
      </c>
      <c r="AI861" s="19">
        <v>1196.5617179999999</v>
      </c>
      <c r="AJ861" s="19">
        <v>1263.996709</v>
      </c>
      <c r="AK861" s="19">
        <v>1257.9967019999999</v>
      </c>
      <c r="AL861" s="19">
        <v>1260.919776</v>
      </c>
      <c r="AM861" s="19">
        <v>1300.1913440000001</v>
      </c>
      <c r="AN861" s="19">
        <v>1267.8468519999999</v>
      </c>
      <c r="AO861" s="224">
        <v>1291.364517</v>
      </c>
      <c r="AP861" s="224">
        <v>1297.641012</v>
      </c>
    </row>
    <row r="862" spans="1:42" x14ac:dyDescent="0.25">
      <c r="A862" s="28" t="s">
        <v>372</v>
      </c>
      <c r="B862" s="32"/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1976.2122010000001</v>
      </c>
      <c r="R862" s="19">
        <v>1936.3426179999999</v>
      </c>
      <c r="S862" s="19">
        <v>2032.675737</v>
      </c>
      <c r="T862" s="19">
        <v>2146.7123649999999</v>
      </c>
      <c r="U862" s="19">
        <v>2192.6738230000001</v>
      </c>
      <c r="V862" s="19">
        <v>2259.3824559999998</v>
      </c>
      <c r="W862" s="19">
        <v>2327.7666429999999</v>
      </c>
      <c r="X862" s="19">
        <v>2363.3040940000001</v>
      </c>
      <c r="Y862" s="19">
        <v>2361.6132670000002</v>
      </c>
      <c r="Z862" s="19">
        <v>2366.350563</v>
      </c>
      <c r="AA862" s="19">
        <v>2421.32539</v>
      </c>
      <c r="AB862" s="19">
        <v>2412.8654120000001</v>
      </c>
      <c r="AC862" s="19">
        <v>2409.161353</v>
      </c>
      <c r="AD862" s="19">
        <v>2399.747562</v>
      </c>
      <c r="AE862" s="19">
        <v>2402.0393399999998</v>
      </c>
      <c r="AF862" s="19">
        <v>2423.2107299999998</v>
      </c>
      <c r="AG862" s="19">
        <v>2437.9875940000002</v>
      </c>
      <c r="AH862" s="202">
        <v>2461.2468250000002</v>
      </c>
      <c r="AI862" s="19">
        <v>2460.9702259999999</v>
      </c>
      <c r="AJ862" s="19">
        <v>2460.3653199999999</v>
      </c>
      <c r="AK862" s="19">
        <v>2456.4543090000002</v>
      </c>
      <c r="AL862" s="19">
        <v>2462.817806</v>
      </c>
      <c r="AM862" s="19">
        <v>2512.968312</v>
      </c>
      <c r="AN862" s="19">
        <v>2524.5709969999998</v>
      </c>
      <c r="AO862" s="224">
        <v>2467.1716150000002</v>
      </c>
      <c r="AP862" s="224">
        <v>2446.4627999999998</v>
      </c>
    </row>
    <row r="863" spans="1:42" x14ac:dyDescent="0.25">
      <c r="A863" s="28" t="s">
        <v>373</v>
      </c>
      <c r="B863" s="32"/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847.08231999999998</v>
      </c>
      <c r="R863" s="19">
        <v>845.28876200000002</v>
      </c>
      <c r="S863" s="19">
        <v>901.810519</v>
      </c>
      <c r="T863" s="19">
        <v>959.519677</v>
      </c>
      <c r="U863" s="19">
        <v>982.46428500000002</v>
      </c>
      <c r="V863" s="19">
        <v>1020.5226699999999</v>
      </c>
      <c r="W863" s="19">
        <v>1052.069814</v>
      </c>
      <c r="X863" s="19">
        <v>1084.8538920000001</v>
      </c>
      <c r="Y863" s="19">
        <v>1079.297763</v>
      </c>
      <c r="Z863" s="19">
        <v>1087.5559430000001</v>
      </c>
      <c r="AA863" s="19">
        <v>1133.394526</v>
      </c>
      <c r="AB863" s="19">
        <v>1107.419067</v>
      </c>
      <c r="AC863" s="19">
        <v>1101.8856249999999</v>
      </c>
      <c r="AD863" s="19">
        <v>1106.0666329999999</v>
      </c>
      <c r="AE863" s="19">
        <v>1102.144157</v>
      </c>
      <c r="AF863" s="19">
        <v>1114.830064</v>
      </c>
      <c r="AG863" s="19">
        <v>1197.1211020000001</v>
      </c>
      <c r="AH863" s="202">
        <v>1200.8837040000001</v>
      </c>
      <c r="AI863" s="19">
        <v>1196.2647059999999</v>
      </c>
      <c r="AJ863" s="19">
        <v>1261.6958669999999</v>
      </c>
      <c r="AK863" s="19">
        <v>1255.4242879999999</v>
      </c>
      <c r="AL863" s="19">
        <v>1259.03062</v>
      </c>
      <c r="AM863" s="19">
        <v>1294.89671</v>
      </c>
      <c r="AN863" s="19">
        <v>1262.7981420000001</v>
      </c>
      <c r="AO863" s="224">
        <v>1281.268761</v>
      </c>
      <c r="AP863" s="224">
        <v>1277.5060140000001</v>
      </c>
    </row>
    <row r="864" spans="1:42" x14ac:dyDescent="0.25">
      <c r="A864" s="49" t="s">
        <v>374</v>
      </c>
      <c r="B864" s="50"/>
      <c r="C864" s="7"/>
      <c r="D864" s="7"/>
      <c r="E864" s="7"/>
      <c r="F864" s="7"/>
      <c r="AH864" s="199"/>
    </row>
    <row r="865" spans="1:42" x14ac:dyDescent="0.25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3.4982565673270001</v>
      </c>
      <c r="R865" s="44">
        <v>3.5690617003209999</v>
      </c>
      <c r="S865" s="44">
        <v>3.119636483236</v>
      </c>
      <c r="T865" s="44">
        <v>3.2009991183180002</v>
      </c>
      <c r="U865" s="44">
        <v>3.0697648348170001</v>
      </c>
      <c r="V865" s="44">
        <v>2.5837334803290002</v>
      </c>
      <c r="W865" s="44">
        <v>2.640454109932</v>
      </c>
      <c r="X865" s="44">
        <v>3.119315162161</v>
      </c>
      <c r="Y865" s="44">
        <v>3.505134377918</v>
      </c>
      <c r="Z865" s="44">
        <v>3.2384379392680001</v>
      </c>
      <c r="AA865" s="44">
        <v>3.0545586911139999</v>
      </c>
      <c r="AB865" s="44">
        <v>2.9695943646249998</v>
      </c>
      <c r="AC865" s="44">
        <v>3.2245921984589998</v>
      </c>
      <c r="AD865" s="44">
        <v>3.552839965849</v>
      </c>
      <c r="AE865" s="44">
        <v>3.7155471210759998</v>
      </c>
      <c r="AF865" s="44">
        <v>3.5815949740269999</v>
      </c>
      <c r="AG865" s="44">
        <v>3.3546304478389999</v>
      </c>
      <c r="AH865" s="203">
        <v>3.3601267649030002</v>
      </c>
      <c r="AI865" s="44">
        <v>3.2986067024239998</v>
      </c>
      <c r="AJ865" s="44">
        <v>3.1689286138720001</v>
      </c>
      <c r="AK865" s="44">
        <v>3.1268396317409999</v>
      </c>
      <c r="AL865" s="44">
        <v>3.053315824492</v>
      </c>
      <c r="AM865" s="44">
        <v>2.9042063919890002</v>
      </c>
      <c r="AN865" s="44">
        <v>3.1049750349709999</v>
      </c>
      <c r="AO865" s="225">
        <v>3.0707942187890001</v>
      </c>
      <c r="AP865" s="225">
        <v>3.1129100070370002</v>
      </c>
    </row>
    <row r="866" spans="1:42" x14ac:dyDescent="0.25">
      <c r="A866" s="16" t="s">
        <v>376</v>
      </c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3.748799657857</v>
      </c>
      <c r="R866" s="44">
        <v>4.3535738475320001</v>
      </c>
      <c r="S866" s="44">
        <v>3.6593474509430002</v>
      </c>
      <c r="T866" s="44">
        <v>3.6813339131410001</v>
      </c>
      <c r="U866" s="44">
        <v>3.099398595611</v>
      </c>
      <c r="V866" s="44">
        <v>3.1983130407389999</v>
      </c>
      <c r="W866" s="44">
        <v>3.2431928619220001</v>
      </c>
      <c r="X866" s="44">
        <v>2.8237896448550002</v>
      </c>
      <c r="Y866" s="44">
        <v>2.9567531207290001</v>
      </c>
      <c r="Z866" s="44">
        <v>3.0086663399089999</v>
      </c>
      <c r="AA866" s="44">
        <v>3.4736693431179999</v>
      </c>
      <c r="AB866" s="44">
        <v>3.5078156594109999</v>
      </c>
      <c r="AC866" s="44">
        <v>3.4331733461799998</v>
      </c>
      <c r="AD866" s="44">
        <v>3.2024750866530001</v>
      </c>
      <c r="AE866" s="44">
        <v>3.6256438751350002</v>
      </c>
      <c r="AF866" s="44">
        <v>4.3791033642880004</v>
      </c>
      <c r="AG866" s="44">
        <v>4.0912029180799996</v>
      </c>
      <c r="AH866" s="203">
        <v>3.6756051339439999</v>
      </c>
      <c r="AI866" s="44">
        <v>3.4859619457940001</v>
      </c>
      <c r="AJ866" s="44">
        <v>3.1341241053409998</v>
      </c>
      <c r="AK866" s="44">
        <v>3.5071022973889998</v>
      </c>
      <c r="AL866" s="44">
        <v>3.5660125150750002</v>
      </c>
      <c r="AM866" s="44">
        <v>3.2528076379919999</v>
      </c>
      <c r="AN866" s="44">
        <v>3.333911987989</v>
      </c>
      <c r="AO866" s="225">
        <v>3.3218195930699999</v>
      </c>
      <c r="AP866" s="225">
        <v>3.4173776544719998</v>
      </c>
    </row>
    <row r="867" spans="1:42" x14ac:dyDescent="0.25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4.2062150066120001</v>
      </c>
      <c r="R867" s="44">
        <v>2.7373582905110001</v>
      </c>
      <c r="S867" s="44">
        <v>6.0194920447740001</v>
      </c>
      <c r="T867" s="44">
        <v>2.6258953453829998</v>
      </c>
      <c r="U867" s="44">
        <v>5.0408501346039998</v>
      </c>
      <c r="V867" s="44">
        <v>3.8543820042179999</v>
      </c>
      <c r="W867" s="44">
        <v>3.6871212512199998</v>
      </c>
      <c r="X867" s="44">
        <v>2.7952798786790001</v>
      </c>
      <c r="Y867" s="44">
        <v>3.350225875459</v>
      </c>
      <c r="Z867" s="44">
        <v>5.8811450839199999</v>
      </c>
      <c r="AA867" s="44">
        <v>2.7448568513899998</v>
      </c>
      <c r="AB867" s="44">
        <v>3.3636213658940002</v>
      </c>
      <c r="AC867" s="44">
        <v>2.883818290462</v>
      </c>
      <c r="AD867" s="44">
        <v>4.0039275171630004</v>
      </c>
      <c r="AE867" s="44">
        <v>3.9007681349409999</v>
      </c>
      <c r="AF867" s="44">
        <v>2.9735374360339999</v>
      </c>
      <c r="AG867" s="44">
        <v>3.792427358731</v>
      </c>
      <c r="AH867" s="203">
        <v>4.2024133228630003</v>
      </c>
      <c r="AI867" s="44">
        <v>4.1253570835950004</v>
      </c>
      <c r="AJ867" s="44">
        <v>3.917257609145</v>
      </c>
      <c r="AK867" s="44">
        <v>3.3960827460549998</v>
      </c>
      <c r="AL867" s="44">
        <v>3.2987004304630001</v>
      </c>
      <c r="AM867" s="44">
        <v>4.0289386785980001</v>
      </c>
      <c r="AN867" s="44">
        <v>3.3435816733750001</v>
      </c>
      <c r="AO867" s="225">
        <v>3.7115286936719998</v>
      </c>
      <c r="AP867" s="225">
        <v>3.4501339305290002</v>
      </c>
    </row>
    <row r="868" spans="1:42" x14ac:dyDescent="0.25">
      <c r="A868" s="16" t="s">
        <v>378</v>
      </c>
      <c r="C868" s="44">
        <f t="shared" ref="C868:Z868" si="4">C860/C861</f>
        <v>0</v>
      </c>
      <c r="D868" s="44">
        <f t="shared" si="4"/>
        <v>0</v>
      </c>
      <c r="E868" s="44">
        <f t="shared" si="4"/>
        <v>0</v>
      </c>
      <c r="F868" s="44">
        <f t="shared" si="4"/>
        <v>0</v>
      </c>
      <c r="G868" s="44">
        <f t="shared" si="4"/>
        <v>0</v>
      </c>
      <c r="H868" s="44">
        <f t="shared" si="4"/>
        <v>0</v>
      </c>
      <c r="I868" s="44">
        <f t="shared" si="4"/>
        <v>0</v>
      </c>
      <c r="J868" s="44">
        <f t="shared" si="4"/>
        <v>0</v>
      </c>
      <c r="K868" s="44">
        <f t="shared" si="4"/>
        <v>0</v>
      </c>
      <c r="L868" s="44">
        <f t="shared" si="4"/>
        <v>5.0899410346995015</v>
      </c>
      <c r="M868" s="44">
        <f t="shared" si="4"/>
        <v>64.136518679565185</v>
      </c>
      <c r="N868" s="44">
        <f t="shared" si="4"/>
        <v>1.9602403453873225</v>
      </c>
      <c r="O868" s="44">
        <f t="shared" si="4"/>
        <v>3.5334412659599339</v>
      </c>
      <c r="P868" s="44">
        <f t="shared" si="4"/>
        <v>1.7582885816710885</v>
      </c>
      <c r="Q868" s="44">
        <f t="shared" si="4"/>
        <v>3.2663126292384641</v>
      </c>
      <c r="R868" s="44">
        <f t="shared" si="4"/>
        <v>1.9331339368904756</v>
      </c>
      <c r="S868" s="44">
        <f t="shared" si="4"/>
        <v>5.2450159145789117</v>
      </c>
      <c r="T868" s="44">
        <f t="shared" si="4"/>
        <v>2.0755542466484291</v>
      </c>
      <c r="U868" s="44">
        <f t="shared" si="4"/>
        <v>4.0791473136258434</v>
      </c>
      <c r="V868" s="44">
        <f t="shared" si="4"/>
        <v>3.1543066362530503</v>
      </c>
      <c r="W868" s="44">
        <f t="shared" si="4"/>
        <v>3.0974729278757818</v>
      </c>
      <c r="X868" s="44">
        <f t="shared" si="4"/>
        <v>2.3414010774556542</v>
      </c>
      <c r="Y868" s="44">
        <f t="shared" si="4"/>
        <v>2.681359071535911</v>
      </c>
      <c r="Z868" s="44">
        <f t="shared" si="4"/>
        <v>5.019099394430536</v>
      </c>
      <c r="AA868" s="44">
        <v>2.1387722815929999</v>
      </c>
      <c r="AB868" s="44">
        <v>2.723793852529</v>
      </c>
      <c r="AC868" s="44">
        <v>2.1333878830509998</v>
      </c>
      <c r="AD868" s="44">
        <v>0.76882793041300002</v>
      </c>
      <c r="AE868" s="44">
        <v>3.183919654965</v>
      </c>
      <c r="AF868" s="44">
        <v>2.3801480119340002</v>
      </c>
      <c r="AG868" s="44">
        <v>2.9456868491889998</v>
      </c>
      <c r="AH868" s="203">
        <v>3.265618138922</v>
      </c>
      <c r="AI868" s="44">
        <v>3.4777908635550001</v>
      </c>
      <c r="AJ868" s="44">
        <v>3.2310074048150002</v>
      </c>
      <c r="AK868" s="44">
        <v>2.7300917493919998</v>
      </c>
      <c r="AL868" s="44">
        <v>2.7486888047939999</v>
      </c>
      <c r="AM868" s="44">
        <v>3.3367104657679998</v>
      </c>
      <c r="AN868" s="44">
        <v>2.7923881291930002</v>
      </c>
      <c r="AO868" s="225">
        <v>3.0393397600559999</v>
      </c>
      <c r="AP868" s="225">
        <v>2.7475495661570002</v>
      </c>
    </row>
    <row r="869" spans="1:42" x14ac:dyDescent="0.25">
      <c r="A869" s="49" t="s">
        <v>379</v>
      </c>
      <c r="B869" s="50"/>
      <c r="C869" s="44"/>
      <c r="D869" s="44"/>
      <c r="E869" s="44"/>
      <c r="F869" s="44"/>
      <c r="G869" s="44"/>
      <c r="AH869" s="199"/>
    </row>
    <row r="870" spans="1:42" x14ac:dyDescent="0.25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1.471380032246</v>
      </c>
      <c r="R870" s="44">
        <v>1.542586163258</v>
      </c>
      <c r="S870" s="44">
        <v>1.3745780849810001</v>
      </c>
      <c r="T870" s="44">
        <v>1.4151084619850001</v>
      </c>
      <c r="U870" s="44">
        <v>1.357883237522</v>
      </c>
      <c r="V870" s="44">
        <v>1.1584093334279999</v>
      </c>
      <c r="W870" s="44">
        <v>1.1823694737149999</v>
      </c>
      <c r="X870" s="44">
        <v>1.4221593331689999</v>
      </c>
      <c r="Y870" s="44">
        <v>1.5923026932169999</v>
      </c>
      <c r="Z870" s="44">
        <v>1.4764207591459999</v>
      </c>
      <c r="AA870" s="44">
        <v>1.4252450234489999</v>
      </c>
      <c r="AB870" s="44">
        <v>1.3575214574679999</v>
      </c>
      <c r="AC870" s="44">
        <v>1.460281571164</v>
      </c>
      <c r="AD870" s="44">
        <v>1.633840098754</v>
      </c>
      <c r="AE870" s="44">
        <v>1.697468057277</v>
      </c>
      <c r="AF870" s="44">
        <v>1.636138419126</v>
      </c>
      <c r="AG870" s="44">
        <v>1.64215153458</v>
      </c>
      <c r="AH870" s="203">
        <v>1.636027585521</v>
      </c>
      <c r="AI870" s="44">
        <v>1.6038335048150001</v>
      </c>
      <c r="AJ870" s="44">
        <v>1.628016501379</v>
      </c>
      <c r="AK870" s="44">
        <v>1.601313702636</v>
      </c>
      <c r="AL870" s="44">
        <v>1.563244465558</v>
      </c>
      <c r="AM870" s="44">
        <v>1.5026150526540001</v>
      </c>
      <c r="AN870" s="44">
        <v>1.55932743808</v>
      </c>
      <c r="AO870" s="225">
        <v>1.6073120608160001</v>
      </c>
      <c r="AP870" s="225">
        <v>1.6511347290730001</v>
      </c>
    </row>
    <row r="871" spans="1:42" x14ac:dyDescent="0.25">
      <c r="A871" s="16" t="s">
        <v>381</v>
      </c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1.576759410095</v>
      </c>
      <c r="R871" s="44">
        <v>1.8816605992890001</v>
      </c>
      <c r="S871" s="44">
        <v>1.612386198978</v>
      </c>
      <c r="T871" s="44">
        <v>1.627456484466</v>
      </c>
      <c r="U871" s="44">
        <v>1.3709914686769999</v>
      </c>
      <c r="V871" s="44">
        <v>1.433954278111</v>
      </c>
      <c r="W871" s="44">
        <v>1.4522699799559999</v>
      </c>
      <c r="X871" s="44">
        <v>1.287423228999</v>
      </c>
      <c r="Y871" s="44">
        <v>1.343185581407</v>
      </c>
      <c r="Z871" s="44">
        <v>1.3716666877329999</v>
      </c>
      <c r="AA871" s="44">
        <v>1.620800398693</v>
      </c>
      <c r="AB871" s="44">
        <v>1.603564137654</v>
      </c>
      <c r="AC871" s="44">
        <v>1.554739160639</v>
      </c>
      <c r="AD871" s="44">
        <v>1.472718237277</v>
      </c>
      <c r="AE871" s="44">
        <v>1.656395266848</v>
      </c>
      <c r="AF871" s="44">
        <v>2.0004549111759999</v>
      </c>
      <c r="AG871" s="44">
        <v>2.002716917606</v>
      </c>
      <c r="AH871" s="203">
        <v>1.7896323006099999</v>
      </c>
      <c r="AI871" s="44">
        <v>1.6949285166570001</v>
      </c>
      <c r="AJ871" s="44">
        <v>1.6101359110860001</v>
      </c>
      <c r="AK871" s="44">
        <v>1.7960534043209999</v>
      </c>
      <c r="AL871" s="44">
        <v>1.8257362319299999</v>
      </c>
      <c r="AM871" s="44">
        <v>1.6829787764799999</v>
      </c>
      <c r="AN871" s="44">
        <v>1.6743002376709999</v>
      </c>
      <c r="AO871" s="225">
        <v>1.7387035129640001</v>
      </c>
      <c r="AP871" s="225">
        <v>1.8126289918109999</v>
      </c>
    </row>
    <row r="872" spans="1:42" x14ac:dyDescent="0.25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1.7691500474440001</v>
      </c>
      <c r="R872" s="44">
        <v>1.1831151650989999</v>
      </c>
      <c r="S872" s="44">
        <v>2.6523160284629999</v>
      </c>
      <c r="T872" s="44">
        <v>1.16086465075</v>
      </c>
      <c r="U872" s="44">
        <v>2.2297753309970001</v>
      </c>
      <c r="V872" s="44">
        <v>1.7281008750610001</v>
      </c>
      <c r="W872" s="44">
        <v>1.6510567621409999</v>
      </c>
      <c r="X872" s="44">
        <v>1.2744250457620001</v>
      </c>
      <c r="Y872" s="44">
        <v>1.521931289706</v>
      </c>
      <c r="Z872" s="44">
        <v>2.6812447396820001</v>
      </c>
      <c r="AA872" s="44">
        <v>1.2807393679829999</v>
      </c>
      <c r="AB872" s="44">
        <v>1.537647105407</v>
      </c>
      <c r="AC872" s="44">
        <v>1.3059594655590001</v>
      </c>
      <c r="AD872" s="44">
        <v>1.841281170254</v>
      </c>
      <c r="AE872" s="44">
        <v>1.7820872921640001</v>
      </c>
      <c r="AF872" s="44">
        <v>1.3583665587780001</v>
      </c>
      <c r="AG872" s="44">
        <v>1.8564609436890001</v>
      </c>
      <c r="AH872" s="203">
        <v>2.0461323643429998</v>
      </c>
      <c r="AI872" s="44">
        <v>2.0058123040660001</v>
      </c>
      <c r="AJ872" s="44">
        <v>2.0124656642379999</v>
      </c>
      <c r="AK872" s="44">
        <v>1.73919819275</v>
      </c>
      <c r="AL872" s="44">
        <v>1.688877105372</v>
      </c>
      <c r="AM872" s="44">
        <v>2.0845432753609998</v>
      </c>
      <c r="AN872" s="44">
        <v>1.679156381624</v>
      </c>
      <c r="AO872" s="225">
        <v>1.942684663434</v>
      </c>
      <c r="AP872" s="225">
        <v>1.83000341795</v>
      </c>
    </row>
    <row r="873" spans="1:42" x14ac:dyDescent="0.25">
      <c r="A873" s="16" t="s">
        <v>383</v>
      </c>
      <c r="C873" s="44">
        <f t="shared" ref="C873:Z873" si="5">C860/C862</f>
        <v>0</v>
      </c>
      <c r="D873" s="44">
        <f t="shared" si="5"/>
        <v>0</v>
      </c>
      <c r="E873" s="44">
        <f t="shared" si="5"/>
        <v>0</v>
      </c>
      <c r="F873" s="44">
        <f t="shared" si="5"/>
        <v>0</v>
      </c>
      <c r="G873" s="44">
        <f t="shared" si="5"/>
        <v>0</v>
      </c>
      <c r="H873" s="44">
        <f t="shared" si="5"/>
        <v>0</v>
      </c>
      <c r="I873" s="44">
        <f t="shared" si="5"/>
        <v>0</v>
      </c>
      <c r="J873" s="44">
        <f t="shared" si="5"/>
        <v>0</v>
      </c>
      <c r="K873" s="44">
        <f t="shared" si="5"/>
        <v>0</v>
      </c>
      <c r="L873" s="44">
        <f t="shared" si="5"/>
        <v>1.8695556627865999</v>
      </c>
      <c r="M873" s="44">
        <f t="shared" si="5"/>
        <v>24.246902766815502</v>
      </c>
      <c r="N873" s="44">
        <f t="shared" si="5"/>
        <v>0.78531233733710193</v>
      </c>
      <c r="O873" s="44">
        <f t="shared" si="5"/>
        <v>1.5415215331149916</v>
      </c>
      <c r="P873" s="44">
        <f t="shared" si="5"/>
        <v>0.75195640090112403</v>
      </c>
      <c r="Q873" s="44">
        <f t="shared" si="5"/>
        <v>1.3738235280644431</v>
      </c>
      <c r="R873" s="44">
        <f t="shared" si="5"/>
        <v>0.83552090513462285</v>
      </c>
      <c r="S873" s="44">
        <f t="shared" si="5"/>
        <v>2.3110653986716034</v>
      </c>
      <c r="T873" s="44">
        <f t="shared" si="5"/>
        <v>0.91756800559227858</v>
      </c>
      <c r="U873" s="44">
        <f t="shared" si="5"/>
        <v>1.8043746217514813</v>
      </c>
      <c r="V873" s="44">
        <f t="shared" si="5"/>
        <v>1.4142241352342342</v>
      </c>
      <c r="W873" s="44">
        <f t="shared" si="5"/>
        <v>1.3870180223706752</v>
      </c>
      <c r="X873" s="44">
        <f t="shared" si="5"/>
        <v>1.067492453518462</v>
      </c>
      <c r="Y873" s="44">
        <f t="shared" si="5"/>
        <v>1.2180803384265539</v>
      </c>
      <c r="Z873" s="44">
        <f t="shared" si="5"/>
        <v>2.2882336114527941</v>
      </c>
      <c r="AA873" s="44">
        <v>0.99794270101899996</v>
      </c>
      <c r="AB873" s="44">
        <v>1.2451561211769999</v>
      </c>
      <c r="AC873" s="44">
        <v>0.96612123891229995</v>
      </c>
      <c r="AD873" s="44">
        <v>0.35355994467110002</v>
      </c>
      <c r="AE873" s="44">
        <v>1.45459113695</v>
      </c>
      <c r="AF873" s="44">
        <v>1.0872953624770001</v>
      </c>
      <c r="AG873" s="44">
        <v>1.441966337277</v>
      </c>
      <c r="AH873" s="203">
        <v>1.590011845641</v>
      </c>
      <c r="AI873" s="44">
        <v>1.6909556103209999</v>
      </c>
      <c r="AJ873" s="44">
        <v>1.659909077185</v>
      </c>
      <c r="AK873" s="44">
        <v>1.398131609749</v>
      </c>
      <c r="AL873" s="44">
        <v>1.4072807428459999</v>
      </c>
      <c r="AM873" s="44">
        <v>1.726389483213</v>
      </c>
      <c r="AN873" s="44">
        <v>1.4023453904059999</v>
      </c>
      <c r="AO873" s="225">
        <v>1.590848199259</v>
      </c>
      <c r="AP873" s="225">
        <v>1.457342004194</v>
      </c>
    </row>
    <row r="874" spans="1:42" x14ac:dyDescent="0.25">
      <c r="A874" s="49" t="s">
        <v>384</v>
      </c>
      <c r="B874" s="50"/>
      <c r="C874" s="44"/>
      <c r="D874" s="44"/>
      <c r="E874" s="44"/>
      <c r="F874" s="44"/>
      <c r="G874" s="44"/>
      <c r="AH874" s="199"/>
    </row>
    <row r="875" spans="1:42" x14ac:dyDescent="0.25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3.4326760264199998</v>
      </c>
      <c r="R875" s="44">
        <v>3.5336744818470001</v>
      </c>
      <c r="S875" s="44">
        <v>3.0982911198559999</v>
      </c>
      <c r="T875" s="44">
        <v>3.1659911803340002</v>
      </c>
      <c r="U875" s="44">
        <v>3.0305376745300001</v>
      </c>
      <c r="V875" s="44">
        <v>2.5646561328590001</v>
      </c>
      <c r="W875" s="44">
        <v>2.6160623405860002</v>
      </c>
      <c r="X875" s="44">
        <v>3.0981084172809998</v>
      </c>
      <c r="Y875" s="44">
        <v>3.484120224717</v>
      </c>
      <c r="Z875" s="44">
        <v>3.2124591994410001</v>
      </c>
      <c r="AA875" s="44">
        <v>3.0448196835629999</v>
      </c>
      <c r="AB875" s="44">
        <v>2.9577931877779999</v>
      </c>
      <c r="AC875" s="44">
        <v>3.1927578005189998</v>
      </c>
      <c r="AD875" s="44">
        <v>3.5448169929379998</v>
      </c>
      <c r="AE875" s="44">
        <v>3.69950249043</v>
      </c>
      <c r="AF875" s="44">
        <v>3.5563341022510002</v>
      </c>
      <c r="AG875" s="44">
        <v>3.344310833507</v>
      </c>
      <c r="AH875" s="203">
        <v>3.3530871362250001</v>
      </c>
      <c r="AI875" s="44">
        <v>3.2994256888220002</v>
      </c>
      <c r="AJ875" s="44">
        <v>3.1747075075420002</v>
      </c>
      <c r="AK875" s="44">
        <v>3.1332466503790002</v>
      </c>
      <c r="AL875" s="44">
        <v>3.0578972774299999</v>
      </c>
      <c r="AM875" s="44">
        <v>2.916081245789</v>
      </c>
      <c r="AN875" s="44">
        <v>3.117388830866</v>
      </c>
      <c r="AO875" s="225">
        <v>3.094990537423</v>
      </c>
      <c r="AP875" s="225">
        <v>3.161973131951</v>
      </c>
    </row>
    <row r="876" spans="1:42" x14ac:dyDescent="0.25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3.6785222769439998</v>
      </c>
      <c r="R876" s="44">
        <v>4.3104081973359998</v>
      </c>
      <c r="S876" s="44">
        <v>3.6343092448899998</v>
      </c>
      <c r="T876" s="44">
        <v>3.641072761992</v>
      </c>
      <c r="U876" s="44">
        <v>3.0597927586670002</v>
      </c>
      <c r="V876" s="44">
        <v>3.1746978615180002</v>
      </c>
      <c r="W876" s="44">
        <v>3.213233162211</v>
      </c>
      <c r="X876" s="44">
        <v>2.8045920378539999</v>
      </c>
      <c r="Y876" s="44">
        <v>2.9390266496840001</v>
      </c>
      <c r="Z876" s="44">
        <v>2.984530827191</v>
      </c>
      <c r="AA876" s="44">
        <v>3.4625940633860002</v>
      </c>
      <c r="AB876" s="44">
        <v>3.4938755895360001</v>
      </c>
      <c r="AC876" s="44">
        <v>3.3992797559920001</v>
      </c>
      <c r="AD876" s="44">
        <v>3.195243302752</v>
      </c>
      <c r="AE876" s="44">
        <v>3.6099874684379998</v>
      </c>
      <c r="AF876" s="44">
        <v>4.3482176920170001</v>
      </c>
      <c r="AG876" s="44">
        <v>4.0786174375259998</v>
      </c>
      <c r="AH876" s="203">
        <v>3.6679045627689999</v>
      </c>
      <c r="AI876" s="44">
        <v>3.4868274492240001</v>
      </c>
      <c r="AJ876" s="44">
        <v>3.1398395291210002</v>
      </c>
      <c r="AK876" s="44">
        <v>3.514288489338</v>
      </c>
      <c r="AL876" s="44">
        <v>3.5713632614290001</v>
      </c>
      <c r="AM876" s="44">
        <v>3.266107868737</v>
      </c>
      <c r="AN876" s="44">
        <v>3.3472410816160001</v>
      </c>
      <c r="AO876" s="225">
        <v>3.3479938657799999</v>
      </c>
      <c r="AP876" s="225">
        <v>3.4712395478000002</v>
      </c>
    </row>
    <row r="877" spans="1:42" x14ac:dyDescent="0.25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4.1273626268630004</v>
      </c>
      <c r="R877" s="44">
        <v>2.7102174047540002</v>
      </c>
      <c r="S877" s="44">
        <v>5.978305116184</v>
      </c>
      <c r="T877" s="44">
        <v>2.5971770677429999</v>
      </c>
      <c r="U877" s="44">
        <v>4.9764353514349997</v>
      </c>
      <c r="V877" s="44">
        <v>3.8259226505980002</v>
      </c>
      <c r="W877" s="44">
        <v>3.653060666424</v>
      </c>
      <c r="X877" s="44">
        <v>2.7762760960619999</v>
      </c>
      <c r="Y877" s="44">
        <v>3.3301404372940002</v>
      </c>
      <c r="Z877" s="44">
        <v>5.8339665549859996</v>
      </c>
      <c r="AA877" s="44">
        <v>2.7361052822419998</v>
      </c>
      <c r="AB877" s="44">
        <v>3.3502543245709999</v>
      </c>
      <c r="AC877" s="44">
        <v>2.8553481418679998</v>
      </c>
      <c r="AD877" s="44">
        <v>3.9948859047290002</v>
      </c>
      <c r="AE877" s="44">
        <v>3.883923675183</v>
      </c>
      <c r="AF877" s="44">
        <v>2.9525651741129999</v>
      </c>
      <c r="AG877" s="44">
        <v>3.7807609804719999</v>
      </c>
      <c r="AH877" s="203">
        <v>4.1936090629610003</v>
      </c>
      <c r="AI877" s="44">
        <v>4.1263813376640002</v>
      </c>
      <c r="AJ877" s="44">
        <v>3.9244011639430001</v>
      </c>
      <c r="AK877" s="44">
        <v>3.403041454532</v>
      </c>
      <c r="AL877" s="44">
        <v>3.303650079189</v>
      </c>
      <c r="AM877" s="44">
        <v>4.0454123899410002</v>
      </c>
      <c r="AN877" s="44">
        <v>3.3569494267329998</v>
      </c>
      <c r="AO877" s="225">
        <v>3.7407736786800001</v>
      </c>
      <c r="AP877" s="225">
        <v>3.5045121013160001</v>
      </c>
    </row>
    <row r="878" spans="1:42" x14ac:dyDescent="0.25">
      <c r="A878" s="16" t="s">
        <v>388</v>
      </c>
      <c r="C878" s="44">
        <f t="shared" ref="C878:Z878" si="6">C860/C863</f>
        <v>0</v>
      </c>
      <c r="D878" s="44">
        <f t="shared" si="6"/>
        <v>0</v>
      </c>
      <c r="E878" s="44">
        <f t="shared" si="6"/>
        <v>0</v>
      </c>
      <c r="F878" s="44">
        <f t="shared" si="6"/>
        <v>0</v>
      </c>
      <c r="G878" s="44">
        <f t="shared" si="6"/>
        <v>0</v>
      </c>
      <c r="H878" s="44">
        <f t="shared" si="6"/>
        <v>0</v>
      </c>
      <c r="I878" s="44">
        <f t="shared" si="6"/>
        <v>0</v>
      </c>
      <c r="J878" s="44">
        <f t="shared" si="6"/>
        <v>0</v>
      </c>
      <c r="K878" s="44">
        <f t="shared" si="6"/>
        <v>0</v>
      </c>
      <c r="L878" s="44">
        <f t="shared" si="6"/>
        <v>4.8757059147953665</v>
      </c>
      <c r="M878" s="44">
        <f t="shared" si="6"/>
        <v>63.050253256084595</v>
      </c>
      <c r="N878" s="44">
        <f t="shared" si="6"/>
        <v>1.9173428235431784</v>
      </c>
      <c r="O878" s="44">
        <f t="shared" si="6"/>
        <v>3.4604163779992532</v>
      </c>
      <c r="P878" s="44">
        <f t="shared" si="6"/>
        <v>1.7308842483535316</v>
      </c>
      <c r="Q878" s="44">
        <f t="shared" si="6"/>
        <v>3.2050802549884625</v>
      </c>
      <c r="R878" s="44">
        <f t="shared" si="6"/>
        <v>1.9139669300869107</v>
      </c>
      <c r="S878" s="44">
        <f t="shared" si="6"/>
        <v>5.2091281522299475</v>
      </c>
      <c r="T878" s="44">
        <f t="shared" si="6"/>
        <v>2.0528548090768681</v>
      </c>
      <c r="U878" s="44">
        <f t="shared" si="6"/>
        <v>4.0270217049162245</v>
      </c>
      <c r="V878" s="44">
        <f t="shared" si="6"/>
        <v>3.1310163839868448</v>
      </c>
      <c r="W878" s="44">
        <f t="shared" si="6"/>
        <v>3.0688593501593284</v>
      </c>
      <c r="X878" s="44">
        <f t="shared" si="6"/>
        <v>2.3254830021979456</v>
      </c>
      <c r="Y878" s="44">
        <f t="shared" si="6"/>
        <v>2.6652836558320558</v>
      </c>
      <c r="Z878" s="44">
        <f t="shared" si="6"/>
        <v>4.9788361965089658</v>
      </c>
      <c r="AA878" s="44">
        <v>2.1319531232440001</v>
      </c>
      <c r="AB878" s="44">
        <v>2.712969487649</v>
      </c>
      <c r="AC878" s="44">
        <v>2.1123262682330002</v>
      </c>
      <c r="AD878" s="44">
        <v>0.76709177406530005</v>
      </c>
      <c r="AE878" s="44">
        <v>3.1701707202309999</v>
      </c>
      <c r="AF878" s="44">
        <v>2.3633609061410001</v>
      </c>
      <c r="AG878" s="44">
        <v>2.936625239364</v>
      </c>
      <c r="AH878" s="203">
        <v>3.258776510403</v>
      </c>
      <c r="AI878" s="44">
        <v>3.478654338248</v>
      </c>
      <c r="AJ878" s="44">
        <v>3.2368995060630001</v>
      </c>
      <c r="AK878" s="44">
        <v>2.7356858158559998</v>
      </c>
      <c r="AL878" s="44">
        <v>2.752813169625</v>
      </c>
      <c r="AM878" s="44">
        <v>3.3503537622859998</v>
      </c>
      <c r="AN878" s="44">
        <v>2.8035521919969999</v>
      </c>
      <c r="AO878" s="225">
        <v>3.063288233328</v>
      </c>
      <c r="AP878" s="225">
        <v>2.7908541805749998</v>
      </c>
    </row>
    <row r="879" spans="1:42" x14ac:dyDescent="0.25">
      <c r="A879" s="49" t="s">
        <v>389</v>
      </c>
      <c r="B879" s="50"/>
      <c r="C879" s="44"/>
      <c r="D879" s="44"/>
      <c r="E879" s="44"/>
      <c r="F879" s="44"/>
      <c r="G879" s="44"/>
    </row>
    <row r="880" spans="1:42" x14ac:dyDescent="0.25"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220"/>
      <c r="AP880" s="220"/>
    </row>
    <row r="881" spans="1:42" x14ac:dyDescent="0.25">
      <c r="A881" s="16" t="s">
        <v>390</v>
      </c>
      <c r="C881" s="18"/>
      <c r="D881" s="18">
        <f t="shared" ref="D881:AP881" si="7">D810/C809</f>
        <v>0</v>
      </c>
      <c r="E881" s="18">
        <f t="shared" si="7"/>
        <v>0.31942371105134265</v>
      </c>
      <c r="F881" s="18">
        <f t="shared" si="7"/>
        <v>0.16743226806316555</v>
      </c>
      <c r="G881" s="18">
        <f t="shared" si="7"/>
        <v>0.19068780770728117</v>
      </c>
      <c r="H881" s="18">
        <f t="shared" si="7"/>
        <v>6.5782980432353075E-2</v>
      </c>
      <c r="I881" s="18">
        <f t="shared" si="7"/>
        <v>5.715785735834597E-2</v>
      </c>
      <c r="J881" s="18">
        <f t="shared" si="7"/>
        <v>5.0418316214025607E-2</v>
      </c>
      <c r="K881" s="18">
        <f t="shared" si="7"/>
        <v>5.4048256200721276E-2</v>
      </c>
      <c r="L881" s="18">
        <f t="shared" si="7"/>
        <v>5.4342728931599235E-2</v>
      </c>
      <c r="M881" s="18">
        <f t="shared" si="7"/>
        <v>4.5309314289645693E-2</v>
      </c>
      <c r="N881" s="18">
        <f t="shared" si="7"/>
        <v>4.7819766740843518E-2</v>
      </c>
      <c r="O881" s="18">
        <f t="shared" si="7"/>
        <v>4.7560563376119344E-2</v>
      </c>
      <c r="P881" s="18">
        <f t="shared" si="7"/>
        <v>3.2315274849449072E-2</v>
      </c>
      <c r="Q881" s="18">
        <f t="shared" si="7"/>
        <v>3.9192778098740645E-2</v>
      </c>
      <c r="R881" s="18">
        <f t="shared" si="7"/>
        <v>2.7025801683079748E-2</v>
      </c>
      <c r="S881" s="18">
        <f t="shared" si="7"/>
        <v>3.1451754157858301E-2</v>
      </c>
      <c r="T881" s="18">
        <f t="shared" si="7"/>
        <v>3.4492422277690386E-2</v>
      </c>
      <c r="U881" s="18">
        <f t="shared" si="7"/>
        <v>3.7223288995046663E-2</v>
      </c>
      <c r="V881" s="18">
        <f t="shared" si="7"/>
        <v>2.9476721840425019E-2</v>
      </c>
      <c r="W881" s="18">
        <f t="shared" si="7"/>
        <v>3.4337237867552307E-2</v>
      </c>
      <c r="X881" s="18">
        <f t="shared" si="7"/>
        <v>2.6692433878158953E-2</v>
      </c>
      <c r="Y881" s="18">
        <f t="shared" si="7"/>
        <v>2.2689675708655082E-2</v>
      </c>
      <c r="Z881" s="18">
        <f t="shared" si="7"/>
        <v>3.2412860743399614E-2</v>
      </c>
      <c r="AA881" s="18">
        <f t="shared" si="7"/>
        <v>2.4819494253900027E-2</v>
      </c>
      <c r="AB881" s="18">
        <f t="shared" si="7"/>
        <v>2.4870714614961147E-2</v>
      </c>
      <c r="AC881" s="18">
        <f t="shared" si="7"/>
        <v>3.3961337669888798E-2</v>
      </c>
      <c r="AD881" s="18">
        <f t="shared" si="7"/>
        <v>1.9552649437256049E-2</v>
      </c>
      <c r="AE881" s="18">
        <f t="shared" si="7"/>
        <v>2.4446202349785826E-2</v>
      </c>
      <c r="AF881" s="18">
        <f t="shared" si="7"/>
        <v>2.9115944643898602E-2</v>
      </c>
      <c r="AG881" s="18">
        <f t="shared" si="7"/>
        <v>2.3811169590038993E-2</v>
      </c>
      <c r="AH881" s="18">
        <f t="shared" si="7"/>
        <v>2.4168588302815222E-2</v>
      </c>
      <c r="AI881" s="18">
        <f t="shared" si="7"/>
        <v>2.4926733337530635E-2</v>
      </c>
      <c r="AJ881" s="18">
        <f t="shared" si="7"/>
        <v>2.4365628674770223E-2</v>
      </c>
      <c r="AK881" s="18">
        <f t="shared" si="7"/>
        <v>2.6153632410394131E-2</v>
      </c>
      <c r="AL881" s="18">
        <f t="shared" si="7"/>
        <v>2.8385358334295955E-2</v>
      </c>
      <c r="AM881" s="18">
        <f t="shared" si="7"/>
        <v>2.9250286145573103E-2</v>
      </c>
      <c r="AN881" s="18">
        <f t="shared" si="7"/>
        <v>2.8836631072526379E-2</v>
      </c>
      <c r="AO881" s="220">
        <f t="shared" si="7"/>
        <v>2.8716996388679205E-2</v>
      </c>
      <c r="AP881" s="220">
        <f t="shared" si="7"/>
        <v>1.9788030303629047E-2</v>
      </c>
    </row>
    <row r="882" spans="1:42" x14ac:dyDescent="0.25">
      <c r="A882" s="16" t="s">
        <v>391</v>
      </c>
      <c r="C882" s="18"/>
      <c r="D882" s="18"/>
      <c r="E882" s="18"/>
      <c r="F882" s="18">
        <f t="shared" ref="F882:AP882" si="8">F811/E810</f>
        <v>0.28050160489115983</v>
      </c>
      <c r="G882" s="18">
        <f t="shared" si="8"/>
        <v>0</v>
      </c>
      <c r="H882" s="18">
        <f t="shared" si="8"/>
        <v>4.3057091006731295E-2</v>
      </c>
      <c r="I882" s="18">
        <f t="shared" si="8"/>
        <v>8.5742030719278883E-2</v>
      </c>
      <c r="J882" s="18">
        <f t="shared" si="8"/>
        <v>0.10889595460213354</v>
      </c>
      <c r="K882" s="18">
        <f t="shared" si="8"/>
        <v>0.10409488995097328</v>
      </c>
      <c r="L882" s="18">
        <f t="shared" si="8"/>
        <v>0.29414082201234537</v>
      </c>
      <c r="M882" s="18">
        <f t="shared" si="8"/>
        <v>6.9330925249232053E-2</v>
      </c>
      <c r="N882" s="18">
        <f t="shared" si="8"/>
        <v>0.16515276116287375</v>
      </c>
      <c r="O882" s="18">
        <f t="shared" si="8"/>
        <v>9.2708662148267909E-2</v>
      </c>
      <c r="P882" s="18">
        <f t="shared" si="8"/>
        <v>9.2167966444342914E-2</v>
      </c>
      <c r="Q882" s="18">
        <f t="shared" si="8"/>
        <v>0.10998390118190506</v>
      </c>
      <c r="R882" s="18">
        <f t="shared" si="8"/>
        <v>8.2069788257227536E-2</v>
      </c>
      <c r="S882" s="18">
        <f t="shared" si="8"/>
        <v>7.6476497857277559E-2</v>
      </c>
      <c r="T882" s="18">
        <f t="shared" si="8"/>
        <v>0.10283304704374019</v>
      </c>
      <c r="U882" s="18">
        <f t="shared" si="8"/>
        <v>8.0832031894348982E-2</v>
      </c>
      <c r="V882" s="18">
        <f t="shared" si="8"/>
        <v>5.1834513605267099E-2</v>
      </c>
      <c r="W882" s="18">
        <f t="shared" si="8"/>
        <v>8.5267447419878489E-2</v>
      </c>
      <c r="X882" s="18">
        <f t="shared" si="8"/>
        <v>0.11119164861259859</v>
      </c>
      <c r="Y882" s="18">
        <f t="shared" si="8"/>
        <v>0.16439427983391919</v>
      </c>
      <c r="Z882" s="18">
        <f t="shared" si="8"/>
        <v>0.13678632408185865</v>
      </c>
      <c r="AA882" s="18">
        <f t="shared" si="8"/>
        <v>7.0225107819260529E-2</v>
      </c>
      <c r="AB882" s="18">
        <f t="shared" si="8"/>
        <v>0.11510738702811417</v>
      </c>
      <c r="AC882" s="18">
        <f t="shared" si="8"/>
        <v>0.15369211879311245</v>
      </c>
      <c r="AD882" s="18">
        <f t="shared" si="8"/>
        <v>0.1160600817013652</v>
      </c>
      <c r="AE882" s="18">
        <f t="shared" si="8"/>
        <v>0.14175286541456025</v>
      </c>
      <c r="AF882" s="18">
        <f t="shared" si="8"/>
        <v>0.13016650423772913</v>
      </c>
      <c r="AG882" s="18">
        <f t="shared" si="8"/>
        <v>0.13197938695509304</v>
      </c>
      <c r="AH882" s="18">
        <f t="shared" si="8"/>
        <v>0.14239359649536754</v>
      </c>
      <c r="AI882" s="18">
        <f t="shared" si="8"/>
        <v>0.17441147825076503</v>
      </c>
      <c r="AJ882" s="18">
        <f t="shared" si="8"/>
        <v>0.17843267644219665</v>
      </c>
      <c r="AK882" s="18">
        <f t="shared" si="8"/>
        <v>0.17449152119841443</v>
      </c>
      <c r="AL882" s="18">
        <f t="shared" si="8"/>
        <v>0.14896609476661729</v>
      </c>
      <c r="AM882" s="18">
        <f t="shared" si="8"/>
        <v>0.16059953784071851</v>
      </c>
      <c r="AN882" s="18">
        <f t="shared" si="8"/>
        <v>0.22216616704202635</v>
      </c>
      <c r="AO882" s="220">
        <f t="shared" si="8"/>
        <v>0.14173773176781704</v>
      </c>
      <c r="AP882" s="220">
        <f t="shared" si="8"/>
        <v>0.13904076116878408</v>
      </c>
    </row>
    <row r="883" spans="1:42" x14ac:dyDescent="0.25">
      <c r="A883" s="16" t="s">
        <v>392</v>
      </c>
      <c r="C883" s="18"/>
      <c r="D883" s="18"/>
      <c r="E883" s="18"/>
      <c r="F883" s="18"/>
      <c r="G883" s="18">
        <f t="shared" ref="G883:AP883" si="9">G812/F811</f>
        <v>0</v>
      </c>
      <c r="H883" s="18" t="e">
        <f t="shared" si="9"/>
        <v>#DIV/0!</v>
      </c>
      <c r="I883" s="18">
        <f t="shared" si="9"/>
        <v>0.62859668042565042</v>
      </c>
      <c r="J883" s="18">
        <f t="shared" si="9"/>
        <v>0.8018023767658139</v>
      </c>
      <c r="K883" s="18">
        <f t="shared" si="9"/>
        <v>0.96333142116066606</v>
      </c>
      <c r="L883" s="18">
        <f t="shared" si="9"/>
        <v>0.63990654151212722</v>
      </c>
      <c r="M883" s="18">
        <f t="shared" si="9"/>
        <v>0.33949575920449471</v>
      </c>
      <c r="N883" s="18">
        <f t="shared" si="9"/>
        <v>0.69154129585679791</v>
      </c>
      <c r="O883" s="18">
        <f t="shared" si="9"/>
        <v>0.78803300951113486</v>
      </c>
      <c r="P883" s="18">
        <f t="shared" si="9"/>
        <v>0.77790226470804369</v>
      </c>
      <c r="Q883" s="18">
        <f t="shared" si="9"/>
        <v>0.61453542479595624</v>
      </c>
      <c r="R883" s="18">
        <f t="shared" si="9"/>
        <v>0.67067944622255737</v>
      </c>
      <c r="S883" s="18">
        <f t="shared" si="9"/>
        <v>0.84193378412611797</v>
      </c>
      <c r="T883" s="18">
        <f t="shared" si="9"/>
        <v>0.85138573296955611</v>
      </c>
      <c r="U883" s="18">
        <f t="shared" si="9"/>
        <v>0.82656192448471699</v>
      </c>
      <c r="V883" s="18">
        <f t="shared" si="9"/>
        <v>0.71937681241486207</v>
      </c>
      <c r="W883" s="18">
        <f t="shared" si="9"/>
        <v>0.79972356534718114</v>
      </c>
      <c r="X883" s="18">
        <f t="shared" si="9"/>
        <v>0.89636590197764698</v>
      </c>
      <c r="Y883" s="18">
        <f t="shared" si="9"/>
        <v>0.75405533131682634</v>
      </c>
      <c r="Z883" s="18">
        <f t="shared" si="9"/>
        <v>0.65794221283948062</v>
      </c>
      <c r="AA883" s="18">
        <f t="shared" si="9"/>
        <v>0.66676134296980105</v>
      </c>
      <c r="AB883" s="18">
        <f t="shared" si="9"/>
        <v>0.65725370498110125</v>
      </c>
      <c r="AC883" s="18">
        <f t="shared" si="9"/>
        <v>0.62308699960588554</v>
      </c>
      <c r="AD883" s="18">
        <f t="shared" si="9"/>
        <v>0.84907472321861122</v>
      </c>
      <c r="AE883" s="18">
        <f t="shared" si="9"/>
        <v>0.88142211328671261</v>
      </c>
      <c r="AF883" s="18">
        <f t="shared" si="9"/>
        <v>0.87434629525570418</v>
      </c>
      <c r="AG883" s="18">
        <f t="shared" si="9"/>
        <v>0.75625452058129861</v>
      </c>
      <c r="AH883" s="18">
        <f t="shared" si="9"/>
        <v>0.72747758101295457</v>
      </c>
      <c r="AI883" s="18">
        <f t="shared" si="9"/>
        <v>0.90036936790820632</v>
      </c>
      <c r="AJ883" s="18">
        <f t="shared" si="9"/>
        <v>0.82497258757394176</v>
      </c>
      <c r="AK883" s="18">
        <f t="shared" si="9"/>
        <v>0.68912928937317075</v>
      </c>
      <c r="AL883" s="18">
        <f t="shared" si="9"/>
        <v>0.75388166316963823</v>
      </c>
      <c r="AM883" s="18">
        <f t="shared" si="9"/>
        <v>0.62700771374337849</v>
      </c>
      <c r="AN883" s="18">
        <f t="shared" si="9"/>
        <v>0.76555839854985708</v>
      </c>
      <c r="AO883" s="220">
        <f t="shared" si="9"/>
        <v>0.74062274578987597</v>
      </c>
      <c r="AP883" s="220">
        <f t="shared" si="9"/>
        <v>0.66364304797809825</v>
      </c>
    </row>
    <row r="884" spans="1:42" x14ac:dyDescent="0.25">
      <c r="A884" s="16" t="s">
        <v>393</v>
      </c>
      <c r="C884" s="18"/>
      <c r="D884" s="18"/>
      <c r="E884" s="18"/>
      <c r="F884" s="18"/>
      <c r="G884" s="18"/>
      <c r="H884" s="18"/>
      <c r="I884" s="18"/>
      <c r="J884" s="18">
        <f t="shared" ref="J884:AP884" si="10">J813/I812</f>
        <v>1.0254194091325826</v>
      </c>
      <c r="K884" s="18">
        <f t="shared" si="10"/>
        <v>0.90517848681034285</v>
      </c>
      <c r="L884" s="18">
        <f t="shared" si="10"/>
        <v>0.84027560228410036</v>
      </c>
      <c r="M884" s="18">
        <f t="shared" si="10"/>
        <v>0.7830254428205905</v>
      </c>
      <c r="N884" s="18">
        <f t="shared" si="10"/>
        <v>0.91523218977900711</v>
      </c>
      <c r="O884" s="18">
        <f t="shared" si="10"/>
        <v>0.98539060258528133</v>
      </c>
      <c r="P884" s="18">
        <f t="shared" si="10"/>
        <v>0.95539427838704671</v>
      </c>
      <c r="Q884" s="18">
        <f t="shared" si="10"/>
        <v>0.62023544625717641</v>
      </c>
      <c r="R884" s="18">
        <f t="shared" si="10"/>
        <v>0.93553559224467309</v>
      </c>
      <c r="S884" s="18">
        <f t="shared" si="10"/>
        <v>0.89522885295515664</v>
      </c>
      <c r="T884" s="18">
        <f t="shared" si="10"/>
        <v>0.9643125197254907</v>
      </c>
      <c r="U884" s="18">
        <f t="shared" si="10"/>
        <v>0.96753072922777028</v>
      </c>
      <c r="V884" s="18">
        <f t="shared" si="10"/>
        <v>0.87143165517538435</v>
      </c>
      <c r="W884" s="18">
        <f t="shared" si="10"/>
        <v>0.81153221394127861</v>
      </c>
      <c r="X884" s="18">
        <f t="shared" si="10"/>
        <v>0.95764092371146969</v>
      </c>
      <c r="Y884" s="18">
        <f t="shared" si="10"/>
        <v>0.73046212900796537</v>
      </c>
      <c r="Z884" s="18">
        <f t="shared" si="10"/>
        <v>0.58498420665529094</v>
      </c>
      <c r="AA884" s="18">
        <f t="shared" si="10"/>
        <v>0.83115763289867406</v>
      </c>
      <c r="AB884" s="18">
        <f t="shared" si="10"/>
        <v>0.88956327826088655</v>
      </c>
      <c r="AC884" s="18">
        <f t="shared" si="10"/>
        <v>0.86488758509421815</v>
      </c>
      <c r="AD884" s="18">
        <f t="shared" si="10"/>
        <v>1.0193381707465439</v>
      </c>
      <c r="AE884" s="18">
        <f t="shared" si="10"/>
        <v>0.91336305904521697</v>
      </c>
      <c r="AF884" s="18">
        <f t="shared" si="10"/>
        <v>1.0411131010212122</v>
      </c>
      <c r="AG884" s="18">
        <f t="shared" si="10"/>
        <v>0.91083752776832716</v>
      </c>
      <c r="AH884" s="18">
        <f t="shared" si="10"/>
        <v>1.0211167697243377</v>
      </c>
      <c r="AI884" s="18">
        <f t="shared" si="10"/>
        <v>0.86304390733648972</v>
      </c>
      <c r="AJ884" s="18">
        <f t="shared" si="10"/>
        <v>0.90079827998849293</v>
      </c>
      <c r="AK884" s="18">
        <f t="shared" si="10"/>
        <v>0.961660845762627</v>
      </c>
      <c r="AL884" s="18">
        <f t="shared" si="10"/>
        <v>1.0264057476177126</v>
      </c>
      <c r="AM884" s="18">
        <f t="shared" si="10"/>
        <v>0.9007819386411714</v>
      </c>
      <c r="AN884" s="18">
        <f t="shared" si="10"/>
        <v>1.0728397042793671</v>
      </c>
      <c r="AO884" s="220">
        <f t="shared" si="10"/>
        <v>0.87102211660358864</v>
      </c>
      <c r="AP884" s="220">
        <f t="shared" si="10"/>
        <v>0.91489701573904825</v>
      </c>
    </row>
    <row r="885" spans="1:42" x14ac:dyDescent="0.25">
      <c r="A885" s="16" t="s">
        <v>394</v>
      </c>
      <c r="C885" s="18"/>
      <c r="D885" s="18"/>
      <c r="E885" s="18"/>
      <c r="F885" s="18"/>
      <c r="G885" s="18"/>
      <c r="H885" s="18"/>
      <c r="I885" s="18"/>
      <c r="J885" s="18"/>
      <c r="K885" s="18">
        <f t="shared" ref="K885:AP885" si="11">K814/J813</f>
        <v>1.0539555924756419</v>
      </c>
      <c r="L885" s="18">
        <f t="shared" si="11"/>
        <v>0.8243682030100089</v>
      </c>
      <c r="M885" s="18">
        <f t="shared" si="11"/>
        <v>1.0337891132181354</v>
      </c>
      <c r="N885" s="18">
        <f t="shared" si="11"/>
        <v>1.0069288130523621</v>
      </c>
      <c r="O885" s="18">
        <f t="shared" si="11"/>
        <v>1.0041000753592171</v>
      </c>
      <c r="P885" s="18">
        <f t="shared" si="11"/>
        <v>0.79669079335901194</v>
      </c>
      <c r="Q885" s="18">
        <f t="shared" si="11"/>
        <v>0.96642937414032903</v>
      </c>
      <c r="R885" s="18">
        <f t="shared" si="11"/>
        <v>0.98466717613883858</v>
      </c>
      <c r="S885" s="18">
        <f t="shared" si="11"/>
        <v>0.8629438008740028</v>
      </c>
      <c r="T885" s="18">
        <f t="shared" si="11"/>
        <v>1.0189924489035356</v>
      </c>
      <c r="U885" s="18">
        <f t="shared" si="11"/>
        <v>0.88572649232111844</v>
      </c>
      <c r="V885" s="18">
        <f t="shared" si="11"/>
        <v>1.0616809008981731</v>
      </c>
      <c r="W885" s="18">
        <f t="shared" si="11"/>
        <v>1.0231128648898904</v>
      </c>
      <c r="X885" s="18">
        <f t="shared" si="11"/>
        <v>1.0746893595576372</v>
      </c>
      <c r="Y885" s="18">
        <f t="shared" si="11"/>
        <v>1.1248175835497261</v>
      </c>
      <c r="Z885" s="18">
        <f t="shared" si="11"/>
        <v>0.97876294214473403</v>
      </c>
      <c r="AA885" s="18">
        <f t="shared" si="11"/>
        <v>0.87197819350479766</v>
      </c>
      <c r="AB885" s="18">
        <f t="shared" si="11"/>
        <v>0.90299030810446701</v>
      </c>
      <c r="AC885" s="18">
        <f t="shared" si="11"/>
        <v>0.97452434623697803</v>
      </c>
      <c r="AD885" s="18">
        <f t="shared" si="11"/>
        <v>0.90191935081343511</v>
      </c>
      <c r="AE885" s="18">
        <f t="shared" si="11"/>
        <v>0.93676752267287344</v>
      </c>
      <c r="AF885" s="18">
        <f t="shared" si="11"/>
        <v>0.87197002877493157</v>
      </c>
      <c r="AG885" s="18">
        <f t="shared" si="11"/>
        <v>0.92276611337437664</v>
      </c>
      <c r="AH885" s="18">
        <f t="shared" si="11"/>
        <v>0.95640848418815017</v>
      </c>
      <c r="AI885" s="18">
        <f t="shared" si="11"/>
        <v>0.78855143435083785</v>
      </c>
      <c r="AJ885" s="18">
        <f t="shared" si="11"/>
        <v>0.89008615302037852</v>
      </c>
      <c r="AK885" s="18">
        <f t="shared" si="11"/>
        <v>0.86982927782663932</v>
      </c>
      <c r="AL885" s="18">
        <f t="shared" si="11"/>
        <v>0.88533978131107538</v>
      </c>
      <c r="AM885" s="18">
        <f t="shared" si="11"/>
        <v>0.92171427596268896</v>
      </c>
      <c r="AN885" s="18">
        <f t="shared" si="11"/>
        <v>0.85108227599285435</v>
      </c>
      <c r="AO885" s="220">
        <f t="shared" si="11"/>
        <v>0.75139843316446575</v>
      </c>
      <c r="AP885" s="220">
        <f t="shared" si="11"/>
        <v>0.94050003827922257</v>
      </c>
    </row>
    <row r="886" spans="1:42" x14ac:dyDescent="0.25">
      <c r="A886" s="16" t="s">
        <v>620</v>
      </c>
      <c r="C886" s="18"/>
      <c r="D886" s="18"/>
      <c r="E886" s="18"/>
      <c r="F886" s="18"/>
      <c r="G886" s="18"/>
      <c r="H886" s="18"/>
      <c r="I886" s="18"/>
      <c r="J886" s="18"/>
      <c r="K886" s="18"/>
      <c r="L886" s="18">
        <f t="shared" ref="L886:AP886" si="12">L815/K814</f>
        <v>1</v>
      </c>
      <c r="M886" s="18">
        <f t="shared" si="12"/>
        <v>0.97696334452201528</v>
      </c>
      <c r="N886" s="18">
        <f t="shared" si="12"/>
        <v>0.55989424331000504</v>
      </c>
      <c r="O886" s="18">
        <f t="shared" si="12"/>
        <v>0.92480499906090963</v>
      </c>
      <c r="P886" s="18">
        <f t="shared" si="12"/>
        <v>1.0187625057624214</v>
      </c>
      <c r="Q886" s="18">
        <f t="shared" si="12"/>
        <v>0.99304536703180146</v>
      </c>
      <c r="R886" s="18">
        <f t="shared" si="12"/>
        <v>1.0584257423905084</v>
      </c>
      <c r="S886" s="18">
        <f t="shared" si="12"/>
        <v>0.74057746104651068</v>
      </c>
      <c r="T886" s="18">
        <f t="shared" si="12"/>
        <v>0.99623832486207042</v>
      </c>
      <c r="U886" s="18">
        <f t="shared" si="12"/>
        <v>0.81445615096921475</v>
      </c>
      <c r="V886" s="18">
        <f t="shared" si="12"/>
        <v>0.82706072628216809</v>
      </c>
      <c r="W886" s="18">
        <f t="shared" si="12"/>
        <v>0.71212790355953404</v>
      </c>
      <c r="X886" s="18">
        <f t="shared" si="12"/>
        <v>0.72447963241454483</v>
      </c>
      <c r="Y886" s="18">
        <f t="shared" si="12"/>
        <v>0.89048942082567628</v>
      </c>
      <c r="Z886" s="18">
        <f t="shared" si="12"/>
        <v>0.79486999970110794</v>
      </c>
      <c r="AA886" s="18">
        <f t="shared" si="12"/>
        <v>0.86007039222852921</v>
      </c>
      <c r="AB886" s="18">
        <f t="shared" si="12"/>
        <v>0.99848003082194881</v>
      </c>
      <c r="AC886" s="18">
        <f t="shared" si="12"/>
        <v>0.97931259329186626</v>
      </c>
      <c r="AD886" s="18">
        <f t="shared" si="12"/>
        <v>0.97545042847521835</v>
      </c>
      <c r="AE886" s="18">
        <f t="shared" si="12"/>
        <v>1.0862411156141021</v>
      </c>
      <c r="AF886" s="18">
        <f t="shared" si="12"/>
        <v>0.97176424113170135</v>
      </c>
      <c r="AG886" s="18">
        <f t="shared" si="12"/>
        <v>0.94625396006280371</v>
      </c>
      <c r="AH886" s="18">
        <f t="shared" si="12"/>
        <v>0.95012395196501376</v>
      </c>
      <c r="AI886" s="18">
        <f t="shared" si="12"/>
        <v>1.1047491725491898</v>
      </c>
      <c r="AJ886" s="18">
        <f t="shared" si="12"/>
        <v>0.86653945124603393</v>
      </c>
      <c r="AK886" s="18">
        <f t="shared" si="12"/>
        <v>0.82938693968872634</v>
      </c>
      <c r="AL886" s="18">
        <f t="shared" si="12"/>
        <v>0.90274666535145309</v>
      </c>
      <c r="AM886" s="18">
        <f t="shared" si="12"/>
        <v>0.75286474963542482</v>
      </c>
      <c r="AN886" s="18">
        <f t="shared" si="12"/>
        <v>0.88761913712817997</v>
      </c>
      <c r="AO886" s="220">
        <f t="shared" si="12"/>
        <v>0.9705667802012109</v>
      </c>
      <c r="AP886" s="220">
        <f t="shared" si="12"/>
        <v>0.93501677964311669</v>
      </c>
    </row>
    <row r="887" spans="1:42" x14ac:dyDescent="0.25">
      <c r="A887" s="16" t="s">
        <v>514</v>
      </c>
      <c r="C887" s="18"/>
      <c r="D887" s="18"/>
      <c r="E887" s="18"/>
      <c r="F887" s="18"/>
      <c r="G887" s="18"/>
      <c r="I887" s="18"/>
      <c r="J887" s="18"/>
      <c r="K887" s="18"/>
      <c r="L887" s="18"/>
    </row>
    <row r="888" spans="1:42" x14ac:dyDescent="0.25">
      <c r="A888" s="36" t="s">
        <v>397</v>
      </c>
      <c r="B888" s="3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218"/>
      <c r="AP888" s="218"/>
    </row>
    <row r="889" spans="1:42" x14ac:dyDescent="0.25">
      <c r="A889" s="28" t="s">
        <v>398</v>
      </c>
      <c r="B889" s="32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224"/>
      <c r="AP889" s="224"/>
    </row>
    <row r="890" spans="1:42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 spans="1:42" x14ac:dyDescent="0.25">
      <c r="A891" s="49" t="s">
        <v>822</v>
      </c>
      <c r="B891" s="50"/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 spans="1:42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17">
        <v>13</v>
      </c>
      <c r="AB892" s="17">
        <v>17</v>
      </c>
      <c r="AC892" s="17">
        <v>15</v>
      </c>
      <c r="AD892" s="17">
        <v>13</v>
      </c>
      <c r="AE892" s="17">
        <v>15</v>
      </c>
      <c r="AF892" s="17">
        <v>10</v>
      </c>
      <c r="AG892" s="17">
        <v>8</v>
      </c>
      <c r="AH892" s="17">
        <v>10</v>
      </c>
      <c r="AI892" s="17">
        <v>7</v>
      </c>
      <c r="AJ892" s="17">
        <v>6</v>
      </c>
      <c r="AK892" s="17">
        <v>4</v>
      </c>
      <c r="AL892" s="17">
        <v>9</v>
      </c>
      <c r="AM892" s="17">
        <v>10</v>
      </c>
      <c r="AN892" s="17">
        <v>12</v>
      </c>
      <c r="AO892" s="218">
        <v>8</v>
      </c>
      <c r="AP892" s="218">
        <v>5</v>
      </c>
    </row>
    <row r="893" spans="1:42" x14ac:dyDescent="0.25">
      <c r="A893" s="16" t="s">
        <v>825</v>
      </c>
      <c r="C893" s="7"/>
      <c r="D893" s="7"/>
      <c r="E893" s="7"/>
      <c r="F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19">
        <v>-55337.38</v>
      </c>
      <c r="AB893" s="19">
        <v>-81016.61</v>
      </c>
      <c r="AC893" s="19">
        <v>-57403.55</v>
      </c>
      <c r="AD893" s="19">
        <v>-45344.03</v>
      </c>
      <c r="AE893" s="19">
        <v>-66296.72</v>
      </c>
      <c r="AF893" s="19">
        <v>-39825.14</v>
      </c>
      <c r="AG893" s="19">
        <v>-32759.599999999999</v>
      </c>
      <c r="AH893" s="19">
        <v>-42744.94</v>
      </c>
      <c r="AI893" s="19">
        <v>-26036.9</v>
      </c>
      <c r="AJ893" s="19">
        <v>-19233.810000000001</v>
      </c>
      <c r="AK893" s="19">
        <v>-14465.58</v>
      </c>
      <c r="AL893" s="19">
        <v>-32220.41</v>
      </c>
      <c r="AM893" s="19">
        <v>-31855.02</v>
      </c>
      <c r="AN893" s="19">
        <v>-43258.41</v>
      </c>
      <c r="AO893" s="224">
        <v>-27510.69</v>
      </c>
      <c r="AP893" s="224">
        <v>-16633.349999999999</v>
      </c>
    </row>
    <row r="894" spans="1:42" x14ac:dyDescent="0.25">
      <c r="A894" s="36" t="s">
        <v>827</v>
      </c>
      <c r="B894" s="37"/>
      <c r="C894" s="7"/>
      <c r="D894" s="7"/>
      <c r="E894" s="7"/>
      <c r="F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17">
        <v>3</v>
      </c>
      <c r="AB894" s="17">
        <v>5</v>
      </c>
      <c r="AC894" s="17">
        <v>5</v>
      </c>
      <c r="AD894" s="17">
        <v>5</v>
      </c>
      <c r="AE894" s="17">
        <v>1</v>
      </c>
      <c r="AF894" s="17">
        <v>3</v>
      </c>
      <c r="AG894" s="17">
        <v>5</v>
      </c>
      <c r="AH894" s="17">
        <v>1</v>
      </c>
      <c r="AI894" s="17">
        <v>1</v>
      </c>
      <c r="AJ894" s="17">
        <v>1</v>
      </c>
      <c r="AK894" s="17">
        <v>7</v>
      </c>
      <c r="AL894" s="17">
        <v>3</v>
      </c>
      <c r="AM894" s="17">
        <v>4</v>
      </c>
      <c r="AN894" s="17">
        <v>3</v>
      </c>
      <c r="AO894" s="218">
        <v>3</v>
      </c>
      <c r="AP894" s="218">
        <v>5</v>
      </c>
    </row>
    <row r="895" spans="1:42" x14ac:dyDescent="0.25">
      <c r="A895" s="36" t="s">
        <v>823</v>
      </c>
      <c r="B895" s="37"/>
      <c r="C895" s="7"/>
      <c r="D895" s="7"/>
      <c r="E895" s="7"/>
      <c r="F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17" t="s">
        <v>1</v>
      </c>
      <c r="AB895" s="17" t="s">
        <v>1</v>
      </c>
      <c r="AC895" s="17" t="s">
        <v>1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255</v>
      </c>
      <c r="AL895" s="17">
        <v>271</v>
      </c>
      <c r="AM895" s="17">
        <v>310</v>
      </c>
      <c r="AN895" s="17">
        <v>242</v>
      </c>
      <c r="AO895" s="218">
        <v>289</v>
      </c>
      <c r="AP895" s="218">
        <v>306</v>
      </c>
    </row>
    <row r="896" spans="1:42" x14ac:dyDescent="0.25">
      <c r="A896" s="36" t="s">
        <v>1830</v>
      </c>
      <c r="B896" s="37"/>
      <c r="C896" s="7"/>
      <c r="D896" s="7"/>
      <c r="E896" s="7"/>
      <c r="F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17">
        <v>3</v>
      </c>
      <c r="AB896" s="17">
        <v>2</v>
      </c>
      <c r="AC896" s="17">
        <v>3</v>
      </c>
      <c r="AD896" s="17">
        <v>1</v>
      </c>
      <c r="AE896" s="17">
        <v>4</v>
      </c>
      <c r="AF896" s="17">
        <v>1</v>
      </c>
      <c r="AG896" s="17">
        <v>2</v>
      </c>
      <c r="AH896" s="17">
        <v>2</v>
      </c>
      <c r="AI896" s="17">
        <v>1</v>
      </c>
      <c r="AJ896" s="17">
        <v>4</v>
      </c>
      <c r="AK896" s="17">
        <v>2</v>
      </c>
      <c r="AL896" s="17">
        <v>3</v>
      </c>
      <c r="AM896" s="17">
        <v>5</v>
      </c>
      <c r="AN896" s="17">
        <v>3</v>
      </c>
      <c r="AO896" s="218">
        <v>3</v>
      </c>
      <c r="AP896" s="218">
        <v>3</v>
      </c>
    </row>
    <row r="897" spans="1:42" x14ac:dyDescent="0.25">
      <c r="C897" s="7"/>
      <c r="D897" s="7"/>
      <c r="E897" s="7"/>
      <c r="F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 spans="1:42" x14ac:dyDescent="0.25">
      <c r="A898" s="49" t="s">
        <v>400</v>
      </c>
      <c r="B898" s="50"/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 spans="1:42" x14ac:dyDescent="0.25">
      <c r="A899" s="60" t="s">
        <v>723</v>
      </c>
      <c r="B899" s="177"/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8152354.2300000004</v>
      </c>
      <c r="R899" s="19">
        <v>8958225.5800000001</v>
      </c>
      <c r="S899" s="19">
        <v>10979409.66</v>
      </c>
      <c r="T899" s="19">
        <v>12635477.41</v>
      </c>
      <c r="U899" s="19">
        <v>14764746.82</v>
      </c>
      <c r="V899" s="19">
        <v>15878006.17</v>
      </c>
      <c r="W899" s="19">
        <v>16570753.449999999</v>
      </c>
      <c r="X899" s="19">
        <v>18200700.710000001</v>
      </c>
      <c r="Y899" s="19">
        <v>20070078.66</v>
      </c>
      <c r="Z899" s="19">
        <v>17930437.449999999</v>
      </c>
      <c r="AA899" s="19">
        <v>22638230.399999999</v>
      </c>
      <c r="AB899" s="19">
        <v>22315684.399999999</v>
      </c>
      <c r="AC899" s="19">
        <v>20158259.699999999</v>
      </c>
      <c r="AD899" s="19">
        <v>23271708.120000001</v>
      </c>
      <c r="AE899" s="19">
        <v>23968119.239999998</v>
      </c>
      <c r="AF899" s="19">
        <v>23377075.09</v>
      </c>
      <c r="AG899" s="19">
        <v>26875817.239999998</v>
      </c>
      <c r="AH899" s="19">
        <v>26683158.59</v>
      </c>
      <c r="AI899" s="19">
        <v>26200964.75</v>
      </c>
      <c r="AJ899" s="19">
        <v>26994889.760000002</v>
      </c>
      <c r="AK899" s="19">
        <v>27418744.809999999</v>
      </c>
      <c r="AL899" s="19">
        <v>27871156.809999999</v>
      </c>
      <c r="AM899" s="19">
        <v>30272261.190000001</v>
      </c>
      <c r="AN899" s="19">
        <v>28632660.210000001</v>
      </c>
      <c r="AO899" s="224">
        <v>29747991.870000001</v>
      </c>
      <c r="AP899" s="224">
        <v>30824921.399999999</v>
      </c>
    </row>
    <row r="900" spans="1:42" x14ac:dyDescent="0.25">
      <c r="A900" s="60" t="s">
        <v>724</v>
      </c>
      <c r="B900" s="177"/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-331492.32</v>
      </c>
      <c r="S900" s="19">
        <v>-145205.95000000001</v>
      </c>
      <c r="T900" s="19">
        <v>-149471.91</v>
      </c>
      <c r="U900" s="19">
        <v>-318188.21000000002</v>
      </c>
      <c r="V900" s="19">
        <v>-352863.72</v>
      </c>
      <c r="W900" s="19">
        <v>-340679.33</v>
      </c>
      <c r="X900" s="19">
        <v>-361942.06</v>
      </c>
      <c r="Y900" s="19">
        <v>-473665.83</v>
      </c>
      <c r="Z900" s="19">
        <v>-312781.5</v>
      </c>
      <c r="AA900" s="19">
        <v>-432773.52</v>
      </c>
      <c r="AB900" s="19">
        <v>-921173.85</v>
      </c>
      <c r="AC900" s="19">
        <v>-353976.75</v>
      </c>
      <c r="AD900" s="19">
        <v>-335915.55</v>
      </c>
      <c r="AE900" s="19">
        <v>-355194.51</v>
      </c>
      <c r="AF900" s="19">
        <v>-405099.3</v>
      </c>
      <c r="AG900" s="19">
        <v>-374756.77</v>
      </c>
      <c r="AH900" s="19">
        <v>-258998.61</v>
      </c>
      <c r="AI900" s="19">
        <v>-319211.11</v>
      </c>
      <c r="AJ900" s="19">
        <v>-339998.66</v>
      </c>
      <c r="AK900" s="19">
        <v>-250979.79</v>
      </c>
      <c r="AL900" s="19">
        <v>-312838.13</v>
      </c>
      <c r="AM900" s="19">
        <v>-288817.51</v>
      </c>
      <c r="AN900" s="19">
        <v>-343121.94</v>
      </c>
      <c r="AO900" s="224">
        <v>-269388.84000000003</v>
      </c>
      <c r="AP900" s="224">
        <v>-256936.33</v>
      </c>
    </row>
    <row r="901" spans="1:42" x14ac:dyDescent="0.25">
      <c r="A901" s="28" t="s">
        <v>401</v>
      </c>
      <c r="B901" s="32"/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7876929.4400000004</v>
      </c>
      <c r="R901" s="19">
        <v>8626733.2599999998</v>
      </c>
      <c r="S901" s="19">
        <v>10834203.710000001</v>
      </c>
      <c r="T901" s="19">
        <v>12486005.5</v>
      </c>
      <c r="U901" s="19">
        <v>14446558.609999999</v>
      </c>
      <c r="V901" s="19">
        <v>15525142.449999999</v>
      </c>
      <c r="W901" s="19">
        <v>16230074.119999999</v>
      </c>
      <c r="X901" s="19">
        <v>17838758.649999999</v>
      </c>
      <c r="Y901" s="19">
        <v>19596412.829999998</v>
      </c>
      <c r="Z901" s="19">
        <v>17617655.949999999</v>
      </c>
      <c r="AA901" s="19">
        <v>22205456.879999999</v>
      </c>
      <c r="AB901" s="19">
        <v>21394510.550000001</v>
      </c>
      <c r="AC901" s="19">
        <v>19804282.949999999</v>
      </c>
      <c r="AD901" s="19">
        <v>22935792.57</v>
      </c>
      <c r="AE901" s="19">
        <v>23612924.73</v>
      </c>
      <c r="AF901" s="19">
        <v>22971975.789999999</v>
      </c>
      <c r="AG901" s="19">
        <v>26501060.469999999</v>
      </c>
      <c r="AH901" s="19">
        <v>26424159.98</v>
      </c>
      <c r="AI901" s="19">
        <v>25881753.640000001</v>
      </c>
      <c r="AJ901" s="19">
        <v>26654891.100000001</v>
      </c>
      <c r="AK901" s="19">
        <v>27167765.02</v>
      </c>
      <c r="AL901" s="19">
        <v>27558318.68</v>
      </c>
      <c r="AM901" s="19">
        <v>29983443.68</v>
      </c>
      <c r="AN901" s="19">
        <v>28289538.27</v>
      </c>
      <c r="AO901" s="224">
        <v>29478603.030000001</v>
      </c>
      <c r="AP901" s="224">
        <v>30567985.07</v>
      </c>
    </row>
    <row r="902" spans="1:42" x14ac:dyDescent="0.25">
      <c r="A902" s="28" t="s">
        <v>402</v>
      </c>
      <c r="B902" s="32"/>
      <c r="C902" s="19" t="s">
        <v>1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438</v>
      </c>
      <c r="S902" s="19">
        <v>490</v>
      </c>
      <c r="T902" s="19">
        <v>514</v>
      </c>
      <c r="U902" s="19">
        <v>549</v>
      </c>
      <c r="V902" s="19">
        <v>553</v>
      </c>
      <c r="W902" s="19">
        <v>557</v>
      </c>
      <c r="X902" s="19">
        <v>565</v>
      </c>
      <c r="Y902" s="19">
        <v>583</v>
      </c>
      <c r="Z902" s="19">
        <v>539</v>
      </c>
      <c r="AA902" s="19">
        <v>591</v>
      </c>
      <c r="AB902" s="19">
        <v>567</v>
      </c>
      <c r="AC902" s="19">
        <v>526</v>
      </c>
      <c r="AD902" s="19">
        <v>568</v>
      </c>
      <c r="AE902" s="19">
        <v>572</v>
      </c>
      <c r="AF902" s="19">
        <v>550</v>
      </c>
      <c r="AG902" s="19">
        <v>590</v>
      </c>
      <c r="AH902" s="19">
        <v>574</v>
      </c>
      <c r="AI902" s="19">
        <v>567</v>
      </c>
      <c r="AJ902" s="19">
        <v>561</v>
      </c>
      <c r="AK902" s="19">
        <v>555</v>
      </c>
      <c r="AL902" s="19">
        <v>553</v>
      </c>
      <c r="AM902" s="19">
        <v>578</v>
      </c>
      <c r="AN902" s="19">
        <v>559</v>
      </c>
      <c r="AO902" s="224">
        <v>549</v>
      </c>
      <c r="AP902" s="224">
        <v>562</v>
      </c>
    </row>
    <row r="903" spans="1:42" x14ac:dyDescent="0.25">
      <c r="A903" s="131" t="s">
        <v>867</v>
      </c>
      <c r="B903" s="132"/>
      <c r="C903" s="71"/>
      <c r="D903" s="71">
        <f t="shared" ref="D903:AP903" si="13">D901/C189</f>
        <v>13.23159509202454</v>
      </c>
      <c r="E903" s="71">
        <f t="shared" si="13"/>
        <v>0.77116085718311156</v>
      </c>
      <c r="F903" s="71">
        <f t="shared" si="13"/>
        <v>0.5036124098595981</v>
      </c>
      <c r="G903" s="71">
        <f t="shared" si="13"/>
        <v>0.40694643523492607</v>
      </c>
      <c r="H903" s="71">
        <f t="shared" si="13"/>
        <v>0.35765019235996398</v>
      </c>
      <c r="I903" s="71">
        <f t="shared" si="13"/>
        <v>0.24818687168850914</v>
      </c>
      <c r="J903" s="71">
        <f t="shared" si="13"/>
        <v>0.27167493461223002</v>
      </c>
      <c r="K903" s="71">
        <f t="shared" si="13"/>
        <v>0.18377023390565361</v>
      </c>
      <c r="L903" s="71">
        <f t="shared" si="13"/>
        <v>0.17265688099417487</v>
      </c>
      <c r="M903" s="71">
        <f t="shared" si="13"/>
        <v>0.18230329276078144</v>
      </c>
      <c r="N903" s="71">
        <f t="shared" si="13"/>
        <v>0.17098389748027121</v>
      </c>
      <c r="O903" s="71">
        <f t="shared" si="13"/>
        <v>0.21300813807371613</v>
      </c>
      <c r="P903" s="71">
        <f t="shared" si="13"/>
        <v>0.20313377258118293</v>
      </c>
      <c r="Q903" s="71">
        <f t="shared" si="13"/>
        <v>0.18932420450325679</v>
      </c>
      <c r="R903" s="71">
        <f t="shared" si="13"/>
        <v>0.20176034913695931</v>
      </c>
      <c r="S903" s="71">
        <f t="shared" si="13"/>
        <v>0.22999915364705123</v>
      </c>
      <c r="T903" s="71">
        <f t="shared" si="13"/>
        <v>0.22876783076374407</v>
      </c>
      <c r="U903" s="71">
        <f t="shared" si="13"/>
        <v>0.23423668871590023</v>
      </c>
      <c r="V903" s="71">
        <f t="shared" si="13"/>
        <v>0.23427394491824122</v>
      </c>
      <c r="W903" s="71">
        <f t="shared" si="13"/>
        <v>0.22452371033432753</v>
      </c>
      <c r="X903" s="71">
        <f t="shared" si="13"/>
        <v>0.22646173740057426</v>
      </c>
      <c r="Y903" s="71">
        <f t="shared" si="13"/>
        <v>0.23142494248010886</v>
      </c>
      <c r="Z903" s="71">
        <f t="shared" si="13"/>
        <v>0.19839393871253447</v>
      </c>
      <c r="AA903" s="71">
        <f t="shared" si="13"/>
        <v>0.23851966765954638</v>
      </c>
      <c r="AB903" s="71">
        <f t="shared" si="13"/>
        <v>0.21391244840632537</v>
      </c>
      <c r="AC903" s="71">
        <f t="shared" si="13"/>
        <v>0.19666433446694057</v>
      </c>
      <c r="AD903" s="71">
        <f t="shared" si="13"/>
        <v>0.22218113118199431</v>
      </c>
      <c r="AE903" s="71">
        <f t="shared" si="13"/>
        <v>0.21926538920063404</v>
      </c>
      <c r="AF903" s="71">
        <f t="shared" si="13"/>
        <v>0.2069625009611667</v>
      </c>
      <c r="AG903" s="71">
        <f t="shared" si="13"/>
        <v>0.22829227979026814</v>
      </c>
      <c r="AH903" s="71">
        <f t="shared" si="13"/>
        <v>0.21942530409121694</v>
      </c>
      <c r="AI903" s="71">
        <f t="shared" si="13"/>
        <v>0.2086698473728503</v>
      </c>
      <c r="AJ903" s="71">
        <f t="shared" si="13"/>
        <v>0.20998545581851427</v>
      </c>
      <c r="AK903" s="71">
        <f t="shared" si="13"/>
        <v>0.2085434496133928</v>
      </c>
      <c r="AL903" s="71">
        <f t="shared" si="13"/>
        <v>0.20596556865706683</v>
      </c>
      <c r="AM903" s="71">
        <f t="shared" si="13"/>
        <v>0.2184815341124112</v>
      </c>
      <c r="AN903" s="71">
        <f t="shared" si="13"/>
        <v>0.19667049996101993</v>
      </c>
      <c r="AO903" s="71">
        <f t="shared" si="13"/>
        <v>0.20609782130171325</v>
      </c>
      <c r="AP903" s="71">
        <f t="shared" si="13"/>
        <v>0.21581790417684382</v>
      </c>
    </row>
    <row r="904" spans="1:42" x14ac:dyDescent="0.25">
      <c r="A904" s="16" t="s">
        <v>403</v>
      </c>
      <c r="C904" s="7"/>
      <c r="D904" s="7"/>
      <c r="E904" s="7"/>
      <c r="F904" s="7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226"/>
      <c r="AP904" s="226"/>
    </row>
    <row r="905" spans="1:42" x14ac:dyDescent="0.25">
      <c r="A905" s="16" t="s">
        <v>404</v>
      </c>
      <c r="C905" s="7"/>
      <c r="D905" s="7"/>
      <c r="E905" s="7"/>
      <c r="F905" s="7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226"/>
      <c r="AP905" s="226"/>
    </row>
    <row r="906" spans="1:42" x14ac:dyDescent="0.25">
      <c r="A906" s="16" t="s">
        <v>405</v>
      </c>
      <c r="C906" s="7"/>
      <c r="D906" s="7"/>
      <c r="E906" s="7"/>
      <c r="F906" s="7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226"/>
      <c r="AP906" s="226"/>
    </row>
    <row r="907" spans="1:42" x14ac:dyDescent="0.25">
      <c r="A907" s="16" t="s">
        <v>406</v>
      </c>
      <c r="C907" s="7"/>
      <c r="D907" s="7"/>
      <c r="E907" s="7"/>
      <c r="F907" s="7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226"/>
      <c r="AP907" s="226"/>
    </row>
    <row r="908" spans="1:42" x14ac:dyDescent="0.25">
      <c r="A908" s="36" t="s">
        <v>407</v>
      </c>
      <c r="B908" s="3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</row>
    <row r="909" spans="1:42" x14ac:dyDescent="0.25">
      <c r="A909" s="36" t="s">
        <v>408</v>
      </c>
      <c r="B909" s="3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</row>
    <row r="910" spans="1:42" x14ac:dyDescent="0.25">
      <c r="A910" s="36" t="s">
        <v>409</v>
      </c>
      <c r="B910" s="3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</row>
    <row r="911" spans="1:42" x14ac:dyDescent="0.25">
      <c r="A911" s="36"/>
      <c r="B911" s="3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218"/>
      <c r="AP911" s="218"/>
    </row>
    <row r="912" spans="1:42" x14ac:dyDescent="0.25">
      <c r="A912" s="49" t="s">
        <v>411</v>
      </c>
      <c r="B912" s="50"/>
      <c r="C912" s="7"/>
      <c r="D912" s="7"/>
      <c r="E912" s="7"/>
      <c r="F912" s="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218"/>
      <c r="AP912" s="218"/>
    </row>
    <row r="913" spans="1:42" x14ac:dyDescent="0.25">
      <c r="A913" s="28" t="s">
        <v>412</v>
      </c>
      <c r="B913" s="32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81369.600000000006</v>
      </c>
      <c r="AE913" s="19">
        <v>86444.54</v>
      </c>
      <c r="AF913" s="19">
        <v>85167.59</v>
      </c>
      <c r="AG913" s="19">
        <v>97035.96</v>
      </c>
      <c r="AH913" s="19">
        <v>83984.86</v>
      </c>
      <c r="AI913" s="19">
        <v>125184.02</v>
      </c>
      <c r="AJ913" s="19">
        <v>129350.68</v>
      </c>
      <c r="AK913" s="19">
        <v>153390.47</v>
      </c>
      <c r="AL913" s="19">
        <v>169332.23</v>
      </c>
      <c r="AM913" s="19">
        <v>204330.67</v>
      </c>
      <c r="AN913" s="19">
        <v>211122.96</v>
      </c>
      <c r="AO913" s="224">
        <v>240499.14</v>
      </c>
      <c r="AP913" s="224">
        <v>274564.44</v>
      </c>
    </row>
    <row r="914" spans="1:42" x14ac:dyDescent="0.25">
      <c r="A914" s="36" t="s">
        <v>413</v>
      </c>
      <c r="B914" s="37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23</v>
      </c>
      <c r="AE914" s="17">
        <v>25</v>
      </c>
      <c r="AF914" s="17">
        <v>26</v>
      </c>
      <c r="AG914" s="17">
        <v>29</v>
      </c>
      <c r="AH914" s="17">
        <v>25</v>
      </c>
      <c r="AI914" s="17">
        <v>37</v>
      </c>
      <c r="AJ914" s="17">
        <v>40</v>
      </c>
      <c r="AK914" s="17">
        <v>47</v>
      </c>
      <c r="AL914" s="17">
        <v>51</v>
      </c>
      <c r="AM914" s="17">
        <v>56</v>
      </c>
      <c r="AN914" s="17">
        <v>58</v>
      </c>
      <c r="AO914" s="218">
        <v>64</v>
      </c>
      <c r="AP914" s="218">
        <v>72</v>
      </c>
    </row>
    <row r="915" spans="1:42" x14ac:dyDescent="0.25">
      <c r="A915" s="28" t="s">
        <v>414</v>
      </c>
      <c r="B915" s="32"/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33739.919999999998</v>
      </c>
      <c r="AK915" s="19">
        <v>42746.33</v>
      </c>
      <c r="AL915" s="19">
        <v>28947.22</v>
      </c>
      <c r="AM915" s="19">
        <v>28694.23</v>
      </c>
      <c r="AN915" s="19">
        <v>49788.81</v>
      </c>
      <c r="AO915" s="224">
        <v>42130.47</v>
      </c>
      <c r="AP915" s="224">
        <v>55204.75</v>
      </c>
    </row>
    <row r="916" spans="1:42" x14ac:dyDescent="0.25">
      <c r="A916" s="28" t="s">
        <v>415</v>
      </c>
      <c r="B916" s="32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976.85</v>
      </c>
      <c r="AI916" s="19">
        <v>6358.02</v>
      </c>
      <c r="AJ916" s="19">
        <v>16447.66</v>
      </c>
      <c r="AK916" s="19">
        <v>8532.7099999999991</v>
      </c>
      <c r="AL916" s="19">
        <v>15967.86</v>
      </c>
      <c r="AM916" s="19">
        <v>20523.86</v>
      </c>
      <c r="AN916" s="19">
        <v>12093.4</v>
      </c>
      <c r="AO916" s="224">
        <v>24361.14</v>
      </c>
      <c r="AP916" s="224">
        <v>6728.56</v>
      </c>
    </row>
    <row r="917" spans="1:42" x14ac:dyDescent="0.25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  <c r="AK917" s="19">
        <v>9457.43</v>
      </c>
      <c r="AL917" s="19">
        <v>7777.9</v>
      </c>
      <c r="AM917" s="19">
        <v>6055.43</v>
      </c>
      <c r="AN917" s="19">
        <v>8091.74</v>
      </c>
      <c r="AO917" s="224">
        <v>0</v>
      </c>
      <c r="AP917" s="224">
        <v>28159.39</v>
      </c>
    </row>
    <row r="918" spans="1:42" x14ac:dyDescent="0.25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0</v>
      </c>
      <c r="AI918" s="19">
        <v>7899.87</v>
      </c>
      <c r="AJ918" s="19">
        <v>2612.48</v>
      </c>
      <c r="AK918" s="19">
        <v>10397.799999999999</v>
      </c>
      <c r="AL918" s="19">
        <v>16551.099999999999</v>
      </c>
      <c r="AM918" s="19">
        <v>16847.490000000002</v>
      </c>
      <c r="AN918" s="19">
        <v>15599.99</v>
      </c>
      <c r="AO918" s="224">
        <v>15724.61</v>
      </c>
      <c r="AP918" s="224">
        <v>8078.9</v>
      </c>
    </row>
    <row r="919" spans="1:42" x14ac:dyDescent="0.25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0</v>
      </c>
      <c r="AI919" s="19">
        <v>8653.9599999999991</v>
      </c>
      <c r="AJ919" s="19">
        <v>0</v>
      </c>
      <c r="AK919" s="19">
        <v>2619.0100000000002</v>
      </c>
      <c r="AL919" s="19">
        <v>5050.21</v>
      </c>
      <c r="AM919" s="19">
        <v>9899.7099999999991</v>
      </c>
      <c r="AN919" s="19">
        <v>3972.33</v>
      </c>
      <c r="AO919" s="224">
        <v>20972.69</v>
      </c>
      <c r="AP919" s="224">
        <v>26064.95</v>
      </c>
    </row>
    <row r="920" spans="1:42" x14ac:dyDescent="0.25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13560.99</v>
      </c>
      <c r="AF920" s="19">
        <v>608.79</v>
      </c>
      <c r="AG920" s="19">
        <v>555.32000000000005</v>
      </c>
      <c r="AH920" s="19">
        <v>0</v>
      </c>
      <c r="AI920" s="19">
        <v>8482.27</v>
      </c>
      <c r="AJ920" s="19">
        <v>5778.48</v>
      </c>
      <c r="AK920" s="19">
        <v>6744.34</v>
      </c>
      <c r="AL920" s="19">
        <v>7830.44</v>
      </c>
      <c r="AM920" s="19">
        <v>2923.75</v>
      </c>
      <c r="AN920" s="19">
        <v>4858.5200000000004</v>
      </c>
      <c r="AO920" s="224">
        <v>0</v>
      </c>
      <c r="AP920" s="224">
        <v>7532.71</v>
      </c>
    </row>
    <row r="921" spans="1:42" x14ac:dyDescent="0.25">
      <c r="A921" s="36" t="s">
        <v>421</v>
      </c>
      <c r="B921" s="37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9</v>
      </c>
      <c r="AK921" s="17">
        <v>11</v>
      </c>
      <c r="AL921" s="17">
        <v>6</v>
      </c>
      <c r="AM921" s="17">
        <v>8</v>
      </c>
      <c r="AN921" s="17">
        <v>10</v>
      </c>
      <c r="AO921" s="218">
        <v>9</v>
      </c>
      <c r="AP921" s="218">
        <v>11</v>
      </c>
    </row>
    <row r="922" spans="1:42" x14ac:dyDescent="0.25">
      <c r="A922" s="36" t="s">
        <v>422</v>
      </c>
      <c r="B922" s="37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1</v>
      </c>
      <c r="AI922" s="17">
        <v>1</v>
      </c>
      <c r="AJ922" s="17">
        <v>3</v>
      </c>
      <c r="AK922" s="17">
        <v>2</v>
      </c>
      <c r="AL922" s="17">
        <v>4</v>
      </c>
      <c r="AM922" s="17">
        <v>3</v>
      </c>
      <c r="AN922" s="17">
        <v>4</v>
      </c>
      <c r="AO922" s="218">
        <v>6</v>
      </c>
      <c r="AP922" s="218">
        <v>2</v>
      </c>
    </row>
    <row r="923" spans="1:42" x14ac:dyDescent="0.25">
      <c r="A923" s="36" t="s">
        <v>423</v>
      </c>
      <c r="B923" s="37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  <c r="AK923" s="17">
        <v>2</v>
      </c>
      <c r="AL923" s="17">
        <v>2</v>
      </c>
      <c r="AM923" s="17">
        <v>2</v>
      </c>
      <c r="AN923" s="17">
        <v>3</v>
      </c>
      <c r="AO923" s="218">
        <v>0</v>
      </c>
      <c r="AP923" s="218">
        <v>6</v>
      </c>
    </row>
    <row r="924" spans="1:42" x14ac:dyDescent="0.25">
      <c r="A924" s="36" t="s">
        <v>424</v>
      </c>
      <c r="B924" s="37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0</v>
      </c>
      <c r="AI924" s="17">
        <v>2</v>
      </c>
      <c r="AJ924" s="17">
        <v>1</v>
      </c>
      <c r="AK924" s="17">
        <v>3</v>
      </c>
      <c r="AL924" s="17">
        <v>5</v>
      </c>
      <c r="AM924" s="17">
        <v>3</v>
      </c>
      <c r="AN924" s="17">
        <v>2</v>
      </c>
      <c r="AO924" s="218">
        <v>3</v>
      </c>
      <c r="AP924" s="218">
        <v>1</v>
      </c>
    </row>
    <row r="925" spans="1:42" x14ac:dyDescent="0.25">
      <c r="A925" s="36" t="s">
        <v>425</v>
      </c>
      <c r="B925" s="37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0</v>
      </c>
      <c r="AI925" s="17">
        <v>3</v>
      </c>
      <c r="AJ925" s="17">
        <v>0</v>
      </c>
      <c r="AK925" s="17">
        <v>1</v>
      </c>
      <c r="AL925" s="17">
        <v>1</v>
      </c>
      <c r="AM925" s="17">
        <v>2</v>
      </c>
      <c r="AN925" s="17">
        <v>1</v>
      </c>
      <c r="AO925" s="218">
        <v>3</v>
      </c>
      <c r="AP925" s="218">
        <v>4</v>
      </c>
    </row>
    <row r="926" spans="1:42" x14ac:dyDescent="0.25">
      <c r="A926" s="36" t="s">
        <v>622</v>
      </c>
      <c r="B926" s="37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3</v>
      </c>
      <c r="AF926" s="17">
        <v>1</v>
      </c>
      <c r="AG926" s="17">
        <v>1</v>
      </c>
      <c r="AH926" s="17">
        <v>0</v>
      </c>
      <c r="AI926" s="17">
        <v>1</v>
      </c>
      <c r="AJ926" s="17">
        <v>2</v>
      </c>
      <c r="AK926" s="17">
        <v>2</v>
      </c>
      <c r="AL926" s="17">
        <v>3</v>
      </c>
      <c r="AM926" s="17">
        <v>1</v>
      </c>
      <c r="AN926" s="17">
        <v>1</v>
      </c>
      <c r="AO926" s="218">
        <v>0</v>
      </c>
      <c r="AP926" s="218">
        <v>2</v>
      </c>
    </row>
    <row r="927" spans="1:42" x14ac:dyDescent="0.25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69393.17</v>
      </c>
      <c r="AE927" s="19">
        <v>66402.42</v>
      </c>
      <c r="AF927" s="19">
        <v>65082.01</v>
      </c>
      <c r="AG927" s="19">
        <v>69945.070000000007</v>
      </c>
      <c r="AH927" s="19">
        <v>83008.009999999995</v>
      </c>
      <c r="AI927" s="19">
        <v>92842.880000000005</v>
      </c>
      <c r="AJ927" s="19">
        <v>103594.99</v>
      </c>
      <c r="AK927" s="19">
        <v>115639.18</v>
      </c>
      <c r="AL927" s="19">
        <v>116154.72</v>
      </c>
      <c r="AM927" s="19">
        <v>148080.43</v>
      </c>
      <c r="AN927" s="19">
        <v>166506.98000000001</v>
      </c>
      <c r="AO927" s="224">
        <v>179440.7</v>
      </c>
      <c r="AP927" s="224">
        <v>197999.93</v>
      </c>
    </row>
    <row r="928" spans="1:42" x14ac:dyDescent="0.25">
      <c r="C928" s="7"/>
      <c r="D928" s="7"/>
      <c r="E928" s="7"/>
      <c r="F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 spans="1:42" ht="18" hidden="1" outlineLevel="1" x14ac:dyDescent="0.25">
      <c r="A929" s="97" t="s">
        <v>429</v>
      </c>
      <c r="B929" s="51"/>
      <c r="C929" s="7"/>
      <c r="D929" s="7"/>
      <c r="E929" s="7"/>
      <c r="F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224"/>
      <c r="AP929" s="224"/>
    </row>
    <row r="930" spans="1:42" hidden="1" outlineLevel="1" x14ac:dyDescent="0.25">
      <c r="A930" s="28" t="s">
        <v>430</v>
      </c>
      <c r="B930" s="32"/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110056.7</v>
      </c>
      <c r="R930" s="19">
        <v>49890.64</v>
      </c>
      <c r="S930" s="19">
        <v>124029.56</v>
      </c>
      <c r="T930" s="19">
        <v>161651.81</v>
      </c>
      <c r="U930" s="19">
        <v>335084.05</v>
      </c>
      <c r="V930" s="19">
        <v>299558.46000000002</v>
      </c>
      <c r="W930" s="19">
        <v>163763.51</v>
      </c>
      <c r="X930" s="19">
        <v>580763.79</v>
      </c>
      <c r="Y930" s="19">
        <v>436179.54</v>
      </c>
      <c r="Z930" s="19">
        <v>225675.96</v>
      </c>
      <c r="AA930" s="19">
        <v>729830.3</v>
      </c>
      <c r="AB930" s="19">
        <v>555672.68000000005</v>
      </c>
      <c r="AC930" s="19">
        <v>589146.4</v>
      </c>
      <c r="AD930" s="19">
        <v>602414.17000000004</v>
      </c>
      <c r="AE930" s="19">
        <v>616171.54</v>
      </c>
      <c r="AF930" s="19">
        <v>637909.56000000006</v>
      </c>
      <c r="AG930" s="19">
        <v>697671.36</v>
      </c>
      <c r="AH930" s="19">
        <v>718308.62</v>
      </c>
      <c r="AI930" s="19">
        <v>766142.55</v>
      </c>
      <c r="AJ930" s="19">
        <v>796673.11</v>
      </c>
      <c r="AK930" s="19">
        <v>817339.51</v>
      </c>
      <c r="AL930" s="19">
        <v>839056.86</v>
      </c>
      <c r="AM930" s="19">
        <v>882196.65</v>
      </c>
      <c r="AN930" s="19">
        <v>916140.85</v>
      </c>
      <c r="AO930" s="224">
        <v>927164.3</v>
      </c>
      <c r="AP930" s="224">
        <v>910546.52</v>
      </c>
    </row>
    <row r="931" spans="1:42" hidden="1" outlineLevel="1" x14ac:dyDescent="0.25">
      <c r="A931" s="28" t="s">
        <v>846</v>
      </c>
      <c r="B931" s="32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B931" s="17"/>
      <c r="AC931" s="17">
        <v>20644</v>
      </c>
      <c r="AD931" s="17">
        <v>20879</v>
      </c>
      <c r="AE931" s="17">
        <v>21400</v>
      </c>
      <c r="AF931" s="17">
        <v>22093</v>
      </c>
      <c r="AG931" s="17">
        <v>22914</v>
      </c>
      <c r="AH931" s="17">
        <v>23950</v>
      </c>
      <c r="AI931" s="17">
        <v>24845</v>
      </c>
      <c r="AJ931" s="17">
        <v>25669</v>
      </c>
      <c r="AK931" s="17">
        <v>26404</v>
      </c>
      <c r="AL931" s="17">
        <v>26945</v>
      </c>
      <c r="AM931" s="17">
        <v>27718</v>
      </c>
      <c r="AN931" s="17">
        <v>28943</v>
      </c>
      <c r="AO931" s="218">
        <v>29048</v>
      </c>
      <c r="AP931" s="218">
        <v>28790</v>
      </c>
    </row>
    <row r="932" spans="1:42" hidden="1" outlineLevel="1" x14ac:dyDescent="0.25">
      <c r="A932" s="28" t="s">
        <v>431</v>
      </c>
      <c r="B932" s="32"/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-1416.3</v>
      </c>
      <c r="T932" s="19">
        <v>-1343.85</v>
      </c>
      <c r="U932" s="19">
        <v>-4680.24</v>
      </c>
      <c r="V932" s="19">
        <v>-2961.56</v>
      </c>
      <c r="W932" s="19">
        <v>-3653.4</v>
      </c>
      <c r="X932" s="19">
        <v>-4101.22</v>
      </c>
      <c r="Y932" s="19">
        <v>-7080.5</v>
      </c>
      <c r="Z932" s="19">
        <v>-10560.45</v>
      </c>
      <c r="AA932" s="19">
        <v>-4552.1899999999996</v>
      </c>
      <c r="AB932" s="19">
        <v>-3025.99</v>
      </c>
      <c r="AC932" s="19">
        <v>-4702.8</v>
      </c>
      <c r="AD932" s="19">
        <v>-6548.66</v>
      </c>
      <c r="AE932" s="19">
        <v>-3209.68</v>
      </c>
      <c r="AF932" s="19">
        <v>-6012.98</v>
      </c>
      <c r="AG932" s="19">
        <v>-7075.19</v>
      </c>
      <c r="AH932" s="19">
        <v>-2190.15</v>
      </c>
      <c r="AI932" s="19">
        <v>-2783.95</v>
      </c>
      <c r="AJ932" s="19">
        <v>-3093.21</v>
      </c>
      <c r="AK932" s="19">
        <v>-2657.18</v>
      </c>
      <c r="AL932" s="19">
        <v>-2566.34</v>
      </c>
      <c r="AM932" s="19">
        <v>-5182.1400000000003</v>
      </c>
      <c r="AN932" s="19">
        <v>-1733.01</v>
      </c>
      <c r="AO932" s="224">
        <v>-3610.63</v>
      </c>
      <c r="AP932" s="224">
        <v>-3601.09</v>
      </c>
    </row>
    <row r="933" spans="1:42" hidden="1" outlineLevel="1" x14ac:dyDescent="0.25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224">
        <v>0</v>
      </c>
      <c r="AP933" s="224">
        <v>0</v>
      </c>
    </row>
    <row r="934" spans="1:42" hidden="1" outlineLevel="1" x14ac:dyDescent="0.25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224">
        <v>0</v>
      </c>
      <c r="AP934" s="224">
        <v>0</v>
      </c>
    </row>
    <row r="935" spans="1:42" hidden="1" outlineLevel="1" x14ac:dyDescent="0.25">
      <c r="A935" s="28" t="s">
        <v>434</v>
      </c>
      <c r="B935" s="32"/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85693.72</v>
      </c>
      <c r="R935" s="19">
        <v>110238.02</v>
      </c>
      <c r="S935" s="19">
        <v>151220.99</v>
      </c>
      <c r="T935" s="19">
        <v>156481.94</v>
      </c>
      <c r="U935" s="19">
        <v>131697.59</v>
      </c>
      <c r="V935" s="19">
        <v>137210.97</v>
      </c>
      <c r="W935" s="19">
        <v>216034.54</v>
      </c>
      <c r="X935" s="19">
        <v>193017.69</v>
      </c>
      <c r="Y935" s="19">
        <v>180195.22</v>
      </c>
      <c r="Z935" s="19">
        <v>192884.71</v>
      </c>
      <c r="AA935" s="19">
        <v>150376.91</v>
      </c>
      <c r="AB935" s="19">
        <v>160680.99</v>
      </c>
      <c r="AC935" s="19">
        <v>176274.47</v>
      </c>
      <c r="AD935" s="19">
        <v>202890.37</v>
      </c>
      <c r="AE935" s="19">
        <v>176097.66</v>
      </c>
      <c r="AF935" s="19">
        <v>190151.39</v>
      </c>
      <c r="AG935" s="19">
        <v>180518.45</v>
      </c>
      <c r="AH935" s="19">
        <v>166967.29999999999</v>
      </c>
      <c r="AI935" s="19">
        <v>150149.25</v>
      </c>
      <c r="AJ935" s="19">
        <v>171083.59</v>
      </c>
      <c r="AK935" s="19">
        <v>176128.44</v>
      </c>
      <c r="AL935" s="19">
        <v>178596.97</v>
      </c>
      <c r="AM935" s="19">
        <v>150372.44</v>
      </c>
      <c r="AN935" s="19">
        <v>151478.65</v>
      </c>
      <c r="AO935" s="224">
        <v>140426.07999999999</v>
      </c>
      <c r="AP935" s="224">
        <v>191798.07</v>
      </c>
    </row>
    <row r="936" spans="1:42" hidden="1" outlineLevel="1" x14ac:dyDescent="0.25">
      <c r="A936" s="28" t="s">
        <v>847</v>
      </c>
      <c r="B936" s="32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C936" s="17">
        <v>1235</v>
      </c>
      <c r="AD936" s="17">
        <v>1459</v>
      </c>
      <c r="AE936" s="17">
        <v>1266</v>
      </c>
      <c r="AF936" s="17">
        <v>1352</v>
      </c>
      <c r="AG936" s="17">
        <v>1301</v>
      </c>
      <c r="AH936" s="17">
        <v>1175</v>
      </c>
      <c r="AI936" s="17">
        <v>1144</v>
      </c>
      <c r="AJ936" s="17">
        <v>1232</v>
      </c>
      <c r="AK936" s="17">
        <v>1301</v>
      </c>
      <c r="AL936" s="17">
        <v>1341</v>
      </c>
      <c r="AM936" s="17">
        <v>1160</v>
      </c>
      <c r="AN936" s="17">
        <v>1241</v>
      </c>
      <c r="AO936" s="218">
        <v>1136</v>
      </c>
      <c r="AP936" s="218">
        <v>1495</v>
      </c>
    </row>
    <row r="937" spans="1:42" hidden="1" outlineLevel="1" x14ac:dyDescent="0.25">
      <c r="A937" s="28" t="s">
        <v>737</v>
      </c>
      <c r="B937" s="32"/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-468.46</v>
      </c>
      <c r="R937" s="19">
        <v>-946.63</v>
      </c>
      <c r="S937" s="19">
        <v>-1215.76</v>
      </c>
      <c r="T937" s="19">
        <v>-1752.22</v>
      </c>
      <c r="U937" s="19">
        <v>-1331.75</v>
      </c>
      <c r="V937" s="19">
        <v>-2303.1799999999998</v>
      </c>
      <c r="W937" s="19">
        <v>-717.84</v>
      </c>
      <c r="X937" s="19">
        <v>-2045.41</v>
      </c>
      <c r="Y937" s="19">
        <v>-3344.49</v>
      </c>
      <c r="Z937" s="19">
        <v>-2055.09</v>
      </c>
      <c r="AA937" s="19">
        <v>-3478.08</v>
      </c>
      <c r="AB937" s="19">
        <v>-1277.73</v>
      </c>
      <c r="AC937" s="19">
        <v>-2232.7399999999998</v>
      </c>
      <c r="AD937" s="19">
        <v>-1904.99</v>
      </c>
      <c r="AE937" s="19">
        <v>-2535.2399999999998</v>
      </c>
      <c r="AF937" s="19">
        <v>-2950.97</v>
      </c>
      <c r="AG937" s="19">
        <v>-2213.39</v>
      </c>
      <c r="AH937" s="19">
        <v>-1945.71</v>
      </c>
      <c r="AI937" s="19">
        <v>-1437.8</v>
      </c>
      <c r="AJ937" s="19">
        <v>-1927.39</v>
      </c>
      <c r="AK937" s="19">
        <v>-850.92</v>
      </c>
      <c r="AL937" s="19">
        <v>-1295.9100000000001</v>
      </c>
      <c r="AM937" s="19">
        <v>-1442.17</v>
      </c>
      <c r="AN937" s="19">
        <v>-1337.59</v>
      </c>
      <c r="AO937" s="224">
        <v>-494.89</v>
      </c>
      <c r="AP937" s="224">
        <v>-881.54</v>
      </c>
    </row>
    <row r="938" spans="1:42" hidden="1" outlineLevel="1" x14ac:dyDescent="0.25">
      <c r="A938" s="28" t="s">
        <v>435</v>
      </c>
      <c r="B938" s="32"/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20408.77</v>
      </c>
      <c r="S938" s="19">
        <v>47535.4</v>
      </c>
      <c r="T938" s="19">
        <v>39415.040000000001</v>
      </c>
      <c r="U938" s="19">
        <v>69764.56</v>
      </c>
      <c r="V938" s="19">
        <v>50761.09</v>
      </c>
      <c r="W938" s="19">
        <v>22225.5</v>
      </c>
      <c r="X938" s="19">
        <v>80053.19</v>
      </c>
      <c r="Y938" s="19">
        <v>50888.160000000003</v>
      </c>
      <c r="Z938" s="19">
        <v>26506.34</v>
      </c>
      <c r="AA938" s="19">
        <v>100425.89</v>
      </c>
      <c r="AB938" s="19">
        <v>72743.12</v>
      </c>
      <c r="AC938" s="19">
        <v>72410.33</v>
      </c>
      <c r="AD938" s="19">
        <v>64957.06</v>
      </c>
      <c r="AE938" s="19">
        <v>69886.66</v>
      </c>
      <c r="AF938" s="19">
        <v>74792.160000000003</v>
      </c>
      <c r="AG938" s="19">
        <v>73277.62</v>
      </c>
      <c r="AH938" s="19">
        <v>83817.539999999994</v>
      </c>
      <c r="AI938" s="19">
        <v>80175.16</v>
      </c>
      <c r="AJ938" s="19">
        <v>91003.95</v>
      </c>
      <c r="AK938" s="19">
        <v>88809.05</v>
      </c>
      <c r="AL938" s="19">
        <v>89572.97</v>
      </c>
      <c r="AM938" s="19">
        <v>92209.65</v>
      </c>
      <c r="AN938" s="19">
        <v>107570.13</v>
      </c>
      <c r="AO938" s="224">
        <v>99884.33</v>
      </c>
      <c r="AP938" s="224">
        <v>102821.91</v>
      </c>
    </row>
    <row r="939" spans="1:42" hidden="1" outlineLevel="1" x14ac:dyDescent="0.25">
      <c r="A939" s="28" t="s">
        <v>848</v>
      </c>
      <c r="B939" s="32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C939" s="17">
        <v>2623</v>
      </c>
      <c r="AD939" s="17">
        <v>2365</v>
      </c>
      <c r="AE939" s="17">
        <v>2508</v>
      </c>
      <c r="AF939" s="17">
        <v>2671</v>
      </c>
      <c r="AG939" s="17">
        <v>2633</v>
      </c>
      <c r="AH939" s="17">
        <v>3024</v>
      </c>
      <c r="AI939" s="17">
        <v>2878</v>
      </c>
      <c r="AJ939" s="17">
        <v>3274</v>
      </c>
      <c r="AK939" s="17">
        <v>3145</v>
      </c>
      <c r="AL939" s="17">
        <v>3201</v>
      </c>
      <c r="AM939" s="17">
        <v>3277</v>
      </c>
      <c r="AN939" s="17">
        <v>3803</v>
      </c>
      <c r="AO939" s="218">
        <v>3551</v>
      </c>
      <c r="AP939" s="218">
        <v>3659</v>
      </c>
    </row>
    <row r="940" spans="1:42" hidden="1" outlineLevel="1" x14ac:dyDescent="0.25">
      <c r="A940" s="28" t="s">
        <v>436</v>
      </c>
      <c r="B940" s="32"/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-6175.5</v>
      </c>
      <c r="T940" s="19">
        <v>-4960.51</v>
      </c>
      <c r="U940" s="19">
        <v>-6669.69</v>
      </c>
      <c r="V940" s="19">
        <v>-6753.13</v>
      </c>
      <c r="W940" s="19">
        <v>-5401.61</v>
      </c>
      <c r="X940" s="19">
        <v>-7128.71</v>
      </c>
      <c r="Y940" s="19">
        <v>-7419.73</v>
      </c>
      <c r="Z940" s="19">
        <v>-5807.81</v>
      </c>
      <c r="AA940" s="19">
        <v>-8457.6</v>
      </c>
      <c r="AB940" s="19">
        <v>-9204.2000000000007</v>
      </c>
      <c r="AC940" s="19">
        <v>-8022.36</v>
      </c>
      <c r="AD940" s="19">
        <v>-8843.0400000000009</v>
      </c>
      <c r="AE940" s="19">
        <v>-8922.58</v>
      </c>
      <c r="AF940" s="19">
        <v>-8323.09</v>
      </c>
      <c r="AG940" s="19">
        <v>-9000.1200000000008</v>
      </c>
      <c r="AH940" s="19">
        <v>-9067.09</v>
      </c>
      <c r="AI940" s="19">
        <v>-8893.25</v>
      </c>
      <c r="AJ940" s="19">
        <v>-10501.85</v>
      </c>
      <c r="AK940" s="19">
        <v>-10110.91</v>
      </c>
      <c r="AL940" s="19">
        <v>-9297</v>
      </c>
      <c r="AM940" s="19">
        <v>-7991.28</v>
      </c>
      <c r="AN940" s="19">
        <v>-9244.0400000000009</v>
      </c>
      <c r="AO940" s="224">
        <v>-9460.02</v>
      </c>
      <c r="AP940" s="224">
        <v>-11294.22</v>
      </c>
    </row>
    <row r="941" spans="1:42" hidden="1" outlineLevel="1" x14ac:dyDescent="0.25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224">
        <v>0</v>
      </c>
      <c r="AP941" s="224">
        <v>0</v>
      </c>
    </row>
    <row r="942" spans="1:42" hidden="1" outlineLevel="1" x14ac:dyDescent="0.25">
      <c r="A942" s="28" t="s">
        <v>849</v>
      </c>
      <c r="B942" s="32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218">
        <v>0</v>
      </c>
      <c r="AP942" s="218">
        <v>0</v>
      </c>
    </row>
    <row r="943" spans="1:42" hidden="1" outlineLevel="1" x14ac:dyDescent="0.25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7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224">
        <v>0</v>
      </c>
      <c r="AP943" s="224">
        <v>0</v>
      </c>
    </row>
    <row r="944" spans="1:42" hidden="1" outlineLevel="1" x14ac:dyDescent="0.25">
      <c r="A944" s="28" t="s">
        <v>439</v>
      </c>
      <c r="B944" s="32"/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1070</v>
      </c>
      <c r="S944" s="19">
        <v>1030</v>
      </c>
      <c r="T944" s="19">
        <v>1233.18</v>
      </c>
      <c r="U944" s="19">
        <v>1745.88</v>
      </c>
      <c r="V944" s="19">
        <v>1560</v>
      </c>
      <c r="W944" s="19">
        <v>1765</v>
      </c>
      <c r="X944" s="19">
        <v>1674</v>
      </c>
      <c r="Y944" s="19">
        <v>1912.98</v>
      </c>
      <c r="Z944" s="19">
        <v>1304.5</v>
      </c>
      <c r="AA944" s="19">
        <v>1684.58</v>
      </c>
      <c r="AB944" s="19">
        <v>1950</v>
      </c>
      <c r="AC944" s="19">
        <v>1220</v>
      </c>
      <c r="AD944" s="19">
        <v>1590.61</v>
      </c>
      <c r="AE944" s="19">
        <v>1605.49</v>
      </c>
      <c r="AF944" s="19">
        <v>1235</v>
      </c>
      <c r="AG944" s="19">
        <v>1360</v>
      </c>
      <c r="AH944" s="19">
        <v>1035.6500000000001</v>
      </c>
      <c r="AI944" s="19">
        <v>1180</v>
      </c>
      <c r="AJ944" s="19">
        <v>1271.67</v>
      </c>
      <c r="AK944" s="19">
        <v>1070</v>
      </c>
      <c r="AL944" s="19">
        <v>1050</v>
      </c>
      <c r="AM944" s="19">
        <v>1525.98</v>
      </c>
      <c r="AN944" s="19">
        <v>1450</v>
      </c>
      <c r="AO944" s="224">
        <v>770</v>
      </c>
      <c r="AP944" s="224">
        <v>895</v>
      </c>
    </row>
    <row r="945" spans="1:42" hidden="1" outlineLevel="1" x14ac:dyDescent="0.25">
      <c r="A945" s="28" t="s">
        <v>855</v>
      </c>
      <c r="B945" s="32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C945" s="17">
        <v>46</v>
      </c>
      <c r="AD945" s="17">
        <v>58</v>
      </c>
      <c r="AE945" s="17">
        <v>60</v>
      </c>
      <c r="AF945" s="17">
        <v>47</v>
      </c>
      <c r="AG945" s="17">
        <v>52</v>
      </c>
      <c r="AH945" s="17">
        <v>40</v>
      </c>
      <c r="AI945" s="17">
        <v>44</v>
      </c>
      <c r="AJ945" s="17">
        <v>47</v>
      </c>
      <c r="AK945" s="17">
        <v>40</v>
      </c>
      <c r="AL945" s="17">
        <v>40</v>
      </c>
      <c r="AM945" s="17">
        <v>56</v>
      </c>
      <c r="AN945" s="17">
        <v>54</v>
      </c>
      <c r="AO945" s="218">
        <v>30</v>
      </c>
      <c r="AP945" s="218">
        <v>31</v>
      </c>
    </row>
    <row r="946" spans="1:42" hidden="1" outlineLevel="1" x14ac:dyDescent="0.25">
      <c r="A946" s="28" t="s">
        <v>440</v>
      </c>
      <c r="B946" s="32"/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-260</v>
      </c>
      <c r="T946" s="19">
        <v>-300</v>
      </c>
      <c r="U946" s="19">
        <v>-285</v>
      </c>
      <c r="V946" s="19">
        <v>-200</v>
      </c>
      <c r="W946" s="19">
        <v>-520</v>
      </c>
      <c r="X946" s="19">
        <v>-235</v>
      </c>
      <c r="Y946" s="19">
        <v>-425</v>
      </c>
      <c r="Z946" s="19">
        <v>-360</v>
      </c>
      <c r="AA946" s="19">
        <v>-520</v>
      </c>
      <c r="AB946" s="19">
        <v>-475</v>
      </c>
      <c r="AC946" s="19">
        <v>-425</v>
      </c>
      <c r="AD946" s="19">
        <v>-250</v>
      </c>
      <c r="AE946" s="19">
        <v>-225</v>
      </c>
      <c r="AF946" s="19">
        <v>-150</v>
      </c>
      <c r="AG946" s="19">
        <v>-195</v>
      </c>
      <c r="AH946" s="19">
        <v>-300</v>
      </c>
      <c r="AI946" s="19">
        <v>-150</v>
      </c>
      <c r="AJ946" s="19">
        <v>-160</v>
      </c>
      <c r="AK946" s="19">
        <v>-75</v>
      </c>
      <c r="AL946" s="19">
        <v>-25</v>
      </c>
      <c r="AM946" s="19">
        <v>-97.97</v>
      </c>
      <c r="AN946" s="19">
        <v>-50</v>
      </c>
      <c r="AO946" s="224">
        <v>-30</v>
      </c>
      <c r="AP946" s="224">
        <v>-50</v>
      </c>
    </row>
    <row r="947" spans="1:42" hidden="1" outlineLevel="1" x14ac:dyDescent="0.25">
      <c r="A947" s="28" t="s">
        <v>441</v>
      </c>
      <c r="B947" s="32"/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4624.46</v>
      </c>
      <c r="R947" s="19">
        <v>6523.21</v>
      </c>
      <c r="S947" s="19">
        <v>6492.8</v>
      </c>
      <c r="T947" s="19">
        <v>6913.44</v>
      </c>
      <c r="U947" s="19">
        <v>8368.99</v>
      </c>
      <c r="V947" s="19">
        <v>9594.2000000000007</v>
      </c>
      <c r="W947" s="19">
        <v>8674.0400000000009</v>
      </c>
      <c r="X947" s="19">
        <v>9298.9599999999991</v>
      </c>
      <c r="Y947" s="19">
        <v>7507.46</v>
      </c>
      <c r="Z947" s="19">
        <v>7094.53</v>
      </c>
      <c r="AA947" s="19">
        <v>8310.1</v>
      </c>
      <c r="AB947" s="19">
        <v>7485.77</v>
      </c>
      <c r="AC947" s="19">
        <v>6254.83</v>
      </c>
      <c r="AD947" s="19">
        <v>9335.31</v>
      </c>
      <c r="AE947" s="19">
        <v>9107.44</v>
      </c>
      <c r="AF947" s="19">
        <v>8891.2099999999991</v>
      </c>
      <c r="AG947" s="19">
        <v>10272.59</v>
      </c>
      <c r="AH947" s="19">
        <v>11409.31</v>
      </c>
      <c r="AI947" s="19">
        <v>12092.01</v>
      </c>
      <c r="AJ947" s="19">
        <v>9637.75</v>
      </c>
      <c r="AK947" s="19">
        <v>9711.91</v>
      </c>
      <c r="AL947" s="19">
        <v>9535.19</v>
      </c>
      <c r="AM947" s="19">
        <v>9380.58</v>
      </c>
      <c r="AN947" s="19">
        <v>8415.56</v>
      </c>
      <c r="AO947" s="224">
        <v>11161.14</v>
      </c>
      <c r="AP947" s="224">
        <v>11348.45</v>
      </c>
    </row>
    <row r="948" spans="1:42" hidden="1" outlineLevel="1" x14ac:dyDescent="0.25">
      <c r="A948" s="28" t="s">
        <v>856</v>
      </c>
      <c r="B948" s="32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C948" s="17">
        <v>707</v>
      </c>
      <c r="AD948" s="17">
        <v>1722</v>
      </c>
      <c r="AE948" s="17">
        <v>2489</v>
      </c>
      <c r="AF948" s="17">
        <v>2582</v>
      </c>
      <c r="AG948" s="17">
        <v>2851</v>
      </c>
      <c r="AH948" s="17">
        <v>3535</v>
      </c>
      <c r="AI948" s="17">
        <v>3760</v>
      </c>
      <c r="AJ948" s="17">
        <v>2998</v>
      </c>
      <c r="AK948" s="17">
        <v>3050</v>
      </c>
      <c r="AL948" s="17">
        <v>3020</v>
      </c>
      <c r="AM948" s="17">
        <v>2956</v>
      </c>
      <c r="AN948" s="17">
        <v>2806</v>
      </c>
      <c r="AO948" s="218">
        <v>3021</v>
      </c>
      <c r="AP948" s="218">
        <v>3157</v>
      </c>
    </row>
    <row r="949" spans="1:42" hidden="1" outlineLevel="1" x14ac:dyDescent="0.25">
      <c r="A949" s="28" t="s">
        <v>442</v>
      </c>
      <c r="B949" s="32"/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-155.62</v>
      </c>
      <c r="V949" s="19">
        <v>-728.38</v>
      </c>
      <c r="W949" s="19">
        <v>-407.72</v>
      </c>
      <c r="X949" s="19">
        <v>-249.43</v>
      </c>
      <c r="Y949" s="19">
        <v>-596.88</v>
      </c>
      <c r="Z949" s="19">
        <v>-1166.22</v>
      </c>
      <c r="AA949" s="19">
        <v>-523.38</v>
      </c>
      <c r="AB949" s="17">
        <v>-924.76</v>
      </c>
      <c r="AC949" s="19">
        <v>-95.08</v>
      </c>
      <c r="AD949" s="19">
        <v>-319.97000000000003</v>
      </c>
      <c r="AE949" s="19">
        <v>-32.93</v>
      </c>
      <c r="AF949" s="19">
        <v>-170.48</v>
      </c>
      <c r="AG949" s="19">
        <v>-184.75</v>
      </c>
      <c r="AH949" s="19">
        <v>-516.94000000000005</v>
      </c>
      <c r="AI949" s="19">
        <v>-258.22000000000003</v>
      </c>
      <c r="AJ949" s="19">
        <v>-218.37</v>
      </c>
      <c r="AK949" s="19">
        <v>-69.849999999999994</v>
      </c>
      <c r="AL949" s="19">
        <v>-396.17</v>
      </c>
      <c r="AM949" s="19">
        <v>-341.01</v>
      </c>
      <c r="AN949" s="19">
        <v>-768.9</v>
      </c>
      <c r="AO949" s="224">
        <v>-398.07</v>
      </c>
      <c r="AP949" s="224">
        <v>-498.39</v>
      </c>
    </row>
    <row r="950" spans="1:42" hidden="1" outlineLevel="1" x14ac:dyDescent="0.25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392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97167</v>
      </c>
      <c r="AD950" s="19">
        <v>143276</v>
      </c>
      <c r="AE950" s="19">
        <v>82173</v>
      </c>
      <c r="AF950" s="19">
        <v>51548</v>
      </c>
      <c r="AG950" s="19">
        <v>54782</v>
      </c>
      <c r="AH950" s="19">
        <v>48755</v>
      </c>
      <c r="AI950" s="19">
        <v>60221</v>
      </c>
      <c r="AJ950" s="19">
        <v>45913</v>
      </c>
      <c r="AK950" s="19">
        <v>52871</v>
      </c>
      <c r="AL950" s="19">
        <v>41650</v>
      </c>
      <c r="AM950" s="19">
        <v>31458</v>
      </c>
      <c r="AN950" s="19">
        <v>33663</v>
      </c>
      <c r="AO950" s="224">
        <v>125391</v>
      </c>
      <c r="AP950" s="224">
        <v>151900</v>
      </c>
    </row>
    <row r="951" spans="1:42" hidden="1" outlineLevel="1" x14ac:dyDescent="0.25">
      <c r="A951" s="28" t="s">
        <v>857</v>
      </c>
      <c r="B951" s="32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7"/>
      <c r="AC951" s="17">
        <v>1983</v>
      </c>
      <c r="AD951" s="17">
        <v>2924</v>
      </c>
      <c r="AE951" s="17">
        <v>1677</v>
      </c>
      <c r="AF951" s="17">
        <v>1052</v>
      </c>
      <c r="AG951" s="17">
        <v>1118</v>
      </c>
      <c r="AH951" s="17">
        <v>995</v>
      </c>
      <c r="AI951" s="17">
        <v>1229</v>
      </c>
      <c r="AJ951" s="17">
        <v>937</v>
      </c>
      <c r="AK951" s="17">
        <v>1079</v>
      </c>
      <c r="AL951" s="17">
        <v>850</v>
      </c>
      <c r="AM951" s="17">
        <v>642</v>
      </c>
      <c r="AN951" s="17">
        <v>687</v>
      </c>
      <c r="AO951" s="218">
        <v>2559</v>
      </c>
      <c r="AP951" s="218">
        <v>3100</v>
      </c>
    </row>
    <row r="952" spans="1:42" hidden="1" outlineLevel="1" x14ac:dyDescent="0.25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-343</v>
      </c>
      <c r="V952" s="19">
        <v>-49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-6071.58</v>
      </c>
      <c r="AD952" s="19">
        <v>-9709.4699999999993</v>
      </c>
      <c r="AE952" s="19">
        <v>-11760</v>
      </c>
      <c r="AF952" s="19">
        <v>-7544.39</v>
      </c>
      <c r="AG952" s="19">
        <v>-7533.46</v>
      </c>
      <c r="AH952" s="19">
        <v>-6125</v>
      </c>
      <c r="AI952" s="19">
        <v>-5586</v>
      </c>
      <c r="AJ952" s="19">
        <v>-7203</v>
      </c>
      <c r="AK952" s="19">
        <v>-6468</v>
      </c>
      <c r="AL952" s="19">
        <v>-7056</v>
      </c>
      <c r="AM952" s="19">
        <v>-3969.6</v>
      </c>
      <c r="AN952" s="19">
        <v>-3479</v>
      </c>
      <c r="AO952" s="224">
        <v>-4802</v>
      </c>
      <c r="AP952" s="224">
        <v>-11171.95</v>
      </c>
    </row>
    <row r="953" spans="1:42" hidden="1" outlineLevel="1" x14ac:dyDescent="0.25">
      <c r="A953" s="28" t="s">
        <v>445</v>
      </c>
      <c r="B953" s="32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224">
        <v>0</v>
      </c>
      <c r="AP953" s="224">
        <v>0</v>
      </c>
    </row>
    <row r="954" spans="1:42" hidden="1" outlineLevel="1" x14ac:dyDescent="0.25">
      <c r="A954" s="28" t="s">
        <v>858</v>
      </c>
      <c r="B954" s="32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7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218">
        <v>0</v>
      </c>
      <c r="AP954" s="218">
        <v>0</v>
      </c>
    </row>
    <row r="955" spans="1:42" hidden="1" outlineLevel="1" x14ac:dyDescent="0.25">
      <c r="A955" s="28" t="s">
        <v>446</v>
      </c>
      <c r="B955" s="32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224">
        <v>0</v>
      </c>
      <c r="AP955" s="224">
        <v>0</v>
      </c>
    </row>
    <row r="956" spans="1:42" hidden="1" outlineLevel="1" x14ac:dyDescent="0.25">
      <c r="A956" s="28" t="s">
        <v>447</v>
      </c>
      <c r="B956" s="32"/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6782.49</v>
      </c>
      <c r="R956" s="19">
        <v>6839.99</v>
      </c>
      <c r="S956" s="19">
        <v>8906.5300000000007</v>
      </c>
      <c r="T956" s="19">
        <v>9956.26</v>
      </c>
      <c r="U956" s="19">
        <v>10178.780000000001</v>
      </c>
      <c r="V956" s="19">
        <v>10893.56</v>
      </c>
      <c r="W956" s="19">
        <v>12386.8</v>
      </c>
      <c r="X956" s="19">
        <v>12016.85</v>
      </c>
      <c r="Y956" s="19">
        <v>11758.62</v>
      </c>
      <c r="Z956" s="19">
        <v>11275.23</v>
      </c>
      <c r="AA956" s="19">
        <v>14124.2</v>
      </c>
      <c r="AB956" s="19">
        <v>10237.870000000001</v>
      </c>
      <c r="AC956" s="19">
        <v>9849.3799999999992</v>
      </c>
      <c r="AD956" s="19">
        <v>10232.18</v>
      </c>
      <c r="AE956" s="19">
        <v>11628.5</v>
      </c>
      <c r="AF956" s="19">
        <v>11055.96</v>
      </c>
      <c r="AG956" s="19">
        <v>15291.63</v>
      </c>
      <c r="AH956" s="19">
        <v>14497.12</v>
      </c>
      <c r="AI956" s="19">
        <v>16632.43</v>
      </c>
      <c r="AJ956" s="19">
        <v>16576.240000000002</v>
      </c>
      <c r="AK956" s="19">
        <v>16667.7</v>
      </c>
      <c r="AL956" s="19">
        <v>15568.55</v>
      </c>
      <c r="AM956" s="19">
        <v>17212.68</v>
      </c>
      <c r="AN956" s="19">
        <v>13084.35</v>
      </c>
      <c r="AO956" s="224">
        <v>13664.16</v>
      </c>
      <c r="AP956" s="224">
        <v>14369.59</v>
      </c>
    </row>
    <row r="957" spans="1:42" hidden="1" outlineLevel="1" x14ac:dyDescent="0.25">
      <c r="A957" s="28" t="s">
        <v>859</v>
      </c>
      <c r="B957" s="32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B957" s="17"/>
      <c r="AC957" s="17">
        <v>696</v>
      </c>
      <c r="AD957" s="17">
        <v>737</v>
      </c>
      <c r="AE957" s="17">
        <v>770</v>
      </c>
      <c r="AF957" s="17">
        <v>838</v>
      </c>
      <c r="AG957" s="17">
        <v>989</v>
      </c>
      <c r="AH957" s="17">
        <v>972</v>
      </c>
      <c r="AI957" s="17">
        <v>1083</v>
      </c>
      <c r="AJ957" s="17">
        <v>1115</v>
      </c>
      <c r="AK957" s="17">
        <v>1100</v>
      </c>
      <c r="AL957" s="17">
        <v>1067</v>
      </c>
      <c r="AM957" s="17">
        <v>1140</v>
      </c>
      <c r="AN957" s="17">
        <v>922</v>
      </c>
      <c r="AO957" s="218">
        <v>968</v>
      </c>
      <c r="AP957" s="218">
        <v>1007</v>
      </c>
    </row>
    <row r="958" spans="1:42" hidden="1" outlineLevel="1" x14ac:dyDescent="0.25">
      <c r="A958" s="28" t="s">
        <v>448</v>
      </c>
      <c r="B958" s="32"/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-55</v>
      </c>
      <c r="S958" s="19">
        <v>-105</v>
      </c>
      <c r="T958" s="19">
        <v>-30</v>
      </c>
      <c r="U958" s="19">
        <v>-65</v>
      </c>
      <c r="V958" s="19">
        <v>-20</v>
      </c>
      <c r="W958" s="19">
        <v>-30</v>
      </c>
      <c r="X958" s="19">
        <v>-110.23</v>
      </c>
      <c r="Y958" s="19">
        <v>-169.36</v>
      </c>
      <c r="Z958" s="19">
        <v>-75.3</v>
      </c>
      <c r="AA958" s="19">
        <v>-120.15</v>
      </c>
      <c r="AB958" s="19">
        <v>-96.02</v>
      </c>
      <c r="AC958" s="19">
        <v>-80.3</v>
      </c>
      <c r="AD958" s="19">
        <v>-73.040000000000006</v>
      </c>
      <c r="AE958" s="19">
        <v>-60.15</v>
      </c>
      <c r="AF958" s="19">
        <v>-85.5</v>
      </c>
      <c r="AG958" s="19">
        <v>-96.6</v>
      </c>
      <c r="AH958" s="19">
        <v>-60</v>
      </c>
      <c r="AI958" s="19">
        <v>-151.75</v>
      </c>
      <c r="AJ958" s="19">
        <v>-30</v>
      </c>
      <c r="AK958" s="19">
        <v>-55</v>
      </c>
      <c r="AL958" s="19">
        <v>-20</v>
      </c>
      <c r="AM958" s="19">
        <v>-88.9</v>
      </c>
      <c r="AN958" s="19">
        <v>-55.15</v>
      </c>
      <c r="AO958" s="224">
        <v>-115.56</v>
      </c>
      <c r="AP958" s="224">
        <v>-390.11</v>
      </c>
    </row>
    <row r="959" spans="1:42" hidden="1" outlineLevel="1" x14ac:dyDescent="0.25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224">
        <v>0</v>
      </c>
      <c r="AP959" s="224">
        <v>0</v>
      </c>
    </row>
    <row r="960" spans="1:42" hidden="1" outlineLevel="1" x14ac:dyDescent="0.25">
      <c r="A960" s="28" t="s">
        <v>860</v>
      </c>
      <c r="B960" s="32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7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218">
        <v>0</v>
      </c>
      <c r="AP960" s="218">
        <v>0</v>
      </c>
    </row>
    <row r="961" spans="1:42" hidden="1" outlineLevel="1" x14ac:dyDescent="0.25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224">
        <v>0</v>
      </c>
      <c r="AP961" s="224">
        <v>0</v>
      </c>
    </row>
    <row r="962" spans="1:42" hidden="1" outlineLevel="1" x14ac:dyDescent="0.25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224">
        <v>0</v>
      </c>
      <c r="AP962" s="224">
        <v>0</v>
      </c>
    </row>
    <row r="963" spans="1:42" hidden="1" outlineLevel="1" x14ac:dyDescent="0.25">
      <c r="A963" s="28" t="s">
        <v>861</v>
      </c>
      <c r="B963" s="32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7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218">
        <v>0</v>
      </c>
      <c r="AP963" s="218">
        <v>0</v>
      </c>
    </row>
    <row r="964" spans="1:42" hidden="1" outlineLevel="1" x14ac:dyDescent="0.25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224">
        <v>0</v>
      </c>
      <c r="AP964" s="224">
        <v>0</v>
      </c>
    </row>
    <row r="965" spans="1:42" hidden="1" outlineLevel="1" x14ac:dyDescent="0.25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</row>
    <row r="966" spans="1:42" hidden="1" outlineLevel="1" x14ac:dyDescent="0.25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spans="1:42" ht="18" hidden="1" outlineLevel="1" x14ac:dyDescent="0.25">
      <c r="A967" s="97" t="s">
        <v>453</v>
      </c>
      <c r="B967" s="51"/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40"/>
      <c r="AB967" s="19"/>
    </row>
    <row r="968" spans="1:42" hidden="1" outlineLevel="1" x14ac:dyDescent="0.25">
      <c r="A968" s="28" t="s">
        <v>454</v>
      </c>
      <c r="B968" s="32"/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140334.51</v>
      </c>
      <c r="R968" s="27">
        <v>167978.13</v>
      </c>
      <c r="S968" s="27">
        <v>202538.92</v>
      </c>
      <c r="T968" s="27">
        <v>220246.16</v>
      </c>
      <c r="U968" s="27">
        <v>222519.44</v>
      </c>
      <c r="V968" s="27">
        <v>260377.48</v>
      </c>
      <c r="W968" s="27">
        <v>258665.96</v>
      </c>
      <c r="X968" s="27">
        <v>275953.94</v>
      </c>
      <c r="Y968" s="27">
        <v>279515.59000000003</v>
      </c>
      <c r="Z968" s="27">
        <v>278127.83</v>
      </c>
      <c r="AA968" s="27">
        <v>297683.90999999997</v>
      </c>
      <c r="AB968" s="27">
        <v>288369.59999999998</v>
      </c>
      <c r="AC968" s="27">
        <v>289599.71000000002</v>
      </c>
      <c r="AD968" s="27">
        <v>282789.58</v>
      </c>
      <c r="AE968" s="27">
        <v>289573.24</v>
      </c>
      <c r="AF968" s="27">
        <v>309640.84999999998</v>
      </c>
      <c r="AG968" s="27">
        <v>319310.44</v>
      </c>
      <c r="AH968" s="27">
        <v>332385.64</v>
      </c>
      <c r="AI968" s="27">
        <v>328404.69</v>
      </c>
      <c r="AJ968" s="27">
        <v>332583.09000000003</v>
      </c>
      <c r="AK968" s="27">
        <v>338868.46</v>
      </c>
      <c r="AL968" s="27">
        <v>345779.39</v>
      </c>
      <c r="AM968" s="27">
        <v>376414.13</v>
      </c>
      <c r="AN968" s="27">
        <v>373788.44</v>
      </c>
      <c r="AO968" s="27">
        <v>385786.27</v>
      </c>
      <c r="AP968" s="27">
        <v>436067.74</v>
      </c>
    </row>
    <row r="969" spans="1:42" hidden="1" outlineLevel="1" x14ac:dyDescent="0.25">
      <c r="A969" s="28" t="s">
        <v>455</v>
      </c>
      <c r="B969" s="32"/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461100</v>
      </c>
      <c r="R969" s="27">
        <v>540900</v>
      </c>
      <c r="S969" s="27">
        <v>593300</v>
      </c>
      <c r="T969" s="27">
        <v>627900</v>
      </c>
      <c r="U969" s="27">
        <v>668300</v>
      </c>
      <c r="V969" s="27">
        <v>697900</v>
      </c>
      <c r="W969" s="27">
        <v>738900</v>
      </c>
      <c r="X969" s="27">
        <v>756400</v>
      </c>
      <c r="Y969" s="27">
        <v>801100</v>
      </c>
      <c r="Z969" s="27">
        <v>828600</v>
      </c>
      <c r="AA969" s="27">
        <v>855900</v>
      </c>
      <c r="AB969" s="27">
        <v>869300</v>
      </c>
      <c r="AC969" s="27">
        <v>902600</v>
      </c>
      <c r="AD969" s="27">
        <v>932300</v>
      </c>
      <c r="AE969" s="27">
        <v>952500</v>
      </c>
      <c r="AF969" s="27">
        <v>975800</v>
      </c>
      <c r="AG969" s="27">
        <v>995800</v>
      </c>
      <c r="AH969" s="27">
        <v>1009000</v>
      </c>
      <c r="AI969" s="27">
        <v>1034100</v>
      </c>
      <c r="AJ969" s="27">
        <v>1056400</v>
      </c>
      <c r="AK969" s="27">
        <v>1084400</v>
      </c>
      <c r="AL969" s="27">
        <v>1101300</v>
      </c>
      <c r="AM969" s="27">
        <v>1118100</v>
      </c>
      <c r="AN969" s="27">
        <v>1167900</v>
      </c>
      <c r="AO969" s="27">
        <v>1255600</v>
      </c>
      <c r="AP969" s="27">
        <v>1399200</v>
      </c>
    </row>
    <row r="970" spans="1:42" hidden="1" outlineLevel="1" x14ac:dyDescent="0.25">
      <c r="A970" s="36" t="s">
        <v>456</v>
      </c>
      <c r="B970" s="37"/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526</v>
      </c>
      <c r="R970" s="17">
        <v>574</v>
      </c>
      <c r="S970" s="17">
        <v>629</v>
      </c>
      <c r="T970" s="17">
        <v>656</v>
      </c>
      <c r="U970" s="17">
        <v>678</v>
      </c>
      <c r="V970" s="17">
        <v>708</v>
      </c>
      <c r="W970" s="17">
        <v>758</v>
      </c>
      <c r="X970" s="17">
        <v>786</v>
      </c>
      <c r="Y970" s="17">
        <v>826</v>
      </c>
      <c r="Z970" s="17">
        <v>855</v>
      </c>
      <c r="AA970" s="17">
        <v>886</v>
      </c>
      <c r="AB970" s="17">
        <v>911</v>
      </c>
      <c r="AC970" s="17">
        <v>947</v>
      </c>
      <c r="AD970" s="17">
        <v>991</v>
      </c>
      <c r="AE970" s="17">
        <v>1012</v>
      </c>
      <c r="AF970" s="17">
        <v>1033</v>
      </c>
      <c r="AG970" s="17">
        <v>1018</v>
      </c>
      <c r="AH970" s="17">
        <v>1040</v>
      </c>
      <c r="AI970" s="17">
        <v>1061</v>
      </c>
      <c r="AJ970" s="17">
        <v>1043</v>
      </c>
      <c r="AK970" s="17">
        <v>1063</v>
      </c>
      <c r="AL970" s="17">
        <v>1090</v>
      </c>
      <c r="AM970" s="17">
        <v>1134</v>
      </c>
      <c r="AN970" s="17">
        <v>1216</v>
      </c>
      <c r="AO970" s="218">
        <v>1286</v>
      </c>
      <c r="AP970" s="218">
        <v>1481</v>
      </c>
    </row>
    <row r="971" spans="1:42" hidden="1" outlineLevel="1" x14ac:dyDescent="0.25">
      <c r="A971" s="49" t="s">
        <v>457</v>
      </c>
      <c r="B971" s="50"/>
      <c r="C971" s="7"/>
      <c r="D971" s="7"/>
      <c r="E971" s="7"/>
      <c r="F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 spans="1:42" hidden="1" outlineLevel="1" x14ac:dyDescent="0.25">
      <c r="A972" s="28" t="s">
        <v>458</v>
      </c>
      <c r="B972" s="32"/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7704</v>
      </c>
      <c r="T972" s="19">
        <v>16744</v>
      </c>
      <c r="U972" s="19">
        <v>26366</v>
      </c>
      <c r="V972" s="19">
        <v>19688</v>
      </c>
      <c r="W972" s="19">
        <v>26276</v>
      </c>
      <c r="X972" s="19">
        <v>12889</v>
      </c>
      <c r="Y972" s="19">
        <v>17569</v>
      </c>
      <c r="Z972" s="19">
        <v>9724</v>
      </c>
      <c r="AA972" s="19">
        <v>24403</v>
      </c>
      <c r="AB972" s="19">
        <v>18544</v>
      </c>
      <c r="AC972" s="19">
        <v>32726</v>
      </c>
      <c r="AD972" s="19">
        <v>19481</v>
      </c>
      <c r="AE972" s="19">
        <v>20912</v>
      </c>
      <c r="AF972" s="19">
        <v>21632</v>
      </c>
      <c r="AG972" s="19">
        <v>12738</v>
      </c>
      <c r="AH972" s="19">
        <v>15137</v>
      </c>
      <c r="AI972" s="19">
        <v>17944</v>
      </c>
      <c r="AJ972" s="19">
        <v>14869</v>
      </c>
      <c r="AK972" s="19">
        <v>14044</v>
      </c>
      <c r="AL972" s="19">
        <v>13446</v>
      </c>
      <c r="AM972" s="19">
        <v>15266</v>
      </c>
      <c r="AN972" s="19">
        <v>14866</v>
      </c>
      <c r="AO972" s="224">
        <v>13748</v>
      </c>
      <c r="AP972" s="224">
        <v>13791</v>
      </c>
    </row>
    <row r="973" spans="1:42" hidden="1" outlineLevel="1" x14ac:dyDescent="0.25">
      <c r="A973" s="28" t="s">
        <v>459</v>
      </c>
      <c r="B973" s="32"/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2637</v>
      </c>
      <c r="V973" s="19">
        <v>2511</v>
      </c>
      <c r="W973" s="19">
        <v>1444</v>
      </c>
      <c r="X973" s="19">
        <v>14023</v>
      </c>
      <c r="Y973" s="19">
        <v>1231</v>
      </c>
      <c r="Z973" s="19">
        <v>11340</v>
      </c>
      <c r="AA973" s="19">
        <v>554</v>
      </c>
      <c r="AB973" s="19">
        <v>2048</v>
      </c>
      <c r="AC973" s="19">
        <v>582</v>
      </c>
      <c r="AD973" s="19">
        <v>8172</v>
      </c>
      <c r="AE973" s="19">
        <v>617</v>
      </c>
      <c r="AF973" s="19">
        <v>1570</v>
      </c>
      <c r="AG973" s="19">
        <v>1820</v>
      </c>
      <c r="AH973" s="19">
        <v>4642</v>
      </c>
      <c r="AI973" s="19">
        <v>7570</v>
      </c>
      <c r="AJ973" s="19">
        <v>1844</v>
      </c>
      <c r="AK973" s="19">
        <v>3746</v>
      </c>
      <c r="AL973" s="19">
        <v>5290</v>
      </c>
      <c r="AM973" s="19">
        <v>2333</v>
      </c>
      <c r="AN973" s="19">
        <v>4743</v>
      </c>
      <c r="AO973" s="224">
        <v>3389</v>
      </c>
      <c r="AP973" s="224">
        <v>5987</v>
      </c>
    </row>
    <row r="974" spans="1:42" hidden="1" outlineLevel="1" x14ac:dyDescent="0.25">
      <c r="A974" s="28" t="s">
        <v>460</v>
      </c>
      <c r="B974" s="32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2255</v>
      </c>
      <c r="X974" s="19">
        <v>1509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7648</v>
      </c>
      <c r="AF974" s="19">
        <v>665</v>
      </c>
      <c r="AG974" s="19">
        <v>1374</v>
      </c>
      <c r="AH974" s="19">
        <v>946</v>
      </c>
      <c r="AI974" s="19">
        <v>4175</v>
      </c>
      <c r="AJ974" s="19">
        <v>5226</v>
      </c>
      <c r="AK974" s="19">
        <v>2586</v>
      </c>
      <c r="AL974" s="19">
        <v>3414</v>
      </c>
      <c r="AM974" s="19">
        <v>3999</v>
      </c>
      <c r="AN974" s="19">
        <v>1766</v>
      </c>
      <c r="AO974" s="224">
        <v>2515</v>
      </c>
      <c r="AP974" s="224">
        <v>2706</v>
      </c>
    </row>
    <row r="975" spans="1:42" hidden="1" outlineLevel="1" x14ac:dyDescent="0.25">
      <c r="A975" s="28" t="s">
        <v>461</v>
      </c>
      <c r="B975" s="32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1860</v>
      </c>
      <c r="Y975" s="19">
        <v>1577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7816</v>
      </c>
      <c r="AG975" s="19">
        <v>705</v>
      </c>
      <c r="AH975" s="19">
        <v>1507</v>
      </c>
      <c r="AI975" s="19">
        <v>1001</v>
      </c>
      <c r="AJ975" s="19">
        <v>2738</v>
      </c>
      <c r="AK975" s="19">
        <v>5363</v>
      </c>
      <c r="AL975" s="19">
        <v>2807</v>
      </c>
      <c r="AM975" s="19">
        <v>2340</v>
      </c>
      <c r="AN975" s="19">
        <v>4287</v>
      </c>
      <c r="AO975" s="224">
        <v>1864</v>
      </c>
      <c r="AP975" s="224">
        <v>2700</v>
      </c>
    </row>
    <row r="976" spans="1:42" hidden="1" outlineLevel="1" x14ac:dyDescent="0.25">
      <c r="A976" s="19" t="s">
        <v>462</v>
      </c>
      <c r="B976" s="19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2641</v>
      </c>
      <c r="Z976" s="19">
        <v>1577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7992</v>
      </c>
      <c r="AH976" s="19">
        <v>754</v>
      </c>
      <c r="AI976" s="19">
        <v>884</v>
      </c>
      <c r="AJ976" s="19">
        <v>0</v>
      </c>
      <c r="AK976" s="19">
        <v>2222</v>
      </c>
      <c r="AL976" s="19">
        <v>5514</v>
      </c>
      <c r="AM976" s="19">
        <v>2337</v>
      </c>
      <c r="AN976" s="19">
        <v>998</v>
      </c>
      <c r="AO976" s="224">
        <v>3207</v>
      </c>
      <c r="AP976" s="224">
        <v>1973</v>
      </c>
    </row>
    <row r="977" spans="1:42" hidden="1" outlineLevel="1" x14ac:dyDescent="0.25">
      <c r="A977" s="19" t="s">
        <v>692</v>
      </c>
      <c r="B977" s="19"/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2692</v>
      </c>
      <c r="AA977" s="19">
        <v>1714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8164</v>
      </c>
      <c r="AI977" s="19">
        <v>227</v>
      </c>
      <c r="AJ977" s="19">
        <v>938</v>
      </c>
      <c r="AK977" s="19">
        <v>0</v>
      </c>
      <c r="AL977" s="19">
        <v>1344</v>
      </c>
      <c r="AM977" s="19">
        <v>5668</v>
      </c>
      <c r="AN977" s="19">
        <v>2525</v>
      </c>
      <c r="AO977" s="224">
        <v>1030</v>
      </c>
      <c r="AP977" s="224">
        <v>2743</v>
      </c>
    </row>
    <row r="978" spans="1:42" hidden="1" outlineLevel="1" x14ac:dyDescent="0.25">
      <c r="A978" s="28" t="s">
        <v>465</v>
      </c>
      <c r="B978" s="32"/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6000</v>
      </c>
      <c r="V978" s="19">
        <v>6330</v>
      </c>
      <c r="W978" s="19">
        <v>5041</v>
      </c>
      <c r="X978" s="19">
        <v>18871</v>
      </c>
      <c r="Y978" s="19">
        <v>6287</v>
      </c>
      <c r="Z978" s="19">
        <v>15990</v>
      </c>
      <c r="AA978" s="19">
        <v>4933</v>
      </c>
      <c r="AB978" s="19">
        <v>5015</v>
      </c>
      <c r="AC978" s="19">
        <v>4294</v>
      </c>
      <c r="AD978" s="19">
        <v>11562</v>
      </c>
      <c r="AE978" s="19">
        <v>9574</v>
      </c>
      <c r="AF978" s="19">
        <v>10714</v>
      </c>
      <c r="AG978" s="19">
        <v>11890</v>
      </c>
      <c r="AH978" s="19">
        <v>16013</v>
      </c>
      <c r="AI978" s="19">
        <v>13857</v>
      </c>
      <c r="AJ978" s="19">
        <v>10747</v>
      </c>
      <c r="AK978" s="19">
        <v>13917</v>
      </c>
      <c r="AL978" s="19">
        <v>18368</v>
      </c>
      <c r="AM978" s="19">
        <v>16677</v>
      </c>
      <c r="AN978" s="19">
        <v>14320</v>
      </c>
      <c r="AO978" s="224">
        <v>12004</v>
      </c>
      <c r="AP978" s="224">
        <v>16109</v>
      </c>
    </row>
    <row r="979" spans="1:42" hidden="1" outlineLevel="1" x14ac:dyDescent="0.25">
      <c r="A979" s="28" t="s">
        <v>466</v>
      </c>
      <c r="B979" s="32"/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3339</v>
      </c>
      <c r="Y979" s="19">
        <v>5056</v>
      </c>
      <c r="Z979" s="19">
        <v>4268</v>
      </c>
      <c r="AA979" s="19">
        <v>2852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8478</v>
      </c>
      <c r="AG979" s="19">
        <v>8697</v>
      </c>
      <c r="AH979" s="19">
        <v>10425</v>
      </c>
      <c r="AI979" s="19">
        <v>2112</v>
      </c>
      <c r="AJ979" s="19">
        <v>3676</v>
      </c>
      <c r="AK979" s="19">
        <v>7584</v>
      </c>
      <c r="AL979" s="19">
        <v>9665</v>
      </c>
      <c r="AM979" s="19">
        <v>10345</v>
      </c>
      <c r="AN979" s="19">
        <v>7810</v>
      </c>
      <c r="AO979" s="224">
        <v>6101</v>
      </c>
      <c r="AP979" s="224">
        <v>7416</v>
      </c>
    </row>
    <row r="980" spans="1:42" hidden="1" outlineLevel="1" x14ac:dyDescent="0.25">
      <c r="A980" s="49" t="s">
        <v>467</v>
      </c>
      <c r="B980" s="50"/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</row>
    <row r="981" spans="1:42" hidden="1" outlineLevel="1" x14ac:dyDescent="0.25">
      <c r="A981" s="36" t="s">
        <v>468</v>
      </c>
      <c r="B981" s="37"/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494</v>
      </c>
      <c r="R981" s="17">
        <v>556</v>
      </c>
      <c r="S981" s="17">
        <v>609</v>
      </c>
      <c r="T981" s="17">
        <v>628</v>
      </c>
      <c r="U981" s="17">
        <v>645</v>
      </c>
      <c r="V981" s="17">
        <v>682</v>
      </c>
      <c r="W981" s="17">
        <v>730</v>
      </c>
      <c r="X981" s="17">
        <v>761</v>
      </c>
      <c r="Y981" s="17">
        <v>801</v>
      </c>
      <c r="Z981" s="17">
        <v>824</v>
      </c>
      <c r="AA981" s="17">
        <v>857</v>
      </c>
      <c r="AB981" s="17">
        <v>887</v>
      </c>
      <c r="AC981" s="17">
        <v>909</v>
      </c>
      <c r="AD981" s="17">
        <v>965</v>
      </c>
      <c r="AE981" s="17">
        <v>977</v>
      </c>
      <c r="AF981" s="17">
        <v>992</v>
      </c>
      <c r="AG981" s="17">
        <v>977</v>
      </c>
      <c r="AH981" s="17">
        <v>1004</v>
      </c>
      <c r="AI981" s="17">
        <v>1017</v>
      </c>
      <c r="AJ981" s="17">
        <v>1004</v>
      </c>
      <c r="AK981" s="17">
        <v>1019</v>
      </c>
      <c r="AL981" s="17">
        <v>1043</v>
      </c>
      <c r="AM981" s="17">
        <v>1086</v>
      </c>
      <c r="AN981" s="17">
        <v>1164</v>
      </c>
      <c r="AO981" s="218">
        <v>1245</v>
      </c>
      <c r="AP981" s="218">
        <v>1437</v>
      </c>
    </row>
    <row r="982" spans="1:42" hidden="1" outlineLevel="1" x14ac:dyDescent="0.25">
      <c r="A982" s="36" t="s">
        <v>469</v>
      </c>
      <c r="B982" s="37"/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14</v>
      </c>
      <c r="T982" s="17">
        <v>19</v>
      </c>
      <c r="U982" s="17">
        <v>24</v>
      </c>
      <c r="V982" s="17">
        <v>17</v>
      </c>
      <c r="W982" s="17">
        <v>21</v>
      </c>
      <c r="X982" s="17">
        <v>16</v>
      </c>
      <c r="Y982" s="17">
        <v>17</v>
      </c>
      <c r="Z982" s="17">
        <v>20</v>
      </c>
      <c r="AA982" s="17">
        <v>22</v>
      </c>
      <c r="AB982" s="17">
        <v>16</v>
      </c>
      <c r="AC982" s="17">
        <v>31</v>
      </c>
      <c r="AD982" s="17">
        <v>16</v>
      </c>
      <c r="AE982" s="17">
        <v>29</v>
      </c>
      <c r="AF982" s="17">
        <v>31</v>
      </c>
      <c r="AG982" s="17">
        <v>30</v>
      </c>
      <c r="AH982" s="17">
        <v>20</v>
      </c>
      <c r="AI982" s="17">
        <v>29</v>
      </c>
      <c r="AJ982" s="17">
        <v>28</v>
      </c>
      <c r="AK982" s="17">
        <v>28</v>
      </c>
      <c r="AL982" s="17">
        <v>24</v>
      </c>
      <c r="AM982" s="17">
        <v>29</v>
      </c>
      <c r="AN982" s="17">
        <v>29</v>
      </c>
      <c r="AO982" s="218">
        <v>25</v>
      </c>
      <c r="AP982" s="218">
        <v>27</v>
      </c>
    </row>
    <row r="983" spans="1:42" hidden="1" outlineLevel="1" x14ac:dyDescent="0.25">
      <c r="A983" s="36" t="s">
        <v>470</v>
      </c>
      <c r="B983" s="37"/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4</v>
      </c>
      <c r="V983" s="17">
        <v>4</v>
      </c>
      <c r="W983" s="17">
        <v>2</v>
      </c>
      <c r="X983" s="17">
        <v>4</v>
      </c>
      <c r="Y983" s="17">
        <v>3</v>
      </c>
      <c r="Z983" s="17">
        <v>6</v>
      </c>
      <c r="AA983" s="17">
        <v>1</v>
      </c>
      <c r="AB983" s="17">
        <v>3</v>
      </c>
      <c r="AC983" s="17">
        <v>1</v>
      </c>
      <c r="AD983" s="17">
        <v>5</v>
      </c>
      <c r="AE983" s="17">
        <v>1</v>
      </c>
      <c r="AF983" s="17">
        <v>5</v>
      </c>
      <c r="AG983" s="17">
        <v>4</v>
      </c>
      <c r="AH983" s="17">
        <v>8</v>
      </c>
      <c r="AI983" s="17">
        <v>6</v>
      </c>
      <c r="AJ983" s="17">
        <v>4</v>
      </c>
      <c r="AK983" s="17">
        <v>6</v>
      </c>
      <c r="AL983" s="17">
        <v>9</v>
      </c>
      <c r="AM983" s="17">
        <v>4</v>
      </c>
      <c r="AN983" s="17">
        <v>10</v>
      </c>
      <c r="AO983" s="218">
        <v>5</v>
      </c>
      <c r="AP983" s="218">
        <v>6</v>
      </c>
    </row>
    <row r="984" spans="1:42" hidden="1" outlineLevel="1" x14ac:dyDescent="0.25">
      <c r="A984" s="36" t="s">
        <v>471</v>
      </c>
      <c r="B984" s="37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3</v>
      </c>
      <c r="X984" s="17">
        <v>1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3</v>
      </c>
      <c r="AF984" s="17">
        <v>1</v>
      </c>
      <c r="AG984" s="17">
        <v>3</v>
      </c>
      <c r="AH984" s="17">
        <v>1</v>
      </c>
      <c r="AI984" s="17">
        <v>6</v>
      </c>
      <c r="AJ984" s="17">
        <v>2</v>
      </c>
      <c r="AK984" s="17">
        <v>5</v>
      </c>
      <c r="AL984" s="17">
        <v>5</v>
      </c>
      <c r="AM984" s="17">
        <v>6</v>
      </c>
      <c r="AN984" s="17">
        <v>2</v>
      </c>
      <c r="AO984" s="218">
        <v>4</v>
      </c>
      <c r="AP984" s="218">
        <v>2</v>
      </c>
    </row>
    <row r="985" spans="1:42" hidden="1" outlineLevel="1" x14ac:dyDescent="0.25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2</v>
      </c>
      <c r="Y985" s="17">
        <v>1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3</v>
      </c>
      <c r="AG985" s="17">
        <v>1</v>
      </c>
      <c r="AH985" s="17">
        <v>3</v>
      </c>
      <c r="AI985" s="17">
        <v>1</v>
      </c>
      <c r="AJ985" s="17">
        <v>4</v>
      </c>
      <c r="AK985" s="17">
        <v>2</v>
      </c>
      <c r="AL985" s="17">
        <v>5</v>
      </c>
      <c r="AM985" s="17">
        <v>3</v>
      </c>
      <c r="AN985" s="17">
        <v>6</v>
      </c>
      <c r="AO985" s="218">
        <v>2</v>
      </c>
      <c r="AP985" s="218">
        <v>4</v>
      </c>
    </row>
    <row r="986" spans="1:42" hidden="1" outlineLevel="1" x14ac:dyDescent="0.25">
      <c r="A986" s="17" t="s">
        <v>473</v>
      </c>
      <c r="B986" s="17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3</v>
      </c>
      <c r="Z986" s="17">
        <v>1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3</v>
      </c>
      <c r="AH986" s="17">
        <v>1</v>
      </c>
      <c r="AI986" s="17">
        <v>1</v>
      </c>
      <c r="AJ986" s="17">
        <v>0</v>
      </c>
      <c r="AK986" s="17">
        <v>3</v>
      </c>
      <c r="AL986" s="17">
        <v>2</v>
      </c>
      <c r="AM986" s="17">
        <v>4</v>
      </c>
      <c r="AN986" s="17">
        <v>1</v>
      </c>
      <c r="AO986" s="218">
        <v>4</v>
      </c>
      <c r="AP986" s="218">
        <v>2</v>
      </c>
    </row>
    <row r="987" spans="1:42" hidden="1" outlineLevel="1" x14ac:dyDescent="0.25">
      <c r="A987" s="17" t="s">
        <v>760</v>
      </c>
      <c r="B987" s="17"/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3</v>
      </c>
      <c r="AA987" s="17">
        <v>1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3</v>
      </c>
      <c r="AI987" s="17">
        <v>1</v>
      </c>
      <c r="AJ987" s="17">
        <v>1</v>
      </c>
      <c r="AK987" s="17">
        <v>0</v>
      </c>
      <c r="AL987" s="17">
        <v>2</v>
      </c>
      <c r="AM987" s="17">
        <v>2</v>
      </c>
      <c r="AN987" s="17">
        <v>4</v>
      </c>
      <c r="AO987" s="218">
        <v>1</v>
      </c>
      <c r="AP987" s="218">
        <v>3</v>
      </c>
    </row>
    <row r="988" spans="1:42" hidden="1" outlineLevel="1" x14ac:dyDescent="0.25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9</v>
      </c>
      <c r="V988" s="17">
        <v>9</v>
      </c>
      <c r="W988" s="17">
        <v>7</v>
      </c>
      <c r="X988" s="17">
        <v>9</v>
      </c>
      <c r="Y988" s="17">
        <v>8</v>
      </c>
      <c r="Z988" s="17">
        <v>11</v>
      </c>
      <c r="AA988" s="17">
        <v>7</v>
      </c>
      <c r="AB988" s="17">
        <v>8</v>
      </c>
      <c r="AC988" s="17">
        <v>7</v>
      </c>
      <c r="AD988" s="17">
        <v>10</v>
      </c>
      <c r="AE988" s="17">
        <v>6</v>
      </c>
      <c r="AF988" s="17">
        <v>10</v>
      </c>
      <c r="AG988" s="17">
        <v>11</v>
      </c>
      <c r="AH988" s="17">
        <v>16</v>
      </c>
      <c r="AI988" s="17">
        <v>15</v>
      </c>
      <c r="AJ988" s="17">
        <v>11</v>
      </c>
      <c r="AK988" s="17">
        <v>16</v>
      </c>
      <c r="AL988" s="17">
        <v>23</v>
      </c>
      <c r="AM988" s="17">
        <v>19</v>
      </c>
      <c r="AN988" s="17">
        <v>23</v>
      </c>
      <c r="AO988" s="218">
        <v>16</v>
      </c>
      <c r="AP988" s="218">
        <v>17</v>
      </c>
    </row>
    <row r="989" spans="1:42" hidden="1" outlineLevel="1" x14ac:dyDescent="0.25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4</v>
      </c>
      <c r="Y989" s="17">
        <v>5</v>
      </c>
      <c r="Z989" s="17">
        <v>4</v>
      </c>
      <c r="AA989" s="17">
        <v>3</v>
      </c>
      <c r="AB989" s="17">
        <v>4</v>
      </c>
      <c r="AC989" s="17">
        <v>5</v>
      </c>
      <c r="AD989" s="17">
        <v>5</v>
      </c>
      <c r="AE989" s="17">
        <v>2</v>
      </c>
      <c r="AF989" s="17">
        <v>4</v>
      </c>
      <c r="AG989" s="17">
        <v>4</v>
      </c>
      <c r="AH989" s="17">
        <v>7</v>
      </c>
      <c r="AI989" s="17">
        <v>3</v>
      </c>
      <c r="AJ989" s="17">
        <v>5</v>
      </c>
      <c r="AK989" s="17">
        <v>5</v>
      </c>
      <c r="AL989" s="17">
        <v>9</v>
      </c>
      <c r="AM989" s="17">
        <v>9</v>
      </c>
      <c r="AN989" s="17">
        <v>11</v>
      </c>
      <c r="AO989" s="218">
        <v>7</v>
      </c>
      <c r="AP989" s="218">
        <v>9</v>
      </c>
    </row>
    <row r="990" spans="1:42" hidden="1" outlineLevel="1" x14ac:dyDescent="0.25">
      <c r="C990" s="7"/>
      <c r="D990" s="7"/>
      <c r="E990" s="7"/>
      <c r="F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88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218"/>
      <c r="AP990" s="218"/>
    </row>
    <row r="991" spans="1:42" ht="18" hidden="1" outlineLevel="1" x14ac:dyDescent="0.25">
      <c r="A991" s="97" t="s">
        <v>478</v>
      </c>
      <c r="B991" s="51"/>
      <c r="C991" s="7"/>
      <c r="D991" s="7"/>
      <c r="E991" s="7"/>
      <c r="F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88"/>
      <c r="AB991" s="88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 spans="1:42" hidden="1" outlineLevel="1" x14ac:dyDescent="0.25">
      <c r="A992" s="16" t="s">
        <v>479</v>
      </c>
      <c r="C992" s="7"/>
      <c r="D992" s="7"/>
      <c r="E992" s="7"/>
      <c r="F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88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218"/>
      <c r="AP992" s="218"/>
    </row>
    <row r="993" spans="1:42" hidden="1" outlineLevel="1" x14ac:dyDescent="0.25">
      <c r="A993" s="16" t="s">
        <v>480</v>
      </c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0.91710836574700005</v>
      </c>
      <c r="R993" s="18">
        <v>0.8381708802094</v>
      </c>
      <c r="S993" s="18">
        <v>0.80332623602190001</v>
      </c>
      <c r="T993" s="18">
        <v>0.78431434482539997</v>
      </c>
      <c r="U993" s="18">
        <v>0.76699029126210005</v>
      </c>
      <c r="V993" s="18">
        <v>0.75334440975109995</v>
      </c>
      <c r="W993" s="18">
        <v>0.73802579997560003</v>
      </c>
      <c r="X993" s="18">
        <v>0.72786497275789996</v>
      </c>
      <c r="Y993" s="18">
        <v>0.69886824947720005</v>
      </c>
      <c r="Z993" s="18">
        <v>0.67042808951389998</v>
      </c>
      <c r="AA993" s="18">
        <v>0.64826754007929999</v>
      </c>
      <c r="AB993" s="18">
        <v>0.62765577176559995</v>
      </c>
      <c r="AC993" s="18">
        <v>0.60802101763979999</v>
      </c>
      <c r="AD993" s="18">
        <v>0.58305731826859997</v>
      </c>
      <c r="AE993" s="18">
        <v>0.56212279914209995</v>
      </c>
      <c r="AF993" s="18">
        <v>0.54240265631939999</v>
      </c>
      <c r="AG993" s="18">
        <v>0.49820089955020003</v>
      </c>
      <c r="AH993" s="18">
        <v>0.48370295371790001</v>
      </c>
      <c r="AI993" s="18">
        <v>0.46975072089850001</v>
      </c>
      <c r="AJ993" s="18">
        <v>0.42490024098270002</v>
      </c>
      <c r="AK993" s="18">
        <v>0.4105664518937</v>
      </c>
      <c r="AL993" s="18">
        <v>0.4005130389687</v>
      </c>
      <c r="AM993" s="18">
        <v>0.3920033501447</v>
      </c>
      <c r="AN993" s="18">
        <v>0.38331144054540001</v>
      </c>
      <c r="AO993" s="220">
        <v>0.34557510371920003</v>
      </c>
      <c r="AP993" s="220">
        <v>0.33630233764380002</v>
      </c>
    </row>
    <row r="994" spans="1:42" hidden="1" outlineLevel="1" x14ac:dyDescent="0.25">
      <c r="A994" s="16" t="s">
        <v>481</v>
      </c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8.2891634253009994E-2</v>
      </c>
      <c r="R994" s="18">
        <v>0.1618291197906</v>
      </c>
      <c r="S994" s="18">
        <v>0.19667376397809999</v>
      </c>
      <c r="T994" s="18">
        <v>0.21568565517460001</v>
      </c>
      <c r="U994" s="18">
        <v>0.2330097087379</v>
      </c>
      <c r="V994" s="18">
        <v>0.24665559024889999</v>
      </c>
      <c r="W994" s="18">
        <v>0.26197420002439997</v>
      </c>
      <c r="X994" s="18">
        <v>0.27213502724209998</v>
      </c>
      <c r="Y994" s="18">
        <v>0.3011317505228</v>
      </c>
      <c r="Z994" s="18">
        <v>0.32957191048610002</v>
      </c>
      <c r="AA994" s="18">
        <v>0.35173245992070001</v>
      </c>
      <c r="AB994" s="18">
        <v>0.3723442282344</v>
      </c>
      <c r="AC994" s="18">
        <v>0.39197898236020001</v>
      </c>
      <c r="AD994" s="18">
        <v>0.41694268173139998</v>
      </c>
      <c r="AE994" s="18">
        <v>0.4378772008579</v>
      </c>
      <c r="AF994" s="18">
        <v>0.45759734368060001</v>
      </c>
      <c r="AG994" s="18">
        <v>0.50179910044980003</v>
      </c>
      <c r="AH994" s="18">
        <v>0.51629704628210005</v>
      </c>
      <c r="AI994" s="18">
        <v>0.53024927910149999</v>
      </c>
      <c r="AJ994" s="18">
        <v>0.57509975901730004</v>
      </c>
      <c r="AK994" s="18">
        <v>0.5894335481063</v>
      </c>
      <c r="AL994" s="18">
        <v>0.59948696103129995</v>
      </c>
      <c r="AM994" s="18">
        <v>0.6079966498553</v>
      </c>
      <c r="AN994" s="18">
        <v>0.61668855945459999</v>
      </c>
      <c r="AO994" s="220">
        <v>0.65442489628080003</v>
      </c>
      <c r="AP994" s="220">
        <v>0.66369766235619998</v>
      </c>
    </row>
    <row r="995" spans="1:42" hidden="1" outlineLevel="1" x14ac:dyDescent="0.25">
      <c r="A995" s="16" t="s">
        <v>482</v>
      </c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220">
        <v>0</v>
      </c>
      <c r="AP995" s="220">
        <v>0</v>
      </c>
    </row>
    <row r="996" spans="1:42" hidden="1" outlineLevel="1" x14ac:dyDescent="0.25">
      <c r="C996" s="7"/>
      <c r="D996" s="7"/>
      <c r="E996" s="7"/>
      <c r="F996" s="7"/>
      <c r="AA996" s="17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220"/>
      <c r="AP996" s="220"/>
    </row>
    <row r="997" spans="1:42" ht="18" hidden="1" outlineLevel="1" x14ac:dyDescent="0.25">
      <c r="A997" s="97" t="s">
        <v>1806</v>
      </c>
      <c r="B997" s="51"/>
      <c r="C997" s="7"/>
      <c r="D997" s="7"/>
      <c r="E997" s="7"/>
      <c r="F997" s="7"/>
      <c r="AA997" s="45"/>
      <c r="AB997" s="45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220"/>
      <c r="AP997" s="220"/>
    </row>
    <row r="998" spans="1:42" hidden="1" outlineLevel="1" x14ac:dyDescent="0.25">
      <c r="A998" s="148" t="s">
        <v>1809</v>
      </c>
      <c r="B998" s="59"/>
      <c r="C998" s="18"/>
      <c r="D998" s="18"/>
      <c r="E998" s="18"/>
      <c r="F998" s="18"/>
      <c r="G998" s="18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2.3630842151499999E-2</v>
      </c>
      <c r="R998" s="18">
        <v>2.2982163553859999E-2</v>
      </c>
      <c r="S998" s="18">
        <v>2.2978769818509999E-2</v>
      </c>
      <c r="T998" s="18">
        <v>2.311884855179E-2</v>
      </c>
      <c r="U998" s="18">
        <v>2.3673351492170001E-2</v>
      </c>
      <c r="V998" s="18">
        <v>2.5397807886030001E-2</v>
      </c>
      <c r="W998" s="18">
        <v>2.6466689687799999E-2</v>
      </c>
      <c r="X998" s="18">
        <v>2.277371534376E-2</v>
      </c>
      <c r="Y998" s="18">
        <v>2.3734268546930001E-2</v>
      </c>
      <c r="Z998" s="18">
        <v>2.3578960670989999E-2</v>
      </c>
      <c r="AA998" s="18">
        <v>2.3328756185639999E-2</v>
      </c>
      <c r="AB998" s="18">
        <v>2.3760995880120001E-2</v>
      </c>
      <c r="AC998" s="18">
        <v>2.3729029122069999E-2</v>
      </c>
      <c r="AD998" s="18">
        <v>2.376112301368E-2</v>
      </c>
      <c r="AE998" s="18">
        <v>2.381147714154E-2</v>
      </c>
      <c r="AF998" s="18">
        <v>2.3832218419799999E-2</v>
      </c>
      <c r="AG998" s="18">
        <v>2.4077823259490001E-2</v>
      </c>
      <c r="AH998" s="18">
        <v>2.540127041905E-2</v>
      </c>
      <c r="AI998" s="18">
        <v>2.5863016768329999E-2</v>
      </c>
      <c r="AJ998" s="18">
        <v>2.5510576922490001E-2</v>
      </c>
      <c r="AK998" s="18">
        <v>2.6150005202220002E-2</v>
      </c>
      <c r="AL998" s="18">
        <v>2.546876118488E-2</v>
      </c>
      <c r="AM998" s="18">
        <v>2.493521022145E-2</v>
      </c>
      <c r="AN998" s="18">
        <v>2.611850713539E-2</v>
      </c>
      <c r="AO998" s="220">
        <v>2.687927365501E-2</v>
      </c>
      <c r="AP998" s="220">
        <v>2.642511970878E-2</v>
      </c>
    </row>
    <row r="999" spans="1:42" hidden="1" outlineLevel="1" x14ac:dyDescent="0.25">
      <c r="A999" s="148" t="s">
        <v>1807</v>
      </c>
      <c r="B999" s="59"/>
      <c r="C999" s="18"/>
      <c r="D999" s="18"/>
      <c r="E999" s="18"/>
      <c r="F999" s="18"/>
      <c r="G999" s="18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1.651039543416E-2</v>
      </c>
      <c r="R999" s="18">
        <v>1.297998918334E-2</v>
      </c>
      <c r="S999" s="18">
        <v>2.3818897637799999E-2</v>
      </c>
      <c r="T999" s="18">
        <v>2.4432379072060001E-2</v>
      </c>
      <c r="U999" s="18">
        <v>2.4531024531020001E-2</v>
      </c>
      <c r="V999" s="18">
        <v>2.7218290691339998E-2</v>
      </c>
      <c r="W999" s="18">
        <v>2.4942263279450001E-2</v>
      </c>
      <c r="X999" s="18">
        <v>2.4284475281869999E-2</v>
      </c>
      <c r="Y999" s="18">
        <v>1.3140604467809999E-2</v>
      </c>
      <c r="Z999" s="18">
        <v>9.6926059263359992E-3</v>
      </c>
      <c r="AA999" s="18">
        <v>9.2899800929E-3</v>
      </c>
      <c r="AB999" s="18">
        <v>1.01632275947E-2</v>
      </c>
      <c r="AC999" s="18">
        <v>1.066982809721E-2</v>
      </c>
      <c r="AD999" s="18">
        <v>1.191001323335E-2</v>
      </c>
      <c r="AE999" s="18">
        <v>9.2750793263360002E-3</v>
      </c>
      <c r="AF999" s="18">
        <v>1.008610086101E-2</v>
      </c>
      <c r="AG999" s="18">
        <v>1.6081000595589999E-2</v>
      </c>
      <c r="AH999" s="18">
        <v>1.243133853715E-2</v>
      </c>
      <c r="AI999" s="18">
        <v>7.1674311926610001E-3</v>
      </c>
      <c r="AJ999" s="18">
        <v>1.2328767123290001E-2</v>
      </c>
      <c r="AK999" s="18">
        <v>1.017811704835E-2</v>
      </c>
      <c r="AL999" s="18">
        <v>8.8033909357680008E-3</v>
      </c>
      <c r="AM999" s="18">
        <v>1.219977125429E-2</v>
      </c>
      <c r="AN999" s="18">
        <v>1.9223923104309999E-2</v>
      </c>
      <c r="AO999" s="220">
        <v>1.6905071521460001E-2</v>
      </c>
      <c r="AP999" s="220">
        <v>2.015113350126E-2</v>
      </c>
    </row>
    <row r="1000" spans="1:42" hidden="1" outlineLevel="1" x14ac:dyDescent="0.25">
      <c r="A1000" s="145" t="s">
        <v>1808</v>
      </c>
      <c r="B1000" s="146"/>
      <c r="C1000" s="147"/>
      <c r="D1000" s="147"/>
      <c r="E1000" s="147"/>
      <c r="F1000" s="147"/>
      <c r="G1000" s="147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735.05704701959996</v>
      </c>
      <c r="R1000" s="147">
        <v>736.66090492019998</v>
      </c>
      <c r="S1000" s="147">
        <v>738.98366495959999</v>
      </c>
      <c r="T1000" s="147">
        <v>740.45495040000003</v>
      </c>
      <c r="U1000" s="147">
        <v>739.37046481549999</v>
      </c>
      <c r="V1000" s="147">
        <v>738.67451009839999</v>
      </c>
      <c r="W1000" s="147">
        <v>738.45639109909996</v>
      </c>
      <c r="X1000" s="147">
        <v>739.01427812730003</v>
      </c>
      <c r="Y1000" s="147">
        <v>737.13051907390002</v>
      </c>
      <c r="Z1000" s="147">
        <v>737.8454041489</v>
      </c>
      <c r="AA1000" s="147">
        <v>737.00655409839999</v>
      </c>
      <c r="AB1000" s="147">
        <v>734.06458822510001</v>
      </c>
      <c r="AC1000" s="147">
        <v>735.148974587</v>
      </c>
      <c r="AD1000" s="147">
        <v>736.62166629959995</v>
      </c>
      <c r="AE1000" s="147">
        <v>736.53851315270003</v>
      </c>
      <c r="AF1000" s="147">
        <v>736.77856030839996</v>
      </c>
      <c r="AG1000" s="147">
        <v>736.68260543060001</v>
      </c>
      <c r="AH1000" s="147">
        <v>736.0528723379</v>
      </c>
      <c r="AI1000" s="147">
        <v>735.91016318130005</v>
      </c>
      <c r="AJ1000" s="147">
        <v>734.91745814139995</v>
      </c>
      <c r="AK1000" s="147">
        <v>734.79573825670002</v>
      </c>
      <c r="AL1000" s="147">
        <v>734.48796066</v>
      </c>
      <c r="AM1000" s="147">
        <v>734.84576063120005</v>
      </c>
      <c r="AN1000" s="147">
        <v>731.91128149170004</v>
      </c>
      <c r="AO1000" s="147">
        <v>731.34508014699998</v>
      </c>
      <c r="AP1000" s="147">
        <v>732.27620055859995</v>
      </c>
    </row>
    <row r="1001" spans="1:42" hidden="1" outlineLevel="1" x14ac:dyDescent="0.25">
      <c r="A1001" s="145" t="s">
        <v>1810</v>
      </c>
      <c r="B1001" s="146"/>
      <c r="C1001" s="147"/>
      <c r="D1001" s="147"/>
      <c r="E1001" s="147"/>
      <c r="F1001" s="147"/>
      <c r="G1001" s="147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770.42328370550001</v>
      </c>
      <c r="R1001" s="147">
        <v>769.95278339150002</v>
      </c>
      <c r="S1001" s="147">
        <v>766.4269955876</v>
      </c>
      <c r="T1001" s="147">
        <v>767.94325885010005</v>
      </c>
      <c r="U1001" s="147">
        <v>766.51590106009996</v>
      </c>
      <c r="V1001" s="147">
        <v>765.52491694349999</v>
      </c>
      <c r="W1001" s="147">
        <v>766.2109448082</v>
      </c>
      <c r="X1001" s="147">
        <v>767.26124008229999</v>
      </c>
      <c r="Y1001" s="147">
        <v>768.37657091560004</v>
      </c>
      <c r="Z1001" s="147">
        <v>767.03973885890002</v>
      </c>
      <c r="AA1001" s="147">
        <v>766.86650895570006</v>
      </c>
      <c r="AB1001" s="147">
        <v>767.74162229880005</v>
      </c>
      <c r="AC1001" s="147">
        <v>765.60084286569997</v>
      </c>
      <c r="AD1001" s="147">
        <v>768.07325842700004</v>
      </c>
      <c r="AE1001" s="147">
        <v>768.89185185190001</v>
      </c>
      <c r="AF1001" s="147">
        <v>768.59147557330004</v>
      </c>
      <c r="AG1001" s="147">
        <v>766.68205128210002</v>
      </c>
      <c r="AH1001" s="147">
        <v>767.37507365939996</v>
      </c>
      <c r="AI1001" s="147">
        <v>763.45816385820001</v>
      </c>
      <c r="AJ1001" s="147">
        <v>761.82857142859996</v>
      </c>
      <c r="AK1001" s="147">
        <v>765.33989749119996</v>
      </c>
      <c r="AL1001" s="147">
        <v>765.38106235570001</v>
      </c>
      <c r="AM1001" s="147">
        <v>762.09714726289997</v>
      </c>
      <c r="AN1001" s="147">
        <v>757.70677233430001</v>
      </c>
      <c r="AO1001" s="147">
        <v>756.33333333329995</v>
      </c>
      <c r="AP1001" s="147">
        <v>754.84068278810003</v>
      </c>
    </row>
    <row r="1002" spans="1:42" hidden="1" outlineLevel="1" x14ac:dyDescent="0.25">
      <c r="A1002" s="148" t="s">
        <v>1811</v>
      </c>
      <c r="B1002" s="59"/>
      <c r="C1002" s="18"/>
      <c r="D1002" s="18"/>
      <c r="E1002" s="18"/>
      <c r="F1002" s="18"/>
      <c r="G1002" s="18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6.0884926384269997E-2</v>
      </c>
      <c r="R1002" s="18">
        <v>5.8971547168910003E-2</v>
      </c>
      <c r="S1002" s="18">
        <v>5.3037917730930001E-2</v>
      </c>
      <c r="T1002" s="18">
        <v>5.2025715839229998E-2</v>
      </c>
      <c r="U1002" s="18">
        <v>5.2817915469170001E-2</v>
      </c>
      <c r="V1002" s="18">
        <v>5.3959425621120001E-2</v>
      </c>
      <c r="W1002" s="18">
        <v>5.6581864917529999E-2</v>
      </c>
      <c r="X1002" s="18">
        <v>5.8375200773120001E-2</v>
      </c>
      <c r="Y1002" s="18">
        <v>6.3799922141360002E-2</v>
      </c>
      <c r="Z1002" s="18">
        <v>6.057441300521E-2</v>
      </c>
      <c r="AA1002" s="18">
        <v>6.3256067668150007E-2</v>
      </c>
      <c r="AB1002" s="18">
        <v>6.9225745153359997E-2</v>
      </c>
      <c r="AC1002" s="18">
        <v>7.032450578669E-2</v>
      </c>
      <c r="AD1002" s="18">
        <v>6.8392724762490004E-2</v>
      </c>
      <c r="AE1002" s="18">
        <v>6.8276753626980005E-2</v>
      </c>
      <c r="AF1002" s="18">
        <v>6.8651996536419999E-2</v>
      </c>
      <c r="AG1002" s="18">
        <v>6.9067313036290004E-2</v>
      </c>
      <c r="AH1002" s="18">
        <v>7.1515254647420007E-2</v>
      </c>
      <c r="AI1002" s="18">
        <v>7.2651130682260007E-2</v>
      </c>
      <c r="AJ1002" s="18">
        <v>7.4425830363310005E-2</v>
      </c>
      <c r="AK1002" s="18">
        <v>7.6884634135190005E-2</v>
      </c>
      <c r="AL1002" s="18">
        <v>7.9265224981720006E-2</v>
      </c>
      <c r="AM1002" s="18">
        <v>7.9537803408679997E-2</v>
      </c>
      <c r="AN1002" s="18">
        <v>8.5342299726920007E-2</v>
      </c>
      <c r="AO1002" s="220">
        <v>8.8584716485149997E-2</v>
      </c>
      <c r="AP1002" s="220">
        <v>8.9555929094320003E-2</v>
      </c>
    </row>
    <row r="1003" spans="1:42" hidden="1" outlineLevel="1" x14ac:dyDescent="0.25">
      <c r="A1003" s="148" t="s">
        <v>1812</v>
      </c>
      <c r="B1003" s="59"/>
      <c r="C1003" s="18"/>
      <c r="D1003" s="18"/>
      <c r="E1003" s="18"/>
      <c r="F1003" s="18"/>
      <c r="G1003" s="18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1.5695067264570001E-2</v>
      </c>
      <c r="R1003" s="18">
        <v>1.1537768162970001E-2</v>
      </c>
      <c r="S1003" s="18">
        <v>1.4370078740160001E-2</v>
      </c>
      <c r="T1003" s="18">
        <v>1.0858835143140001E-2</v>
      </c>
      <c r="U1003" s="18">
        <v>8.6580086580089997E-3</v>
      </c>
      <c r="V1003" s="18">
        <v>1.115949918345E-2</v>
      </c>
      <c r="W1003" s="18">
        <v>1.339491916859E-2</v>
      </c>
      <c r="X1003" s="18">
        <v>1.12749349523E-2</v>
      </c>
      <c r="Y1003" s="18">
        <v>1.029347349978E-2</v>
      </c>
      <c r="Z1003" s="18">
        <v>1.16311271116E-2</v>
      </c>
      <c r="AA1003" s="18">
        <v>1.2939615129399999E-2</v>
      </c>
      <c r="AB1003" s="18">
        <v>1.201108715738E-2</v>
      </c>
      <c r="AC1003" s="18">
        <v>1.5411973918199999E-2</v>
      </c>
      <c r="AD1003" s="18">
        <v>1.235112483458E-2</v>
      </c>
      <c r="AE1003" s="18">
        <v>7.8105931169149996E-3</v>
      </c>
      <c r="AF1003" s="18">
        <v>7.8720787207870006E-3</v>
      </c>
      <c r="AG1003" s="18">
        <v>8.3382966051219996E-3</v>
      </c>
      <c r="AH1003" s="18">
        <v>1.0118531367449999E-2</v>
      </c>
      <c r="AI1003" s="18">
        <v>7.1674311926610001E-3</v>
      </c>
      <c r="AJ1003" s="18">
        <v>9.8630136986299997E-3</v>
      </c>
      <c r="AK1003" s="18">
        <v>7.1246819338420002E-3</v>
      </c>
      <c r="AL1003" s="18">
        <v>1.0433648516470001E-2</v>
      </c>
      <c r="AM1003" s="18">
        <v>2.1349599695010001E-2</v>
      </c>
      <c r="AN1003" s="18">
        <v>3.5243859024560002E-2</v>
      </c>
      <c r="AO1003" s="220">
        <v>3.8036410923280001E-2</v>
      </c>
      <c r="AP1003" s="220">
        <v>5.5695493982650002E-2</v>
      </c>
    </row>
    <row r="1004" spans="1:42" hidden="1" outlineLevel="1" x14ac:dyDescent="0.25">
      <c r="A1004" s="148" t="s">
        <v>1816</v>
      </c>
      <c r="B1004" s="59"/>
      <c r="C1004" s="18"/>
      <c r="D1004" s="18"/>
      <c r="E1004" s="18"/>
      <c r="F1004" s="18"/>
      <c r="G1004" s="18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1.292267930218E-3</v>
      </c>
      <c r="Z1004" s="18">
        <v>1.5214910612400001E-3</v>
      </c>
      <c r="AA1004" s="18">
        <v>2.469135802469E-3</v>
      </c>
      <c r="AB1004" s="18">
        <v>1.55159038014E-3</v>
      </c>
      <c r="AC1004" s="18">
        <v>1.8326206475259999E-3</v>
      </c>
      <c r="AD1004" s="18">
        <v>1.434720229555E-3</v>
      </c>
      <c r="AE1004" s="18">
        <v>1.448575567359E-3</v>
      </c>
      <c r="AF1004" s="18">
        <v>1.816530426885E-3</v>
      </c>
      <c r="AG1004" s="18">
        <v>1.379944802208E-3</v>
      </c>
      <c r="AH1004" s="18">
        <v>2.3262576330330001E-3</v>
      </c>
      <c r="AI1004" s="18">
        <v>2.4526979677649999E-3</v>
      </c>
      <c r="AJ1004" s="18">
        <v>1.5777847901550001E-3</v>
      </c>
      <c r="AK1004" s="18">
        <v>1.5328019619869999E-3</v>
      </c>
      <c r="AL1004" s="18">
        <v>1.8505667360629999E-3</v>
      </c>
      <c r="AM1004" s="18">
        <v>2.0325203252029998E-3</v>
      </c>
      <c r="AN1004" s="18">
        <v>2.0340706839560001E-3</v>
      </c>
      <c r="AO1004" s="220">
        <v>3.0988534242329998E-3</v>
      </c>
      <c r="AP1004" s="220">
        <v>6.0569351907899997E-4</v>
      </c>
    </row>
    <row r="1005" spans="1:42" hidden="1" outlineLevel="1" x14ac:dyDescent="0.25">
      <c r="A1005" s="36" t="s">
        <v>1813</v>
      </c>
      <c r="B1005" s="37"/>
      <c r="C1005" s="17"/>
      <c r="D1005" s="17"/>
      <c r="E1005" s="17"/>
      <c r="F1005" s="17"/>
      <c r="G1005" s="1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218">
        <v>0</v>
      </c>
      <c r="AP1005" s="218">
        <v>0</v>
      </c>
    </row>
    <row r="1006" spans="1:42" hidden="1" outlineLevel="1" x14ac:dyDescent="0.25">
      <c r="A1006" s="148" t="s">
        <v>1814</v>
      </c>
      <c r="B1006" s="59"/>
      <c r="C1006" s="18"/>
      <c r="D1006" s="18"/>
      <c r="E1006" s="18"/>
      <c r="F1006" s="18"/>
      <c r="G1006" s="18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1.384642929956E-2</v>
      </c>
      <c r="R1006" s="18">
        <v>1.4167838215869999E-2</v>
      </c>
      <c r="S1006" s="18">
        <v>1.13279759881E-2</v>
      </c>
      <c r="T1006" s="18">
        <v>1.212117050191E-2</v>
      </c>
      <c r="U1006" s="18">
        <v>1.192012718041E-2</v>
      </c>
      <c r="V1006" s="18">
        <v>1.32809455425E-2</v>
      </c>
      <c r="W1006" s="18">
        <v>1.260289929099E-2</v>
      </c>
      <c r="X1006" s="18">
        <v>1.4905554454619999E-2</v>
      </c>
      <c r="Y1006" s="18">
        <v>1.5734371987439998E-2</v>
      </c>
      <c r="Z1006" s="18">
        <v>1.33432411293E-2</v>
      </c>
      <c r="AA1006" s="18">
        <v>1.537626217217E-2</v>
      </c>
      <c r="AB1006" s="18">
        <v>1.7448453858239999E-2</v>
      </c>
      <c r="AC1006" s="18">
        <v>1.845585423486E-2</v>
      </c>
      <c r="AD1006" s="18">
        <v>1.8143223581949999E-2</v>
      </c>
      <c r="AE1006" s="18">
        <v>1.8766006972120001E-2</v>
      </c>
      <c r="AF1006" s="18">
        <v>2.005713323404E-2</v>
      </c>
      <c r="AG1006" s="18">
        <v>2.0050276154499998E-2</v>
      </c>
      <c r="AH1006" s="18">
        <v>2.108845282569E-2</v>
      </c>
      <c r="AI1006" s="18">
        <v>2.091056088311E-2</v>
      </c>
      <c r="AJ1006" s="18">
        <v>2.1995399056170001E-2</v>
      </c>
      <c r="AK1006" s="18">
        <v>2.2742286563590002E-2</v>
      </c>
      <c r="AL1006" s="18">
        <v>2.4594043991639999E-2</v>
      </c>
      <c r="AM1006" s="18">
        <v>2.449125326061E-2</v>
      </c>
      <c r="AN1006" s="18">
        <v>2.6459475938880001E-2</v>
      </c>
      <c r="AO1006" s="220">
        <v>2.7001134432030002E-2</v>
      </c>
      <c r="AP1006" s="220">
        <v>2.7813266764059999E-2</v>
      </c>
    </row>
    <row r="1007" spans="1:42" hidden="1" outlineLevel="1" x14ac:dyDescent="0.25">
      <c r="A1007" s="36" t="s">
        <v>1815</v>
      </c>
      <c r="B1007" s="37"/>
      <c r="C1007" s="17"/>
      <c r="D1007" s="17"/>
      <c r="E1007" s="17"/>
      <c r="F1007" s="17"/>
      <c r="G1007" s="1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4906</v>
      </c>
      <c r="R1007" s="17">
        <v>5547</v>
      </c>
      <c r="S1007" s="17">
        <v>5080</v>
      </c>
      <c r="T1007" s="17">
        <v>4052</v>
      </c>
      <c r="U1007" s="17">
        <v>3465</v>
      </c>
      <c r="V1007" s="17">
        <v>3674</v>
      </c>
      <c r="W1007" s="17">
        <v>4330</v>
      </c>
      <c r="X1007" s="17">
        <v>3459</v>
      </c>
      <c r="Y1007" s="17">
        <v>4566</v>
      </c>
      <c r="Z1007" s="17">
        <v>3611</v>
      </c>
      <c r="AA1007" s="17">
        <v>3014</v>
      </c>
      <c r="AB1007" s="17">
        <v>3247</v>
      </c>
      <c r="AC1007" s="17">
        <v>3374</v>
      </c>
      <c r="AD1007" s="17">
        <v>4534</v>
      </c>
      <c r="AE1007" s="17">
        <v>4097</v>
      </c>
      <c r="AF1007" s="17">
        <v>4065</v>
      </c>
      <c r="AG1007" s="17">
        <v>3358</v>
      </c>
      <c r="AH1007" s="17">
        <v>3459</v>
      </c>
      <c r="AI1007" s="17">
        <v>3488</v>
      </c>
      <c r="AJ1007" s="17">
        <v>3650</v>
      </c>
      <c r="AK1007" s="17">
        <v>3930</v>
      </c>
      <c r="AL1007" s="17">
        <v>3067</v>
      </c>
      <c r="AM1007" s="17">
        <v>2623</v>
      </c>
      <c r="AN1007" s="17">
        <v>2809</v>
      </c>
      <c r="AO1007" s="218">
        <v>3076</v>
      </c>
      <c r="AP1007" s="218">
        <v>3573</v>
      </c>
    </row>
    <row r="1008" spans="1:42" hidden="1" outlineLevel="1" x14ac:dyDescent="0.25">
      <c r="A1008" s="149" t="s">
        <v>1817</v>
      </c>
      <c r="B1008" s="63"/>
      <c r="C1008" s="61"/>
      <c r="D1008" s="61"/>
      <c r="E1008" s="61"/>
      <c r="F1008" s="61"/>
      <c r="G1008" s="61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7046.5069860000003</v>
      </c>
      <c r="R1008" s="61">
        <v>7113.0273440000001</v>
      </c>
      <c r="S1008" s="61">
        <v>6852.4314210000002</v>
      </c>
      <c r="T1008" s="61">
        <v>6835.2631579999997</v>
      </c>
      <c r="U1008" s="61">
        <v>6849.0187059999998</v>
      </c>
      <c r="V1008" s="61">
        <v>6419.8990199999998</v>
      </c>
      <c r="W1008" s="61">
        <v>6864.3683700000001</v>
      </c>
      <c r="X1008" s="61">
        <v>6819.6096369999996</v>
      </c>
      <c r="Y1008" s="61">
        <v>6621.9568749999999</v>
      </c>
      <c r="Z1008" s="61">
        <v>6683.5994190000001</v>
      </c>
      <c r="AA1008" s="61">
        <v>6646.2552009999999</v>
      </c>
      <c r="AB1008" s="61">
        <v>6614.1272429999999</v>
      </c>
      <c r="AC1008" s="61">
        <v>6587.783649</v>
      </c>
      <c r="AD1008" s="61">
        <v>6630.5003429999997</v>
      </c>
      <c r="AE1008" s="61">
        <v>6565.9429769999997</v>
      </c>
      <c r="AF1008" s="61">
        <v>6471.0899250000002</v>
      </c>
      <c r="AG1008" s="61">
        <v>6325.1800810000004</v>
      </c>
      <c r="AH1008" s="61">
        <v>6400.3370100000002</v>
      </c>
      <c r="AI1008" s="61">
        <v>6312.7535340000004</v>
      </c>
      <c r="AJ1008" s="61">
        <v>6408.0352069999999</v>
      </c>
      <c r="AK1008" s="61">
        <v>6495.3061779999998</v>
      </c>
      <c r="AL1008" s="61">
        <v>6377.3743020000002</v>
      </c>
      <c r="AM1008" s="61">
        <v>6174.9899640000003</v>
      </c>
      <c r="AN1008" s="61">
        <v>6090.3692419999998</v>
      </c>
      <c r="AO1008" s="61">
        <v>5944.7941890000002</v>
      </c>
      <c r="AP1008" s="61">
        <v>6069.8550720000003</v>
      </c>
    </row>
    <row r="1009" spans="1:42" hidden="1" outlineLevel="1" x14ac:dyDescent="0.25">
      <c r="C1009" s="7"/>
      <c r="D1009" s="7"/>
      <c r="E1009" s="7"/>
      <c r="F1009" s="7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220"/>
      <c r="AP1009" s="220"/>
    </row>
    <row r="1010" spans="1:42" ht="18" hidden="1" outlineLevel="1" x14ac:dyDescent="0.25">
      <c r="A1010" s="97" t="s">
        <v>489</v>
      </c>
      <c r="B1010" s="51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220"/>
      <c r="AP1010" s="220"/>
    </row>
    <row r="1011" spans="1:42" hidden="1" outlineLevel="1" x14ac:dyDescent="0.25">
      <c r="A1011" s="36" t="s">
        <v>490</v>
      </c>
      <c r="B1011" s="3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218"/>
      <c r="AP1011" s="218"/>
    </row>
    <row r="1012" spans="1:42" hidden="1" outlineLevel="1" x14ac:dyDescent="0.25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220"/>
      <c r="AP1012" s="220"/>
    </row>
    <row r="1013" spans="1:42" hidden="1" outlineLevel="1" x14ac:dyDescent="0.25">
      <c r="A1013" s="16" t="s">
        <v>492</v>
      </c>
      <c r="C1013" s="7"/>
      <c r="D1013" s="7"/>
      <c r="E1013" s="7"/>
      <c r="F1013" s="7"/>
    </row>
    <row r="1014" spans="1:42" hidden="1" outlineLevel="1" x14ac:dyDescent="0.25">
      <c r="A1014" s="36" t="s">
        <v>493</v>
      </c>
      <c r="B1014" s="3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218"/>
      <c r="AP1014" s="218"/>
    </row>
    <row r="1015" spans="1:42" hidden="1" outlineLevel="1" x14ac:dyDescent="0.25">
      <c r="A1015" s="36" t="s">
        <v>494</v>
      </c>
      <c r="B1015" s="3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218"/>
      <c r="AP1015" s="218"/>
    </row>
    <row r="1016" spans="1:42" hidden="1" outlineLevel="1" x14ac:dyDescent="0.25">
      <c r="A1016" s="36" t="s">
        <v>495</v>
      </c>
      <c r="B1016" s="3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218"/>
      <c r="AP1016" s="218"/>
    </row>
    <row r="1017" spans="1:42" hidden="1" outlineLevel="1" x14ac:dyDescent="0.25">
      <c r="A1017" s="36" t="s">
        <v>496</v>
      </c>
      <c r="B1017" s="3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218"/>
      <c r="AP1017" s="218"/>
    </row>
    <row r="1018" spans="1:42" hidden="1" outlineLevel="1" x14ac:dyDescent="0.25">
      <c r="A1018" s="36" t="s">
        <v>497</v>
      </c>
      <c r="B1018" s="3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218"/>
      <c r="AP1018" s="218"/>
    </row>
    <row r="1019" spans="1:42" hidden="1" outlineLevel="1" x14ac:dyDescent="0.25">
      <c r="A1019" s="36" t="s">
        <v>761</v>
      </c>
      <c r="B1019" s="3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218"/>
      <c r="AP1019" s="218"/>
    </row>
    <row r="1020" spans="1:42" hidden="1" outlineLevel="1" x14ac:dyDescent="0.25">
      <c r="A1020" s="36" t="s">
        <v>501</v>
      </c>
      <c r="B1020" s="3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218"/>
      <c r="AP1020" s="218"/>
    </row>
    <row r="1021" spans="1:42" hidden="1" outlineLevel="1" x14ac:dyDescent="0.25">
      <c r="A1021" s="36" t="s">
        <v>502</v>
      </c>
      <c r="B1021" s="3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218"/>
      <c r="AP1021" s="218"/>
    </row>
    <row r="1022" spans="1:42" hidden="1" outlineLevel="1" x14ac:dyDescent="0.25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42" hidden="1" outlineLevel="1" x14ac:dyDescent="0.25">
      <c r="A1023" s="28" t="s">
        <v>504</v>
      </c>
      <c r="B1023" s="32"/>
      <c r="C1023" s="7"/>
      <c r="D1023" s="7"/>
      <c r="E1023" s="7"/>
      <c r="F1023" s="7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224"/>
      <c r="AP1023" s="224"/>
    </row>
    <row r="1024" spans="1:42" hidden="1" outlineLevel="1" x14ac:dyDescent="0.25">
      <c r="A1024" s="28" t="s">
        <v>505</v>
      </c>
      <c r="B1024" s="32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224"/>
      <c r="AP1024" s="224"/>
    </row>
    <row r="1025" spans="1:42" hidden="1" outlineLevel="1" x14ac:dyDescent="0.25">
      <c r="A1025" s="28" t="s">
        <v>506</v>
      </c>
      <c r="B1025" s="32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224"/>
      <c r="AP1025" s="224"/>
    </row>
    <row r="1026" spans="1:42" hidden="1" outlineLevel="1" x14ac:dyDescent="0.25">
      <c r="A1026" s="28" t="s">
        <v>507</v>
      </c>
      <c r="B1026" s="32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224"/>
      <c r="AP1026" s="224"/>
    </row>
    <row r="1027" spans="1:42" hidden="1" outlineLevel="1" x14ac:dyDescent="0.25">
      <c r="A1027" s="28" t="s">
        <v>508</v>
      </c>
      <c r="B1027" s="32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224"/>
      <c r="AP1027" s="224"/>
    </row>
    <row r="1028" spans="1:42" hidden="1" outlineLevel="1" x14ac:dyDescent="0.25">
      <c r="A1028" s="28" t="s">
        <v>762</v>
      </c>
      <c r="B1028" s="32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224"/>
      <c r="AP1028" s="224"/>
    </row>
    <row r="1029" spans="1:42" hidden="1" outlineLevel="1" x14ac:dyDescent="0.25">
      <c r="A1029" s="28" t="s">
        <v>512</v>
      </c>
      <c r="B1029" s="32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224"/>
      <c r="AP1029" s="224"/>
    </row>
    <row r="1030" spans="1:42" hidden="1" outlineLevel="1" x14ac:dyDescent="0.25">
      <c r="A1030" s="28" t="s">
        <v>513</v>
      </c>
      <c r="B1030" s="32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224"/>
      <c r="AP1030" s="224"/>
    </row>
    <row r="1031" spans="1:42" collapsed="1" x14ac:dyDescent="0.25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42" x14ac:dyDescent="0.25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3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80" sqref="A780"/>
    </sheetView>
  </sheetViews>
  <sheetFormatPr defaultRowHeight="15" outlineLevelRow="1" x14ac:dyDescent="0.25"/>
  <cols>
    <col min="1" max="1" width="38.5703125" style="16" customWidth="1"/>
    <col min="2" max="2" width="14.85546875" style="31" customWidth="1"/>
    <col min="3" max="18" width="15.7109375" style="7" customWidth="1"/>
  </cols>
  <sheetData>
    <row r="1" spans="1:18" x14ac:dyDescent="0.25">
      <c r="A1" s="114" t="s">
        <v>0</v>
      </c>
      <c r="B1" s="62"/>
      <c r="C1" s="87">
        <v>42004</v>
      </c>
      <c r="D1" s="87">
        <v>42035</v>
      </c>
      <c r="E1" s="87">
        <v>42063</v>
      </c>
      <c r="F1" s="87">
        <v>42094</v>
      </c>
      <c r="G1" s="87">
        <v>42124</v>
      </c>
      <c r="H1" s="87">
        <v>42155</v>
      </c>
      <c r="I1" s="87">
        <v>42185</v>
      </c>
      <c r="J1" s="87">
        <v>42216</v>
      </c>
      <c r="K1" s="87">
        <v>42247</v>
      </c>
      <c r="L1" s="87">
        <v>42277</v>
      </c>
      <c r="M1" s="87">
        <v>42308</v>
      </c>
      <c r="N1" s="87">
        <v>42338</v>
      </c>
      <c r="O1" s="87">
        <v>42369</v>
      </c>
      <c r="P1" s="87">
        <v>42400</v>
      </c>
      <c r="Q1" s="87">
        <v>42429</v>
      </c>
      <c r="R1" s="87">
        <v>42460</v>
      </c>
    </row>
    <row r="2" spans="1:18" hidden="1" outlineLevel="1" x14ac:dyDescent="0.25"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183"/>
      <c r="O2" s="183"/>
      <c r="P2" s="183"/>
      <c r="Q2" s="183"/>
      <c r="R2" s="183"/>
    </row>
    <row r="3" spans="1:18" ht="18" hidden="1" outlineLevel="1" x14ac:dyDescent="0.25">
      <c r="A3" s="97" t="s">
        <v>2</v>
      </c>
      <c r="B3" s="51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218"/>
      <c r="R3" s="218"/>
    </row>
    <row r="4" spans="1:18" hidden="1" outlineLevel="1" x14ac:dyDescent="0.25">
      <c r="A4" s="36" t="s">
        <v>3</v>
      </c>
      <c r="B4" s="37"/>
      <c r="C4" s="17"/>
      <c r="D4" s="17">
        <v>2</v>
      </c>
      <c r="E4" s="17">
        <v>0</v>
      </c>
      <c r="F4" s="17">
        <v>3</v>
      </c>
      <c r="G4" s="17">
        <v>6</v>
      </c>
      <c r="H4" s="17">
        <v>0</v>
      </c>
      <c r="I4" s="17">
        <v>2</v>
      </c>
      <c r="J4" s="17">
        <v>5</v>
      </c>
      <c r="K4" s="17">
        <v>241</v>
      </c>
      <c r="L4" s="17">
        <v>2616</v>
      </c>
      <c r="M4" s="17">
        <v>1078</v>
      </c>
      <c r="N4" s="17">
        <v>490</v>
      </c>
      <c r="O4" s="17">
        <v>64</v>
      </c>
      <c r="P4" s="17">
        <v>0</v>
      </c>
      <c r="Q4" s="218">
        <v>0</v>
      </c>
      <c r="R4" s="218">
        <v>0</v>
      </c>
    </row>
    <row r="5" spans="1:18" hidden="1" outlineLevel="1" x14ac:dyDescent="0.25">
      <c r="A5" s="28" t="s">
        <v>623</v>
      </c>
      <c r="B5" s="32"/>
      <c r="C5" s="19"/>
      <c r="D5" s="19">
        <v>10000</v>
      </c>
      <c r="E5" s="19">
        <v>0</v>
      </c>
      <c r="F5" s="19">
        <v>21200</v>
      </c>
      <c r="G5" s="19">
        <v>69500</v>
      </c>
      <c r="H5" s="19">
        <v>0</v>
      </c>
      <c r="I5" s="19">
        <v>12200</v>
      </c>
      <c r="J5" s="19">
        <v>45500</v>
      </c>
      <c r="K5" s="19">
        <v>369200</v>
      </c>
      <c r="L5" s="19">
        <v>19278400</v>
      </c>
      <c r="M5" s="19">
        <v>8157400</v>
      </c>
      <c r="N5" s="19">
        <v>3476200</v>
      </c>
      <c r="O5" s="19">
        <v>450300</v>
      </c>
      <c r="P5" s="19">
        <v>0</v>
      </c>
      <c r="Q5" s="224">
        <v>0</v>
      </c>
      <c r="R5" s="224">
        <v>0</v>
      </c>
    </row>
    <row r="6" spans="1:18" hidden="1" outlineLevel="1" x14ac:dyDescent="0.25">
      <c r="A6" s="28" t="s">
        <v>625</v>
      </c>
      <c r="B6" s="32"/>
      <c r="C6" s="19"/>
      <c r="D6" s="19">
        <v>828.97</v>
      </c>
      <c r="E6" s="19">
        <v>0</v>
      </c>
      <c r="F6" s="19">
        <v>3488.57</v>
      </c>
      <c r="G6" s="19">
        <v>10146.6</v>
      </c>
      <c r="H6" s="19">
        <v>0</v>
      </c>
      <c r="I6" s="19">
        <v>0</v>
      </c>
      <c r="J6" s="19">
        <v>936.6</v>
      </c>
      <c r="K6" s="19">
        <v>0</v>
      </c>
      <c r="L6" s="19">
        <v>2569543.7200000002</v>
      </c>
      <c r="M6" s="19">
        <v>1142529.18</v>
      </c>
      <c r="N6" s="19">
        <v>333387.7</v>
      </c>
      <c r="O6" s="19">
        <v>68411.61</v>
      </c>
      <c r="P6" s="19">
        <v>0</v>
      </c>
      <c r="Q6" s="224">
        <v>0</v>
      </c>
      <c r="R6" s="224">
        <v>0</v>
      </c>
    </row>
    <row r="7" spans="1:18" hidden="1" outlineLevel="1" x14ac:dyDescent="0.25">
      <c r="A7" s="28" t="s">
        <v>626</v>
      </c>
      <c r="B7" s="32"/>
      <c r="C7" s="19"/>
      <c r="D7" s="19">
        <v>828.97</v>
      </c>
      <c r="E7" s="19">
        <v>81.260000000000005</v>
      </c>
      <c r="F7" s="19">
        <v>4183.3</v>
      </c>
      <c r="G7" s="19">
        <v>15028.9</v>
      </c>
      <c r="H7" s="19">
        <v>24119.08</v>
      </c>
      <c r="I7" s="19">
        <v>25273.25</v>
      </c>
      <c r="J7" s="19">
        <v>31251.7</v>
      </c>
      <c r="K7" s="19">
        <v>34272.14</v>
      </c>
      <c r="L7" s="19">
        <v>3031843.03</v>
      </c>
      <c r="M7" s="19">
        <v>7406981.1299999999</v>
      </c>
      <c r="N7" s="19">
        <v>9363668.6099999994</v>
      </c>
      <c r="O7" s="19">
        <v>10730862.73</v>
      </c>
      <c r="P7" s="19">
        <v>0</v>
      </c>
      <c r="Q7" s="224">
        <v>0</v>
      </c>
      <c r="R7" s="224">
        <v>0</v>
      </c>
    </row>
    <row r="8" spans="1:18" hidden="1" outlineLevel="1" x14ac:dyDescent="0.25">
      <c r="A8" s="28" t="s">
        <v>627</v>
      </c>
      <c r="B8" s="32"/>
      <c r="C8" s="19"/>
      <c r="D8" s="19">
        <v>10000</v>
      </c>
      <c r="E8" s="19">
        <v>0</v>
      </c>
      <c r="F8" s="19">
        <v>21200</v>
      </c>
      <c r="G8" s="19">
        <v>69500</v>
      </c>
      <c r="H8" s="19">
        <v>0</v>
      </c>
      <c r="I8" s="19">
        <v>12200</v>
      </c>
      <c r="J8" s="19">
        <v>45500</v>
      </c>
      <c r="K8" s="19">
        <v>369200</v>
      </c>
      <c r="L8" s="19">
        <v>19104000</v>
      </c>
      <c r="M8" s="19">
        <v>8035000</v>
      </c>
      <c r="N8" s="19">
        <v>3470300</v>
      </c>
      <c r="O8" s="19">
        <v>443300</v>
      </c>
      <c r="P8" s="19">
        <v>0</v>
      </c>
      <c r="Q8" s="224">
        <v>0</v>
      </c>
      <c r="R8" s="224">
        <v>0</v>
      </c>
    </row>
    <row r="9" spans="1:18" hidden="1" outlineLevel="1" x14ac:dyDescent="0.25">
      <c r="A9" s="28" t="s">
        <v>624</v>
      </c>
      <c r="B9" s="32"/>
      <c r="C9" s="19"/>
      <c r="D9" s="19">
        <v>10000</v>
      </c>
      <c r="E9" s="19">
        <v>0</v>
      </c>
      <c r="F9" s="19">
        <v>7066.6666670000004</v>
      </c>
      <c r="G9" s="19">
        <v>11583.333333</v>
      </c>
      <c r="H9" s="19">
        <v>0</v>
      </c>
      <c r="I9" s="19">
        <v>6100</v>
      </c>
      <c r="J9" s="19">
        <v>9100</v>
      </c>
      <c r="K9" s="19">
        <v>7239.2156859999996</v>
      </c>
      <c r="L9" s="19">
        <v>7632.4410710000002</v>
      </c>
      <c r="M9" s="19">
        <v>7763.2850239999998</v>
      </c>
      <c r="N9" s="19">
        <v>7905.0113899999997</v>
      </c>
      <c r="O9" s="19">
        <v>7036.5079370000003</v>
      </c>
      <c r="P9" s="19">
        <v>0</v>
      </c>
      <c r="Q9" s="224">
        <v>0</v>
      </c>
      <c r="R9" s="224">
        <v>0</v>
      </c>
    </row>
    <row r="10" spans="1:18" hidden="1" outlineLevel="1" x14ac:dyDescent="0.25">
      <c r="A10" s="49" t="s">
        <v>4</v>
      </c>
      <c r="B10" s="50"/>
    </row>
    <row r="11" spans="1:18" hidden="1" outlineLevel="1" x14ac:dyDescent="0.25">
      <c r="A11" s="36" t="s">
        <v>5</v>
      </c>
      <c r="B11" s="37"/>
      <c r="C11" s="17"/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218">
        <v>0</v>
      </c>
      <c r="R11" s="218">
        <v>0</v>
      </c>
    </row>
    <row r="12" spans="1:18" hidden="1" outlineLevel="1" x14ac:dyDescent="0.25">
      <c r="A12" s="16" t="s">
        <v>6</v>
      </c>
      <c r="C12" s="18"/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220">
        <v>0</v>
      </c>
      <c r="R12" s="220">
        <v>0</v>
      </c>
    </row>
    <row r="13" spans="1:18" hidden="1" outlineLevel="1" x14ac:dyDescent="0.25">
      <c r="A13" s="36" t="s">
        <v>7</v>
      </c>
      <c r="B13" s="37"/>
      <c r="C13" s="17"/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218">
        <v>0</v>
      </c>
      <c r="R13" s="218">
        <v>0</v>
      </c>
    </row>
    <row r="14" spans="1:18" hidden="1" outlineLevel="1" x14ac:dyDescent="0.25">
      <c r="A14" s="28" t="s">
        <v>8</v>
      </c>
      <c r="B14" s="32"/>
      <c r="C14" s="19"/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224">
        <v>0</v>
      </c>
      <c r="R14" s="224">
        <v>0</v>
      </c>
    </row>
    <row r="15" spans="1:18" hidden="1" outlineLevel="1" x14ac:dyDescent="0.25">
      <c r="A15" s="49" t="s">
        <v>9</v>
      </c>
      <c r="B15" s="50"/>
    </row>
    <row r="16" spans="1:18" hidden="1" outlineLevel="1" x14ac:dyDescent="0.25">
      <c r="A16" s="16" t="s">
        <v>628</v>
      </c>
    </row>
    <row r="17" spans="1:18" hidden="1" outlineLevel="1" x14ac:dyDescent="0.25">
      <c r="A17" s="36" t="s">
        <v>10</v>
      </c>
      <c r="B17" s="37"/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218">
        <v>0</v>
      </c>
      <c r="R17" s="218">
        <v>0</v>
      </c>
    </row>
    <row r="18" spans="1:18" hidden="1" outlineLevel="1" x14ac:dyDescent="0.25">
      <c r="A18" s="36" t="s">
        <v>11</v>
      </c>
      <c r="B18" s="37"/>
      <c r="C18" s="17"/>
      <c r="D18" s="17">
        <v>2</v>
      </c>
      <c r="E18" s="17">
        <v>0</v>
      </c>
      <c r="F18" s="17">
        <v>3</v>
      </c>
      <c r="G18" s="17">
        <v>6</v>
      </c>
      <c r="H18" s="17">
        <v>0</v>
      </c>
      <c r="I18" s="17">
        <v>2</v>
      </c>
      <c r="J18" s="17">
        <v>5</v>
      </c>
      <c r="K18" s="17">
        <v>0</v>
      </c>
      <c r="L18" s="17">
        <v>0</v>
      </c>
      <c r="M18" s="17">
        <v>168</v>
      </c>
      <c r="N18" s="17">
        <v>0</v>
      </c>
      <c r="O18" s="17">
        <v>0</v>
      </c>
      <c r="P18" s="17">
        <v>0</v>
      </c>
      <c r="Q18" s="218">
        <v>0</v>
      </c>
      <c r="R18" s="218">
        <v>0</v>
      </c>
    </row>
    <row r="19" spans="1:18" hidden="1" outlineLevel="1" x14ac:dyDescent="0.25">
      <c r="A19" s="36" t="s">
        <v>12</v>
      </c>
      <c r="B19" s="37"/>
      <c r="C19" s="17"/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218">
        <v>0</v>
      </c>
      <c r="R19" s="218">
        <v>0</v>
      </c>
    </row>
    <row r="20" spans="1:18" hidden="1" outlineLevel="1" x14ac:dyDescent="0.25">
      <c r="A20" s="36" t="s">
        <v>13</v>
      </c>
      <c r="B20" s="37"/>
      <c r="C20" s="17"/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218">
        <v>0</v>
      </c>
      <c r="R20" s="218">
        <v>0</v>
      </c>
    </row>
    <row r="21" spans="1:18" hidden="1" outlineLevel="1" x14ac:dyDescent="0.25">
      <c r="A21" s="36" t="s">
        <v>14</v>
      </c>
      <c r="B21" s="37"/>
      <c r="C21" s="17"/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218">
        <v>0</v>
      </c>
      <c r="R21" s="218">
        <v>0</v>
      </c>
    </row>
    <row r="22" spans="1:18" hidden="1" outlineLevel="1" x14ac:dyDescent="0.25">
      <c r="A22" s="36" t="s">
        <v>15</v>
      </c>
      <c r="B22" s="37"/>
      <c r="C22" s="17"/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218">
        <v>0</v>
      </c>
      <c r="R22" s="218">
        <v>0</v>
      </c>
    </row>
    <row r="23" spans="1:18" hidden="1" outlineLevel="1" x14ac:dyDescent="0.25">
      <c r="A23" s="36" t="s">
        <v>16</v>
      </c>
      <c r="B23" s="37"/>
      <c r="C23" s="17"/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7</v>
      </c>
      <c r="L23" s="17">
        <v>44</v>
      </c>
      <c r="M23" s="17">
        <v>16</v>
      </c>
      <c r="N23" s="17">
        <v>7</v>
      </c>
      <c r="O23" s="17">
        <v>0</v>
      </c>
      <c r="P23" s="17">
        <v>0</v>
      </c>
      <c r="Q23" s="218">
        <v>0</v>
      </c>
      <c r="R23" s="218">
        <v>0</v>
      </c>
    </row>
    <row r="24" spans="1:18" hidden="1" outlineLevel="1" x14ac:dyDescent="0.25">
      <c r="A24" s="36" t="s">
        <v>17</v>
      </c>
      <c r="B24" s="37"/>
      <c r="C24" s="17"/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23</v>
      </c>
      <c r="L24" s="17">
        <v>145</v>
      </c>
      <c r="M24" s="17">
        <v>33</v>
      </c>
      <c r="N24" s="17">
        <v>16</v>
      </c>
      <c r="O24" s="17">
        <v>1</v>
      </c>
      <c r="P24" s="17">
        <v>0</v>
      </c>
      <c r="Q24" s="218">
        <v>0</v>
      </c>
      <c r="R24" s="218">
        <v>0</v>
      </c>
    </row>
    <row r="25" spans="1:18" hidden="1" outlineLevel="1" x14ac:dyDescent="0.25">
      <c r="A25" s="36" t="s">
        <v>18</v>
      </c>
      <c r="B25" s="37"/>
      <c r="C25" s="17"/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22</v>
      </c>
      <c r="L25" s="17">
        <v>249</v>
      </c>
      <c r="M25" s="17">
        <v>88</v>
      </c>
      <c r="N25" s="17">
        <v>31</v>
      </c>
      <c r="O25" s="17">
        <v>4</v>
      </c>
      <c r="P25" s="17">
        <v>0</v>
      </c>
      <c r="Q25" s="218">
        <v>0</v>
      </c>
      <c r="R25" s="218">
        <v>0</v>
      </c>
    </row>
    <row r="26" spans="1:18" hidden="1" outlineLevel="1" x14ac:dyDescent="0.25">
      <c r="A26" s="36" t="s">
        <v>19</v>
      </c>
      <c r="B26" s="37"/>
      <c r="C26" s="17"/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39</v>
      </c>
      <c r="L26" s="17">
        <v>339</v>
      </c>
      <c r="M26" s="17">
        <v>91</v>
      </c>
      <c r="N26" s="17">
        <v>54</v>
      </c>
      <c r="O26" s="17">
        <v>4</v>
      </c>
      <c r="P26" s="17">
        <v>0</v>
      </c>
      <c r="Q26" s="218">
        <v>0</v>
      </c>
      <c r="R26" s="218">
        <v>0</v>
      </c>
    </row>
    <row r="27" spans="1:18" hidden="1" outlineLevel="1" x14ac:dyDescent="0.25">
      <c r="A27" s="36" t="s">
        <v>20</v>
      </c>
      <c r="B27" s="37"/>
      <c r="C27" s="17"/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27</v>
      </c>
      <c r="L27" s="17">
        <v>322</v>
      </c>
      <c r="M27" s="17">
        <v>130</v>
      </c>
      <c r="N27" s="17">
        <v>50</v>
      </c>
      <c r="O27" s="17">
        <v>6</v>
      </c>
      <c r="P27" s="17">
        <v>0</v>
      </c>
      <c r="Q27" s="218">
        <v>0</v>
      </c>
      <c r="R27" s="218">
        <v>0</v>
      </c>
    </row>
    <row r="28" spans="1:18" hidden="1" outlineLevel="1" x14ac:dyDescent="0.25">
      <c r="A28" s="36" t="s">
        <v>21</v>
      </c>
      <c r="B28" s="37"/>
      <c r="C28" s="17"/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31</v>
      </c>
      <c r="L28" s="17">
        <v>393</v>
      </c>
      <c r="M28" s="17">
        <v>114</v>
      </c>
      <c r="N28" s="17">
        <v>68</v>
      </c>
      <c r="O28" s="17">
        <v>6</v>
      </c>
      <c r="P28" s="17">
        <v>0</v>
      </c>
      <c r="Q28" s="218">
        <v>0</v>
      </c>
      <c r="R28" s="218">
        <v>0</v>
      </c>
    </row>
    <row r="29" spans="1:18" hidden="1" outlineLevel="1" x14ac:dyDescent="0.25">
      <c r="A29" s="36" t="s">
        <v>22</v>
      </c>
      <c r="B29" s="37"/>
      <c r="C29" s="17"/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25</v>
      </c>
      <c r="L29" s="17">
        <v>409</v>
      </c>
      <c r="M29" s="17">
        <v>154</v>
      </c>
      <c r="N29" s="17">
        <v>83</v>
      </c>
      <c r="O29" s="17">
        <v>10</v>
      </c>
      <c r="P29" s="17">
        <v>0</v>
      </c>
      <c r="Q29" s="218">
        <v>0</v>
      </c>
      <c r="R29" s="218">
        <v>0</v>
      </c>
    </row>
    <row r="30" spans="1:18" hidden="1" outlineLevel="1" x14ac:dyDescent="0.25">
      <c r="A30" s="36" t="s">
        <v>23</v>
      </c>
      <c r="B30" s="37"/>
      <c r="C30" s="17"/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35</v>
      </c>
      <c r="L30" s="17">
        <v>395</v>
      </c>
      <c r="M30" s="17">
        <v>162</v>
      </c>
      <c r="N30" s="17">
        <v>95</v>
      </c>
      <c r="O30" s="17">
        <v>19</v>
      </c>
      <c r="P30" s="17">
        <v>0</v>
      </c>
      <c r="Q30" s="218">
        <v>0</v>
      </c>
      <c r="R30" s="218">
        <v>0</v>
      </c>
    </row>
    <row r="31" spans="1:18" hidden="1" outlineLevel="1" x14ac:dyDescent="0.25">
      <c r="A31" s="36" t="s">
        <v>24</v>
      </c>
      <c r="B31" s="37"/>
      <c r="C31" s="17"/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30</v>
      </c>
      <c r="L31" s="17">
        <v>256</v>
      </c>
      <c r="M31" s="17">
        <v>108</v>
      </c>
      <c r="N31" s="17">
        <v>70</v>
      </c>
      <c r="O31" s="17">
        <v>12</v>
      </c>
      <c r="P31" s="17">
        <v>0</v>
      </c>
      <c r="Q31" s="218">
        <v>0</v>
      </c>
      <c r="R31" s="218">
        <v>0</v>
      </c>
    </row>
    <row r="32" spans="1:18" hidden="1" outlineLevel="1" x14ac:dyDescent="0.25">
      <c r="A32" s="36" t="s">
        <v>795</v>
      </c>
      <c r="B32" s="37"/>
      <c r="C32" s="17"/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2</v>
      </c>
      <c r="L32" s="17">
        <v>64</v>
      </c>
      <c r="M32" s="17">
        <v>14</v>
      </c>
      <c r="N32" s="17">
        <v>16</v>
      </c>
      <c r="O32" s="17">
        <v>2</v>
      </c>
      <c r="P32" s="17">
        <v>0</v>
      </c>
      <c r="Q32" s="218">
        <v>0</v>
      </c>
      <c r="R32" s="218">
        <v>0</v>
      </c>
    </row>
    <row r="33" spans="1:18" hidden="1" outlineLevel="1" x14ac:dyDescent="0.25">
      <c r="A33" s="36"/>
      <c r="B33" s="3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218"/>
      <c r="R33" s="218"/>
    </row>
    <row r="34" spans="1:18" hidden="1" outlineLevel="1" x14ac:dyDescent="0.25">
      <c r="A34" s="49" t="s">
        <v>27</v>
      </c>
      <c r="B34" s="50"/>
    </row>
    <row r="35" spans="1:18" hidden="1" outlineLevel="1" x14ac:dyDescent="0.25">
      <c r="A35" s="16" t="s">
        <v>628</v>
      </c>
    </row>
    <row r="36" spans="1:18" hidden="1" outlineLevel="1" x14ac:dyDescent="0.25">
      <c r="A36" s="28" t="s">
        <v>10</v>
      </c>
      <c r="B36" s="32"/>
      <c r="C36" s="19"/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224">
        <v>0</v>
      </c>
      <c r="R36" s="224">
        <v>0</v>
      </c>
    </row>
    <row r="37" spans="1:18" hidden="1" outlineLevel="1" x14ac:dyDescent="0.25">
      <c r="A37" s="28" t="s">
        <v>11</v>
      </c>
      <c r="B37" s="32"/>
      <c r="C37" s="19"/>
      <c r="D37" s="19">
        <v>828.97</v>
      </c>
      <c r="E37" s="19">
        <v>0</v>
      </c>
      <c r="F37" s="19">
        <v>3488.57</v>
      </c>
      <c r="G37" s="19">
        <v>10146.6</v>
      </c>
      <c r="H37" s="19">
        <v>0</v>
      </c>
      <c r="I37" s="19">
        <v>0</v>
      </c>
      <c r="J37" s="19">
        <v>936.6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224">
        <v>0</v>
      </c>
      <c r="R37" s="224">
        <v>0</v>
      </c>
    </row>
    <row r="38" spans="1:18" hidden="1" outlineLevel="1" x14ac:dyDescent="0.25">
      <c r="A38" s="28" t="s">
        <v>629</v>
      </c>
      <c r="B38" s="32"/>
      <c r="C38" s="19"/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224">
        <v>0</v>
      </c>
      <c r="R38" s="224">
        <v>0</v>
      </c>
    </row>
    <row r="39" spans="1:18" hidden="1" outlineLevel="1" x14ac:dyDescent="0.25">
      <c r="A39" s="28" t="s">
        <v>13</v>
      </c>
      <c r="B39" s="32"/>
      <c r="C39" s="19"/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224">
        <v>0</v>
      </c>
      <c r="R39" s="224">
        <v>0</v>
      </c>
    </row>
    <row r="40" spans="1:18" hidden="1" outlineLevel="1" x14ac:dyDescent="0.25">
      <c r="A40" s="28" t="s">
        <v>14</v>
      </c>
      <c r="B40" s="32"/>
      <c r="C40" s="19"/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224">
        <v>0</v>
      </c>
      <c r="R40" s="224">
        <v>0</v>
      </c>
    </row>
    <row r="41" spans="1:18" hidden="1" outlineLevel="1" x14ac:dyDescent="0.25">
      <c r="A41" s="28" t="s">
        <v>15</v>
      </c>
      <c r="B41" s="32"/>
      <c r="C41" s="19"/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224">
        <v>0</v>
      </c>
      <c r="R41" s="224">
        <v>0</v>
      </c>
    </row>
    <row r="42" spans="1:18" hidden="1" outlineLevel="1" x14ac:dyDescent="0.25">
      <c r="A42" s="28" t="s">
        <v>16</v>
      </c>
      <c r="B42" s="32"/>
      <c r="C42" s="19"/>
      <c r="D42" s="19">
        <v>0</v>
      </c>
      <c r="E42" s="19">
        <v>0</v>
      </c>
      <c r="F42" s="19">
        <v>0</v>
      </c>
      <c r="G42" s="19">
        <v>0</v>
      </c>
      <c r="H42" s="19" t="s">
        <v>1</v>
      </c>
      <c r="I42" s="19">
        <v>0</v>
      </c>
      <c r="J42" s="19">
        <v>0</v>
      </c>
      <c r="K42" s="19">
        <v>0</v>
      </c>
      <c r="L42" s="19">
        <v>20922.84</v>
      </c>
      <c r="M42" s="19">
        <v>6173.05</v>
      </c>
      <c r="N42" s="19">
        <v>4140.8599999999997</v>
      </c>
      <c r="O42" s="19">
        <v>0</v>
      </c>
      <c r="P42" s="19">
        <v>0</v>
      </c>
      <c r="Q42" s="224">
        <v>0</v>
      </c>
      <c r="R42" s="224">
        <v>0</v>
      </c>
    </row>
    <row r="43" spans="1:18" hidden="1" outlineLevel="1" x14ac:dyDescent="0.25">
      <c r="A43" s="28" t="s">
        <v>17</v>
      </c>
      <c r="B43" s="32"/>
      <c r="C43" s="19"/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150435.46</v>
      </c>
      <c r="M43" s="19">
        <v>31953.75</v>
      </c>
      <c r="N43" s="19">
        <v>11095.49</v>
      </c>
      <c r="O43" s="19">
        <v>0</v>
      </c>
      <c r="P43" s="19">
        <v>0</v>
      </c>
      <c r="Q43" s="224">
        <v>0</v>
      </c>
      <c r="R43" s="224">
        <v>0</v>
      </c>
    </row>
    <row r="44" spans="1:18" hidden="1" outlineLevel="1" x14ac:dyDescent="0.25">
      <c r="A44" s="28" t="s">
        <v>18</v>
      </c>
      <c r="B44" s="32"/>
      <c r="C44" s="19"/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255169.59</v>
      </c>
      <c r="M44" s="19">
        <v>111917.69</v>
      </c>
      <c r="N44" s="19">
        <v>28553.67</v>
      </c>
      <c r="O44" s="19">
        <v>5025.84</v>
      </c>
      <c r="P44" s="19">
        <v>0</v>
      </c>
      <c r="Q44" s="224">
        <v>0</v>
      </c>
      <c r="R44" s="224">
        <v>0</v>
      </c>
    </row>
    <row r="45" spans="1:18" hidden="1" outlineLevel="1" x14ac:dyDescent="0.25">
      <c r="A45" s="28" t="s">
        <v>19</v>
      </c>
      <c r="B45" s="32"/>
      <c r="C45" s="19"/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462513.93</v>
      </c>
      <c r="M45" s="19">
        <v>160739.43</v>
      </c>
      <c r="N45" s="19">
        <v>69285.59</v>
      </c>
      <c r="O45" s="19">
        <v>4165.87</v>
      </c>
      <c r="P45" s="19">
        <v>0</v>
      </c>
      <c r="Q45" s="224">
        <v>0</v>
      </c>
      <c r="R45" s="224">
        <v>0</v>
      </c>
    </row>
    <row r="46" spans="1:18" hidden="1" outlineLevel="1" x14ac:dyDescent="0.25">
      <c r="A46" s="28" t="s">
        <v>20</v>
      </c>
      <c r="B46" s="32"/>
      <c r="C46" s="19"/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450360.6</v>
      </c>
      <c r="M46" s="19">
        <v>253952.57</v>
      </c>
      <c r="N46" s="19">
        <v>35770.97</v>
      </c>
      <c r="O46" s="19">
        <v>2904.22</v>
      </c>
      <c r="P46" s="19">
        <v>0</v>
      </c>
      <c r="Q46" s="224">
        <v>0</v>
      </c>
      <c r="R46" s="224">
        <v>0</v>
      </c>
    </row>
    <row r="47" spans="1:18" hidden="1" outlineLevel="1" x14ac:dyDescent="0.25">
      <c r="A47" s="28" t="s">
        <v>21</v>
      </c>
      <c r="B47" s="32"/>
      <c r="C47" s="19"/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486980.42</v>
      </c>
      <c r="M47" s="19">
        <v>179645.06</v>
      </c>
      <c r="N47" s="19">
        <v>44376.43</v>
      </c>
      <c r="O47" s="19">
        <v>8865.7900000000009</v>
      </c>
      <c r="P47" s="19">
        <v>0</v>
      </c>
      <c r="Q47" s="224">
        <v>0</v>
      </c>
      <c r="R47" s="224">
        <v>0</v>
      </c>
    </row>
    <row r="48" spans="1:18" hidden="1" outlineLevel="1" x14ac:dyDescent="0.25">
      <c r="A48" s="28" t="s">
        <v>22</v>
      </c>
      <c r="B48" s="32"/>
      <c r="C48" s="19"/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380228.95</v>
      </c>
      <c r="M48" s="19">
        <v>174987.72</v>
      </c>
      <c r="N48" s="19">
        <v>66779.240000000005</v>
      </c>
      <c r="O48" s="19">
        <v>9262.56</v>
      </c>
      <c r="P48" s="19">
        <v>0</v>
      </c>
      <c r="Q48" s="224">
        <v>0</v>
      </c>
      <c r="R48" s="224">
        <v>0</v>
      </c>
    </row>
    <row r="49" spans="1:18" hidden="1" outlineLevel="1" x14ac:dyDescent="0.25">
      <c r="A49" s="28" t="s">
        <v>23</v>
      </c>
      <c r="B49" s="32"/>
      <c r="C49" s="19"/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223357.39</v>
      </c>
      <c r="M49" s="19">
        <v>141256.47</v>
      </c>
      <c r="N49" s="19">
        <v>51785.53</v>
      </c>
      <c r="O49" s="19">
        <v>30947.15</v>
      </c>
      <c r="P49" s="19">
        <v>0</v>
      </c>
      <c r="Q49" s="224">
        <v>0</v>
      </c>
      <c r="R49" s="224">
        <v>0</v>
      </c>
    </row>
    <row r="50" spans="1:18" hidden="1" outlineLevel="1" x14ac:dyDescent="0.25">
      <c r="A50" s="28" t="s">
        <v>24</v>
      </c>
      <c r="B50" s="32"/>
      <c r="C50" s="19"/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117985.57</v>
      </c>
      <c r="M50" s="19">
        <v>75271.22</v>
      </c>
      <c r="N50" s="19">
        <v>18188.14</v>
      </c>
      <c r="O50" s="19">
        <v>6514.32</v>
      </c>
      <c r="P50" s="19">
        <v>0</v>
      </c>
      <c r="Q50" s="224">
        <v>0</v>
      </c>
      <c r="R50" s="224">
        <v>0</v>
      </c>
    </row>
    <row r="51" spans="1:18" hidden="1" outlineLevel="1" x14ac:dyDescent="0.25">
      <c r="A51" s="36" t="s">
        <v>795</v>
      </c>
      <c r="B51" s="37"/>
      <c r="C51" s="19"/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21588.97</v>
      </c>
      <c r="M51" s="19">
        <v>6632.22</v>
      </c>
      <c r="N51" s="19">
        <v>3411.78</v>
      </c>
      <c r="O51" s="19">
        <v>725.86</v>
      </c>
      <c r="P51" s="19">
        <v>0</v>
      </c>
      <c r="Q51" s="224">
        <v>0</v>
      </c>
      <c r="R51" s="224">
        <v>0</v>
      </c>
    </row>
    <row r="52" spans="1:18" hidden="1" outlineLevel="1" x14ac:dyDescent="0.25">
      <c r="A52" s="28"/>
      <c r="B52" s="32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224"/>
      <c r="R52" s="224"/>
    </row>
    <row r="53" spans="1:18" hidden="1" outlineLevel="1" x14ac:dyDescent="0.25">
      <c r="A53" s="49" t="s">
        <v>28</v>
      </c>
      <c r="B53" s="50"/>
    </row>
    <row r="54" spans="1:18" hidden="1" outlineLevel="1" x14ac:dyDescent="0.25">
      <c r="A54" s="16" t="s">
        <v>29</v>
      </c>
    </row>
    <row r="55" spans="1:18" hidden="1" outlineLevel="1" x14ac:dyDescent="0.25">
      <c r="A55" s="28" t="s">
        <v>630</v>
      </c>
      <c r="B55" s="32"/>
      <c r="C55" s="19"/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224">
        <v>0</v>
      </c>
      <c r="R55" s="224">
        <v>0</v>
      </c>
    </row>
    <row r="56" spans="1:18" hidden="1" outlineLevel="1" x14ac:dyDescent="0.25">
      <c r="A56" s="115">
        <v>0</v>
      </c>
      <c r="B56" s="175"/>
      <c r="C56" s="19"/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224">
        <v>0</v>
      </c>
      <c r="R56" s="224">
        <v>0</v>
      </c>
    </row>
    <row r="57" spans="1:18" hidden="1" outlineLevel="1" x14ac:dyDescent="0.25">
      <c r="A57" s="28" t="s">
        <v>631</v>
      </c>
      <c r="B57" s="32"/>
      <c r="C57" s="19"/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224">
        <v>0</v>
      </c>
      <c r="R57" s="224">
        <v>0</v>
      </c>
    </row>
    <row r="58" spans="1:18" hidden="1" outlineLevel="1" x14ac:dyDescent="0.25">
      <c r="A58" s="28" t="s">
        <v>632</v>
      </c>
      <c r="B58" s="32"/>
      <c r="C58" s="19"/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29.8</v>
      </c>
      <c r="N58" s="19">
        <v>0</v>
      </c>
      <c r="O58" s="19">
        <v>0</v>
      </c>
      <c r="P58" s="19">
        <v>0</v>
      </c>
      <c r="Q58" s="224">
        <v>0</v>
      </c>
      <c r="R58" s="224">
        <v>0</v>
      </c>
    </row>
    <row r="59" spans="1:18" hidden="1" outlineLevel="1" x14ac:dyDescent="0.25">
      <c r="A59" s="28" t="s">
        <v>633</v>
      </c>
      <c r="B59" s="32"/>
      <c r="C59" s="19"/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928.7</v>
      </c>
      <c r="M59" s="19">
        <v>1213.8499999999999</v>
      </c>
      <c r="N59" s="19">
        <v>390</v>
      </c>
      <c r="O59" s="19">
        <v>0</v>
      </c>
      <c r="P59" s="19">
        <v>0</v>
      </c>
      <c r="Q59" s="224">
        <v>0</v>
      </c>
      <c r="R59" s="224">
        <v>0</v>
      </c>
    </row>
    <row r="60" spans="1:18" hidden="1" outlineLevel="1" x14ac:dyDescent="0.25">
      <c r="A60" s="28" t="s">
        <v>634</v>
      </c>
      <c r="B60" s="32"/>
      <c r="C60" s="19"/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2542.5100000000002</v>
      </c>
      <c r="M60" s="19">
        <v>364.87</v>
      </c>
      <c r="N60" s="19">
        <v>0</v>
      </c>
      <c r="O60" s="19">
        <v>426.68</v>
      </c>
      <c r="P60" s="19">
        <v>0</v>
      </c>
      <c r="Q60" s="224">
        <v>0</v>
      </c>
      <c r="R60" s="224">
        <v>0</v>
      </c>
    </row>
    <row r="61" spans="1:18" hidden="1" outlineLevel="1" x14ac:dyDescent="0.25">
      <c r="A61" s="28" t="s">
        <v>635</v>
      </c>
      <c r="B61" s="32"/>
      <c r="C61" s="19"/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3169.77</v>
      </c>
      <c r="M61" s="19">
        <v>408.74</v>
      </c>
      <c r="N61" s="19">
        <v>0</v>
      </c>
      <c r="O61" s="19">
        <v>0</v>
      </c>
      <c r="P61" s="19">
        <v>0</v>
      </c>
      <c r="Q61" s="224">
        <v>0</v>
      </c>
      <c r="R61" s="224">
        <v>0</v>
      </c>
    </row>
    <row r="62" spans="1:18" hidden="1" outlineLevel="1" x14ac:dyDescent="0.25">
      <c r="A62" s="28" t="s">
        <v>636</v>
      </c>
      <c r="B62" s="32"/>
      <c r="C62" s="19"/>
      <c r="D62" s="19">
        <v>0</v>
      </c>
      <c r="E62" s="19">
        <v>0</v>
      </c>
      <c r="F62" s="19">
        <v>0</v>
      </c>
      <c r="G62" s="19">
        <v>1226.5999999999999</v>
      </c>
      <c r="H62" s="19">
        <v>0</v>
      </c>
      <c r="I62" s="19">
        <v>0</v>
      </c>
      <c r="J62" s="19">
        <v>0</v>
      </c>
      <c r="K62" s="19">
        <v>0</v>
      </c>
      <c r="L62" s="19">
        <v>10220.39</v>
      </c>
      <c r="M62" s="19">
        <v>1259.77</v>
      </c>
      <c r="N62" s="19">
        <v>276.20999999999998</v>
      </c>
      <c r="O62" s="19">
        <v>0</v>
      </c>
      <c r="P62" s="19">
        <v>0</v>
      </c>
      <c r="Q62" s="224">
        <v>0</v>
      </c>
      <c r="R62" s="224">
        <v>0</v>
      </c>
    </row>
    <row r="63" spans="1:18" hidden="1" outlineLevel="1" x14ac:dyDescent="0.25">
      <c r="A63" s="28" t="s">
        <v>637</v>
      </c>
      <c r="B63" s="32"/>
      <c r="C63" s="19"/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5725.8</v>
      </c>
      <c r="M63" s="19">
        <v>6120.94</v>
      </c>
      <c r="N63" s="19">
        <v>4623.8100000000004</v>
      </c>
      <c r="O63" s="19">
        <v>0</v>
      </c>
      <c r="P63" s="19">
        <v>0</v>
      </c>
      <c r="Q63" s="224">
        <v>0</v>
      </c>
      <c r="R63" s="224">
        <v>0</v>
      </c>
    </row>
    <row r="64" spans="1:18" hidden="1" outlineLevel="1" x14ac:dyDescent="0.25">
      <c r="A64" s="28" t="s">
        <v>638</v>
      </c>
      <c r="B64" s="32"/>
      <c r="C64" s="19"/>
      <c r="D64" s="19">
        <v>0</v>
      </c>
      <c r="E64" s="19">
        <v>0</v>
      </c>
      <c r="F64" s="19">
        <v>3488.57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29431.64</v>
      </c>
      <c r="M64" s="19">
        <v>10446.14</v>
      </c>
      <c r="N64" s="19">
        <v>897.42</v>
      </c>
      <c r="O64" s="19">
        <v>2659.8</v>
      </c>
      <c r="P64" s="19">
        <v>0</v>
      </c>
      <c r="Q64" s="224">
        <v>0</v>
      </c>
      <c r="R64" s="224">
        <v>0</v>
      </c>
    </row>
    <row r="65" spans="1:18" hidden="1" outlineLevel="1" x14ac:dyDescent="0.25">
      <c r="A65" s="28" t="s">
        <v>639</v>
      </c>
      <c r="B65" s="32"/>
      <c r="C65" s="19"/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29464.560000000001</v>
      </c>
      <c r="M65" s="19">
        <v>25264.2</v>
      </c>
      <c r="N65" s="19">
        <v>878.53</v>
      </c>
      <c r="O65" s="19">
        <v>0</v>
      </c>
      <c r="P65" s="19">
        <v>0</v>
      </c>
      <c r="Q65" s="224">
        <v>0</v>
      </c>
      <c r="R65" s="224">
        <v>0</v>
      </c>
    </row>
    <row r="66" spans="1:18" hidden="1" outlineLevel="1" x14ac:dyDescent="0.25">
      <c r="A66" s="28" t="s">
        <v>640</v>
      </c>
      <c r="B66" s="32"/>
      <c r="C66" s="19"/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244</v>
      </c>
      <c r="K66" s="19">
        <v>0</v>
      </c>
      <c r="L66" s="19">
        <v>108788.17</v>
      </c>
      <c r="M66" s="19">
        <v>51024.85</v>
      </c>
      <c r="N66" s="19">
        <v>16290.39</v>
      </c>
      <c r="O66" s="19">
        <v>5945.19</v>
      </c>
      <c r="P66" s="19">
        <v>0</v>
      </c>
      <c r="Q66" s="224">
        <v>0</v>
      </c>
      <c r="R66" s="224">
        <v>0</v>
      </c>
    </row>
    <row r="67" spans="1:18" hidden="1" outlineLevel="1" x14ac:dyDescent="0.25">
      <c r="A67" s="28" t="s">
        <v>641</v>
      </c>
      <c r="B67" s="32"/>
      <c r="C67" s="19"/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340897.9</v>
      </c>
      <c r="M67" s="19">
        <v>109855.01</v>
      </c>
      <c r="N67" s="19">
        <v>38156.57</v>
      </c>
      <c r="O67" s="19">
        <v>26215.81</v>
      </c>
      <c r="P67" s="19">
        <v>0</v>
      </c>
      <c r="Q67" s="224">
        <v>0</v>
      </c>
      <c r="R67" s="224">
        <v>0</v>
      </c>
    </row>
    <row r="68" spans="1:18" hidden="1" outlineLevel="1" x14ac:dyDescent="0.25">
      <c r="A68" s="28" t="s">
        <v>642</v>
      </c>
      <c r="B68" s="32"/>
      <c r="C68" s="19"/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269405.25</v>
      </c>
      <c r="M68" s="19">
        <v>117862.73</v>
      </c>
      <c r="N68" s="19">
        <v>29403.4</v>
      </c>
      <c r="O68" s="19">
        <v>2762.96</v>
      </c>
      <c r="P68" s="19">
        <v>0</v>
      </c>
      <c r="Q68" s="224">
        <v>0</v>
      </c>
      <c r="R68" s="224">
        <v>0</v>
      </c>
    </row>
    <row r="69" spans="1:18" hidden="1" outlineLevel="1" x14ac:dyDescent="0.25">
      <c r="A69" s="28" t="s">
        <v>643</v>
      </c>
      <c r="B69" s="32"/>
      <c r="C69" s="19"/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202.67</v>
      </c>
      <c r="K69" s="19">
        <v>0</v>
      </c>
      <c r="L69" s="19">
        <v>459017.16</v>
      </c>
      <c r="M69" s="19">
        <v>221407.65</v>
      </c>
      <c r="N69" s="19">
        <v>74641.53</v>
      </c>
      <c r="O69" s="19">
        <v>19886.59</v>
      </c>
      <c r="P69" s="19">
        <v>0</v>
      </c>
      <c r="Q69" s="224">
        <v>0</v>
      </c>
      <c r="R69" s="224">
        <v>0</v>
      </c>
    </row>
    <row r="70" spans="1:18" hidden="1" outlineLevel="1" x14ac:dyDescent="0.25">
      <c r="A70" s="28" t="s">
        <v>644</v>
      </c>
      <c r="B70" s="32"/>
      <c r="C70" s="19"/>
      <c r="D70" s="19">
        <v>0</v>
      </c>
      <c r="E70" s="19">
        <v>0</v>
      </c>
      <c r="F70" s="19">
        <v>0</v>
      </c>
      <c r="G70" s="19">
        <v>8320</v>
      </c>
      <c r="H70" s="19">
        <v>0</v>
      </c>
      <c r="I70" s="19">
        <v>0</v>
      </c>
      <c r="J70" s="19">
        <v>0</v>
      </c>
      <c r="K70" s="19">
        <v>0</v>
      </c>
      <c r="L70" s="19">
        <v>354861.51</v>
      </c>
      <c r="M70" s="19">
        <v>165268.26999999999</v>
      </c>
      <c r="N70" s="19">
        <v>56143.82</v>
      </c>
      <c r="O70" s="19">
        <v>376.05</v>
      </c>
      <c r="P70" s="19">
        <v>0</v>
      </c>
      <c r="Q70" s="224">
        <v>0</v>
      </c>
      <c r="R70" s="224">
        <v>0</v>
      </c>
    </row>
    <row r="71" spans="1:18" hidden="1" outlineLevel="1" x14ac:dyDescent="0.25">
      <c r="A71" s="28" t="s">
        <v>645</v>
      </c>
      <c r="B71" s="32"/>
      <c r="C71" s="19"/>
      <c r="D71" s="19">
        <v>828.97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489.93</v>
      </c>
      <c r="K71" s="19">
        <v>0</v>
      </c>
      <c r="L71" s="19">
        <v>324107.56</v>
      </c>
      <c r="M71" s="19">
        <v>176388.58</v>
      </c>
      <c r="N71" s="19">
        <v>57230.85</v>
      </c>
      <c r="O71" s="19">
        <v>10138.530000000001</v>
      </c>
      <c r="P71" s="19">
        <v>0</v>
      </c>
      <c r="Q71" s="224">
        <v>0</v>
      </c>
      <c r="R71" s="224">
        <v>0</v>
      </c>
    </row>
    <row r="72" spans="1:18" hidden="1" outlineLevel="1" x14ac:dyDescent="0.25">
      <c r="A72" s="28" t="s">
        <v>646</v>
      </c>
      <c r="B72" s="32"/>
      <c r="C72" s="19"/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282977.2</v>
      </c>
      <c r="M72" s="19">
        <v>133783.89000000001</v>
      </c>
      <c r="N72" s="19">
        <v>40142.239999999998</v>
      </c>
      <c r="O72" s="19">
        <v>0</v>
      </c>
      <c r="P72" s="19">
        <v>0</v>
      </c>
      <c r="Q72" s="224">
        <v>0</v>
      </c>
      <c r="R72" s="224">
        <v>0</v>
      </c>
    </row>
    <row r="73" spans="1:18" hidden="1" outlineLevel="1" x14ac:dyDescent="0.25">
      <c r="A73" s="28" t="s">
        <v>647</v>
      </c>
      <c r="B73" s="32"/>
      <c r="C73" s="19"/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319267.86</v>
      </c>
      <c r="M73" s="19">
        <v>96317.27</v>
      </c>
      <c r="N73" s="19">
        <v>14312.93</v>
      </c>
      <c r="O73" s="19">
        <v>0</v>
      </c>
      <c r="P73" s="19">
        <v>0</v>
      </c>
      <c r="Q73" s="224">
        <v>0</v>
      </c>
      <c r="R73" s="224">
        <v>0</v>
      </c>
    </row>
    <row r="74" spans="1:18" hidden="1" outlineLevel="1" x14ac:dyDescent="0.25">
      <c r="A74" s="28" t="s">
        <v>648</v>
      </c>
      <c r="B74" s="32"/>
      <c r="C74" s="19"/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28737.74</v>
      </c>
      <c r="M74" s="19">
        <v>25512.62</v>
      </c>
      <c r="N74" s="19">
        <v>0</v>
      </c>
      <c r="O74" s="19">
        <v>0</v>
      </c>
      <c r="P74" s="19">
        <v>0</v>
      </c>
      <c r="Q74" s="224">
        <v>0</v>
      </c>
      <c r="R74" s="224">
        <v>0</v>
      </c>
    </row>
    <row r="75" spans="1:18" hidden="1" outlineLevel="1" x14ac:dyDescent="0.25">
      <c r="A75" s="28" t="s">
        <v>649</v>
      </c>
      <c r="B75" s="32"/>
      <c r="C75" s="19"/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224">
        <v>0</v>
      </c>
      <c r="R75" s="224">
        <v>0</v>
      </c>
    </row>
    <row r="76" spans="1:18" hidden="1" outlineLevel="1" x14ac:dyDescent="0.25">
      <c r="A76" s="28" t="s">
        <v>650</v>
      </c>
      <c r="B76" s="32"/>
      <c r="C76" s="19"/>
      <c r="D76" s="19">
        <v>0</v>
      </c>
      <c r="E76" s="19">
        <v>0</v>
      </c>
      <c r="F76" s="19">
        <v>0</v>
      </c>
      <c r="G76" s="19">
        <v>600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224">
        <v>0</v>
      </c>
      <c r="R76" s="224">
        <v>0</v>
      </c>
    </row>
    <row r="77" spans="1:18" hidden="1" outlineLevel="1" x14ac:dyDescent="0.25">
      <c r="A77" s="49" t="s">
        <v>30</v>
      </c>
      <c r="B77" s="50"/>
    </row>
    <row r="78" spans="1:18" hidden="1" outlineLevel="1" x14ac:dyDescent="0.25">
      <c r="A78" s="16" t="s">
        <v>628</v>
      </c>
    </row>
    <row r="79" spans="1:18" hidden="1" outlineLevel="1" x14ac:dyDescent="0.25">
      <c r="A79" s="16" t="s">
        <v>10</v>
      </c>
      <c r="C79" s="18"/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220">
        <v>0</v>
      </c>
      <c r="R79" s="220">
        <v>0</v>
      </c>
    </row>
    <row r="80" spans="1:18" hidden="1" outlineLevel="1" x14ac:dyDescent="0.25">
      <c r="A80" s="16" t="s">
        <v>11</v>
      </c>
      <c r="C80" s="18"/>
      <c r="D80" s="18">
        <v>0.15990399999999999</v>
      </c>
      <c r="E80" s="18">
        <v>0</v>
      </c>
      <c r="F80" s="18">
        <v>0.139904</v>
      </c>
      <c r="G80" s="18">
        <v>0.15490399999999999</v>
      </c>
      <c r="H80" s="18">
        <v>0</v>
      </c>
      <c r="I80" s="18">
        <v>0.18990399999999999</v>
      </c>
      <c r="J80" s="18">
        <v>0.15990399999999999</v>
      </c>
      <c r="K80" s="18">
        <v>0</v>
      </c>
      <c r="L80" s="18">
        <v>0</v>
      </c>
      <c r="M80" s="18">
        <v>0.16204685714290001</v>
      </c>
      <c r="N80" s="18">
        <v>0</v>
      </c>
      <c r="O80" s="18">
        <v>0</v>
      </c>
      <c r="P80" s="18">
        <v>0</v>
      </c>
      <c r="Q80" s="220">
        <v>0</v>
      </c>
      <c r="R80" s="220">
        <v>0</v>
      </c>
    </row>
    <row r="81" spans="1:18" hidden="1" outlineLevel="1" x14ac:dyDescent="0.25">
      <c r="A81" s="16" t="s">
        <v>629</v>
      </c>
      <c r="C81" s="18"/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220">
        <v>0</v>
      </c>
      <c r="R81" s="220">
        <v>0</v>
      </c>
    </row>
    <row r="82" spans="1:18" hidden="1" outlineLevel="1" x14ac:dyDescent="0.25">
      <c r="A82" s="16" t="s">
        <v>13</v>
      </c>
      <c r="C82" s="18"/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220">
        <v>0</v>
      </c>
      <c r="R82" s="220">
        <v>0</v>
      </c>
    </row>
    <row r="83" spans="1:18" hidden="1" outlineLevel="1" x14ac:dyDescent="0.25">
      <c r="A83" s="16" t="s">
        <v>14</v>
      </c>
      <c r="C83" s="18"/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220">
        <v>0</v>
      </c>
      <c r="R83" s="220">
        <v>0</v>
      </c>
    </row>
    <row r="84" spans="1:18" hidden="1" outlineLevel="1" x14ac:dyDescent="0.25">
      <c r="A84" s="16" t="s">
        <v>15</v>
      </c>
      <c r="C84" s="18"/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220">
        <v>0</v>
      </c>
      <c r="R84" s="220">
        <v>0</v>
      </c>
    </row>
    <row r="85" spans="1:18" hidden="1" outlineLevel="1" x14ac:dyDescent="0.25">
      <c r="A85" s="16" t="s">
        <v>16</v>
      </c>
      <c r="C85" s="18"/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0.24990399999999999</v>
      </c>
      <c r="L85" s="18">
        <v>0.24990399999999999</v>
      </c>
      <c r="M85" s="18">
        <v>0.24990399999999999</v>
      </c>
      <c r="N85" s="18">
        <v>0.24990399999999999</v>
      </c>
      <c r="O85" s="18">
        <v>0</v>
      </c>
      <c r="P85" s="18">
        <v>0</v>
      </c>
      <c r="Q85" s="220">
        <v>0</v>
      </c>
      <c r="R85" s="220">
        <v>0</v>
      </c>
    </row>
    <row r="86" spans="1:18" hidden="1" outlineLevel="1" x14ac:dyDescent="0.25">
      <c r="A86" s="16" t="s">
        <v>17</v>
      </c>
      <c r="C86" s="18"/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0.19381704347830001</v>
      </c>
      <c r="L86" s="18">
        <v>0.1975591724138</v>
      </c>
      <c r="M86" s="18">
        <v>0.20081309090909999</v>
      </c>
      <c r="N86" s="18">
        <v>0.19552900000000001</v>
      </c>
      <c r="O86" s="18">
        <v>0.21990399999999999</v>
      </c>
      <c r="P86" s="18">
        <v>0</v>
      </c>
      <c r="Q86" s="220">
        <v>0</v>
      </c>
      <c r="R86" s="220">
        <v>0</v>
      </c>
    </row>
    <row r="87" spans="1:18" hidden="1" outlineLevel="1" x14ac:dyDescent="0.25">
      <c r="A87" s="16" t="s">
        <v>18</v>
      </c>
      <c r="C87" s="18"/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0.1939949090909</v>
      </c>
      <c r="L87" s="18">
        <v>0.19689195180720001</v>
      </c>
      <c r="M87" s="18">
        <v>0.19774490909090001</v>
      </c>
      <c r="N87" s="18">
        <v>0.19571045161289999</v>
      </c>
      <c r="O87" s="18">
        <v>0.18990399999999999</v>
      </c>
      <c r="P87" s="18">
        <v>0</v>
      </c>
      <c r="Q87" s="220">
        <v>0</v>
      </c>
      <c r="R87" s="220">
        <v>0</v>
      </c>
    </row>
    <row r="88" spans="1:18" hidden="1" outlineLevel="1" x14ac:dyDescent="0.25">
      <c r="A88" s="16" t="s">
        <v>19</v>
      </c>
      <c r="C88" s="18"/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0.16913476923080001</v>
      </c>
      <c r="L88" s="18">
        <v>0.16848807079649999</v>
      </c>
      <c r="M88" s="18">
        <v>0.16715674725269999</v>
      </c>
      <c r="N88" s="18">
        <v>0.16657066666670001</v>
      </c>
      <c r="O88" s="18">
        <v>0.174904</v>
      </c>
      <c r="P88" s="18">
        <v>0</v>
      </c>
      <c r="Q88" s="220">
        <v>0</v>
      </c>
      <c r="R88" s="220">
        <v>0</v>
      </c>
    </row>
    <row r="89" spans="1:18" hidden="1" outlineLevel="1" x14ac:dyDescent="0.25">
      <c r="A89" s="16" t="s">
        <v>20</v>
      </c>
      <c r="C89" s="18"/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0.16323733333330001</v>
      </c>
      <c r="L89" s="18">
        <v>0.1612083478261</v>
      </c>
      <c r="M89" s="18">
        <v>0.15921169230769999</v>
      </c>
      <c r="N89" s="18">
        <v>0.161104</v>
      </c>
      <c r="O89" s="18">
        <v>0.174904</v>
      </c>
      <c r="P89" s="18">
        <v>0</v>
      </c>
      <c r="Q89" s="220">
        <v>0</v>
      </c>
      <c r="R89" s="220">
        <v>0</v>
      </c>
    </row>
    <row r="90" spans="1:18" hidden="1" outlineLevel="1" x14ac:dyDescent="0.25">
      <c r="A90" s="16" t="s">
        <v>21</v>
      </c>
      <c r="C90" s="18"/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0.17054916129030001</v>
      </c>
      <c r="L90" s="18">
        <v>0.15776659541980001</v>
      </c>
      <c r="M90" s="18">
        <v>0.16332505263159999</v>
      </c>
      <c r="N90" s="18">
        <v>0.15902164705880001</v>
      </c>
      <c r="O90" s="18">
        <v>0.164904</v>
      </c>
      <c r="P90" s="18">
        <v>0</v>
      </c>
      <c r="Q90" s="220">
        <v>0</v>
      </c>
      <c r="R90" s="220">
        <v>0</v>
      </c>
    </row>
    <row r="91" spans="1:18" hidden="1" outlineLevel="1" x14ac:dyDescent="0.25">
      <c r="A91" s="16" t="s">
        <v>22</v>
      </c>
      <c r="C91" s="18"/>
      <c r="D91" s="18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0.15870400000000001</v>
      </c>
      <c r="L91" s="18">
        <v>0.1549895745721</v>
      </c>
      <c r="M91" s="18">
        <v>0.15367023376620001</v>
      </c>
      <c r="N91" s="18">
        <v>0.15375942168670001</v>
      </c>
      <c r="O91" s="18">
        <v>0.15690399999999999</v>
      </c>
      <c r="P91" s="18">
        <v>0</v>
      </c>
      <c r="Q91" s="220">
        <v>0</v>
      </c>
      <c r="R91" s="220">
        <v>0</v>
      </c>
    </row>
    <row r="92" spans="1:18" hidden="1" outlineLevel="1" x14ac:dyDescent="0.25">
      <c r="A92" s="16" t="s">
        <v>23</v>
      </c>
      <c r="C92" s="18"/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0.15904685714290001</v>
      </c>
      <c r="L92" s="18">
        <v>0.15587868354430001</v>
      </c>
      <c r="M92" s="18">
        <v>0.15453362962959999</v>
      </c>
      <c r="N92" s="18">
        <v>0.1545355789474</v>
      </c>
      <c r="O92" s="18">
        <v>0.1520092631579</v>
      </c>
      <c r="P92" s="18">
        <v>0</v>
      </c>
      <c r="Q92" s="220">
        <v>0</v>
      </c>
      <c r="R92" s="220">
        <v>0</v>
      </c>
    </row>
    <row r="93" spans="1:18" hidden="1" outlineLevel="1" x14ac:dyDescent="0.25">
      <c r="A93" s="16" t="s">
        <v>24</v>
      </c>
      <c r="C93" s="18"/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0.15190400000000001</v>
      </c>
      <c r="L93" s="18">
        <v>0.14724775000000001</v>
      </c>
      <c r="M93" s="18">
        <v>0.14879288888889999</v>
      </c>
      <c r="N93" s="18">
        <v>0.15090400000000001</v>
      </c>
      <c r="O93" s="18">
        <v>0.14490400000000001</v>
      </c>
      <c r="P93" s="18">
        <v>0</v>
      </c>
      <c r="Q93" s="220">
        <v>0</v>
      </c>
      <c r="R93" s="220">
        <v>0</v>
      </c>
    </row>
    <row r="94" spans="1:18" hidden="1" outlineLevel="1" x14ac:dyDescent="0.25">
      <c r="A94" s="36" t="s">
        <v>795</v>
      </c>
      <c r="B94" s="37"/>
      <c r="C94" s="18"/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0.15990399999999999</v>
      </c>
      <c r="L94" s="18">
        <v>0.14912275</v>
      </c>
      <c r="M94" s="18">
        <v>0.14276114285710001</v>
      </c>
      <c r="N94" s="18">
        <v>0.15615399999999999</v>
      </c>
      <c r="O94" s="18">
        <v>0.12990399999999999</v>
      </c>
      <c r="P94" s="18">
        <v>0</v>
      </c>
      <c r="Q94" s="220">
        <v>0</v>
      </c>
      <c r="R94" s="220">
        <v>0</v>
      </c>
    </row>
    <row r="95" spans="1:18" hidden="1" outlineLevel="1" x14ac:dyDescent="0.25"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220"/>
      <c r="R95" s="220"/>
    </row>
    <row r="96" spans="1:18" hidden="1" outlineLevel="1" x14ac:dyDescent="0.25">
      <c r="A96" s="49" t="s">
        <v>31</v>
      </c>
      <c r="B96" s="50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220"/>
      <c r="R96" s="220"/>
    </row>
    <row r="97" spans="1:18" hidden="1" outlineLevel="1" x14ac:dyDescent="0.25">
      <c r="A97" s="16" t="s">
        <v>628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220"/>
      <c r="R97" s="220"/>
    </row>
    <row r="98" spans="1:18" hidden="1" outlineLevel="1" x14ac:dyDescent="0.25">
      <c r="A98" s="16" t="s">
        <v>10</v>
      </c>
      <c r="C98" s="18"/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220">
        <v>0</v>
      </c>
      <c r="R98" s="220">
        <v>0</v>
      </c>
    </row>
    <row r="99" spans="1:18" hidden="1" outlineLevel="1" x14ac:dyDescent="0.25">
      <c r="A99" s="16" t="s">
        <v>11</v>
      </c>
      <c r="C99" s="18"/>
      <c r="D99" s="18">
        <v>0.24990399999999999</v>
      </c>
      <c r="E99" s="18">
        <v>0</v>
      </c>
      <c r="F99" s="18">
        <v>0.24990399999999999</v>
      </c>
      <c r="G99" s="18">
        <v>0.24990399999999999</v>
      </c>
      <c r="H99" s="18">
        <v>0</v>
      </c>
      <c r="I99" s="18">
        <v>0.24990399999999999</v>
      </c>
      <c r="J99" s="18">
        <v>0.24990399999999999</v>
      </c>
      <c r="K99" s="18">
        <v>0</v>
      </c>
      <c r="L99" s="18">
        <v>0</v>
      </c>
      <c r="M99" s="18">
        <v>0.24990399999999999</v>
      </c>
      <c r="N99" s="18">
        <v>0</v>
      </c>
      <c r="O99" s="18">
        <v>0</v>
      </c>
      <c r="P99" s="18">
        <v>0</v>
      </c>
      <c r="Q99" s="220">
        <v>0</v>
      </c>
      <c r="R99" s="220">
        <v>0</v>
      </c>
    </row>
    <row r="100" spans="1:18" hidden="1" outlineLevel="1" x14ac:dyDescent="0.25">
      <c r="A100" s="16" t="s">
        <v>629</v>
      </c>
      <c r="C100" s="18"/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220">
        <v>0</v>
      </c>
      <c r="R100" s="220">
        <v>0</v>
      </c>
    </row>
    <row r="101" spans="1:18" hidden="1" outlineLevel="1" x14ac:dyDescent="0.25">
      <c r="A101" s="16" t="s">
        <v>13</v>
      </c>
      <c r="C101" s="18"/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220">
        <v>0</v>
      </c>
      <c r="R101" s="220">
        <v>0</v>
      </c>
    </row>
    <row r="102" spans="1:18" hidden="1" outlineLevel="1" x14ac:dyDescent="0.25">
      <c r="A102" s="16" t="s">
        <v>14</v>
      </c>
      <c r="C102" s="18"/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220">
        <v>0</v>
      </c>
      <c r="R102" s="220">
        <v>0</v>
      </c>
    </row>
    <row r="103" spans="1:18" hidden="1" outlineLevel="1" x14ac:dyDescent="0.25">
      <c r="A103" s="16" t="s">
        <v>15</v>
      </c>
      <c r="C103" s="18"/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220">
        <v>0</v>
      </c>
      <c r="R103" s="220">
        <v>0</v>
      </c>
    </row>
    <row r="104" spans="1:18" hidden="1" outlineLevel="1" x14ac:dyDescent="0.25">
      <c r="A104" s="16" t="s">
        <v>16</v>
      </c>
      <c r="C104" s="18"/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</v>
      </c>
      <c r="P104" s="18">
        <v>0</v>
      </c>
      <c r="Q104" s="220">
        <v>0</v>
      </c>
      <c r="R104" s="220">
        <v>0</v>
      </c>
    </row>
    <row r="105" spans="1:18" hidden="1" outlineLevel="1" x14ac:dyDescent="0.25">
      <c r="A105" s="16" t="s">
        <v>17</v>
      </c>
      <c r="C105" s="18"/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</v>
      </c>
      <c r="Q105" s="220">
        <v>0</v>
      </c>
      <c r="R105" s="220">
        <v>0</v>
      </c>
    </row>
    <row r="106" spans="1:18" hidden="1" outlineLevel="1" x14ac:dyDescent="0.25">
      <c r="A106" s="16" t="s">
        <v>18</v>
      </c>
      <c r="C106" s="18"/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</v>
      </c>
      <c r="Q106" s="220">
        <v>0</v>
      </c>
      <c r="R106" s="220">
        <v>0</v>
      </c>
    </row>
    <row r="107" spans="1:18" hidden="1" outlineLevel="1" x14ac:dyDescent="0.25">
      <c r="A107" s="16" t="s">
        <v>19</v>
      </c>
      <c r="C107" s="18"/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</v>
      </c>
      <c r="Q107" s="220">
        <v>0</v>
      </c>
      <c r="R107" s="220">
        <v>0</v>
      </c>
    </row>
    <row r="108" spans="1:18" hidden="1" outlineLevel="1" x14ac:dyDescent="0.25">
      <c r="A108" s="16" t="s">
        <v>20</v>
      </c>
      <c r="C108" s="18"/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</v>
      </c>
      <c r="Q108" s="220">
        <v>0</v>
      </c>
      <c r="R108" s="220">
        <v>0</v>
      </c>
    </row>
    <row r="109" spans="1:18" hidden="1" outlineLevel="1" x14ac:dyDescent="0.25">
      <c r="A109" s="16" t="s">
        <v>21</v>
      </c>
      <c r="C109" s="18"/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</v>
      </c>
      <c r="Q109" s="220">
        <v>0</v>
      </c>
      <c r="R109" s="220">
        <v>0</v>
      </c>
    </row>
    <row r="110" spans="1:18" hidden="1" outlineLevel="1" x14ac:dyDescent="0.25">
      <c r="A110" s="16" t="s">
        <v>22</v>
      </c>
      <c r="C110" s="18"/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</v>
      </c>
      <c r="Q110" s="220">
        <v>0</v>
      </c>
      <c r="R110" s="220">
        <v>0</v>
      </c>
    </row>
    <row r="111" spans="1:18" hidden="1" outlineLevel="1" x14ac:dyDescent="0.25">
      <c r="A111" s="16" t="s">
        <v>23</v>
      </c>
      <c r="C111" s="18"/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</v>
      </c>
      <c r="Q111" s="220">
        <v>0</v>
      </c>
      <c r="R111" s="220">
        <v>0</v>
      </c>
    </row>
    <row r="112" spans="1:18" hidden="1" outlineLevel="1" x14ac:dyDescent="0.25">
      <c r="A112" s="16" t="s">
        <v>24</v>
      </c>
      <c r="C112" s="18"/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</v>
      </c>
      <c r="Q112" s="220">
        <v>0</v>
      </c>
      <c r="R112" s="220">
        <v>0</v>
      </c>
    </row>
    <row r="113" spans="1:18" hidden="1" outlineLevel="1" x14ac:dyDescent="0.25">
      <c r="A113" s="36" t="s">
        <v>795</v>
      </c>
      <c r="B113" s="37"/>
      <c r="C113" s="18"/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</v>
      </c>
      <c r="Q113" s="220">
        <v>0</v>
      </c>
      <c r="R113" s="220">
        <v>0</v>
      </c>
    </row>
    <row r="114" spans="1:18" hidden="1" outlineLevel="1" x14ac:dyDescent="0.25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220"/>
      <c r="R114" s="220"/>
    </row>
    <row r="115" spans="1:18" hidden="1" outlineLevel="1" x14ac:dyDescent="0.25">
      <c r="A115" s="49" t="s">
        <v>32</v>
      </c>
      <c r="B115" s="50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220"/>
      <c r="R115" s="220"/>
    </row>
    <row r="116" spans="1:18" hidden="1" outlineLevel="1" x14ac:dyDescent="0.25">
      <c r="A116" s="16" t="s">
        <v>628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220"/>
      <c r="R116" s="220"/>
    </row>
    <row r="117" spans="1:18" hidden="1" outlineLevel="1" x14ac:dyDescent="0.25">
      <c r="A117" s="16" t="s">
        <v>10</v>
      </c>
      <c r="C117" s="18"/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220">
        <v>0</v>
      </c>
      <c r="R117" s="220">
        <v>0</v>
      </c>
    </row>
    <row r="118" spans="1:18" hidden="1" outlineLevel="1" x14ac:dyDescent="0.25">
      <c r="A118" s="16" t="s">
        <v>11</v>
      </c>
      <c r="C118" s="18"/>
      <c r="D118" s="18">
        <v>0.15990399999999999</v>
      </c>
      <c r="E118" s="18">
        <v>0</v>
      </c>
      <c r="F118" s="18">
        <v>0.139904</v>
      </c>
      <c r="G118" s="18">
        <v>0.15490399999999999</v>
      </c>
      <c r="H118" s="18">
        <v>0</v>
      </c>
      <c r="I118" s="18">
        <v>0.18990399999999999</v>
      </c>
      <c r="J118" s="18">
        <v>0.15990399999999999</v>
      </c>
      <c r="K118" s="18">
        <v>0</v>
      </c>
      <c r="L118" s="18">
        <v>0</v>
      </c>
      <c r="M118" s="18">
        <v>0.16204685714290001</v>
      </c>
      <c r="N118" s="18">
        <v>0</v>
      </c>
      <c r="O118" s="18">
        <v>0</v>
      </c>
      <c r="P118" s="18">
        <v>0</v>
      </c>
      <c r="Q118" s="220">
        <v>0</v>
      </c>
      <c r="R118" s="220">
        <v>0</v>
      </c>
    </row>
    <row r="119" spans="1:18" hidden="1" outlineLevel="1" x14ac:dyDescent="0.25">
      <c r="A119" s="16" t="s">
        <v>629</v>
      </c>
      <c r="C119" s="18"/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220">
        <v>0</v>
      </c>
      <c r="R119" s="220">
        <v>0</v>
      </c>
    </row>
    <row r="120" spans="1:18" hidden="1" outlineLevel="1" x14ac:dyDescent="0.25">
      <c r="A120" s="16" t="s">
        <v>13</v>
      </c>
      <c r="C120" s="18"/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220">
        <v>0</v>
      </c>
      <c r="R120" s="220">
        <v>0</v>
      </c>
    </row>
    <row r="121" spans="1:18" hidden="1" outlineLevel="1" x14ac:dyDescent="0.25">
      <c r="A121" s="16" t="s">
        <v>14</v>
      </c>
      <c r="C121" s="18"/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220">
        <v>0</v>
      </c>
      <c r="R121" s="220">
        <v>0</v>
      </c>
    </row>
    <row r="122" spans="1:18" hidden="1" outlineLevel="1" x14ac:dyDescent="0.25">
      <c r="A122" s="16" t="s">
        <v>15</v>
      </c>
      <c r="C122" s="18"/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220">
        <v>0</v>
      </c>
      <c r="R122" s="220">
        <v>0</v>
      </c>
    </row>
    <row r="123" spans="1:18" hidden="1" outlineLevel="1" x14ac:dyDescent="0.25">
      <c r="A123" s="16" t="s">
        <v>16</v>
      </c>
      <c r="C123" s="18"/>
      <c r="D123" s="18">
        <v>0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0.24990399999999999</v>
      </c>
      <c r="L123" s="18">
        <v>0.24990399999999999</v>
      </c>
      <c r="M123" s="18">
        <v>0.24990399999999999</v>
      </c>
      <c r="N123" s="18">
        <v>0.24990399999999999</v>
      </c>
      <c r="O123" s="18">
        <v>0</v>
      </c>
      <c r="P123" s="18">
        <v>0</v>
      </c>
      <c r="Q123" s="220">
        <v>0</v>
      </c>
      <c r="R123" s="220">
        <v>0</v>
      </c>
    </row>
    <row r="124" spans="1:18" hidden="1" outlineLevel="1" x14ac:dyDescent="0.25">
      <c r="A124" s="16" t="s">
        <v>17</v>
      </c>
      <c r="C124" s="18"/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0.19381704347830001</v>
      </c>
      <c r="L124" s="18">
        <v>0.1975591724138</v>
      </c>
      <c r="M124" s="18">
        <v>0.20081309090909999</v>
      </c>
      <c r="N124" s="18">
        <v>0.19552900000000001</v>
      </c>
      <c r="O124" s="18">
        <v>0.21990399999999999</v>
      </c>
      <c r="P124" s="18">
        <v>0</v>
      </c>
      <c r="Q124" s="220">
        <v>0</v>
      </c>
      <c r="R124" s="220">
        <v>0</v>
      </c>
    </row>
    <row r="125" spans="1:18" hidden="1" outlineLevel="1" x14ac:dyDescent="0.25">
      <c r="A125" s="16" t="s">
        <v>18</v>
      </c>
      <c r="C125" s="18"/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0.1939949090909</v>
      </c>
      <c r="L125" s="18">
        <v>0.19689195180720001</v>
      </c>
      <c r="M125" s="18">
        <v>0.19774490909090001</v>
      </c>
      <c r="N125" s="18">
        <v>0.19571045161289999</v>
      </c>
      <c r="O125" s="18">
        <v>0.18990399999999999</v>
      </c>
      <c r="P125" s="18">
        <v>0</v>
      </c>
      <c r="Q125" s="220">
        <v>0</v>
      </c>
      <c r="R125" s="220">
        <v>0</v>
      </c>
    </row>
    <row r="126" spans="1:18" hidden="1" outlineLevel="1" x14ac:dyDescent="0.25">
      <c r="A126" s="16" t="s">
        <v>19</v>
      </c>
      <c r="C126" s="18"/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0.16913476923080001</v>
      </c>
      <c r="L126" s="18">
        <v>0.16848807079649999</v>
      </c>
      <c r="M126" s="18">
        <v>0.16715674725269999</v>
      </c>
      <c r="N126" s="18">
        <v>0.16657066666670001</v>
      </c>
      <c r="O126" s="18">
        <v>0.174904</v>
      </c>
      <c r="P126" s="18">
        <v>0</v>
      </c>
      <c r="Q126" s="220">
        <v>0</v>
      </c>
      <c r="R126" s="220">
        <v>0</v>
      </c>
    </row>
    <row r="127" spans="1:18" hidden="1" outlineLevel="1" x14ac:dyDescent="0.25">
      <c r="A127" s="16" t="s">
        <v>20</v>
      </c>
      <c r="C127" s="18"/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0.16323733333330001</v>
      </c>
      <c r="L127" s="18">
        <v>0.1612083478261</v>
      </c>
      <c r="M127" s="18">
        <v>0.15921169230769999</v>
      </c>
      <c r="N127" s="18">
        <v>0.161104</v>
      </c>
      <c r="O127" s="18">
        <v>0.174904</v>
      </c>
      <c r="P127" s="18">
        <v>0</v>
      </c>
      <c r="Q127" s="220">
        <v>0</v>
      </c>
      <c r="R127" s="220">
        <v>0</v>
      </c>
    </row>
    <row r="128" spans="1:18" hidden="1" outlineLevel="1" x14ac:dyDescent="0.25">
      <c r="A128" s="16" t="s">
        <v>21</v>
      </c>
      <c r="C128" s="18"/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0.17054916129030001</v>
      </c>
      <c r="L128" s="18">
        <v>0.15776659541980001</v>
      </c>
      <c r="M128" s="18">
        <v>0.16332505263159999</v>
      </c>
      <c r="N128" s="18">
        <v>0.15902164705880001</v>
      </c>
      <c r="O128" s="18">
        <v>0.164904</v>
      </c>
      <c r="P128" s="18">
        <v>0</v>
      </c>
      <c r="Q128" s="220">
        <v>0</v>
      </c>
      <c r="R128" s="220">
        <v>0</v>
      </c>
    </row>
    <row r="129" spans="1:18" hidden="1" outlineLevel="1" x14ac:dyDescent="0.25">
      <c r="A129" s="16" t="s">
        <v>22</v>
      </c>
      <c r="C129" s="18"/>
      <c r="D129" s="18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0.15870400000000001</v>
      </c>
      <c r="L129" s="18">
        <v>0.1549895745721</v>
      </c>
      <c r="M129" s="18">
        <v>0.15367023376620001</v>
      </c>
      <c r="N129" s="18">
        <v>0.15375942168670001</v>
      </c>
      <c r="O129" s="18">
        <v>0.15690399999999999</v>
      </c>
      <c r="P129" s="18">
        <v>0</v>
      </c>
      <c r="Q129" s="220">
        <v>0</v>
      </c>
      <c r="R129" s="220">
        <v>0</v>
      </c>
    </row>
    <row r="130" spans="1:18" hidden="1" outlineLevel="1" x14ac:dyDescent="0.25">
      <c r="A130" s="16" t="s">
        <v>23</v>
      </c>
      <c r="C130" s="18"/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0.15904685714290001</v>
      </c>
      <c r="L130" s="18">
        <v>0.15587868354430001</v>
      </c>
      <c r="M130" s="18">
        <v>0.15453362962959999</v>
      </c>
      <c r="N130" s="18">
        <v>0.1545355789474</v>
      </c>
      <c r="O130" s="18">
        <v>0.1520092631579</v>
      </c>
      <c r="P130" s="18">
        <v>0</v>
      </c>
      <c r="Q130" s="220">
        <v>0</v>
      </c>
      <c r="R130" s="220">
        <v>0</v>
      </c>
    </row>
    <row r="131" spans="1:18" hidden="1" outlineLevel="1" x14ac:dyDescent="0.25">
      <c r="A131" s="16" t="s">
        <v>24</v>
      </c>
      <c r="C131" s="18"/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0.15190400000000001</v>
      </c>
      <c r="L131" s="18">
        <v>0.14724775000000001</v>
      </c>
      <c r="M131" s="18">
        <v>0.14879288888889999</v>
      </c>
      <c r="N131" s="18">
        <v>0.15090400000000001</v>
      </c>
      <c r="O131" s="18">
        <v>0.14490400000000001</v>
      </c>
      <c r="P131" s="18">
        <v>0</v>
      </c>
      <c r="Q131" s="220">
        <v>0</v>
      </c>
      <c r="R131" s="220">
        <v>0</v>
      </c>
    </row>
    <row r="132" spans="1:18" hidden="1" outlineLevel="1" x14ac:dyDescent="0.25">
      <c r="A132" s="36" t="s">
        <v>795</v>
      </c>
      <c r="B132" s="37"/>
      <c r="C132" s="18"/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0.15990399999999999</v>
      </c>
      <c r="L132" s="18">
        <v>0.14912275</v>
      </c>
      <c r="M132" s="18">
        <v>0.14276114285710001</v>
      </c>
      <c r="N132" s="18">
        <v>0.15615399999999999</v>
      </c>
      <c r="O132" s="18">
        <v>0.12990399999999999</v>
      </c>
      <c r="P132" s="18">
        <v>0</v>
      </c>
      <c r="Q132" s="220">
        <v>0</v>
      </c>
      <c r="R132" s="220">
        <v>0</v>
      </c>
    </row>
    <row r="133" spans="1:18" hidden="1" outlineLevel="1" x14ac:dyDescent="0.25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220"/>
      <c r="R133" s="220"/>
    </row>
    <row r="134" spans="1:18" hidden="1" outlineLevel="1" x14ac:dyDescent="0.25">
      <c r="A134" s="49" t="s">
        <v>33</v>
      </c>
      <c r="B134" s="50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220"/>
      <c r="R134" s="220"/>
    </row>
    <row r="135" spans="1:18" hidden="1" outlineLevel="1" x14ac:dyDescent="0.25">
      <c r="A135" s="16" t="s">
        <v>628</v>
      </c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220"/>
      <c r="R135" s="220"/>
    </row>
    <row r="136" spans="1:18" hidden="1" outlineLevel="1" x14ac:dyDescent="0.25">
      <c r="A136" s="16" t="s">
        <v>10</v>
      </c>
      <c r="C136" s="18"/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220">
        <v>0</v>
      </c>
      <c r="R136" s="220">
        <v>0</v>
      </c>
    </row>
    <row r="137" spans="1:18" hidden="1" outlineLevel="1" x14ac:dyDescent="0.25">
      <c r="A137" s="16" t="s">
        <v>11</v>
      </c>
      <c r="C137" s="18"/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220">
        <v>0</v>
      </c>
      <c r="R137" s="220">
        <v>0</v>
      </c>
    </row>
    <row r="138" spans="1:18" hidden="1" outlineLevel="1" x14ac:dyDescent="0.25">
      <c r="A138" s="16" t="s">
        <v>629</v>
      </c>
      <c r="C138" s="18"/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220">
        <v>0</v>
      </c>
      <c r="R138" s="220">
        <v>0</v>
      </c>
    </row>
    <row r="139" spans="1:18" hidden="1" outlineLevel="1" x14ac:dyDescent="0.25">
      <c r="A139" s="16" t="s">
        <v>13</v>
      </c>
      <c r="C139" s="18"/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220">
        <v>0</v>
      </c>
      <c r="R139" s="220">
        <v>0</v>
      </c>
    </row>
    <row r="140" spans="1:18" hidden="1" outlineLevel="1" x14ac:dyDescent="0.25">
      <c r="A140" s="16" t="s">
        <v>14</v>
      </c>
      <c r="C140" s="18"/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220">
        <v>0</v>
      </c>
      <c r="R140" s="220">
        <v>0</v>
      </c>
    </row>
    <row r="141" spans="1:18" hidden="1" outlineLevel="1" x14ac:dyDescent="0.25">
      <c r="A141" s="16" t="s">
        <v>15</v>
      </c>
      <c r="C141" s="18"/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220">
        <v>0</v>
      </c>
      <c r="R141" s="220">
        <v>0</v>
      </c>
    </row>
    <row r="142" spans="1:18" hidden="1" outlineLevel="1" x14ac:dyDescent="0.25">
      <c r="A142" s="16" t="s">
        <v>16</v>
      </c>
      <c r="C142" s="18"/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220">
        <v>0</v>
      </c>
      <c r="R142" s="220">
        <v>0</v>
      </c>
    </row>
    <row r="143" spans="1:18" hidden="1" outlineLevel="1" x14ac:dyDescent="0.25">
      <c r="A143" s="16" t="s">
        <v>17</v>
      </c>
      <c r="C143" s="18"/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220">
        <v>0</v>
      </c>
      <c r="R143" s="220">
        <v>0</v>
      </c>
    </row>
    <row r="144" spans="1:18" hidden="1" outlineLevel="1" x14ac:dyDescent="0.25">
      <c r="A144" s="16" t="s">
        <v>18</v>
      </c>
      <c r="C144" s="18"/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220">
        <v>0</v>
      </c>
      <c r="R144" s="220">
        <v>0</v>
      </c>
    </row>
    <row r="145" spans="1:18" hidden="1" outlineLevel="1" x14ac:dyDescent="0.25">
      <c r="A145" s="16" t="s">
        <v>19</v>
      </c>
      <c r="C145" s="18"/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220">
        <v>0</v>
      </c>
      <c r="R145" s="220">
        <v>0</v>
      </c>
    </row>
    <row r="146" spans="1:18" hidden="1" outlineLevel="1" x14ac:dyDescent="0.25">
      <c r="A146" s="16" t="s">
        <v>20</v>
      </c>
      <c r="C146" s="18"/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220">
        <v>0</v>
      </c>
      <c r="R146" s="220">
        <v>0</v>
      </c>
    </row>
    <row r="147" spans="1:18" hidden="1" outlineLevel="1" x14ac:dyDescent="0.25">
      <c r="A147" s="16" t="s">
        <v>21</v>
      </c>
      <c r="C147" s="18"/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220">
        <v>0</v>
      </c>
      <c r="R147" s="220">
        <v>0</v>
      </c>
    </row>
    <row r="148" spans="1:18" hidden="1" outlineLevel="1" x14ac:dyDescent="0.25">
      <c r="A148" s="16" t="s">
        <v>22</v>
      </c>
      <c r="C148" s="18"/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220">
        <v>0</v>
      </c>
      <c r="R148" s="220">
        <v>0</v>
      </c>
    </row>
    <row r="149" spans="1:18" hidden="1" outlineLevel="1" x14ac:dyDescent="0.25">
      <c r="A149" s="16" t="s">
        <v>23</v>
      </c>
      <c r="C149" s="18"/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220">
        <v>0</v>
      </c>
      <c r="R149" s="220">
        <v>0</v>
      </c>
    </row>
    <row r="150" spans="1:18" hidden="1" outlineLevel="1" x14ac:dyDescent="0.25">
      <c r="A150" s="16" t="s">
        <v>24</v>
      </c>
      <c r="C150" s="18"/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220">
        <v>0</v>
      </c>
      <c r="R150" s="220">
        <v>0</v>
      </c>
    </row>
    <row r="151" spans="1:18" hidden="1" outlineLevel="1" x14ac:dyDescent="0.25">
      <c r="A151" s="36" t="s">
        <v>795</v>
      </c>
      <c r="B151" s="37"/>
      <c r="C151" s="18"/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220">
        <v>0</v>
      </c>
      <c r="R151" s="220">
        <v>0</v>
      </c>
    </row>
    <row r="152" spans="1:18" hidden="1" outlineLevel="1" x14ac:dyDescent="0.25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220"/>
      <c r="R152" s="220"/>
    </row>
    <row r="153" spans="1:18" hidden="1" outlineLevel="1" x14ac:dyDescent="0.25">
      <c r="A153" s="49" t="s">
        <v>34</v>
      </c>
      <c r="B153" s="50"/>
    </row>
    <row r="154" spans="1:18" hidden="1" outlineLevel="1" x14ac:dyDescent="0.25">
      <c r="A154" s="16" t="s">
        <v>651</v>
      </c>
    </row>
    <row r="155" spans="1:18" hidden="1" outlineLevel="1" x14ac:dyDescent="0.25">
      <c r="A155" s="28" t="s">
        <v>10</v>
      </c>
      <c r="B155" s="32"/>
      <c r="C155" s="19"/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224">
        <v>0</v>
      </c>
      <c r="R155" s="224">
        <v>0</v>
      </c>
    </row>
    <row r="156" spans="1:18" hidden="1" outlineLevel="1" x14ac:dyDescent="0.25">
      <c r="A156" s="28" t="s">
        <v>11</v>
      </c>
      <c r="B156" s="32"/>
      <c r="C156" s="19"/>
      <c r="D156" s="19">
        <v>10000</v>
      </c>
      <c r="E156" s="19">
        <v>0</v>
      </c>
      <c r="F156" s="19">
        <v>7066.6666670000004</v>
      </c>
      <c r="G156" s="19">
        <v>11583.333333</v>
      </c>
      <c r="H156" s="19">
        <v>0</v>
      </c>
      <c r="I156" s="19">
        <v>6100</v>
      </c>
      <c r="J156" s="19">
        <v>9100</v>
      </c>
      <c r="K156" s="19">
        <v>0</v>
      </c>
      <c r="L156" s="19">
        <v>0</v>
      </c>
      <c r="M156" s="19">
        <v>7779.5774650000003</v>
      </c>
      <c r="N156" s="19">
        <v>0</v>
      </c>
      <c r="O156" s="19">
        <v>0</v>
      </c>
      <c r="P156" s="19">
        <v>0</v>
      </c>
      <c r="Q156" s="224">
        <v>0</v>
      </c>
      <c r="R156" s="224">
        <v>0</v>
      </c>
    </row>
    <row r="157" spans="1:18" hidden="1" outlineLevel="1" x14ac:dyDescent="0.25">
      <c r="A157" s="28" t="s">
        <v>629</v>
      </c>
      <c r="B157" s="32"/>
      <c r="C157" s="19"/>
      <c r="D157" s="19">
        <v>0</v>
      </c>
      <c r="E157" s="19">
        <v>0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224">
        <v>0</v>
      </c>
      <c r="R157" s="224">
        <v>0</v>
      </c>
    </row>
    <row r="158" spans="1:18" hidden="1" outlineLevel="1" x14ac:dyDescent="0.25">
      <c r="A158" s="28" t="s">
        <v>13</v>
      </c>
      <c r="B158" s="32"/>
      <c r="C158" s="19"/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224">
        <v>0</v>
      </c>
      <c r="R158" s="224">
        <v>0</v>
      </c>
    </row>
    <row r="159" spans="1:18" hidden="1" outlineLevel="1" x14ac:dyDescent="0.25">
      <c r="A159" s="28" t="s">
        <v>14</v>
      </c>
      <c r="B159" s="32"/>
      <c r="C159" s="19"/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224">
        <v>0</v>
      </c>
      <c r="R159" s="224">
        <v>0</v>
      </c>
    </row>
    <row r="160" spans="1:18" hidden="1" outlineLevel="1" x14ac:dyDescent="0.25">
      <c r="A160" s="28" t="s">
        <v>15</v>
      </c>
      <c r="B160" s="32"/>
      <c r="C160" s="19"/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224">
        <v>0</v>
      </c>
      <c r="R160" s="224">
        <v>0</v>
      </c>
    </row>
    <row r="161" spans="1:18" hidden="1" outlineLevel="1" x14ac:dyDescent="0.25">
      <c r="A161" s="28" t="s">
        <v>16</v>
      </c>
      <c r="B161" s="32"/>
      <c r="C161" s="19"/>
      <c r="D161" s="19">
        <v>0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3762.7906979999998</v>
      </c>
      <c r="M161" s="19">
        <v>3600</v>
      </c>
      <c r="N161" s="19">
        <v>3200</v>
      </c>
      <c r="O161" s="19">
        <v>0</v>
      </c>
      <c r="P161" s="19">
        <v>0</v>
      </c>
      <c r="Q161" s="224">
        <v>0</v>
      </c>
      <c r="R161" s="224">
        <v>0</v>
      </c>
    </row>
    <row r="162" spans="1:18" hidden="1" outlineLevel="1" x14ac:dyDescent="0.25">
      <c r="A162" s="28" t="s">
        <v>17</v>
      </c>
      <c r="B162" s="32"/>
      <c r="C162" s="19"/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3550</v>
      </c>
      <c r="L162" s="19">
        <v>5115.4929579999998</v>
      </c>
      <c r="M162" s="19">
        <v>4654.5454550000004</v>
      </c>
      <c r="N162" s="19">
        <v>4843.75</v>
      </c>
      <c r="O162" s="19">
        <v>3000</v>
      </c>
      <c r="P162" s="19">
        <v>0</v>
      </c>
      <c r="Q162" s="224">
        <v>0</v>
      </c>
      <c r="R162" s="224">
        <v>0</v>
      </c>
    </row>
    <row r="163" spans="1:18" hidden="1" outlineLevel="1" x14ac:dyDescent="0.25">
      <c r="A163" s="28" t="s">
        <v>18</v>
      </c>
      <c r="B163" s="32"/>
      <c r="C163" s="19"/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6166.6666670000004</v>
      </c>
      <c r="L163" s="19">
        <v>6056.7901229999998</v>
      </c>
      <c r="M163" s="19">
        <v>6055.681818</v>
      </c>
      <c r="N163" s="19">
        <v>6021.4285710000004</v>
      </c>
      <c r="O163" s="19">
        <v>5150</v>
      </c>
      <c r="P163" s="19">
        <v>0</v>
      </c>
      <c r="Q163" s="224">
        <v>0</v>
      </c>
      <c r="R163" s="224">
        <v>0</v>
      </c>
    </row>
    <row r="164" spans="1:18" hidden="1" outlineLevel="1" x14ac:dyDescent="0.25">
      <c r="A164" s="28" t="s">
        <v>19</v>
      </c>
      <c r="B164" s="32"/>
      <c r="C164" s="19"/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7742.1052630000004</v>
      </c>
      <c r="L164" s="19">
        <v>7426.7692310000002</v>
      </c>
      <c r="M164" s="19">
        <v>7440.6593409999996</v>
      </c>
      <c r="N164" s="19">
        <v>7648.0769229999996</v>
      </c>
      <c r="O164" s="19">
        <v>5175</v>
      </c>
      <c r="P164" s="19">
        <v>0</v>
      </c>
      <c r="Q164" s="224">
        <v>0</v>
      </c>
      <c r="R164" s="224">
        <v>0</v>
      </c>
    </row>
    <row r="165" spans="1:18" hidden="1" outlineLevel="1" x14ac:dyDescent="0.25">
      <c r="A165" s="28" t="s">
        <v>20</v>
      </c>
      <c r="B165" s="32"/>
      <c r="C165" s="19"/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7571.4285710000004</v>
      </c>
      <c r="L165" s="19">
        <v>7870.0636940000004</v>
      </c>
      <c r="M165" s="19">
        <v>7920.7692310000002</v>
      </c>
      <c r="N165" s="19">
        <v>7913.636364</v>
      </c>
      <c r="O165" s="19">
        <v>6333.3333329999996</v>
      </c>
      <c r="P165" s="19">
        <v>0</v>
      </c>
      <c r="Q165" s="224">
        <v>0</v>
      </c>
      <c r="R165" s="224">
        <v>0</v>
      </c>
    </row>
    <row r="166" spans="1:18" hidden="1" outlineLevel="1" x14ac:dyDescent="0.25">
      <c r="A166" s="28" t="s">
        <v>21</v>
      </c>
      <c r="B166" s="32"/>
      <c r="C166" s="19"/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7822.2222220000003</v>
      </c>
      <c r="L166" s="19">
        <v>8418.1102360000004</v>
      </c>
      <c r="M166" s="19">
        <v>8194.7368420000003</v>
      </c>
      <c r="N166" s="19">
        <v>8388.3333330000005</v>
      </c>
      <c r="O166" s="19">
        <v>6550</v>
      </c>
      <c r="P166" s="19">
        <v>0</v>
      </c>
      <c r="Q166" s="224">
        <v>0</v>
      </c>
      <c r="R166" s="224">
        <v>0</v>
      </c>
    </row>
    <row r="167" spans="1:18" hidden="1" outlineLevel="1" x14ac:dyDescent="0.25">
      <c r="A167" s="28" t="s">
        <v>22</v>
      </c>
      <c r="B167" s="32"/>
      <c r="C167" s="19"/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8900</v>
      </c>
      <c r="L167" s="19">
        <v>8262.3409670000001</v>
      </c>
      <c r="M167" s="19">
        <v>8446.1038960000005</v>
      </c>
      <c r="N167" s="19">
        <v>8528.9473679999992</v>
      </c>
      <c r="O167" s="19">
        <v>8230</v>
      </c>
      <c r="P167" s="19">
        <v>0</v>
      </c>
      <c r="Q167" s="224">
        <v>0</v>
      </c>
      <c r="R167" s="224">
        <v>0</v>
      </c>
    </row>
    <row r="168" spans="1:18" hidden="1" outlineLevel="1" x14ac:dyDescent="0.25">
      <c r="A168" s="28" t="s">
        <v>23</v>
      </c>
      <c r="B168" s="32"/>
      <c r="C168" s="19"/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6075</v>
      </c>
      <c r="L168" s="19">
        <v>8285.9375</v>
      </c>
      <c r="M168" s="19">
        <v>8613.5802469999999</v>
      </c>
      <c r="N168" s="19">
        <v>8396.4285710000004</v>
      </c>
      <c r="O168" s="19">
        <v>7668.421053</v>
      </c>
      <c r="P168" s="19">
        <v>0</v>
      </c>
      <c r="Q168" s="224">
        <v>0</v>
      </c>
      <c r="R168" s="224">
        <v>0</v>
      </c>
    </row>
    <row r="169" spans="1:18" hidden="1" outlineLevel="1" x14ac:dyDescent="0.25">
      <c r="A169" s="28" t="s">
        <v>24</v>
      </c>
      <c r="B169" s="32"/>
      <c r="C169" s="19"/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7500</v>
      </c>
      <c r="L169" s="19">
        <v>7789.4308940000001</v>
      </c>
      <c r="M169" s="19">
        <v>8075.9259259999999</v>
      </c>
      <c r="N169" s="19">
        <v>8025.4237290000001</v>
      </c>
      <c r="O169" s="19">
        <v>7558.3333329999996</v>
      </c>
      <c r="P169" s="19">
        <v>0</v>
      </c>
      <c r="Q169" s="224">
        <v>0</v>
      </c>
      <c r="R169" s="224">
        <v>0</v>
      </c>
    </row>
    <row r="170" spans="1:18" hidden="1" outlineLevel="1" x14ac:dyDescent="0.25">
      <c r="A170" s="36" t="s">
        <v>795</v>
      </c>
      <c r="B170" s="37"/>
      <c r="C170" s="19"/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8018.3333329999996</v>
      </c>
      <c r="M170" s="19">
        <v>7092.8571430000002</v>
      </c>
      <c r="N170" s="19">
        <v>8980</v>
      </c>
      <c r="O170" s="19">
        <v>5000</v>
      </c>
      <c r="P170" s="19">
        <v>0</v>
      </c>
      <c r="Q170" s="224">
        <v>0</v>
      </c>
      <c r="R170" s="224">
        <v>0</v>
      </c>
    </row>
    <row r="171" spans="1:18" hidden="1" outlineLevel="1" x14ac:dyDescent="0.25">
      <c r="A171" s="28"/>
      <c r="B171" s="32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24"/>
      <c r="R171" s="224"/>
    </row>
    <row r="172" spans="1:18" hidden="1" outlineLevel="1" x14ac:dyDescent="0.25">
      <c r="A172" s="16" t="s">
        <v>652</v>
      </c>
      <c r="C172" s="18"/>
      <c r="D172" s="18">
        <v>8.2896999999999998E-2</v>
      </c>
      <c r="E172" s="18">
        <v>0</v>
      </c>
      <c r="F172" s="18">
        <v>0.16455518867919999</v>
      </c>
      <c r="G172" s="18">
        <v>0.14599424460429999</v>
      </c>
      <c r="H172" s="18">
        <v>0</v>
      </c>
      <c r="I172" s="18">
        <v>0</v>
      </c>
      <c r="J172" s="18">
        <v>2.058461538462E-2</v>
      </c>
      <c r="K172" s="18">
        <v>0</v>
      </c>
      <c r="L172" s="18">
        <v>0.1332861503029</v>
      </c>
      <c r="M172" s="18">
        <v>0.1400604579891</v>
      </c>
      <c r="N172" s="18">
        <v>9.5905787929350006E-2</v>
      </c>
      <c r="O172" s="18">
        <v>0.15192451698869999</v>
      </c>
      <c r="P172" s="18">
        <v>0</v>
      </c>
      <c r="Q172" s="220">
        <v>0</v>
      </c>
      <c r="R172" s="220">
        <v>0</v>
      </c>
    </row>
    <row r="173" spans="1:18" hidden="1" outlineLevel="1" x14ac:dyDescent="0.25">
      <c r="A173" s="16" t="s">
        <v>35</v>
      </c>
      <c r="C173" s="18"/>
      <c r="D173" s="18">
        <v>0.15990399999999999</v>
      </c>
      <c r="E173" s="18">
        <v>0</v>
      </c>
      <c r="F173" s="18">
        <v>0.139904</v>
      </c>
      <c r="G173" s="18">
        <v>0.15490399999999999</v>
      </c>
      <c r="H173" s="18">
        <v>0</v>
      </c>
      <c r="I173" s="18">
        <v>0.18990399999999999</v>
      </c>
      <c r="J173" s="18">
        <v>0.15990399999999999</v>
      </c>
      <c r="K173" s="18">
        <v>0.1708583568465</v>
      </c>
      <c r="L173" s="18">
        <v>0.16509895412840001</v>
      </c>
      <c r="M173" s="18">
        <v>0.16377227458259999</v>
      </c>
      <c r="N173" s="18">
        <v>0.1618631836735</v>
      </c>
      <c r="O173" s="18">
        <v>0.15896650000000001</v>
      </c>
      <c r="P173" s="18">
        <v>0</v>
      </c>
      <c r="Q173" s="220">
        <v>0</v>
      </c>
      <c r="R173" s="220">
        <v>0</v>
      </c>
    </row>
    <row r="174" spans="1:18" hidden="1" outlineLevel="1" x14ac:dyDescent="0.25">
      <c r="A174" s="16" t="s">
        <v>36</v>
      </c>
      <c r="C174" s="18"/>
      <c r="D174" s="18">
        <v>0.24990399999999999</v>
      </c>
      <c r="E174" s="18">
        <v>0</v>
      </c>
      <c r="F174" s="18">
        <v>0.24990399999999999</v>
      </c>
      <c r="G174" s="18">
        <v>0.24990399999999999</v>
      </c>
      <c r="H174" s="18">
        <v>0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</v>
      </c>
      <c r="Q174" s="220">
        <v>0</v>
      </c>
      <c r="R174" s="220">
        <v>0</v>
      </c>
    </row>
    <row r="175" spans="1:18" hidden="1" outlineLevel="1" x14ac:dyDescent="0.25">
      <c r="A175" s="16" t="s">
        <v>37</v>
      </c>
      <c r="C175" s="18"/>
      <c r="D175" s="18">
        <v>0.15990399999999999</v>
      </c>
      <c r="E175" s="18">
        <v>0</v>
      </c>
      <c r="F175" s="18">
        <v>0.139904</v>
      </c>
      <c r="G175" s="18">
        <v>0.15490399999999999</v>
      </c>
      <c r="H175" s="18">
        <v>0</v>
      </c>
      <c r="I175" s="18">
        <v>0.18990399999999999</v>
      </c>
      <c r="J175" s="18">
        <v>0.15990399999999999</v>
      </c>
      <c r="K175" s="18">
        <v>0.1708583568465</v>
      </c>
      <c r="L175" s="18">
        <v>0.16509895412840001</v>
      </c>
      <c r="M175" s="18">
        <v>0.16377227458259999</v>
      </c>
      <c r="N175" s="18">
        <v>0.1618631836735</v>
      </c>
      <c r="O175" s="18">
        <v>0.15896650000000001</v>
      </c>
      <c r="P175" s="18">
        <v>0</v>
      </c>
      <c r="Q175" s="220">
        <v>0</v>
      </c>
      <c r="R175" s="220">
        <v>0</v>
      </c>
    </row>
    <row r="176" spans="1:18" hidden="1" outlineLevel="1" x14ac:dyDescent="0.25">
      <c r="A176" s="16" t="s">
        <v>38</v>
      </c>
      <c r="C176" s="18"/>
      <c r="D176" s="18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220">
        <v>0</v>
      </c>
      <c r="R176" s="220">
        <v>0</v>
      </c>
    </row>
    <row r="177" spans="1:18" hidden="1" outlineLevel="1" x14ac:dyDescent="0.25">
      <c r="A177" s="16" t="s">
        <v>39</v>
      </c>
      <c r="C177" s="18"/>
      <c r="D177" s="18">
        <v>0.13660266666670001</v>
      </c>
      <c r="E177" s="18">
        <v>0</v>
      </c>
      <c r="F177" s="18">
        <v>0.129936</v>
      </c>
      <c r="G177" s="18">
        <v>0.134936</v>
      </c>
      <c r="H177" s="18">
        <v>0</v>
      </c>
      <c r="I177" s="18">
        <v>0.14660266666669999</v>
      </c>
      <c r="J177" s="18">
        <v>0.13660266666670001</v>
      </c>
      <c r="K177" s="18">
        <v>0.14025411894879999</v>
      </c>
      <c r="L177" s="18">
        <v>0.1383343180428</v>
      </c>
      <c r="M177" s="18">
        <v>0.13789209152750001</v>
      </c>
      <c r="N177" s="18">
        <v>0.1372557278912</v>
      </c>
      <c r="O177" s="18">
        <v>0.13629016666669999</v>
      </c>
      <c r="P177" s="18">
        <v>0</v>
      </c>
      <c r="Q177" s="220">
        <v>0</v>
      </c>
      <c r="R177" s="220">
        <v>0</v>
      </c>
    </row>
    <row r="178" spans="1:18" hidden="1" outlineLevel="1" x14ac:dyDescent="0.25"/>
    <row r="179" spans="1:18" ht="18" hidden="1" outlineLevel="1" x14ac:dyDescent="0.25">
      <c r="A179" s="97" t="s">
        <v>516</v>
      </c>
      <c r="B179" s="51"/>
    </row>
    <row r="180" spans="1:18" hidden="1" outlineLevel="1" x14ac:dyDescent="0.25">
      <c r="A180" s="17" t="s">
        <v>746</v>
      </c>
      <c r="B180" s="17"/>
      <c r="C180" s="17"/>
      <c r="D180" s="17">
        <v>2</v>
      </c>
      <c r="E180" s="17">
        <v>2</v>
      </c>
      <c r="F180" s="17">
        <v>5</v>
      </c>
      <c r="G180" s="17">
        <v>11</v>
      </c>
      <c r="H180" s="17">
        <v>11</v>
      </c>
      <c r="I180" s="17">
        <v>13</v>
      </c>
      <c r="J180" s="17">
        <v>18</v>
      </c>
      <c r="K180" s="17">
        <v>259</v>
      </c>
      <c r="L180" s="17">
        <v>2839</v>
      </c>
      <c r="M180" s="17">
        <v>3875</v>
      </c>
      <c r="N180" s="17">
        <v>4343</v>
      </c>
      <c r="O180" s="17">
        <v>4364</v>
      </c>
      <c r="P180" s="17">
        <v>4320</v>
      </c>
      <c r="Q180" s="218">
        <v>4268</v>
      </c>
      <c r="R180" s="218">
        <v>4213</v>
      </c>
    </row>
    <row r="181" spans="1:18" hidden="1" outlineLevel="1" x14ac:dyDescent="0.25">
      <c r="A181" s="36" t="s">
        <v>656</v>
      </c>
      <c r="B181" s="37"/>
      <c r="C181" s="17"/>
      <c r="D181" s="17">
        <v>2</v>
      </c>
      <c r="E181" s="17">
        <v>2</v>
      </c>
      <c r="F181" s="17">
        <v>5</v>
      </c>
      <c r="G181" s="17">
        <v>11</v>
      </c>
      <c r="H181" s="17">
        <v>11</v>
      </c>
      <c r="I181" s="17">
        <v>13</v>
      </c>
      <c r="J181" s="17">
        <v>18</v>
      </c>
      <c r="K181" s="17">
        <v>259</v>
      </c>
      <c r="L181" s="17">
        <v>2839</v>
      </c>
      <c r="M181" s="17">
        <v>3875</v>
      </c>
      <c r="N181" s="17">
        <v>4343</v>
      </c>
      <c r="O181" s="17">
        <v>4344</v>
      </c>
      <c r="P181" s="17">
        <v>4280</v>
      </c>
      <c r="Q181" s="218">
        <v>4223</v>
      </c>
      <c r="R181" s="218">
        <v>4158</v>
      </c>
    </row>
    <row r="182" spans="1:18" hidden="1" outlineLevel="1" x14ac:dyDescent="0.25">
      <c r="A182" s="16" t="s">
        <v>41</v>
      </c>
    </row>
    <row r="183" spans="1:18" hidden="1" outlineLevel="1" x14ac:dyDescent="0.25">
      <c r="A183" s="36" t="s">
        <v>42</v>
      </c>
      <c r="B183" s="37"/>
      <c r="C183" s="17"/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1</v>
      </c>
      <c r="N183" s="17">
        <v>0</v>
      </c>
      <c r="O183" s="17">
        <v>0</v>
      </c>
      <c r="P183" s="17">
        <v>0</v>
      </c>
      <c r="Q183" s="218">
        <v>0</v>
      </c>
      <c r="R183" s="218">
        <v>0</v>
      </c>
    </row>
    <row r="184" spans="1:18" hidden="1" outlineLevel="1" x14ac:dyDescent="0.25">
      <c r="A184" s="36" t="s">
        <v>43</v>
      </c>
      <c r="B184" s="37"/>
      <c r="C184" s="17"/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36</v>
      </c>
      <c r="M184" s="17">
        <v>41</v>
      </c>
      <c r="N184" s="17">
        <v>22</v>
      </c>
      <c r="O184" s="17">
        <v>43</v>
      </c>
      <c r="P184" s="17">
        <v>44</v>
      </c>
      <c r="Q184" s="218">
        <v>52</v>
      </c>
      <c r="R184" s="218">
        <v>54</v>
      </c>
    </row>
    <row r="185" spans="1:18" hidden="1" outlineLevel="1" x14ac:dyDescent="0.25">
      <c r="A185" s="36" t="s">
        <v>44</v>
      </c>
      <c r="B185" s="37"/>
      <c r="C185" s="17"/>
      <c r="D185" s="17">
        <v>1</v>
      </c>
      <c r="E185" s="17">
        <v>1</v>
      </c>
      <c r="F185" s="17">
        <v>1</v>
      </c>
      <c r="G185" s="17">
        <v>4</v>
      </c>
      <c r="H185" s="17">
        <v>2</v>
      </c>
      <c r="I185" s="17">
        <v>0</v>
      </c>
      <c r="J185" s="17">
        <v>4</v>
      </c>
      <c r="K185" s="17">
        <v>2</v>
      </c>
      <c r="L185" s="17">
        <v>925</v>
      </c>
      <c r="M185" s="17">
        <v>1023</v>
      </c>
      <c r="N185" s="17">
        <v>479</v>
      </c>
      <c r="O185" s="17">
        <v>287</v>
      </c>
      <c r="P185" s="17">
        <v>77</v>
      </c>
      <c r="Q185" s="218">
        <v>34</v>
      </c>
      <c r="R185" s="218">
        <v>30</v>
      </c>
    </row>
    <row r="186" spans="1:18" hidden="1" outlineLevel="1" x14ac:dyDescent="0.25">
      <c r="A186" s="36" t="s">
        <v>45</v>
      </c>
      <c r="B186" s="37"/>
      <c r="C186" s="17"/>
      <c r="D186" s="17">
        <v>1</v>
      </c>
      <c r="E186" s="17">
        <v>1</v>
      </c>
      <c r="F186" s="17">
        <v>2</v>
      </c>
      <c r="G186" s="17">
        <v>8</v>
      </c>
      <c r="H186" s="17">
        <v>9</v>
      </c>
      <c r="I186" s="17">
        <v>10</v>
      </c>
      <c r="J186" s="17">
        <v>13</v>
      </c>
      <c r="K186" s="17">
        <v>15</v>
      </c>
      <c r="L186" s="17">
        <v>1218</v>
      </c>
      <c r="M186" s="17">
        <v>2589</v>
      </c>
      <c r="N186" s="17">
        <v>3099</v>
      </c>
      <c r="O186" s="17">
        <v>3284</v>
      </c>
      <c r="P186" s="17">
        <v>3212</v>
      </c>
      <c r="Q186" s="218">
        <v>3096</v>
      </c>
      <c r="R186" s="218">
        <v>2984</v>
      </c>
    </row>
    <row r="187" spans="1:18" hidden="1" outlineLevel="1" x14ac:dyDescent="0.25">
      <c r="A187" s="16" t="s">
        <v>734</v>
      </c>
      <c r="C187" s="18"/>
      <c r="D187" s="18">
        <v>0.5</v>
      </c>
      <c r="E187" s="18">
        <v>0.5</v>
      </c>
      <c r="F187" s="18">
        <v>0.4</v>
      </c>
      <c r="G187" s="18">
        <v>0.72727272727269998</v>
      </c>
      <c r="H187" s="18">
        <v>0.81818181818180002</v>
      </c>
      <c r="I187" s="18">
        <v>0.76923076923080003</v>
      </c>
      <c r="J187" s="18">
        <v>0.72222222222220001</v>
      </c>
      <c r="K187" s="18">
        <v>5.7915057915059999E-2</v>
      </c>
      <c r="L187" s="18">
        <v>0.42902430433249999</v>
      </c>
      <c r="M187" s="18">
        <v>0.66812903225810005</v>
      </c>
      <c r="N187" s="18">
        <v>0.71356205387979998</v>
      </c>
      <c r="O187" s="18">
        <v>0.75252062328140001</v>
      </c>
      <c r="P187" s="18">
        <v>0.74351851851850004</v>
      </c>
      <c r="Q187" s="220">
        <v>0.72539831302720004</v>
      </c>
      <c r="R187" s="220">
        <v>0.70828388321860003</v>
      </c>
    </row>
    <row r="188" spans="1:18" hidden="1" outlineLevel="1" x14ac:dyDescent="0.25">
      <c r="A188" s="16" t="s">
        <v>726</v>
      </c>
      <c r="C188" s="18"/>
      <c r="D188" s="18">
        <v>0.5</v>
      </c>
      <c r="E188" s="18">
        <v>0.5</v>
      </c>
      <c r="F188" s="18">
        <v>0.4</v>
      </c>
      <c r="G188" s="18">
        <v>0.72727272727269998</v>
      </c>
      <c r="H188" s="18">
        <v>0.81818181818180002</v>
      </c>
      <c r="I188" s="18">
        <v>0.76923076923080003</v>
      </c>
      <c r="J188" s="18">
        <v>0.72222222222220001</v>
      </c>
      <c r="K188" s="18">
        <v>5.7915057915059999E-2</v>
      </c>
      <c r="L188" s="18">
        <v>0.42902430433249999</v>
      </c>
      <c r="M188" s="18">
        <v>0.66812903225810005</v>
      </c>
      <c r="N188" s="18">
        <v>0.71356205387979998</v>
      </c>
      <c r="O188" s="18">
        <v>0.75598526703500002</v>
      </c>
      <c r="P188" s="18">
        <v>0.75046728971959997</v>
      </c>
      <c r="Q188" s="220">
        <v>0.73312810798009997</v>
      </c>
      <c r="R188" s="220">
        <v>0.7176527176527</v>
      </c>
    </row>
    <row r="189" spans="1:18" hidden="1" outlineLevel="1" x14ac:dyDescent="0.25">
      <c r="A189" s="28" t="s">
        <v>46</v>
      </c>
      <c r="B189" s="32"/>
      <c r="C189" s="19"/>
      <c r="D189" s="19">
        <v>828.97</v>
      </c>
      <c r="E189" s="19">
        <v>81.260000000000005</v>
      </c>
      <c r="F189" s="19">
        <v>4183.3</v>
      </c>
      <c r="G189" s="19">
        <v>15028.9</v>
      </c>
      <c r="H189" s="19">
        <v>24119.08</v>
      </c>
      <c r="I189" s="19">
        <v>25273.25</v>
      </c>
      <c r="J189" s="19">
        <v>31251.7</v>
      </c>
      <c r="K189" s="19">
        <v>34272.14</v>
      </c>
      <c r="L189" s="19">
        <v>3031843.03</v>
      </c>
      <c r="M189" s="19">
        <v>7406981.1299999999</v>
      </c>
      <c r="N189" s="19">
        <v>9363668.6099999994</v>
      </c>
      <c r="O189" s="19">
        <v>10730862.73</v>
      </c>
      <c r="P189" s="19">
        <v>10747130.289999999</v>
      </c>
      <c r="Q189" s="224">
        <v>10665473.800000001</v>
      </c>
      <c r="R189" s="224">
        <v>10508488.189999999</v>
      </c>
    </row>
    <row r="190" spans="1:18" hidden="1" outlineLevel="1" x14ac:dyDescent="0.25">
      <c r="A190" s="28" t="s">
        <v>763</v>
      </c>
      <c r="B190" s="32"/>
      <c r="C190" s="19"/>
      <c r="D190" s="19">
        <v>828.97</v>
      </c>
      <c r="E190" s="19">
        <v>81.260000000000005</v>
      </c>
      <c r="F190" s="19">
        <v>4183.3</v>
      </c>
      <c r="G190" s="19">
        <v>15028.9</v>
      </c>
      <c r="H190" s="19">
        <v>24119.08</v>
      </c>
      <c r="I190" s="19">
        <v>25273.25</v>
      </c>
      <c r="J190" s="19">
        <v>31251.7</v>
      </c>
      <c r="K190" s="19">
        <v>34272.14</v>
      </c>
      <c r="L190" s="19">
        <v>3031843.03</v>
      </c>
      <c r="M190" s="19">
        <v>7406981.1299999999</v>
      </c>
      <c r="N190" s="19">
        <v>9363668.6099999994</v>
      </c>
      <c r="O190" s="19">
        <v>10659589.82</v>
      </c>
      <c r="P190" s="19">
        <v>10663737.460000001</v>
      </c>
      <c r="Q190" s="224">
        <v>10583628.76</v>
      </c>
      <c r="R190" s="224">
        <v>10402320.029999999</v>
      </c>
    </row>
    <row r="191" spans="1:18" hidden="1" outlineLevel="1" x14ac:dyDescent="0.25">
      <c r="A191" s="28" t="s">
        <v>653</v>
      </c>
      <c r="B191" s="32"/>
      <c r="C191" s="19"/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10747130.289999999</v>
      </c>
      <c r="Q191" s="224">
        <v>10665473.800000001</v>
      </c>
      <c r="R191" s="224">
        <v>10508488.189999999</v>
      </c>
    </row>
    <row r="192" spans="1:18" hidden="1" outlineLevel="1" x14ac:dyDescent="0.25">
      <c r="A192" s="28" t="s">
        <v>654</v>
      </c>
      <c r="B192" s="32"/>
      <c r="C192" s="19"/>
      <c r="D192" s="19">
        <v>828.97</v>
      </c>
      <c r="E192" s="19">
        <v>81.260000000000005</v>
      </c>
      <c r="F192" s="19">
        <v>4183.3</v>
      </c>
      <c r="G192" s="19">
        <v>15028.9</v>
      </c>
      <c r="H192" s="19">
        <v>24119.08</v>
      </c>
      <c r="I192" s="19">
        <v>25273.25</v>
      </c>
      <c r="J192" s="19">
        <v>31251.7</v>
      </c>
      <c r="K192" s="19">
        <v>34272.14</v>
      </c>
      <c r="L192" s="19">
        <v>3031843.03</v>
      </c>
      <c r="M192" s="19">
        <v>7406981.1299999999</v>
      </c>
      <c r="N192" s="19">
        <v>9363668.6099999994</v>
      </c>
      <c r="O192" s="19">
        <v>10730862.73</v>
      </c>
      <c r="P192" s="19">
        <v>0</v>
      </c>
      <c r="Q192" s="224">
        <v>0</v>
      </c>
      <c r="R192" s="224">
        <v>0</v>
      </c>
    </row>
    <row r="193" spans="1:18" hidden="1" outlineLevel="1" x14ac:dyDescent="0.25">
      <c r="A193" s="28" t="s">
        <v>655</v>
      </c>
      <c r="B193" s="32"/>
      <c r="C193" s="19"/>
      <c r="D193" s="19">
        <v>10000</v>
      </c>
      <c r="E193" s="19">
        <v>20000</v>
      </c>
      <c r="F193" s="19">
        <v>41200</v>
      </c>
      <c r="G193" s="19">
        <v>110700</v>
      </c>
      <c r="H193" s="19">
        <v>110700</v>
      </c>
      <c r="I193" s="19">
        <v>122900</v>
      </c>
      <c r="J193" s="19">
        <v>168400</v>
      </c>
      <c r="K193" s="19">
        <v>537600</v>
      </c>
      <c r="L193" s="19">
        <v>21040600</v>
      </c>
      <c r="M193" s="19">
        <v>29544800</v>
      </c>
      <c r="N193" s="19">
        <v>33062200</v>
      </c>
      <c r="O193" s="19">
        <v>33596300</v>
      </c>
      <c r="P193" s="19">
        <v>33225300</v>
      </c>
      <c r="Q193" s="224">
        <v>32753500</v>
      </c>
      <c r="R193" s="224">
        <v>32291600</v>
      </c>
    </row>
    <row r="194" spans="1:18" hidden="1" outlineLevel="1" x14ac:dyDescent="0.25">
      <c r="A194" s="19" t="s">
        <v>747</v>
      </c>
      <c r="B194" s="19"/>
      <c r="C194" s="19"/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155300</v>
      </c>
      <c r="P194" s="19">
        <v>302800</v>
      </c>
      <c r="Q194" s="224">
        <v>330800</v>
      </c>
      <c r="R194" s="224">
        <v>395700</v>
      </c>
    </row>
    <row r="195" spans="1:18" hidden="1" outlineLevel="1" x14ac:dyDescent="0.25">
      <c r="A195" s="28" t="s">
        <v>748</v>
      </c>
      <c r="B195" s="32"/>
      <c r="C195" s="19"/>
      <c r="D195" s="19">
        <v>10000</v>
      </c>
      <c r="E195" s="19">
        <v>20000</v>
      </c>
      <c r="F195" s="19">
        <v>41200</v>
      </c>
      <c r="G195" s="19">
        <v>110700</v>
      </c>
      <c r="H195" s="19">
        <v>110700</v>
      </c>
      <c r="I195" s="19">
        <v>122900</v>
      </c>
      <c r="J195" s="19">
        <v>168400</v>
      </c>
      <c r="K195" s="19">
        <v>537600</v>
      </c>
      <c r="L195" s="19">
        <v>21040600</v>
      </c>
      <c r="M195" s="19">
        <v>29544800</v>
      </c>
      <c r="N195" s="19">
        <v>33062200</v>
      </c>
      <c r="O195" s="19">
        <v>33441000</v>
      </c>
      <c r="P195" s="19">
        <v>32922500</v>
      </c>
      <c r="Q195" s="224">
        <v>32422700</v>
      </c>
      <c r="R195" s="224">
        <v>31895900</v>
      </c>
    </row>
    <row r="196" spans="1:18" hidden="1" outlineLevel="1" x14ac:dyDescent="0.25">
      <c r="A196" s="28" t="s">
        <v>862</v>
      </c>
      <c r="B196" s="32"/>
      <c r="C196" s="19"/>
      <c r="D196" s="19">
        <v>10000</v>
      </c>
      <c r="E196" s="19">
        <v>10000</v>
      </c>
      <c r="F196" s="19">
        <v>8240</v>
      </c>
      <c r="G196" s="19">
        <v>10063.636364</v>
      </c>
      <c r="H196" s="19">
        <v>10063.636364</v>
      </c>
      <c r="I196" s="19">
        <v>9453.8461540000008</v>
      </c>
      <c r="J196" s="19">
        <v>9355.5555559999993</v>
      </c>
      <c r="K196" s="19">
        <v>7791.3043479999997</v>
      </c>
      <c r="L196" s="19">
        <v>7640.0145240000002</v>
      </c>
      <c r="M196" s="19">
        <v>7675.9677840000004</v>
      </c>
      <c r="N196" s="19">
        <v>7701.4209179999998</v>
      </c>
      <c r="O196" s="19">
        <v>7698.5105409999996</v>
      </c>
      <c r="P196" s="19">
        <v>7691.0416670000004</v>
      </c>
      <c r="Q196" s="224">
        <v>7674.2033739999997</v>
      </c>
      <c r="R196" s="224">
        <v>7664.7519579999998</v>
      </c>
    </row>
    <row r="197" spans="1:18" hidden="1" outlineLevel="1" x14ac:dyDescent="0.25">
      <c r="A197" s="28" t="s">
        <v>50</v>
      </c>
      <c r="B197" s="32"/>
      <c r="C197" s="19"/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-324</v>
      </c>
      <c r="J197" s="19">
        <v>0</v>
      </c>
      <c r="K197" s="19">
        <v>0</v>
      </c>
      <c r="L197" s="19">
        <v>-222.78</v>
      </c>
      <c r="M197" s="19">
        <v>-2566.4699999999998</v>
      </c>
      <c r="N197" s="19">
        <v>-16057.43</v>
      </c>
      <c r="O197" s="19">
        <v>-26885.29</v>
      </c>
      <c r="P197" s="19">
        <v>-21823.67</v>
      </c>
      <c r="Q197" s="224">
        <v>-18376.150000000001</v>
      </c>
      <c r="R197" s="224">
        <v>-17659.240000000002</v>
      </c>
    </row>
    <row r="198" spans="1:18" hidden="1" outlineLevel="1" x14ac:dyDescent="0.25">
      <c r="A198" s="16" t="s">
        <v>51</v>
      </c>
      <c r="C198" s="18"/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0.2348399407</v>
      </c>
      <c r="J198" s="18">
        <v>0.24501844740000001</v>
      </c>
      <c r="K198" s="18">
        <v>0.11665337169999999</v>
      </c>
      <c r="L198" s="18">
        <v>2.0875425999999999E-2</v>
      </c>
      <c r="M198" s="18">
        <v>1.6304167800000002E-2</v>
      </c>
      <c r="N198" s="18">
        <v>3.4884658200000002E-2</v>
      </c>
      <c r="O198" s="18">
        <v>4.4948369500000002E-2</v>
      </c>
      <c r="P198" s="18">
        <v>5.61160728E-2</v>
      </c>
      <c r="Q198" s="220">
        <v>5.8196699999999997E-2</v>
      </c>
      <c r="R198" s="220">
        <v>6.6070076300000002E-2</v>
      </c>
    </row>
    <row r="199" spans="1:18" hidden="1" outlineLevel="1" x14ac:dyDescent="0.25">
      <c r="A199" s="16" t="s">
        <v>800</v>
      </c>
      <c r="C199" s="18"/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4.105684864432E-2</v>
      </c>
      <c r="J199" s="18">
        <v>2.562676590393E-2</v>
      </c>
      <c r="K199" s="18">
        <v>2.0770223277569999E-2</v>
      </c>
      <c r="L199" s="18">
        <v>4.7792711748700001E-4</v>
      </c>
      <c r="M199" s="18">
        <v>7.5457462384500001E-4</v>
      </c>
      <c r="N199" s="18">
        <v>3.3241330184149999E-3</v>
      </c>
      <c r="O199" s="18">
        <v>4.5255597077240002E-3</v>
      </c>
      <c r="P199" s="18">
        <v>5.6265996938980002E-3</v>
      </c>
      <c r="Q199" s="220">
        <v>5.2625847714329998E-3</v>
      </c>
      <c r="R199" s="220">
        <v>4.9249443939280001E-3</v>
      </c>
    </row>
    <row r="200" spans="1:18" hidden="1" outlineLevel="1" x14ac:dyDescent="0.25"/>
    <row r="201" spans="1:18" hidden="1" outlineLevel="1" x14ac:dyDescent="0.25">
      <c r="A201" s="49" t="s">
        <v>53</v>
      </c>
      <c r="B201" s="50"/>
    </row>
    <row r="202" spans="1:18" hidden="1" outlineLevel="1" x14ac:dyDescent="0.25">
      <c r="A202" s="28" t="s">
        <v>517</v>
      </c>
      <c r="B202" s="32"/>
      <c r="C202" s="19"/>
      <c r="D202" s="19">
        <v>828.97</v>
      </c>
      <c r="E202" s="19">
        <v>0</v>
      </c>
      <c r="F202" s="19">
        <v>4183.3</v>
      </c>
      <c r="G202" s="19">
        <v>15028.9</v>
      </c>
      <c r="H202" s="19">
        <v>24119.08</v>
      </c>
      <c r="I202" s="19">
        <v>25273.25</v>
      </c>
      <c r="J202" s="19">
        <v>31251.7</v>
      </c>
      <c r="K202" s="19">
        <v>34272.14</v>
      </c>
      <c r="L202" s="19">
        <v>3031843.03</v>
      </c>
      <c r="M202" s="19">
        <v>7386502.1500000004</v>
      </c>
      <c r="N202" s="19">
        <v>9294943.5700000003</v>
      </c>
      <c r="O202" s="19">
        <v>10518555.279999999</v>
      </c>
      <c r="P202" s="19">
        <v>10543137.26</v>
      </c>
      <c r="Q202" s="224">
        <v>10456452.15</v>
      </c>
      <c r="R202" s="224">
        <v>10317612.82</v>
      </c>
    </row>
    <row r="203" spans="1:18" hidden="1" outlineLevel="1" x14ac:dyDescent="0.25">
      <c r="A203" s="28" t="s">
        <v>518</v>
      </c>
      <c r="B203" s="32"/>
      <c r="C203" s="19"/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224">
        <v>0</v>
      </c>
      <c r="R203" s="224">
        <v>0</v>
      </c>
    </row>
    <row r="204" spans="1:18" hidden="1" outlineLevel="1" x14ac:dyDescent="0.25">
      <c r="A204" s="28" t="s">
        <v>519</v>
      </c>
      <c r="B204" s="32"/>
      <c r="C204" s="19"/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224">
        <v>0</v>
      </c>
      <c r="R204" s="224">
        <v>0</v>
      </c>
    </row>
    <row r="205" spans="1:18" hidden="1" outlineLevel="1" x14ac:dyDescent="0.25">
      <c r="A205" s="28" t="s">
        <v>520</v>
      </c>
      <c r="B205" s="32"/>
      <c r="C205" s="19"/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224">
        <v>0</v>
      </c>
      <c r="R205" s="224">
        <v>0</v>
      </c>
    </row>
    <row r="206" spans="1:18" hidden="1" outlineLevel="1" x14ac:dyDescent="0.25">
      <c r="A206" s="28" t="s">
        <v>521</v>
      </c>
      <c r="B206" s="32"/>
      <c r="C206" s="19"/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224">
        <v>0</v>
      </c>
      <c r="R206" s="224">
        <v>0</v>
      </c>
    </row>
    <row r="207" spans="1:18" hidden="1" outlineLevel="1" x14ac:dyDescent="0.25">
      <c r="A207" s="28" t="s">
        <v>522</v>
      </c>
      <c r="B207" s="32"/>
      <c r="C207" s="19"/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224">
        <v>0</v>
      </c>
      <c r="R207" s="224">
        <v>0</v>
      </c>
    </row>
    <row r="208" spans="1:18" hidden="1" outlineLevel="1" x14ac:dyDescent="0.25">
      <c r="A208" s="28" t="s">
        <v>721</v>
      </c>
      <c r="B208" s="32"/>
      <c r="C208" s="19"/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224">
        <v>0</v>
      </c>
      <c r="R208" s="224">
        <v>0</v>
      </c>
    </row>
    <row r="209" spans="1:18" hidden="1" outlineLevel="1" x14ac:dyDescent="0.25">
      <c r="A209" s="28" t="s">
        <v>523</v>
      </c>
      <c r="B209" s="32"/>
      <c r="C209" s="19"/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224">
        <v>0</v>
      </c>
      <c r="R209" s="224">
        <v>0</v>
      </c>
    </row>
    <row r="210" spans="1:18" hidden="1" outlineLevel="1" x14ac:dyDescent="0.25">
      <c r="A210" s="28" t="s">
        <v>524</v>
      </c>
      <c r="B210" s="32"/>
      <c r="C210" s="19"/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224">
        <v>0</v>
      </c>
      <c r="R210" s="224">
        <v>0</v>
      </c>
    </row>
    <row r="211" spans="1:18" hidden="1" outlineLevel="1" x14ac:dyDescent="0.25">
      <c r="A211" s="28" t="s">
        <v>525</v>
      </c>
      <c r="B211" s="32"/>
      <c r="C211" s="19"/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224">
        <v>0</v>
      </c>
      <c r="R211" s="224">
        <v>0</v>
      </c>
    </row>
    <row r="212" spans="1:18" hidden="1" outlineLevel="1" x14ac:dyDescent="0.25">
      <c r="A212" s="28" t="s">
        <v>526</v>
      </c>
      <c r="B212" s="32"/>
      <c r="C212" s="19"/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224">
        <v>0</v>
      </c>
      <c r="R212" s="224">
        <v>0</v>
      </c>
    </row>
    <row r="213" spans="1:18" hidden="1" outlineLevel="1" x14ac:dyDescent="0.25">
      <c r="A213" s="28" t="s">
        <v>527</v>
      </c>
      <c r="B213" s="32"/>
      <c r="C213" s="19"/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224">
        <v>0</v>
      </c>
      <c r="R213" s="224">
        <v>0</v>
      </c>
    </row>
    <row r="214" spans="1:18" hidden="1" outlineLevel="1" x14ac:dyDescent="0.25">
      <c r="A214" s="28" t="s">
        <v>528</v>
      </c>
      <c r="B214" s="32"/>
      <c r="C214" s="19"/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63381.919999999998</v>
      </c>
      <c r="P214" s="19">
        <v>65098.38</v>
      </c>
      <c r="Q214" s="224">
        <v>54262.43</v>
      </c>
      <c r="R214" s="224">
        <v>55552.2</v>
      </c>
    </row>
    <row r="215" spans="1:18" hidden="1" outlineLevel="1" x14ac:dyDescent="0.25">
      <c r="A215" s="28" t="s">
        <v>529</v>
      </c>
      <c r="B215" s="32"/>
      <c r="C215" s="19"/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224">
        <v>0</v>
      </c>
      <c r="R215" s="224">
        <v>0</v>
      </c>
    </row>
    <row r="216" spans="1:18" hidden="1" outlineLevel="1" x14ac:dyDescent="0.25">
      <c r="A216" s="28" t="s">
        <v>530</v>
      </c>
      <c r="B216" s="32"/>
      <c r="C216" s="19"/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224">
        <v>0</v>
      </c>
      <c r="R216" s="224">
        <v>0</v>
      </c>
    </row>
    <row r="217" spans="1:18" hidden="1" outlineLevel="1" x14ac:dyDescent="0.25">
      <c r="A217" s="28" t="s">
        <v>531</v>
      </c>
      <c r="B217" s="32"/>
      <c r="C217" s="19"/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224">
        <v>0</v>
      </c>
      <c r="R217" s="224">
        <v>0</v>
      </c>
    </row>
    <row r="218" spans="1:18" hidden="1" outlineLevel="1" x14ac:dyDescent="0.25">
      <c r="A218" s="28" t="s">
        <v>532</v>
      </c>
      <c r="B218" s="32"/>
      <c r="C218" s="19"/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224">
        <v>0</v>
      </c>
      <c r="R218" s="224">
        <v>0</v>
      </c>
    </row>
    <row r="219" spans="1:18" hidden="1" outlineLevel="1" x14ac:dyDescent="0.25">
      <c r="A219" s="28" t="s">
        <v>533</v>
      </c>
      <c r="B219" s="32"/>
      <c r="C219" s="19"/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224">
        <v>0</v>
      </c>
      <c r="R219" s="224">
        <v>0</v>
      </c>
    </row>
    <row r="220" spans="1:18" hidden="1" outlineLevel="1" x14ac:dyDescent="0.25">
      <c r="A220" s="28" t="s">
        <v>534</v>
      </c>
      <c r="B220" s="32"/>
      <c r="C220" s="19"/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224">
        <v>0</v>
      </c>
      <c r="R220" s="224">
        <v>0</v>
      </c>
    </row>
    <row r="221" spans="1:18" hidden="1" outlineLevel="1" x14ac:dyDescent="0.25">
      <c r="A221" s="28" t="s">
        <v>535</v>
      </c>
      <c r="B221" s="32"/>
      <c r="C221" s="19"/>
      <c r="D221" s="19">
        <v>0</v>
      </c>
      <c r="E221" s="19">
        <v>81.260000000000005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224">
        <v>0</v>
      </c>
      <c r="R221" s="224">
        <v>0</v>
      </c>
    </row>
    <row r="222" spans="1:18" hidden="1" outlineLevel="1" x14ac:dyDescent="0.25">
      <c r="A222" s="28" t="s">
        <v>536</v>
      </c>
      <c r="B222" s="32"/>
      <c r="C222" s="19"/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224">
        <v>0</v>
      </c>
      <c r="R222" s="224">
        <v>0</v>
      </c>
    </row>
    <row r="223" spans="1:18" hidden="1" outlineLevel="1" x14ac:dyDescent="0.25">
      <c r="A223" s="28" t="s">
        <v>537</v>
      </c>
      <c r="B223" s="32"/>
      <c r="C223" s="19"/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224">
        <v>1353.04</v>
      </c>
      <c r="R223" s="224">
        <v>1388.04</v>
      </c>
    </row>
    <row r="224" spans="1:18" hidden="1" outlineLevel="1" x14ac:dyDescent="0.25">
      <c r="A224" s="28" t="s">
        <v>538</v>
      </c>
      <c r="B224" s="32"/>
      <c r="C224" s="19"/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224">
        <v>0</v>
      </c>
      <c r="R224" s="224">
        <v>0</v>
      </c>
    </row>
    <row r="225" spans="1:18" hidden="1" outlineLevel="1" x14ac:dyDescent="0.25">
      <c r="A225" s="28" t="s">
        <v>539</v>
      </c>
      <c r="B225" s="32"/>
      <c r="C225" s="19"/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224">
        <v>0</v>
      </c>
      <c r="R225" s="224">
        <v>0</v>
      </c>
    </row>
    <row r="226" spans="1:18" hidden="1" outlineLevel="1" x14ac:dyDescent="0.25">
      <c r="A226" s="28" t="s">
        <v>540</v>
      </c>
      <c r="B226" s="32"/>
      <c r="C226" s="19"/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224">
        <v>0</v>
      </c>
      <c r="R226" s="224">
        <v>0</v>
      </c>
    </row>
    <row r="227" spans="1:18" hidden="1" outlineLevel="1" x14ac:dyDescent="0.25">
      <c r="A227" s="28" t="s">
        <v>541</v>
      </c>
      <c r="B227" s="32"/>
      <c r="C227" s="19"/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224">
        <v>0</v>
      </c>
      <c r="R227" s="224">
        <v>0</v>
      </c>
    </row>
    <row r="228" spans="1:18" hidden="1" outlineLevel="1" x14ac:dyDescent="0.25">
      <c r="A228" s="28" t="s">
        <v>542</v>
      </c>
      <c r="B228" s="32"/>
      <c r="C228" s="19"/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224">
        <v>0</v>
      </c>
      <c r="R228" s="224">
        <v>0</v>
      </c>
    </row>
    <row r="229" spans="1:18" hidden="1" outlineLevel="1" x14ac:dyDescent="0.25">
      <c r="A229" s="28" t="s">
        <v>543</v>
      </c>
      <c r="B229" s="32"/>
      <c r="C229" s="19"/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224">
        <v>0</v>
      </c>
      <c r="R229" s="224">
        <v>0</v>
      </c>
    </row>
    <row r="230" spans="1:18" hidden="1" outlineLevel="1" x14ac:dyDescent="0.25">
      <c r="A230" s="28" t="s">
        <v>544</v>
      </c>
      <c r="B230" s="32"/>
      <c r="C230" s="19"/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224">
        <v>0</v>
      </c>
      <c r="R230" s="224">
        <v>0</v>
      </c>
    </row>
    <row r="231" spans="1:18" hidden="1" outlineLevel="1" x14ac:dyDescent="0.25">
      <c r="A231" s="28" t="s">
        <v>545</v>
      </c>
      <c r="B231" s="32"/>
      <c r="C231" s="19"/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224">
        <v>0</v>
      </c>
      <c r="R231" s="224">
        <v>0</v>
      </c>
    </row>
    <row r="232" spans="1:18" hidden="1" outlineLevel="1" x14ac:dyDescent="0.25">
      <c r="A232" s="28" t="s">
        <v>61</v>
      </c>
      <c r="B232" s="32"/>
      <c r="C232" s="19"/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773.96</v>
      </c>
      <c r="Q232" s="224">
        <v>773.96</v>
      </c>
      <c r="R232" s="224">
        <v>0</v>
      </c>
    </row>
    <row r="233" spans="1:18" hidden="1" outlineLevel="1" x14ac:dyDescent="0.25">
      <c r="A233" s="28" t="s">
        <v>546</v>
      </c>
      <c r="B233" s="32"/>
      <c r="C233" s="19"/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224">
        <v>0</v>
      </c>
      <c r="R233" s="224">
        <v>0</v>
      </c>
    </row>
    <row r="234" spans="1:18" hidden="1" outlineLevel="1" x14ac:dyDescent="0.25">
      <c r="A234" s="28" t="s">
        <v>547</v>
      </c>
      <c r="B234" s="32"/>
      <c r="C234" s="19"/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773.96</v>
      </c>
      <c r="Q234" s="224">
        <v>773.96</v>
      </c>
      <c r="R234" s="224">
        <v>0</v>
      </c>
    </row>
    <row r="235" spans="1:18" hidden="1" outlineLevel="1" x14ac:dyDescent="0.25">
      <c r="A235" s="28" t="s">
        <v>548</v>
      </c>
      <c r="B235" s="32"/>
      <c r="C235" s="19"/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224">
        <v>0</v>
      </c>
      <c r="R235" s="224">
        <v>0</v>
      </c>
    </row>
    <row r="236" spans="1:18" hidden="1" outlineLevel="1" x14ac:dyDescent="0.25">
      <c r="A236" s="28" t="s">
        <v>549</v>
      </c>
      <c r="B236" s="32"/>
      <c r="C236" s="19"/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224">
        <v>0</v>
      </c>
      <c r="R236" s="224">
        <v>0</v>
      </c>
    </row>
    <row r="237" spans="1:18" hidden="1" outlineLevel="1" x14ac:dyDescent="0.25">
      <c r="A237" s="28" t="s">
        <v>550</v>
      </c>
      <c r="B237" s="32"/>
      <c r="C237" s="19"/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224">
        <v>0</v>
      </c>
      <c r="R237" s="224">
        <v>0</v>
      </c>
    </row>
    <row r="238" spans="1:18" hidden="1" outlineLevel="1" x14ac:dyDescent="0.25">
      <c r="A238" s="28" t="s">
        <v>551</v>
      </c>
      <c r="B238" s="32"/>
      <c r="C238" s="19"/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224">
        <v>0</v>
      </c>
      <c r="R238" s="224">
        <v>0</v>
      </c>
    </row>
    <row r="239" spans="1:18" hidden="1" outlineLevel="1" x14ac:dyDescent="0.25">
      <c r="A239" s="28" t="s">
        <v>552</v>
      </c>
      <c r="B239" s="32"/>
      <c r="C239" s="19"/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224">
        <v>0</v>
      </c>
      <c r="R239" s="224">
        <v>0</v>
      </c>
    </row>
    <row r="240" spans="1:18" hidden="1" outlineLevel="1" x14ac:dyDescent="0.25">
      <c r="A240" s="28" t="s">
        <v>553</v>
      </c>
      <c r="B240" s="32"/>
      <c r="C240" s="19"/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224">
        <v>0</v>
      </c>
      <c r="R240" s="224">
        <v>0</v>
      </c>
    </row>
    <row r="241" spans="1:18" hidden="1" outlineLevel="1" x14ac:dyDescent="0.25">
      <c r="A241" s="28" t="s">
        <v>554</v>
      </c>
      <c r="B241" s="32"/>
      <c r="C241" s="19"/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224">
        <v>0</v>
      </c>
      <c r="R241" s="224">
        <v>0</v>
      </c>
    </row>
    <row r="242" spans="1:18" hidden="1" outlineLevel="1" x14ac:dyDescent="0.25">
      <c r="A242" s="28" t="s">
        <v>555</v>
      </c>
      <c r="B242" s="32"/>
      <c r="C242" s="19"/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224">
        <v>0</v>
      </c>
      <c r="R242" s="224">
        <v>0</v>
      </c>
    </row>
    <row r="243" spans="1:18" hidden="1" outlineLevel="1" x14ac:dyDescent="0.25">
      <c r="A243" s="28" t="s">
        <v>556</v>
      </c>
      <c r="B243" s="32"/>
      <c r="C243" s="19"/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224">
        <v>0</v>
      </c>
      <c r="R243" s="224">
        <v>0</v>
      </c>
    </row>
    <row r="244" spans="1:18" hidden="1" outlineLevel="1" x14ac:dyDescent="0.25">
      <c r="A244" s="28" t="s">
        <v>557</v>
      </c>
      <c r="B244" s="32"/>
      <c r="C244" s="19"/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224">
        <v>0</v>
      </c>
      <c r="R244" s="224">
        <v>0</v>
      </c>
    </row>
    <row r="245" spans="1:18" hidden="1" outlineLevel="1" x14ac:dyDescent="0.25">
      <c r="A245" s="28" t="s">
        <v>558</v>
      </c>
      <c r="B245" s="32"/>
      <c r="C245" s="19"/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224">
        <v>0</v>
      </c>
      <c r="R245" s="224">
        <v>0</v>
      </c>
    </row>
    <row r="246" spans="1:18" hidden="1" outlineLevel="1" x14ac:dyDescent="0.25">
      <c r="A246" s="28" t="s">
        <v>559</v>
      </c>
      <c r="B246" s="32"/>
      <c r="C246" s="19"/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224">
        <v>0</v>
      </c>
      <c r="R246" s="224">
        <v>0</v>
      </c>
    </row>
    <row r="247" spans="1:18" hidden="1" outlineLevel="1" x14ac:dyDescent="0.25">
      <c r="A247" s="28" t="s">
        <v>560</v>
      </c>
      <c r="B247" s="32"/>
      <c r="C247" s="19"/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224">
        <v>0</v>
      </c>
      <c r="R247" s="224">
        <v>0</v>
      </c>
    </row>
    <row r="248" spans="1:18" hidden="1" outlineLevel="1" x14ac:dyDescent="0.25">
      <c r="A248" s="28" t="s">
        <v>561</v>
      </c>
      <c r="B248" s="32"/>
      <c r="C248" s="19"/>
      <c r="D248" s="19">
        <v>0</v>
      </c>
      <c r="E248" s="19">
        <v>0</v>
      </c>
      <c r="F248" s="19">
        <v>0</v>
      </c>
      <c r="G248" s="19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7623.25</v>
      </c>
      <c r="P248" s="19">
        <v>15572.64</v>
      </c>
      <c r="Q248" s="224">
        <v>16113.35</v>
      </c>
      <c r="R248" s="224">
        <v>33315.65</v>
      </c>
    </row>
    <row r="249" spans="1:18" hidden="1" outlineLevel="1" x14ac:dyDescent="0.25">
      <c r="A249" s="28" t="s">
        <v>562</v>
      </c>
      <c r="B249" s="32"/>
      <c r="C249" s="19"/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224">
        <v>0</v>
      </c>
      <c r="R249" s="224">
        <v>0</v>
      </c>
    </row>
    <row r="250" spans="1:18" hidden="1" outlineLevel="1" x14ac:dyDescent="0.25">
      <c r="A250" s="28" t="s">
        <v>563</v>
      </c>
      <c r="B250" s="32"/>
      <c r="C250" s="19"/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224">
        <v>6480.21</v>
      </c>
      <c r="R250" s="224">
        <v>14542.75</v>
      </c>
    </row>
    <row r="251" spans="1:18" hidden="1" outlineLevel="1" x14ac:dyDescent="0.25">
      <c r="A251" s="28" t="s">
        <v>564</v>
      </c>
      <c r="B251" s="32"/>
      <c r="C251" s="19"/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224">
        <v>0</v>
      </c>
      <c r="R251" s="224">
        <v>773.96</v>
      </c>
    </row>
    <row r="252" spans="1:18" hidden="1" outlineLevel="1" x14ac:dyDescent="0.25">
      <c r="A252" s="28" t="s">
        <v>565</v>
      </c>
      <c r="B252" s="32"/>
      <c r="C252" s="19"/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224">
        <v>0</v>
      </c>
      <c r="R252" s="224">
        <v>0</v>
      </c>
    </row>
    <row r="253" spans="1:18" hidden="1" outlineLevel="1" x14ac:dyDescent="0.25">
      <c r="A253" s="68" t="s">
        <v>92</v>
      </c>
      <c r="B253" s="17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218"/>
      <c r="R253" s="218"/>
    </row>
    <row r="254" spans="1:18" hidden="1" outlineLevel="1" x14ac:dyDescent="0.25">
      <c r="A254" s="36" t="s">
        <v>566</v>
      </c>
      <c r="B254" s="37"/>
      <c r="C254" s="17"/>
      <c r="D254" s="17">
        <v>2</v>
      </c>
      <c r="E254" s="17">
        <v>1</v>
      </c>
      <c r="F254" s="17">
        <v>5</v>
      </c>
      <c r="G254" s="17">
        <v>11</v>
      </c>
      <c r="H254" s="17">
        <v>11</v>
      </c>
      <c r="I254" s="17">
        <v>13</v>
      </c>
      <c r="J254" s="17">
        <v>18</v>
      </c>
      <c r="K254" s="17">
        <v>259</v>
      </c>
      <c r="L254" s="17">
        <v>2875</v>
      </c>
      <c r="M254" s="17">
        <v>3948</v>
      </c>
      <c r="N254" s="17">
        <v>4426</v>
      </c>
      <c r="O254" s="17">
        <v>4451</v>
      </c>
      <c r="P254" s="17">
        <v>4437</v>
      </c>
      <c r="Q254" s="218">
        <v>4423</v>
      </c>
      <c r="R254" s="218">
        <v>4424</v>
      </c>
    </row>
    <row r="255" spans="1:18" hidden="1" outlineLevel="1" x14ac:dyDescent="0.25">
      <c r="A255" s="36" t="s">
        <v>567</v>
      </c>
      <c r="B255" s="37"/>
      <c r="C255" s="17"/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218">
        <v>0</v>
      </c>
      <c r="R255" s="218">
        <v>0</v>
      </c>
    </row>
    <row r="256" spans="1:18" hidden="1" outlineLevel="1" x14ac:dyDescent="0.25">
      <c r="A256" s="36" t="s">
        <v>568</v>
      </c>
      <c r="B256" s="37"/>
      <c r="C256" s="17"/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218">
        <v>0</v>
      </c>
      <c r="R256" s="218">
        <v>0</v>
      </c>
    </row>
    <row r="257" spans="1:18" hidden="1" outlineLevel="1" x14ac:dyDescent="0.25">
      <c r="A257" s="36" t="s">
        <v>569</v>
      </c>
      <c r="B257" s="37"/>
      <c r="C257" s="17"/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218">
        <v>0</v>
      </c>
      <c r="R257" s="218">
        <v>0</v>
      </c>
    </row>
    <row r="258" spans="1:18" hidden="1" outlineLevel="1" x14ac:dyDescent="0.25">
      <c r="A258" s="36" t="s">
        <v>570</v>
      </c>
      <c r="B258" s="37"/>
      <c r="C258" s="17"/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218">
        <v>0</v>
      </c>
      <c r="R258" s="218">
        <v>0</v>
      </c>
    </row>
    <row r="259" spans="1:18" hidden="1" outlineLevel="1" x14ac:dyDescent="0.25">
      <c r="A259" s="36" t="s">
        <v>571</v>
      </c>
      <c r="B259" s="37"/>
      <c r="C259" s="17"/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218">
        <v>0</v>
      </c>
      <c r="R259" s="218">
        <v>0</v>
      </c>
    </row>
    <row r="260" spans="1:18" hidden="1" outlineLevel="1" x14ac:dyDescent="0.25">
      <c r="A260" s="28" t="s">
        <v>722</v>
      </c>
      <c r="B260" s="32"/>
      <c r="C260" s="17"/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218">
        <v>0</v>
      </c>
      <c r="R260" s="218">
        <v>0</v>
      </c>
    </row>
    <row r="261" spans="1:18" hidden="1" outlineLevel="1" x14ac:dyDescent="0.25">
      <c r="A261" s="36" t="s">
        <v>572</v>
      </c>
      <c r="B261" s="37"/>
      <c r="C261" s="17"/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218">
        <v>0</v>
      </c>
      <c r="R261" s="218">
        <v>0</v>
      </c>
    </row>
    <row r="262" spans="1:18" hidden="1" outlineLevel="1" x14ac:dyDescent="0.25">
      <c r="A262" s="36" t="s">
        <v>573</v>
      </c>
      <c r="B262" s="37"/>
      <c r="C262" s="17"/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218">
        <v>0</v>
      </c>
      <c r="R262" s="218">
        <v>0</v>
      </c>
    </row>
    <row r="263" spans="1:18" hidden="1" outlineLevel="1" x14ac:dyDescent="0.25">
      <c r="A263" s="36" t="s">
        <v>574</v>
      </c>
      <c r="B263" s="37"/>
      <c r="C263" s="17"/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218">
        <v>0</v>
      </c>
      <c r="R263" s="218">
        <v>0</v>
      </c>
    </row>
    <row r="264" spans="1:18" hidden="1" outlineLevel="1" x14ac:dyDescent="0.25">
      <c r="A264" s="36" t="s">
        <v>575</v>
      </c>
      <c r="B264" s="37"/>
      <c r="C264" s="17"/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218">
        <v>0</v>
      </c>
      <c r="R264" s="218">
        <v>0</v>
      </c>
    </row>
    <row r="265" spans="1:18" hidden="1" outlineLevel="1" x14ac:dyDescent="0.25">
      <c r="A265" s="36" t="s">
        <v>576</v>
      </c>
      <c r="B265" s="37"/>
      <c r="C265" s="17"/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218">
        <v>0</v>
      </c>
      <c r="R265" s="218">
        <v>0</v>
      </c>
    </row>
    <row r="266" spans="1:18" hidden="1" outlineLevel="1" x14ac:dyDescent="0.25">
      <c r="A266" s="36" t="s">
        <v>577</v>
      </c>
      <c r="B266" s="37"/>
      <c r="C266" s="17"/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13</v>
      </c>
      <c r="P266" s="17">
        <v>20</v>
      </c>
      <c r="Q266" s="218">
        <v>17</v>
      </c>
      <c r="R266" s="218">
        <v>15</v>
      </c>
    </row>
    <row r="267" spans="1:18" hidden="1" outlineLevel="1" x14ac:dyDescent="0.25">
      <c r="A267" s="36" t="s">
        <v>578</v>
      </c>
      <c r="B267" s="37"/>
      <c r="C267" s="17"/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218">
        <v>0</v>
      </c>
      <c r="R267" s="218">
        <v>0</v>
      </c>
    </row>
    <row r="268" spans="1:18" hidden="1" outlineLevel="1" x14ac:dyDescent="0.25">
      <c r="A268" s="36" t="s">
        <v>579</v>
      </c>
      <c r="B268" s="37"/>
      <c r="C268" s="17"/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218">
        <v>0</v>
      </c>
      <c r="R268" s="218">
        <v>0</v>
      </c>
    </row>
    <row r="269" spans="1:18" hidden="1" outlineLevel="1" x14ac:dyDescent="0.25">
      <c r="A269" s="36" t="s">
        <v>580</v>
      </c>
      <c r="B269" s="37"/>
      <c r="C269" s="17"/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218">
        <v>0</v>
      </c>
      <c r="R269" s="218">
        <v>0</v>
      </c>
    </row>
    <row r="270" spans="1:18" hidden="1" outlineLevel="1" x14ac:dyDescent="0.25">
      <c r="A270" s="36" t="s">
        <v>581</v>
      </c>
      <c r="B270" s="37"/>
      <c r="C270" s="17"/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218">
        <v>0</v>
      </c>
      <c r="R270" s="218">
        <v>0</v>
      </c>
    </row>
    <row r="271" spans="1:18" hidden="1" outlineLevel="1" x14ac:dyDescent="0.25">
      <c r="A271" s="36" t="s">
        <v>582</v>
      </c>
      <c r="B271" s="37"/>
      <c r="C271" s="17"/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218">
        <v>0</v>
      </c>
      <c r="R271" s="218">
        <v>0</v>
      </c>
    </row>
    <row r="272" spans="1:18" hidden="1" outlineLevel="1" x14ac:dyDescent="0.25">
      <c r="A272" s="36" t="s">
        <v>583</v>
      </c>
      <c r="B272" s="37"/>
      <c r="C272" s="17"/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218">
        <v>0</v>
      </c>
      <c r="R272" s="218">
        <v>0</v>
      </c>
    </row>
    <row r="273" spans="1:18" hidden="1" outlineLevel="1" x14ac:dyDescent="0.25">
      <c r="A273" s="36" t="s">
        <v>584</v>
      </c>
      <c r="B273" s="37"/>
      <c r="C273" s="17"/>
      <c r="D273" s="17">
        <v>0</v>
      </c>
      <c r="E273" s="17">
        <v>1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218">
        <v>0</v>
      </c>
      <c r="R273" s="218">
        <v>0</v>
      </c>
    </row>
    <row r="274" spans="1:18" hidden="1" outlineLevel="1" x14ac:dyDescent="0.25">
      <c r="A274" s="36" t="s">
        <v>585</v>
      </c>
      <c r="B274" s="37"/>
      <c r="C274" s="17"/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218">
        <v>0</v>
      </c>
      <c r="R274" s="218">
        <v>0</v>
      </c>
    </row>
    <row r="275" spans="1:18" hidden="1" outlineLevel="1" x14ac:dyDescent="0.25">
      <c r="A275" s="36" t="s">
        <v>586</v>
      </c>
      <c r="B275" s="37"/>
      <c r="C275" s="17"/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0</v>
      </c>
      <c r="O275" s="17">
        <v>0</v>
      </c>
      <c r="P275" s="17">
        <v>0</v>
      </c>
      <c r="Q275" s="218">
        <v>1</v>
      </c>
      <c r="R275" s="218">
        <v>1</v>
      </c>
    </row>
    <row r="276" spans="1:18" hidden="1" outlineLevel="1" x14ac:dyDescent="0.25">
      <c r="A276" s="36" t="s">
        <v>587</v>
      </c>
      <c r="B276" s="37"/>
      <c r="C276" s="17"/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7">
        <v>0</v>
      </c>
      <c r="O276" s="17">
        <v>0</v>
      </c>
      <c r="P276" s="17">
        <v>0</v>
      </c>
      <c r="Q276" s="218">
        <v>0</v>
      </c>
      <c r="R276" s="218">
        <v>0</v>
      </c>
    </row>
    <row r="277" spans="1:18" hidden="1" outlineLevel="1" x14ac:dyDescent="0.25">
      <c r="A277" s="36" t="s">
        <v>588</v>
      </c>
      <c r="B277" s="37"/>
      <c r="C277" s="17"/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218">
        <v>0</v>
      </c>
      <c r="R277" s="218">
        <v>0</v>
      </c>
    </row>
    <row r="278" spans="1:18" hidden="1" outlineLevel="1" x14ac:dyDescent="0.25">
      <c r="A278" s="36" t="s">
        <v>589</v>
      </c>
      <c r="B278" s="37"/>
      <c r="C278" s="17"/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218">
        <v>0</v>
      </c>
      <c r="R278" s="218">
        <v>0</v>
      </c>
    </row>
    <row r="279" spans="1:18" hidden="1" outlineLevel="1" x14ac:dyDescent="0.25">
      <c r="A279" s="36" t="s">
        <v>590</v>
      </c>
      <c r="B279" s="37"/>
      <c r="C279" s="17"/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218">
        <v>0</v>
      </c>
      <c r="R279" s="218">
        <v>0</v>
      </c>
    </row>
    <row r="280" spans="1:18" hidden="1" outlineLevel="1" x14ac:dyDescent="0.25">
      <c r="A280" s="36" t="s">
        <v>591</v>
      </c>
      <c r="B280" s="37"/>
      <c r="C280" s="17"/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218">
        <v>0</v>
      </c>
      <c r="R280" s="218">
        <v>0</v>
      </c>
    </row>
    <row r="281" spans="1:18" hidden="1" outlineLevel="1" x14ac:dyDescent="0.25">
      <c r="A281" s="36" t="s">
        <v>592</v>
      </c>
      <c r="B281" s="37"/>
      <c r="C281" s="17"/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218">
        <v>0</v>
      </c>
      <c r="R281" s="218">
        <v>0</v>
      </c>
    </row>
    <row r="282" spans="1:18" hidden="1" outlineLevel="1" x14ac:dyDescent="0.25">
      <c r="A282" s="36" t="s">
        <v>593</v>
      </c>
      <c r="B282" s="37"/>
      <c r="C282" s="17"/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218">
        <v>0</v>
      </c>
      <c r="R282" s="218">
        <v>0</v>
      </c>
    </row>
    <row r="283" spans="1:18" hidden="1" outlineLevel="1" x14ac:dyDescent="0.25">
      <c r="A283" s="36" t="s">
        <v>594</v>
      </c>
      <c r="B283" s="37"/>
      <c r="C283" s="17"/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218">
        <v>0</v>
      </c>
      <c r="R283" s="218">
        <v>0</v>
      </c>
    </row>
    <row r="284" spans="1:18" hidden="1" outlineLevel="1" x14ac:dyDescent="0.25">
      <c r="A284" s="36" t="s">
        <v>595</v>
      </c>
      <c r="B284" s="37"/>
      <c r="C284" s="17"/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7">
        <v>0</v>
      </c>
      <c r="O284" s="17">
        <v>0</v>
      </c>
      <c r="P284" s="17">
        <v>1</v>
      </c>
      <c r="Q284" s="218">
        <v>1</v>
      </c>
      <c r="R284" s="218">
        <v>0</v>
      </c>
    </row>
    <row r="285" spans="1:18" hidden="1" outlineLevel="1" x14ac:dyDescent="0.25">
      <c r="A285" s="36" t="s">
        <v>596</v>
      </c>
      <c r="B285" s="37"/>
      <c r="C285" s="17"/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218">
        <v>0</v>
      </c>
      <c r="R285" s="218">
        <v>0</v>
      </c>
    </row>
    <row r="286" spans="1:18" hidden="1" outlineLevel="1" x14ac:dyDescent="0.25">
      <c r="A286" s="36" t="s">
        <v>597</v>
      </c>
      <c r="B286" s="37"/>
      <c r="C286" s="17"/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0</v>
      </c>
      <c r="N286" s="17">
        <v>0</v>
      </c>
      <c r="O286" s="17">
        <v>0</v>
      </c>
      <c r="P286" s="17">
        <v>1</v>
      </c>
      <c r="Q286" s="218">
        <v>1</v>
      </c>
      <c r="R286" s="218">
        <v>0</v>
      </c>
    </row>
    <row r="287" spans="1:18" hidden="1" outlineLevel="1" x14ac:dyDescent="0.25">
      <c r="A287" s="36" t="s">
        <v>598</v>
      </c>
      <c r="B287" s="37"/>
      <c r="C287" s="17"/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218">
        <v>0</v>
      </c>
      <c r="R287" s="218">
        <v>0</v>
      </c>
    </row>
    <row r="288" spans="1:18" hidden="1" outlineLevel="1" x14ac:dyDescent="0.25">
      <c r="A288" s="36" t="s">
        <v>599</v>
      </c>
      <c r="B288" s="37"/>
      <c r="C288" s="17"/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218">
        <v>0</v>
      </c>
      <c r="R288" s="218">
        <v>0</v>
      </c>
    </row>
    <row r="289" spans="1:18" hidden="1" outlineLevel="1" x14ac:dyDescent="0.25">
      <c r="A289" s="36" t="s">
        <v>600</v>
      </c>
      <c r="B289" s="37"/>
      <c r="C289" s="17"/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218">
        <v>0</v>
      </c>
      <c r="R289" s="218">
        <v>0</v>
      </c>
    </row>
    <row r="290" spans="1:18" hidden="1" outlineLevel="1" x14ac:dyDescent="0.25">
      <c r="A290" s="36" t="s">
        <v>601</v>
      </c>
      <c r="B290" s="37"/>
      <c r="C290" s="17"/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218">
        <v>0</v>
      </c>
      <c r="R290" s="218">
        <v>0</v>
      </c>
    </row>
    <row r="291" spans="1:18" hidden="1" outlineLevel="1" x14ac:dyDescent="0.25">
      <c r="A291" s="36" t="s">
        <v>602</v>
      </c>
      <c r="B291" s="37"/>
      <c r="C291" s="17"/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218">
        <v>0</v>
      </c>
      <c r="R291" s="218">
        <v>0</v>
      </c>
    </row>
    <row r="292" spans="1:18" hidden="1" outlineLevel="1" x14ac:dyDescent="0.25">
      <c r="A292" s="36" t="s">
        <v>603</v>
      </c>
      <c r="B292" s="37"/>
      <c r="C292" s="17"/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218">
        <v>0</v>
      </c>
      <c r="R292" s="218">
        <v>0</v>
      </c>
    </row>
    <row r="293" spans="1:18" hidden="1" outlineLevel="1" x14ac:dyDescent="0.25">
      <c r="A293" s="36" t="s">
        <v>604</v>
      </c>
      <c r="B293" s="37"/>
      <c r="C293" s="17"/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218">
        <v>0</v>
      </c>
      <c r="R293" s="218">
        <v>0</v>
      </c>
    </row>
    <row r="294" spans="1:18" hidden="1" outlineLevel="1" x14ac:dyDescent="0.25">
      <c r="A294" s="36" t="s">
        <v>605</v>
      </c>
      <c r="B294" s="37"/>
      <c r="C294" s="17"/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218">
        <v>0</v>
      </c>
      <c r="R294" s="218">
        <v>0</v>
      </c>
    </row>
    <row r="295" spans="1:18" hidden="1" outlineLevel="1" x14ac:dyDescent="0.25">
      <c r="A295" s="36" t="s">
        <v>606</v>
      </c>
      <c r="B295" s="37"/>
      <c r="C295" s="17"/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218">
        <v>0</v>
      </c>
      <c r="R295" s="218">
        <v>0</v>
      </c>
    </row>
    <row r="296" spans="1:18" hidden="1" outlineLevel="1" x14ac:dyDescent="0.25">
      <c r="A296" s="36" t="s">
        <v>607</v>
      </c>
      <c r="B296" s="37"/>
      <c r="C296" s="17"/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218">
        <v>0</v>
      </c>
      <c r="R296" s="218">
        <v>0</v>
      </c>
    </row>
    <row r="297" spans="1:18" hidden="1" outlineLevel="1" x14ac:dyDescent="0.25">
      <c r="A297" s="36" t="s">
        <v>608</v>
      </c>
      <c r="B297" s="37"/>
      <c r="C297" s="17"/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218">
        <v>0</v>
      </c>
      <c r="R297" s="218">
        <v>0</v>
      </c>
    </row>
    <row r="298" spans="1:18" hidden="1" outlineLevel="1" x14ac:dyDescent="0.25">
      <c r="A298" s="36" t="s">
        <v>609</v>
      </c>
      <c r="B298" s="37"/>
      <c r="C298" s="17"/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218">
        <v>0</v>
      </c>
      <c r="R298" s="218">
        <v>0</v>
      </c>
    </row>
    <row r="299" spans="1:18" hidden="1" outlineLevel="1" x14ac:dyDescent="0.25">
      <c r="A299" s="36" t="s">
        <v>610</v>
      </c>
      <c r="B299" s="37"/>
      <c r="C299" s="17"/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1</v>
      </c>
      <c r="P299" s="17">
        <v>1</v>
      </c>
      <c r="Q299" s="218">
        <v>1</v>
      </c>
      <c r="R299" s="218">
        <v>1</v>
      </c>
    </row>
    <row r="300" spans="1:18" hidden="1" outlineLevel="1" x14ac:dyDescent="0.25">
      <c r="A300" s="36" t="s">
        <v>611</v>
      </c>
      <c r="B300" s="37"/>
      <c r="C300" s="17"/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3</v>
      </c>
      <c r="P300" s="17">
        <v>5</v>
      </c>
      <c r="Q300" s="218">
        <v>4</v>
      </c>
      <c r="R300" s="218">
        <v>7</v>
      </c>
    </row>
    <row r="301" spans="1:18" hidden="1" outlineLevel="1" x14ac:dyDescent="0.25">
      <c r="A301" s="36" t="s">
        <v>612</v>
      </c>
      <c r="B301" s="37"/>
      <c r="C301" s="17"/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218">
        <v>0</v>
      </c>
      <c r="R301" s="218">
        <v>0</v>
      </c>
    </row>
    <row r="302" spans="1:18" hidden="1" outlineLevel="1" x14ac:dyDescent="0.25">
      <c r="A302" s="36" t="s">
        <v>613</v>
      </c>
      <c r="B302" s="37"/>
      <c r="C302" s="17"/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7">
        <v>0</v>
      </c>
      <c r="O302" s="17">
        <v>0</v>
      </c>
      <c r="P302" s="17">
        <v>0</v>
      </c>
      <c r="Q302" s="218">
        <v>2</v>
      </c>
      <c r="R302" s="218">
        <v>4</v>
      </c>
    </row>
    <row r="303" spans="1:18" hidden="1" outlineLevel="1" x14ac:dyDescent="0.25">
      <c r="A303" s="36" t="s">
        <v>614</v>
      </c>
      <c r="B303" s="37"/>
      <c r="C303" s="17"/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7">
        <v>0</v>
      </c>
      <c r="O303" s="17">
        <v>0</v>
      </c>
      <c r="P303" s="17">
        <v>0</v>
      </c>
      <c r="Q303" s="218">
        <v>0</v>
      </c>
      <c r="R303" s="218">
        <v>1</v>
      </c>
    </row>
    <row r="304" spans="1:18" hidden="1" outlineLevel="1" x14ac:dyDescent="0.25">
      <c r="A304" s="36" t="s">
        <v>615</v>
      </c>
      <c r="B304" s="37"/>
      <c r="C304" s="17"/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218">
        <v>0</v>
      </c>
      <c r="R304" s="218">
        <v>0</v>
      </c>
    </row>
    <row r="305" spans="1:18" hidden="1" outlineLevel="1" x14ac:dyDescent="0.25">
      <c r="A305" s="49" t="s">
        <v>131</v>
      </c>
      <c r="B305" s="50"/>
    </row>
    <row r="306" spans="1:18" hidden="1" outlineLevel="1" x14ac:dyDescent="0.25">
      <c r="A306" s="16" t="s">
        <v>132</v>
      </c>
    </row>
    <row r="307" spans="1:18" hidden="1" outlineLevel="1" x14ac:dyDescent="0.25">
      <c r="A307" s="16" t="s">
        <v>133</v>
      </c>
      <c r="C307" s="18"/>
      <c r="D307" s="18">
        <v>0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7.4347955471219997E-3</v>
      </c>
      <c r="K307" s="18">
        <v>1.891332143251E-2</v>
      </c>
      <c r="L307" s="18">
        <v>3.1914251180700001E-4</v>
      </c>
      <c r="M307" s="18">
        <v>1.08006215482E-4</v>
      </c>
      <c r="N307" s="18">
        <v>8.5436598977999998E-5</v>
      </c>
      <c r="O307" s="18">
        <v>4.6895297485599998E-4</v>
      </c>
      <c r="P307" s="18">
        <v>9.3748467992200003E-4</v>
      </c>
      <c r="Q307" s="220">
        <v>4.8000774236600001E-4</v>
      </c>
      <c r="R307" s="220">
        <v>6.02332122905E-4</v>
      </c>
    </row>
    <row r="308" spans="1:18" hidden="1" outlineLevel="1" x14ac:dyDescent="0.25">
      <c r="A308" s="16" t="s">
        <v>134</v>
      </c>
      <c r="C308" s="18"/>
      <c r="D308" s="18">
        <v>1</v>
      </c>
      <c r="E308" s="18">
        <v>1</v>
      </c>
      <c r="F308" s="18">
        <v>0.83392776038060001</v>
      </c>
      <c r="G308" s="18">
        <v>0.58699372542240003</v>
      </c>
      <c r="H308" s="18">
        <v>0</v>
      </c>
      <c r="I308" s="18">
        <v>0</v>
      </c>
      <c r="J308" s="18">
        <v>0</v>
      </c>
      <c r="K308" s="18">
        <v>0</v>
      </c>
      <c r="L308" s="18">
        <v>2.0282392390219998E-2</v>
      </c>
      <c r="M308" s="18">
        <v>1.797623993677E-2</v>
      </c>
      <c r="N308" s="18">
        <v>5.0231925070230001E-3</v>
      </c>
      <c r="O308" s="18">
        <v>3.9322486049540003E-3</v>
      </c>
      <c r="P308" s="18">
        <v>1.0213070562859999E-3</v>
      </c>
      <c r="Q308" s="220">
        <v>1.1843590108489999E-3</v>
      </c>
      <c r="R308" s="220">
        <v>1.2743203168600001E-3</v>
      </c>
    </row>
    <row r="309" spans="1:18" hidden="1" outlineLevel="1" x14ac:dyDescent="0.25">
      <c r="A309" s="16" t="s">
        <v>629</v>
      </c>
      <c r="C309" s="18"/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220">
        <v>0</v>
      </c>
      <c r="R309" s="220">
        <v>0</v>
      </c>
    </row>
    <row r="310" spans="1:18" hidden="1" outlineLevel="1" x14ac:dyDescent="0.25">
      <c r="A310" s="16" t="s">
        <v>13</v>
      </c>
      <c r="C310" s="18"/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4.0661076045199999E-4</v>
      </c>
      <c r="M310" s="18">
        <v>3.5561586478600001E-4</v>
      </c>
      <c r="N310" s="18">
        <v>1.1013738770069999E-3</v>
      </c>
      <c r="O310" s="18">
        <v>1.8449681538329999E-3</v>
      </c>
      <c r="P310" s="18">
        <v>4.5962939563470003E-3</v>
      </c>
      <c r="Q310" s="220">
        <v>4.9887544611469997E-3</v>
      </c>
      <c r="R310" s="220">
        <v>7.5714849330770001E-3</v>
      </c>
    </row>
    <row r="311" spans="1:18" hidden="1" outlineLevel="1" x14ac:dyDescent="0.25">
      <c r="A311" s="16" t="s">
        <v>14</v>
      </c>
      <c r="C311" s="18"/>
      <c r="D311" s="18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2.5502562607450001E-3</v>
      </c>
      <c r="N311" s="18">
        <v>2.6817362986540001E-3</v>
      </c>
      <c r="O311" s="18">
        <v>3.3913219203020001E-3</v>
      </c>
      <c r="P311" s="18">
        <v>5.314061378147E-3</v>
      </c>
      <c r="Q311" s="220">
        <v>9.1986808874820001E-3</v>
      </c>
      <c r="R311" s="220">
        <v>8.1813214656140006E-3</v>
      </c>
    </row>
    <row r="312" spans="1:18" hidden="1" outlineLevel="1" x14ac:dyDescent="0.25">
      <c r="A312" s="16" t="s">
        <v>15</v>
      </c>
      <c r="C312" s="18"/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8.5901551522610003E-2</v>
      </c>
      <c r="L312" s="18">
        <v>6.0776398440390003E-3</v>
      </c>
      <c r="M312" s="18">
        <v>6.0210211444130003E-3</v>
      </c>
      <c r="N312" s="18">
        <v>6.2798986646320004E-3</v>
      </c>
      <c r="O312" s="18">
        <v>1.165938780022E-2</v>
      </c>
      <c r="P312" s="18">
        <v>1.205542284349E-2</v>
      </c>
      <c r="Q312" s="220">
        <v>1.548103938899E-2</v>
      </c>
      <c r="R312" s="220">
        <v>1.870841137616E-2</v>
      </c>
    </row>
    <row r="313" spans="1:18" hidden="1" outlineLevel="1" x14ac:dyDescent="0.25">
      <c r="A313" s="16" t="s">
        <v>16</v>
      </c>
      <c r="C313" s="18"/>
      <c r="D313" s="18">
        <v>0</v>
      </c>
      <c r="E313" s="18">
        <v>0</v>
      </c>
      <c r="F313" s="18">
        <v>0</v>
      </c>
      <c r="G313" s="18">
        <v>4.82224247949E-2</v>
      </c>
      <c r="H313" s="18">
        <v>8.7446121493850004E-2</v>
      </c>
      <c r="I313" s="18">
        <v>6.268920696784E-2</v>
      </c>
      <c r="J313" s="18">
        <v>9.5155143560190003E-2</v>
      </c>
      <c r="K313" s="18">
        <v>0</v>
      </c>
      <c r="L313" s="18">
        <v>1.367907889347E-2</v>
      </c>
      <c r="M313" s="18">
        <v>2.3717493931300002E-2</v>
      </c>
      <c r="N313" s="18">
        <v>3.3092878753639997E-2</v>
      </c>
      <c r="O313" s="18">
        <v>3.4385458959269997E-2</v>
      </c>
      <c r="P313" s="18">
        <v>4.5988402174659999E-2</v>
      </c>
      <c r="Q313" s="220">
        <v>4.3062826707240001E-2</v>
      </c>
      <c r="R313" s="220">
        <v>4.4755296051769998E-2</v>
      </c>
    </row>
    <row r="314" spans="1:18" hidden="1" outlineLevel="1" x14ac:dyDescent="0.25">
      <c r="A314" s="16" t="s">
        <v>17</v>
      </c>
      <c r="C314" s="18"/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7.4453028399590004E-2</v>
      </c>
      <c r="J314" s="18">
        <v>4.4593414118270003E-2</v>
      </c>
      <c r="K314" s="18">
        <v>0</v>
      </c>
      <c r="L314" s="18">
        <v>5.0016847343180001E-2</v>
      </c>
      <c r="M314" s="18">
        <v>6.5237852172040006E-2</v>
      </c>
      <c r="N314" s="18">
        <v>8.0658982227689996E-2</v>
      </c>
      <c r="O314" s="18">
        <v>8.1391378491710006E-2</v>
      </c>
      <c r="P314" s="18">
        <v>8.7925742454169994E-2</v>
      </c>
      <c r="Q314" s="220">
        <v>9.2832835987089996E-2</v>
      </c>
      <c r="R314" s="220">
        <v>9.3876895721189998E-2</v>
      </c>
    </row>
    <row r="315" spans="1:18" hidden="1" outlineLevel="1" x14ac:dyDescent="0.25">
      <c r="A315" s="16" t="s">
        <v>18</v>
      </c>
      <c r="C315" s="18"/>
      <c r="D315" s="18">
        <v>0</v>
      </c>
      <c r="E315" s="18">
        <v>0</v>
      </c>
      <c r="F315" s="18">
        <v>0</v>
      </c>
      <c r="G315" s="18">
        <v>0.10989293960300001</v>
      </c>
      <c r="H315" s="18">
        <v>5.4816767472059998E-2</v>
      </c>
      <c r="I315" s="18">
        <v>0</v>
      </c>
      <c r="J315" s="18">
        <v>0.1547915793381</v>
      </c>
      <c r="K315" s="18">
        <v>0.19142487163040001</v>
      </c>
      <c r="L315" s="18">
        <v>0.1148214127695</v>
      </c>
      <c r="M315" s="18">
        <v>0.1198668100293</v>
      </c>
      <c r="N315" s="18">
        <v>0.1295794405522</v>
      </c>
      <c r="O315" s="18">
        <v>0.13315115438069999</v>
      </c>
      <c r="P315" s="18">
        <v>0.13768658237789999</v>
      </c>
      <c r="Q315" s="220">
        <v>0.1252525330848</v>
      </c>
      <c r="R315" s="220">
        <v>0.13579874042760001</v>
      </c>
    </row>
    <row r="316" spans="1:18" hidden="1" outlineLevel="1" x14ac:dyDescent="0.25">
      <c r="A316" s="16" t="s">
        <v>19</v>
      </c>
      <c r="C316" s="18"/>
      <c r="D316" s="18">
        <v>0</v>
      </c>
      <c r="E316" s="18">
        <v>0</v>
      </c>
      <c r="F316" s="18">
        <v>0</v>
      </c>
      <c r="G316" s="18">
        <v>9.3476568478069996E-2</v>
      </c>
      <c r="H316" s="18">
        <v>0.2336577514565</v>
      </c>
      <c r="I316" s="18">
        <v>0.27968820788780002</v>
      </c>
      <c r="J316" s="18">
        <v>0.1031819069043</v>
      </c>
      <c r="K316" s="18">
        <v>9.0476404449799999E-2</v>
      </c>
      <c r="L316" s="18">
        <v>0.1768853844653</v>
      </c>
      <c r="M316" s="18">
        <v>0.16466527841690001</v>
      </c>
      <c r="N316" s="18">
        <v>0.15591030618500001</v>
      </c>
      <c r="O316" s="18">
        <v>0.14720898400679999</v>
      </c>
      <c r="P316" s="18">
        <v>0.16386769141890001</v>
      </c>
      <c r="Q316" s="220">
        <v>0.18513800765230001</v>
      </c>
      <c r="R316" s="220">
        <v>0.16196385524029999</v>
      </c>
    </row>
    <row r="317" spans="1:18" hidden="1" outlineLevel="1" x14ac:dyDescent="0.25">
      <c r="A317" s="16" t="s">
        <v>20</v>
      </c>
      <c r="C317" s="18"/>
      <c r="D317" s="18">
        <v>0</v>
      </c>
      <c r="E317" s="18">
        <v>0</v>
      </c>
      <c r="F317" s="18">
        <v>0</v>
      </c>
      <c r="G317" s="18">
        <v>0</v>
      </c>
      <c r="H317" s="18">
        <v>0.34495511437420001</v>
      </c>
      <c r="I317" s="18">
        <v>0.32590980582239998</v>
      </c>
      <c r="J317" s="18">
        <v>0.2752202280196</v>
      </c>
      <c r="K317" s="18">
        <v>0.28768790043460002</v>
      </c>
      <c r="L317" s="18">
        <v>0.1731190714052</v>
      </c>
      <c r="M317" s="18">
        <v>0.14945264076840001</v>
      </c>
      <c r="N317" s="18">
        <v>0.15318641760429999</v>
      </c>
      <c r="O317" s="18">
        <v>0.1620849156086</v>
      </c>
      <c r="P317" s="18">
        <v>0.16279303430680001</v>
      </c>
      <c r="Q317" s="220">
        <v>0.15414009174160001</v>
      </c>
      <c r="R317" s="220">
        <v>0.15338460117729999</v>
      </c>
    </row>
    <row r="318" spans="1:18" hidden="1" outlineLevel="1" x14ac:dyDescent="0.25">
      <c r="A318" s="16" t="s">
        <v>21</v>
      </c>
      <c r="C318" s="18"/>
      <c r="D318" s="18">
        <v>0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1.8747589149670001E-2</v>
      </c>
      <c r="L318" s="18">
        <v>0.16185411155669999</v>
      </c>
      <c r="M318" s="18">
        <v>0.13802418719000001</v>
      </c>
      <c r="N318" s="18">
        <v>0.14170609354790001</v>
      </c>
      <c r="O318" s="18">
        <v>0.16067755439449999</v>
      </c>
      <c r="P318" s="18">
        <v>0.1592077423303</v>
      </c>
      <c r="Q318" s="220">
        <v>0.15088826246049999</v>
      </c>
      <c r="R318" s="220">
        <v>0.14556751193340001</v>
      </c>
    </row>
    <row r="319" spans="1:18" hidden="1" outlineLevel="1" x14ac:dyDescent="0.25">
      <c r="A319" s="16" t="s">
        <v>22</v>
      </c>
      <c r="C319" s="18"/>
      <c r="D319" s="18">
        <v>0</v>
      </c>
      <c r="E319" s="18">
        <v>0</v>
      </c>
      <c r="F319" s="18">
        <v>0.16607223961939999</v>
      </c>
      <c r="G319" s="18">
        <v>0</v>
      </c>
      <c r="H319" s="18">
        <v>6.8796571013490002E-2</v>
      </c>
      <c r="I319" s="18">
        <v>0.13016173226630001</v>
      </c>
      <c r="J319" s="18">
        <v>0.18864669761960001</v>
      </c>
      <c r="K319" s="18">
        <v>0.19854990088159999</v>
      </c>
      <c r="L319" s="18">
        <v>0.13691573603660001</v>
      </c>
      <c r="M319" s="18">
        <v>0.14626855948260001</v>
      </c>
      <c r="N319" s="18">
        <v>0.14274454764159999</v>
      </c>
      <c r="O319" s="18">
        <v>0.1329188123908</v>
      </c>
      <c r="P319" s="18">
        <v>0.11458835398559999</v>
      </c>
      <c r="Q319" s="220">
        <v>0.11483006221439999</v>
      </c>
      <c r="R319" s="220">
        <v>0.12393644323069999</v>
      </c>
    </row>
    <row r="320" spans="1:18" hidden="1" outlineLevel="1" x14ac:dyDescent="0.25">
      <c r="A320" s="16" t="s">
        <v>23</v>
      </c>
      <c r="C320" s="18"/>
      <c r="D320" s="18">
        <v>0</v>
      </c>
      <c r="E320" s="18">
        <v>0</v>
      </c>
      <c r="F320" s="18">
        <v>0</v>
      </c>
      <c r="G320" s="18">
        <v>0.1468424169434</v>
      </c>
      <c r="H320" s="18">
        <v>0.1948689585175</v>
      </c>
      <c r="I320" s="18">
        <v>0</v>
      </c>
      <c r="J320" s="18">
        <v>2.6656789870629999E-2</v>
      </c>
      <c r="K320" s="18">
        <v>8.5061802385259996E-2</v>
      </c>
      <c r="L320" s="18">
        <v>9.7161863950460003E-2</v>
      </c>
      <c r="M320" s="18">
        <v>0.11251446377050001</v>
      </c>
      <c r="N320" s="18">
        <v>0.1053705615923</v>
      </c>
      <c r="O320" s="18">
        <v>8.8196937544830004E-2</v>
      </c>
      <c r="P320" s="18">
        <v>7.5430727843160003E-2</v>
      </c>
      <c r="Q320" s="220">
        <v>7.5521324706639997E-2</v>
      </c>
      <c r="R320" s="220">
        <v>7.5321515872590006E-2</v>
      </c>
    </row>
    <row r="321" spans="1:18" hidden="1" outlineLevel="1" x14ac:dyDescent="0.25">
      <c r="A321" s="16" t="s">
        <v>24</v>
      </c>
      <c r="C321" s="18"/>
      <c r="D321" s="18">
        <v>0</v>
      </c>
      <c r="E321" s="18">
        <v>0</v>
      </c>
      <c r="F321" s="18">
        <v>0</v>
      </c>
      <c r="G321" s="18">
        <v>0</v>
      </c>
      <c r="H321" s="18">
        <v>6.3787673493349998E-3</v>
      </c>
      <c r="I321" s="18">
        <v>0.12691679938270001</v>
      </c>
      <c r="J321" s="18">
        <v>0.1043194450222</v>
      </c>
      <c r="K321" s="18">
        <v>2.3236658113559999E-2</v>
      </c>
      <c r="L321" s="18">
        <v>4.1223984475210002E-2</v>
      </c>
      <c r="M321" s="18">
        <v>4.6138267939669998E-2</v>
      </c>
      <c r="N321" s="18">
        <v>3.8085219036820002E-2</v>
      </c>
      <c r="O321" s="18">
        <v>3.568103698965E-2</v>
      </c>
      <c r="P321" s="18">
        <v>2.647121997439E-2</v>
      </c>
      <c r="Q321" s="220">
        <v>2.5650447896650001E-2</v>
      </c>
      <c r="R321" s="220">
        <v>2.6611953588729999E-2</v>
      </c>
    </row>
    <row r="322" spans="1:18" hidden="1" outlineLevel="1" x14ac:dyDescent="0.25">
      <c r="A322" s="36" t="s">
        <v>795</v>
      </c>
      <c r="B322" s="37"/>
      <c r="C322" s="18"/>
      <c r="D322" s="18">
        <v>0</v>
      </c>
      <c r="E322" s="18">
        <v>0</v>
      </c>
      <c r="F322" s="18">
        <v>0</v>
      </c>
      <c r="G322" s="18">
        <v>1.4571924758299999E-2</v>
      </c>
      <c r="H322" s="18">
        <v>9.0799483230700005E-3</v>
      </c>
      <c r="I322" s="18">
        <v>1.8121927334200001E-4</v>
      </c>
      <c r="J322" s="18">
        <v>0</v>
      </c>
      <c r="K322" s="18">
        <v>0</v>
      </c>
      <c r="L322" s="18">
        <v>7.2367235977910003E-3</v>
      </c>
      <c r="M322" s="18">
        <v>7.1033068771970001E-3</v>
      </c>
      <c r="N322" s="18">
        <v>4.4939149122659996E-3</v>
      </c>
      <c r="O322" s="18">
        <v>3.0068877789100001E-3</v>
      </c>
      <c r="P322" s="18">
        <v>2.1159332199739999E-3</v>
      </c>
      <c r="Q322" s="220">
        <v>1.350766057857E-3</v>
      </c>
      <c r="R322" s="220">
        <v>2.4453165417699999E-3</v>
      </c>
    </row>
    <row r="323" spans="1:18" hidden="1" outlineLevel="1" x14ac:dyDescent="0.2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220"/>
      <c r="R323" s="220"/>
    </row>
    <row r="324" spans="1:18" hidden="1" outlineLevel="1" x14ac:dyDescent="0.25">
      <c r="A324" s="49" t="s">
        <v>850</v>
      </c>
      <c r="B324" s="50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220"/>
      <c r="R324" s="220"/>
    </row>
    <row r="325" spans="1:18" hidden="1" outlineLevel="1" x14ac:dyDescent="0.25">
      <c r="A325" s="16" t="s">
        <v>628</v>
      </c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220"/>
      <c r="R325" s="220"/>
    </row>
    <row r="326" spans="1:18" hidden="1" outlineLevel="1" x14ac:dyDescent="0.25">
      <c r="A326" s="16" t="s">
        <v>10</v>
      </c>
      <c r="C326" s="18"/>
      <c r="D326" s="18">
        <v>0</v>
      </c>
      <c r="E326" s="18">
        <v>0</v>
      </c>
      <c r="F326" s="18">
        <v>0</v>
      </c>
      <c r="G326" s="18">
        <v>0</v>
      </c>
      <c r="H326" s="18">
        <v>0</v>
      </c>
      <c r="I326" s="18">
        <v>0</v>
      </c>
      <c r="J326" s="18">
        <v>5.555555555556E-2</v>
      </c>
      <c r="K326" s="18">
        <v>3.8610038610039999E-3</v>
      </c>
      <c r="L326" s="18">
        <v>3.52236703064E-4</v>
      </c>
      <c r="M326" s="18">
        <v>2.5806451612900001E-4</v>
      </c>
      <c r="N326" s="18">
        <v>2.3025558369799999E-4</v>
      </c>
      <c r="O326" s="18">
        <v>4.5829514207099999E-4</v>
      </c>
      <c r="P326" s="18">
        <v>9.2592592592600001E-4</v>
      </c>
      <c r="Q326" s="220">
        <v>4.6860356138699998E-4</v>
      </c>
      <c r="R326" s="220">
        <v>9.4944220270599998E-4</v>
      </c>
    </row>
    <row r="327" spans="1:18" hidden="1" outlineLevel="1" x14ac:dyDescent="0.25">
      <c r="A327" s="16" t="s">
        <v>11</v>
      </c>
      <c r="C327" s="18"/>
      <c r="D327" s="18">
        <v>1</v>
      </c>
      <c r="E327" s="18">
        <v>0.5</v>
      </c>
      <c r="F327" s="18">
        <v>0.6</v>
      </c>
      <c r="G327" s="18">
        <v>0.27272727272730002</v>
      </c>
      <c r="H327" s="18">
        <v>0</v>
      </c>
      <c r="I327" s="18">
        <v>7.6923076923079994E-2</v>
      </c>
      <c r="J327" s="18">
        <v>5.555555555556E-2</v>
      </c>
      <c r="K327" s="18">
        <v>0</v>
      </c>
      <c r="L327" s="18">
        <v>1.514617823177E-2</v>
      </c>
      <c r="M327" s="18">
        <v>6.1677419354840002E-2</v>
      </c>
      <c r="N327" s="18">
        <v>7.1379230946350004E-3</v>
      </c>
      <c r="O327" s="18">
        <v>4.5829514207150002E-3</v>
      </c>
      <c r="P327" s="18">
        <v>1.62037037037E-3</v>
      </c>
      <c r="Q327" s="220">
        <v>1.640112464855E-3</v>
      </c>
      <c r="R327" s="220">
        <v>1.661523854735E-3</v>
      </c>
    </row>
    <row r="328" spans="1:18" hidden="1" outlineLevel="1" x14ac:dyDescent="0.25">
      <c r="A328" s="16" t="s">
        <v>629</v>
      </c>
      <c r="C328" s="18"/>
      <c r="D328" s="18">
        <v>0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220">
        <v>0</v>
      </c>
      <c r="R328" s="220">
        <v>0</v>
      </c>
    </row>
    <row r="329" spans="1:18" hidden="1" outlineLevel="1" x14ac:dyDescent="0.25">
      <c r="A329" s="16" t="s">
        <v>13</v>
      </c>
      <c r="C329" s="18"/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3.52236703064E-4</v>
      </c>
      <c r="M329" s="18">
        <v>5.1612903225800003E-4</v>
      </c>
      <c r="N329" s="18">
        <v>9.2102233479199997E-4</v>
      </c>
      <c r="O329" s="18">
        <v>1.8331805682860001E-3</v>
      </c>
      <c r="P329" s="18">
        <v>3.935185185185E-3</v>
      </c>
      <c r="Q329" s="220">
        <v>4.6860356138709999E-3</v>
      </c>
      <c r="R329" s="220">
        <v>5.2219321148830001E-3</v>
      </c>
    </row>
    <row r="330" spans="1:18" hidden="1" outlineLevel="1" x14ac:dyDescent="0.25">
      <c r="A330" s="16" t="s">
        <v>14</v>
      </c>
      <c r="C330" s="18"/>
      <c r="D330" s="18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7.6923076923079994E-2</v>
      </c>
      <c r="J330" s="18">
        <v>5.555555555556E-2</v>
      </c>
      <c r="K330" s="18">
        <v>3.8610038610039999E-3</v>
      </c>
      <c r="L330" s="18">
        <v>0</v>
      </c>
      <c r="M330" s="18">
        <v>1.0322580645160001E-3</v>
      </c>
      <c r="N330" s="18">
        <v>1.8420446695830001E-3</v>
      </c>
      <c r="O330" s="18">
        <v>2.2914757103570001E-3</v>
      </c>
      <c r="P330" s="18">
        <v>3.240740740741E-3</v>
      </c>
      <c r="Q330" s="220">
        <v>6.0918462980319998E-3</v>
      </c>
      <c r="R330" s="220">
        <v>4.9845715642059998E-3</v>
      </c>
    </row>
    <row r="331" spans="1:18" hidden="1" outlineLevel="1" x14ac:dyDescent="0.25">
      <c r="A331" s="16" t="s">
        <v>15</v>
      </c>
      <c r="C331" s="18"/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3.8610038610039999E-3</v>
      </c>
      <c r="L331" s="18">
        <v>3.1701303275800002E-3</v>
      </c>
      <c r="M331" s="18">
        <v>4.6451612903230001E-3</v>
      </c>
      <c r="N331" s="18">
        <v>4.835367257656E-3</v>
      </c>
      <c r="O331" s="18">
        <v>8.9367552703939999E-3</v>
      </c>
      <c r="P331" s="18">
        <v>7.8703703703700001E-3</v>
      </c>
      <c r="Q331" s="220">
        <v>1.007497656982E-2</v>
      </c>
      <c r="R331" s="220">
        <v>1.139330643247E-2</v>
      </c>
    </row>
    <row r="332" spans="1:18" hidden="1" outlineLevel="1" x14ac:dyDescent="0.25">
      <c r="A332" s="16" t="s">
        <v>16</v>
      </c>
      <c r="C332" s="18"/>
      <c r="D332" s="18">
        <v>0</v>
      </c>
      <c r="E332" s="18">
        <v>0</v>
      </c>
      <c r="F332" s="18">
        <v>0</v>
      </c>
      <c r="G332" s="18">
        <v>9.0909090909089996E-2</v>
      </c>
      <c r="H332" s="18">
        <v>9.0909090909089996E-2</v>
      </c>
      <c r="I332" s="18">
        <v>7.6923076923079994E-2</v>
      </c>
      <c r="J332" s="18">
        <v>5.555555555556E-2</v>
      </c>
      <c r="K332" s="18">
        <v>2.7027027027029998E-2</v>
      </c>
      <c r="L332" s="18">
        <v>1.7964071856289999E-2</v>
      </c>
      <c r="M332" s="18">
        <v>1.9096774193549999E-2</v>
      </c>
      <c r="N332" s="18">
        <v>2.4637347455680001E-2</v>
      </c>
      <c r="O332" s="18">
        <v>2.2685609532540001E-2</v>
      </c>
      <c r="P332" s="18">
        <v>3.217592592593E-2</v>
      </c>
      <c r="Q332" s="220">
        <v>3.0224929709470001E-2</v>
      </c>
      <c r="R332" s="220">
        <v>3.2518395442680002E-2</v>
      </c>
    </row>
    <row r="333" spans="1:18" hidden="1" outlineLevel="1" x14ac:dyDescent="0.25">
      <c r="A333" s="16" t="s">
        <v>17</v>
      </c>
      <c r="C333" s="18"/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7.6923076923079994E-2</v>
      </c>
      <c r="J333" s="18">
        <v>5.555555555556E-2</v>
      </c>
      <c r="K333" s="18">
        <v>8.880308880309E-2</v>
      </c>
      <c r="L333" s="18">
        <v>5.4244452271929998E-2</v>
      </c>
      <c r="M333" s="18">
        <v>5.496774193548E-2</v>
      </c>
      <c r="N333" s="18">
        <v>5.7103384757080003E-2</v>
      </c>
      <c r="O333" s="18">
        <v>5.6828597616870001E-2</v>
      </c>
      <c r="P333" s="18">
        <v>5.9490740740739997E-2</v>
      </c>
      <c r="Q333" s="220">
        <v>6.0918462980319998E-2</v>
      </c>
      <c r="R333" s="220">
        <v>6.6698314740089998E-2</v>
      </c>
    </row>
    <row r="334" spans="1:18" hidden="1" outlineLevel="1" x14ac:dyDescent="0.25">
      <c r="A334" s="16" t="s">
        <v>18</v>
      </c>
      <c r="C334" s="18"/>
      <c r="D334" s="18">
        <v>0</v>
      </c>
      <c r="E334" s="18">
        <v>0</v>
      </c>
      <c r="F334" s="18">
        <v>0</v>
      </c>
      <c r="G334" s="18">
        <v>9.0909090909089996E-2</v>
      </c>
      <c r="H334" s="18">
        <v>0.1818181818182</v>
      </c>
      <c r="I334" s="18">
        <v>0</v>
      </c>
      <c r="J334" s="18">
        <v>5.555555555556E-2</v>
      </c>
      <c r="K334" s="18">
        <v>9.2664092664089995E-2</v>
      </c>
      <c r="L334" s="18">
        <v>9.9330750264180007E-2</v>
      </c>
      <c r="M334" s="18">
        <v>8.1290322580649998E-2</v>
      </c>
      <c r="N334" s="18">
        <v>8.8878655307390003E-2</v>
      </c>
      <c r="O334" s="18">
        <v>9.3721356553620003E-2</v>
      </c>
      <c r="P334" s="18">
        <v>8.9351851851850003E-2</v>
      </c>
      <c r="Q334" s="220">
        <v>8.6691658856609996E-2</v>
      </c>
      <c r="R334" s="220">
        <v>8.7823403750299997E-2</v>
      </c>
    </row>
    <row r="335" spans="1:18" hidden="1" outlineLevel="1" x14ac:dyDescent="0.25">
      <c r="A335" s="16" t="s">
        <v>19</v>
      </c>
      <c r="C335" s="18"/>
      <c r="D335" s="18">
        <v>0</v>
      </c>
      <c r="E335" s="18">
        <v>0</v>
      </c>
      <c r="F335" s="18">
        <v>0</v>
      </c>
      <c r="G335" s="18">
        <v>0.1818181818182</v>
      </c>
      <c r="H335" s="18">
        <v>0.1818181818182</v>
      </c>
      <c r="I335" s="18">
        <v>0.15384615384620001</v>
      </c>
      <c r="J335" s="18">
        <v>5.555555555556E-2</v>
      </c>
      <c r="K335" s="18">
        <v>0.15830115830120001</v>
      </c>
      <c r="L335" s="18">
        <v>0.12363508277559999</v>
      </c>
      <c r="M335" s="18">
        <v>0.1174193548387</v>
      </c>
      <c r="N335" s="18">
        <v>0.1142067695142</v>
      </c>
      <c r="O335" s="18">
        <v>0.1056370302475</v>
      </c>
      <c r="P335" s="18">
        <v>0.1099537037037</v>
      </c>
      <c r="Q335" s="220">
        <v>0.1148078725398</v>
      </c>
      <c r="R335" s="220">
        <v>0.1065748872537</v>
      </c>
    </row>
    <row r="336" spans="1:18" hidden="1" outlineLevel="1" x14ac:dyDescent="0.25">
      <c r="A336" s="16" t="s">
        <v>20</v>
      </c>
      <c r="C336" s="18"/>
      <c r="D336" s="18">
        <v>0</v>
      </c>
      <c r="E336" s="18">
        <v>0</v>
      </c>
      <c r="F336" s="18">
        <v>0</v>
      </c>
      <c r="G336" s="18">
        <v>0</v>
      </c>
      <c r="H336" s="18">
        <v>9.0909090909089996E-2</v>
      </c>
      <c r="I336" s="18">
        <v>7.6923076923079994E-2</v>
      </c>
      <c r="J336" s="18">
        <v>0.16666666666669999</v>
      </c>
      <c r="K336" s="18">
        <v>0.1119691119691</v>
      </c>
      <c r="L336" s="18">
        <v>0.120464952448</v>
      </c>
      <c r="M336" s="18">
        <v>0.11587096774190001</v>
      </c>
      <c r="N336" s="18">
        <v>0.1201934146903</v>
      </c>
      <c r="O336" s="18">
        <v>0.12167736022</v>
      </c>
      <c r="P336" s="18">
        <v>0.1222222222222</v>
      </c>
      <c r="Q336" s="220">
        <v>0.11644798500469999</v>
      </c>
      <c r="R336" s="220">
        <v>0.1151198670781</v>
      </c>
    </row>
    <row r="337" spans="1:18" hidden="1" outlineLevel="1" x14ac:dyDescent="0.25">
      <c r="A337" s="16" t="s">
        <v>21</v>
      </c>
      <c r="C337" s="18"/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7.6923076923079994E-2</v>
      </c>
      <c r="J337" s="18">
        <v>0.1111111111111</v>
      </c>
      <c r="K337" s="18">
        <v>0.12741312741310001</v>
      </c>
      <c r="L337" s="18">
        <v>0.14054244452270001</v>
      </c>
      <c r="M337" s="18">
        <v>0.122064516129</v>
      </c>
      <c r="N337" s="18">
        <v>0.13239696062629999</v>
      </c>
      <c r="O337" s="18">
        <v>0.1390925756187</v>
      </c>
      <c r="P337" s="18">
        <v>0.1377314814815</v>
      </c>
      <c r="Q337" s="220">
        <v>0.13284910965319999</v>
      </c>
      <c r="R337" s="220">
        <v>0.12793733681460001</v>
      </c>
    </row>
    <row r="338" spans="1:18" hidden="1" outlineLevel="1" x14ac:dyDescent="0.25">
      <c r="A338" s="16" t="s">
        <v>22</v>
      </c>
      <c r="C338" s="18"/>
      <c r="D338" s="18">
        <v>0</v>
      </c>
      <c r="E338" s="18">
        <v>0.5</v>
      </c>
      <c r="F338" s="18">
        <v>0.4</v>
      </c>
      <c r="G338" s="18">
        <v>9.0909090909089996E-2</v>
      </c>
      <c r="H338" s="18">
        <v>0.1818181818182</v>
      </c>
      <c r="I338" s="18">
        <v>0.15384615384620001</v>
      </c>
      <c r="J338" s="18">
        <v>0.16666666666669999</v>
      </c>
      <c r="K338" s="18">
        <v>0.1042471042471</v>
      </c>
      <c r="L338" s="18">
        <v>0.1472349418809</v>
      </c>
      <c r="M338" s="18">
        <v>0.15845161290320001</v>
      </c>
      <c r="N338" s="18">
        <v>0.16417223117659999</v>
      </c>
      <c r="O338" s="18">
        <v>0.16521539871679999</v>
      </c>
      <c r="P338" s="18">
        <v>0.16365740740740001</v>
      </c>
      <c r="Q338" s="220">
        <v>0.15885660731019999</v>
      </c>
      <c r="R338" s="220">
        <v>0.16093045335869999</v>
      </c>
    </row>
    <row r="339" spans="1:18" hidden="1" outlineLevel="1" x14ac:dyDescent="0.25">
      <c r="A339" s="16" t="s">
        <v>23</v>
      </c>
      <c r="C339" s="18"/>
      <c r="D339" s="18">
        <v>0</v>
      </c>
      <c r="E339" s="18">
        <v>0</v>
      </c>
      <c r="F339" s="18">
        <v>0</v>
      </c>
      <c r="G339" s="18">
        <v>0.1818181818182</v>
      </c>
      <c r="H339" s="18">
        <v>9.0909090909089996E-2</v>
      </c>
      <c r="I339" s="18">
        <v>0</v>
      </c>
      <c r="J339" s="18">
        <v>5.555555555556E-2</v>
      </c>
      <c r="K339" s="18">
        <v>0.14285714285709999</v>
      </c>
      <c r="L339" s="18">
        <v>0.15885875308210001</v>
      </c>
      <c r="M339" s="18">
        <v>0.16464516129029999</v>
      </c>
      <c r="N339" s="18">
        <v>0.1823624222887</v>
      </c>
      <c r="O339" s="18">
        <v>0.18079743354719999</v>
      </c>
      <c r="P339" s="18">
        <v>0.17893518518519999</v>
      </c>
      <c r="Q339" s="220">
        <v>0.1799437675726</v>
      </c>
      <c r="R339" s="220">
        <v>0.1789698552101</v>
      </c>
    </row>
    <row r="340" spans="1:18" hidden="1" outlineLevel="1" x14ac:dyDescent="0.25">
      <c r="A340" s="16" t="s">
        <v>24</v>
      </c>
      <c r="C340" s="18"/>
      <c r="D340" s="18">
        <v>0</v>
      </c>
      <c r="E340" s="18">
        <v>0</v>
      </c>
      <c r="F340" s="18">
        <v>0</v>
      </c>
      <c r="G340" s="18">
        <v>0</v>
      </c>
      <c r="H340" s="18">
        <v>9.0909090909089996E-2</v>
      </c>
      <c r="I340" s="18">
        <v>0.15384615384620001</v>
      </c>
      <c r="J340" s="18">
        <v>5.555555555556E-2</v>
      </c>
      <c r="K340" s="18">
        <v>0.1235521235521</v>
      </c>
      <c r="L340" s="18">
        <v>9.7569566748859998E-2</v>
      </c>
      <c r="M340" s="18">
        <v>8.4903225806450003E-2</v>
      </c>
      <c r="N340" s="18">
        <v>8.8878655307390003E-2</v>
      </c>
      <c r="O340" s="18">
        <v>8.593033913841E-2</v>
      </c>
      <c r="P340" s="18">
        <v>7.8703703703700001E-2</v>
      </c>
      <c r="Q340" s="220">
        <v>8.6457357075909999E-2</v>
      </c>
      <c r="R340" s="220">
        <v>8.8060764300969999E-2</v>
      </c>
    </row>
    <row r="341" spans="1:18" hidden="1" outlineLevel="1" x14ac:dyDescent="0.25">
      <c r="A341" s="36" t="s">
        <v>795</v>
      </c>
      <c r="B341" s="37"/>
      <c r="C341" s="18"/>
      <c r="D341" s="18">
        <v>0</v>
      </c>
      <c r="E341" s="18">
        <v>0</v>
      </c>
      <c r="F341" s="18">
        <v>0</v>
      </c>
      <c r="G341" s="18">
        <v>9.0909090909089996E-2</v>
      </c>
      <c r="H341" s="18">
        <v>9.0909090909089996E-2</v>
      </c>
      <c r="I341" s="18">
        <v>7.6923076923079994E-2</v>
      </c>
      <c r="J341" s="18">
        <v>5.555555555556E-2</v>
      </c>
      <c r="K341" s="18">
        <v>1.158301158301E-2</v>
      </c>
      <c r="L341" s="18">
        <v>2.113420218387E-2</v>
      </c>
      <c r="M341" s="18">
        <v>1.316129032258E-2</v>
      </c>
      <c r="N341" s="18">
        <v>1.220354593599E-2</v>
      </c>
      <c r="O341" s="18">
        <v>1.0311640696609999E-2</v>
      </c>
      <c r="P341" s="18">
        <v>1.018518518519E-2</v>
      </c>
      <c r="Q341" s="220">
        <v>9.8406747891279997E-3</v>
      </c>
      <c r="R341" s="220">
        <v>1.1155945881790001E-2</v>
      </c>
    </row>
    <row r="342" spans="1:18" hidden="1" outlineLevel="1" x14ac:dyDescent="0.25"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220"/>
      <c r="R342" s="220"/>
    </row>
    <row r="343" spans="1:18" hidden="1" outlineLevel="1" x14ac:dyDescent="0.25">
      <c r="A343" s="49" t="s">
        <v>829</v>
      </c>
      <c r="B343" s="50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220"/>
      <c r="R343" s="220"/>
    </row>
    <row r="344" spans="1:18" hidden="1" outlineLevel="1" x14ac:dyDescent="0.25">
      <c r="A344" s="16" t="s">
        <v>628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220"/>
      <c r="R344" s="220"/>
    </row>
    <row r="345" spans="1:18" hidden="1" outlineLevel="1" x14ac:dyDescent="0.25">
      <c r="A345" s="16" t="s">
        <v>10</v>
      </c>
      <c r="C345" s="18"/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5.555555555556E-2</v>
      </c>
      <c r="K345" s="18">
        <v>3.8610038610039999E-3</v>
      </c>
      <c r="L345" s="18">
        <v>3.52236703064E-4</v>
      </c>
      <c r="M345" s="18">
        <v>2.5806451612900001E-4</v>
      </c>
      <c r="N345" s="18">
        <v>2.3025558369799999E-4</v>
      </c>
      <c r="O345" s="18">
        <v>4.60405156538E-4</v>
      </c>
      <c r="P345" s="18">
        <v>7.0093457943899999E-4</v>
      </c>
      <c r="Q345" s="220">
        <v>2.3679848448999999E-4</v>
      </c>
      <c r="R345" s="220">
        <v>4.8100048100000001E-4</v>
      </c>
    </row>
    <row r="346" spans="1:18" hidden="1" outlineLevel="1" x14ac:dyDescent="0.25">
      <c r="A346" s="16" t="s">
        <v>11</v>
      </c>
      <c r="C346" s="18"/>
      <c r="D346" s="18">
        <v>1</v>
      </c>
      <c r="E346" s="18">
        <v>0.5</v>
      </c>
      <c r="F346" s="18">
        <v>0.6</v>
      </c>
      <c r="G346" s="18">
        <v>0.27272727272730002</v>
      </c>
      <c r="H346" s="18">
        <v>0</v>
      </c>
      <c r="I346" s="18">
        <v>7.6923076923079994E-2</v>
      </c>
      <c r="J346" s="18">
        <v>5.555555555556E-2</v>
      </c>
      <c r="K346" s="18">
        <v>0</v>
      </c>
      <c r="L346" s="18">
        <v>1.514617823177E-2</v>
      </c>
      <c r="M346" s="18">
        <v>6.1677419354840002E-2</v>
      </c>
      <c r="N346" s="18">
        <v>7.1379230946350004E-3</v>
      </c>
      <c r="O346" s="18">
        <v>4.6040515653780001E-3</v>
      </c>
      <c r="P346" s="18">
        <v>1.635514018692E-3</v>
      </c>
      <c r="Q346" s="220">
        <v>1.6575893914279999E-3</v>
      </c>
      <c r="R346" s="220">
        <v>1.443001443001E-3</v>
      </c>
    </row>
    <row r="347" spans="1:18" hidden="1" outlineLevel="1" x14ac:dyDescent="0.25">
      <c r="A347" s="16" t="s">
        <v>629</v>
      </c>
      <c r="C347" s="18"/>
      <c r="D347" s="18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220">
        <v>0</v>
      </c>
      <c r="R347" s="220">
        <v>0</v>
      </c>
    </row>
    <row r="348" spans="1:18" hidden="1" outlineLevel="1" x14ac:dyDescent="0.25">
      <c r="A348" s="16" t="s">
        <v>13</v>
      </c>
      <c r="C348" s="18"/>
      <c r="D348" s="18">
        <v>0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3.52236703064E-4</v>
      </c>
      <c r="M348" s="18">
        <v>5.1612903225800003E-4</v>
      </c>
      <c r="N348" s="18">
        <v>9.2102233479199997E-4</v>
      </c>
      <c r="O348" s="18">
        <v>1.6114180478819999E-3</v>
      </c>
      <c r="P348" s="18">
        <v>3.271028037383E-3</v>
      </c>
      <c r="Q348" s="220">
        <v>3.5519772673449999E-3</v>
      </c>
      <c r="R348" s="220">
        <v>3.607503607504E-3</v>
      </c>
    </row>
    <row r="349" spans="1:18" hidden="1" outlineLevel="1" x14ac:dyDescent="0.25">
      <c r="A349" s="16" t="s">
        <v>14</v>
      </c>
      <c r="C349" s="18"/>
      <c r="D349" s="18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7.6923076923079994E-2</v>
      </c>
      <c r="J349" s="18">
        <v>5.555555555556E-2</v>
      </c>
      <c r="K349" s="18">
        <v>3.8610038610039999E-3</v>
      </c>
      <c r="L349" s="18">
        <v>0</v>
      </c>
      <c r="M349" s="18">
        <v>1.0322580645160001E-3</v>
      </c>
      <c r="N349" s="18">
        <v>1.8420446695830001E-3</v>
      </c>
      <c r="O349" s="18">
        <v>2.07182320442E-3</v>
      </c>
      <c r="P349" s="18">
        <v>3.271028037383E-3</v>
      </c>
      <c r="Q349" s="220">
        <v>5.6831636277530004E-3</v>
      </c>
      <c r="R349" s="220">
        <v>4.5695045695049999E-3</v>
      </c>
    </row>
    <row r="350" spans="1:18" hidden="1" outlineLevel="1" x14ac:dyDescent="0.25">
      <c r="A350" s="16" t="s">
        <v>15</v>
      </c>
      <c r="C350" s="18"/>
      <c r="D350" s="18">
        <v>0</v>
      </c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3.8610038610039999E-3</v>
      </c>
      <c r="L350" s="18">
        <v>3.1701303275800002E-3</v>
      </c>
      <c r="M350" s="18">
        <v>4.6451612903230001E-3</v>
      </c>
      <c r="N350" s="18">
        <v>4.835367257656E-3</v>
      </c>
      <c r="O350" s="18">
        <v>8.9779005524860001E-3</v>
      </c>
      <c r="P350" s="18">
        <v>7.710280373832E-3</v>
      </c>
      <c r="Q350" s="220">
        <v>9.9455363485669995E-3</v>
      </c>
      <c r="R350" s="220">
        <v>1.1303511303510001E-2</v>
      </c>
    </row>
    <row r="351" spans="1:18" hidden="1" outlineLevel="1" x14ac:dyDescent="0.25">
      <c r="A351" s="16" t="s">
        <v>16</v>
      </c>
      <c r="C351" s="18"/>
      <c r="D351" s="18">
        <v>0</v>
      </c>
      <c r="E351" s="18">
        <v>0</v>
      </c>
      <c r="F351" s="18">
        <v>0</v>
      </c>
      <c r="G351" s="18">
        <v>9.0909090909089996E-2</v>
      </c>
      <c r="H351" s="18">
        <v>9.0909090909089996E-2</v>
      </c>
      <c r="I351" s="18">
        <v>7.6923076923079994E-2</v>
      </c>
      <c r="J351" s="18">
        <v>5.555555555556E-2</v>
      </c>
      <c r="K351" s="18">
        <v>2.7027027027029998E-2</v>
      </c>
      <c r="L351" s="18">
        <v>1.7964071856289999E-2</v>
      </c>
      <c r="M351" s="18">
        <v>1.9096774193549999E-2</v>
      </c>
      <c r="N351" s="18">
        <v>2.4637347455680001E-2</v>
      </c>
      <c r="O351" s="18">
        <v>2.279005524862E-2</v>
      </c>
      <c r="P351" s="18">
        <v>3.200934579439E-2</v>
      </c>
      <c r="Q351" s="220">
        <v>3.054700449917E-2</v>
      </c>
      <c r="R351" s="220">
        <v>3.2708032708030001E-2</v>
      </c>
    </row>
    <row r="352" spans="1:18" hidden="1" outlineLevel="1" x14ac:dyDescent="0.25">
      <c r="A352" s="16" t="s">
        <v>17</v>
      </c>
      <c r="C352" s="18"/>
      <c r="D352" s="18">
        <v>0</v>
      </c>
      <c r="E352" s="18">
        <v>0</v>
      </c>
      <c r="F352" s="18">
        <v>0</v>
      </c>
      <c r="G352" s="18">
        <v>0</v>
      </c>
      <c r="H352" s="18">
        <v>0</v>
      </c>
      <c r="I352" s="18">
        <v>7.6923076923079994E-2</v>
      </c>
      <c r="J352" s="18">
        <v>5.555555555556E-2</v>
      </c>
      <c r="K352" s="18">
        <v>8.880308880309E-2</v>
      </c>
      <c r="L352" s="18">
        <v>5.4244452271929998E-2</v>
      </c>
      <c r="M352" s="18">
        <v>5.496774193548E-2</v>
      </c>
      <c r="N352" s="18">
        <v>5.7103384757080003E-2</v>
      </c>
      <c r="O352" s="18">
        <v>5.7090239410679998E-2</v>
      </c>
      <c r="P352" s="18">
        <v>5.981308411215E-2</v>
      </c>
      <c r="Q352" s="220">
        <v>6.1094008998339999E-2</v>
      </c>
      <c r="R352" s="220">
        <v>6.7099567099570004E-2</v>
      </c>
    </row>
    <row r="353" spans="1:18" hidden="1" outlineLevel="1" x14ac:dyDescent="0.25">
      <c r="A353" s="16" t="s">
        <v>18</v>
      </c>
      <c r="C353" s="18"/>
      <c r="D353" s="18">
        <v>0</v>
      </c>
      <c r="E353" s="18">
        <v>0</v>
      </c>
      <c r="F353" s="18">
        <v>0</v>
      </c>
      <c r="G353" s="18">
        <v>9.0909090909089996E-2</v>
      </c>
      <c r="H353" s="18">
        <v>0.1818181818182</v>
      </c>
      <c r="I353" s="18">
        <v>0</v>
      </c>
      <c r="J353" s="18">
        <v>5.555555555556E-2</v>
      </c>
      <c r="K353" s="18">
        <v>9.2664092664089995E-2</v>
      </c>
      <c r="L353" s="18">
        <v>9.9330750264180007E-2</v>
      </c>
      <c r="M353" s="18">
        <v>8.1290322580649998E-2</v>
      </c>
      <c r="N353" s="18">
        <v>8.8878655307390003E-2</v>
      </c>
      <c r="O353" s="18">
        <v>9.3692449355430002E-2</v>
      </c>
      <c r="P353" s="18">
        <v>8.9719626168220004E-2</v>
      </c>
      <c r="Q353" s="220">
        <v>8.6668245323230003E-2</v>
      </c>
      <c r="R353" s="220">
        <v>8.8023088023090001E-2</v>
      </c>
    </row>
    <row r="354" spans="1:18" hidden="1" outlineLevel="1" x14ac:dyDescent="0.25">
      <c r="A354" s="16" t="s">
        <v>19</v>
      </c>
      <c r="C354" s="18"/>
      <c r="D354" s="18">
        <v>0</v>
      </c>
      <c r="E354" s="18">
        <v>0</v>
      </c>
      <c r="F354" s="18">
        <v>0</v>
      </c>
      <c r="G354" s="18">
        <v>0.1818181818182</v>
      </c>
      <c r="H354" s="18">
        <v>0.1818181818182</v>
      </c>
      <c r="I354" s="18">
        <v>0.15384615384620001</v>
      </c>
      <c r="J354" s="18">
        <v>5.555555555556E-2</v>
      </c>
      <c r="K354" s="18">
        <v>0.15830115830120001</v>
      </c>
      <c r="L354" s="18">
        <v>0.12363508277559999</v>
      </c>
      <c r="M354" s="18">
        <v>0.1174193548387</v>
      </c>
      <c r="N354" s="18">
        <v>0.1142067695142</v>
      </c>
      <c r="O354" s="18">
        <v>0.10566298342539999</v>
      </c>
      <c r="P354" s="18">
        <v>0.1095794392523</v>
      </c>
      <c r="Q354" s="220">
        <v>0.1148472649775</v>
      </c>
      <c r="R354" s="220">
        <v>0.1067821067821</v>
      </c>
    </row>
    <row r="355" spans="1:18" hidden="1" outlineLevel="1" x14ac:dyDescent="0.25">
      <c r="A355" s="16" t="s">
        <v>20</v>
      </c>
      <c r="C355" s="18"/>
      <c r="D355" s="18">
        <v>0</v>
      </c>
      <c r="E355" s="18">
        <v>0</v>
      </c>
      <c r="F355" s="18">
        <v>0</v>
      </c>
      <c r="G355" s="18">
        <v>0</v>
      </c>
      <c r="H355" s="18">
        <v>9.0909090909089996E-2</v>
      </c>
      <c r="I355" s="18">
        <v>7.6923076923079994E-2</v>
      </c>
      <c r="J355" s="18">
        <v>0.16666666666669999</v>
      </c>
      <c r="K355" s="18">
        <v>0.1119691119691</v>
      </c>
      <c r="L355" s="18">
        <v>0.120464952448</v>
      </c>
      <c r="M355" s="18">
        <v>0.11587096774190001</v>
      </c>
      <c r="N355" s="18">
        <v>0.1201934146903</v>
      </c>
      <c r="O355" s="18">
        <v>0.12108655616940001</v>
      </c>
      <c r="P355" s="18">
        <v>0.1228971962617</v>
      </c>
      <c r="Q355" s="220">
        <v>0.1169784513379</v>
      </c>
      <c r="R355" s="220">
        <v>0.11616161616160001</v>
      </c>
    </row>
    <row r="356" spans="1:18" hidden="1" outlineLevel="1" x14ac:dyDescent="0.25">
      <c r="A356" s="16" t="s">
        <v>21</v>
      </c>
      <c r="C356" s="18"/>
      <c r="D356" s="18">
        <v>0</v>
      </c>
      <c r="E356" s="18">
        <v>0</v>
      </c>
      <c r="F356" s="18">
        <v>0</v>
      </c>
      <c r="G356" s="18">
        <v>0</v>
      </c>
      <c r="H356" s="18">
        <v>0</v>
      </c>
      <c r="I356" s="18">
        <v>7.6923076923079994E-2</v>
      </c>
      <c r="J356" s="18">
        <v>0.1111111111111</v>
      </c>
      <c r="K356" s="18">
        <v>0.12741312741310001</v>
      </c>
      <c r="L356" s="18">
        <v>0.14054244452270001</v>
      </c>
      <c r="M356" s="18">
        <v>0.122064516129</v>
      </c>
      <c r="N356" s="18">
        <v>0.13239696062629999</v>
      </c>
      <c r="O356" s="18">
        <v>0.13950276243090001</v>
      </c>
      <c r="P356" s="18">
        <v>0.1380841121495</v>
      </c>
      <c r="Q356" s="220">
        <v>0.1335543452522</v>
      </c>
      <c r="R356" s="220">
        <v>0.12818662818660001</v>
      </c>
    </row>
    <row r="357" spans="1:18" hidden="1" outlineLevel="1" x14ac:dyDescent="0.25">
      <c r="A357" s="16" t="s">
        <v>22</v>
      </c>
      <c r="C357" s="18"/>
      <c r="D357" s="18">
        <v>0</v>
      </c>
      <c r="E357" s="18">
        <v>0.5</v>
      </c>
      <c r="F357" s="18">
        <v>0.4</v>
      </c>
      <c r="G357" s="18">
        <v>9.0909090909089996E-2</v>
      </c>
      <c r="H357" s="18">
        <v>0.1818181818182</v>
      </c>
      <c r="I357" s="18">
        <v>0.15384615384620001</v>
      </c>
      <c r="J357" s="18">
        <v>0.16666666666669999</v>
      </c>
      <c r="K357" s="18">
        <v>0.1042471042471</v>
      </c>
      <c r="L357" s="18">
        <v>0.1472349418809</v>
      </c>
      <c r="M357" s="18">
        <v>0.15845161290320001</v>
      </c>
      <c r="N357" s="18">
        <v>0.16417223117659999</v>
      </c>
      <c r="O357" s="18">
        <v>0.1655156537753</v>
      </c>
      <c r="P357" s="18">
        <v>0.16331775700930001</v>
      </c>
      <c r="Q357" s="220">
        <v>0.15841818612360001</v>
      </c>
      <c r="R357" s="220">
        <v>0.16113516113519999</v>
      </c>
    </row>
    <row r="358" spans="1:18" hidden="1" outlineLevel="1" x14ac:dyDescent="0.25">
      <c r="A358" s="16" t="s">
        <v>23</v>
      </c>
      <c r="C358" s="18"/>
      <c r="D358" s="18">
        <v>0</v>
      </c>
      <c r="E358" s="18">
        <v>0</v>
      </c>
      <c r="F358" s="18">
        <v>0</v>
      </c>
      <c r="G358" s="18">
        <v>0.1818181818182</v>
      </c>
      <c r="H358" s="18">
        <v>9.0909090909089996E-2</v>
      </c>
      <c r="I358" s="18">
        <v>0</v>
      </c>
      <c r="J358" s="18">
        <v>5.555555555556E-2</v>
      </c>
      <c r="K358" s="18">
        <v>0.14285714285709999</v>
      </c>
      <c r="L358" s="18">
        <v>0.15885875308210001</v>
      </c>
      <c r="M358" s="18">
        <v>0.16464516129029999</v>
      </c>
      <c r="N358" s="18">
        <v>0.1823624222887</v>
      </c>
      <c r="O358" s="18">
        <v>0.18024861878449999</v>
      </c>
      <c r="P358" s="18">
        <v>0.1782710280374</v>
      </c>
      <c r="Q358" s="220">
        <v>0.17996684821219999</v>
      </c>
      <c r="R358" s="220">
        <v>0.1786916786917</v>
      </c>
    </row>
    <row r="359" spans="1:18" hidden="1" outlineLevel="1" x14ac:dyDescent="0.25">
      <c r="A359" s="16" t="s">
        <v>24</v>
      </c>
      <c r="C359" s="18"/>
      <c r="D359" s="18">
        <v>0</v>
      </c>
      <c r="E359" s="18">
        <v>0</v>
      </c>
      <c r="F359" s="18">
        <v>0</v>
      </c>
      <c r="G359" s="18">
        <v>0</v>
      </c>
      <c r="H359" s="18">
        <v>9.0909090909089996E-2</v>
      </c>
      <c r="I359" s="18">
        <v>0.15384615384620001</v>
      </c>
      <c r="J359" s="18">
        <v>5.555555555556E-2</v>
      </c>
      <c r="K359" s="18">
        <v>0.1235521235521</v>
      </c>
      <c r="L359" s="18">
        <v>9.7569566748859998E-2</v>
      </c>
      <c r="M359" s="18">
        <v>8.4903225806450003E-2</v>
      </c>
      <c r="N359" s="18">
        <v>8.8878655307390003E-2</v>
      </c>
      <c r="O359" s="18">
        <v>8.6325966850829994E-2</v>
      </c>
      <c r="P359" s="18">
        <v>7.9439252336449995E-2</v>
      </c>
      <c r="Q359" s="220">
        <v>8.6905043807720003E-2</v>
      </c>
      <c r="R359" s="220">
        <v>8.850408850409E-2</v>
      </c>
    </row>
    <row r="360" spans="1:18" hidden="1" outlineLevel="1" x14ac:dyDescent="0.25">
      <c r="A360" s="36" t="s">
        <v>795</v>
      </c>
      <c r="B360" s="37"/>
      <c r="C360" s="18"/>
      <c r="D360" s="18">
        <v>0</v>
      </c>
      <c r="E360" s="18">
        <v>0</v>
      </c>
      <c r="F360" s="18">
        <v>0</v>
      </c>
      <c r="G360" s="18">
        <v>9.0909090909089996E-2</v>
      </c>
      <c r="H360" s="18">
        <v>9.0909090909089996E-2</v>
      </c>
      <c r="I360" s="18">
        <v>7.6923076923079994E-2</v>
      </c>
      <c r="J360" s="18">
        <v>5.555555555556E-2</v>
      </c>
      <c r="K360" s="18">
        <v>1.158301158301E-2</v>
      </c>
      <c r="L360" s="18">
        <v>2.113420218387E-2</v>
      </c>
      <c r="M360" s="18">
        <v>1.316129032258E-2</v>
      </c>
      <c r="N360" s="18">
        <v>1.220354593599E-2</v>
      </c>
      <c r="O360" s="18">
        <v>1.03591160221E-2</v>
      </c>
      <c r="P360" s="18">
        <v>1.028037383178E-2</v>
      </c>
      <c r="Q360" s="220">
        <v>9.9455363485669995E-3</v>
      </c>
      <c r="R360" s="220">
        <v>1.1303511303510001E-2</v>
      </c>
    </row>
    <row r="361" spans="1:18" hidden="1" outlineLevel="1" x14ac:dyDescent="0.25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220"/>
      <c r="R361" s="220"/>
    </row>
    <row r="362" spans="1:18" hidden="1" outlineLevel="1" x14ac:dyDescent="0.25">
      <c r="A362" s="49" t="s">
        <v>830</v>
      </c>
      <c r="B362" s="50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220"/>
      <c r="R362" s="220"/>
    </row>
    <row r="363" spans="1:18" hidden="1" outlineLevel="1" x14ac:dyDescent="0.25">
      <c r="A363" s="16" t="s">
        <v>628</v>
      </c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220"/>
      <c r="R363" s="220"/>
    </row>
    <row r="364" spans="1:18" hidden="1" outlineLevel="1" x14ac:dyDescent="0.25">
      <c r="A364" s="16" t="s">
        <v>10</v>
      </c>
      <c r="C364" s="18"/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7.6923076923079994E-2</v>
      </c>
      <c r="K364" s="18">
        <v>6.6666666666669996E-2</v>
      </c>
      <c r="L364" s="18">
        <v>8.2101806239699997E-4</v>
      </c>
      <c r="M364" s="18">
        <v>3.8624951718800002E-4</v>
      </c>
      <c r="N364" s="18">
        <v>3.2268473701199999E-4</v>
      </c>
      <c r="O364" s="18">
        <v>6.09013398295E-4</v>
      </c>
      <c r="P364" s="18">
        <v>1.245330012453E-3</v>
      </c>
      <c r="Q364" s="220">
        <v>6.45994832041E-4</v>
      </c>
      <c r="R364" s="220">
        <v>1.0053619302950001E-3</v>
      </c>
    </row>
    <row r="365" spans="1:18" hidden="1" outlineLevel="1" x14ac:dyDescent="0.25">
      <c r="A365" s="16" t="s">
        <v>11</v>
      </c>
      <c r="C365" s="18"/>
      <c r="D365" s="18">
        <v>1</v>
      </c>
      <c r="E365" s="18">
        <v>1</v>
      </c>
      <c r="F365" s="18">
        <v>0.5</v>
      </c>
      <c r="G365" s="18">
        <v>0.25</v>
      </c>
      <c r="H365" s="18">
        <v>0</v>
      </c>
      <c r="I365" s="18">
        <v>0</v>
      </c>
      <c r="J365" s="18">
        <v>0</v>
      </c>
      <c r="K365" s="18">
        <v>0</v>
      </c>
      <c r="L365" s="18">
        <v>2.627257799672E-2</v>
      </c>
      <c r="M365" s="18">
        <v>1.8539976825029999E-2</v>
      </c>
      <c r="N365" s="18">
        <v>6.4536947402389997E-3</v>
      </c>
      <c r="O365" s="18">
        <v>5.1766138855050001E-3</v>
      </c>
      <c r="P365" s="18">
        <v>2.1793275217929999E-3</v>
      </c>
      <c r="Q365" s="220">
        <v>2.2609819121450002E-3</v>
      </c>
      <c r="R365" s="220">
        <v>2.0107238605900002E-3</v>
      </c>
    </row>
    <row r="366" spans="1:18" hidden="1" outlineLevel="1" x14ac:dyDescent="0.25">
      <c r="A366" s="16" t="s">
        <v>629</v>
      </c>
      <c r="C366" s="18"/>
      <c r="D366" s="18">
        <v>0</v>
      </c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220">
        <v>0</v>
      </c>
      <c r="R366" s="220">
        <v>0</v>
      </c>
    </row>
    <row r="367" spans="1:18" hidden="1" outlineLevel="1" x14ac:dyDescent="0.25">
      <c r="A367" s="16" t="s">
        <v>13</v>
      </c>
      <c r="C367" s="18"/>
      <c r="D367" s="18">
        <v>0</v>
      </c>
      <c r="E367" s="18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8.2101806239699997E-4</v>
      </c>
      <c r="M367" s="18">
        <v>7.7249903437600004E-4</v>
      </c>
      <c r="N367" s="18">
        <v>1.290738948048E-3</v>
      </c>
      <c r="O367" s="18">
        <v>2.1315468940320001E-3</v>
      </c>
      <c r="P367" s="18">
        <v>4.3586550435869998E-3</v>
      </c>
      <c r="Q367" s="220">
        <v>5.1679586563310002E-3</v>
      </c>
      <c r="R367" s="220">
        <v>5.6970509383379997E-3</v>
      </c>
    </row>
    <row r="368" spans="1:18" hidden="1" outlineLevel="1" x14ac:dyDescent="0.25">
      <c r="A368" s="16" t="s">
        <v>14</v>
      </c>
      <c r="C368" s="18"/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1.5449980687520001E-3</v>
      </c>
      <c r="N368" s="18">
        <v>2.2587931590840001E-3</v>
      </c>
      <c r="O368" s="18">
        <v>3.045066991474E-3</v>
      </c>
      <c r="P368" s="18">
        <v>4.3586550435869998E-3</v>
      </c>
      <c r="Q368" s="220">
        <v>7.4289405684749999E-3</v>
      </c>
      <c r="R368" s="220">
        <v>7.037533512064E-3</v>
      </c>
    </row>
    <row r="369" spans="1:18" hidden="1" outlineLevel="1" x14ac:dyDescent="0.25">
      <c r="A369" s="16" t="s">
        <v>15</v>
      </c>
      <c r="C369" s="18"/>
      <c r="D369" s="18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6.6666666666669996E-2</v>
      </c>
      <c r="L369" s="18">
        <v>4.9261083743839997E-3</v>
      </c>
      <c r="M369" s="18">
        <v>4.6349942062570001E-3</v>
      </c>
      <c r="N369" s="18">
        <v>5.1629557921909998E-3</v>
      </c>
      <c r="O369" s="18">
        <v>9.7442143727159997E-3</v>
      </c>
      <c r="P369" s="18">
        <v>9.3399750933999999E-3</v>
      </c>
      <c r="Q369" s="220">
        <v>1.2273901808790001E-2</v>
      </c>
      <c r="R369" s="220">
        <v>1.474530831099E-2</v>
      </c>
    </row>
    <row r="370" spans="1:18" hidden="1" outlineLevel="1" x14ac:dyDescent="0.25">
      <c r="A370" s="16" t="s">
        <v>16</v>
      </c>
      <c r="C370" s="18"/>
      <c r="D370" s="18">
        <v>0</v>
      </c>
      <c r="E370" s="18">
        <v>0</v>
      </c>
      <c r="F370" s="18">
        <v>0</v>
      </c>
      <c r="G370" s="18">
        <v>0.125</v>
      </c>
      <c r="H370" s="18">
        <v>0.1111111111111</v>
      </c>
      <c r="I370" s="18">
        <v>0.1</v>
      </c>
      <c r="J370" s="18">
        <v>7.6923076923079994E-2</v>
      </c>
      <c r="K370" s="18">
        <v>0</v>
      </c>
      <c r="L370" s="18">
        <v>1.231527093596E-2</v>
      </c>
      <c r="M370" s="18">
        <v>1.9312475859410001E-2</v>
      </c>
      <c r="N370" s="18">
        <v>2.4846724749920002E-2</v>
      </c>
      <c r="O370" s="18">
        <v>2.3751522533500002E-2</v>
      </c>
      <c r="P370" s="18">
        <v>3.73599003736E-2</v>
      </c>
      <c r="Q370" s="220">
        <v>3.4883720930229997E-2</v>
      </c>
      <c r="R370" s="220">
        <v>3.8203753351209999E-2</v>
      </c>
    </row>
    <row r="371" spans="1:18" hidden="1" outlineLevel="1" x14ac:dyDescent="0.25">
      <c r="A371" s="16" t="s">
        <v>17</v>
      </c>
      <c r="C371" s="18"/>
      <c r="D371" s="18">
        <v>0</v>
      </c>
      <c r="E371" s="18">
        <v>0</v>
      </c>
      <c r="F371" s="18">
        <v>0</v>
      </c>
      <c r="G371" s="18">
        <v>0</v>
      </c>
      <c r="H371" s="18">
        <v>0</v>
      </c>
      <c r="I371" s="18">
        <v>0.1</v>
      </c>
      <c r="J371" s="18">
        <v>7.6923076923079994E-2</v>
      </c>
      <c r="K371" s="18">
        <v>0</v>
      </c>
      <c r="L371" s="18">
        <v>4.5155993431859998E-2</v>
      </c>
      <c r="M371" s="18">
        <v>5.5233680957900003E-2</v>
      </c>
      <c r="N371" s="18">
        <v>5.872862213617E-2</v>
      </c>
      <c r="O371" s="18">
        <v>6.1814859926919999E-2</v>
      </c>
      <c r="P371" s="18">
        <v>6.3823163138229999E-2</v>
      </c>
      <c r="Q371" s="220">
        <v>6.7183462532299995E-2</v>
      </c>
      <c r="R371" s="220">
        <v>7.6072386058979993E-2</v>
      </c>
    </row>
    <row r="372" spans="1:18" hidden="1" outlineLevel="1" x14ac:dyDescent="0.25">
      <c r="A372" s="16" t="s">
        <v>18</v>
      </c>
      <c r="C372" s="18"/>
      <c r="D372" s="18">
        <v>0</v>
      </c>
      <c r="E372" s="18">
        <v>0</v>
      </c>
      <c r="F372" s="18">
        <v>0</v>
      </c>
      <c r="G372" s="18">
        <v>0.125</v>
      </c>
      <c r="H372" s="18">
        <v>0.1111111111111</v>
      </c>
      <c r="I372" s="18">
        <v>0</v>
      </c>
      <c r="J372" s="18">
        <v>7.6923076923079994E-2</v>
      </c>
      <c r="K372" s="18">
        <v>0.1333333333333</v>
      </c>
      <c r="L372" s="18">
        <v>9.1133004926109998E-2</v>
      </c>
      <c r="M372" s="18">
        <v>8.2271147161069993E-2</v>
      </c>
      <c r="N372" s="18">
        <v>8.8415617941269994E-2</v>
      </c>
      <c r="O372" s="18">
        <v>9.7746650426310006E-2</v>
      </c>
      <c r="P372" s="18">
        <v>9.3711083437110002E-2</v>
      </c>
      <c r="Q372" s="220">
        <v>9.2700258397930002E-2</v>
      </c>
      <c r="R372" s="220">
        <v>9.8190348525469998E-2</v>
      </c>
    </row>
    <row r="373" spans="1:18" hidden="1" outlineLevel="1" x14ac:dyDescent="0.25">
      <c r="A373" s="16" t="s">
        <v>19</v>
      </c>
      <c r="C373" s="18"/>
      <c r="D373" s="18">
        <v>0</v>
      </c>
      <c r="E373" s="18">
        <v>0</v>
      </c>
      <c r="F373" s="18">
        <v>0</v>
      </c>
      <c r="G373" s="18">
        <v>0.25</v>
      </c>
      <c r="H373" s="18">
        <v>0.22222222222220001</v>
      </c>
      <c r="I373" s="18">
        <v>0.2</v>
      </c>
      <c r="J373" s="18">
        <v>7.6923076923079994E-2</v>
      </c>
      <c r="K373" s="18">
        <v>0.1333333333333</v>
      </c>
      <c r="L373" s="18">
        <v>0.1174055829228</v>
      </c>
      <c r="M373" s="18">
        <v>0.1178061027424</v>
      </c>
      <c r="N373" s="18">
        <v>0.1129396579542</v>
      </c>
      <c r="O373" s="18">
        <v>0.1056638246041</v>
      </c>
      <c r="P373" s="18">
        <v>0.11706102117059999</v>
      </c>
      <c r="Q373" s="220">
        <v>0.12564599483200001</v>
      </c>
      <c r="R373" s="220">
        <v>0.1142761394102</v>
      </c>
    </row>
    <row r="374" spans="1:18" hidden="1" outlineLevel="1" x14ac:dyDescent="0.25">
      <c r="A374" s="16" t="s">
        <v>20</v>
      </c>
      <c r="C374" s="18"/>
      <c r="D374" s="18">
        <v>0</v>
      </c>
      <c r="E374" s="18">
        <v>0</v>
      </c>
      <c r="F374" s="18">
        <v>0</v>
      </c>
      <c r="G374" s="18">
        <v>0</v>
      </c>
      <c r="H374" s="18">
        <v>0.1111111111111</v>
      </c>
      <c r="I374" s="18">
        <v>0.1</v>
      </c>
      <c r="J374" s="18">
        <v>0.2307692307692</v>
      </c>
      <c r="K374" s="18">
        <v>0.1333333333333</v>
      </c>
      <c r="L374" s="18">
        <v>0.11822660098520001</v>
      </c>
      <c r="M374" s="18">
        <v>0.1135573580533</v>
      </c>
      <c r="N374" s="18">
        <v>0.1151984511133</v>
      </c>
      <c r="O374" s="18">
        <v>0.1221071863581</v>
      </c>
      <c r="P374" s="18">
        <v>0.1214196762142</v>
      </c>
      <c r="Q374" s="220">
        <v>0.1172480620155</v>
      </c>
      <c r="R374" s="220">
        <v>0.12265415549600001</v>
      </c>
    </row>
    <row r="375" spans="1:18" hidden="1" outlineLevel="1" x14ac:dyDescent="0.25">
      <c r="A375" s="16" t="s">
        <v>21</v>
      </c>
      <c r="C375" s="18"/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6.6666666666669996E-2</v>
      </c>
      <c r="L375" s="18">
        <v>0.1231527093596</v>
      </c>
      <c r="M375" s="18">
        <v>0.1228273464658</v>
      </c>
      <c r="N375" s="18">
        <v>0.1277831558567</v>
      </c>
      <c r="O375" s="18">
        <v>0.13641900121799999</v>
      </c>
      <c r="P375" s="18">
        <v>0.13823163138229999</v>
      </c>
      <c r="Q375" s="220">
        <v>0.13598191214470001</v>
      </c>
      <c r="R375" s="220">
        <v>0.13002680965150001</v>
      </c>
    </row>
    <row r="376" spans="1:18" hidden="1" outlineLevel="1" x14ac:dyDescent="0.25">
      <c r="A376" s="16" t="s">
        <v>22</v>
      </c>
      <c r="C376" s="18"/>
      <c r="D376" s="18">
        <v>0</v>
      </c>
      <c r="E376" s="18">
        <v>0</v>
      </c>
      <c r="F376" s="18">
        <v>0.5</v>
      </c>
      <c r="G376" s="18">
        <v>0</v>
      </c>
      <c r="H376" s="18">
        <v>0.1111111111111</v>
      </c>
      <c r="I376" s="18">
        <v>0.2</v>
      </c>
      <c r="J376" s="18">
        <v>0.2307692307692</v>
      </c>
      <c r="K376" s="18">
        <v>0.1333333333333</v>
      </c>
      <c r="L376" s="18">
        <v>0.1461412151067</v>
      </c>
      <c r="M376" s="18">
        <v>0.1668597914253</v>
      </c>
      <c r="N376" s="18">
        <v>0.16424653113910001</v>
      </c>
      <c r="O376" s="18">
        <v>0.1656516443362</v>
      </c>
      <c r="P376" s="18">
        <v>0.15660024906600001</v>
      </c>
      <c r="Q376" s="220">
        <v>0.14954780361760001</v>
      </c>
      <c r="R376" s="220">
        <v>0.14778820375339999</v>
      </c>
    </row>
    <row r="377" spans="1:18" hidden="1" outlineLevel="1" x14ac:dyDescent="0.25">
      <c r="A377" s="16" t="s">
        <v>23</v>
      </c>
      <c r="C377" s="18"/>
      <c r="D377" s="18">
        <v>0</v>
      </c>
      <c r="E377" s="18">
        <v>0</v>
      </c>
      <c r="F377" s="18">
        <v>0</v>
      </c>
      <c r="G377" s="18">
        <v>0.125</v>
      </c>
      <c r="H377" s="18">
        <v>0.1111111111111</v>
      </c>
      <c r="I377" s="18">
        <v>0</v>
      </c>
      <c r="J377" s="18">
        <v>7.6923076923079994E-2</v>
      </c>
      <c r="K377" s="18">
        <v>0.1333333333333</v>
      </c>
      <c r="L377" s="18">
        <v>0.18801313628899999</v>
      </c>
      <c r="M377" s="18">
        <v>0.18501351873310001</v>
      </c>
      <c r="N377" s="18">
        <v>0.19102936431109999</v>
      </c>
      <c r="O377" s="18">
        <v>0.17174177831910001</v>
      </c>
      <c r="P377" s="18">
        <v>0.16843088418429999</v>
      </c>
      <c r="Q377" s="220">
        <v>0.16860465116279999</v>
      </c>
      <c r="R377" s="220">
        <v>0.15951742627349999</v>
      </c>
    </row>
    <row r="378" spans="1:18" hidden="1" outlineLevel="1" x14ac:dyDescent="0.25">
      <c r="A378" s="16" t="s">
        <v>24</v>
      </c>
      <c r="C378" s="18"/>
      <c r="D378" s="18">
        <v>0</v>
      </c>
      <c r="E378" s="18">
        <v>0</v>
      </c>
      <c r="F378" s="18">
        <v>0</v>
      </c>
      <c r="G378" s="18">
        <v>0</v>
      </c>
      <c r="H378" s="18">
        <v>0.1111111111111</v>
      </c>
      <c r="I378" s="18">
        <v>0.2</v>
      </c>
      <c r="J378" s="18">
        <v>7.6923076923079994E-2</v>
      </c>
      <c r="K378" s="18">
        <v>0.1333333333333</v>
      </c>
      <c r="L378" s="18">
        <v>0.10591133004930001</v>
      </c>
      <c r="M378" s="18">
        <v>9.6176129779839997E-2</v>
      </c>
      <c r="N378" s="18">
        <v>8.9706356889319994E-2</v>
      </c>
      <c r="O378" s="18">
        <v>8.3739342265529995E-2</v>
      </c>
      <c r="P378" s="18">
        <v>7.3474470734740005E-2</v>
      </c>
      <c r="Q378" s="220">
        <v>7.2674418604650001E-2</v>
      </c>
      <c r="R378" s="220">
        <v>7.4061662198389999E-2</v>
      </c>
    </row>
    <row r="379" spans="1:18" hidden="1" outlineLevel="1" x14ac:dyDescent="0.25">
      <c r="A379" s="36" t="s">
        <v>795</v>
      </c>
      <c r="B379" s="37"/>
      <c r="C379" s="18"/>
      <c r="D379" s="18">
        <v>0</v>
      </c>
      <c r="E379" s="18">
        <v>0</v>
      </c>
      <c r="F379" s="18">
        <v>0</v>
      </c>
      <c r="G379" s="18">
        <v>0.125</v>
      </c>
      <c r="H379" s="18">
        <v>0.1111111111111</v>
      </c>
      <c r="I379" s="18">
        <v>0.1</v>
      </c>
      <c r="J379" s="18">
        <v>0</v>
      </c>
      <c r="K379" s="18">
        <v>0</v>
      </c>
      <c r="L379" s="18">
        <v>1.9704433497539999E-2</v>
      </c>
      <c r="M379" s="18">
        <v>1.5063731170339999E-2</v>
      </c>
      <c r="N379" s="18">
        <v>1.161665053243E-2</v>
      </c>
      <c r="O379" s="18">
        <v>1.065773447016E-2</v>
      </c>
      <c r="P379" s="18">
        <v>8.4059775840600003E-3</v>
      </c>
      <c r="Q379" s="220">
        <v>7.7519379844959999E-3</v>
      </c>
      <c r="R379" s="220">
        <v>8.7131367292229995E-3</v>
      </c>
    </row>
    <row r="380" spans="1:18" hidden="1" outlineLevel="1" x14ac:dyDescent="0.25"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220"/>
      <c r="R380" s="220"/>
    </row>
    <row r="381" spans="1:18" hidden="1" outlineLevel="1" x14ac:dyDescent="0.25">
      <c r="A381" s="36" t="s">
        <v>135</v>
      </c>
      <c r="B381" s="37"/>
      <c r="C381" s="17"/>
      <c r="D381" s="17">
        <v>0</v>
      </c>
      <c r="E381" s="17">
        <v>792</v>
      </c>
      <c r="F381" s="17">
        <v>789.5</v>
      </c>
      <c r="G381" s="17">
        <v>761.75</v>
      </c>
      <c r="H381" s="17">
        <v>762.45</v>
      </c>
      <c r="I381" s="17">
        <v>754.25</v>
      </c>
      <c r="J381" s="17">
        <v>753.88</v>
      </c>
      <c r="K381" s="17">
        <v>760.91</v>
      </c>
      <c r="L381" s="17">
        <v>766.44</v>
      </c>
      <c r="M381" s="17">
        <v>766.01</v>
      </c>
      <c r="N381" s="17">
        <v>766.02</v>
      </c>
      <c r="O381" s="17">
        <v>765.08</v>
      </c>
      <c r="P381" s="17">
        <v>763.18</v>
      </c>
      <c r="Q381" s="218">
        <v>762.66</v>
      </c>
      <c r="R381" s="218">
        <v>762.43</v>
      </c>
    </row>
    <row r="382" spans="1:18" hidden="1" outlineLevel="1" x14ac:dyDescent="0.25">
      <c r="A382" s="36" t="s">
        <v>136</v>
      </c>
      <c r="B382" s="37"/>
      <c r="C382" s="17"/>
      <c r="D382" s="17">
        <v>0</v>
      </c>
      <c r="E382" s="17">
        <v>0</v>
      </c>
      <c r="F382" s="17">
        <v>784</v>
      </c>
      <c r="G382" s="17">
        <v>748.96</v>
      </c>
      <c r="H382" s="17">
        <v>754.68</v>
      </c>
      <c r="I382" s="17">
        <v>750.85</v>
      </c>
      <c r="J382" s="17">
        <v>743.58</v>
      </c>
      <c r="K382" s="17">
        <v>733.86</v>
      </c>
      <c r="L382" s="17">
        <v>754.88</v>
      </c>
      <c r="M382" s="17">
        <v>754.35</v>
      </c>
      <c r="N382" s="17">
        <v>750.94</v>
      </c>
      <c r="O382" s="17">
        <v>748.56</v>
      </c>
      <c r="P382" s="17">
        <v>743.14</v>
      </c>
      <c r="Q382" s="218">
        <v>742.17</v>
      </c>
      <c r="R382" s="218">
        <v>741.42</v>
      </c>
    </row>
    <row r="383" spans="1:18" hidden="1" outlineLevel="1" x14ac:dyDescent="0.25">
      <c r="A383" s="49" t="s">
        <v>137</v>
      </c>
      <c r="B383" s="50"/>
    </row>
    <row r="384" spans="1:18" hidden="1" outlineLevel="1" x14ac:dyDescent="0.25">
      <c r="A384" s="16" t="s">
        <v>2224</v>
      </c>
      <c r="C384" s="18"/>
      <c r="D384" s="18">
        <v>0</v>
      </c>
      <c r="E384" s="18">
        <v>0.5</v>
      </c>
      <c r="F384" s="18">
        <v>0.4</v>
      </c>
      <c r="G384" s="18">
        <v>0.27272727272730002</v>
      </c>
      <c r="H384" s="18">
        <v>9.0909090909089996E-2</v>
      </c>
      <c r="I384" s="18">
        <v>0.15384615384620001</v>
      </c>
      <c r="J384" s="18">
        <v>0.22222222222220001</v>
      </c>
      <c r="K384" s="18">
        <v>0.19691119691119999</v>
      </c>
      <c r="L384" s="18">
        <v>0.53997886579779997</v>
      </c>
      <c r="M384" s="18">
        <v>0.31458064516130002</v>
      </c>
      <c r="N384" s="18">
        <v>0.15035689615469999</v>
      </c>
      <c r="O384" s="18">
        <v>8.0889092575620006E-2</v>
      </c>
      <c r="P384" s="18">
        <v>4.8379629629630001E-2</v>
      </c>
      <c r="Q384" s="220">
        <v>4.7094657919399999E-2</v>
      </c>
      <c r="R384" s="220">
        <v>4.3436980773800003E-2</v>
      </c>
    </row>
    <row r="385" spans="1:18" hidden="1" outlineLevel="1" x14ac:dyDescent="0.25">
      <c r="A385" s="16" t="s">
        <v>139</v>
      </c>
      <c r="C385" s="18"/>
      <c r="D385" s="18">
        <v>0</v>
      </c>
      <c r="E385" s="18">
        <v>0</v>
      </c>
      <c r="F385" s="18">
        <v>0.2</v>
      </c>
      <c r="G385" s="18">
        <v>0</v>
      </c>
      <c r="H385" s="18">
        <v>9.0909090909089996E-2</v>
      </c>
      <c r="I385" s="18">
        <v>7.6923076923079994E-2</v>
      </c>
      <c r="J385" s="18">
        <v>5.555555555556E-2</v>
      </c>
      <c r="K385" s="18">
        <v>3.8610038610039999E-3</v>
      </c>
      <c r="L385" s="18">
        <v>3.52236703064E-4</v>
      </c>
      <c r="M385" s="18">
        <v>1.0064516129029999E-2</v>
      </c>
      <c r="N385" s="18">
        <v>0.1238775040295</v>
      </c>
      <c r="O385" s="18">
        <v>0.1659028414299</v>
      </c>
      <c r="P385" s="18">
        <v>0.19375000000000001</v>
      </c>
      <c r="Q385" s="220">
        <v>7.1462043111529996E-2</v>
      </c>
      <c r="R385" s="220">
        <v>2.468549727035E-2</v>
      </c>
    </row>
    <row r="386" spans="1:18" hidden="1" outlineLevel="1" x14ac:dyDescent="0.25">
      <c r="A386" s="16" t="s">
        <v>140</v>
      </c>
      <c r="C386" s="18"/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7.7220077220079997E-3</v>
      </c>
      <c r="L386" s="18">
        <v>7.0447340612899995E-4</v>
      </c>
      <c r="M386" s="18">
        <v>5.1612903225800003E-4</v>
      </c>
      <c r="N386" s="18">
        <v>6.9076675109400003E-4</v>
      </c>
      <c r="O386" s="18">
        <v>6.8744271310700001E-4</v>
      </c>
      <c r="P386" s="18">
        <v>1.4351851851850001E-2</v>
      </c>
      <c r="Q386" s="220">
        <v>0.15557638238050001</v>
      </c>
      <c r="R386" s="220">
        <v>0.2231189176359</v>
      </c>
    </row>
    <row r="387" spans="1:18" hidden="1" outlineLevel="1" x14ac:dyDescent="0.25">
      <c r="A387" s="16" t="s">
        <v>141</v>
      </c>
      <c r="C387" s="18"/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220">
        <v>4.6860356138699998E-4</v>
      </c>
      <c r="R387" s="220">
        <v>4.7472110135299999E-4</v>
      </c>
    </row>
    <row r="388" spans="1:18" hidden="1" outlineLevel="1" x14ac:dyDescent="0.25">
      <c r="A388" s="16" t="s">
        <v>142</v>
      </c>
      <c r="C388" s="18"/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220">
        <v>0</v>
      </c>
      <c r="R388" s="220">
        <v>0</v>
      </c>
    </row>
    <row r="389" spans="1:18" hidden="1" outlineLevel="1" x14ac:dyDescent="0.25">
      <c r="A389" s="49" t="s">
        <v>143</v>
      </c>
      <c r="B389" s="50"/>
    </row>
    <row r="390" spans="1:18" hidden="1" outlineLevel="1" x14ac:dyDescent="0.25">
      <c r="A390" s="16" t="s">
        <v>2243</v>
      </c>
      <c r="C390" s="18"/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1</v>
      </c>
      <c r="Q390" s="220">
        <v>0.99953139643860001</v>
      </c>
      <c r="R390" s="220">
        <v>0.99952527889859999</v>
      </c>
    </row>
    <row r="391" spans="1:18" hidden="1" outlineLevel="1" x14ac:dyDescent="0.25">
      <c r="A391" s="16" t="s">
        <v>145</v>
      </c>
      <c r="C391" s="18"/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220">
        <v>4.6860356138699998E-4</v>
      </c>
      <c r="R391" s="220">
        <v>4.7472110135299999E-4</v>
      </c>
    </row>
    <row r="392" spans="1:18" hidden="1" outlineLevel="1" x14ac:dyDescent="0.25">
      <c r="A392" s="16" t="s">
        <v>146</v>
      </c>
      <c r="C392" s="18"/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220">
        <v>0</v>
      </c>
      <c r="R392" s="220">
        <v>0</v>
      </c>
    </row>
    <row r="393" spans="1:18" hidden="1" outlineLevel="1" x14ac:dyDescent="0.25">
      <c r="A393" s="16" t="s">
        <v>2244</v>
      </c>
      <c r="C393" s="18"/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220">
        <v>0</v>
      </c>
      <c r="R393" s="220">
        <v>0</v>
      </c>
    </row>
    <row r="394" spans="1:18" hidden="1" outlineLevel="1" x14ac:dyDescent="0.25">
      <c r="A394" s="16" t="s">
        <v>148</v>
      </c>
      <c r="C394" s="48"/>
      <c r="D394" s="48">
        <v>0</v>
      </c>
      <c r="E394" s="48">
        <v>1</v>
      </c>
      <c r="F394" s="48">
        <v>0.8</v>
      </c>
      <c r="G394" s="48">
        <v>0.82</v>
      </c>
      <c r="H394" s="48">
        <v>1.82</v>
      </c>
      <c r="I394" s="48">
        <v>2.38</v>
      </c>
      <c r="J394" s="48">
        <v>2.44</v>
      </c>
      <c r="K394" s="48">
        <v>0.24</v>
      </c>
      <c r="L394" s="48">
        <v>0.11</v>
      </c>
      <c r="M394" s="48">
        <v>0.81</v>
      </c>
      <c r="N394" s="48">
        <v>1.6</v>
      </c>
      <c r="O394" s="48">
        <v>2.56</v>
      </c>
      <c r="P394" s="48">
        <v>3.56</v>
      </c>
      <c r="Q394" s="48">
        <v>4.5599999999999996</v>
      </c>
      <c r="R394" s="48">
        <v>5.56</v>
      </c>
    </row>
    <row r="395" spans="1:18" hidden="1" outlineLevel="1" x14ac:dyDescent="0.25"/>
    <row r="396" spans="1:18" ht="18" hidden="1" outlineLevel="1" x14ac:dyDescent="0.25">
      <c r="A396" s="97" t="s">
        <v>149</v>
      </c>
      <c r="B396" s="51"/>
    </row>
    <row r="397" spans="1:18" hidden="1" outlineLevel="1" x14ac:dyDescent="0.25">
      <c r="A397" s="16" t="s">
        <v>801</v>
      </c>
    </row>
    <row r="398" spans="1:18" hidden="1" outlineLevel="1" x14ac:dyDescent="0.25">
      <c r="A398" s="16" t="s">
        <v>151</v>
      </c>
      <c r="C398" s="18"/>
      <c r="D398" s="18">
        <v>0</v>
      </c>
      <c r="E398" s="18">
        <v>0</v>
      </c>
      <c r="F398" s="18">
        <v>1</v>
      </c>
      <c r="G398" s="18">
        <v>1</v>
      </c>
      <c r="H398" s="18">
        <v>0.43463914128710002</v>
      </c>
      <c r="I398" s="18">
        <v>0.42860416731040002</v>
      </c>
      <c r="J398" s="18">
        <v>0.51092759920980002</v>
      </c>
      <c r="K398" s="18">
        <v>0.58573672392849996</v>
      </c>
      <c r="L398" s="18">
        <v>0.16206479582130001</v>
      </c>
      <c r="M398" s="18">
        <v>0.24681735060929999</v>
      </c>
      <c r="N398" s="18">
        <v>0.26760845640230002</v>
      </c>
      <c r="O398" s="18">
        <v>0.28879595363729998</v>
      </c>
      <c r="P398" s="18">
        <v>0.28615893482330002</v>
      </c>
      <c r="Q398" s="220">
        <v>0.28492985481529998</v>
      </c>
      <c r="R398" s="220">
        <v>0.29113213605729998</v>
      </c>
    </row>
    <row r="399" spans="1:18" hidden="1" outlineLevel="1" x14ac:dyDescent="0.25">
      <c r="A399" s="16" t="s">
        <v>152</v>
      </c>
      <c r="C399" s="18"/>
      <c r="D399" s="18">
        <v>0</v>
      </c>
      <c r="E399" s="18">
        <v>0</v>
      </c>
      <c r="F399" s="18">
        <v>0</v>
      </c>
      <c r="G399" s="18">
        <v>0</v>
      </c>
      <c r="H399" s="18">
        <v>0.56536085871289998</v>
      </c>
      <c r="I399" s="18">
        <v>0.57139583268960004</v>
      </c>
      <c r="J399" s="18">
        <v>0.48907240079019998</v>
      </c>
      <c r="K399" s="18">
        <v>0.41426327607149999</v>
      </c>
      <c r="L399" s="18">
        <v>0.83383685097000004</v>
      </c>
      <c r="M399" s="18">
        <v>0.75035689098729996</v>
      </c>
      <c r="N399" s="18">
        <v>0.72820126296349996</v>
      </c>
      <c r="O399" s="18">
        <v>0.70540621460219999</v>
      </c>
      <c r="P399" s="18">
        <v>0.7037124474309</v>
      </c>
      <c r="Q399" s="220">
        <v>0.70216757911070005</v>
      </c>
      <c r="R399" s="220">
        <v>0.69177064888649997</v>
      </c>
    </row>
    <row r="400" spans="1:18" hidden="1" outlineLevel="1" x14ac:dyDescent="0.25">
      <c r="A400" s="16" t="s">
        <v>153</v>
      </c>
      <c r="C400" s="18"/>
      <c r="D400" s="18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4.0983532086849997E-3</v>
      </c>
      <c r="M400" s="18">
        <v>2.8257584033809999E-3</v>
      </c>
      <c r="N400" s="18">
        <v>4.1902806341410003E-3</v>
      </c>
      <c r="O400" s="18">
        <v>5.7978317604320002E-3</v>
      </c>
      <c r="P400" s="18">
        <v>1.0128617745749999E-2</v>
      </c>
      <c r="Q400" s="220">
        <v>1.290256607401E-2</v>
      </c>
      <c r="R400" s="220">
        <v>1.7097215056289999E-2</v>
      </c>
    </row>
    <row r="401" spans="1:18" hidden="1" outlineLevel="1" x14ac:dyDescent="0.25">
      <c r="A401" s="49" t="s">
        <v>154</v>
      </c>
      <c r="B401" s="50"/>
    </row>
    <row r="402" spans="1:18" hidden="1" outlineLevel="1" x14ac:dyDescent="0.25">
      <c r="A402" s="116" t="s">
        <v>155</v>
      </c>
      <c r="B402" s="58"/>
      <c r="C402" s="19"/>
      <c r="D402" s="19">
        <v>0</v>
      </c>
      <c r="E402" s="19">
        <v>0</v>
      </c>
      <c r="F402" s="19">
        <v>217.59</v>
      </c>
      <c r="G402" s="19">
        <v>3442.84</v>
      </c>
      <c r="H402" s="19">
        <v>10393.93</v>
      </c>
      <c r="I402" s="19">
        <v>9987.06</v>
      </c>
      <c r="J402" s="19">
        <v>15071</v>
      </c>
      <c r="K402" s="19">
        <v>20141.43</v>
      </c>
      <c r="L402" s="19">
        <v>189973.95</v>
      </c>
      <c r="M402" s="19">
        <v>1396050.51</v>
      </c>
      <c r="N402" s="19">
        <v>2298041.96</v>
      </c>
      <c r="O402" s="19">
        <v>2934434.34</v>
      </c>
      <c r="P402" s="19">
        <v>3025703.2</v>
      </c>
      <c r="Q402" s="224">
        <v>3005069.62</v>
      </c>
      <c r="R402" s="224">
        <v>3040538.19</v>
      </c>
    </row>
    <row r="403" spans="1:18" hidden="1" outlineLevel="1" x14ac:dyDescent="0.25">
      <c r="A403" s="16" t="s">
        <v>156</v>
      </c>
      <c r="C403" s="18"/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220">
        <v>0</v>
      </c>
      <c r="R403" s="220">
        <v>0</v>
      </c>
    </row>
    <row r="404" spans="1:18" hidden="1" outlineLevel="1" x14ac:dyDescent="0.25">
      <c r="A404" s="16" t="s">
        <v>157</v>
      </c>
      <c r="C404" s="18"/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220">
        <v>0</v>
      </c>
      <c r="R404" s="220">
        <v>0</v>
      </c>
    </row>
    <row r="405" spans="1:18" hidden="1" outlineLevel="1" x14ac:dyDescent="0.25">
      <c r="A405" s="16" t="s">
        <v>158</v>
      </c>
      <c r="C405" s="18"/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220">
        <v>0</v>
      </c>
      <c r="R405" s="220">
        <v>0</v>
      </c>
    </row>
    <row r="406" spans="1:18" hidden="1" outlineLevel="1" x14ac:dyDescent="0.25">
      <c r="A406" s="16" t="s">
        <v>159</v>
      </c>
      <c r="C406" s="18"/>
      <c r="D406" s="18">
        <v>0</v>
      </c>
      <c r="E406" s="18">
        <v>0</v>
      </c>
      <c r="F406" s="18">
        <v>0</v>
      </c>
      <c r="G406" s="18">
        <v>0.71747452684409996</v>
      </c>
      <c r="H406" s="18">
        <v>0.69379724512289997</v>
      </c>
      <c r="I406" s="18">
        <v>0.58132022837550001</v>
      </c>
      <c r="J406" s="18">
        <v>0.49759405480719998</v>
      </c>
      <c r="K406" s="18">
        <v>0.38330495898259997</v>
      </c>
      <c r="L406" s="18">
        <v>0.1443329993402</v>
      </c>
      <c r="M406" s="18">
        <v>0.13758886130850001</v>
      </c>
      <c r="N406" s="18">
        <v>0.1788575653336</v>
      </c>
      <c r="O406" s="18">
        <v>0.2178756877552</v>
      </c>
      <c r="P406" s="18">
        <v>0.25046614948880003</v>
      </c>
      <c r="Q406" s="220">
        <v>0.26794849099040002</v>
      </c>
      <c r="R406" s="220">
        <v>0.27891197667000001</v>
      </c>
    </row>
    <row r="407" spans="1:18" hidden="1" outlineLevel="1" x14ac:dyDescent="0.25">
      <c r="A407" s="16" t="s">
        <v>160</v>
      </c>
      <c r="C407" s="18"/>
      <c r="D407" s="18">
        <v>0</v>
      </c>
      <c r="E407" s="18">
        <v>0</v>
      </c>
      <c r="F407" s="18">
        <v>1</v>
      </c>
      <c r="G407" s="18">
        <v>0.28252547315589999</v>
      </c>
      <c r="H407" s="18">
        <v>0.18003488574580001</v>
      </c>
      <c r="I407" s="18">
        <v>0.25057624566190001</v>
      </c>
      <c r="J407" s="18">
        <v>0.35671886404350001</v>
      </c>
      <c r="K407" s="18">
        <v>0.4206230640029</v>
      </c>
      <c r="L407" s="18">
        <v>0.58015406849200002</v>
      </c>
      <c r="M407" s="18">
        <v>0.63499323530920004</v>
      </c>
      <c r="N407" s="18">
        <v>0.5947913805717</v>
      </c>
      <c r="O407" s="18">
        <v>0.56179398445829998</v>
      </c>
      <c r="P407" s="18">
        <v>0.52250267640259995</v>
      </c>
      <c r="Q407" s="220">
        <v>0.49042230176349999</v>
      </c>
      <c r="R407" s="220">
        <v>0.48079534773659999</v>
      </c>
    </row>
    <row r="408" spans="1:18" hidden="1" outlineLevel="1" x14ac:dyDescent="0.25">
      <c r="A408" s="16" t="s">
        <v>161</v>
      </c>
      <c r="C408" s="18"/>
      <c r="D408" s="18">
        <v>0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1.3697166744079999E-2</v>
      </c>
      <c r="K408" s="18">
        <v>9.0388319002180001E-2</v>
      </c>
      <c r="L408" s="18">
        <v>0.2603849633068</v>
      </c>
      <c r="M408" s="18">
        <v>0.21854772289009999</v>
      </c>
      <c r="N408" s="18">
        <v>0.2166234684418</v>
      </c>
      <c r="O408" s="18">
        <v>0.2107806269743</v>
      </c>
      <c r="P408" s="18">
        <v>0.2152204585037</v>
      </c>
      <c r="Q408" s="220">
        <v>0.2283346766522</v>
      </c>
      <c r="R408" s="220">
        <v>0.22772696091629999</v>
      </c>
    </row>
    <row r="409" spans="1:18" hidden="1" outlineLevel="1" x14ac:dyDescent="0.25">
      <c r="A409" s="16" t="s">
        <v>162</v>
      </c>
      <c r="C409" s="18"/>
      <c r="D409" s="18">
        <v>0</v>
      </c>
      <c r="E409" s="18">
        <v>0</v>
      </c>
      <c r="F409" s="18">
        <v>0</v>
      </c>
      <c r="G409" s="18">
        <v>0</v>
      </c>
      <c r="H409" s="18">
        <v>0.12616786913129999</v>
      </c>
      <c r="I409" s="18">
        <v>0.1681035259626</v>
      </c>
      <c r="J409" s="18">
        <v>0.1319899144051</v>
      </c>
      <c r="K409" s="18">
        <v>0.1056836580124</v>
      </c>
      <c r="L409" s="18">
        <v>1.512796886099E-2</v>
      </c>
      <c r="M409" s="18">
        <v>8.8701804922519997E-3</v>
      </c>
      <c r="N409" s="18">
        <v>9.7275856529620008E-3</v>
      </c>
      <c r="O409" s="18">
        <v>9.5497008121840001E-3</v>
      </c>
      <c r="P409" s="18">
        <v>1.181071560489E-2</v>
      </c>
      <c r="Q409" s="220">
        <v>1.329453059394E-2</v>
      </c>
      <c r="R409" s="220">
        <v>1.256571467715E-2</v>
      </c>
    </row>
    <row r="410" spans="1:18" hidden="1" outlineLevel="1" x14ac:dyDescent="0.25">
      <c r="A410" s="116" t="s">
        <v>163</v>
      </c>
      <c r="B410" s="58"/>
      <c r="C410" s="19"/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4804.13</v>
      </c>
      <c r="M410" s="19">
        <v>15983.08</v>
      </c>
      <c r="N410" s="19">
        <v>35983.32</v>
      </c>
      <c r="O410" s="19">
        <v>51801.77</v>
      </c>
      <c r="P410" s="19">
        <v>62144.81</v>
      </c>
      <c r="Q410" s="224">
        <v>66422.77</v>
      </c>
      <c r="R410" s="224">
        <v>68805.919999999998</v>
      </c>
    </row>
    <row r="411" spans="1:18" hidden="1" outlineLevel="1" x14ac:dyDescent="0.25">
      <c r="A411" s="16" t="s">
        <v>164</v>
      </c>
      <c r="C411" s="18"/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220">
        <v>0</v>
      </c>
      <c r="R411" s="220">
        <v>0</v>
      </c>
    </row>
    <row r="412" spans="1:18" hidden="1" outlineLevel="1" x14ac:dyDescent="0.25">
      <c r="A412" s="16" t="s">
        <v>165</v>
      </c>
      <c r="C412" s="18"/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220">
        <v>0</v>
      </c>
      <c r="R412" s="220">
        <v>0</v>
      </c>
    </row>
    <row r="413" spans="1:18" hidden="1" outlineLevel="1" x14ac:dyDescent="0.25">
      <c r="A413" s="16" t="s">
        <v>166</v>
      </c>
      <c r="C413" s="18"/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220">
        <v>0</v>
      </c>
      <c r="R413" s="220">
        <v>0</v>
      </c>
    </row>
    <row r="414" spans="1:18" hidden="1" outlineLevel="1" x14ac:dyDescent="0.25">
      <c r="A414" s="16" t="s">
        <v>167</v>
      </c>
      <c r="C414" s="18"/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220">
        <v>0</v>
      </c>
      <c r="R414" s="220">
        <v>0</v>
      </c>
    </row>
    <row r="415" spans="1:18" hidden="1" outlineLevel="1" x14ac:dyDescent="0.25">
      <c r="A415" s="16" t="s">
        <v>168</v>
      </c>
      <c r="C415" s="18"/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220">
        <v>0</v>
      </c>
      <c r="R415" s="220">
        <v>0</v>
      </c>
    </row>
    <row r="416" spans="1:18" hidden="1" outlineLevel="1" x14ac:dyDescent="0.25">
      <c r="A416" s="16" t="s">
        <v>169</v>
      </c>
      <c r="C416" s="18"/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220">
        <v>0</v>
      </c>
      <c r="R416" s="220">
        <v>0</v>
      </c>
    </row>
    <row r="417" spans="1:18" hidden="1" outlineLevel="1" x14ac:dyDescent="0.25">
      <c r="A417" s="16" t="s">
        <v>170</v>
      </c>
      <c r="C417" s="18"/>
      <c r="D417" s="18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220">
        <v>1</v>
      </c>
      <c r="R417" s="220">
        <v>1</v>
      </c>
    </row>
    <row r="418" spans="1:18" hidden="1" outlineLevel="1" x14ac:dyDescent="0.25">
      <c r="A418" s="116" t="s">
        <v>171</v>
      </c>
      <c r="B418" s="58"/>
      <c r="C418" s="19"/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7109.57</v>
      </c>
      <c r="P418" s="19">
        <v>44950.19</v>
      </c>
      <c r="Q418" s="224">
        <v>69656.72</v>
      </c>
      <c r="R418" s="224">
        <v>109709.25</v>
      </c>
    </row>
    <row r="419" spans="1:18" hidden="1" outlineLevel="1" x14ac:dyDescent="0.25">
      <c r="A419" s="16" t="s">
        <v>173</v>
      </c>
      <c r="C419" s="18"/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220">
        <v>0</v>
      </c>
      <c r="R419" s="220">
        <v>0</v>
      </c>
    </row>
    <row r="420" spans="1:18" hidden="1" outlineLevel="1" x14ac:dyDescent="0.25">
      <c r="A420" s="16" t="s">
        <v>174</v>
      </c>
      <c r="C420" s="18"/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220">
        <v>0</v>
      </c>
      <c r="R420" s="220">
        <v>0</v>
      </c>
    </row>
    <row r="421" spans="1:18" hidden="1" outlineLevel="1" x14ac:dyDescent="0.25">
      <c r="A421" s="16" t="s">
        <v>175</v>
      </c>
      <c r="C421" s="18"/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220">
        <v>0</v>
      </c>
      <c r="R421" s="220">
        <v>0</v>
      </c>
    </row>
    <row r="422" spans="1:18" hidden="1" outlineLevel="1" x14ac:dyDescent="0.25">
      <c r="A422" s="16" t="s">
        <v>176</v>
      </c>
      <c r="C422" s="18"/>
      <c r="D422" s="18">
        <v>0</v>
      </c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0.41083652816600003</v>
      </c>
      <c r="Q422" s="220">
        <v>0.45816239983739998</v>
      </c>
      <c r="R422" s="220">
        <v>0.56285272208129999</v>
      </c>
    </row>
    <row r="423" spans="1:18" hidden="1" outlineLevel="1" x14ac:dyDescent="0.25">
      <c r="A423" s="16" t="s">
        <v>177</v>
      </c>
      <c r="C423" s="18"/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0.43981984845779998</v>
      </c>
      <c r="P423" s="18">
        <v>0.40575045400249998</v>
      </c>
      <c r="Q423" s="220">
        <v>0.28428570854329999</v>
      </c>
      <c r="R423" s="220">
        <v>0.27773619817840001</v>
      </c>
    </row>
    <row r="424" spans="1:18" hidden="1" outlineLevel="1" x14ac:dyDescent="0.25">
      <c r="A424" s="16" t="s">
        <v>178</v>
      </c>
      <c r="C424" s="18"/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0.1067153147096</v>
      </c>
      <c r="P424" s="18">
        <v>0.1127301130429</v>
      </c>
      <c r="Q424" s="220">
        <v>0.2110116583152</v>
      </c>
      <c r="R424" s="220">
        <v>0.1591878533487</v>
      </c>
    </row>
    <row r="425" spans="1:18" hidden="1" outlineLevel="1" x14ac:dyDescent="0.25">
      <c r="A425" s="16" t="s">
        <v>179</v>
      </c>
      <c r="C425" s="18"/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0.45346483683260003</v>
      </c>
      <c r="P425" s="18">
        <v>7.0682904788610001E-2</v>
      </c>
      <c r="Q425" s="220">
        <v>4.654023330412E-2</v>
      </c>
      <c r="R425" s="220">
        <v>2.2322639157600001E-4</v>
      </c>
    </row>
    <row r="426" spans="1:18" hidden="1" outlineLevel="1" x14ac:dyDescent="0.25">
      <c r="A426" s="116" t="s">
        <v>180</v>
      </c>
      <c r="B426" s="58"/>
      <c r="C426" s="19"/>
      <c r="D426" s="19">
        <v>0</v>
      </c>
      <c r="E426" s="19">
        <v>0</v>
      </c>
      <c r="F426" s="19">
        <v>0</v>
      </c>
      <c r="G426" s="19">
        <v>0</v>
      </c>
      <c r="H426" s="19">
        <v>13520</v>
      </c>
      <c r="I426" s="19">
        <v>13314.3</v>
      </c>
      <c r="J426" s="19">
        <v>14426.33</v>
      </c>
      <c r="K426" s="19">
        <v>14245.06</v>
      </c>
      <c r="L426" s="19">
        <v>977431.77</v>
      </c>
      <c r="M426" s="19">
        <v>4244175.37</v>
      </c>
      <c r="N426" s="19">
        <v>6253304.0999999996</v>
      </c>
      <c r="O426" s="19">
        <v>7167580.4100000001</v>
      </c>
      <c r="P426" s="19">
        <v>7440707.75</v>
      </c>
      <c r="Q426" s="224">
        <v>7405550.6100000003</v>
      </c>
      <c r="R426" s="224">
        <v>7222904.7000000002</v>
      </c>
    </row>
    <row r="427" spans="1:18" hidden="1" outlineLevel="1" x14ac:dyDescent="0.25">
      <c r="A427" s="16" t="s">
        <v>181</v>
      </c>
      <c r="C427" s="18"/>
      <c r="D427" s="18">
        <v>0</v>
      </c>
      <c r="E427" s="18">
        <v>0</v>
      </c>
      <c r="F427" s="18">
        <v>0</v>
      </c>
      <c r="G427" s="18">
        <v>0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220">
        <v>1</v>
      </c>
      <c r="R427" s="220">
        <v>1</v>
      </c>
    </row>
    <row r="428" spans="1:18" hidden="1" outlineLevel="1" x14ac:dyDescent="0.25">
      <c r="A428" s="16" t="s">
        <v>182</v>
      </c>
      <c r="C428" s="18"/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220">
        <v>0</v>
      </c>
      <c r="R428" s="220">
        <v>0</v>
      </c>
    </row>
    <row r="429" spans="1:18" hidden="1" outlineLevel="1" x14ac:dyDescent="0.25">
      <c r="A429" s="16" t="s">
        <v>183</v>
      </c>
      <c r="C429" s="18"/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220">
        <v>0</v>
      </c>
      <c r="R429" s="220">
        <v>0</v>
      </c>
    </row>
    <row r="430" spans="1:18" hidden="1" outlineLevel="1" x14ac:dyDescent="0.25">
      <c r="A430" s="16" t="s">
        <v>184</v>
      </c>
      <c r="C430" s="18"/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220">
        <v>0</v>
      </c>
      <c r="R430" s="220">
        <v>0</v>
      </c>
    </row>
    <row r="431" spans="1:18" hidden="1" outlineLevel="1" x14ac:dyDescent="0.25">
      <c r="A431" s="16" t="s">
        <v>185</v>
      </c>
      <c r="C431" s="18"/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220">
        <v>0</v>
      </c>
      <c r="R431" s="220">
        <v>0</v>
      </c>
    </row>
    <row r="432" spans="1:18" hidden="1" outlineLevel="1" x14ac:dyDescent="0.25">
      <c r="A432" s="16" t="s">
        <v>186</v>
      </c>
      <c r="C432" s="18"/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220">
        <v>0</v>
      </c>
      <c r="R432" s="220">
        <v>0</v>
      </c>
    </row>
    <row r="433" spans="1:18" hidden="1" outlineLevel="1" x14ac:dyDescent="0.25">
      <c r="A433" s="16" t="s">
        <v>187</v>
      </c>
      <c r="C433" s="18"/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220">
        <v>0</v>
      </c>
      <c r="R433" s="220">
        <v>0</v>
      </c>
    </row>
    <row r="434" spans="1:18" hidden="1" outlineLevel="1" x14ac:dyDescent="0.25">
      <c r="A434" s="16" t="s">
        <v>188</v>
      </c>
      <c r="C434" s="18"/>
      <c r="D434" s="18">
        <v>0</v>
      </c>
      <c r="E434" s="18">
        <v>0</v>
      </c>
      <c r="F434" s="18">
        <v>0.15990399999999999</v>
      </c>
      <c r="G434" s="18">
        <v>0.13837976419469999</v>
      </c>
      <c r="H434" s="18">
        <v>0.15044519086809999</v>
      </c>
      <c r="I434" s="18">
        <v>0.1575937104854</v>
      </c>
      <c r="J434" s="18">
        <v>0.15767710065689999</v>
      </c>
      <c r="K434" s="18">
        <v>0.16333967959180001</v>
      </c>
      <c r="L434" s="18">
        <v>0.16835550979909999</v>
      </c>
      <c r="M434" s="18">
        <v>0.165962651918</v>
      </c>
      <c r="N434" s="18">
        <v>0.1643079184124</v>
      </c>
      <c r="O434" s="18">
        <v>0.16247034155939999</v>
      </c>
      <c r="P434" s="18">
        <v>0.1640183506739</v>
      </c>
      <c r="Q434" s="220">
        <v>0.16397754271209999</v>
      </c>
      <c r="R434" s="220">
        <v>0.16349073399040001</v>
      </c>
    </row>
    <row r="435" spans="1:18" hidden="1" outlineLevel="1" x14ac:dyDescent="0.25">
      <c r="A435" s="16" t="s">
        <v>189</v>
      </c>
      <c r="C435" s="18"/>
      <c r="D435" s="18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0.24990399999999999</v>
      </c>
      <c r="M435" s="18">
        <v>0.24990399999999999</v>
      </c>
      <c r="N435" s="18">
        <v>0.24990399999999999</v>
      </c>
      <c r="O435" s="18">
        <v>0.24990399999999999</v>
      </c>
      <c r="P435" s="18">
        <v>0.25240400000000002</v>
      </c>
      <c r="Q435" s="220">
        <v>0.25240400000000002</v>
      </c>
      <c r="R435" s="220">
        <v>0.25240400000000002</v>
      </c>
    </row>
    <row r="436" spans="1:18" hidden="1" outlineLevel="1" x14ac:dyDescent="0.25">
      <c r="A436" s="16" t="s">
        <v>190</v>
      </c>
      <c r="C436" s="18"/>
      <c r="D436" s="18">
        <v>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0.20391729475619999</v>
      </c>
      <c r="P436" s="18">
        <v>0.15999078884340001</v>
      </c>
      <c r="Q436" s="220">
        <v>0.15928749666770001</v>
      </c>
      <c r="R436" s="220">
        <v>0.15038311661959999</v>
      </c>
    </row>
    <row r="437" spans="1:18" hidden="1" outlineLevel="1" x14ac:dyDescent="0.25">
      <c r="A437" s="16" t="s">
        <v>191</v>
      </c>
      <c r="C437" s="18"/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220">
        <v>0</v>
      </c>
      <c r="R437" s="220">
        <v>0</v>
      </c>
    </row>
    <row r="438" spans="1:18" hidden="1" outlineLevel="1" x14ac:dyDescent="0.25">
      <c r="A438" s="16" t="s">
        <v>192</v>
      </c>
      <c r="C438" s="18"/>
      <c r="D438" s="18">
        <v>0</v>
      </c>
      <c r="E438" s="18">
        <v>0</v>
      </c>
      <c r="F438" s="18">
        <v>3.1980799999999997E-2</v>
      </c>
      <c r="G438" s="18">
        <v>2.7675952838940001E-2</v>
      </c>
      <c r="H438" s="18">
        <v>3.0089038173630001E-2</v>
      </c>
      <c r="I438" s="18">
        <v>3.151874209707E-2</v>
      </c>
      <c r="J438" s="18">
        <v>3.1535420131379999E-2</v>
      </c>
      <c r="K438" s="18">
        <v>3.2667935918350002E-2</v>
      </c>
      <c r="L438" s="18">
        <v>8.3651901959820002E-2</v>
      </c>
      <c r="M438" s="18">
        <v>8.3173330383589997E-2</v>
      </c>
      <c r="N438" s="18">
        <v>8.2842383682470003E-2</v>
      </c>
      <c r="O438" s="18">
        <v>0.1232583272631</v>
      </c>
      <c r="P438" s="18">
        <v>0.1152826279035</v>
      </c>
      <c r="Q438" s="220">
        <v>0.115133807876</v>
      </c>
      <c r="R438" s="220">
        <v>0.11325557012199999</v>
      </c>
    </row>
    <row r="439" spans="1:18" hidden="1" outlineLevel="1" x14ac:dyDescent="0.25">
      <c r="A439" s="49" t="s">
        <v>193</v>
      </c>
      <c r="B439" s="50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220"/>
      <c r="R439" s="220"/>
    </row>
    <row r="440" spans="1:18" hidden="1" outlineLevel="1" x14ac:dyDescent="0.25">
      <c r="A440" s="16" t="s">
        <v>194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220"/>
      <c r="R440" s="220"/>
    </row>
    <row r="441" spans="1:18" hidden="1" outlineLevel="1" x14ac:dyDescent="0.25">
      <c r="A441" s="16" t="s">
        <v>195</v>
      </c>
      <c r="C441" s="18"/>
      <c r="D441" s="18">
        <v>0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0.24990399999999999</v>
      </c>
      <c r="K441" s="18">
        <v>0.24990399999999999</v>
      </c>
      <c r="L441" s="18">
        <v>0.24990399999999999</v>
      </c>
      <c r="M441" s="18">
        <v>0.24990399999999999</v>
      </c>
      <c r="N441" s="18">
        <v>0.24990399999999999</v>
      </c>
      <c r="O441" s="18">
        <v>0.16364844464280001</v>
      </c>
      <c r="P441" s="18">
        <v>0.16861588782680001</v>
      </c>
      <c r="Q441" s="220">
        <v>0.1914030940518</v>
      </c>
      <c r="R441" s="220">
        <v>0.18274518960649999</v>
      </c>
    </row>
    <row r="442" spans="1:18" hidden="1" outlineLevel="1" x14ac:dyDescent="0.25">
      <c r="A442" s="16" t="s">
        <v>196</v>
      </c>
      <c r="C442" s="18"/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0.12990399999999999</v>
      </c>
      <c r="M442" s="18">
        <v>0.18668864326340001</v>
      </c>
      <c r="N442" s="18">
        <v>0.1857806100153</v>
      </c>
      <c r="O442" s="18">
        <v>0.18187307058640001</v>
      </c>
      <c r="P442" s="18">
        <v>0.1870764575062</v>
      </c>
      <c r="Q442" s="220">
        <v>0.1860843950812</v>
      </c>
      <c r="R442" s="220">
        <v>0.19116166295510001</v>
      </c>
    </row>
    <row r="443" spans="1:18" hidden="1" outlineLevel="1" x14ac:dyDescent="0.25">
      <c r="A443" s="16" t="s">
        <v>629</v>
      </c>
      <c r="C443" s="18"/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220">
        <v>0</v>
      </c>
      <c r="R443" s="220">
        <v>0</v>
      </c>
    </row>
    <row r="444" spans="1:18" hidden="1" outlineLevel="1" x14ac:dyDescent="0.25">
      <c r="A444" s="16" t="s">
        <v>13</v>
      </c>
      <c r="C444" s="18"/>
      <c r="D444" s="18">
        <v>0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0.18990399999999999</v>
      </c>
      <c r="M444" s="18">
        <v>0.1998047727575</v>
      </c>
      <c r="N444" s="18">
        <v>0.20898514376499999</v>
      </c>
      <c r="O444" s="18">
        <v>0.2172489963</v>
      </c>
      <c r="P444" s="18">
        <v>0.20941475364270001</v>
      </c>
      <c r="Q444" s="220">
        <v>0.21463140841719999</v>
      </c>
      <c r="R444" s="220">
        <v>0.18910838124609999</v>
      </c>
    </row>
    <row r="445" spans="1:18" hidden="1" outlineLevel="1" x14ac:dyDescent="0.25">
      <c r="A445" s="16" t="s">
        <v>14</v>
      </c>
      <c r="C445" s="18"/>
      <c r="D445" s="18">
        <v>0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0.20319983052060001</v>
      </c>
      <c r="N445" s="18">
        <v>0.1904091568754</v>
      </c>
      <c r="O445" s="18">
        <v>0.19027070363250001</v>
      </c>
      <c r="P445" s="18">
        <v>0.1781203485798</v>
      </c>
      <c r="Q445" s="220">
        <v>0.1893920340553</v>
      </c>
      <c r="R445" s="220">
        <v>0.19280105565450001</v>
      </c>
    </row>
    <row r="446" spans="1:18" hidden="1" outlineLevel="1" x14ac:dyDescent="0.25">
      <c r="A446" s="16" t="s">
        <v>15</v>
      </c>
      <c r="C446" s="18"/>
      <c r="D446" s="18">
        <v>0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0.24990399999999999</v>
      </c>
      <c r="L446" s="18">
        <v>0.2402745387588</v>
      </c>
      <c r="M446" s="18">
        <v>0.22894232454239999</v>
      </c>
      <c r="N446" s="18">
        <v>0.194034781469</v>
      </c>
      <c r="O446" s="18">
        <v>0.1923050591762</v>
      </c>
      <c r="P446" s="18">
        <v>0.2045862662356</v>
      </c>
      <c r="Q446" s="220">
        <v>0.196714231711</v>
      </c>
      <c r="R446" s="220">
        <v>0.20198017992619999</v>
      </c>
    </row>
    <row r="447" spans="1:18" hidden="1" outlineLevel="1" x14ac:dyDescent="0.25">
      <c r="A447" s="16" t="s">
        <v>16</v>
      </c>
      <c r="C447" s="18"/>
      <c r="D447" s="18">
        <v>0</v>
      </c>
      <c r="E447" s="18">
        <v>0</v>
      </c>
      <c r="F447" s="18">
        <v>0</v>
      </c>
      <c r="G447" s="18">
        <v>0.12990399999999999</v>
      </c>
      <c r="H447" s="18">
        <v>0.24990399999999999</v>
      </c>
      <c r="I447" s="18">
        <v>0.24990399999999999</v>
      </c>
      <c r="J447" s="18">
        <v>0.24990399999999999</v>
      </c>
      <c r="K447" s="18">
        <v>0</v>
      </c>
      <c r="L447" s="18">
        <v>0.19785234783290001</v>
      </c>
      <c r="M447" s="18">
        <v>0.1970487956933</v>
      </c>
      <c r="N447" s="18">
        <v>0.19708144181209999</v>
      </c>
      <c r="O447" s="18">
        <v>0.18984856409170001</v>
      </c>
      <c r="P447" s="18">
        <v>0.1977852837638</v>
      </c>
      <c r="Q447" s="220">
        <v>0.19665501123119999</v>
      </c>
      <c r="R447" s="220">
        <v>0.19398460701590001</v>
      </c>
    </row>
    <row r="448" spans="1:18" hidden="1" outlineLevel="1" x14ac:dyDescent="0.25">
      <c r="A448" s="16" t="s">
        <v>17</v>
      </c>
      <c r="C448" s="18"/>
      <c r="D448" s="18">
        <v>0</v>
      </c>
      <c r="E448" s="18">
        <v>0</v>
      </c>
      <c r="F448" s="18">
        <v>0</v>
      </c>
      <c r="G448" s="18">
        <v>0</v>
      </c>
      <c r="H448" s="18">
        <v>0</v>
      </c>
      <c r="I448" s="18">
        <v>0.12990399999999999</v>
      </c>
      <c r="J448" s="18">
        <v>0.12990399999999999</v>
      </c>
      <c r="K448" s="18">
        <v>0</v>
      </c>
      <c r="L448" s="18">
        <v>0.2045270828921</v>
      </c>
      <c r="M448" s="18">
        <v>0.1984926772035</v>
      </c>
      <c r="N448" s="18">
        <v>0.19446308355780001</v>
      </c>
      <c r="O448" s="18">
        <v>0.18743214573469999</v>
      </c>
      <c r="P448" s="18">
        <v>0.18330251770789999</v>
      </c>
      <c r="Q448" s="220">
        <v>0.18230805422099999</v>
      </c>
      <c r="R448" s="220">
        <v>0.18653110985249999</v>
      </c>
    </row>
    <row r="449" spans="1:18" hidden="1" outlineLevel="1" x14ac:dyDescent="0.25">
      <c r="A449" s="16" t="s">
        <v>18</v>
      </c>
      <c r="C449" s="18"/>
      <c r="D449" s="18">
        <v>0</v>
      </c>
      <c r="E449" s="18">
        <v>0</v>
      </c>
      <c r="F449" s="18">
        <v>0</v>
      </c>
      <c r="G449" s="18">
        <v>0.12990399999999999</v>
      </c>
      <c r="H449" s="18">
        <v>0.12990399999999999</v>
      </c>
      <c r="I449" s="18">
        <v>0</v>
      </c>
      <c r="J449" s="18">
        <v>0</v>
      </c>
      <c r="K449" s="18">
        <v>0.12990399999999999</v>
      </c>
      <c r="L449" s="18">
        <v>0.1794700132083</v>
      </c>
      <c r="M449" s="18">
        <v>0.1857757551824</v>
      </c>
      <c r="N449" s="18">
        <v>0.17676851270630001</v>
      </c>
      <c r="O449" s="18">
        <v>0.1777624283416</v>
      </c>
      <c r="P449" s="18">
        <v>0.1768549553081</v>
      </c>
      <c r="Q449" s="220">
        <v>0.17797654405380001</v>
      </c>
      <c r="R449" s="220">
        <v>0.16871302068999999</v>
      </c>
    </row>
    <row r="450" spans="1:18" hidden="1" outlineLevel="1" x14ac:dyDescent="0.25">
      <c r="A450" s="16" t="s">
        <v>19</v>
      </c>
      <c r="C450" s="18"/>
      <c r="D450" s="18">
        <v>0</v>
      </c>
      <c r="E450" s="18">
        <v>0</v>
      </c>
      <c r="F450" s="18">
        <v>0</v>
      </c>
      <c r="G450" s="18">
        <v>0.12990399999999999</v>
      </c>
      <c r="H450" s="18">
        <v>0.12990399999999999</v>
      </c>
      <c r="I450" s="18">
        <v>0.12990399999999999</v>
      </c>
      <c r="J450" s="18">
        <v>0.12990399999999999</v>
      </c>
      <c r="K450" s="18">
        <v>0.16092693640520001</v>
      </c>
      <c r="L450" s="18">
        <v>0.1735661758583</v>
      </c>
      <c r="M450" s="18">
        <v>0.16791670162489999</v>
      </c>
      <c r="N450" s="18">
        <v>0.16620142722369999</v>
      </c>
      <c r="O450" s="18">
        <v>0.16369906238750001</v>
      </c>
      <c r="P450" s="18">
        <v>0.16036572265910001</v>
      </c>
      <c r="Q450" s="220">
        <v>0.15948863385949999</v>
      </c>
      <c r="R450" s="220">
        <v>0.15763295269050001</v>
      </c>
    </row>
    <row r="451" spans="1:18" hidden="1" outlineLevel="1" x14ac:dyDescent="0.25">
      <c r="A451" s="16" t="s">
        <v>20</v>
      </c>
      <c r="C451" s="18"/>
      <c r="D451" s="18">
        <v>0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0.14656262668789999</v>
      </c>
      <c r="K451" s="18">
        <v>0.12990399999999999</v>
      </c>
      <c r="L451" s="18">
        <v>0.16133935597640001</v>
      </c>
      <c r="M451" s="18">
        <v>0.1682668717527</v>
      </c>
      <c r="N451" s="18">
        <v>0.16275941741200001</v>
      </c>
      <c r="O451" s="18">
        <v>0.15957780635470001</v>
      </c>
      <c r="P451" s="18">
        <v>0.16008818965320001</v>
      </c>
      <c r="Q451" s="220">
        <v>0.1563076129956</v>
      </c>
      <c r="R451" s="220">
        <v>0.15876564006499999</v>
      </c>
    </row>
    <row r="452" spans="1:18" hidden="1" outlineLevel="1" x14ac:dyDescent="0.25">
      <c r="A452" s="16" t="s">
        <v>21</v>
      </c>
      <c r="C452" s="18"/>
      <c r="D452" s="18">
        <v>0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0.12990399999999999</v>
      </c>
      <c r="L452" s="18">
        <v>0.17690468970689999</v>
      </c>
      <c r="M452" s="18">
        <v>0.168154364252</v>
      </c>
      <c r="N452" s="18">
        <v>0.16378526140999999</v>
      </c>
      <c r="O452" s="18">
        <v>0.15749860787100001</v>
      </c>
      <c r="P452" s="18">
        <v>0.157068336483</v>
      </c>
      <c r="Q452" s="220">
        <v>0.15812135225499999</v>
      </c>
      <c r="R452" s="220">
        <v>0.154504175731</v>
      </c>
    </row>
    <row r="453" spans="1:18" hidden="1" outlineLevel="1" x14ac:dyDescent="0.25">
      <c r="A453" s="16" t="s">
        <v>22</v>
      </c>
      <c r="C453" s="18"/>
      <c r="D453" s="18">
        <v>0</v>
      </c>
      <c r="E453" s="18">
        <v>0</v>
      </c>
      <c r="F453" s="18">
        <v>0.15990399999999999</v>
      </c>
      <c r="G453" s="18">
        <v>0</v>
      </c>
      <c r="H453" s="18">
        <v>0.15990399999999999</v>
      </c>
      <c r="I453" s="18">
        <v>0.15990399999999999</v>
      </c>
      <c r="J453" s="18">
        <v>0.15990399999999999</v>
      </c>
      <c r="K453" s="18">
        <v>0.15990399999999999</v>
      </c>
      <c r="L453" s="18">
        <v>0.16750211330590001</v>
      </c>
      <c r="M453" s="18">
        <v>0.16235948273049999</v>
      </c>
      <c r="N453" s="18">
        <v>0.1597211930014</v>
      </c>
      <c r="O453" s="18">
        <v>0.15630639596699999</v>
      </c>
      <c r="P453" s="18">
        <v>0.15774196419200001</v>
      </c>
      <c r="Q453" s="220">
        <v>0.15466445745919999</v>
      </c>
      <c r="R453" s="220">
        <v>0.1546473634853</v>
      </c>
    </row>
    <row r="454" spans="1:18" hidden="1" outlineLevel="1" x14ac:dyDescent="0.25">
      <c r="A454" s="16" t="s">
        <v>23</v>
      </c>
      <c r="C454" s="18"/>
      <c r="D454" s="18">
        <v>0</v>
      </c>
      <c r="E454" s="18">
        <v>0</v>
      </c>
      <c r="F454" s="18">
        <v>0</v>
      </c>
      <c r="G454" s="18">
        <v>0.15990399999999999</v>
      </c>
      <c r="H454" s="18">
        <v>0.12990399999999999</v>
      </c>
      <c r="I454" s="18">
        <v>0</v>
      </c>
      <c r="J454" s="18">
        <v>0.12990399999999999</v>
      </c>
      <c r="K454" s="18">
        <v>0.15990399999999999</v>
      </c>
      <c r="L454" s="18">
        <v>0.15662057976659999</v>
      </c>
      <c r="M454" s="18">
        <v>0.15725048059089999</v>
      </c>
      <c r="N454" s="18">
        <v>0.15606977765839999</v>
      </c>
      <c r="O454" s="18">
        <v>0.1554641650303</v>
      </c>
      <c r="P454" s="18">
        <v>0.1554269972641</v>
      </c>
      <c r="Q454" s="220">
        <v>0.15191438742819999</v>
      </c>
      <c r="R454" s="220">
        <v>0.15215148133850001</v>
      </c>
    </row>
    <row r="455" spans="1:18" hidden="1" outlineLevel="1" x14ac:dyDescent="0.25">
      <c r="A455" s="16" t="s">
        <v>24</v>
      </c>
      <c r="C455" s="18"/>
      <c r="D455" s="18">
        <v>0</v>
      </c>
      <c r="E455" s="18">
        <v>0</v>
      </c>
      <c r="F455" s="18">
        <v>0</v>
      </c>
      <c r="G455" s="18">
        <v>0</v>
      </c>
      <c r="H455" s="18">
        <v>0.12990399999999999</v>
      </c>
      <c r="I455" s="18">
        <v>0.12990399999999999</v>
      </c>
      <c r="J455" s="18">
        <v>0.12990399999999999</v>
      </c>
      <c r="K455" s="18">
        <v>0.12990399999999999</v>
      </c>
      <c r="L455" s="18">
        <v>0.15345842625510001</v>
      </c>
      <c r="M455" s="18">
        <v>0.1557183658206</v>
      </c>
      <c r="N455" s="18">
        <v>0.1513529141121</v>
      </c>
      <c r="O455" s="18">
        <v>0.14862568905519999</v>
      </c>
      <c r="P455" s="18">
        <v>0.1477888978429</v>
      </c>
      <c r="Q455" s="220">
        <v>0.14601305155579999</v>
      </c>
      <c r="R455" s="220">
        <v>0.14627525093800001</v>
      </c>
    </row>
    <row r="456" spans="1:18" hidden="1" outlineLevel="1" x14ac:dyDescent="0.25">
      <c r="A456" s="36" t="s">
        <v>795</v>
      </c>
      <c r="B456" s="37"/>
      <c r="C456" s="18"/>
      <c r="D456" s="18">
        <v>0</v>
      </c>
      <c r="E456" s="18">
        <v>0</v>
      </c>
      <c r="F456" s="18">
        <v>0</v>
      </c>
      <c r="G456" s="18">
        <v>0</v>
      </c>
      <c r="H456" s="18">
        <v>0.15990399999999999</v>
      </c>
      <c r="I456" s="18">
        <v>0.15990399999999999</v>
      </c>
      <c r="J456" s="18">
        <v>0</v>
      </c>
      <c r="K456" s="18">
        <v>0</v>
      </c>
      <c r="L456" s="18">
        <v>0.14523001389199999</v>
      </c>
      <c r="M456" s="18">
        <v>0.14566031726350001</v>
      </c>
      <c r="N456" s="18">
        <v>0.1473964811224</v>
      </c>
      <c r="O456" s="18">
        <v>0.14801299741269999</v>
      </c>
      <c r="P456" s="18">
        <v>0.15139993251219999</v>
      </c>
      <c r="Q456" s="220">
        <v>0.15549069465449999</v>
      </c>
      <c r="R456" s="220">
        <v>0.14958477609279999</v>
      </c>
    </row>
    <row r="457" spans="1:18" hidden="1" outlineLevel="1" x14ac:dyDescent="0.25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220"/>
      <c r="R457" s="220"/>
    </row>
    <row r="458" spans="1:18" hidden="1" outlineLevel="1" x14ac:dyDescent="0.25">
      <c r="A458" s="49" t="s">
        <v>197</v>
      </c>
      <c r="B458" s="50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220"/>
      <c r="R458" s="220"/>
    </row>
    <row r="459" spans="1:18" hidden="1" outlineLevel="1" x14ac:dyDescent="0.25">
      <c r="A459" s="16" t="s">
        <v>198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220"/>
      <c r="R459" s="220"/>
    </row>
    <row r="460" spans="1:18" hidden="1" outlineLevel="1" x14ac:dyDescent="0.25">
      <c r="A460" s="16" t="s">
        <v>199</v>
      </c>
      <c r="C460" s="18"/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220">
        <v>0</v>
      </c>
      <c r="R460" s="220">
        <v>0</v>
      </c>
    </row>
    <row r="461" spans="1:18" hidden="1" outlineLevel="1" x14ac:dyDescent="0.25">
      <c r="A461" s="16" t="s">
        <v>200</v>
      </c>
      <c r="C461" s="18"/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0.25240400000000002</v>
      </c>
      <c r="Q461" s="220">
        <v>0.25240400000000002</v>
      </c>
      <c r="R461" s="220">
        <v>0.25240400000000002</v>
      </c>
    </row>
    <row r="462" spans="1:18" hidden="1" outlineLevel="1" x14ac:dyDescent="0.25">
      <c r="A462" s="16" t="s">
        <v>629</v>
      </c>
      <c r="C462" s="18"/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220">
        <v>0</v>
      </c>
      <c r="R462" s="220">
        <v>0</v>
      </c>
    </row>
    <row r="463" spans="1:18" hidden="1" outlineLevel="1" x14ac:dyDescent="0.25">
      <c r="A463" s="16" t="s">
        <v>13</v>
      </c>
      <c r="C463" s="18"/>
      <c r="D463" s="18">
        <v>0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0.24990399999999999</v>
      </c>
      <c r="O463" s="18">
        <v>0.24990399999999999</v>
      </c>
      <c r="P463" s="18">
        <v>0.25240400000000002</v>
      </c>
      <c r="Q463" s="220">
        <v>0.25240400000000002</v>
      </c>
      <c r="R463" s="220">
        <v>0.25240400000000002</v>
      </c>
    </row>
    <row r="464" spans="1:18" hidden="1" outlineLevel="1" x14ac:dyDescent="0.25">
      <c r="A464" s="16" t="s">
        <v>14</v>
      </c>
      <c r="C464" s="18"/>
      <c r="D464" s="18"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0.24990399999999999</v>
      </c>
      <c r="O464" s="18">
        <v>0.24990399999999999</v>
      </c>
      <c r="P464" s="18">
        <v>0.25240400000000002</v>
      </c>
      <c r="Q464" s="220">
        <v>0.25240400000000002</v>
      </c>
      <c r="R464" s="220">
        <v>0.25240400000000002</v>
      </c>
    </row>
    <row r="465" spans="1:18" hidden="1" outlineLevel="1" x14ac:dyDescent="0.25">
      <c r="A465" s="16" t="s">
        <v>15</v>
      </c>
      <c r="C465" s="18"/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0.24990399999999999</v>
      </c>
      <c r="O465" s="18">
        <v>0.24990399999999999</v>
      </c>
      <c r="P465" s="18">
        <v>0.25240400000000002</v>
      </c>
      <c r="Q465" s="220">
        <v>0.25240400000000002</v>
      </c>
      <c r="R465" s="220">
        <v>0.25240400000000002</v>
      </c>
    </row>
    <row r="466" spans="1:18" hidden="1" outlineLevel="1" x14ac:dyDescent="0.25">
      <c r="A466" s="16" t="s">
        <v>16</v>
      </c>
      <c r="C466" s="18"/>
      <c r="D466" s="18">
        <v>0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0.24990399999999999</v>
      </c>
      <c r="N466" s="18">
        <v>0.24990399999999999</v>
      </c>
      <c r="O466" s="18">
        <v>0.24990399999999999</v>
      </c>
      <c r="P466" s="18">
        <v>0.25240400000000002</v>
      </c>
      <c r="Q466" s="220">
        <v>0.25240400000000002</v>
      </c>
      <c r="R466" s="220">
        <v>0.25240400000000002</v>
      </c>
    </row>
    <row r="467" spans="1:18" hidden="1" outlineLevel="1" x14ac:dyDescent="0.25">
      <c r="A467" s="16" t="s">
        <v>17</v>
      </c>
      <c r="C467" s="18"/>
      <c r="D467" s="18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0.24990399999999999</v>
      </c>
      <c r="N467" s="18">
        <v>0.24990399999999999</v>
      </c>
      <c r="O467" s="18">
        <v>0.24990399999999999</v>
      </c>
      <c r="P467" s="18">
        <v>0.25240400000000002</v>
      </c>
      <c r="Q467" s="220">
        <v>0.25240400000000002</v>
      </c>
      <c r="R467" s="220">
        <v>0.25240400000000002</v>
      </c>
    </row>
    <row r="468" spans="1:18" hidden="1" outlineLevel="1" x14ac:dyDescent="0.25">
      <c r="A468" s="16" t="s">
        <v>18</v>
      </c>
      <c r="C468" s="18"/>
      <c r="D468" s="18">
        <v>0</v>
      </c>
      <c r="E468" s="18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0.25240400000000002</v>
      </c>
      <c r="Q468" s="220">
        <v>0.25240400000000002</v>
      </c>
      <c r="R468" s="220">
        <v>0.25240400000000002</v>
      </c>
    </row>
    <row r="469" spans="1:18" hidden="1" outlineLevel="1" x14ac:dyDescent="0.25">
      <c r="A469" s="16" t="s">
        <v>19</v>
      </c>
      <c r="C469" s="18"/>
      <c r="D469" s="18">
        <v>0</v>
      </c>
      <c r="E469" s="18">
        <v>0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0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0.25240400000000002</v>
      </c>
      <c r="Q469" s="220">
        <v>0.25240400000000002</v>
      </c>
      <c r="R469" s="220">
        <v>0.25240400000000002</v>
      </c>
    </row>
    <row r="470" spans="1:18" hidden="1" outlineLevel="1" x14ac:dyDescent="0.25">
      <c r="A470" s="16" t="s">
        <v>20</v>
      </c>
      <c r="C470" s="18"/>
      <c r="D470" s="18">
        <v>0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0.24990399999999999</v>
      </c>
      <c r="N470" s="18">
        <v>0.24990399999999999</v>
      </c>
      <c r="O470" s="18">
        <v>0.24990399999999999</v>
      </c>
      <c r="P470" s="18">
        <v>0.25240400000000002</v>
      </c>
      <c r="Q470" s="220">
        <v>0.25240400000000002</v>
      </c>
      <c r="R470" s="220">
        <v>0.25240400000000002</v>
      </c>
    </row>
    <row r="471" spans="1:18" hidden="1" outlineLevel="1" x14ac:dyDescent="0.25">
      <c r="A471" s="16" t="s">
        <v>21</v>
      </c>
      <c r="C471" s="18"/>
      <c r="D471" s="18">
        <v>0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0.24990399999999999</v>
      </c>
      <c r="M471" s="18">
        <v>0</v>
      </c>
      <c r="N471" s="18">
        <v>0.24990399999999999</v>
      </c>
      <c r="O471" s="18">
        <v>0.24990399999999999</v>
      </c>
      <c r="P471" s="18">
        <v>0.25240400000000002</v>
      </c>
      <c r="Q471" s="220">
        <v>0.25240400000000002</v>
      </c>
      <c r="R471" s="220">
        <v>0</v>
      </c>
    </row>
    <row r="472" spans="1:18" hidden="1" outlineLevel="1" x14ac:dyDescent="0.25">
      <c r="A472" s="16" t="s">
        <v>22</v>
      </c>
      <c r="C472" s="18"/>
      <c r="D472" s="18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0.24990399999999999</v>
      </c>
      <c r="N472" s="18">
        <v>0.24990399999999999</v>
      </c>
      <c r="O472" s="18">
        <v>0.24990399999999999</v>
      </c>
      <c r="P472" s="18">
        <v>0.25240400000000002</v>
      </c>
      <c r="Q472" s="220">
        <v>0.25240400000000002</v>
      </c>
      <c r="R472" s="220">
        <v>0.25240400000000002</v>
      </c>
    </row>
    <row r="473" spans="1:18" hidden="1" outlineLevel="1" x14ac:dyDescent="0.25">
      <c r="A473" s="16" t="s">
        <v>23</v>
      </c>
      <c r="C473" s="18"/>
      <c r="D473" s="18">
        <v>0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0.24990399999999999</v>
      </c>
      <c r="N473" s="18">
        <v>0.24990399999999999</v>
      </c>
      <c r="O473" s="18">
        <v>0.24990399999999999</v>
      </c>
      <c r="P473" s="18">
        <v>0.25240400000000002</v>
      </c>
      <c r="Q473" s="220">
        <v>0.25240400000000002</v>
      </c>
      <c r="R473" s="220">
        <v>0</v>
      </c>
    </row>
    <row r="474" spans="1:18" hidden="1" outlineLevel="1" x14ac:dyDescent="0.25">
      <c r="A474" s="16" t="s">
        <v>24</v>
      </c>
      <c r="C474" s="18"/>
      <c r="D474" s="18">
        <v>0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>
        <v>0</v>
      </c>
      <c r="Q474" s="220">
        <v>0</v>
      </c>
      <c r="R474" s="220">
        <v>0</v>
      </c>
    </row>
    <row r="475" spans="1:18" hidden="1" outlineLevel="1" x14ac:dyDescent="0.25">
      <c r="A475" s="36" t="s">
        <v>795</v>
      </c>
      <c r="B475" s="37"/>
      <c r="C475" s="18"/>
      <c r="D475" s="18">
        <v>0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  <c r="P475" s="18">
        <v>0</v>
      </c>
      <c r="Q475" s="220">
        <v>0</v>
      </c>
      <c r="R475" s="220">
        <v>0</v>
      </c>
    </row>
    <row r="476" spans="1:18" hidden="1" outlineLevel="1" x14ac:dyDescent="0.2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220"/>
      <c r="R476" s="220"/>
    </row>
    <row r="477" spans="1:18" hidden="1" outlineLevel="1" x14ac:dyDescent="0.25">
      <c r="A477" s="49" t="s">
        <v>201</v>
      </c>
      <c r="B477" s="50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220"/>
      <c r="R477" s="220"/>
    </row>
    <row r="478" spans="1:18" hidden="1" outlineLevel="1" x14ac:dyDescent="0.25">
      <c r="A478" s="16" t="s">
        <v>202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220"/>
      <c r="R478" s="220"/>
    </row>
    <row r="479" spans="1:18" hidden="1" outlineLevel="1" x14ac:dyDescent="0.25">
      <c r="A479" s="16" t="s">
        <v>203</v>
      </c>
      <c r="C479" s="18"/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220">
        <v>0</v>
      </c>
      <c r="R479" s="220">
        <v>0</v>
      </c>
    </row>
    <row r="480" spans="1:18" hidden="1" outlineLevel="1" x14ac:dyDescent="0.25">
      <c r="A480" s="16" t="s">
        <v>204</v>
      </c>
      <c r="C480" s="18"/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220">
        <v>0</v>
      </c>
      <c r="R480" s="220">
        <v>0</v>
      </c>
    </row>
    <row r="481" spans="1:18" hidden="1" outlineLevel="1" x14ac:dyDescent="0.25">
      <c r="A481" s="16" t="s">
        <v>629</v>
      </c>
      <c r="C481" s="18"/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220">
        <v>0</v>
      </c>
      <c r="R481" s="220">
        <v>0</v>
      </c>
    </row>
    <row r="482" spans="1:18" hidden="1" outlineLevel="1" x14ac:dyDescent="0.25">
      <c r="A482" s="16" t="s">
        <v>13</v>
      </c>
      <c r="C482" s="18"/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220">
        <v>0</v>
      </c>
      <c r="R482" s="220">
        <v>0</v>
      </c>
    </row>
    <row r="483" spans="1:18" hidden="1" outlineLevel="1" x14ac:dyDescent="0.25">
      <c r="A483" s="16" t="s">
        <v>14</v>
      </c>
      <c r="C483" s="18"/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220">
        <v>0</v>
      </c>
      <c r="R483" s="220">
        <v>0</v>
      </c>
    </row>
    <row r="484" spans="1:18" hidden="1" outlineLevel="1" x14ac:dyDescent="0.25">
      <c r="A484" s="16" t="s">
        <v>15</v>
      </c>
      <c r="C484" s="18"/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>
        <v>0</v>
      </c>
      <c r="Q484" s="220">
        <v>0</v>
      </c>
      <c r="R484" s="220">
        <v>0.13240399999999999</v>
      </c>
    </row>
    <row r="485" spans="1:18" hidden="1" outlineLevel="1" x14ac:dyDescent="0.25">
      <c r="A485" s="16" t="s">
        <v>16</v>
      </c>
      <c r="C485" s="18"/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0.21290932454780001</v>
      </c>
      <c r="Q485" s="220">
        <v>0.1642773521235</v>
      </c>
      <c r="R485" s="220">
        <v>0.1562337556557</v>
      </c>
    </row>
    <row r="486" spans="1:18" hidden="1" outlineLevel="1" x14ac:dyDescent="0.25">
      <c r="A486" s="16" t="s">
        <v>17</v>
      </c>
      <c r="C486" s="18"/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18">
        <v>0.18990399999999999</v>
      </c>
      <c r="P486" s="18">
        <v>0.19240399999999999</v>
      </c>
      <c r="Q486" s="220">
        <v>0.18911208636589999</v>
      </c>
      <c r="R486" s="220">
        <v>0.192553962341</v>
      </c>
    </row>
    <row r="487" spans="1:18" hidden="1" outlineLevel="1" x14ac:dyDescent="0.25">
      <c r="A487" s="16" t="s">
        <v>18</v>
      </c>
      <c r="C487" s="18"/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18">
        <v>0.24990399999999999</v>
      </c>
      <c r="P487" s="18">
        <v>0.1439396582354</v>
      </c>
      <c r="Q487" s="220">
        <v>0.15260803024380001</v>
      </c>
      <c r="R487" s="220">
        <v>0.1575704594448</v>
      </c>
    </row>
    <row r="488" spans="1:18" hidden="1" outlineLevel="1" x14ac:dyDescent="0.25">
      <c r="A488" s="16" t="s">
        <v>19</v>
      </c>
      <c r="C488" s="18"/>
      <c r="D488" s="18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0.16240399999999999</v>
      </c>
      <c r="Q488" s="220">
        <v>0.1534922253181</v>
      </c>
      <c r="R488" s="220">
        <v>0.15349999281820001</v>
      </c>
    </row>
    <row r="489" spans="1:18" hidden="1" outlineLevel="1" x14ac:dyDescent="0.25">
      <c r="A489" s="16" t="s">
        <v>20</v>
      </c>
      <c r="C489" s="18"/>
      <c r="D489" s="18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0.13240399999999999</v>
      </c>
      <c r="Q489" s="220">
        <v>0.13240399999999999</v>
      </c>
      <c r="R489" s="220">
        <v>0.14124044392230001</v>
      </c>
    </row>
    <row r="490" spans="1:18" hidden="1" outlineLevel="1" x14ac:dyDescent="0.25">
      <c r="A490" s="16" t="s">
        <v>21</v>
      </c>
      <c r="C490" s="18"/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0.13240399999999999</v>
      </c>
      <c r="Q490" s="220">
        <v>0.13240399999999999</v>
      </c>
      <c r="R490" s="220">
        <v>0.13611358335279999</v>
      </c>
    </row>
    <row r="491" spans="1:18" hidden="1" outlineLevel="1" x14ac:dyDescent="0.25">
      <c r="A491" s="16" t="s">
        <v>22</v>
      </c>
      <c r="C491" s="18"/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0.15990399999999999</v>
      </c>
      <c r="P491" s="18">
        <v>0.16240399999999999</v>
      </c>
      <c r="Q491" s="220">
        <v>0.16240399999999999</v>
      </c>
      <c r="R491" s="220">
        <v>0.15547460432329999</v>
      </c>
    </row>
    <row r="492" spans="1:18" hidden="1" outlineLevel="1" x14ac:dyDescent="0.25">
      <c r="A492" s="16" t="s">
        <v>23</v>
      </c>
      <c r="C492" s="18"/>
      <c r="D492" s="18">
        <v>0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18">
        <v>0</v>
      </c>
      <c r="P492" s="18">
        <v>0</v>
      </c>
      <c r="Q492" s="220">
        <v>0</v>
      </c>
      <c r="R492" s="220">
        <v>0.13240399999999999</v>
      </c>
    </row>
    <row r="493" spans="1:18" hidden="1" outlineLevel="1" x14ac:dyDescent="0.25">
      <c r="A493" s="16" t="s">
        <v>24</v>
      </c>
      <c r="C493" s="18"/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18">
        <v>0</v>
      </c>
      <c r="P493" s="18">
        <v>0</v>
      </c>
      <c r="Q493" s="220">
        <v>0</v>
      </c>
      <c r="R493" s="220">
        <v>0</v>
      </c>
    </row>
    <row r="494" spans="1:18" hidden="1" outlineLevel="1" x14ac:dyDescent="0.25">
      <c r="A494" s="36" t="s">
        <v>795</v>
      </c>
      <c r="B494" s="37"/>
      <c r="C494" s="18"/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220">
        <v>0</v>
      </c>
      <c r="R494" s="220">
        <v>0</v>
      </c>
    </row>
    <row r="495" spans="1:18" hidden="1" outlineLevel="1" x14ac:dyDescent="0.25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220"/>
      <c r="R495" s="220"/>
    </row>
    <row r="496" spans="1:18" hidden="1" outlineLevel="1" x14ac:dyDescent="0.25">
      <c r="A496" s="49" t="s">
        <v>205</v>
      </c>
      <c r="B496" s="50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220"/>
      <c r="R496" s="220"/>
    </row>
    <row r="497" spans="1:18" hidden="1" outlineLevel="1" x14ac:dyDescent="0.25">
      <c r="A497" s="16" t="s">
        <v>206</v>
      </c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220"/>
      <c r="R497" s="220"/>
    </row>
    <row r="498" spans="1:18" hidden="1" outlineLevel="1" x14ac:dyDescent="0.25">
      <c r="A498" s="16" t="s">
        <v>207</v>
      </c>
      <c r="C498" s="18"/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220">
        <v>0</v>
      </c>
      <c r="R498" s="220">
        <v>0</v>
      </c>
    </row>
    <row r="499" spans="1:18" hidden="1" outlineLevel="1" x14ac:dyDescent="0.25">
      <c r="A499" s="16" t="s">
        <v>208</v>
      </c>
      <c r="C499" s="18"/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220">
        <v>0</v>
      </c>
      <c r="R499" s="220">
        <v>0</v>
      </c>
    </row>
    <row r="500" spans="1:18" hidden="1" outlineLevel="1" x14ac:dyDescent="0.25">
      <c r="A500" s="16" t="s">
        <v>629</v>
      </c>
      <c r="C500" s="18"/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220">
        <v>0</v>
      </c>
      <c r="R500" s="220">
        <v>0</v>
      </c>
    </row>
    <row r="501" spans="1:18" hidden="1" outlineLevel="1" x14ac:dyDescent="0.25">
      <c r="A501" s="16" t="s">
        <v>13</v>
      </c>
      <c r="C501" s="18"/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220">
        <v>0</v>
      </c>
      <c r="R501" s="220">
        <v>0</v>
      </c>
    </row>
    <row r="502" spans="1:18" hidden="1" outlineLevel="1" x14ac:dyDescent="0.25">
      <c r="A502" s="16" t="s">
        <v>14</v>
      </c>
      <c r="C502" s="18"/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220">
        <v>0</v>
      </c>
      <c r="R502" s="220">
        <v>0</v>
      </c>
    </row>
    <row r="503" spans="1:18" hidden="1" outlineLevel="1" x14ac:dyDescent="0.25">
      <c r="A503" s="16" t="s">
        <v>15</v>
      </c>
      <c r="C503" s="18"/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220">
        <v>0</v>
      </c>
      <c r="R503" s="220">
        <v>0</v>
      </c>
    </row>
    <row r="504" spans="1:18" hidden="1" outlineLevel="1" x14ac:dyDescent="0.25">
      <c r="A504" s="16" t="s">
        <v>16</v>
      </c>
      <c r="C504" s="18"/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220">
        <v>0</v>
      </c>
      <c r="R504" s="220">
        <v>0</v>
      </c>
    </row>
    <row r="505" spans="1:18" hidden="1" outlineLevel="1" x14ac:dyDescent="0.25">
      <c r="A505" s="16" t="s">
        <v>17</v>
      </c>
      <c r="C505" s="18"/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220">
        <v>0</v>
      </c>
      <c r="R505" s="220">
        <v>0</v>
      </c>
    </row>
    <row r="506" spans="1:18" hidden="1" outlineLevel="1" x14ac:dyDescent="0.25">
      <c r="A506" s="16" t="s">
        <v>18</v>
      </c>
      <c r="C506" s="18"/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220">
        <v>0</v>
      </c>
      <c r="R506" s="220">
        <v>0</v>
      </c>
    </row>
    <row r="507" spans="1:18" hidden="1" outlineLevel="1" x14ac:dyDescent="0.25">
      <c r="A507" s="16" t="s">
        <v>19</v>
      </c>
      <c r="C507" s="18"/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220">
        <v>0</v>
      </c>
      <c r="R507" s="220">
        <v>0</v>
      </c>
    </row>
    <row r="508" spans="1:18" hidden="1" outlineLevel="1" x14ac:dyDescent="0.25">
      <c r="A508" s="16" t="s">
        <v>20</v>
      </c>
      <c r="C508" s="18"/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220">
        <v>0</v>
      </c>
      <c r="R508" s="220">
        <v>0</v>
      </c>
    </row>
    <row r="509" spans="1:18" hidden="1" outlineLevel="1" x14ac:dyDescent="0.25">
      <c r="A509" s="16" t="s">
        <v>21</v>
      </c>
      <c r="C509" s="18"/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220">
        <v>0</v>
      </c>
      <c r="R509" s="220">
        <v>0</v>
      </c>
    </row>
    <row r="510" spans="1:18" hidden="1" outlineLevel="1" x14ac:dyDescent="0.25">
      <c r="A510" s="16" t="s">
        <v>22</v>
      </c>
      <c r="C510" s="18"/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220">
        <v>0</v>
      </c>
      <c r="R510" s="220">
        <v>0</v>
      </c>
    </row>
    <row r="511" spans="1:18" hidden="1" outlineLevel="1" x14ac:dyDescent="0.25">
      <c r="A511" s="16" t="s">
        <v>23</v>
      </c>
      <c r="C511" s="18"/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220">
        <v>0</v>
      </c>
      <c r="R511" s="220">
        <v>0</v>
      </c>
    </row>
    <row r="512" spans="1:18" hidden="1" outlineLevel="1" x14ac:dyDescent="0.25">
      <c r="A512" s="16" t="s">
        <v>24</v>
      </c>
      <c r="C512" s="18"/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220">
        <v>0</v>
      </c>
      <c r="R512" s="220">
        <v>0</v>
      </c>
    </row>
    <row r="513" spans="1:18" hidden="1" outlineLevel="1" x14ac:dyDescent="0.25">
      <c r="A513" s="36" t="s">
        <v>795</v>
      </c>
      <c r="B513" s="37"/>
      <c r="C513" s="18"/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220">
        <v>0</v>
      </c>
      <c r="R513" s="220">
        <v>0</v>
      </c>
    </row>
    <row r="514" spans="1:18" hidden="1" outlineLevel="1" x14ac:dyDescent="0.25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220"/>
      <c r="R514" s="220"/>
    </row>
    <row r="515" spans="1:18" hidden="1" outlineLevel="1" x14ac:dyDescent="0.25">
      <c r="A515" s="16" t="s">
        <v>209</v>
      </c>
    </row>
    <row r="516" spans="1:18" hidden="1" outlineLevel="1" x14ac:dyDescent="0.25">
      <c r="A516" s="49" t="s">
        <v>210</v>
      </c>
      <c r="B516" s="50"/>
    </row>
    <row r="517" spans="1:18" hidden="1" outlineLevel="1" x14ac:dyDescent="0.25">
      <c r="A517" s="16" t="s">
        <v>211</v>
      </c>
    </row>
    <row r="518" spans="1:18" hidden="1" outlineLevel="1" x14ac:dyDescent="0.25">
      <c r="A518" s="28" t="s">
        <v>212</v>
      </c>
      <c r="B518" s="32"/>
      <c r="C518" s="19"/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224">
        <v>0</v>
      </c>
      <c r="R518" s="224">
        <v>0</v>
      </c>
    </row>
    <row r="519" spans="1:18" hidden="1" outlineLevel="1" x14ac:dyDescent="0.25">
      <c r="A519" s="28" t="s">
        <v>213</v>
      </c>
      <c r="B519" s="32"/>
      <c r="C519" s="19"/>
      <c r="D519" s="19">
        <v>10000</v>
      </c>
      <c r="E519" s="19">
        <v>10000</v>
      </c>
      <c r="F519" s="19">
        <v>8240</v>
      </c>
      <c r="G519" s="19">
        <v>10063.636364</v>
      </c>
      <c r="H519" s="19">
        <v>0</v>
      </c>
      <c r="I519" s="19">
        <v>9453.8461540000008</v>
      </c>
      <c r="J519" s="19">
        <v>9355.5555559999993</v>
      </c>
      <c r="K519" s="19">
        <v>0</v>
      </c>
      <c r="L519" s="19">
        <v>0</v>
      </c>
      <c r="M519" s="19">
        <v>7779.5774650000003</v>
      </c>
      <c r="N519" s="19">
        <v>8246.6666669999995</v>
      </c>
      <c r="O519" s="19">
        <v>8246.6666669999995</v>
      </c>
      <c r="P519" s="19">
        <v>8246.6666669999995</v>
      </c>
      <c r="Q519" s="224">
        <v>8246.6666669999995</v>
      </c>
      <c r="R519" s="224">
        <v>0</v>
      </c>
    </row>
    <row r="520" spans="1:18" hidden="1" outlineLevel="1" x14ac:dyDescent="0.25">
      <c r="A520" s="28" t="s">
        <v>629</v>
      </c>
      <c r="B520" s="32"/>
      <c r="C520" s="19"/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224">
        <v>0</v>
      </c>
      <c r="R520" s="224">
        <v>0</v>
      </c>
    </row>
    <row r="521" spans="1:18" hidden="1" outlineLevel="1" x14ac:dyDescent="0.25">
      <c r="A521" s="28" t="s">
        <v>13</v>
      </c>
      <c r="B521" s="32"/>
      <c r="C521" s="19"/>
      <c r="D521" s="19">
        <v>0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224">
        <v>0</v>
      </c>
      <c r="R521" s="224">
        <v>0</v>
      </c>
    </row>
    <row r="522" spans="1:18" hidden="1" outlineLevel="1" x14ac:dyDescent="0.25">
      <c r="A522" s="28" t="s">
        <v>14</v>
      </c>
      <c r="B522" s="32"/>
      <c r="C522" s="19"/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224">
        <v>0</v>
      </c>
      <c r="R522" s="224">
        <v>0</v>
      </c>
    </row>
    <row r="523" spans="1:18" hidden="1" outlineLevel="1" x14ac:dyDescent="0.25">
      <c r="A523" s="28" t="s">
        <v>15</v>
      </c>
      <c r="B523" s="32"/>
      <c r="C523" s="19"/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224">
        <v>0</v>
      </c>
      <c r="R523" s="224">
        <v>0</v>
      </c>
    </row>
    <row r="524" spans="1:18" hidden="1" outlineLevel="1" x14ac:dyDescent="0.25">
      <c r="A524" s="28" t="s">
        <v>16</v>
      </c>
      <c r="B524" s="32"/>
      <c r="C524" s="19"/>
      <c r="D524" s="19">
        <v>0</v>
      </c>
      <c r="E524" s="19">
        <v>0</v>
      </c>
      <c r="F524" s="19">
        <v>0</v>
      </c>
      <c r="G524" s="19">
        <v>0</v>
      </c>
      <c r="H524" s="19">
        <v>3000</v>
      </c>
      <c r="I524" s="19">
        <v>0</v>
      </c>
      <c r="J524" s="19">
        <v>0</v>
      </c>
      <c r="K524" s="19">
        <v>3000</v>
      </c>
      <c r="L524" s="19">
        <v>3724.4897959999998</v>
      </c>
      <c r="M524" s="19">
        <v>3690.909091</v>
      </c>
      <c r="N524" s="19">
        <v>3650</v>
      </c>
      <c r="O524" s="19">
        <v>3647.945205</v>
      </c>
      <c r="P524" s="19">
        <v>3647.945205</v>
      </c>
      <c r="Q524" s="224">
        <v>3647.945205</v>
      </c>
      <c r="R524" s="224">
        <v>3647.945205</v>
      </c>
    </row>
    <row r="525" spans="1:18" hidden="1" outlineLevel="1" x14ac:dyDescent="0.25">
      <c r="A525" s="28" t="s">
        <v>17</v>
      </c>
      <c r="B525" s="32"/>
      <c r="C525" s="19"/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3550</v>
      </c>
      <c r="L525" s="19">
        <v>5126.5432099999998</v>
      </c>
      <c r="M525" s="19">
        <v>5030.4568529999997</v>
      </c>
      <c r="N525" s="19">
        <v>5009.21659</v>
      </c>
      <c r="O525" s="19">
        <v>5000</v>
      </c>
      <c r="P525" s="19">
        <v>5000</v>
      </c>
      <c r="Q525" s="224">
        <v>5000</v>
      </c>
      <c r="R525" s="224">
        <v>4990.78341</v>
      </c>
    </row>
    <row r="526" spans="1:18" hidden="1" outlineLevel="1" x14ac:dyDescent="0.25">
      <c r="A526" s="28" t="s">
        <v>18</v>
      </c>
      <c r="B526" s="32"/>
      <c r="C526" s="19"/>
      <c r="D526" s="19">
        <v>0</v>
      </c>
      <c r="E526" s="19">
        <v>0</v>
      </c>
      <c r="F526" s="19">
        <v>0</v>
      </c>
      <c r="G526" s="19">
        <v>0</v>
      </c>
      <c r="H526" s="19">
        <v>3700</v>
      </c>
      <c r="I526" s="19">
        <v>0</v>
      </c>
      <c r="J526" s="19">
        <v>0</v>
      </c>
      <c r="K526" s="19">
        <v>5550</v>
      </c>
      <c r="L526" s="19">
        <v>6046.3878329999998</v>
      </c>
      <c r="M526" s="19">
        <v>6055.1428569999998</v>
      </c>
      <c r="N526" s="19">
        <v>6053.5064940000002</v>
      </c>
      <c r="O526" s="19">
        <v>6056.5552699999998</v>
      </c>
      <c r="P526" s="19">
        <v>6062.6943010000005</v>
      </c>
      <c r="Q526" s="224">
        <v>6065.2849740000001</v>
      </c>
      <c r="R526" s="224">
        <v>6065.2849740000001</v>
      </c>
    </row>
    <row r="527" spans="1:18" hidden="1" outlineLevel="1" x14ac:dyDescent="0.25">
      <c r="A527" s="28" t="s">
        <v>19</v>
      </c>
      <c r="B527" s="32"/>
      <c r="C527" s="19"/>
      <c r="D527" s="19">
        <v>0</v>
      </c>
      <c r="E527" s="19">
        <v>0</v>
      </c>
      <c r="F527" s="19">
        <v>0</v>
      </c>
      <c r="G527" s="19">
        <v>0</v>
      </c>
      <c r="H527" s="19">
        <v>7500</v>
      </c>
      <c r="I527" s="19">
        <v>0</v>
      </c>
      <c r="J527" s="19">
        <v>0</v>
      </c>
      <c r="K527" s="19">
        <v>7600</v>
      </c>
      <c r="L527" s="19">
        <v>7436.9146010000004</v>
      </c>
      <c r="M527" s="19">
        <v>7419.6544279999998</v>
      </c>
      <c r="N527" s="19">
        <v>7443.51145</v>
      </c>
      <c r="O527" s="19">
        <v>7439.2380949999997</v>
      </c>
      <c r="P527" s="19">
        <v>7439.8467430000001</v>
      </c>
      <c r="Q527" s="224">
        <v>7433.0134360000002</v>
      </c>
      <c r="R527" s="224">
        <v>7454.3186180000002</v>
      </c>
    </row>
    <row r="528" spans="1:18" hidden="1" outlineLevel="1" x14ac:dyDescent="0.25">
      <c r="A528" s="28" t="s">
        <v>20</v>
      </c>
      <c r="B528" s="32"/>
      <c r="C528" s="19"/>
      <c r="D528" s="19">
        <v>0</v>
      </c>
      <c r="E528" s="19">
        <v>0</v>
      </c>
      <c r="F528" s="19">
        <v>0</v>
      </c>
      <c r="G528" s="19">
        <v>0</v>
      </c>
      <c r="H528" s="19">
        <v>35000</v>
      </c>
      <c r="I528" s="19">
        <v>0</v>
      </c>
      <c r="J528" s="19">
        <v>0</v>
      </c>
      <c r="K528" s="19">
        <v>11000</v>
      </c>
      <c r="L528" s="19">
        <v>8013.6498519999996</v>
      </c>
      <c r="M528" s="19">
        <v>8009.4218419999997</v>
      </c>
      <c r="N528" s="19">
        <v>8013.1931169999998</v>
      </c>
      <c r="O528" s="19">
        <v>8000.7547169999998</v>
      </c>
      <c r="P528" s="19">
        <v>7988.7619050000003</v>
      </c>
      <c r="Q528" s="224">
        <v>7993.881453</v>
      </c>
      <c r="R528" s="224">
        <v>8001.9305020000002</v>
      </c>
    </row>
    <row r="529" spans="1:18" hidden="1" outlineLevel="1" x14ac:dyDescent="0.25">
      <c r="A529" s="28" t="s">
        <v>21</v>
      </c>
      <c r="B529" s="32"/>
      <c r="C529" s="19"/>
      <c r="D529" s="19">
        <v>0</v>
      </c>
      <c r="E529" s="19">
        <v>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8341.6666669999995</v>
      </c>
      <c r="L529" s="19">
        <v>8467.1568630000002</v>
      </c>
      <c r="M529" s="19">
        <v>8389.8113209999992</v>
      </c>
      <c r="N529" s="19">
        <v>8384.1243859999995</v>
      </c>
      <c r="O529" s="19">
        <v>8356.8438000000006</v>
      </c>
      <c r="P529" s="19">
        <v>8359.7719870000001</v>
      </c>
      <c r="Q529" s="224">
        <v>8355.2631579999997</v>
      </c>
      <c r="R529" s="224">
        <v>8365.9504130000005</v>
      </c>
    </row>
    <row r="530" spans="1:18" hidden="1" outlineLevel="1" x14ac:dyDescent="0.25">
      <c r="A530" s="28" t="s">
        <v>22</v>
      </c>
      <c r="B530" s="32"/>
      <c r="C530" s="19"/>
      <c r="D530" s="19">
        <v>0</v>
      </c>
      <c r="E530" s="19">
        <v>0</v>
      </c>
      <c r="F530" s="19">
        <v>0</v>
      </c>
      <c r="G530" s="19">
        <v>0</v>
      </c>
      <c r="H530" s="19">
        <v>9250</v>
      </c>
      <c r="I530" s="19">
        <v>0</v>
      </c>
      <c r="J530" s="19">
        <v>0</v>
      </c>
      <c r="K530" s="19">
        <v>9314.2857139999996</v>
      </c>
      <c r="L530" s="19">
        <v>8299.5203839999995</v>
      </c>
      <c r="M530" s="19">
        <v>8354.1237110000002</v>
      </c>
      <c r="N530" s="19">
        <v>8366.8148149999997</v>
      </c>
      <c r="O530" s="19">
        <v>8371.5124820000001</v>
      </c>
      <c r="P530" s="19">
        <v>8377.3333330000005</v>
      </c>
      <c r="Q530" s="224">
        <v>8358.5735960000002</v>
      </c>
      <c r="R530" s="224">
        <v>8351.4592929999999</v>
      </c>
    </row>
    <row r="531" spans="1:18" hidden="1" outlineLevel="1" x14ac:dyDescent="0.25">
      <c r="A531" s="28" t="s">
        <v>23</v>
      </c>
      <c r="B531" s="32"/>
      <c r="C531" s="19"/>
      <c r="D531" s="19">
        <v>0</v>
      </c>
      <c r="E531" s="19">
        <v>0</v>
      </c>
      <c r="F531" s="19">
        <v>0</v>
      </c>
      <c r="G531" s="19">
        <v>0</v>
      </c>
      <c r="H531" s="19">
        <v>10000</v>
      </c>
      <c r="I531" s="19">
        <v>0</v>
      </c>
      <c r="J531" s="19">
        <v>0</v>
      </c>
      <c r="K531" s="19">
        <v>7383.3333329999996</v>
      </c>
      <c r="L531" s="19">
        <v>8272.3557689999998</v>
      </c>
      <c r="M531" s="19">
        <v>8371.206897</v>
      </c>
      <c r="N531" s="19">
        <v>8365.2616280000002</v>
      </c>
      <c r="O531" s="19">
        <v>8369.8879550000001</v>
      </c>
      <c r="P531" s="19">
        <v>8348.9239600000001</v>
      </c>
      <c r="Q531" s="224">
        <v>8331.1859440000007</v>
      </c>
      <c r="R531" s="224">
        <v>8307.7496269999992</v>
      </c>
    </row>
    <row r="532" spans="1:18" hidden="1" outlineLevel="1" x14ac:dyDescent="0.25">
      <c r="A532" s="28" t="s">
        <v>24</v>
      </c>
      <c r="B532" s="32"/>
      <c r="C532" s="19"/>
      <c r="D532" s="19">
        <v>0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7500</v>
      </c>
      <c r="L532" s="19">
        <v>7867.636364</v>
      </c>
      <c r="M532" s="19">
        <v>7949.74359</v>
      </c>
      <c r="N532" s="19">
        <v>7950.7625269999999</v>
      </c>
      <c r="O532" s="19">
        <v>7936.0169489999998</v>
      </c>
      <c r="P532" s="19">
        <v>7929.2110869999997</v>
      </c>
      <c r="Q532" s="224">
        <v>7896.2800880000004</v>
      </c>
      <c r="R532" s="224">
        <v>7874.7767860000004</v>
      </c>
    </row>
    <row r="533" spans="1:18" hidden="1" outlineLevel="1" x14ac:dyDescent="0.25">
      <c r="A533" s="36" t="s">
        <v>795</v>
      </c>
      <c r="B533" s="37"/>
      <c r="C533" s="19"/>
      <c r="D533" s="19">
        <v>0</v>
      </c>
      <c r="E533" s="19">
        <v>0</v>
      </c>
      <c r="F533" s="19">
        <v>0</v>
      </c>
      <c r="G533" s="19">
        <v>0</v>
      </c>
      <c r="H533" s="19">
        <v>10000</v>
      </c>
      <c r="I533" s="19">
        <v>0</v>
      </c>
      <c r="J533" s="19">
        <v>0</v>
      </c>
      <c r="K533" s="19">
        <v>10000</v>
      </c>
      <c r="L533" s="19">
        <v>8155.5555560000003</v>
      </c>
      <c r="M533" s="19">
        <v>7939.5061729999998</v>
      </c>
      <c r="N533" s="19">
        <v>8154.1666670000004</v>
      </c>
      <c r="O533" s="19">
        <v>8089.7959179999998</v>
      </c>
      <c r="P533" s="19">
        <v>8089.7959179999998</v>
      </c>
      <c r="Q533" s="224">
        <v>8070.1030929999997</v>
      </c>
      <c r="R533" s="224">
        <v>8029.4736839999996</v>
      </c>
    </row>
    <row r="534" spans="1:18" hidden="1" outlineLevel="1" x14ac:dyDescent="0.25">
      <c r="A534" s="28"/>
      <c r="B534" s="32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224"/>
      <c r="R534" s="224"/>
    </row>
    <row r="535" spans="1:18" hidden="1" outlineLevel="1" x14ac:dyDescent="0.25">
      <c r="A535" s="16" t="s">
        <v>214</v>
      </c>
      <c r="C535" s="18"/>
      <c r="D535" s="18">
        <v>8.2896999999999998E-2</v>
      </c>
      <c r="E535" s="18">
        <v>4.0629999999999998E-3</v>
      </c>
      <c r="F535" s="18">
        <v>0.101536407767</v>
      </c>
      <c r="G535" s="18">
        <v>0.13576242095749999</v>
      </c>
      <c r="H535" s="18">
        <v>0.21787786811199999</v>
      </c>
      <c r="I535" s="18">
        <v>0.2056407648495</v>
      </c>
      <c r="J535" s="18">
        <v>0.18558016627080001</v>
      </c>
      <c r="K535" s="18">
        <v>6.3750260416669993E-2</v>
      </c>
      <c r="L535" s="18">
        <v>0.144094894157</v>
      </c>
      <c r="M535" s="18">
        <v>0.25070337690560002</v>
      </c>
      <c r="N535" s="18">
        <v>0.28321371868779999</v>
      </c>
      <c r="O535" s="18">
        <v>0.31940608727749997</v>
      </c>
      <c r="P535" s="18">
        <v>0.3234622498518</v>
      </c>
      <c r="Q535" s="220">
        <v>0.32562852214269999</v>
      </c>
      <c r="R535" s="220">
        <v>0.32542482224480002</v>
      </c>
    </row>
    <row r="536" spans="1:18" hidden="1" outlineLevel="1" x14ac:dyDescent="0.25">
      <c r="A536" s="49" t="s">
        <v>851</v>
      </c>
      <c r="B536" s="50"/>
    </row>
    <row r="537" spans="1:18" hidden="1" outlineLevel="1" x14ac:dyDescent="0.25">
      <c r="A537" s="16" t="s">
        <v>216</v>
      </c>
    </row>
    <row r="538" spans="1:18" hidden="1" outlineLevel="1" x14ac:dyDescent="0.25">
      <c r="A538" s="16" t="s">
        <v>217</v>
      </c>
      <c r="C538" s="18"/>
      <c r="D538" s="18">
        <v>0.5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0.73359073359070004</v>
      </c>
      <c r="L538" s="18">
        <v>2.994011976048E-2</v>
      </c>
      <c r="M538" s="18">
        <v>6.7096774193550002E-3</v>
      </c>
      <c r="N538" s="18">
        <v>1.1512779184900001E-2</v>
      </c>
      <c r="O538" s="18">
        <v>0</v>
      </c>
      <c r="P538" s="18">
        <v>0</v>
      </c>
      <c r="Q538" s="220">
        <v>0</v>
      </c>
      <c r="R538" s="220">
        <v>0</v>
      </c>
    </row>
    <row r="539" spans="1:18" hidden="1" outlineLevel="1" x14ac:dyDescent="0.25">
      <c r="A539" s="16" t="s">
        <v>218</v>
      </c>
      <c r="C539" s="18"/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220">
        <v>0</v>
      </c>
      <c r="R539" s="220">
        <v>0</v>
      </c>
    </row>
    <row r="540" spans="1:18" hidden="1" outlineLevel="1" x14ac:dyDescent="0.25">
      <c r="A540" s="16" t="s">
        <v>219</v>
      </c>
      <c r="C540" s="18"/>
      <c r="D540" s="18">
        <v>0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3.52236703064E-4</v>
      </c>
      <c r="M540" s="18">
        <v>5.1612903225800003E-4</v>
      </c>
      <c r="N540" s="18">
        <v>6.9076675109400003E-4</v>
      </c>
      <c r="O540" s="18">
        <v>6.8744271310700001E-4</v>
      </c>
      <c r="P540" s="18">
        <v>6.9444444444399995E-4</v>
      </c>
      <c r="Q540" s="220">
        <v>7.0290534208100001E-4</v>
      </c>
      <c r="R540" s="220">
        <v>7.1208165202899995E-4</v>
      </c>
    </row>
    <row r="541" spans="1:18" hidden="1" outlineLevel="1" x14ac:dyDescent="0.25">
      <c r="A541" s="16" t="s">
        <v>220</v>
      </c>
      <c r="C541" s="18"/>
      <c r="D541" s="18">
        <v>0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7.0447340612899995E-4</v>
      </c>
      <c r="M541" s="18">
        <v>7.7419354838700004E-4</v>
      </c>
      <c r="N541" s="18">
        <v>6.9076675109400003E-4</v>
      </c>
      <c r="O541" s="18">
        <v>4.5829514207099999E-4</v>
      </c>
      <c r="P541" s="18">
        <v>4.6296296296300001E-4</v>
      </c>
      <c r="Q541" s="220">
        <v>4.6860356138699998E-4</v>
      </c>
      <c r="R541" s="220">
        <v>4.7472110135299999E-4</v>
      </c>
    </row>
    <row r="542" spans="1:18" hidden="1" outlineLevel="1" x14ac:dyDescent="0.25">
      <c r="A542" s="16" t="s">
        <v>221</v>
      </c>
      <c r="C542" s="18"/>
      <c r="D542" s="18">
        <v>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3.8610038610039999E-3</v>
      </c>
      <c r="L542" s="18">
        <v>2.8178936245159998E-3</v>
      </c>
      <c r="M542" s="18">
        <v>2.322580645161E-3</v>
      </c>
      <c r="N542" s="18">
        <v>2.302555836979E-3</v>
      </c>
      <c r="O542" s="18">
        <v>2.2914757103570001E-3</v>
      </c>
      <c r="P542" s="18">
        <v>2.3148148148149999E-3</v>
      </c>
      <c r="Q542" s="220">
        <v>2.3430178069349999E-3</v>
      </c>
      <c r="R542" s="220">
        <v>2.3736055067650002E-3</v>
      </c>
    </row>
    <row r="543" spans="1:18" hidden="1" outlineLevel="1" x14ac:dyDescent="0.25">
      <c r="A543" s="16" t="s">
        <v>222</v>
      </c>
      <c r="C543" s="18"/>
      <c r="D543" s="18"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3.5223670306450002E-3</v>
      </c>
      <c r="M543" s="18">
        <v>4.1290322580650003E-3</v>
      </c>
      <c r="N543" s="18">
        <v>4.1446005065619998E-3</v>
      </c>
      <c r="O543" s="18">
        <v>3.8955087076080002E-3</v>
      </c>
      <c r="P543" s="18">
        <v>3.935185185185E-3</v>
      </c>
      <c r="Q543" s="220">
        <v>3.9831302717899999E-3</v>
      </c>
      <c r="R543" s="220">
        <v>4.0351293615000002E-3</v>
      </c>
    </row>
    <row r="544" spans="1:18" hidden="1" outlineLevel="1" x14ac:dyDescent="0.25">
      <c r="A544" s="16" t="s">
        <v>223</v>
      </c>
      <c r="C544" s="18"/>
      <c r="D544" s="18"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4.9313138429019996E-3</v>
      </c>
      <c r="M544" s="18">
        <v>5.1612903225809999E-3</v>
      </c>
      <c r="N544" s="18">
        <v>4.835367257656E-3</v>
      </c>
      <c r="O544" s="18">
        <v>4.1246562786430001E-3</v>
      </c>
      <c r="P544" s="18">
        <v>4.1666666666669997E-3</v>
      </c>
      <c r="Q544" s="220">
        <v>4.2174320524839999E-3</v>
      </c>
      <c r="R544" s="220">
        <v>4.2724899121769997E-3</v>
      </c>
    </row>
    <row r="545" spans="1:18" hidden="1" outlineLevel="1" x14ac:dyDescent="0.25">
      <c r="A545" s="16" t="s">
        <v>224</v>
      </c>
      <c r="C545" s="18"/>
      <c r="D545" s="18">
        <v>0</v>
      </c>
      <c r="E545" s="18">
        <v>0</v>
      </c>
      <c r="F545" s="18">
        <v>0</v>
      </c>
      <c r="G545" s="18">
        <v>0.1818181818182</v>
      </c>
      <c r="H545" s="18">
        <v>0.1818181818182</v>
      </c>
      <c r="I545" s="18">
        <v>0.2307692307692</v>
      </c>
      <c r="J545" s="18">
        <v>0.16666666666669999</v>
      </c>
      <c r="K545" s="18">
        <v>1.544401544402E-2</v>
      </c>
      <c r="L545" s="18">
        <v>1.2328284607259999E-2</v>
      </c>
      <c r="M545" s="18">
        <v>1.41935483871E-2</v>
      </c>
      <c r="N545" s="18">
        <v>1.4045590605570001E-2</v>
      </c>
      <c r="O545" s="18">
        <v>1.420714940422E-2</v>
      </c>
      <c r="P545" s="18">
        <v>1.4351851851850001E-2</v>
      </c>
      <c r="Q545" s="220">
        <v>1.4526710403E-2</v>
      </c>
      <c r="R545" s="220">
        <v>1.4716354141940001E-2</v>
      </c>
    </row>
    <row r="546" spans="1:18" hidden="1" outlineLevel="1" x14ac:dyDescent="0.25">
      <c r="A546" s="16" t="s">
        <v>225</v>
      </c>
      <c r="C546" s="18"/>
      <c r="D546" s="18">
        <v>0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8.1014441704830003E-3</v>
      </c>
      <c r="M546" s="18">
        <v>8.0000000000000002E-3</v>
      </c>
      <c r="N546" s="18">
        <v>7.8286898457290005E-3</v>
      </c>
      <c r="O546" s="18">
        <v>8.0201649862510008E-3</v>
      </c>
      <c r="P546" s="18">
        <v>8.1018518518520006E-3</v>
      </c>
      <c r="Q546" s="220">
        <v>8.2005623242739998E-3</v>
      </c>
      <c r="R546" s="220">
        <v>7.8328981723240002E-3</v>
      </c>
    </row>
    <row r="547" spans="1:18" hidden="1" outlineLevel="1" x14ac:dyDescent="0.25">
      <c r="A547" s="16" t="s">
        <v>226</v>
      </c>
      <c r="C547" s="18"/>
      <c r="D547" s="18">
        <v>0</v>
      </c>
      <c r="E547" s="18">
        <v>0</v>
      </c>
      <c r="F547" s="18">
        <v>0.2</v>
      </c>
      <c r="G547" s="18">
        <v>9.0909090909089996E-2</v>
      </c>
      <c r="H547" s="18">
        <v>9.0909090909089996E-2</v>
      </c>
      <c r="I547" s="18">
        <v>7.6923076923079994E-2</v>
      </c>
      <c r="J547" s="18">
        <v>5.555555555556E-2</v>
      </c>
      <c r="K547" s="18">
        <v>7.7220077220079997E-3</v>
      </c>
      <c r="L547" s="18">
        <v>2.0429728777739999E-2</v>
      </c>
      <c r="M547" s="18">
        <v>1.9096774193549999E-2</v>
      </c>
      <c r="N547" s="18">
        <v>1.772967994474E-2</v>
      </c>
      <c r="O547" s="18">
        <v>1.8102658111819998E-2</v>
      </c>
      <c r="P547" s="18">
        <v>1.8055555555560002E-2</v>
      </c>
      <c r="Q547" s="220">
        <v>1.82755388941E-2</v>
      </c>
      <c r="R547" s="220">
        <v>1.780204130074E-2</v>
      </c>
    </row>
    <row r="548" spans="1:18" hidden="1" outlineLevel="1" x14ac:dyDescent="0.25">
      <c r="A548" s="16" t="s">
        <v>227</v>
      </c>
      <c r="C548" s="18"/>
      <c r="D548" s="18">
        <v>0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7.7220077220079997E-3</v>
      </c>
      <c r="L548" s="18">
        <v>2.7826699542090001E-2</v>
      </c>
      <c r="M548" s="18">
        <v>2.761290322581E-2</v>
      </c>
      <c r="N548" s="18">
        <v>2.6939903292649999E-2</v>
      </c>
      <c r="O548" s="18">
        <v>2.726856095325E-2</v>
      </c>
      <c r="P548" s="18">
        <v>2.731481481481E-2</v>
      </c>
      <c r="Q548" s="220">
        <v>2.7647610121839999E-2</v>
      </c>
      <c r="R548" s="220">
        <v>2.8008544979819999E-2</v>
      </c>
    </row>
    <row r="549" spans="1:18" hidden="1" outlineLevel="1" x14ac:dyDescent="0.25">
      <c r="A549" s="16" t="s">
        <v>228</v>
      </c>
      <c r="C549" s="18"/>
      <c r="D549" s="18">
        <v>0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5.555555555556E-2</v>
      </c>
      <c r="K549" s="18">
        <v>2.3166023166020001E-2</v>
      </c>
      <c r="L549" s="18">
        <v>7.4674181049669996E-2</v>
      </c>
      <c r="M549" s="18">
        <v>7.4838709677419998E-2</v>
      </c>
      <c r="N549" s="18">
        <v>7.4602809118120006E-2</v>
      </c>
      <c r="O549" s="18">
        <v>7.7222731439049994E-2</v>
      </c>
      <c r="P549" s="18">
        <v>7.7777777777779999E-2</v>
      </c>
      <c r="Q549" s="220">
        <v>7.8491096532329996E-2</v>
      </c>
      <c r="R549" s="220">
        <v>7.8803702824589997E-2</v>
      </c>
    </row>
    <row r="550" spans="1:18" hidden="1" outlineLevel="1" x14ac:dyDescent="0.25">
      <c r="A550" s="16" t="s">
        <v>229</v>
      </c>
      <c r="C550" s="18"/>
      <c r="D550" s="18"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4.633204633205E-2</v>
      </c>
      <c r="L550" s="18">
        <v>0.1845720324058</v>
      </c>
      <c r="M550" s="18">
        <v>0.1814193548387</v>
      </c>
      <c r="N550" s="18">
        <v>0.17775731061479999</v>
      </c>
      <c r="O550" s="18">
        <v>0.1810265811182</v>
      </c>
      <c r="P550" s="18">
        <v>0.1819444444444</v>
      </c>
      <c r="Q550" s="220">
        <v>0.18252108716029999</v>
      </c>
      <c r="R550" s="220">
        <v>0.18395442677429999</v>
      </c>
    </row>
    <row r="551" spans="1:18" hidden="1" outlineLevel="1" x14ac:dyDescent="0.25">
      <c r="A551" s="16" t="s">
        <v>230</v>
      </c>
      <c r="C551" s="18"/>
      <c r="D551" s="18">
        <v>0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1.9305019305019998E-2</v>
      </c>
      <c r="L551" s="18">
        <v>0.1098978513561</v>
      </c>
      <c r="M551" s="18">
        <v>0.1138064516129</v>
      </c>
      <c r="N551" s="18">
        <v>0.1102924245913</v>
      </c>
      <c r="O551" s="18">
        <v>0.1109074243813</v>
      </c>
      <c r="P551" s="18">
        <v>0.1113425925926</v>
      </c>
      <c r="Q551" s="220">
        <v>0.1119962511715</v>
      </c>
      <c r="R551" s="220">
        <v>0.112983622122</v>
      </c>
    </row>
    <row r="552" spans="1:18" hidden="1" outlineLevel="1" x14ac:dyDescent="0.25">
      <c r="A552" s="16" t="s">
        <v>231</v>
      </c>
      <c r="C552" s="18"/>
      <c r="D552" s="18">
        <v>0</v>
      </c>
      <c r="E552" s="18">
        <v>0</v>
      </c>
      <c r="F552" s="18">
        <v>0.2</v>
      </c>
      <c r="G552" s="18">
        <v>9.0909090909089996E-2</v>
      </c>
      <c r="H552" s="18">
        <v>9.0909090909089996E-2</v>
      </c>
      <c r="I552" s="18">
        <v>7.6923076923079994E-2</v>
      </c>
      <c r="J552" s="18">
        <v>0.1111111111111</v>
      </c>
      <c r="K552" s="18">
        <v>2.7027027027029998E-2</v>
      </c>
      <c r="L552" s="18">
        <v>0.1444170482564</v>
      </c>
      <c r="M552" s="18">
        <v>0.1504516129032</v>
      </c>
      <c r="N552" s="18">
        <v>0.15035689615469999</v>
      </c>
      <c r="O552" s="18">
        <v>0.15215398716770001</v>
      </c>
      <c r="P552" s="18">
        <v>0.15162037037039999</v>
      </c>
      <c r="Q552" s="220">
        <v>0.1522961574508</v>
      </c>
      <c r="R552" s="220">
        <v>0.15262283408499999</v>
      </c>
    </row>
    <row r="553" spans="1:18" hidden="1" outlineLevel="1" x14ac:dyDescent="0.25">
      <c r="A553" s="16" t="s">
        <v>232</v>
      </c>
      <c r="C553" s="18"/>
      <c r="D553" s="18">
        <v>0</v>
      </c>
      <c r="E553" s="18">
        <v>0</v>
      </c>
      <c r="F553" s="18">
        <v>0</v>
      </c>
      <c r="G553" s="18">
        <v>9.0909090909089996E-2</v>
      </c>
      <c r="H553" s="18">
        <v>9.0909090909089996E-2</v>
      </c>
      <c r="I553" s="18">
        <v>7.6923076923079994E-2</v>
      </c>
      <c r="J553" s="18">
        <v>5.555555555556E-2</v>
      </c>
      <c r="K553" s="18">
        <v>3.4749034749030003E-2</v>
      </c>
      <c r="L553" s="18">
        <v>8.876364917224E-2</v>
      </c>
      <c r="M553" s="18">
        <v>8.7999999999999995E-2</v>
      </c>
      <c r="N553" s="18">
        <v>8.7957632972599994E-2</v>
      </c>
      <c r="O553" s="18">
        <v>8.8450962419799994E-2</v>
      </c>
      <c r="P553" s="18">
        <v>8.8425925925930002E-2</v>
      </c>
      <c r="Q553" s="220">
        <v>8.8331771321460001E-2</v>
      </c>
      <c r="R553" s="220">
        <v>8.9247567054360002E-2</v>
      </c>
    </row>
    <row r="554" spans="1:18" hidden="1" outlineLevel="1" x14ac:dyDescent="0.25">
      <c r="A554" s="16" t="s">
        <v>233</v>
      </c>
      <c r="C554" s="18"/>
      <c r="D554" s="18">
        <v>0.5</v>
      </c>
      <c r="E554" s="18">
        <v>1</v>
      </c>
      <c r="F554" s="18">
        <v>0.6</v>
      </c>
      <c r="G554" s="18">
        <v>0.45454545454549999</v>
      </c>
      <c r="H554" s="18">
        <v>0.45454545454549999</v>
      </c>
      <c r="I554" s="18">
        <v>0.46153846153849998</v>
      </c>
      <c r="J554" s="18">
        <v>0.44444444444440001</v>
      </c>
      <c r="K554" s="18">
        <v>5.4054054054049998E-2</v>
      </c>
      <c r="L554" s="18">
        <v>0.2039450510743</v>
      </c>
      <c r="M554" s="18">
        <v>0.21729032258059999</v>
      </c>
      <c r="N554" s="18">
        <v>0.2235781717707</v>
      </c>
      <c r="O554" s="18">
        <v>0.22616865261229999</v>
      </c>
      <c r="P554" s="18">
        <v>0.22407407407409999</v>
      </c>
      <c r="Q554" s="220">
        <v>0.22094657919399999</v>
      </c>
      <c r="R554" s="220">
        <v>0.21623546166630001</v>
      </c>
    </row>
    <row r="555" spans="1:18" hidden="1" outlineLevel="1" x14ac:dyDescent="0.25">
      <c r="A555" s="16" t="s">
        <v>234</v>
      </c>
      <c r="C555" s="18"/>
      <c r="D555" s="18">
        <v>0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1.9305019305019998E-2</v>
      </c>
      <c r="L555" s="18">
        <v>4.6847481507570003E-2</v>
      </c>
      <c r="M555" s="18">
        <v>5.0322580645160001E-2</v>
      </c>
      <c r="N555" s="18">
        <v>5.1346995164629997E-2</v>
      </c>
      <c r="O555" s="18">
        <v>5.1329055912010001E-2</v>
      </c>
      <c r="P555" s="18">
        <v>5.1388888888889997E-2</v>
      </c>
      <c r="Q555" s="220">
        <v>5.1312089971879998E-2</v>
      </c>
      <c r="R555" s="220">
        <v>5.1744600047470002E-2</v>
      </c>
    </row>
    <row r="556" spans="1:18" hidden="1" outlineLevel="1" x14ac:dyDescent="0.25">
      <c r="A556" s="16" t="s">
        <v>235</v>
      </c>
      <c r="C556" s="18"/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5.555555555556E-2</v>
      </c>
      <c r="K556" s="18">
        <v>3.8610038610039999E-3</v>
      </c>
      <c r="L556" s="18">
        <v>3.0292356463540001E-2</v>
      </c>
      <c r="M556" s="18">
        <v>2.9677419354840001E-2</v>
      </c>
      <c r="N556" s="18">
        <v>2.8091181211140001E-2</v>
      </c>
      <c r="O556" s="18">
        <v>2.8414298808430001E-2</v>
      </c>
      <c r="P556" s="18">
        <v>2.8703703703700002E-2</v>
      </c>
      <c r="Q556" s="220">
        <v>2.8584817244610001E-2</v>
      </c>
      <c r="R556" s="220">
        <v>2.8957987182529999E-2</v>
      </c>
    </row>
    <row r="557" spans="1:18" hidden="1" outlineLevel="1" x14ac:dyDescent="0.25">
      <c r="A557" s="16" t="s">
        <v>236</v>
      </c>
      <c r="C557" s="18"/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4.5790771398379997E-3</v>
      </c>
      <c r="M557" s="18">
        <v>4.9032258064519996E-3</v>
      </c>
      <c r="N557" s="18">
        <v>4.6051116739579999E-3</v>
      </c>
      <c r="O557" s="18">
        <v>4.3538038496789997E-3</v>
      </c>
      <c r="P557" s="18">
        <v>4.3981481481480001E-3</v>
      </c>
      <c r="Q557" s="220">
        <v>4.2174320524839999E-3</v>
      </c>
      <c r="R557" s="220">
        <v>4.2724899121769997E-3</v>
      </c>
    </row>
    <row r="558" spans="1:18" hidden="1" outlineLevel="1" x14ac:dyDescent="0.25">
      <c r="A558" s="16" t="s">
        <v>237</v>
      </c>
      <c r="C558" s="18"/>
      <c r="D558" s="18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7.0447340612899995E-4</v>
      </c>
      <c r="M558" s="18">
        <v>5.1612903225800003E-4</v>
      </c>
      <c r="N558" s="18">
        <v>4.6051116739599998E-4</v>
      </c>
      <c r="O558" s="18">
        <v>6.8744271310700001E-4</v>
      </c>
      <c r="P558" s="18">
        <v>6.9444444444399995E-4</v>
      </c>
      <c r="Q558" s="220">
        <v>7.0290534208100001E-4</v>
      </c>
      <c r="R558" s="220">
        <v>7.1208165202899995E-4</v>
      </c>
    </row>
    <row r="559" spans="1:18" hidden="1" outlineLevel="1" x14ac:dyDescent="0.25">
      <c r="A559" s="16" t="s">
        <v>831</v>
      </c>
      <c r="C559" s="18"/>
      <c r="D559" s="18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220">
        <v>0</v>
      </c>
      <c r="R559" s="220">
        <v>0</v>
      </c>
    </row>
    <row r="560" spans="1:18" hidden="1" outlineLevel="1" x14ac:dyDescent="0.25">
      <c r="A560" s="16" t="s">
        <v>832</v>
      </c>
      <c r="C560" s="18"/>
      <c r="D560" s="18">
        <v>0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220">
        <v>0</v>
      </c>
      <c r="R560" s="220">
        <v>0</v>
      </c>
    </row>
    <row r="561" spans="1:18" hidden="1" outlineLevel="1" x14ac:dyDescent="0.25">
      <c r="A561" s="16" t="s">
        <v>833</v>
      </c>
      <c r="C561" s="18"/>
      <c r="D561" s="18">
        <v>0</v>
      </c>
      <c r="E561" s="18">
        <v>0</v>
      </c>
      <c r="F561" s="18">
        <v>0</v>
      </c>
      <c r="G561" s="18">
        <v>9.0909090909089996E-2</v>
      </c>
      <c r="H561" s="18">
        <v>9.0909090909089996E-2</v>
      </c>
      <c r="I561" s="18">
        <v>7.6923076923079994E-2</v>
      </c>
      <c r="J561" s="18">
        <v>5.555555555556E-2</v>
      </c>
      <c r="K561" s="18">
        <v>3.8610038610039999E-3</v>
      </c>
      <c r="L561" s="18">
        <v>3.52236703064E-4</v>
      </c>
      <c r="M561" s="18">
        <v>2.5806451612900001E-4</v>
      </c>
      <c r="N561" s="18">
        <v>2.3025558369799999E-4</v>
      </c>
      <c r="O561" s="18">
        <v>2.29147571036E-4</v>
      </c>
      <c r="P561" s="18">
        <v>2.31481481481E-4</v>
      </c>
      <c r="Q561" s="220">
        <v>2.34301780694E-4</v>
      </c>
      <c r="R561" s="220">
        <v>2.3736055067599999E-4</v>
      </c>
    </row>
    <row r="562" spans="1:18" hidden="1" outlineLevel="1" x14ac:dyDescent="0.25">
      <c r="A562" s="16" t="s">
        <v>834</v>
      </c>
      <c r="C562" s="18"/>
      <c r="D562" s="18">
        <v>0</v>
      </c>
      <c r="E562" s="18">
        <v>0</v>
      </c>
      <c r="F562" s="18">
        <v>0</v>
      </c>
      <c r="G562" s="18">
        <v>0</v>
      </c>
      <c r="H562" s="18">
        <v>0</v>
      </c>
      <c r="I562" s="18">
        <v>0</v>
      </c>
      <c r="J562" s="18">
        <v>0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  <c r="P562" s="18">
        <v>0</v>
      </c>
      <c r="Q562" s="220">
        <v>0</v>
      </c>
      <c r="R562" s="220">
        <v>0</v>
      </c>
    </row>
    <row r="563" spans="1:18" hidden="1" outlineLevel="1" x14ac:dyDescent="0.25">
      <c r="A563" s="16" t="s">
        <v>835</v>
      </c>
      <c r="C563" s="18"/>
      <c r="D563" s="18">
        <v>0</v>
      </c>
      <c r="E563" s="18">
        <v>0</v>
      </c>
      <c r="F563" s="18">
        <v>0</v>
      </c>
      <c r="G563" s="18">
        <v>0</v>
      </c>
      <c r="H563" s="18">
        <v>0</v>
      </c>
      <c r="I563" s="18">
        <v>0</v>
      </c>
      <c r="J563" s="18">
        <v>0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  <c r="P563" s="18">
        <v>0</v>
      </c>
      <c r="Q563" s="220">
        <v>0</v>
      </c>
      <c r="R563" s="220">
        <v>0</v>
      </c>
    </row>
    <row r="564" spans="1:18" hidden="1" outlineLevel="1" x14ac:dyDescent="0.25">
      <c r="A564" s="16" t="s">
        <v>836</v>
      </c>
      <c r="C564" s="18"/>
      <c r="D564" s="18">
        <v>0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220">
        <v>0</v>
      </c>
      <c r="R564" s="220">
        <v>0</v>
      </c>
    </row>
    <row r="565" spans="1:18" hidden="1" outlineLevel="1" x14ac:dyDescent="0.25">
      <c r="A565" s="49" t="s">
        <v>853</v>
      </c>
      <c r="B565" s="50"/>
    </row>
    <row r="566" spans="1:18" hidden="1" outlineLevel="1" x14ac:dyDescent="0.25">
      <c r="A566" s="16" t="s">
        <v>216</v>
      </c>
    </row>
    <row r="567" spans="1:18" hidden="1" outlineLevel="1" x14ac:dyDescent="0.25">
      <c r="A567" s="16" t="s">
        <v>217</v>
      </c>
      <c r="C567" s="18"/>
      <c r="D567" s="18">
        <v>0.5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0.73359073359070004</v>
      </c>
      <c r="L567" s="18">
        <v>2.994011976048E-2</v>
      </c>
      <c r="M567" s="18">
        <v>6.7096774193550002E-3</v>
      </c>
      <c r="N567" s="18">
        <v>1.1512779184900001E-2</v>
      </c>
      <c r="O567" s="18">
        <v>0</v>
      </c>
      <c r="P567" s="18">
        <v>0</v>
      </c>
      <c r="Q567" s="220">
        <v>0</v>
      </c>
      <c r="R567" s="220">
        <v>0</v>
      </c>
    </row>
    <row r="568" spans="1:18" hidden="1" outlineLevel="1" x14ac:dyDescent="0.25">
      <c r="A568" s="16" t="s">
        <v>218</v>
      </c>
      <c r="C568" s="18"/>
      <c r="D568" s="18">
        <v>0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>
        <v>0</v>
      </c>
      <c r="Q568" s="220">
        <v>0</v>
      </c>
      <c r="R568" s="220">
        <v>0</v>
      </c>
    </row>
    <row r="569" spans="1:18" hidden="1" outlineLevel="1" x14ac:dyDescent="0.25">
      <c r="A569" s="16" t="s">
        <v>219</v>
      </c>
      <c r="C569" s="18"/>
      <c r="D569" s="18">
        <v>0</v>
      </c>
      <c r="E569" s="18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3.52236703064E-4</v>
      </c>
      <c r="M569" s="18">
        <v>5.1612903225800003E-4</v>
      </c>
      <c r="N569" s="18">
        <v>6.9076675109400003E-4</v>
      </c>
      <c r="O569" s="18">
        <v>6.9060773480699995E-4</v>
      </c>
      <c r="P569" s="18">
        <v>7.0093457943899999E-4</v>
      </c>
      <c r="Q569" s="220">
        <v>7.1039545346900004E-4</v>
      </c>
      <c r="R569" s="220">
        <v>7.2150072150100003E-4</v>
      </c>
    </row>
    <row r="570" spans="1:18" hidden="1" outlineLevel="1" x14ac:dyDescent="0.25">
      <c r="A570" s="16" t="s">
        <v>220</v>
      </c>
      <c r="C570" s="18"/>
      <c r="D570" s="18">
        <v>0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7.0447340612899995E-4</v>
      </c>
      <c r="M570" s="18">
        <v>7.7419354838700004E-4</v>
      </c>
      <c r="N570" s="18">
        <v>6.9076675109400003E-4</v>
      </c>
      <c r="O570" s="18">
        <v>4.60405156538E-4</v>
      </c>
      <c r="P570" s="18">
        <v>4.6728971962599998E-4</v>
      </c>
      <c r="Q570" s="220">
        <v>4.7359696897900002E-4</v>
      </c>
      <c r="R570" s="220">
        <v>4.8100048100000001E-4</v>
      </c>
    </row>
    <row r="571" spans="1:18" hidden="1" outlineLevel="1" x14ac:dyDescent="0.25">
      <c r="A571" s="16" t="s">
        <v>221</v>
      </c>
      <c r="C571" s="18"/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3.8610038610039999E-3</v>
      </c>
      <c r="L571" s="18">
        <v>2.8178936245159998E-3</v>
      </c>
      <c r="M571" s="18">
        <v>2.322580645161E-3</v>
      </c>
      <c r="N571" s="18">
        <v>2.302555836979E-3</v>
      </c>
      <c r="O571" s="18">
        <v>2.3020257826890001E-3</v>
      </c>
      <c r="P571" s="18">
        <v>2.1028037383179999E-3</v>
      </c>
      <c r="Q571" s="220">
        <v>2.131186360407E-3</v>
      </c>
      <c r="R571" s="220">
        <v>2.1645021645020001E-3</v>
      </c>
    </row>
    <row r="572" spans="1:18" hidden="1" outlineLevel="1" x14ac:dyDescent="0.25">
      <c r="A572" s="16" t="s">
        <v>222</v>
      </c>
      <c r="C572" s="18"/>
      <c r="D572" s="18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3.5223670306450002E-3</v>
      </c>
      <c r="M572" s="18">
        <v>4.1290322580650003E-3</v>
      </c>
      <c r="N572" s="18">
        <v>4.1446005065619998E-3</v>
      </c>
      <c r="O572" s="18">
        <v>3.913443830571E-3</v>
      </c>
      <c r="P572" s="18">
        <v>3.9719626168219996E-3</v>
      </c>
      <c r="Q572" s="220">
        <v>4.025574236325E-3</v>
      </c>
      <c r="R572" s="220">
        <v>3.8480038480039999E-3</v>
      </c>
    </row>
    <row r="573" spans="1:18" hidden="1" outlineLevel="1" x14ac:dyDescent="0.25">
      <c r="A573" s="16" t="s">
        <v>223</v>
      </c>
      <c r="C573" s="18"/>
      <c r="D573" s="18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4.9313138429019996E-3</v>
      </c>
      <c r="M573" s="18">
        <v>5.1612903225809999E-3</v>
      </c>
      <c r="N573" s="18">
        <v>4.835367257656E-3</v>
      </c>
      <c r="O573" s="18">
        <v>4.14364640884E-3</v>
      </c>
      <c r="P573" s="18">
        <v>4.2056074766359999E-3</v>
      </c>
      <c r="Q573" s="220">
        <v>4.025574236325E-3</v>
      </c>
      <c r="R573" s="220">
        <v>4.0885040885039999E-3</v>
      </c>
    </row>
    <row r="574" spans="1:18" hidden="1" outlineLevel="1" x14ac:dyDescent="0.25">
      <c r="A574" s="16" t="s">
        <v>224</v>
      </c>
      <c r="C574" s="18"/>
      <c r="D574" s="18">
        <v>0</v>
      </c>
      <c r="E574" s="18">
        <v>0</v>
      </c>
      <c r="F574" s="18">
        <v>0</v>
      </c>
      <c r="G574" s="18">
        <v>0.1818181818182</v>
      </c>
      <c r="H574" s="18">
        <v>0.1818181818182</v>
      </c>
      <c r="I574" s="18">
        <v>0.2307692307692</v>
      </c>
      <c r="J574" s="18">
        <v>0.16666666666669999</v>
      </c>
      <c r="K574" s="18">
        <v>1.544401544402E-2</v>
      </c>
      <c r="L574" s="18">
        <v>1.2328284607259999E-2</v>
      </c>
      <c r="M574" s="18">
        <v>1.41935483871E-2</v>
      </c>
      <c r="N574" s="18">
        <v>1.4045590605570001E-2</v>
      </c>
      <c r="O574" s="18">
        <v>1.4272559852669999E-2</v>
      </c>
      <c r="P574" s="18">
        <v>1.4485981308410001E-2</v>
      </c>
      <c r="Q574" s="220">
        <v>1.468150603836E-2</v>
      </c>
      <c r="R574" s="220">
        <v>1.4670514670510001E-2</v>
      </c>
    </row>
    <row r="575" spans="1:18" hidden="1" outlineLevel="1" x14ac:dyDescent="0.25">
      <c r="A575" s="16" t="s">
        <v>225</v>
      </c>
      <c r="C575" s="18"/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8.1014441704830003E-3</v>
      </c>
      <c r="M575" s="18">
        <v>8.0000000000000002E-3</v>
      </c>
      <c r="N575" s="18">
        <v>7.8286898457290005E-3</v>
      </c>
      <c r="O575" s="18">
        <v>8.0570902394110008E-3</v>
      </c>
      <c r="P575" s="18">
        <v>8.1775700934580003E-3</v>
      </c>
      <c r="Q575" s="220">
        <v>8.2879469571389992E-3</v>
      </c>
      <c r="R575" s="220">
        <v>7.9365079365080003E-3</v>
      </c>
    </row>
    <row r="576" spans="1:18" hidden="1" outlineLevel="1" x14ac:dyDescent="0.25">
      <c r="A576" s="16" t="s">
        <v>226</v>
      </c>
      <c r="C576" s="18"/>
      <c r="D576" s="18">
        <v>0</v>
      </c>
      <c r="E576" s="18">
        <v>0</v>
      </c>
      <c r="F576" s="18">
        <v>0.2</v>
      </c>
      <c r="G576" s="18">
        <v>9.0909090909089996E-2</v>
      </c>
      <c r="H576" s="18">
        <v>9.0909090909089996E-2</v>
      </c>
      <c r="I576" s="18">
        <v>7.6923076923079994E-2</v>
      </c>
      <c r="J576" s="18">
        <v>5.555555555556E-2</v>
      </c>
      <c r="K576" s="18">
        <v>7.7220077220079997E-3</v>
      </c>
      <c r="L576" s="18">
        <v>2.0429728777739999E-2</v>
      </c>
      <c r="M576" s="18">
        <v>1.9096774193549999E-2</v>
      </c>
      <c r="N576" s="18">
        <v>1.772967994474E-2</v>
      </c>
      <c r="O576" s="18">
        <v>1.7725598526700002E-2</v>
      </c>
      <c r="P576" s="18">
        <v>1.7757009345790001E-2</v>
      </c>
      <c r="Q576" s="220">
        <v>1.7759886336730001E-2</v>
      </c>
      <c r="R576" s="220">
        <v>1.7316017316020001E-2</v>
      </c>
    </row>
    <row r="577" spans="1:18" hidden="1" outlineLevel="1" x14ac:dyDescent="0.25">
      <c r="A577" s="16" t="s">
        <v>227</v>
      </c>
      <c r="C577" s="18"/>
      <c r="D577" s="18">
        <v>0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7.7220077220079997E-3</v>
      </c>
      <c r="L577" s="18">
        <v>2.7826699542090001E-2</v>
      </c>
      <c r="M577" s="18">
        <v>2.761290322581E-2</v>
      </c>
      <c r="N577" s="18">
        <v>2.6939903292649999E-2</v>
      </c>
      <c r="O577" s="18">
        <v>2.7163904235730001E-2</v>
      </c>
      <c r="P577" s="18">
        <v>2.733644859813E-2</v>
      </c>
      <c r="Q577" s="220">
        <v>2.7468624200810001E-2</v>
      </c>
      <c r="R577" s="220">
        <v>2.765752765753E-2</v>
      </c>
    </row>
    <row r="578" spans="1:18" hidden="1" outlineLevel="1" x14ac:dyDescent="0.25">
      <c r="A578" s="16" t="s">
        <v>228</v>
      </c>
      <c r="C578" s="18"/>
      <c r="D578" s="18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5.555555555556E-2</v>
      </c>
      <c r="K578" s="18">
        <v>2.3166023166020001E-2</v>
      </c>
      <c r="L578" s="18">
        <v>7.4674181049669996E-2</v>
      </c>
      <c r="M578" s="18">
        <v>7.4838709677419998E-2</v>
      </c>
      <c r="N578" s="18">
        <v>7.4602809118120006E-2</v>
      </c>
      <c r="O578" s="18">
        <v>7.7578268876609999E-2</v>
      </c>
      <c r="P578" s="18">
        <v>7.8271028037379994E-2</v>
      </c>
      <c r="Q578" s="220">
        <v>7.8853895335070007E-2</v>
      </c>
      <c r="R578" s="220">
        <v>7.912457912458E-2</v>
      </c>
    </row>
    <row r="579" spans="1:18" hidden="1" outlineLevel="1" x14ac:dyDescent="0.25">
      <c r="A579" s="16" t="s">
        <v>229</v>
      </c>
      <c r="C579" s="18"/>
      <c r="D579" s="18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4.633204633205E-2</v>
      </c>
      <c r="L579" s="18">
        <v>0.1845720324058</v>
      </c>
      <c r="M579" s="18">
        <v>0.1814193548387</v>
      </c>
      <c r="N579" s="18">
        <v>0.17775731061479999</v>
      </c>
      <c r="O579" s="18">
        <v>0.1804788213628</v>
      </c>
      <c r="P579" s="18">
        <v>0.18177570093459999</v>
      </c>
      <c r="Q579" s="220">
        <v>0.18304522851050001</v>
      </c>
      <c r="R579" s="220">
        <v>0.1847041847042</v>
      </c>
    </row>
    <row r="580" spans="1:18" hidden="1" outlineLevel="1" x14ac:dyDescent="0.25">
      <c r="A580" s="16" t="s">
        <v>230</v>
      </c>
      <c r="C580" s="18"/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1.9305019305019998E-2</v>
      </c>
      <c r="L580" s="18">
        <v>0.1098978513561</v>
      </c>
      <c r="M580" s="18">
        <v>0.1138064516129</v>
      </c>
      <c r="N580" s="18">
        <v>0.1102924245913</v>
      </c>
      <c r="O580" s="18">
        <v>0.1111878453039</v>
      </c>
      <c r="P580" s="18">
        <v>0.11051401869160001</v>
      </c>
      <c r="Q580" s="220">
        <v>0.1108216907412</v>
      </c>
      <c r="R580" s="220">
        <v>0.1118326118326</v>
      </c>
    </row>
    <row r="581" spans="1:18" hidden="1" outlineLevel="1" x14ac:dyDescent="0.25">
      <c r="A581" s="16" t="s">
        <v>231</v>
      </c>
      <c r="C581" s="18"/>
      <c r="D581" s="18">
        <v>0</v>
      </c>
      <c r="E581" s="18">
        <v>0</v>
      </c>
      <c r="F581" s="18">
        <v>0.2</v>
      </c>
      <c r="G581" s="18">
        <v>9.0909090909089996E-2</v>
      </c>
      <c r="H581" s="18">
        <v>9.0909090909089996E-2</v>
      </c>
      <c r="I581" s="18">
        <v>7.6923076923079994E-2</v>
      </c>
      <c r="J581" s="18">
        <v>0.1111111111111</v>
      </c>
      <c r="K581" s="18">
        <v>2.7027027027029998E-2</v>
      </c>
      <c r="L581" s="18">
        <v>0.1444170482564</v>
      </c>
      <c r="M581" s="18">
        <v>0.1504516129032</v>
      </c>
      <c r="N581" s="18">
        <v>0.15035689615469999</v>
      </c>
      <c r="O581" s="18">
        <v>0.15262430939230001</v>
      </c>
      <c r="P581" s="18">
        <v>0.1523364485981</v>
      </c>
      <c r="Q581" s="220">
        <v>0.1534454179493</v>
      </c>
      <c r="R581" s="220">
        <v>0.15367965367969999</v>
      </c>
    </row>
    <row r="582" spans="1:18" hidden="1" outlineLevel="1" x14ac:dyDescent="0.25">
      <c r="A582" s="16" t="s">
        <v>232</v>
      </c>
      <c r="C582" s="18"/>
      <c r="D582" s="18">
        <v>0</v>
      </c>
      <c r="E582" s="18">
        <v>0</v>
      </c>
      <c r="F582" s="18">
        <v>0</v>
      </c>
      <c r="G582" s="18">
        <v>9.0909090909089996E-2</v>
      </c>
      <c r="H582" s="18">
        <v>9.0909090909089996E-2</v>
      </c>
      <c r="I582" s="18">
        <v>7.6923076923079994E-2</v>
      </c>
      <c r="J582" s="18">
        <v>5.555555555556E-2</v>
      </c>
      <c r="K582" s="18">
        <v>3.4749034749030003E-2</v>
      </c>
      <c r="L582" s="18">
        <v>8.876364917224E-2</v>
      </c>
      <c r="M582" s="18">
        <v>8.7999999999999995E-2</v>
      </c>
      <c r="N582" s="18">
        <v>8.7957632972599994E-2</v>
      </c>
      <c r="O582" s="18">
        <v>8.8397790055250003E-2</v>
      </c>
      <c r="P582" s="18">
        <v>8.8785046728970002E-2</v>
      </c>
      <c r="Q582" s="220">
        <v>8.8799431683640004E-2</v>
      </c>
      <c r="R582" s="220">
        <v>9.0187590187589997E-2</v>
      </c>
    </row>
    <row r="583" spans="1:18" hidden="1" outlineLevel="1" x14ac:dyDescent="0.25">
      <c r="A583" s="16" t="s">
        <v>233</v>
      </c>
      <c r="C583" s="18"/>
      <c r="D583" s="18">
        <v>0.5</v>
      </c>
      <c r="E583" s="18">
        <v>1</v>
      </c>
      <c r="F583" s="18">
        <v>0.6</v>
      </c>
      <c r="G583" s="18">
        <v>0.45454545454549999</v>
      </c>
      <c r="H583" s="18">
        <v>0.45454545454549999</v>
      </c>
      <c r="I583" s="18">
        <v>0.46153846153849998</v>
      </c>
      <c r="J583" s="18">
        <v>0.44444444444440001</v>
      </c>
      <c r="K583" s="18">
        <v>5.4054054054049998E-2</v>
      </c>
      <c r="L583" s="18">
        <v>0.2039450510743</v>
      </c>
      <c r="M583" s="18">
        <v>0.21729032258059999</v>
      </c>
      <c r="N583" s="18">
        <v>0.2235781717707</v>
      </c>
      <c r="O583" s="18">
        <v>0.22628913443830001</v>
      </c>
      <c r="P583" s="18">
        <v>0.2235981308411</v>
      </c>
      <c r="Q583" s="220">
        <v>0.2202225905754</v>
      </c>
      <c r="R583" s="220">
        <v>0.21548821548819999</v>
      </c>
    </row>
    <row r="584" spans="1:18" hidden="1" outlineLevel="1" x14ac:dyDescent="0.25">
      <c r="A584" s="16" t="s">
        <v>234</v>
      </c>
      <c r="C584" s="18"/>
      <c r="D584" s="18">
        <v>0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1.9305019305019998E-2</v>
      </c>
      <c r="L584" s="18">
        <v>4.6847481507570003E-2</v>
      </c>
      <c r="M584" s="18">
        <v>5.0322580645160001E-2</v>
      </c>
      <c r="N584" s="18">
        <v>5.1346995164629997E-2</v>
      </c>
      <c r="O584" s="18">
        <v>5.1104972375689998E-2</v>
      </c>
      <c r="P584" s="18">
        <v>5.1401869158880002E-2</v>
      </c>
      <c r="Q584" s="220">
        <v>5.1385271134260002E-2</v>
      </c>
      <c r="R584" s="220">
        <v>5.1707551707550002E-2</v>
      </c>
    </row>
    <row r="585" spans="1:18" hidden="1" outlineLevel="1" x14ac:dyDescent="0.25">
      <c r="A585" s="16" t="s">
        <v>235</v>
      </c>
      <c r="C585" s="18"/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5.555555555556E-2</v>
      </c>
      <c r="K585" s="18">
        <v>3.8610038610039999E-3</v>
      </c>
      <c r="L585" s="18">
        <v>3.0292356463540001E-2</v>
      </c>
      <c r="M585" s="18">
        <v>2.9677419354840001E-2</v>
      </c>
      <c r="N585" s="18">
        <v>2.8091181211140001E-2</v>
      </c>
      <c r="O585" s="18">
        <v>2.8314917127069999E-2</v>
      </c>
      <c r="P585" s="18">
        <v>2.8738317757009999E-2</v>
      </c>
      <c r="Q585" s="220">
        <v>2.8652616623249999E-2</v>
      </c>
      <c r="R585" s="220">
        <v>2.9100529100530001E-2</v>
      </c>
    </row>
    <row r="586" spans="1:18" hidden="1" outlineLevel="1" x14ac:dyDescent="0.25">
      <c r="A586" s="16" t="s">
        <v>236</v>
      </c>
      <c r="C586" s="18"/>
      <c r="D586" s="18">
        <v>0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4.5790771398379997E-3</v>
      </c>
      <c r="M586" s="18">
        <v>4.9032258064519996E-3</v>
      </c>
      <c r="N586" s="18">
        <v>4.6051116739579999E-3</v>
      </c>
      <c r="O586" s="18">
        <v>4.3738489871090001E-3</v>
      </c>
      <c r="P586" s="18">
        <v>4.439252336449E-3</v>
      </c>
      <c r="Q586" s="220">
        <v>4.2623727208150001E-3</v>
      </c>
      <c r="R586" s="220">
        <v>4.3290043290040003E-3</v>
      </c>
    </row>
    <row r="587" spans="1:18" hidden="1" outlineLevel="1" x14ac:dyDescent="0.25">
      <c r="A587" s="16" t="s">
        <v>237</v>
      </c>
      <c r="C587" s="18"/>
      <c r="D587" s="18">
        <v>0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7.0447340612899995E-4</v>
      </c>
      <c r="M587" s="18">
        <v>5.1612903225800003E-4</v>
      </c>
      <c r="N587" s="18">
        <v>4.6051116739599998E-4</v>
      </c>
      <c r="O587" s="18">
        <v>6.9060773480699995E-4</v>
      </c>
      <c r="P587" s="18">
        <v>7.0093457943899999E-4</v>
      </c>
      <c r="Q587" s="220">
        <v>7.1039545346900004E-4</v>
      </c>
      <c r="R587" s="220">
        <v>7.2150072150100003E-4</v>
      </c>
    </row>
    <row r="588" spans="1:18" hidden="1" outlineLevel="1" x14ac:dyDescent="0.25">
      <c r="A588" s="16" t="s">
        <v>831</v>
      </c>
      <c r="C588" s="18"/>
      <c r="D588" s="18">
        <v>0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220">
        <v>0</v>
      </c>
      <c r="R588" s="220">
        <v>0</v>
      </c>
    </row>
    <row r="589" spans="1:18" hidden="1" outlineLevel="1" x14ac:dyDescent="0.25">
      <c r="A589" s="16" t="s">
        <v>832</v>
      </c>
      <c r="C589" s="18"/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220">
        <v>0</v>
      </c>
      <c r="R589" s="220">
        <v>0</v>
      </c>
    </row>
    <row r="590" spans="1:18" hidden="1" outlineLevel="1" x14ac:dyDescent="0.25">
      <c r="A590" s="16" t="s">
        <v>833</v>
      </c>
      <c r="C590" s="18"/>
      <c r="D590" s="18">
        <v>0</v>
      </c>
      <c r="E590" s="18">
        <v>0</v>
      </c>
      <c r="F590" s="18">
        <v>0</v>
      </c>
      <c r="G590" s="18">
        <v>9.0909090909089996E-2</v>
      </c>
      <c r="H590" s="18">
        <v>9.0909090909089996E-2</v>
      </c>
      <c r="I590" s="18">
        <v>7.6923076923079994E-2</v>
      </c>
      <c r="J590" s="18">
        <v>5.555555555556E-2</v>
      </c>
      <c r="K590" s="18">
        <v>3.8610038610039999E-3</v>
      </c>
      <c r="L590" s="18">
        <v>3.52236703064E-4</v>
      </c>
      <c r="M590" s="18">
        <v>2.5806451612900001E-4</v>
      </c>
      <c r="N590" s="18">
        <v>2.3025558369799999E-4</v>
      </c>
      <c r="O590" s="18">
        <v>2.30202578269E-4</v>
      </c>
      <c r="P590" s="18">
        <v>2.3364485981299999E-4</v>
      </c>
      <c r="Q590" s="220">
        <v>2.3679848448999999E-4</v>
      </c>
      <c r="R590" s="220">
        <v>2.4050024050000001E-4</v>
      </c>
    </row>
    <row r="591" spans="1:18" hidden="1" outlineLevel="1" x14ac:dyDescent="0.25">
      <c r="A591" s="16" t="s">
        <v>834</v>
      </c>
      <c r="C591" s="18"/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220">
        <v>0</v>
      </c>
      <c r="R591" s="220">
        <v>0</v>
      </c>
    </row>
    <row r="592" spans="1:18" hidden="1" outlineLevel="1" x14ac:dyDescent="0.25">
      <c r="A592" s="16" t="s">
        <v>835</v>
      </c>
      <c r="C592" s="18"/>
      <c r="D592" s="18">
        <v>0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>
        <v>0</v>
      </c>
      <c r="Q592" s="220">
        <v>0</v>
      </c>
      <c r="R592" s="220">
        <v>0</v>
      </c>
    </row>
    <row r="593" spans="1:18" hidden="1" outlineLevel="1" x14ac:dyDescent="0.25">
      <c r="A593" s="16" t="s">
        <v>836</v>
      </c>
      <c r="C593" s="18"/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220">
        <v>0</v>
      </c>
      <c r="R593" s="220">
        <v>0</v>
      </c>
    </row>
    <row r="594" spans="1:18" hidden="1" outlineLevel="1" x14ac:dyDescent="0.25">
      <c r="A594" s="49" t="s">
        <v>837</v>
      </c>
      <c r="B594" s="50"/>
    </row>
    <row r="595" spans="1:18" hidden="1" outlineLevel="1" x14ac:dyDescent="0.25">
      <c r="A595" s="28" t="s">
        <v>863</v>
      </c>
      <c r="B595" s="32"/>
    </row>
    <row r="596" spans="1:18" hidden="1" outlineLevel="1" x14ac:dyDescent="0.25">
      <c r="A596" s="28" t="s">
        <v>240</v>
      </c>
      <c r="B596" s="32"/>
      <c r="C596" s="19"/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224">
        <v>0</v>
      </c>
      <c r="R596" s="224">
        <v>0</v>
      </c>
    </row>
    <row r="597" spans="1:18" hidden="1" outlineLevel="1" x14ac:dyDescent="0.25">
      <c r="A597" s="28" t="s">
        <v>241</v>
      </c>
      <c r="B597" s="32"/>
      <c r="C597" s="19"/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224">
        <v>0</v>
      </c>
      <c r="R597" s="224">
        <v>0</v>
      </c>
    </row>
    <row r="598" spans="1:18" hidden="1" outlineLevel="1" x14ac:dyDescent="0.25">
      <c r="A598" s="28" t="s">
        <v>242</v>
      </c>
      <c r="B598" s="32"/>
      <c r="C598" s="19"/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242.91</v>
      </c>
      <c r="O598" s="19">
        <v>64.31</v>
      </c>
      <c r="P598" s="19">
        <v>0</v>
      </c>
      <c r="Q598" s="224">
        <v>-168.33</v>
      </c>
      <c r="R598" s="224">
        <v>-168.33</v>
      </c>
    </row>
    <row r="599" spans="1:18" hidden="1" outlineLevel="1" x14ac:dyDescent="0.25">
      <c r="A599" s="28" t="s">
        <v>243</v>
      </c>
      <c r="B599" s="32"/>
      <c r="C599" s="19"/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720.02</v>
      </c>
      <c r="M599" s="19">
        <v>1180.92</v>
      </c>
      <c r="N599" s="19">
        <v>1727.97</v>
      </c>
      <c r="O599" s="19">
        <v>1488.76</v>
      </c>
      <c r="P599" s="19">
        <v>1426.56</v>
      </c>
      <c r="Q599" s="224">
        <v>1858.19</v>
      </c>
      <c r="R599" s="224">
        <v>1951.12</v>
      </c>
    </row>
    <row r="600" spans="1:18" hidden="1" outlineLevel="1" x14ac:dyDescent="0.25">
      <c r="A600" s="28" t="s">
        <v>244</v>
      </c>
      <c r="B600" s="32"/>
      <c r="C600" s="19"/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1733.54</v>
      </c>
      <c r="M600" s="19">
        <v>4656.3100000000004</v>
      </c>
      <c r="N600" s="19">
        <v>5834.37</v>
      </c>
      <c r="O600" s="19">
        <v>7646.57</v>
      </c>
      <c r="P600" s="19">
        <v>8464.0400000000009</v>
      </c>
      <c r="Q600" s="224">
        <v>7979.34</v>
      </c>
      <c r="R600" s="224">
        <v>7821.67</v>
      </c>
    </row>
    <row r="601" spans="1:18" hidden="1" outlineLevel="1" x14ac:dyDescent="0.25">
      <c r="A601" s="28" t="s">
        <v>245</v>
      </c>
      <c r="B601" s="32"/>
      <c r="C601" s="19"/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3409.65</v>
      </c>
      <c r="M601" s="19">
        <v>8374.98</v>
      </c>
      <c r="N601" s="19">
        <v>9777.75</v>
      </c>
      <c r="O601" s="19">
        <v>14752.61</v>
      </c>
      <c r="P601" s="19">
        <v>14097.06</v>
      </c>
      <c r="Q601" s="224">
        <v>10712.56</v>
      </c>
      <c r="R601" s="224">
        <v>8840.41</v>
      </c>
    </row>
    <row r="602" spans="1:18" hidden="1" outlineLevel="1" x14ac:dyDescent="0.25">
      <c r="A602" s="28" t="s">
        <v>246</v>
      </c>
      <c r="B602" s="32"/>
      <c r="C602" s="19"/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5095.08</v>
      </c>
      <c r="M602" s="19">
        <v>12001.73</v>
      </c>
      <c r="N602" s="19">
        <v>9062.89</v>
      </c>
      <c r="O602" s="19">
        <v>9776.31</v>
      </c>
      <c r="P602" s="19">
        <v>8061.14</v>
      </c>
      <c r="Q602" s="224">
        <v>7627.46</v>
      </c>
      <c r="R602" s="224">
        <v>8102.8</v>
      </c>
    </row>
    <row r="603" spans="1:18" hidden="1" outlineLevel="1" x14ac:dyDescent="0.25">
      <c r="A603" s="28" t="s">
        <v>247</v>
      </c>
      <c r="B603" s="32"/>
      <c r="C603" s="19"/>
      <c r="D603" s="19">
        <v>0</v>
      </c>
      <c r="E603" s="19">
        <v>0</v>
      </c>
      <c r="F603" s="19">
        <v>0</v>
      </c>
      <c r="G603" s="19">
        <v>1226.5999999999999</v>
      </c>
      <c r="H603" s="19">
        <v>3431.25</v>
      </c>
      <c r="I603" s="19">
        <v>3466.03</v>
      </c>
      <c r="J603" s="19">
        <v>4599.7299999999996</v>
      </c>
      <c r="K603" s="19">
        <v>5365.27</v>
      </c>
      <c r="L603" s="19">
        <v>17509.09</v>
      </c>
      <c r="M603" s="19">
        <v>29266.82</v>
      </c>
      <c r="N603" s="19">
        <v>39028.769999999997</v>
      </c>
      <c r="O603" s="19">
        <v>55678.89</v>
      </c>
      <c r="P603" s="19">
        <v>55776.38</v>
      </c>
      <c r="Q603" s="224">
        <v>58431.9</v>
      </c>
      <c r="R603" s="224">
        <v>58899.81</v>
      </c>
    </row>
    <row r="604" spans="1:18" hidden="1" outlineLevel="1" x14ac:dyDescent="0.25">
      <c r="A604" s="28" t="s">
        <v>248</v>
      </c>
      <c r="B604" s="32"/>
      <c r="C604" s="19"/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6119.26</v>
      </c>
      <c r="M604" s="19">
        <v>25330.48</v>
      </c>
      <c r="N604" s="19">
        <v>45188.93</v>
      </c>
      <c r="O604" s="19">
        <v>53906.1</v>
      </c>
      <c r="P604" s="19">
        <v>55384.73</v>
      </c>
      <c r="Q604" s="224">
        <v>49868.55</v>
      </c>
      <c r="R604" s="224">
        <v>48284.67</v>
      </c>
    </row>
    <row r="605" spans="1:18" hidden="1" outlineLevel="1" x14ac:dyDescent="0.25">
      <c r="A605" s="28" t="s">
        <v>249</v>
      </c>
      <c r="B605" s="32"/>
      <c r="C605" s="19"/>
      <c r="D605" s="19">
        <v>0</v>
      </c>
      <c r="E605" s="19">
        <v>0</v>
      </c>
      <c r="F605" s="19">
        <v>3488.57</v>
      </c>
      <c r="G605" s="19">
        <v>1651.57</v>
      </c>
      <c r="H605" s="19">
        <v>0</v>
      </c>
      <c r="I605" s="19">
        <v>0</v>
      </c>
      <c r="J605" s="19">
        <v>0</v>
      </c>
      <c r="K605" s="19">
        <v>0</v>
      </c>
      <c r="L605" s="19">
        <v>34191.550000000003</v>
      </c>
      <c r="M605" s="19">
        <v>76737.990000000005</v>
      </c>
      <c r="N605" s="19">
        <v>92843.8</v>
      </c>
      <c r="O605" s="19">
        <v>106234.7</v>
      </c>
      <c r="P605" s="19">
        <v>105361.51</v>
      </c>
      <c r="Q605" s="224">
        <v>105599.9</v>
      </c>
      <c r="R605" s="224">
        <v>95459.96</v>
      </c>
    </row>
    <row r="606" spans="1:18" hidden="1" outlineLevel="1" x14ac:dyDescent="0.25">
      <c r="A606" s="28" t="s">
        <v>250</v>
      </c>
      <c r="B606" s="32"/>
      <c r="C606" s="19"/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42060.639999999999</v>
      </c>
      <c r="M606" s="19">
        <v>131539.48000000001</v>
      </c>
      <c r="N606" s="19">
        <v>156887.46</v>
      </c>
      <c r="O606" s="19">
        <v>181995.05</v>
      </c>
      <c r="P606" s="19">
        <v>195668.23</v>
      </c>
      <c r="Q606" s="224">
        <v>204444.88</v>
      </c>
      <c r="R606" s="224">
        <v>196766.2</v>
      </c>
    </row>
    <row r="607" spans="1:18" hidden="1" outlineLevel="1" x14ac:dyDescent="0.25">
      <c r="A607" s="28" t="s">
        <v>251</v>
      </c>
      <c r="B607" s="32"/>
      <c r="C607" s="19"/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244</v>
      </c>
      <c r="K607" s="19">
        <v>1820.55</v>
      </c>
      <c r="L607" s="19">
        <v>115621.59</v>
      </c>
      <c r="M607" s="19">
        <v>339468</v>
      </c>
      <c r="N607" s="19">
        <v>443108.03</v>
      </c>
      <c r="O607" s="19">
        <v>507418.64</v>
      </c>
      <c r="P607" s="19">
        <v>514723.49</v>
      </c>
      <c r="Q607" s="224">
        <v>526713.42000000004</v>
      </c>
      <c r="R607" s="224">
        <v>511232.09</v>
      </c>
    </row>
    <row r="608" spans="1:18" hidden="1" outlineLevel="1" x14ac:dyDescent="0.25">
      <c r="A608" s="28" t="s">
        <v>252</v>
      </c>
      <c r="B608" s="32"/>
      <c r="C608" s="19"/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396978.93</v>
      </c>
      <c r="M608" s="19">
        <v>984194.41</v>
      </c>
      <c r="N608" s="19">
        <v>1288975.81</v>
      </c>
      <c r="O608" s="19">
        <v>1524919.35</v>
      </c>
      <c r="P608" s="19">
        <v>1559174.5</v>
      </c>
      <c r="Q608" s="224">
        <v>1570462.71</v>
      </c>
      <c r="R608" s="224">
        <v>1549696.07</v>
      </c>
    </row>
    <row r="609" spans="1:18" hidden="1" outlineLevel="1" x14ac:dyDescent="0.25">
      <c r="A609" s="28" t="s">
        <v>253</v>
      </c>
      <c r="B609" s="32"/>
      <c r="C609" s="19"/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313580.79999999999</v>
      </c>
      <c r="M609" s="19">
        <v>749593.16</v>
      </c>
      <c r="N609" s="19">
        <v>1006531.92</v>
      </c>
      <c r="O609" s="19">
        <v>1133234.8</v>
      </c>
      <c r="P609" s="19">
        <v>1154226.6299999999</v>
      </c>
      <c r="Q609" s="224">
        <v>1135516.44</v>
      </c>
      <c r="R609" s="224">
        <v>1121159.77</v>
      </c>
    </row>
    <row r="610" spans="1:18" hidden="1" outlineLevel="1" x14ac:dyDescent="0.25">
      <c r="A610" s="28" t="s">
        <v>254</v>
      </c>
      <c r="B610" s="32"/>
      <c r="C610" s="19"/>
      <c r="D610" s="19">
        <v>0</v>
      </c>
      <c r="E610" s="19">
        <v>0</v>
      </c>
      <c r="F610" s="19">
        <v>0</v>
      </c>
      <c r="G610" s="19">
        <v>804.85</v>
      </c>
      <c r="H610" s="19">
        <v>4957.5</v>
      </c>
      <c r="I610" s="19">
        <v>4857.5</v>
      </c>
      <c r="J610" s="19">
        <v>5040.17</v>
      </c>
      <c r="K610" s="19">
        <v>6574.29</v>
      </c>
      <c r="L610" s="19">
        <v>531164.31999999995</v>
      </c>
      <c r="M610" s="19">
        <v>1279387.3899999999</v>
      </c>
      <c r="N610" s="19">
        <v>1729549.06</v>
      </c>
      <c r="O610" s="19">
        <v>1962122.59</v>
      </c>
      <c r="P610" s="19">
        <v>2016607.64</v>
      </c>
      <c r="Q610" s="224">
        <v>2035545.59</v>
      </c>
      <c r="R610" s="224">
        <v>2025418.1</v>
      </c>
    </row>
    <row r="611" spans="1:18" hidden="1" outlineLevel="1" x14ac:dyDescent="0.25">
      <c r="A611" s="28" t="s">
        <v>255</v>
      </c>
      <c r="B611" s="32"/>
      <c r="C611" s="19"/>
      <c r="D611" s="19">
        <v>0</v>
      </c>
      <c r="E611" s="19">
        <v>0</v>
      </c>
      <c r="F611" s="19">
        <v>0</v>
      </c>
      <c r="G611" s="19">
        <v>8320</v>
      </c>
      <c r="H611" s="19">
        <v>8320</v>
      </c>
      <c r="I611" s="19">
        <v>8236.7999999999993</v>
      </c>
      <c r="J611" s="19">
        <v>8154.43</v>
      </c>
      <c r="K611" s="19">
        <v>8072.89</v>
      </c>
      <c r="L611" s="19">
        <v>406625.76</v>
      </c>
      <c r="M611" s="19">
        <v>1042450.27</v>
      </c>
      <c r="N611" s="19">
        <v>1251213.68</v>
      </c>
      <c r="O611" s="19">
        <v>1424868.05</v>
      </c>
      <c r="P611" s="19">
        <v>1461508.26</v>
      </c>
      <c r="Q611" s="224">
        <v>1473666.43</v>
      </c>
      <c r="R611" s="224">
        <v>1460108.83</v>
      </c>
    </row>
    <row r="612" spans="1:18" hidden="1" outlineLevel="1" x14ac:dyDescent="0.25">
      <c r="A612" s="28" t="s">
        <v>256</v>
      </c>
      <c r="B612" s="32"/>
      <c r="C612" s="19"/>
      <c r="D612" s="19">
        <v>828.97</v>
      </c>
      <c r="E612" s="19">
        <v>81.260000000000005</v>
      </c>
      <c r="F612" s="19">
        <v>694.73</v>
      </c>
      <c r="G612" s="19">
        <v>2425.88</v>
      </c>
      <c r="H612" s="19">
        <v>6732.22</v>
      </c>
      <c r="I612" s="19">
        <v>6501.79</v>
      </c>
      <c r="J612" s="19">
        <v>9988.76</v>
      </c>
      <c r="K612" s="19">
        <v>10516.35</v>
      </c>
      <c r="L612" s="19">
        <v>427002.13</v>
      </c>
      <c r="M612" s="19">
        <v>1117437.6599999999</v>
      </c>
      <c r="N612" s="19">
        <v>1291648.26</v>
      </c>
      <c r="O612" s="19">
        <v>1411849.48</v>
      </c>
      <c r="P612" s="19">
        <v>1216707.8</v>
      </c>
      <c r="Q612" s="224">
        <v>1107998.95</v>
      </c>
      <c r="R612" s="224">
        <v>1093914.3899999999</v>
      </c>
    </row>
    <row r="613" spans="1:18" hidden="1" outlineLevel="1" x14ac:dyDescent="0.25">
      <c r="A613" s="28" t="s">
        <v>257</v>
      </c>
      <c r="B613" s="32"/>
      <c r="C613" s="19"/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357310.71999999997</v>
      </c>
      <c r="M613" s="19">
        <v>808872.95999999996</v>
      </c>
      <c r="N613" s="19">
        <v>1015092.12</v>
      </c>
      <c r="O613" s="19">
        <v>1221121.69</v>
      </c>
      <c r="P613" s="19">
        <v>1240054.9099999999</v>
      </c>
      <c r="Q613" s="224">
        <v>1228640.26</v>
      </c>
      <c r="R613" s="224">
        <v>1228837.02</v>
      </c>
    </row>
    <row r="614" spans="1:18" hidden="1" outlineLevel="1" x14ac:dyDescent="0.25">
      <c r="A614" s="28" t="s">
        <v>258</v>
      </c>
      <c r="B614" s="32"/>
      <c r="C614" s="19"/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642.52</v>
      </c>
      <c r="L614" s="19">
        <v>327482.03999999998</v>
      </c>
      <c r="M614" s="19">
        <v>681570.74</v>
      </c>
      <c r="N614" s="19">
        <v>838591.39</v>
      </c>
      <c r="O614" s="19">
        <v>937172.08</v>
      </c>
      <c r="P614" s="19">
        <v>962079.51</v>
      </c>
      <c r="Q614" s="224">
        <v>964957.91</v>
      </c>
      <c r="R614" s="224">
        <v>942986.26</v>
      </c>
    </row>
    <row r="615" spans="1:18" hidden="1" outlineLevel="1" x14ac:dyDescent="0.25">
      <c r="A615" s="28" t="s">
        <v>259</v>
      </c>
      <c r="B615" s="32"/>
      <c r="C615" s="19"/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42280.52</v>
      </c>
      <c r="M615" s="19">
        <v>106013.08</v>
      </c>
      <c r="N615" s="19">
        <v>134172.18</v>
      </c>
      <c r="O615" s="19">
        <v>151320.93</v>
      </c>
      <c r="P615" s="19">
        <v>155962.85</v>
      </c>
      <c r="Q615" s="224">
        <v>154818.74</v>
      </c>
      <c r="R615" s="224">
        <v>145386.56</v>
      </c>
    </row>
    <row r="616" spans="1:18" hidden="1" outlineLevel="1" x14ac:dyDescent="0.25">
      <c r="A616" s="28" t="s">
        <v>260</v>
      </c>
      <c r="B616" s="32"/>
      <c r="C616" s="19"/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2994.62</v>
      </c>
      <c r="N616" s="19">
        <v>1921.87</v>
      </c>
      <c r="O616" s="19">
        <v>19041.150000000001</v>
      </c>
      <c r="P616" s="19">
        <v>21879.86</v>
      </c>
      <c r="Q616" s="224">
        <v>20399.2</v>
      </c>
      <c r="R616" s="224">
        <v>3613.52</v>
      </c>
    </row>
    <row r="617" spans="1:18" hidden="1" outlineLevel="1" x14ac:dyDescent="0.25">
      <c r="A617" s="16" t="s">
        <v>831</v>
      </c>
      <c r="C617" s="19"/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224">
        <v>0</v>
      </c>
      <c r="R617" s="224">
        <v>0</v>
      </c>
    </row>
    <row r="618" spans="1:18" hidden="1" outlineLevel="1" x14ac:dyDescent="0.25">
      <c r="A618" s="16" t="s">
        <v>832</v>
      </c>
      <c r="C618" s="19"/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224">
        <v>0</v>
      </c>
      <c r="R618" s="224">
        <v>0</v>
      </c>
    </row>
    <row r="619" spans="1:18" hidden="1" outlineLevel="1" x14ac:dyDescent="0.25">
      <c r="A619" s="16" t="s">
        <v>833</v>
      </c>
      <c r="C619" s="19"/>
      <c r="D619" s="19">
        <v>0</v>
      </c>
      <c r="E619" s="19">
        <v>0</v>
      </c>
      <c r="F619" s="19">
        <v>0</v>
      </c>
      <c r="G619" s="19">
        <v>600</v>
      </c>
      <c r="H619" s="19">
        <v>678.11</v>
      </c>
      <c r="I619" s="19">
        <v>2211.13</v>
      </c>
      <c r="J619" s="19">
        <v>3224.61</v>
      </c>
      <c r="K619" s="19">
        <v>1280.27</v>
      </c>
      <c r="L619" s="19">
        <v>2957.39</v>
      </c>
      <c r="M619" s="19">
        <v>5910.13</v>
      </c>
      <c r="N619" s="19">
        <v>2269.44</v>
      </c>
      <c r="O619" s="19">
        <v>6250.67</v>
      </c>
      <c r="P619" s="19">
        <v>-34.81</v>
      </c>
      <c r="Q619" s="224">
        <v>399.7</v>
      </c>
      <c r="R619" s="224">
        <v>177.27</v>
      </c>
    </row>
    <row r="620" spans="1:18" hidden="1" outlineLevel="1" x14ac:dyDescent="0.25">
      <c r="A620" s="16" t="s">
        <v>834</v>
      </c>
      <c r="C620" s="19"/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224">
        <v>0</v>
      </c>
      <c r="R620" s="224">
        <v>0</v>
      </c>
    </row>
    <row r="621" spans="1:18" hidden="1" outlineLevel="1" x14ac:dyDescent="0.25">
      <c r="A621" s="16" t="s">
        <v>835</v>
      </c>
      <c r="C621" s="19"/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224">
        <v>0</v>
      </c>
      <c r="R621" s="224">
        <v>0</v>
      </c>
    </row>
    <row r="622" spans="1:18" hidden="1" outlineLevel="1" x14ac:dyDescent="0.25">
      <c r="A622" s="16" t="s">
        <v>836</v>
      </c>
      <c r="C622" s="19"/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224">
        <v>0</v>
      </c>
      <c r="R622" s="224">
        <v>0</v>
      </c>
    </row>
    <row r="623" spans="1:18" hidden="1" outlineLevel="1" x14ac:dyDescent="0.25">
      <c r="A623" s="49" t="s">
        <v>838</v>
      </c>
      <c r="B623" s="50"/>
    </row>
    <row r="624" spans="1:18" hidden="1" outlineLevel="1" x14ac:dyDescent="0.25">
      <c r="A624" s="28" t="s">
        <v>863</v>
      </c>
      <c r="B624" s="32"/>
    </row>
    <row r="625" spans="1:18" hidden="1" outlineLevel="1" x14ac:dyDescent="0.25">
      <c r="A625" s="28" t="s">
        <v>240</v>
      </c>
      <c r="B625" s="32"/>
      <c r="C625" s="19"/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224">
        <v>0</v>
      </c>
      <c r="R625" s="224">
        <v>0</v>
      </c>
    </row>
    <row r="626" spans="1:18" hidden="1" outlineLevel="1" x14ac:dyDescent="0.25">
      <c r="A626" s="28" t="s">
        <v>241</v>
      </c>
      <c r="B626" s="32"/>
      <c r="C626" s="19"/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224">
        <v>0</v>
      </c>
      <c r="R626" s="224">
        <v>0</v>
      </c>
    </row>
    <row r="627" spans="1:18" hidden="1" outlineLevel="1" x14ac:dyDescent="0.25">
      <c r="A627" s="28" t="s">
        <v>242</v>
      </c>
      <c r="B627" s="32"/>
      <c r="C627" s="19"/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242.91</v>
      </c>
      <c r="O627" s="19">
        <v>64.31</v>
      </c>
      <c r="P627" s="19">
        <v>0</v>
      </c>
      <c r="Q627" s="224">
        <v>-168.33</v>
      </c>
      <c r="R627" s="224">
        <v>-168.33</v>
      </c>
    </row>
    <row r="628" spans="1:18" hidden="1" outlineLevel="1" x14ac:dyDescent="0.25">
      <c r="A628" s="28" t="s">
        <v>243</v>
      </c>
      <c r="B628" s="32"/>
      <c r="C628" s="19"/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720.02</v>
      </c>
      <c r="M628" s="19">
        <v>1180.92</v>
      </c>
      <c r="N628" s="19">
        <v>1727.97</v>
      </c>
      <c r="O628" s="19">
        <v>1488.76</v>
      </c>
      <c r="P628" s="19">
        <v>1426.56</v>
      </c>
      <c r="Q628" s="224">
        <v>1858.19</v>
      </c>
      <c r="R628" s="224">
        <v>1951.12</v>
      </c>
    </row>
    <row r="629" spans="1:18" hidden="1" outlineLevel="1" x14ac:dyDescent="0.25">
      <c r="A629" s="28" t="s">
        <v>244</v>
      </c>
      <c r="B629" s="32"/>
      <c r="C629" s="19"/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1733.54</v>
      </c>
      <c r="M629" s="19">
        <v>4656.3100000000004</v>
      </c>
      <c r="N629" s="19">
        <v>5834.37</v>
      </c>
      <c r="O629" s="19">
        <v>7646.57</v>
      </c>
      <c r="P629" s="19">
        <v>7268</v>
      </c>
      <c r="Q629" s="224">
        <v>6748.3</v>
      </c>
      <c r="R629" s="224">
        <v>6555.63</v>
      </c>
    </row>
    <row r="630" spans="1:18" hidden="1" outlineLevel="1" x14ac:dyDescent="0.25">
      <c r="A630" s="28" t="s">
        <v>245</v>
      </c>
      <c r="B630" s="32"/>
      <c r="C630" s="19"/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3409.65</v>
      </c>
      <c r="M630" s="19">
        <v>8374.98</v>
      </c>
      <c r="N630" s="19">
        <v>9777.75</v>
      </c>
      <c r="O630" s="19">
        <v>14752.61</v>
      </c>
      <c r="P630" s="19">
        <v>14097.06</v>
      </c>
      <c r="Q630" s="224">
        <v>10712.56</v>
      </c>
      <c r="R630" s="224">
        <v>8852.75</v>
      </c>
    </row>
    <row r="631" spans="1:18" hidden="1" outlineLevel="1" x14ac:dyDescent="0.25">
      <c r="A631" s="28" t="s">
        <v>246</v>
      </c>
      <c r="B631" s="32"/>
      <c r="C631" s="19"/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5095.08</v>
      </c>
      <c r="M631" s="19">
        <v>12001.73</v>
      </c>
      <c r="N631" s="19">
        <v>9062.89</v>
      </c>
      <c r="O631" s="19">
        <v>9776.31</v>
      </c>
      <c r="P631" s="19">
        <v>8061.14</v>
      </c>
      <c r="Q631" s="224">
        <v>7618.82</v>
      </c>
      <c r="R631" s="224">
        <v>8102.8</v>
      </c>
    </row>
    <row r="632" spans="1:18" hidden="1" outlineLevel="1" x14ac:dyDescent="0.25">
      <c r="A632" s="28" t="s">
        <v>247</v>
      </c>
      <c r="B632" s="32"/>
      <c r="C632" s="19"/>
      <c r="D632" s="19">
        <v>0</v>
      </c>
      <c r="E632" s="19">
        <v>0</v>
      </c>
      <c r="F632" s="19">
        <v>0</v>
      </c>
      <c r="G632" s="19">
        <v>1226.5999999999999</v>
      </c>
      <c r="H632" s="19">
        <v>3431.25</v>
      </c>
      <c r="I632" s="19">
        <v>3466.03</v>
      </c>
      <c r="J632" s="19">
        <v>4599.7299999999996</v>
      </c>
      <c r="K632" s="19">
        <v>5365.27</v>
      </c>
      <c r="L632" s="19">
        <v>17509.09</v>
      </c>
      <c r="M632" s="19">
        <v>29266.82</v>
      </c>
      <c r="N632" s="19">
        <v>39028.769999999997</v>
      </c>
      <c r="O632" s="19">
        <v>55678.89</v>
      </c>
      <c r="P632" s="19">
        <v>55776.38</v>
      </c>
      <c r="Q632" s="224">
        <v>58431.9</v>
      </c>
      <c r="R632" s="224">
        <v>55994.41</v>
      </c>
    </row>
    <row r="633" spans="1:18" hidden="1" outlineLevel="1" x14ac:dyDescent="0.25">
      <c r="A633" s="28" t="s">
        <v>248</v>
      </c>
      <c r="B633" s="32"/>
      <c r="C633" s="19"/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6119.26</v>
      </c>
      <c r="M633" s="19">
        <v>25330.48</v>
      </c>
      <c r="N633" s="19">
        <v>45188.93</v>
      </c>
      <c r="O633" s="19">
        <v>53906.1</v>
      </c>
      <c r="P633" s="19">
        <v>55384.73</v>
      </c>
      <c r="Q633" s="224">
        <v>49868.55</v>
      </c>
      <c r="R633" s="224">
        <v>48284.67</v>
      </c>
    </row>
    <row r="634" spans="1:18" hidden="1" outlineLevel="1" x14ac:dyDescent="0.25">
      <c r="A634" s="28" t="s">
        <v>249</v>
      </c>
      <c r="B634" s="32"/>
      <c r="C634" s="19"/>
      <c r="D634" s="19">
        <v>0</v>
      </c>
      <c r="E634" s="19">
        <v>0</v>
      </c>
      <c r="F634" s="19">
        <v>3488.57</v>
      </c>
      <c r="G634" s="19">
        <v>1651.57</v>
      </c>
      <c r="H634" s="19">
        <v>0</v>
      </c>
      <c r="I634" s="19">
        <v>0</v>
      </c>
      <c r="J634" s="19">
        <v>0</v>
      </c>
      <c r="K634" s="19">
        <v>0</v>
      </c>
      <c r="L634" s="19">
        <v>34191.550000000003</v>
      </c>
      <c r="M634" s="19">
        <v>76737.990000000005</v>
      </c>
      <c r="N634" s="19">
        <v>92843.8</v>
      </c>
      <c r="O634" s="19">
        <v>105966.96</v>
      </c>
      <c r="P634" s="19">
        <v>105161.51</v>
      </c>
      <c r="Q634" s="224">
        <v>101309.5</v>
      </c>
      <c r="R634" s="224">
        <v>91130.31</v>
      </c>
    </row>
    <row r="635" spans="1:18" hidden="1" outlineLevel="1" x14ac:dyDescent="0.25">
      <c r="A635" s="28" t="s">
        <v>250</v>
      </c>
      <c r="B635" s="32"/>
      <c r="C635" s="19"/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42060.639999999999</v>
      </c>
      <c r="M635" s="19">
        <v>131539.48000000001</v>
      </c>
      <c r="N635" s="19">
        <v>156887.46</v>
      </c>
      <c r="O635" s="19">
        <v>181738.78</v>
      </c>
      <c r="P635" s="19">
        <v>195376.96</v>
      </c>
      <c r="Q635" s="224">
        <v>200742.82</v>
      </c>
      <c r="R635" s="224">
        <v>189382.75</v>
      </c>
    </row>
    <row r="636" spans="1:18" hidden="1" outlineLevel="1" x14ac:dyDescent="0.25">
      <c r="A636" s="28" t="s">
        <v>251</v>
      </c>
      <c r="B636" s="32"/>
      <c r="C636" s="19"/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244</v>
      </c>
      <c r="K636" s="19">
        <v>1820.55</v>
      </c>
      <c r="L636" s="19">
        <v>115621.59</v>
      </c>
      <c r="M636" s="19">
        <v>339468</v>
      </c>
      <c r="N636" s="19">
        <v>443108.03</v>
      </c>
      <c r="O636" s="19">
        <v>507418.64</v>
      </c>
      <c r="P636" s="19">
        <v>513031.5</v>
      </c>
      <c r="Q636" s="224">
        <v>526713.42000000004</v>
      </c>
      <c r="R636" s="224">
        <v>511265.03</v>
      </c>
    </row>
    <row r="637" spans="1:18" hidden="1" outlineLevel="1" x14ac:dyDescent="0.25">
      <c r="A637" s="28" t="s">
        <v>252</v>
      </c>
      <c r="B637" s="32"/>
      <c r="C637" s="19"/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396978.93</v>
      </c>
      <c r="M637" s="19">
        <v>984194.41</v>
      </c>
      <c r="N637" s="19">
        <v>1288975.81</v>
      </c>
      <c r="O637" s="19">
        <v>1510864.85</v>
      </c>
      <c r="P637" s="19">
        <v>1543504.23</v>
      </c>
      <c r="Q637" s="224">
        <v>1557325.44</v>
      </c>
      <c r="R637" s="224">
        <v>1530268.07</v>
      </c>
    </row>
    <row r="638" spans="1:18" hidden="1" outlineLevel="1" x14ac:dyDescent="0.25">
      <c r="A638" s="28" t="s">
        <v>253</v>
      </c>
      <c r="B638" s="32"/>
      <c r="C638" s="19"/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313580.79999999999</v>
      </c>
      <c r="M638" s="19">
        <v>749593.16</v>
      </c>
      <c r="N638" s="19">
        <v>1006531.92</v>
      </c>
      <c r="O638" s="19">
        <v>1133234.8</v>
      </c>
      <c r="P638" s="19">
        <v>1142871.68</v>
      </c>
      <c r="Q638" s="224">
        <v>1118289.99</v>
      </c>
      <c r="R638" s="224">
        <v>1101195.02</v>
      </c>
    </row>
    <row r="639" spans="1:18" hidden="1" outlineLevel="1" x14ac:dyDescent="0.25">
      <c r="A639" s="28" t="s">
        <v>254</v>
      </c>
      <c r="B639" s="32"/>
      <c r="C639" s="19"/>
      <c r="D639" s="19">
        <v>0</v>
      </c>
      <c r="E639" s="19">
        <v>0</v>
      </c>
      <c r="F639" s="19">
        <v>0</v>
      </c>
      <c r="G639" s="19">
        <v>804.85</v>
      </c>
      <c r="H639" s="19">
        <v>4957.5</v>
      </c>
      <c r="I639" s="19">
        <v>4857.5</v>
      </c>
      <c r="J639" s="19">
        <v>5040.17</v>
      </c>
      <c r="K639" s="19">
        <v>6574.29</v>
      </c>
      <c r="L639" s="19">
        <v>531164.31999999995</v>
      </c>
      <c r="M639" s="19">
        <v>1279387.3899999999</v>
      </c>
      <c r="N639" s="19">
        <v>1729549.06</v>
      </c>
      <c r="O639" s="19">
        <v>1955054.75</v>
      </c>
      <c r="P639" s="19">
        <v>2003355.51</v>
      </c>
      <c r="Q639" s="224">
        <v>2024781.79</v>
      </c>
      <c r="R639" s="224">
        <v>2007478.52</v>
      </c>
    </row>
    <row r="640" spans="1:18" hidden="1" outlineLevel="1" x14ac:dyDescent="0.25">
      <c r="A640" s="28" t="s">
        <v>255</v>
      </c>
      <c r="B640" s="32"/>
      <c r="C640" s="19"/>
      <c r="D640" s="19">
        <v>0</v>
      </c>
      <c r="E640" s="19">
        <v>0</v>
      </c>
      <c r="F640" s="19">
        <v>0</v>
      </c>
      <c r="G640" s="19">
        <v>8320</v>
      </c>
      <c r="H640" s="19">
        <v>8320</v>
      </c>
      <c r="I640" s="19">
        <v>8236.7999999999993</v>
      </c>
      <c r="J640" s="19">
        <v>8154.43</v>
      </c>
      <c r="K640" s="19">
        <v>8072.89</v>
      </c>
      <c r="L640" s="19">
        <v>406625.76</v>
      </c>
      <c r="M640" s="19">
        <v>1042450.27</v>
      </c>
      <c r="N640" s="19">
        <v>1251213.68</v>
      </c>
      <c r="O640" s="19">
        <v>1415845.05</v>
      </c>
      <c r="P640" s="19">
        <v>1457595.67</v>
      </c>
      <c r="Q640" s="224">
        <v>1469953.84</v>
      </c>
      <c r="R640" s="224">
        <v>1460108.83</v>
      </c>
    </row>
    <row r="641" spans="1:18" hidden="1" outlineLevel="1" x14ac:dyDescent="0.25">
      <c r="A641" s="28" t="s">
        <v>256</v>
      </c>
      <c r="B641" s="32"/>
      <c r="C641" s="19"/>
      <c r="D641" s="19">
        <v>828.97</v>
      </c>
      <c r="E641" s="19">
        <v>81.260000000000005</v>
      </c>
      <c r="F641" s="19">
        <v>694.73</v>
      </c>
      <c r="G641" s="19">
        <v>2425.88</v>
      </c>
      <c r="H641" s="19">
        <v>6732.22</v>
      </c>
      <c r="I641" s="19">
        <v>6501.79</v>
      </c>
      <c r="J641" s="19">
        <v>9988.76</v>
      </c>
      <c r="K641" s="19">
        <v>10516.35</v>
      </c>
      <c r="L641" s="19">
        <v>427002.13</v>
      </c>
      <c r="M641" s="19">
        <v>1117437.6599999999</v>
      </c>
      <c r="N641" s="19">
        <v>1291648.26</v>
      </c>
      <c r="O641" s="19">
        <v>1398381.25</v>
      </c>
      <c r="P641" s="19">
        <v>1203177.26</v>
      </c>
      <c r="Q641" s="224">
        <v>1091858.8899999999</v>
      </c>
      <c r="R641" s="224">
        <v>1081873.25</v>
      </c>
    </row>
    <row r="642" spans="1:18" hidden="1" outlineLevel="1" x14ac:dyDescent="0.25">
      <c r="A642" s="28" t="s">
        <v>257</v>
      </c>
      <c r="B642" s="32"/>
      <c r="C642" s="19"/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357310.71999999997</v>
      </c>
      <c r="M642" s="19">
        <v>808872.95999999996</v>
      </c>
      <c r="N642" s="19">
        <v>1015092.12</v>
      </c>
      <c r="O642" s="19">
        <v>1207800.8899999999</v>
      </c>
      <c r="P642" s="19">
        <v>1230876.3899999999</v>
      </c>
      <c r="Q642" s="224">
        <v>1219636.74</v>
      </c>
      <c r="R642" s="224">
        <v>1209181.5900000001</v>
      </c>
    </row>
    <row r="643" spans="1:18" hidden="1" outlineLevel="1" x14ac:dyDescent="0.25">
      <c r="A643" s="28" t="s">
        <v>258</v>
      </c>
      <c r="B643" s="32"/>
      <c r="C643" s="19"/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642.52</v>
      </c>
      <c r="L643" s="19">
        <v>327482.03999999998</v>
      </c>
      <c r="M643" s="19">
        <v>681570.74</v>
      </c>
      <c r="N643" s="19">
        <v>838591.39</v>
      </c>
      <c r="O643" s="19">
        <v>923357.55</v>
      </c>
      <c r="P643" s="19">
        <v>948964.98</v>
      </c>
      <c r="Q643" s="224">
        <v>962328.7</v>
      </c>
      <c r="R643" s="224">
        <v>941686.26</v>
      </c>
    </row>
    <row r="644" spans="1:18" hidden="1" outlineLevel="1" x14ac:dyDescent="0.25">
      <c r="A644" s="28" t="s">
        <v>259</v>
      </c>
      <c r="B644" s="32"/>
      <c r="C644" s="19"/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42280.52</v>
      </c>
      <c r="M644" s="19">
        <v>106013.08</v>
      </c>
      <c r="N644" s="19">
        <v>134172.18</v>
      </c>
      <c r="O644" s="19">
        <v>151320.93</v>
      </c>
      <c r="P644" s="19">
        <v>155962.85</v>
      </c>
      <c r="Q644" s="224">
        <v>154818.74</v>
      </c>
      <c r="R644" s="224">
        <v>145386.56</v>
      </c>
    </row>
    <row r="645" spans="1:18" hidden="1" outlineLevel="1" x14ac:dyDescent="0.25">
      <c r="A645" s="28" t="s">
        <v>260</v>
      </c>
      <c r="B645" s="32"/>
      <c r="C645" s="19"/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2994.62</v>
      </c>
      <c r="N645" s="19">
        <v>1921.87</v>
      </c>
      <c r="O645" s="19">
        <v>19041.150000000001</v>
      </c>
      <c r="P645" s="19">
        <v>21879.86</v>
      </c>
      <c r="Q645" s="224">
        <v>20399.2</v>
      </c>
      <c r="R645" s="224">
        <v>3613.52</v>
      </c>
    </row>
    <row r="646" spans="1:18" hidden="1" outlineLevel="1" x14ac:dyDescent="0.25">
      <c r="A646" s="16" t="s">
        <v>831</v>
      </c>
      <c r="C646" s="19"/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224">
        <v>0</v>
      </c>
      <c r="R646" s="224">
        <v>0</v>
      </c>
    </row>
    <row r="647" spans="1:18" hidden="1" outlineLevel="1" x14ac:dyDescent="0.25">
      <c r="A647" s="16" t="s">
        <v>832</v>
      </c>
      <c r="C647" s="19"/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224">
        <v>0</v>
      </c>
      <c r="R647" s="224">
        <v>0</v>
      </c>
    </row>
    <row r="648" spans="1:18" hidden="1" outlineLevel="1" x14ac:dyDescent="0.25">
      <c r="A648" s="16" t="s">
        <v>833</v>
      </c>
      <c r="C648" s="19"/>
      <c r="D648" s="19">
        <v>0</v>
      </c>
      <c r="E648" s="19">
        <v>0</v>
      </c>
      <c r="F648" s="19">
        <v>0</v>
      </c>
      <c r="G648" s="19">
        <v>600</v>
      </c>
      <c r="H648" s="19">
        <v>678.11</v>
      </c>
      <c r="I648" s="19">
        <v>2211.13</v>
      </c>
      <c r="J648" s="19">
        <v>3224.61</v>
      </c>
      <c r="K648" s="19">
        <v>1280.27</v>
      </c>
      <c r="L648" s="19">
        <v>2957.39</v>
      </c>
      <c r="M648" s="19">
        <v>5910.13</v>
      </c>
      <c r="N648" s="19">
        <v>2269.44</v>
      </c>
      <c r="O648" s="19">
        <v>6250.67</v>
      </c>
      <c r="P648" s="19">
        <v>-34.81</v>
      </c>
      <c r="Q648" s="224">
        <v>399.7</v>
      </c>
      <c r="R648" s="224">
        <v>177.27</v>
      </c>
    </row>
    <row r="649" spans="1:18" hidden="1" outlineLevel="1" x14ac:dyDescent="0.25">
      <c r="A649" s="16" t="s">
        <v>834</v>
      </c>
      <c r="C649" s="19"/>
      <c r="D649" s="19">
        <v>0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224">
        <v>0</v>
      </c>
      <c r="R649" s="224">
        <v>0</v>
      </c>
    </row>
    <row r="650" spans="1:18" hidden="1" outlineLevel="1" x14ac:dyDescent="0.25">
      <c r="A650" s="16" t="s">
        <v>835</v>
      </c>
      <c r="C650" s="19"/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224">
        <v>0</v>
      </c>
      <c r="R650" s="224">
        <v>0</v>
      </c>
    </row>
    <row r="651" spans="1:18" hidden="1" outlineLevel="1" x14ac:dyDescent="0.25">
      <c r="A651" s="16" t="s">
        <v>836</v>
      </c>
      <c r="C651" s="19"/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224">
        <v>0</v>
      </c>
      <c r="R651" s="224">
        <v>0</v>
      </c>
    </row>
    <row r="652" spans="1:18" hidden="1" outlineLevel="1" x14ac:dyDescent="0.25">
      <c r="A652" s="49" t="s">
        <v>839</v>
      </c>
      <c r="B652" s="50"/>
    </row>
    <row r="653" spans="1:18" hidden="1" outlineLevel="1" x14ac:dyDescent="0.25">
      <c r="A653" s="28" t="s">
        <v>864</v>
      </c>
      <c r="B653" s="32"/>
    </row>
    <row r="654" spans="1:18" hidden="1" outlineLevel="1" x14ac:dyDescent="0.25">
      <c r="A654" s="28" t="s">
        <v>630</v>
      </c>
      <c r="B654" s="32"/>
      <c r="C654" s="17"/>
      <c r="D654" s="17">
        <v>1</v>
      </c>
      <c r="E654" s="17">
        <v>0</v>
      </c>
      <c r="F654" s="17">
        <v>0</v>
      </c>
      <c r="G654" s="17">
        <v>0</v>
      </c>
      <c r="H654" s="17">
        <v>0</v>
      </c>
      <c r="I654" s="17">
        <v>0</v>
      </c>
      <c r="J654" s="17">
        <v>0</v>
      </c>
      <c r="K654" s="17">
        <v>190</v>
      </c>
      <c r="L654" s="17">
        <v>85</v>
      </c>
      <c r="M654" s="17">
        <v>26</v>
      </c>
      <c r="N654" s="17">
        <v>50</v>
      </c>
      <c r="O654" s="17">
        <v>0</v>
      </c>
      <c r="P654" s="17">
        <v>0</v>
      </c>
      <c r="Q654" s="218">
        <v>0</v>
      </c>
      <c r="R654" s="218">
        <v>0</v>
      </c>
    </row>
    <row r="655" spans="1:18" hidden="1" outlineLevel="1" x14ac:dyDescent="0.25">
      <c r="A655" s="115">
        <v>0</v>
      </c>
      <c r="B655" s="175"/>
      <c r="C655" s="17"/>
      <c r="D655" s="17">
        <v>0</v>
      </c>
      <c r="E655" s="17">
        <v>0</v>
      </c>
      <c r="F655" s="17">
        <v>0</v>
      </c>
      <c r="G655" s="17">
        <v>0</v>
      </c>
      <c r="H655" s="17">
        <v>0</v>
      </c>
      <c r="I655" s="17">
        <v>0</v>
      </c>
      <c r="J655" s="17">
        <v>0</v>
      </c>
      <c r="K655" s="17">
        <v>0</v>
      </c>
      <c r="L655" s="17">
        <v>0</v>
      </c>
      <c r="M655" s="17">
        <v>0</v>
      </c>
      <c r="N655" s="17">
        <v>0</v>
      </c>
      <c r="O655" s="17">
        <v>0</v>
      </c>
      <c r="P655" s="17">
        <v>0</v>
      </c>
      <c r="Q655" s="218">
        <v>0</v>
      </c>
      <c r="R655" s="218">
        <v>0</v>
      </c>
    </row>
    <row r="656" spans="1:18" hidden="1" outlineLevel="1" x14ac:dyDescent="0.25">
      <c r="A656" s="28" t="s">
        <v>841</v>
      </c>
      <c r="B656" s="32"/>
      <c r="C656" s="17"/>
      <c r="D656" s="17">
        <v>0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0</v>
      </c>
      <c r="K656" s="17">
        <v>0</v>
      </c>
      <c r="L656" s="17">
        <v>1</v>
      </c>
      <c r="M656" s="17">
        <v>2</v>
      </c>
      <c r="N656" s="17">
        <v>3</v>
      </c>
      <c r="O656" s="17">
        <v>3</v>
      </c>
      <c r="P656" s="17">
        <v>3</v>
      </c>
      <c r="Q656" s="218">
        <v>3</v>
      </c>
      <c r="R656" s="218">
        <v>3</v>
      </c>
    </row>
    <row r="657" spans="1:18" hidden="1" outlineLevel="1" x14ac:dyDescent="0.25">
      <c r="A657" s="28" t="s">
        <v>842</v>
      </c>
      <c r="B657" s="32"/>
      <c r="C657" s="17"/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2</v>
      </c>
      <c r="M657" s="17">
        <v>3</v>
      </c>
      <c r="N657" s="17">
        <v>3</v>
      </c>
      <c r="O657" s="17">
        <v>2</v>
      </c>
      <c r="P657" s="17">
        <v>2</v>
      </c>
      <c r="Q657" s="218">
        <v>2</v>
      </c>
      <c r="R657" s="218">
        <v>2</v>
      </c>
    </row>
    <row r="658" spans="1:18" hidden="1" outlineLevel="1" x14ac:dyDescent="0.25">
      <c r="A658" s="28" t="s">
        <v>843</v>
      </c>
      <c r="B658" s="32"/>
      <c r="C658" s="17"/>
      <c r="D658" s="17">
        <v>0</v>
      </c>
      <c r="E658" s="17">
        <v>0</v>
      </c>
      <c r="F658" s="17">
        <v>0</v>
      </c>
      <c r="G658" s="17">
        <v>0</v>
      </c>
      <c r="H658" s="17">
        <v>0</v>
      </c>
      <c r="I658" s="17">
        <v>0</v>
      </c>
      <c r="J658" s="17">
        <v>0</v>
      </c>
      <c r="K658" s="17">
        <v>1</v>
      </c>
      <c r="L658" s="17">
        <v>8</v>
      </c>
      <c r="M658" s="17">
        <v>9</v>
      </c>
      <c r="N658" s="17">
        <v>10</v>
      </c>
      <c r="O658" s="17">
        <v>10</v>
      </c>
      <c r="P658" s="17">
        <v>10</v>
      </c>
      <c r="Q658" s="218">
        <v>10</v>
      </c>
      <c r="R658" s="218">
        <v>10</v>
      </c>
    </row>
    <row r="659" spans="1:18" hidden="1" outlineLevel="1" x14ac:dyDescent="0.25">
      <c r="A659" s="28" t="s">
        <v>844</v>
      </c>
      <c r="B659" s="32"/>
      <c r="C659" s="17"/>
      <c r="D659" s="17">
        <v>0</v>
      </c>
      <c r="E659" s="17">
        <v>0</v>
      </c>
      <c r="F659" s="17">
        <v>0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10</v>
      </c>
      <c r="M659" s="17">
        <v>16</v>
      </c>
      <c r="N659" s="17">
        <v>18</v>
      </c>
      <c r="O659" s="17">
        <v>17</v>
      </c>
      <c r="P659" s="17">
        <v>17</v>
      </c>
      <c r="Q659" s="218">
        <v>17</v>
      </c>
      <c r="R659" s="218">
        <v>17</v>
      </c>
    </row>
    <row r="660" spans="1:18" hidden="1" outlineLevel="1" x14ac:dyDescent="0.25">
      <c r="A660" s="28" t="s">
        <v>845</v>
      </c>
      <c r="B660" s="32"/>
      <c r="C660" s="17"/>
      <c r="D660" s="17">
        <v>0</v>
      </c>
      <c r="E660" s="17">
        <v>0</v>
      </c>
      <c r="F660" s="17">
        <v>0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14</v>
      </c>
      <c r="M660" s="17">
        <v>20</v>
      </c>
      <c r="N660" s="17">
        <v>21</v>
      </c>
      <c r="O660" s="17">
        <v>18</v>
      </c>
      <c r="P660" s="17">
        <v>18</v>
      </c>
      <c r="Q660" s="218">
        <v>18</v>
      </c>
      <c r="R660" s="218">
        <v>18</v>
      </c>
    </row>
    <row r="661" spans="1:18" hidden="1" outlineLevel="1" x14ac:dyDescent="0.25">
      <c r="A661" s="28" t="s">
        <v>247</v>
      </c>
      <c r="B661" s="32"/>
      <c r="C661" s="17"/>
      <c r="D661" s="17">
        <v>0</v>
      </c>
      <c r="E661" s="17">
        <v>0</v>
      </c>
      <c r="F661" s="17">
        <v>0</v>
      </c>
      <c r="G661" s="17">
        <v>2</v>
      </c>
      <c r="H661" s="17">
        <v>2</v>
      </c>
      <c r="I661" s="17">
        <v>3</v>
      </c>
      <c r="J661" s="17">
        <v>3</v>
      </c>
      <c r="K661" s="17">
        <v>4</v>
      </c>
      <c r="L661" s="17">
        <v>35</v>
      </c>
      <c r="M661" s="17">
        <v>55</v>
      </c>
      <c r="N661" s="17">
        <v>61</v>
      </c>
      <c r="O661" s="17">
        <v>62</v>
      </c>
      <c r="P661" s="17">
        <v>62</v>
      </c>
      <c r="Q661" s="218">
        <v>62</v>
      </c>
      <c r="R661" s="218">
        <v>62</v>
      </c>
    </row>
    <row r="662" spans="1:18" hidden="1" outlineLevel="1" x14ac:dyDescent="0.25">
      <c r="A662" s="28" t="s">
        <v>248</v>
      </c>
      <c r="B662" s="32"/>
      <c r="C662" s="17"/>
      <c r="D662" s="17">
        <v>0</v>
      </c>
      <c r="E662" s="17">
        <v>0</v>
      </c>
      <c r="F662" s="17">
        <v>0</v>
      </c>
      <c r="G662" s="17">
        <v>0</v>
      </c>
      <c r="H662" s="17">
        <v>0</v>
      </c>
      <c r="I662" s="17">
        <v>0</v>
      </c>
      <c r="J662" s="17">
        <v>0</v>
      </c>
      <c r="K662" s="17">
        <v>0</v>
      </c>
      <c r="L662" s="17">
        <v>23</v>
      </c>
      <c r="M662" s="17">
        <v>31</v>
      </c>
      <c r="N662" s="17">
        <v>34</v>
      </c>
      <c r="O662" s="17">
        <v>35</v>
      </c>
      <c r="P662" s="17">
        <v>35</v>
      </c>
      <c r="Q662" s="218">
        <v>35</v>
      </c>
      <c r="R662" s="218">
        <v>33</v>
      </c>
    </row>
    <row r="663" spans="1:18" hidden="1" outlineLevel="1" x14ac:dyDescent="0.25">
      <c r="A663" s="28" t="s">
        <v>249</v>
      </c>
      <c r="B663" s="32"/>
      <c r="C663" s="17"/>
      <c r="D663" s="17">
        <v>0</v>
      </c>
      <c r="E663" s="17">
        <v>0</v>
      </c>
      <c r="F663" s="17">
        <v>1</v>
      </c>
      <c r="G663" s="17">
        <v>1</v>
      </c>
      <c r="H663" s="17">
        <v>1</v>
      </c>
      <c r="I663" s="17">
        <v>1</v>
      </c>
      <c r="J663" s="17">
        <v>1</v>
      </c>
      <c r="K663" s="17">
        <v>2</v>
      </c>
      <c r="L663" s="17">
        <v>58</v>
      </c>
      <c r="M663" s="17">
        <v>74</v>
      </c>
      <c r="N663" s="17">
        <v>77</v>
      </c>
      <c r="O663" s="17">
        <v>79</v>
      </c>
      <c r="P663" s="17">
        <v>78</v>
      </c>
      <c r="Q663" s="218">
        <v>78</v>
      </c>
      <c r="R663" s="218">
        <v>75</v>
      </c>
    </row>
    <row r="664" spans="1:18" hidden="1" outlineLevel="1" x14ac:dyDescent="0.25">
      <c r="A664" s="28" t="s">
        <v>250</v>
      </c>
      <c r="B664" s="32"/>
      <c r="C664" s="17"/>
      <c r="D664" s="17">
        <v>0</v>
      </c>
      <c r="E664" s="17">
        <v>0</v>
      </c>
      <c r="F664" s="17">
        <v>0</v>
      </c>
      <c r="G664" s="17">
        <v>0</v>
      </c>
      <c r="H664" s="17">
        <v>0</v>
      </c>
      <c r="I664" s="17">
        <v>0</v>
      </c>
      <c r="J664" s="17">
        <v>0</v>
      </c>
      <c r="K664" s="17">
        <v>2</v>
      </c>
      <c r="L664" s="17">
        <v>79</v>
      </c>
      <c r="M664" s="17">
        <v>107</v>
      </c>
      <c r="N664" s="17">
        <v>117</v>
      </c>
      <c r="O664" s="17">
        <v>119</v>
      </c>
      <c r="P664" s="17">
        <v>118</v>
      </c>
      <c r="Q664" s="218">
        <v>118</v>
      </c>
      <c r="R664" s="218">
        <v>118</v>
      </c>
    </row>
    <row r="665" spans="1:18" hidden="1" outlineLevel="1" x14ac:dyDescent="0.25">
      <c r="A665" s="28" t="s">
        <v>251</v>
      </c>
      <c r="B665" s="32"/>
      <c r="C665" s="17"/>
      <c r="D665" s="17">
        <v>0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1</v>
      </c>
      <c r="K665" s="17">
        <v>6</v>
      </c>
      <c r="L665" s="17">
        <v>212</v>
      </c>
      <c r="M665" s="17">
        <v>290</v>
      </c>
      <c r="N665" s="17">
        <v>324</v>
      </c>
      <c r="O665" s="17">
        <v>337</v>
      </c>
      <c r="P665" s="17">
        <v>336</v>
      </c>
      <c r="Q665" s="218">
        <v>335</v>
      </c>
      <c r="R665" s="218">
        <v>332</v>
      </c>
    </row>
    <row r="666" spans="1:18" hidden="1" outlineLevel="1" x14ac:dyDescent="0.25">
      <c r="A666" s="28" t="s">
        <v>252</v>
      </c>
      <c r="B666" s="32"/>
      <c r="C666" s="17"/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0</v>
      </c>
      <c r="K666" s="17">
        <v>12</v>
      </c>
      <c r="L666" s="17">
        <v>524</v>
      </c>
      <c r="M666" s="17">
        <v>703</v>
      </c>
      <c r="N666" s="17">
        <v>772</v>
      </c>
      <c r="O666" s="17">
        <v>790</v>
      </c>
      <c r="P666" s="17">
        <v>786</v>
      </c>
      <c r="Q666" s="218">
        <v>779</v>
      </c>
      <c r="R666" s="218">
        <v>775</v>
      </c>
    </row>
    <row r="667" spans="1:18" hidden="1" outlineLevel="1" x14ac:dyDescent="0.25">
      <c r="A667" s="28" t="s">
        <v>253</v>
      </c>
      <c r="B667" s="32"/>
      <c r="C667" s="17"/>
      <c r="D667" s="17">
        <v>0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0</v>
      </c>
      <c r="K667" s="17">
        <v>5</v>
      </c>
      <c r="L667" s="17">
        <v>312</v>
      </c>
      <c r="M667" s="17">
        <v>441</v>
      </c>
      <c r="N667" s="17">
        <v>479</v>
      </c>
      <c r="O667" s="17">
        <v>484</v>
      </c>
      <c r="P667" s="17">
        <v>481</v>
      </c>
      <c r="Q667" s="218">
        <v>478</v>
      </c>
      <c r="R667" s="218">
        <v>476</v>
      </c>
    </row>
    <row r="668" spans="1:18" hidden="1" outlineLevel="1" x14ac:dyDescent="0.25">
      <c r="A668" s="28" t="s">
        <v>254</v>
      </c>
      <c r="B668" s="32"/>
      <c r="C668" s="17"/>
      <c r="D668" s="17">
        <v>0</v>
      </c>
      <c r="E668" s="17">
        <v>0</v>
      </c>
      <c r="F668" s="17">
        <v>1</v>
      </c>
      <c r="G668" s="17">
        <v>1</v>
      </c>
      <c r="H668" s="17">
        <v>1</v>
      </c>
      <c r="I668" s="17">
        <v>1</v>
      </c>
      <c r="J668" s="17">
        <v>2</v>
      </c>
      <c r="K668" s="17">
        <v>7</v>
      </c>
      <c r="L668" s="17">
        <v>410</v>
      </c>
      <c r="M668" s="17">
        <v>583</v>
      </c>
      <c r="N668" s="17">
        <v>653</v>
      </c>
      <c r="O668" s="17">
        <v>664</v>
      </c>
      <c r="P668" s="17">
        <v>655</v>
      </c>
      <c r="Q668" s="218">
        <v>650</v>
      </c>
      <c r="R668" s="218">
        <v>643</v>
      </c>
    </row>
    <row r="669" spans="1:18" hidden="1" outlineLevel="1" x14ac:dyDescent="0.25">
      <c r="A669" s="28" t="s">
        <v>255</v>
      </c>
      <c r="B669" s="32"/>
      <c r="C669" s="17"/>
      <c r="D669" s="17">
        <v>0</v>
      </c>
      <c r="E669" s="17">
        <v>0</v>
      </c>
      <c r="F669" s="17">
        <v>0</v>
      </c>
      <c r="G669" s="17">
        <v>1</v>
      </c>
      <c r="H669" s="17">
        <v>1</v>
      </c>
      <c r="I669" s="17">
        <v>1</v>
      </c>
      <c r="J669" s="17">
        <v>1</v>
      </c>
      <c r="K669" s="17">
        <v>9</v>
      </c>
      <c r="L669" s="17">
        <v>252</v>
      </c>
      <c r="M669" s="17">
        <v>341</v>
      </c>
      <c r="N669" s="17">
        <v>382</v>
      </c>
      <c r="O669" s="17">
        <v>386</v>
      </c>
      <c r="P669" s="17">
        <v>382</v>
      </c>
      <c r="Q669" s="218">
        <v>377</v>
      </c>
      <c r="R669" s="218">
        <v>376</v>
      </c>
    </row>
    <row r="670" spans="1:18" hidden="1" outlineLevel="1" x14ac:dyDescent="0.25">
      <c r="A670" s="28" t="s">
        <v>256</v>
      </c>
      <c r="B670" s="32"/>
      <c r="C670" s="17"/>
      <c r="D670" s="17">
        <v>1</v>
      </c>
      <c r="E670" s="17">
        <v>2</v>
      </c>
      <c r="F670" s="17">
        <v>3</v>
      </c>
      <c r="G670" s="17">
        <v>5</v>
      </c>
      <c r="H670" s="17">
        <v>5</v>
      </c>
      <c r="I670" s="17">
        <v>6</v>
      </c>
      <c r="J670" s="17">
        <v>8</v>
      </c>
      <c r="K670" s="17">
        <v>14</v>
      </c>
      <c r="L670" s="17">
        <v>579</v>
      </c>
      <c r="M670" s="17">
        <v>842</v>
      </c>
      <c r="N670" s="17">
        <v>971</v>
      </c>
      <c r="O670" s="17">
        <v>987</v>
      </c>
      <c r="P670" s="17">
        <v>968</v>
      </c>
      <c r="Q670" s="218">
        <v>943</v>
      </c>
      <c r="R670" s="218">
        <v>911</v>
      </c>
    </row>
    <row r="671" spans="1:18" hidden="1" outlineLevel="1" x14ac:dyDescent="0.25">
      <c r="A671" s="28" t="s">
        <v>257</v>
      </c>
      <c r="B671" s="32"/>
      <c r="C671" s="17"/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5</v>
      </c>
      <c r="L671" s="17">
        <v>133</v>
      </c>
      <c r="M671" s="17">
        <v>195</v>
      </c>
      <c r="N671" s="17">
        <v>223</v>
      </c>
      <c r="O671" s="17">
        <v>224</v>
      </c>
      <c r="P671" s="17">
        <v>222</v>
      </c>
      <c r="Q671" s="218">
        <v>219</v>
      </c>
      <c r="R671" s="218">
        <v>218</v>
      </c>
    </row>
    <row r="672" spans="1:18" hidden="1" outlineLevel="1" x14ac:dyDescent="0.25">
      <c r="A672" s="28" t="s">
        <v>258</v>
      </c>
      <c r="B672" s="32"/>
      <c r="C672" s="17"/>
      <c r="D672" s="17">
        <v>0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1</v>
      </c>
      <c r="K672" s="17">
        <v>1</v>
      </c>
      <c r="L672" s="17">
        <v>86</v>
      </c>
      <c r="M672" s="17">
        <v>115</v>
      </c>
      <c r="N672" s="17">
        <v>122</v>
      </c>
      <c r="O672" s="17">
        <v>124</v>
      </c>
      <c r="P672" s="17">
        <v>124</v>
      </c>
      <c r="Q672" s="218">
        <v>122</v>
      </c>
      <c r="R672" s="218">
        <v>122</v>
      </c>
    </row>
    <row r="673" spans="1:18" hidden="1" outlineLevel="1" x14ac:dyDescent="0.25">
      <c r="A673" s="28" t="s">
        <v>259</v>
      </c>
      <c r="B673" s="32"/>
      <c r="C673" s="17"/>
      <c r="D673" s="17">
        <v>0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0</v>
      </c>
      <c r="K673" s="17">
        <v>0</v>
      </c>
      <c r="L673" s="17">
        <v>13</v>
      </c>
      <c r="M673" s="17">
        <v>19</v>
      </c>
      <c r="N673" s="17">
        <v>20</v>
      </c>
      <c r="O673" s="17">
        <v>19</v>
      </c>
      <c r="P673" s="17">
        <v>19</v>
      </c>
      <c r="Q673" s="218">
        <v>18</v>
      </c>
      <c r="R673" s="218">
        <v>18</v>
      </c>
    </row>
    <row r="674" spans="1:18" hidden="1" outlineLevel="1" x14ac:dyDescent="0.25">
      <c r="A674" s="28" t="s">
        <v>260</v>
      </c>
      <c r="B674" s="32"/>
      <c r="C674" s="17"/>
      <c r="D674" s="17">
        <v>0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2</v>
      </c>
      <c r="M674" s="17">
        <v>2</v>
      </c>
      <c r="N674" s="17">
        <v>2</v>
      </c>
      <c r="O674" s="17">
        <v>3</v>
      </c>
      <c r="P674" s="17">
        <v>3</v>
      </c>
      <c r="Q674" s="218">
        <v>3</v>
      </c>
      <c r="R674" s="218">
        <v>3</v>
      </c>
    </row>
    <row r="675" spans="1:18" hidden="1" outlineLevel="1" x14ac:dyDescent="0.25">
      <c r="A675" s="16" t="s">
        <v>831</v>
      </c>
      <c r="C675" s="17"/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0</v>
      </c>
      <c r="L675" s="17">
        <v>0</v>
      </c>
      <c r="M675" s="17">
        <v>0</v>
      </c>
      <c r="N675" s="17">
        <v>0</v>
      </c>
      <c r="O675" s="17">
        <v>0</v>
      </c>
      <c r="P675" s="17">
        <v>0</v>
      </c>
      <c r="Q675" s="218">
        <v>0</v>
      </c>
      <c r="R675" s="218">
        <v>0</v>
      </c>
    </row>
    <row r="676" spans="1:18" hidden="1" outlineLevel="1" x14ac:dyDescent="0.25">
      <c r="A676" s="16" t="s">
        <v>832</v>
      </c>
      <c r="C676" s="17"/>
      <c r="D676" s="17">
        <v>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7">
        <v>0</v>
      </c>
      <c r="O676" s="17">
        <v>0</v>
      </c>
      <c r="P676" s="17">
        <v>0</v>
      </c>
      <c r="Q676" s="218">
        <v>0</v>
      </c>
      <c r="R676" s="218">
        <v>0</v>
      </c>
    </row>
    <row r="677" spans="1:18" hidden="1" outlineLevel="1" x14ac:dyDescent="0.25">
      <c r="A677" s="16" t="s">
        <v>833</v>
      </c>
      <c r="C677" s="17"/>
      <c r="D677" s="17">
        <v>0</v>
      </c>
      <c r="E677" s="17">
        <v>0</v>
      </c>
      <c r="F677" s="17">
        <v>0</v>
      </c>
      <c r="G677" s="17">
        <v>1</v>
      </c>
      <c r="H677" s="17">
        <v>1</v>
      </c>
      <c r="I677" s="17">
        <v>1</v>
      </c>
      <c r="J677" s="17">
        <v>1</v>
      </c>
      <c r="K677" s="17">
        <v>1</v>
      </c>
      <c r="L677" s="17">
        <v>1</v>
      </c>
      <c r="M677" s="17">
        <v>1</v>
      </c>
      <c r="N677" s="17">
        <v>1</v>
      </c>
      <c r="O677" s="17">
        <v>1</v>
      </c>
      <c r="P677" s="17">
        <v>1</v>
      </c>
      <c r="Q677" s="218">
        <v>1</v>
      </c>
      <c r="R677" s="218">
        <v>1</v>
      </c>
    </row>
    <row r="678" spans="1:18" hidden="1" outlineLevel="1" x14ac:dyDescent="0.25">
      <c r="A678" s="16" t="s">
        <v>834</v>
      </c>
      <c r="C678" s="17"/>
      <c r="D678" s="17">
        <v>0</v>
      </c>
      <c r="E678" s="17">
        <v>0</v>
      </c>
      <c r="F678" s="17">
        <v>0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218">
        <v>0</v>
      </c>
      <c r="R678" s="218">
        <v>0</v>
      </c>
    </row>
    <row r="679" spans="1:18" hidden="1" outlineLevel="1" x14ac:dyDescent="0.25">
      <c r="A679" s="16" t="s">
        <v>835</v>
      </c>
      <c r="C679" s="17"/>
      <c r="D679" s="17">
        <v>0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0</v>
      </c>
      <c r="K679" s="17">
        <v>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218">
        <v>0</v>
      </c>
      <c r="R679" s="218">
        <v>0</v>
      </c>
    </row>
    <row r="680" spans="1:18" hidden="1" outlineLevel="1" x14ac:dyDescent="0.25">
      <c r="A680" s="16" t="s">
        <v>836</v>
      </c>
      <c r="C680" s="17"/>
      <c r="D680" s="17">
        <v>0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7">
        <v>0</v>
      </c>
      <c r="O680" s="17">
        <v>0</v>
      </c>
      <c r="P680" s="17">
        <v>0</v>
      </c>
      <c r="Q680" s="218">
        <v>0</v>
      </c>
      <c r="R680" s="218">
        <v>0</v>
      </c>
    </row>
    <row r="681" spans="1:18" hidden="1" outlineLevel="1" x14ac:dyDescent="0.25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218"/>
      <c r="R681" s="218"/>
    </row>
    <row r="682" spans="1:18" hidden="1" outlineLevel="1" x14ac:dyDescent="0.25">
      <c r="A682" s="28" t="s">
        <v>864</v>
      </c>
      <c r="B682" s="32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218"/>
      <c r="R682" s="218"/>
    </row>
    <row r="683" spans="1:18" hidden="1" outlineLevel="1" x14ac:dyDescent="0.25">
      <c r="A683" s="28" t="s">
        <v>240</v>
      </c>
      <c r="B683" s="32"/>
      <c r="C683" s="17"/>
      <c r="D683" s="17">
        <v>1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190</v>
      </c>
      <c r="L683" s="17">
        <v>85</v>
      </c>
      <c r="M683" s="17">
        <v>26</v>
      </c>
      <c r="N683" s="17">
        <v>50</v>
      </c>
      <c r="O683" s="17">
        <v>0</v>
      </c>
      <c r="P683" s="17">
        <v>0</v>
      </c>
      <c r="Q683" s="218">
        <v>0</v>
      </c>
      <c r="R683" s="218">
        <v>0</v>
      </c>
    </row>
    <row r="684" spans="1:18" hidden="1" outlineLevel="1" x14ac:dyDescent="0.25">
      <c r="A684" s="28" t="s">
        <v>241</v>
      </c>
      <c r="B684" s="32"/>
      <c r="C684" s="17"/>
      <c r="D684" s="17">
        <v>0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7">
        <v>0</v>
      </c>
      <c r="O684" s="17">
        <v>0</v>
      </c>
      <c r="P684" s="17">
        <v>0</v>
      </c>
      <c r="Q684" s="218">
        <v>0</v>
      </c>
      <c r="R684" s="218">
        <v>0</v>
      </c>
    </row>
    <row r="685" spans="1:18" hidden="1" outlineLevel="1" x14ac:dyDescent="0.25">
      <c r="A685" s="28" t="s">
        <v>242</v>
      </c>
      <c r="B685" s="32"/>
      <c r="C685" s="17"/>
      <c r="D685" s="17">
        <v>0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1</v>
      </c>
      <c r="M685" s="17">
        <v>2</v>
      </c>
      <c r="N685" s="17">
        <v>3</v>
      </c>
      <c r="O685" s="17">
        <v>3</v>
      </c>
      <c r="P685" s="17">
        <v>3</v>
      </c>
      <c r="Q685" s="218">
        <v>3</v>
      </c>
      <c r="R685" s="218">
        <v>3</v>
      </c>
    </row>
    <row r="686" spans="1:18" hidden="1" outlineLevel="1" x14ac:dyDescent="0.25">
      <c r="A686" s="28" t="s">
        <v>243</v>
      </c>
      <c r="B686" s="32"/>
      <c r="C686" s="17"/>
      <c r="D686" s="17">
        <v>0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2</v>
      </c>
      <c r="M686" s="17">
        <v>3</v>
      </c>
      <c r="N686" s="17">
        <v>3</v>
      </c>
      <c r="O686" s="17">
        <v>2</v>
      </c>
      <c r="P686" s="17">
        <v>2</v>
      </c>
      <c r="Q686" s="218">
        <v>2</v>
      </c>
      <c r="R686" s="218">
        <v>2</v>
      </c>
    </row>
    <row r="687" spans="1:18" hidden="1" outlineLevel="1" x14ac:dyDescent="0.25">
      <c r="A687" s="28" t="s">
        <v>244</v>
      </c>
      <c r="B687" s="32"/>
      <c r="C687" s="17"/>
      <c r="D687" s="17">
        <v>0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1</v>
      </c>
      <c r="L687" s="17">
        <v>8</v>
      </c>
      <c r="M687" s="17">
        <v>9</v>
      </c>
      <c r="N687" s="17">
        <v>10</v>
      </c>
      <c r="O687" s="17">
        <v>10</v>
      </c>
      <c r="P687" s="17">
        <v>9</v>
      </c>
      <c r="Q687" s="218">
        <v>9</v>
      </c>
      <c r="R687" s="218">
        <v>9</v>
      </c>
    </row>
    <row r="688" spans="1:18" hidden="1" outlineLevel="1" x14ac:dyDescent="0.25">
      <c r="A688" s="28" t="s">
        <v>245</v>
      </c>
      <c r="B688" s="32"/>
      <c r="C688" s="17"/>
      <c r="D688" s="17">
        <v>0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</v>
      </c>
      <c r="L688" s="17">
        <v>10</v>
      </c>
      <c r="M688" s="17">
        <v>16</v>
      </c>
      <c r="N688" s="17">
        <v>18</v>
      </c>
      <c r="O688" s="17">
        <v>17</v>
      </c>
      <c r="P688" s="17">
        <v>17</v>
      </c>
      <c r="Q688" s="218">
        <v>17</v>
      </c>
      <c r="R688" s="218">
        <v>16</v>
      </c>
    </row>
    <row r="689" spans="1:18" hidden="1" outlineLevel="1" x14ac:dyDescent="0.25">
      <c r="A689" s="28" t="s">
        <v>246</v>
      </c>
      <c r="B689" s="32"/>
      <c r="C689" s="17"/>
      <c r="D689" s="17">
        <v>0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0</v>
      </c>
      <c r="L689" s="17">
        <v>14</v>
      </c>
      <c r="M689" s="17">
        <v>20</v>
      </c>
      <c r="N689" s="17">
        <v>21</v>
      </c>
      <c r="O689" s="17">
        <v>18</v>
      </c>
      <c r="P689" s="17">
        <v>18</v>
      </c>
      <c r="Q689" s="218">
        <v>17</v>
      </c>
      <c r="R689" s="218">
        <v>17</v>
      </c>
    </row>
    <row r="690" spans="1:18" hidden="1" outlineLevel="1" x14ac:dyDescent="0.25">
      <c r="A690" s="28" t="s">
        <v>247</v>
      </c>
      <c r="B690" s="32"/>
      <c r="C690" s="17"/>
      <c r="D690" s="17">
        <v>0</v>
      </c>
      <c r="E690" s="17">
        <v>0</v>
      </c>
      <c r="F690" s="17">
        <v>0</v>
      </c>
      <c r="G690" s="17">
        <v>2</v>
      </c>
      <c r="H690" s="17">
        <v>2</v>
      </c>
      <c r="I690" s="17">
        <v>3</v>
      </c>
      <c r="J690" s="17">
        <v>3</v>
      </c>
      <c r="K690" s="17">
        <v>4</v>
      </c>
      <c r="L690" s="17">
        <v>35</v>
      </c>
      <c r="M690" s="17">
        <v>55</v>
      </c>
      <c r="N690" s="17">
        <v>61</v>
      </c>
      <c r="O690" s="17">
        <v>62</v>
      </c>
      <c r="P690" s="17">
        <v>62</v>
      </c>
      <c r="Q690" s="218">
        <v>62</v>
      </c>
      <c r="R690" s="218">
        <v>61</v>
      </c>
    </row>
    <row r="691" spans="1:18" hidden="1" outlineLevel="1" x14ac:dyDescent="0.25">
      <c r="A691" s="28" t="s">
        <v>248</v>
      </c>
      <c r="B691" s="32"/>
      <c r="C691" s="17"/>
      <c r="D691" s="17">
        <v>0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</v>
      </c>
      <c r="L691" s="17">
        <v>23</v>
      </c>
      <c r="M691" s="17">
        <v>31</v>
      </c>
      <c r="N691" s="17">
        <v>34</v>
      </c>
      <c r="O691" s="17">
        <v>35</v>
      </c>
      <c r="P691" s="17">
        <v>35</v>
      </c>
      <c r="Q691" s="218">
        <v>35</v>
      </c>
      <c r="R691" s="218">
        <v>33</v>
      </c>
    </row>
    <row r="692" spans="1:18" hidden="1" outlineLevel="1" x14ac:dyDescent="0.25">
      <c r="A692" s="28" t="s">
        <v>249</v>
      </c>
      <c r="B692" s="32"/>
      <c r="C692" s="17"/>
      <c r="D692" s="17">
        <v>0</v>
      </c>
      <c r="E692" s="17">
        <v>0</v>
      </c>
      <c r="F692" s="17">
        <v>1</v>
      </c>
      <c r="G692" s="17">
        <v>1</v>
      </c>
      <c r="H692" s="17">
        <v>1</v>
      </c>
      <c r="I692" s="17">
        <v>1</v>
      </c>
      <c r="J692" s="17">
        <v>1</v>
      </c>
      <c r="K692" s="17">
        <v>2</v>
      </c>
      <c r="L692" s="17">
        <v>58</v>
      </c>
      <c r="M692" s="17">
        <v>74</v>
      </c>
      <c r="N692" s="17">
        <v>77</v>
      </c>
      <c r="O692" s="17">
        <v>77</v>
      </c>
      <c r="P692" s="17">
        <v>76</v>
      </c>
      <c r="Q692" s="218">
        <v>75</v>
      </c>
      <c r="R692" s="218">
        <v>72</v>
      </c>
    </row>
    <row r="693" spans="1:18" hidden="1" outlineLevel="1" x14ac:dyDescent="0.25">
      <c r="A693" s="28" t="s">
        <v>250</v>
      </c>
      <c r="B693" s="32"/>
      <c r="C693" s="17"/>
      <c r="D693" s="17">
        <v>0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2</v>
      </c>
      <c r="L693" s="17">
        <v>79</v>
      </c>
      <c r="M693" s="17">
        <v>107</v>
      </c>
      <c r="N693" s="17">
        <v>117</v>
      </c>
      <c r="O693" s="17">
        <v>118</v>
      </c>
      <c r="P693" s="17">
        <v>117</v>
      </c>
      <c r="Q693" s="218">
        <v>116</v>
      </c>
      <c r="R693" s="218">
        <v>115</v>
      </c>
    </row>
    <row r="694" spans="1:18" hidden="1" outlineLevel="1" x14ac:dyDescent="0.25">
      <c r="A694" s="28" t="s">
        <v>251</v>
      </c>
      <c r="B694" s="32"/>
      <c r="C694" s="17"/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1</v>
      </c>
      <c r="K694" s="17">
        <v>6</v>
      </c>
      <c r="L694" s="17">
        <v>212</v>
      </c>
      <c r="M694" s="17">
        <v>290</v>
      </c>
      <c r="N694" s="17">
        <v>324</v>
      </c>
      <c r="O694" s="17">
        <v>337</v>
      </c>
      <c r="P694" s="17">
        <v>335</v>
      </c>
      <c r="Q694" s="218">
        <v>333</v>
      </c>
      <c r="R694" s="218">
        <v>329</v>
      </c>
    </row>
    <row r="695" spans="1:18" hidden="1" outlineLevel="1" x14ac:dyDescent="0.25">
      <c r="A695" s="28" t="s">
        <v>252</v>
      </c>
      <c r="B695" s="32"/>
      <c r="C695" s="17"/>
      <c r="D695" s="17">
        <v>0</v>
      </c>
      <c r="E695" s="17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12</v>
      </c>
      <c r="L695" s="17">
        <v>524</v>
      </c>
      <c r="M695" s="17">
        <v>703</v>
      </c>
      <c r="N695" s="17">
        <v>772</v>
      </c>
      <c r="O695" s="17">
        <v>784</v>
      </c>
      <c r="P695" s="17">
        <v>778</v>
      </c>
      <c r="Q695" s="218">
        <v>773</v>
      </c>
      <c r="R695" s="218">
        <v>768</v>
      </c>
    </row>
    <row r="696" spans="1:18" hidden="1" outlineLevel="1" x14ac:dyDescent="0.25">
      <c r="A696" s="28" t="s">
        <v>253</v>
      </c>
      <c r="B696" s="32"/>
      <c r="C696" s="17"/>
      <c r="D696" s="17">
        <v>0</v>
      </c>
      <c r="E696" s="17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5</v>
      </c>
      <c r="L696" s="17">
        <v>312</v>
      </c>
      <c r="M696" s="17">
        <v>441</v>
      </c>
      <c r="N696" s="17">
        <v>479</v>
      </c>
      <c r="O696" s="17">
        <v>483</v>
      </c>
      <c r="P696" s="17">
        <v>473</v>
      </c>
      <c r="Q696" s="218">
        <v>468</v>
      </c>
      <c r="R696" s="218">
        <v>465</v>
      </c>
    </row>
    <row r="697" spans="1:18" hidden="1" outlineLevel="1" x14ac:dyDescent="0.25">
      <c r="A697" s="28" t="s">
        <v>254</v>
      </c>
      <c r="B697" s="32"/>
      <c r="C697" s="17"/>
      <c r="D697" s="17">
        <v>0</v>
      </c>
      <c r="E697" s="17">
        <v>0</v>
      </c>
      <c r="F697" s="17">
        <v>1</v>
      </c>
      <c r="G697" s="17">
        <v>1</v>
      </c>
      <c r="H697" s="17">
        <v>1</v>
      </c>
      <c r="I697" s="17">
        <v>1</v>
      </c>
      <c r="J697" s="17">
        <v>2</v>
      </c>
      <c r="K697" s="17">
        <v>7</v>
      </c>
      <c r="L697" s="17">
        <v>410</v>
      </c>
      <c r="M697" s="17">
        <v>583</v>
      </c>
      <c r="N697" s="17">
        <v>653</v>
      </c>
      <c r="O697" s="17">
        <v>663</v>
      </c>
      <c r="P697" s="17">
        <v>652</v>
      </c>
      <c r="Q697" s="218">
        <v>648</v>
      </c>
      <c r="R697" s="218">
        <v>639</v>
      </c>
    </row>
    <row r="698" spans="1:18" hidden="1" outlineLevel="1" x14ac:dyDescent="0.25">
      <c r="A698" s="28" t="s">
        <v>255</v>
      </c>
      <c r="B698" s="32"/>
      <c r="C698" s="17"/>
      <c r="D698" s="17">
        <v>0</v>
      </c>
      <c r="E698" s="17">
        <v>0</v>
      </c>
      <c r="F698" s="17">
        <v>0</v>
      </c>
      <c r="G698" s="17">
        <v>1</v>
      </c>
      <c r="H698" s="17">
        <v>1</v>
      </c>
      <c r="I698" s="17">
        <v>1</v>
      </c>
      <c r="J698" s="17">
        <v>1</v>
      </c>
      <c r="K698" s="17">
        <v>9</v>
      </c>
      <c r="L698" s="17">
        <v>252</v>
      </c>
      <c r="M698" s="17">
        <v>341</v>
      </c>
      <c r="N698" s="17">
        <v>382</v>
      </c>
      <c r="O698" s="17">
        <v>384</v>
      </c>
      <c r="P698" s="17">
        <v>380</v>
      </c>
      <c r="Q698" s="218">
        <v>375</v>
      </c>
      <c r="R698" s="218">
        <v>375</v>
      </c>
    </row>
    <row r="699" spans="1:18" hidden="1" outlineLevel="1" x14ac:dyDescent="0.25">
      <c r="A699" s="28" t="s">
        <v>256</v>
      </c>
      <c r="B699" s="32"/>
      <c r="C699" s="17"/>
      <c r="D699" s="17">
        <v>1</v>
      </c>
      <c r="E699" s="17">
        <v>2</v>
      </c>
      <c r="F699" s="17">
        <v>3</v>
      </c>
      <c r="G699" s="17">
        <v>5</v>
      </c>
      <c r="H699" s="17">
        <v>5</v>
      </c>
      <c r="I699" s="17">
        <v>6</v>
      </c>
      <c r="J699" s="17">
        <v>8</v>
      </c>
      <c r="K699" s="17">
        <v>14</v>
      </c>
      <c r="L699" s="17">
        <v>579</v>
      </c>
      <c r="M699" s="17">
        <v>842</v>
      </c>
      <c r="N699" s="17">
        <v>971</v>
      </c>
      <c r="O699" s="17">
        <v>983</v>
      </c>
      <c r="P699" s="17">
        <v>957</v>
      </c>
      <c r="Q699" s="218">
        <v>930</v>
      </c>
      <c r="R699" s="218">
        <v>896</v>
      </c>
    </row>
    <row r="700" spans="1:18" hidden="1" outlineLevel="1" x14ac:dyDescent="0.25">
      <c r="A700" s="28" t="s">
        <v>257</v>
      </c>
      <c r="B700" s="32"/>
      <c r="C700" s="17"/>
      <c r="D700" s="17">
        <v>0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5</v>
      </c>
      <c r="L700" s="17">
        <v>133</v>
      </c>
      <c r="M700" s="17">
        <v>195</v>
      </c>
      <c r="N700" s="17">
        <v>223</v>
      </c>
      <c r="O700" s="17">
        <v>222</v>
      </c>
      <c r="P700" s="17">
        <v>220</v>
      </c>
      <c r="Q700" s="218">
        <v>217</v>
      </c>
      <c r="R700" s="218">
        <v>215</v>
      </c>
    </row>
    <row r="701" spans="1:18" hidden="1" outlineLevel="1" x14ac:dyDescent="0.25">
      <c r="A701" s="28" t="s">
        <v>258</v>
      </c>
      <c r="B701" s="32"/>
      <c r="C701" s="17"/>
      <c r="D701" s="17">
        <v>0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1</v>
      </c>
      <c r="K701" s="17">
        <v>1</v>
      </c>
      <c r="L701" s="17">
        <v>86</v>
      </c>
      <c r="M701" s="17">
        <v>115</v>
      </c>
      <c r="N701" s="17">
        <v>122</v>
      </c>
      <c r="O701" s="17">
        <v>123</v>
      </c>
      <c r="P701" s="17">
        <v>123</v>
      </c>
      <c r="Q701" s="218">
        <v>121</v>
      </c>
      <c r="R701" s="218">
        <v>121</v>
      </c>
    </row>
    <row r="702" spans="1:18" hidden="1" outlineLevel="1" x14ac:dyDescent="0.25">
      <c r="A702" s="28" t="s">
        <v>259</v>
      </c>
      <c r="B702" s="32"/>
      <c r="C702" s="17"/>
      <c r="D702" s="17">
        <v>0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0</v>
      </c>
      <c r="L702" s="17">
        <v>13</v>
      </c>
      <c r="M702" s="17">
        <v>19</v>
      </c>
      <c r="N702" s="17">
        <v>20</v>
      </c>
      <c r="O702" s="17">
        <v>19</v>
      </c>
      <c r="P702" s="17">
        <v>19</v>
      </c>
      <c r="Q702" s="218">
        <v>18</v>
      </c>
      <c r="R702" s="218">
        <v>18</v>
      </c>
    </row>
    <row r="703" spans="1:18" hidden="1" outlineLevel="1" x14ac:dyDescent="0.25">
      <c r="A703" s="28" t="s">
        <v>260</v>
      </c>
      <c r="B703" s="32"/>
      <c r="C703" s="17"/>
      <c r="D703" s="17">
        <v>0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0</v>
      </c>
      <c r="L703" s="17">
        <v>2</v>
      </c>
      <c r="M703" s="17">
        <v>2</v>
      </c>
      <c r="N703" s="17">
        <v>2</v>
      </c>
      <c r="O703" s="17">
        <v>3</v>
      </c>
      <c r="P703" s="17">
        <v>3</v>
      </c>
      <c r="Q703" s="218">
        <v>3</v>
      </c>
      <c r="R703" s="218">
        <v>3</v>
      </c>
    </row>
    <row r="704" spans="1:18" hidden="1" outlineLevel="1" x14ac:dyDescent="0.25">
      <c r="A704" s="16" t="s">
        <v>831</v>
      </c>
      <c r="C704" s="17"/>
      <c r="D704" s="17">
        <v>0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0</v>
      </c>
      <c r="L704" s="17">
        <v>0</v>
      </c>
      <c r="M704" s="17">
        <v>0</v>
      </c>
      <c r="N704" s="17">
        <v>0</v>
      </c>
      <c r="O704" s="17">
        <v>0</v>
      </c>
      <c r="P704" s="17">
        <v>0</v>
      </c>
      <c r="Q704" s="218">
        <v>0</v>
      </c>
      <c r="R704" s="218">
        <v>0</v>
      </c>
    </row>
    <row r="705" spans="1:18" hidden="1" outlineLevel="1" x14ac:dyDescent="0.25">
      <c r="A705" s="16" t="s">
        <v>832</v>
      </c>
      <c r="C705" s="17"/>
      <c r="D705" s="17">
        <v>0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0</v>
      </c>
      <c r="L705" s="17">
        <v>0</v>
      </c>
      <c r="M705" s="17">
        <v>0</v>
      </c>
      <c r="N705" s="17">
        <v>0</v>
      </c>
      <c r="O705" s="17">
        <v>0</v>
      </c>
      <c r="P705" s="17">
        <v>0</v>
      </c>
      <c r="Q705" s="218">
        <v>0</v>
      </c>
      <c r="R705" s="218">
        <v>0</v>
      </c>
    </row>
    <row r="706" spans="1:18" hidden="1" outlineLevel="1" x14ac:dyDescent="0.25">
      <c r="A706" s="16" t="s">
        <v>833</v>
      </c>
      <c r="C706" s="17"/>
      <c r="D706" s="17">
        <v>0</v>
      </c>
      <c r="E706" s="17">
        <v>0</v>
      </c>
      <c r="F706" s="17">
        <v>0</v>
      </c>
      <c r="G706" s="17">
        <v>1</v>
      </c>
      <c r="H706" s="17">
        <v>1</v>
      </c>
      <c r="I706" s="17">
        <v>1</v>
      </c>
      <c r="J706" s="17">
        <v>1</v>
      </c>
      <c r="K706" s="17">
        <v>1</v>
      </c>
      <c r="L706" s="17">
        <v>1</v>
      </c>
      <c r="M706" s="17">
        <v>1</v>
      </c>
      <c r="N706" s="17">
        <v>1</v>
      </c>
      <c r="O706" s="17">
        <v>1</v>
      </c>
      <c r="P706" s="17">
        <v>1</v>
      </c>
      <c r="Q706" s="218">
        <v>1</v>
      </c>
      <c r="R706" s="218">
        <v>1</v>
      </c>
    </row>
    <row r="707" spans="1:18" hidden="1" outlineLevel="1" x14ac:dyDescent="0.25">
      <c r="A707" s="16" t="s">
        <v>834</v>
      </c>
      <c r="C707" s="17"/>
      <c r="D707" s="17">
        <v>0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218">
        <v>0</v>
      </c>
      <c r="R707" s="218">
        <v>0</v>
      </c>
    </row>
    <row r="708" spans="1:18" hidden="1" outlineLevel="1" x14ac:dyDescent="0.25">
      <c r="A708" s="16" t="s">
        <v>835</v>
      </c>
      <c r="C708" s="17"/>
      <c r="D708" s="17">
        <v>0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0</v>
      </c>
      <c r="L708" s="17">
        <v>0</v>
      </c>
      <c r="M708" s="17">
        <v>0</v>
      </c>
      <c r="N708" s="17">
        <v>0</v>
      </c>
      <c r="O708" s="17">
        <v>0</v>
      </c>
      <c r="P708" s="17">
        <v>0</v>
      </c>
      <c r="Q708" s="218">
        <v>0</v>
      </c>
      <c r="R708" s="218">
        <v>0</v>
      </c>
    </row>
    <row r="709" spans="1:18" hidden="1" outlineLevel="1" x14ac:dyDescent="0.25">
      <c r="A709" s="16" t="s">
        <v>836</v>
      </c>
      <c r="C709" s="17"/>
      <c r="D709" s="17">
        <v>0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17">
        <v>0</v>
      </c>
      <c r="N709" s="17">
        <v>0</v>
      </c>
      <c r="O709" s="17">
        <v>0</v>
      </c>
      <c r="P709" s="17">
        <v>0</v>
      </c>
      <c r="Q709" s="218">
        <v>0</v>
      </c>
      <c r="R709" s="218">
        <v>0</v>
      </c>
    </row>
    <row r="710" spans="1:18" hidden="1" outlineLevel="1" x14ac:dyDescent="0.25"/>
    <row r="711" spans="1:18" ht="18" hidden="1" outlineLevel="1" x14ac:dyDescent="0.25">
      <c r="A711" s="97" t="s">
        <v>262</v>
      </c>
      <c r="B711" s="51"/>
    </row>
    <row r="712" spans="1:18" hidden="1" outlineLevel="1" x14ac:dyDescent="0.25">
      <c r="A712" s="28" t="s">
        <v>263</v>
      </c>
      <c r="B712" s="32"/>
      <c r="C712" s="19"/>
      <c r="D712" s="19">
        <v>857.11</v>
      </c>
      <c r="E712" s="19">
        <v>232.91</v>
      </c>
      <c r="F712" s="19">
        <v>4470.38</v>
      </c>
      <c r="G712" s="19">
        <v>4298</v>
      </c>
      <c r="H712" s="19">
        <v>11171.65</v>
      </c>
      <c r="I712" s="19">
        <v>8695.1200000000008</v>
      </c>
      <c r="J712" s="19">
        <v>13358.32</v>
      </c>
      <c r="K712" s="19">
        <v>19914.5</v>
      </c>
      <c r="L712" s="19">
        <v>715119.13</v>
      </c>
      <c r="M712" s="19">
        <v>1687582.14</v>
      </c>
      <c r="N712" s="19">
        <v>1864822.11</v>
      </c>
      <c r="O712" s="19">
        <v>1728014.17</v>
      </c>
      <c r="P712" s="19">
        <v>1039584.17</v>
      </c>
      <c r="Q712" s="224">
        <v>967792.78</v>
      </c>
      <c r="R712" s="224">
        <v>832641.56</v>
      </c>
    </row>
    <row r="713" spans="1:18" hidden="1" outlineLevel="1" x14ac:dyDescent="0.25">
      <c r="A713" s="16" t="s">
        <v>731</v>
      </c>
      <c r="C713" s="18"/>
      <c r="D713" s="18">
        <v>0.5</v>
      </c>
      <c r="E713" s="18">
        <v>1</v>
      </c>
      <c r="F713" s="18">
        <v>0.4</v>
      </c>
      <c r="G713" s="18">
        <v>0.63636363636360005</v>
      </c>
      <c r="H713" s="18">
        <v>0.63636363636360005</v>
      </c>
      <c r="I713" s="18">
        <v>0.53846153846150002</v>
      </c>
      <c r="J713" s="18">
        <v>0.61111111111109995</v>
      </c>
      <c r="K713" s="18">
        <v>4.633204633205E-2</v>
      </c>
      <c r="L713" s="18">
        <v>0.32863684395909998</v>
      </c>
      <c r="M713" s="18">
        <v>0.48077419354840001</v>
      </c>
      <c r="N713" s="18">
        <v>0.47662905825469998</v>
      </c>
      <c r="O713" s="18">
        <v>0.47651933701659999</v>
      </c>
      <c r="P713" s="18">
        <v>0.4018691588785</v>
      </c>
      <c r="Q713" s="220">
        <v>0.37082642671089999</v>
      </c>
      <c r="R713" s="220">
        <v>0.33213083213080002</v>
      </c>
    </row>
    <row r="714" spans="1:18" hidden="1" outlineLevel="1" x14ac:dyDescent="0.25">
      <c r="A714" s="28" t="s">
        <v>733</v>
      </c>
      <c r="B714" s="32"/>
      <c r="C714" s="19"/>
      <c r="D714" s="19">
        <v>429</v>
      </c>
      <c r="E714" s="19">
        <v>116</v>
      </c>
      <c r="F714" s="19">
        <v>894</v>
      </c>
      <c r="G714" s="19">
        <v>391</v>
      </c>
      <c r="H714" s="19">
        <v>1016</v>
      </c>
      <c r="I714" s="19">
        <v>669</v>
      </c>
      <c r="J714" s="19">
        <v>742</v>
      </c>
      <c r="K714" s="19">
        <v>77</v>
      </c>
      <c r="L714" s="19">
        <v>252</v>
      </c>
      <c r="M714" s="19">
        <v>436</v>
      </c>
      <c r="N714" s="19">
        <v>429</v>
      </c>
      <c r="O714" s="19">
        <v>398</v>
      </c>
      <c r="P714" s="19">
        <v>243</v>
      </c>
      <c r="Q714" s="224">
        <v>229</v>
      </c>
      <c r="R714" s="224">
        <v>200</v>
      </c>
    </row>
    <row r="715" spans="1:18" hidden="1" outlineLevel="1" x14ac:dyDescent="0.25">
      <c r="A715" s="16" t="s">
        <v>732</v>
      </c>
      <c r="D715" s="7">
        <v>10.5</v>
      </c>
      <c r="E715" s="7">
        <v>8</v>
      </c>
      <c r="F715" s="7">
        <v>6.8</v>
      </c>
      <c r="G715" s="7">
        <v>8.82</v>
      </c>
      <c r="H715" s="7">
        <v>22.55</v>
      </c>
      <c r="I715" s="7">
        <v>22.92</v>
      </c>
      <c r="J715" s="7">
        <v>26.17</v>
      </c>
      <c r="K715" s="7">
        <v>2.37</v>
      </c>
      <c r="L715" s="7">
        <v>3.28</v>
      </c>
      <c r="M715" s="7">
        <v>7.08</v>
      </c>
      <c r="N715" s="7">
        <v>7.43</v>
      </c>
      <c r="O715" s="7">
        <v>7.22</v>
      </c>
      <c r="P715" s="7">
        <v>4.53</v>
      </c>
      <c r="Q715" s="7">
        <v>4.2300000000000004</v>
      </c>
      <c r="R715" s="7">
        <v>3.83</v>
      </c>
    </row>
    <row r="716" spans="1:18" hidden="1" outlineLevel="1" x14ac:dyDescent="0.25">
      <c r="A716" s="28" t="s">
        <v>264</v>
      </c>
      <c r="B716" s="32"/>
      <c r="C716" s="19"/>
      <c r="D716" s="19">
        <v>40.814799999999998</v>
      </c>
      <c r="E716" s="19">
        <v>14.556900000000001</v>
      </c>
      <c r="F716" s="19">
        <v>131.48179999999999</v>
      </c>
      <c r="G716" s="19">
        <v>44.3093</v>
      </c>
      <c r="H716" s="19">
        <v>45.046999999999997</v>
      </c>
      <c r="I716" s="19">
        <v>29.1783</v>
      </c>
      <c r="J716" s="19">
        <v>28.361599999999999</v>
      </c>
      <c r="K716" s="19">
        <v>32.486899999999999</v>
      </c>
      <c r="L716" s="19">
        <v>76.803700000000006</v>
      </c>
      <c r="M716" s="19">
        <v>61.525500000000001</v>
      </c>
      <c r="N716" s="19">
        <v>57.795299999999997</v>
      </c>
      <c r="O716" s="19">
        <v>55.095500000000001</v>
      </c>
      <c r="P716" s="19">
        <v>53.62</v>
      </c>
      <c r="Q716" s="224">
        <v>54.099899999999998</v>
      </c>
      <c r="R716" s="224">
        <v>52.203200000000002</v>
      </c>
    </row>
    <row r="717" spans="1:18" hidden="1" outlineLevel="1" x14ac:dyDescent="0.25">
      <c r="A717" s="49" t="s">
        <v>265</v>
      </c>
      <c r="B717" s="50"/>
    </row>
    <row r="718" spans="1:18" hidden="1" outlineLevel="1" x14ac:dyDescent="0.25">
      <c r="A718" s="16" t="s">
        <v>266</v>
      </c>
      <c r="C718" s="18"/>
      <c r="D718" s="18">
        <v>0.5</v>
      </c>
      <c r="E718" s="18">
        <v>0</v>
      </c>
      <c r="F718" s="18">
        <v>0.6</v>
      </c>
      <c r="G718" s="18">
        <v>0.36363636363640001</v>
      </c>
      <c r="H718" s="18">
        <v>0.36363636363640001</v>
      </c>
      <c r="I718" s="18">
        <v>0.46153846153849998</v>
      </c>
      <c r="J718" s="18">
        <v>0.44444444444440001</v>
      </c>
      <c r="K718" s="18">
        <v>0.95366795366799995</v>
      </c>
      <c r="L718" s="18">
        <v>0.67136315604090002</v>
      </c>
      <c r="M718" s="18">
        <v>0.52077419354840004</v>
      </c>
      <c r="N718" s="18">
        <v>0.52705503108450003</v>
      </c>
      <c r="O718" s="18">
        <v>0.53047662694779996</v>
      </c>
      <c r="P718" s="18">
        <v>0.60949074074069998</v>
      </c>
      <c r="Q718" s="220">
        <v>0.6361293345829</v>
      </c>
      <c r="R718" s="220">
        <v>0.67742701163069996</v>
      </c>
    </row>
    <row r="719" spans="1:18" hidden="1" outlineLevel="1" x14ac:dyDescent="0.25">
      <c r="A719" s="16" t="s">
        <v>267</v>
      </c>
      <c r="C719" s="18"/>
      <c r="D719" s="18">
        <v>0</v>
      </c>
      <c r="E719" s="18">
        <v>0</v>
      </c>
      <c r="F719" s="18">
        <v>0</v>
      </c>
      <c r="G719" s="18">
        <v>9.0909090909089996E-2</v>
      </c>
      <c r="H719" s="18">
        <v>0</v>
      </c>
      <c r="I719" s="18">
        <v>0</v>
      </c>
      <c r="J719" s="18">
        <v>0</v>
      </c>
      <c r="K719" s="18">
        <v>0</v>
      </c>
      <c r="L719" s="18">
        <v>2.5713279323709998E-2</v>
      </c>
      <c r="M719" s="18">
        <v>2.1419354838709999E-2</v>
      </c>
      <c r="N719" s="18">
        <v>2.3486069537189999E-2</v>
      </c>
      <c r="O719" s="18">
        <v>2.88725939505E-2</v>
      </c>
      <c r="P719" s="18">
        <v>3.9583333333330001E-2</v>
      </c>
      <c r="Q719" s="220">
        <v>4.076850984067E-2</v>
      </c>
      <c r="R719" s="220">
        <v>4.2962259672440002E-2</v>
      </c>
    </row>
    <row r="720" spans="1:18" hidden="1" outlineLevel="1" x14ac:dyDescent="0.25">
      <c r="A720" s="16" t="s">
        <v>268</v>
      </c>
      <c r="C720" s="18"/>
      <c r="D720" s="18">
        <v>0</v>
      </c>
      <c r="E720" s="18">
        <v>1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5.6357872490309997E-2</v>
      </c>
      <c r="M720" s="18">
        <v>6.3741935483869999E-2</v>
      </c>
      <c r="N720" s="18">
        <v>6.9076675109370003E-2</v>
      </c>
      <c r="O720" s="18">
        <v>7.8826764436300004E-2</v>
      </c>
      <c r="P720" s="18">
        <v>8.6805555555559993E-2</v>
      </c>
      <c r="Q720" s="220">
        <v>7.9194001874410003E-2</v>
      </c>
      <c r="R720" s="220">
        <v>7.2869689057680001E-2</v>
      </c>
    </row>
    <row r="721" spans="1:18" hidden="1" outlineLevel="1" x14ac:dyDescent="0.25">
      <c r="A721" s="16" t="s">
        <v>269</v>
      </c>
      <c r="C721" s="18"/>
      <c r="D721" s="18">
        <v>0</v>
      </c>
      <c r="E721" s="18">
        <v>0</v>
      </c>
      <c r="F721" s="18">
        <v>0</v>
      </c>
      <c r="G721" s="18">
        <v>9.0909090909089996E-2</v>
      </c>
      <c r="H721" s="18">
        <v>0.1818181818182</v>
      </c>
      <c r="I721" s="18">
        <v>0.15384615384620001</v>
      </c>
      <c r="J721" s="18">
        <v>0.1111111111111</v>
      </c>
      <c r="K721" s="18">
        <v>3.8610038610039999E-3</v>
      </c>
      <c r="L721" s="18">
        <v>8.0309968298700005E-2</v>
      </c>
      <c r="M721" s="18">
        <v>9.7290322580649999E-2</v>
      </c>
      <c r="N721" s="18">
        <v>9.9240156573800004E-2</v>
      </c>
      <c r="O721" s="18">
        <v>0.1106782768103</v>
      </c>
      <c r="P721" s="18">
        <v>0.1032407407407</v>
      </c>
      <c r="Q721" s="220">
        <v>0.1040299906279</v>
      </c>
      <c r="R721" s="220">
        <v>8.5449798243529995E-2</v>
      </c>
    </row>
    <row r="722" spans="1:18" hidden="1" outlineLevel="1" x14ac:dyDescent="0.25">
      <c r="A722" s="16" t="s">
        <v>270</v>
      </c>
      <c r="C722" s="18"/>
      <c r="D722" s="18">
        <v>0.5</v>
      </c>
      <c r="E722" s="18">
        <v>0</v>
      </c>
      <c r="F722" s="18">
        <v>0.2</v>
      </c>
      <c r="G722" s="18">
        <v>0.36363636363640001</v>
      </c>
      <c r="H722" s="18">
        <v>0</v>
      </c>
      <c r="I722" s="18">
        <v>7.6923076923079994E-2</v>
      </c>
      <c r="J722" s="18">
        <v>0.16666666666669999</v>
      </c>
      <c r="K722" s="18">
        <v>7.7220077220079997E-3</v>
      </c>
      <c r="L722" s="18">
        <v>7.8196548080309999E-2</v>
      </c>
      <c r="M722" s="18">
        <v>0.1292903225806</v>
      </c>
      <c r="N722" s="18">
        <v>0.11996315910660001</v>
      </c>
      <c r="O722" s="18">
        <v>0.1134280476627</v>
      </c>
      <c r="P722" s="18">
        <v>8.9583333333330004E-2</v>
      </c>
      <c r="Q722" s="220">
        <v>7.4273664479849996E-2</v>
      </c>
      <c r="R722" s="220">
        <v>6.0526940422500002E-2</v>
      </c>
    </row>
    <row r="723" spans="1:18" hidden="1" outlineLevel="1" x14ac:dyDescent="0.25">
      <c r="A723" s="16" t="s">
        <v>271</v>
      </c>
      <c r="C723" s="18"/>
      <c r="D723" s="18">
        <v>0</v>
      </c>
      <c r="E723" s="18">
        <v>0</v>
      </c>
      <c r="F723" s="18">
        <v>0</v>
      </c>
      <c r="G723" s="18">
        <v>9.0909090909089996E-2</v>
      </c>
      <c r="H723" s="18">
        <v>0.36363636363640001</v>
      </c>
      <c r="I723" s="18">
        <v>0.2307692307692</v>
      </c>
      <c r="J723" s="18">
        <v>0.1111111111111</v>
      </c>
      <c r="K723" s="18">
        <v>2.3166023166020001E-2</v>
      </c>
      <c r="L723" s="18">
        <v>6.7277210285310002E-2</v>
      </c>
      <c r="M723" s="18">
        <v>0.12516129032260001</v>
      </c>
      <c r="N723" s="18">
        <v>0.1135160027631</v>
      </c>
      <c r="O723" s="18">
        <v>9.1659028414300001E-2</v>
      </c>
      <c r="P723" s="18">
        <v>0.05</v>
      </c>
      <c r="Q723" s="220">
        <v>4.4283036551079999E-2</v>
      </c>
      <c r="R723" s="220">
        <v>4.1063375267030001E-2</v>
      </c>
    </row>
    <row r="724" spans="1:18" hidden="1" outlineLevel="1" x14ac:dyDescent="0.25">
      <c r="A724" s="16" t="s">
        <v>272</v>
      </c>
      <c r="C724" s="18"/>
      <c r="D724" s="18">
        <v>0</v>
      </c>
      <c r="E724" s="18">
        <v>0</v>
      </c>
      <c r="F724" s="18">
        <v>0.2</v>
      </c>
      <c r="G724" s="18">
        <v>0</v>
      </c>
      <c r="H724" s="18">
        <v>0</v>
      </c>
      <c r="I724" s="18">
        <v>7.6923076923079994E-2</v>
      </c>
      <c r="J724" s="18">
        <v>0.16666666666669999</v>
      </c>
      <c r="K724" s="18">
        <v>1.158301158301E-2</v>
      </c>
      <c r="L724" s="18">
        <v>1.831630855935E-2</v>
      </c>
      <c r="M724" s="18">
        <v>3.9483870967739997E-2</v>
      </c>
      <c r="N724" s="18">
        <v>4.4669583237390002E-2</v>
      </c>
      <c r="O724" s="18">
        <v>4.3996333638859998E-2</v>
      </c>
      <c r="P724" s="18">
        <v>2.013888888889E-2</v>
      </c>
      <c r="Q724" s="220">
        <v>1.897844423618E-2</v>
      </c>
      <c r="R724" s="220">
        <v>1.8276762402089999E-2</v>
      </c>
    </row>
    <row r="725" spans="1:18" hidden="1" outlineLevel="1" x14ac:dyDescent="0.25">
      <c r="A725" s="16" t="s">
        <v>273</v>
      </c>
      <c r="C725" s="18"/>
      <c r="D725" s="18">
        <v>0</v>
      </c>
      <c r="E725" s="18">
        <v>0</v>
      </c>
      <c r="F725" s="18">
        <v>0</v>
      </c>
      <c r="G725" s="18">
        <v>0</v>
      </c>
      <c r="H725" s="18">
        <v>9.0909090909089996E-2</v>
      </c>
      <c r="I725" s="18">
        <v>0</v>
      </c>
      <c r="J725" s="18">
        <v>0</v>
      </c>
      <c r="K725" s="18">
        <v>0</v>
      </c>
      <c r="L725" s="18">
        <v>2.1134202183869999E-3</v>
      </c>
      <c r="M725" s="18">
        <v>2.5806451612899999E-3</v>
      </c>
      <c r="N725" s="18">
        <v>2.9933225880730001E-3</v>
      </c>
      <c r="O725" s="18">
        <v>2.0623281393220001E-3</v>
      </c>
      <c r="P725" s="18">
        <v>1.1574074074069999E-3</v>
      </c>
      <c r="Q725" s="220">
        <v>2.3430178069349999E-3</v>
      </c>
      <c r="R725" s="220">
        <v>1.1868027533820001E-3</v>
      </c>
    </row>
    <row r="726" spans="1:18" hidden="1" outlineLevel="1" x14ac:dyDescent="0.25">
      <c r="A726" s="16" t="s">
        <v>274</v>
      </c>
      <c r="C726" s="18"/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3.52236703064E-4</v>
      </c>
      <c r="M726" s="18">
        <v>2.5806451612900001E-4</v>
      </c>
      <c r="N726" s="18">
        <v>0</v>
      </c>
      <c r="O726" s="18">
        <v>0</v>
      </c>
      <c r="P726" s="18">
        <v>0</v>
      </c>
      <c r="Q726" s="220">
        <v>0</v>
      </c>
      <c r="R726" s="220">
        <v>2.3736055067599999E-4</v>
      </c>
    </row>
    <row r="727" spans="1:18" hidden="1" outlineLevel="1" x14ac:dyDescent="0.25">
      <c r="A727" s="28" t="s">
        <v>275</v>
      </c>
      <c r="B727" s="32"/>
      <c r="C727" s="19"/>
      <c r="D727" s="19">
        <v>0</v>
      </c>
      <c r="E727" s="19">
        <v>0</v>
      </c>
      <c r="F727" s="19">
        <v>0</v>
      </c>
      <c r="G727" s="19">
        <v>8000</v>
      </c>
      <c r="H727" s="19">
        <v>5000</v>
      </c>
      <c r="I727" s="19">
        <v>110</v>
      </c>
      <c r="J727" s="19">
        <v>1360</v>
      </c>
      <c r="K727" s="19">
        <v>0</v>
      </c>
      <c r="L727" s="19">
        <v>2467690.37</v>
      </c>
      <c r="M727" s="19">
        <v>2929926.1</v>
      </c>
      <c r="N727" s="19">
        <v>1379639.71</v>
      </c>
      <c r="O727" s="19">
        <v>866611.06</v>
      </c>
      <c r="P727" s="19">
        <v>274388.69</v>
      </c>
      <c r="Q727" s="224">
        <v>150981.32</v>
      </c>
      <c r="R727" s="224">
        <v>58100.22</v>
      </c>
    </row>
    <row r="728" spans="1:18" hidden="1" outlineLevel="1" x14ac:dyDescent="0.25">
      <c r="A728" s="16" t="s">
        <v>730</v>
      </c>
      <c r="C728" s="18"/>
      <c r="D728" s="18">
        <v>0</v>
      </c>
      <c r="E728" s="18">
        <v>0</v>
      </c>
      <c r="F728" s="18">
        <v>0</v>
      </c>
      <c r="G728" s="18">
        <v>9.0909090909089996E-2</v>
      </c>
      <c r="H728" s="18">
        <v>9.0909090909089996E-2</v>
      </c>
      <c r="I728" s="18">
        <v>7.6923076923079994E-2</v>
      </c>
      <c r="J728" s="18">
        <v>5.555555555556E-2</v>
      </c>
      <c r="K728" s="18">
        <v>0</v>
      </c>
      <c r="L728" s="18">
        <v>0.17118703768929999</v>
      </c>
      <c r="M728" s="18">
        <v>0.16387096774189999</v>
      </c>
      <c r="N728" s="18">
        <v>7.8977665208379996E-2</v>
      </c>
      <c r="O728" s="18">
        <v>5.0874769797419998E-2</v>
      </c>
      <c r="P728" s="18">
        <v>2.1728971962620001E-2</v>
      </c>
      <c r="Q728" s="220">
        <v>1.4207909069379999E-2</v>
      </c>
      <c r="R728" s="220">
        <v>1.010101010101E-2</v>
      </c>
    </row>
    <row r="729" spans="1:18" hidden="1" outlineLevel="1" x14ac:dyDescent="0.25">
      <c r="A729" s="28" t="s">
        <v>729</v>
      </c>
      <c r="B729" s="32"/>
      <c r="C729" s="19"/>
      <c r="D729" s="19">
        <v>0</v>
      </c>
      <c r="E729" s="19">
        <v>0</v>
      </c>
      <c r="F729" s="19">
        <v>0</v>
      </c>
      <c r="G729" s="19">
        <v>727.27269999999999</v>
      </c>
      <c r="H729" s="19">
        <v>454.5455</v>
      </c>
      <c r="I729" s="19">
        <v>8.4614999999999991</v>
      </c>
      <c r="J729" s="19">
        <v>75.555599999999998</v>
      </c>
      <c r="K729" s="19">
        <v>0</v>
      </c>
      <c r="L729" s="19">
        <v>869.21109999999999</v>
      </c>
      <c r="M729" s="19">
        <v>756.11</v>
      </c>
      <c r="N729" s="19">
        <v>317.66969999999998</v>
      </c>
      <c r="O729" s="19">
        <v>199.49610000000001</v>
      </c>
      <c r="P729" s="19">
        <v>64.109499999999997</v>
      </c>
      <c r="Q729" s="224">
        <v>35.752099999999999</v>
      </c>
      <c r="R729" s="224">
        <v>13.973100000000001</v>
      </c>
    </row>
    <row r="730" spans="1:18" hidden="1" outlineLevel="1" x14ac:dyDescent="0.25">
      <c r="A730" s="28" t="s">
        <v>276</v>
      </c>
      <c r="B730" s="32"/>
      <c r="C730" s="19"/>
      <c r="D730" s="19">
        <v>0</v>
      </c>
      <c r="E730" s="19">
        <v>0</v>
      </c>
      <c r="F730" s="19">
        <v>0</v>
      </c>
      <c r="G730" s="19">
        <v>8000</v>
      </c>
      <c r="H730" s="19">
        <v>5000</v>
      </c>
      <c r="I730" s="19">
        <v>110</v>
      </c>
      <c r="J730" s="19">
        <v>1360</v>
      </c>
      <c r="K730" s="19">
        <v>0</v>
      </c>
      <c r="L730" s="19">
        <v>3039</v>
      </c>
      <c r="M730" s="19">
        <v>2990</v>
      </c>
      <c r="N730" s="19">
        <v>2633</v>
      </c>
      <c r="O730" s="19">
        <v>2381</v>
      </c>
      <c r="P730" s="19">
        <v>1932</v>
      </c>
      <c r="Q730" s="224">
        <v>1864</v>
      </c>
      <c r="R730" s="224">
        <v>952</v>
      </c>
    </row>
    <row r="731" spans="1:18" hidden="1" outlineLevel="1" x14ac:dyDescent="0.25">
      <c r="A731" s="49" t="s">
        <v>277</v>
      </c>
      <c r="B731" s="50"/>
    </row>
    <row r="732" spans="1:18" hidden="1" outlineLevel="1" x14ac:dyDescent="0.25">
      <c r="A732" s="28" t="s">
        <v>803</v>
      </c>
      <c r="B732" s="32"/>
      <c r="C732" s="19"/>
      <c r="D732" s="19">
        <v>0</v>
      </c>
      <c r="E732" s="19">
        <v>0</v>
      </c>
      <c r="F732" s="19">
        <v>0</v>
      </c>
      <c r="G732" s="19">
        <v>8000</v>
      </c>
      <c r="H732" s="19">
        <v>5000</v>
      </c>
      <c r="I732" s="19">
        <v>110</v>
      </c>
      <c r="J732" s="19">
        <v>1360</v>
      </c>
      <c r="K732" s="19">
        <v>0</v>
      </c>
      <c r="L732" s="19">
        <v>2453583</v>
      </c>
      <c r="M732" s="19">
        <v>2912197</v>
      </c>
      <c r="N732" s="19">
        <v>1350080</v>
      </c>
      <c r="O732" s="19">
        <v>850480</v>
      </c>
      <c r="P732" s="19">
        <v>262722</v>
      </c>
      <c r="Q732" s="224">
        <v>137102</v>
      </c>
      <c r="R732" s="224">
        <v>48143</v>
      </c>
    </row>
    <row r="733" spans="1:18" hidden="1" outlineLevel="1" x14ac:dyDescent="0.25">
      <c r="A733" s="28" t="s">
        <v>279</v>
      </c>
      <c r="B733" s="32"/>
      <c r="C733" s="19"/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224">
        <v>0</v>
      </c>
      <c r="R733" s="224">
        <v>0</v>
      </c>
    </row>
    <row r="734" spans="1:18" hidden="1" outlineLevel="1" x14ac:dyDescent="0.25">
      <c r="A734" s="28" t="s">
        <v>280</v>
      </c>
      <c r="B734" s="32"/>
      <c r="C734" s="19"/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5150</v>
      </c>
      <c r="M734" s="19">
        <v>4820</v>
      </c>
      <c r="N734" s="19">
        <v>4150</v>
      </c>
      <c r="O734" s="19">
        <v>650</v>
      </c>
      <c r="P734" s="19">
        <v>400</v>
      </c>
      <c r="Q734" s="224">
        <v>2500</v>
      </c>
      <c r="R734" s="224">
        <v>1355</v>
      </c>
    </row>
    <row r="735" spans="1:18" hidden="1" outlineLevel="1" x14ac:dyDescent="0.25">
      <c r="A735" s="28" t="s">
        <v>281</v>
      </c>
      <c r="B735" s="32"/>
      <c r="C735" s="19"/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4006</v>
      </c>
      <c r="M735" s="19">
        <v>11503</v>
      </c>
      <c r="N735" s="19">
        <v>20023</v>
      </c>
      <c r="O735" s="19">
        <v>13665</v>
      </c>
      <c r="P735" s="19">
        <v>10350</v>
      </c>
      <c r="Q735" s="224">
        <v>6883</v>
      </c>
      <c r="R735" s="224">
        <v>6041</v>
      </c>
    </row>
    <row r="736" spans="1:18" hidden="1" outlineLevel="1" x14ac:dyDescent="0.25">
      <c r="A736" s="28" t="s">
        <v>282</v>
      </c>
      <c r="B736" s="32"/>
      <c r="C736" s="19"/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4952</v>
      </c>
      <c r="M736" s="19">
        <v>1406</v>
      </c>
      <c r="N736" s="19">
        <v>5386</v>
      </c>
      <c r="O736" s="19">
        <v>1816</v>
      </c>
      <c r="P736" s="19">
        <v>916</v>
      </c>
      <c r="Q736" s="224">
        <v>4497</v>
      </c>
      <c r="R736" s="224">
        <v>2562</v>
      </c>
    </row>
    <row r="737" spans="1:18" hidden="1" outlineLevel="1" x14ac:dyDescent="0.25">
      <c r="A737" s="49" t="s">
        <v>764</v>
      </c>
      <c r="B737" s="5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224"/>
      <c r="R737" s="224"/>
    </row>
    <row r="738" spans="1:18" hidden="1" outlineLevel="1" x14ac:dyDescent="0.25">
      <c r="A738" s="113" t="s">
        <v>804</v>
      </c>
      <c r="B738" s="90"/>
      <c r="C738" s="91"/>
      <c r="D738" s="91">
        <v>0</v>
      </c>
      <c r="E738" s="91">
        <v>0</v>
      </c>
      <c r="F738" s="91">
        <v>0</v>
      </c>
      <c r="G738" s="91">
        <v>1</v>
      </c>
      <c r="H738" s="91">
        <v>1</v>
      </c>
      <c r="I738" s="91">
        <v>1</v>
      </c>
      <c r="J738" s="91">
        <v>1</v>
      </c>
      <c r="K738" s="91">
        <v>0</v>
      </c>
      <c r="L738" s="91">
        <v>768</v>
      </c>
      <c r="M738" s="91">
        <v>900</v>
      </c>
      <c r="N738" s="91">
        <v>403</v>
      </c>
      <c r="O738" s="91">
        <v>281</v>
      </c>
      <c r="P738" s="91">
        <v>85</v>
      </c>
      <c r="Q738" s="91">
        <v>35</v>
      </c>
      <c r="R738" s="91">
        <v>18</v>
      </c>
    </row>
    <row r="739" spans="1:18" hidden="1" outlineLevel="1" x14ac:dyDescent="0.25">
      <c r="A739" s="113" t="s">
        <v>766</v>
      </c>
      <c r="B739" s="90"/>
      <c r="C739" s="91"/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</row>
    <row r="740" spans="1:18" hidden="1" outlineLevel="1" x14ac:dyDescent="0.25">
      <c r="A740" s="113" t="s">
        <v>767</v>
      </c>
      <c r="B740" s="90"/>
      <c r="C740" s="91"/>
      <c r="D740" s="91">
        <v>0</v>
      </c>
      <c r="E740" s="91">
        <v>0</v>
      </c>
      <c r="F740" s="91">
        <v>0</v>
      </c>
      <c r="G740" s="91">
        <v>0</v>
      </c>
      <c r="H740" s="91">
        <v>0</v>
      </c>
      <c r="I740" s="91">
        <v>0</v>
      </c>
      <c r="J740" s="91">
        <v>0</v>
      </c>
      <c r="K740" s="91">
        <v>0</v>
      </c>
      <c r="L740" s="91">
        <v>5</v>
      </c>
      <c r="M740" s="91">
        <v>4</v>
      </c>
      <c r="N740" s="91">
        <v>5</v>
      </c>
      <c r="O740" s="91">
        <v>2</v>
      </c>
      <c r="P740" s="91">
        <v>2</v>
      </c>
      <c r="Q740" s="91">
        <v>4</v>
      </c>
      <c r="R740" s="91">
        <v>3</v>
      </c>
    </row>
    <row r="741" spans="1:18" hidden="1" outlineLevel="1" x14ac:dyDescent="0.25">
      <c r="A741" s="113" t="s">
        <v>768</v>
      </c>
      <c r="B741" s="90"/>
      <c r="C741" s="91"/>
      <c r="D741" s="91">
        <v>0</v>
      </c>
      <c r="E741" s="91">
        <v>0</v>
      </c>
      <c r="F741" s="91">
        <v>0</v>
      </c>
      <c r="G741" s="91">
        <v>0</v>
      </c>
      <c r="H741" s="91">
        <v>0</v>
      </c>
      <c r="I741" s="91">
        <v>0</v>
      </c>
      <c r="J741" s="91">
        <v>0</v>
      </c>
      <c r="K741" s="91">
        <v>0</v>
      </c>
      <c r="L741" s="91">
        <v>26</v>
      </c>
      <c r="M741" s="91">
        <v>69</v>
      </c>
      <c r="N741" s="91">
        <v>102</v>
      </c>
      <c r="O741" s="91">
        <v>77</v>
      </c>
      <c r="P741" s="91">
        <v>53</v>
      </c>
      <c r="Q741" s="91">
        <v>37</v>
      </c>
      <c r="R741" s="91">
        <v>32</v>
      </c>
    </row>
    <row r="742" spans="1:18" hidden="1" outlineLevel="1" x14ac:dyDescent="0.25">
      <c r="A742" s="113" t="s">
        <v>769</v>
      </c>
      <c r="B742" s="90"/>
      <c r="C742" s="91"/>
      <c r="D742" s="91">
        <v>0</v>
      </c>
      <c r="E742" s="91">
        <v>0</v>
      </c>
      <c r="F742" s="91">
        <v>0</v>
      </c>
      <c r="G742" s="91">
        <v>0</v>
      </c>
      <c r="H742" s="91">
        <v>0</v>
      </c>
      <c r="I742" s="91">
        <v>0</v>
      </c>
      <c r="J742" s="91">
        <v>0</v>
      </c>
      <c r="K742" s="91">
        <v>0</v>
      </c>
      <c r="L742" s="91">
        <v>13</v>
      </c>
      <c r="M742" s="91">
        <v>7</v>
      </c>
      <c r="N742" s="91">
        <v>14</v>
      </c>
      <c r="O742" s="91">
        <v>4</v>
      </c>
      <c r="P742" s="91">
        <v>2</v>
      </c>
      <c r="Q742" s="91">
        <v>5</v>
      </c>
      <c r="R742" s="91">
        <v>8</v>
      </c>
    </row>
    <row r="743" spans="1:18" hidden="1" outlineLevel="1" x14ac:dyDescent="0.25">
      <c r="A743" s="49" t="s">
        <v>283</v>
      </c>
      <c r="B743" s="50"/>
    </row>
    <row r="744" spans="1:18" hidden="1" outlineLevel="1" x14ac:dyDescent="0.25">
      <c r="A744" s="28" t="s">
        <v>805</v>
      </c>
      <c r="B744" s="32"/>
      <c r="C744" s="19"/>
      <c r="D744" s="19">
        <v>0</v>
      </c>
      <c r="E744" s="19">
        <v>0</v>
      </c>
      <c r="F744" s="19">
        <v>0</v>
      </c>
      <c r="G744" s="19">
        <v>8000</v>
      </c>
      <c r="H744" s="19">
        <v>5000</v>
      </c>
      <c r="I744" s="19">
        <v>110</v>
      </c>
      <c r="J744" s="19">
        <v>1360</v>
      </c>
      <c r="K744" s="19">
        <v>0</v>
      </c>
      <c r="L744" s="19">
        <v>3195</v>
      </c>
      <c r="M744" s="19">
        <v>3236</v>
      </c>
      <c r="N744" s="19">
        <v>3350</v>
      </c>
      <c r="O744" s="19">
        <v>3027</v>
      </c>
      <c r="P744" s="19">
        <v>3091</v>
      </c>
      <c r="Q744" s="224">
        <v>3917</v>
      </c>
      <c r="R744" s="224">
        <v>2675</v>
      </c>
    </row>
    <row r="745" spans="1:18" hidden="1" outlineLevel="1" x14ac:dyDescent="0.25">
      <c r="A745" s="28" t="s">
        <v>285</v>
      </c>
      <c r="B745" s="32"/>
      <c r="C745" s="19"/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224">
        <v>0</v>
      </c>
      <c r="R745" s="224">
        <v>0</v>
      </c>
    </row>
    <row r="746" spans="1:18" hidden="1" outlineLevel="1" x14ac:dyDescent="0.25">
      <c r="A746" s="28" t="s">
        <v>286</v>
      </c>
      <c r="B746" s="32"/>
      <c r="C746" s="19"/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1030</v>
      </c>
      <c r="M746" s="19">
        <v>1205</v>
      </c>
      <c r="N746" s="19">
        <v>830</v>
      </c>
      <c r="O746" s="19">
        <v>325</v>
      </c>
      <c r="P746" s="19">
        <v>200</v>
      </c>
      <c r="Q746" s="224">
        <v>625</v>
      </c>
      <c r="R746" s="224">
        <v>452</v>
      </c>
    </row>
    <row r="747" spans="1:18" hidden="1" outlineLevel="1" x14ac:dyDescent="0.25">
      <c r="A747" s="28" t="s">
        <v>287</v>
      </c>
      <c r="B747" s="32"/>
      <c r="C747" s="19"/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154</v>
      </c>
      <c r="M747" s="19">
        <v>167</v>
      </c>
      <c r="N747" s="19">
        <v>196</v>
      </c>
      <c r="O747" s="19">
        <v>177</v>
      </c>
      <c r="P747" s="19">
        <v>195</v>
      </c>
      <c r="Q747" s="224">
        <v>186</v>
      </c>
      <c r="R747" s="224">
        <v>189</v>
      </c>
    </row>
    <row r="748" spans="1:18" hidden="1" outlineLevel="1" x14ac:dyDescent="0.25">
      <c r="A748" s="28" t="s">
        <v>288</v>
      </c>
      <c r="B748" s="32"/>
      <c r="C748" s="19"/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381</v>
      </c>
      <c r="M748" s="19">
        <v>201</v>
      </c>
      <c r="N748" s="19">
        <v>385</v>
      </c>
      <c r="O748" s="19">
        <v>454</v>
      </c>
      <c r="P748" s="19">
        <v>458</v>
      </c>
      <c r="Q748" s="224">
        <v>899</v>
      </c>
      <c r="R748" s="224">
        <v>320</v>
      </c>
    </row>
    <row r="749" spans="1:18" hidden="1" outlineLevel="1" x14ac:dyDescent="0.25">
      <c r="A749" s="28" t="s">
        <v>770</v>
      </c>
      <c r="B749" s="32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224"/>
      <c r="R749" s="224"/>
    </row>
    <row r="750" spans="1:18" hidden="1" outlineLevel="1" x14ac:dyDescent="0.25">
      <c r="A750" s="28" t="s">
        <v>771</v>
      </c>
      <c r="B750" s="32"/>
      <c r="C750" s="19"/>
      <c r="D750" s="19">
        <v>857</v>
      </c>
      <c r="E750" s="19">
        <v>233</v>
      </c>
      <c r="F750" s="19">
        <v>4470</v>
      </c>
      <c r="G750" s="19">
        <v>4298</v>
      </c>
      <c r="H750" s="19">
        <v>11172</v>
      </c>
      <c r="I750" s="19">
        <v>8695</v>
      </c>
      <c r="J750" s="19">
        <v>13358</v>
      </c>
      <c r="K750" s="19">
        <v>19915</v>
      </c>
      <c r="L750" s="19">
        <v>715119</v>
      </c>
      <c r="M750" s="19">
        <v>1687582</v>
      </c>
      <c r="N750" s="19">
        <v>1864822</v>
      </c>
      <c r="O750" s="19">
        <v>1728014</v>
      </c>
      <c r="P750" s="19">
        <v>1039584</v>
      </c>
      <c r="Q750" s="224">
        <v>967793</v>
      </c>
      <c r="R750" s="224">
        <v>832642</v>
      </c>
    </row>
    <row r="751" spans="1:18" hidden="1" outlineLevel="1" x14ac:dyDescent="0.25">
      <c r="A751" s="113" t="s">
        <v>772</v>
      </c>
      <c r="B751" s="90"/>
      <c r="C751" s="91"/>
      <c r="D751" s="91">
        <v>21</v>
      </c>
      <c r="E751" s="91">
        <v>16</v>
      </c>
      <c r="F751" s="91">
        <v>34</v>
      </c>
      <c r="G751" s="91">
        <v>97</v>
      </c>
      <c r="H751" s="91">
        <v>248</v>
      </c>
      <c r="I751" s="91">
        <v>298</v>
      </c>
      <c r="J751" s="91">
        <v>471</v>
      </c>
      <c r="K751" s="91">
        <v>613</v>
      </c>
      <c r="L751" s="91">
        <v>9311</v>
      </c>
      <c r="M751" s="91">
        <v>27429</v>
      </c>
      <c r="N751" s="91">
        <v>32266</v>
      </c>
      <c r="O751" s="91">
        <v>31364</v>
      </c>
      <c r="P751" s="91">
        <v>19388</v>
      </c>
      <c r="Q751" s="91">
        <v>17889</v>
      </c>
      <c r="R751" s="91">
        <v>15950</v>
      </c>
    </row>
    <row r="752" spans="1:18" hidden="1" outlineLevel="1" x14ac:dyDescent="0.25">
      <c r="A752" s="28" t="s">
        <v>773</v>
      </c>
      <c r="B752" s="32"/>
      <c r="C752" s="19"/>
      <c r="D752" s="19">
        <v>857</v>
      </c>
      <c r="E752" s="19">
        <v>233</v>
      </c>
      <c r="F752" s="19">
        <v>4470</v>
      </c>
      <c r="G752" s="19">
        <v>4298</v>
      </c>
      <c r="H752" s="19">
        <v>11172</v>
      </c>
      <c r="I752" s="19">
        <v>8695</v>
      </c>
      <c r="J752" s="19">
        <v>13354</v>
      </c>
      <c r="K752" s="19">
        <v>18643</v>
      </c>
      <c r="L752" s="19">
        <v>704715</v>
      </c>
      <c r="M752" s="19">
        <v>1677598</v>
      </c>
      <c r="N752" s="19">
        <v>1857016</v>
      </c>
      <c r="O752" s="19">
        <v>1717645</v>
      </c>
      <c r="P752" s="19">
        <v>1028590</v>
      </c>
      <c r="Q752" s="224">
        <v>957776</v>
      </c>
      <c r="R752" s="224">
        <v>821004</v>
      </c>
    </row>
    <row r="753" spans="1:18" hidden="1" outlineLevel="1" x14ac:dyDescent="0.25">
      <c r="A753" s="113" t="s">
        <v>774</v>
      </c>
      <c r="B753" s="90"/>
      <c r="C753" s="91"/>
      <c r="D753" s="91">
        <v>21</v>
      </c>
      <c r="E753" s="91">
        <v>16</v>
      </c>
      <c r="F753" s="91">
        <v>34</v>
      </c>
      <c r="G753" s="91">
        <v>97</v>
      </c>
      <c r="H753" s="91">
        <v>248</v>
      </c>
      <c r="I753" s="91">
        <v>298</v>
      </c>
      <c r="J753" s="91">
        <v>470</v>
      </c>
      <c r="K753" s="91">
        <v>611</v>
      </c>
      <c r="L753" s="91">
        <v>9276</v>
      </c>
      <c r="M753" s="91">
        <v>27306</v>
      </c>
      <c r="N753" s="91">
        <v>32169</v>
      </c>
      <c r="O753" s="91">
        <v>31232</v>
      </c>
      <c r="P753" s="91">
        <v>19274</v>
      </c>
      <c r="Q753" s="91">
        <v>17790</v>
      </c>
      <c r="R753" s="91">
        <v>15874</v>
      </c>
    </row>
    <row r="754" spans="1:18" hidden="1" outlineLevel="1" x14ac:dyDescent="0.25">
      <c r="A754" s="28" t="s">
        <v>775</v>
      </c>
      <c r="B754" s="32"/>
      <c r="C754" s="19"/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4</v>
      </c>
      <c r="K754" s="19">
        <v>1272</v>
      </c>
      <c r="L754" s="19">
        <v>10404</v>
      </c>
      <c r="M754" s="19">
        <v>9984</v>
      </c>
      <c r="N754" s="19">
        <v>7806</v>
      </c>
      <c r="O754" s="19">
        <v>10369</v>
      </c>
      <c r="P754" s="19">
        <v>10994</v>
      </c>
      <c r="Q754" s="224">
        <v>10017</v>
      </c>
      <c r="R754" s="224">
        <v>11637</v>
      </c>
    </row>
    <row r="755" spans="1:18" hidden="1" outlineLevel="1" x14ac:dyDescent="0.25">
      <c r="A755" s="113" t="s">
        <v>776</v>
      </c>
      <c r="B755" s="90"/>
      <c r="C755" s="91"/>
      <c r="D755" s="91">
        <v>0</v>
      </c>
      <c r="E755" s="91">
        <v>0</v>
      </c>
      <c r="F755" s="91">
        <v>0</v>
      </c>
      <c r="G755" s="91">
        <v>0</v>
      </c>
      <c r="H755" s="91">
        <v>0</v>
      </c>
      <c r="I755" s="91">
        <v>0</v>
      </c>
      <c r="J755" s="91">
        <v>1</v>
      </c>
      <c r="K755" s="91">
        <v>2</v>
      </c>
      <c r="L755" s="91">
        <v>35</v>
      </c>
      <c r="M755" s="91">
        <v>123</v>
      </c>
      <c r="N755" s="91">
        <v>97</v>
      </c>
      <c r="O755" s="91">
        <v>132</v>
      </c>
      <c r="P755" s="91">
        <v>114</v>
      </c>
      <c r="Q755" s="91">
        <v>99</v>
      </c>
      <c r="R755" s="91">
        <v>76</v>
      </c>
    </row>
    <row r="756" spans="1:18" hidden="1" outlineLevel="1" x14ac:dyDescent="0.25">
      <c r="A756" s="28" t="s">
        <v>777</v>
      </c>
      <c r="B756" s="32"/>
      <c r="C756" s="19"/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5150</v>
      </c>
      <c r="M756" s="19">
        <v>4820</v>
      </c>
      <c r="N756" s="19">
        <v>4150</v>
      </c>
      <c r="O756" s="19">
        <v>650</v>
      </c>
      <c r="P756" s="19">
        <v>400</v>
      </c>
      <c r="Q756" s="224">
        <v>2500</v>
      </c>
      <c r="R756" s="224">
        <v>1355</v>
      </c>
    </row>
    <row r="757" spans="1:18" hidden="1" outlineLevel="1" x14ac:dyDescent="0.25">
      <c r="A757" s="113" t="s">
        <v>778</v>
      </c>
      <c r="B757" s="90"/>
      <c r="C757" s="91"/>
      <c r="D757" s="91">
        <v>0</v>
      </c>
      <c r="E757" s="91">
        <v>0</v>
      </c>
      <c r="F757" s="91">
        <v>0</v>
      </c>
      <c r="G757" s="91">
        <v>0</v>
      </c>
      <c r="H757" s="91">
        <v>0</v>
      </c>
      <c r="I757" s="91">
        <v>0</v>
      </c>
      <c r="J757" s="91">
        <v>0</v>
      </c>
      <c r="K757" s="91">
        <v>0</v>
      </c>
      <c r="L757" s="91">
        <v>5</v>
      </c>
      <c r="M757" s="91">
        <v>4</v>
      </c>
      <c r="N757" s="91">
        <v>5</v>
      </c>
      <c r="O757" s="91">
        <v>2</v>
      </c>
      <c r="P757" s="91">
        <v>2</v>
      </c>
      <c r="Q757" s="91">
        <v>4</v>
      </c>
      <c r="R757" s="91">
        <v>3</v>
      </c>
    </row>
    <row r="758" spans="1:18" hidden="1" outlineLevel="1" x14ac:dyDescent="0.25">
      <c r="A758" s="28" t="s">
        <v>779</v>
      </c>
      <c r="B758" s="32"/>
      <c r="C758" s="19"/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5150</v>
      </c>
      <c r="M758" s="19">
        <v>4820</v>
      </c>
      <c r="N758" s="19">
        <v>4150</v>
      </c>
      <c r="O758" s="19">
        <v>650</v>
      </c>
      <c r="P758" s="19">
        <v>400</v>
      </c>
      <c r="Q758" s="224">
        <v>2500</v>
      </c>
      <c r="R758" s="224">
        <v>1355</v>
      </c>
    </row>
    <row r="759" spans="1:18" hidden="1" outlineLevel="1" x14ac:dyDescent="0.25">
      <c r="A759" s="113" t="s">
        <v>780</v>
      </c>
      <c r="B759" s="90"/>
      <c r="C759" s="91"/>
      <c r="D759" s="91">
        <v>0</v>
      </c>
      <c r="E759" s="91">
        <v>0</v>
      </c>
      <c r="F759" s="91">
        <v>0</v>
      </c>
      <c r="G759" s="91">
        <v>0</v>
      </c>
      <c r="H759" s="91">
        <v>0</v>
      </c>
      <c r="I759" s="91">
        <v>0</v>
      </c>
      <c r="J759" s="91">
        <v>0</v>
      </c>
      <c r="K759" s="91">
        <v>0</v>
      </c>
      <c r="L759" s="91">
        <v>5</v>
      </c>
      <c r="M759" s="91">
        <v>4</v>
      </c>
      <c r="N759" s="91">
        <v>5</v>
      </c>
      <c r="O759" s="91">
        <v>2</v>
      </c>
      <c r="P759" s="91">
        <v>2</v>
      </c>
      <c r="Q759" s="91">
        <v>4</v>
      </c>
      <c r="R759" s="91">
        <v>3</v>
      </c>
    </row>
    <row r="760" spans="1:18" hidden="1" outlineLevel="1" x14ac:dyDescent="0.25">
      <c r="A760" s="28" t="s">
        <v>781</v>
      </c>
      <c r="B760" s="32"/>
      <c r="C760" s="19"/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224">
        <v>0</v>
      </c>
      <c r="R760" s="224">
        <v>0</v>
      </c>
    </row>
    <row r="761" spans="1:18" hidden="1" outlineLevel="1" x14ac:dyDescent="0.25">
      <c r="A761" s="113" t="s">
        <v>782</v>
      </c>
      <c r="B761" s="90"/>
      <c r="C761" s="91"/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0</v>
      </c>
      <c r="M761" s="91">
        <v>0</v>
      </c>
      <c r="N761" s="91">
        <v>0</v>
      </c>
      <c r="O761" s="91">
        <v>0</v>
      </c>
      <c r="P761" s="91">
        <v>0</v>
      </c>
      <c r="Q761" s="91">
        <v>0</v>
      </c>
      <c r="R761" s="91">
        <v>0</v>
      </c>
    </row>
    <row r="762" spans="1:18" hidden="1" outlineLevel="1" x14ac:dyDescent="0.25">
      <c r="A762" s="28" t="s">
        <v>783</v>
      </c>
      <c r="B762" s="32"/>
      <c r="C762" s="19"/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4006</v>
      </c>
      <c r="M762" s="19">
        <v>11503</v>
      </c>
      <c r="N762" s="19">
        <v>20023</v>
      </c>
      <c r="O762" s="19">
        <v>13665</v>
      </c>
      <c r="P762" s="19">
        <v>10350</v>
      </c>
      <c r="Q762" s="224">
        <v>6883</v>
      </c>
      <c r="R762" s="224">
        <v>6041</v>
      </c>
    </row>
    <row r="763" spans="1:18" hidden="1" outlineLevel="1" x14ac:dyDescent="0.25">
      <c r="A763" s="113" t="s">
        <v>784</v>
      </c>
      <c r="B763" s="90"/>
      <c r="C763" s="91"/>
      <c r="D763" s="91">
        <v>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26</v>
      </c>
      <c r="M763" s="91">
        <v>69</v>
      </c>
      <c r="N763" s="91">
        <v>102</v>
      </c>
      <c r="O763" s="91">
        <v>77</v>
      </c>
      <c r="P763" s="91">
        <v>53</v>
      </c>
      <c r="Q763" s="91">
        <v>37</v>
      </c>
      <c r="R763" s="91">
        <v>32</v>
      </c>
    </row>
    <row r="764" spans="1:18" hidden="1" outlineLevel="1" x14ac:dyDescent="0.25">
      <c r="A764" s="28" t="s">
        <v>785</v>
      </c>
      <c r="B764" s="32"/>
      <c r="C764" s="19"/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4006</v>
      </c>
      <c r="M764" s="19">
        <v>11503</v>
      </c>
      <c r="N764" s="19">
        <v>19793</v>
      </c>
      <c r="O764" s="19">
        <v>13316</v>
      </c>
      <c r="P764" s="19">
        <v>9429</v>
      </c>
      <c r="Q764" s="224">
        <v>6883</v>
      </c>
      <c r="R764" s="224">
        <v>6041</v>
      </c>
    </row>
    <row r="765" spans="1:18" hidden="1" outlineLevel="1" x14ac:dyDescent="0.25">
      <c r="A765" s="113" t="s">
        <v>786</v>
      </c>
      <c r="B765" s="90"/>
      <c r="C765" s="91"/>
      <c r="D765" s="91">
        <v>0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26</v>
      </c>
      <c r="M765" s="91">
        <v>69</v>
      </c>
      <c r="N765" s="91">
        <v>100</v>
      </c>
      <c r="O765" s="91">
        <v>76</v>
      </c>
      <c r="P765" s="91">
        <v>45</v>
      </c>
      <c r="Q765" s="91">
        <v>37</v>
      </c>
      <c r="R765" s="91">
        <v>32</v>
      </c>
    </row>
    <row r="766" spans="1:18" hidden="1" outlineLevel="1" x14ac:dyDescent="0.25">
      <c r="A766" s="28" t="s">
        <v>787</v>
      </c>
      <c r="B766" s="32"/>
      <c r="C766" s="19"/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230</v>
      </c>
      <c r="O766" s="19">
        <v>349</v>
      </c>
      <c r="P766" s="19">
        <v>921</v>
      </c>
      <c r="Q766" s="224">
        <v>0</v>
      </c>
      <c r="R766" s="224">
        <v>0</v>
      </c>
    </row>
    <row r="767" spans="1:18" hidden="1" outlineLevel="1" x14ac:dyDescent="0.25">
      <c r="A767" s="113" t="s">
        <v>788</v>
      </c>
      <c r="B767" s="90"/>
      <c r="C767" s="91"/>
      <c r="D767" s="91">
        <v>0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2</v>
      </c>
      <c r="O767" s="91">
        <v>1</v>
      </c>
      <c r="P767" s="91">
        <v>8</v>
      </c>
      <c r="Q767" s="91">
        <v>0</v>
      </c>
      <c r="R767" s="91">
        <v>0</v>
      </c>
    </row>
    <row r="768" spans="1:18" hidden="1" outlineLevel="1" x14ac:dyDescent="0.25">
      <c r="A768" s="28" t="s">
        <v>789</v>
      </c>
      <c r="B768" s="32"/>
      <c r="C768" s="19"/>
      <c r="D768" s="19">
        <v>0</v>
      </c>
      <c r="E768" s="19"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4952</v>
      </c>
      <c r="M768" s="19">
        <v>1406</v>
      </c>
      <c r="N768" s="19">
        <v>5386</v>
      </c>
      <c r="O768" s="19">
        <v>1816</v>
      </c>
      <c r="P768" s="19">
        <v>916</v>
      </c>
      <c r="Q768" s="224">
        <v>4497</v>
      </c>
      <c r="R768" s="224">
        <v>2562</v>
      </c>
    </row>
    <row r="769" spans="1:18" hidden="1" outlineLevel="1" x14ac:dyDescent="0.25">
      <c r="A769" s="113" t="s">
        <v>790</v>
      </c>
      <c r="B769" s="90"/>
      <c r="C769" s="91"/>
      <c r="D769" s="91">
        <v>0</v>
      </c>
      <c r="E769" s="91">
        <v>0</v>
      </c>
      <c r="F769" s="91">
        <v>0</v>
      </c>
      <c r="G769" s="91">
        <v>0</v>
      </c>
      <c r="H769" s="91">
        <v>0</v>
      </c>
      <c r="I769" s="91">
        <v>0</v>
      </c>
      <c r="J769" s="91">
        <v>0</v>
      </c>
      <c r="K769" s="91">
        <v>0</v>
      </c>
      <c r="L769" s="91">
        <v>13</v>
      </c>
      <c r="M769" s="91">
        <v>7</v>
      </c>
      <c r="N769" s="91">
        <v>14</v>
      </c>
      <c r="O769" s="91">
        <v>4</v>
      </c>
      <c r="P769" s="91">
        <v>2</v>
      </c>
      <c r="Q769" s="91">
        <v>5</v>
      </c>
      <c r="R769" s="91">
        <v>8</v>
      </c>
    </row>
    <row r="770" spans="1:18" hidden="1" outlineLevel="1" x14ac:dyDescent="0.25">
      <c r="A770" s="28" t="s">
        <v>791</v>
      </c>
      <c r="B770" s="32"/>
      <c r="C770" s="19"/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4952</v>
      </c>
      <c r="M770" s="19">
        <v>1406</v>
      </c>
      <c r="N770" s="19">
        <v>5386</v>
      </c>
      <c r="O770" s="19">
        <v>1816</v>
      </c>
      <c r="P770" s="19">
        <v>916</v>
      </c>
      <c r="Q770" s="224">
        <v>4497</v>
      </c>
      <c r="R770" s="224">
        <v>2562</v>
      </c>
    </row>
    <row r="771" spans="1:18" hidden="1" outlineLevel="1" x14ac:dyDescent="0.25">
      <c r="A771" s="113" t="s">
        <v>792</v>
      </c>
      <c r="B771" s="90"/>
      <c r="C771" s="91"/>
      <c r="D771" s="91">
        <v>0</v>
      </c>
      <c r="E771" s="91">
        <v>0</v>
      </c>
      <c r="F771" s="91">
        <v>0</v>
      </c>
      <c r="G771" s="91">
        <v>0</v>
      </c>
      <c r="H771" s="91">
        <v>0</v>
      </c>
      <c r="I771" s="91">
        <v>0</v>
      </c>
      <c r="J771" s="91">
        <v>0</v>
      </c>
      <c r="K771" s="91">
        <v>0</v>
      </c>
      <c r="L771" s="91">
        <v>13</v>
      </c>
      <c r="M771" s="91">
        <v>7</v>
      </c>
      <c r="N771" s="91">
        <v>14</v>
      </c>
      <c r="O771" s="91">
        <v>4</v>
      </c>
      <c r="P771" s="91">
        <v>2</v>
      </c>
      <c r="Q771" s="91">
        <v>5</v>
      </c>
      <c r="R771" s="91">
        <v>8</v>
      </c>
    </row>
    <row r="772" spans="1:18" hidden="1" outlineLevel="1" x14ac:dyDescent="0.25">
      <c r="A772" s="28" t="s">
        <v>793</v>
      </c>
      <c r="B772" s="32"/>
      <c r="C772" s="19"/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224">
        <v>0</v>
      </c>
      <c r="R772" s="224">
        <v>0</v>
      </c>
    </row>
    <row r="773" spans="1:18" hidden="1" outlineLevel="1" x14ac:dyDescent="0.25">
      <c r="A773" s="113" t="s">
        <v>794</v>
      </c>
      <c r="B773" s="90"/>
      <c r="C773" s="91"/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0</v>
      </c>
      <c r="Q773" s="91">
        <v>0</v>
      </c>
      <c r="R773" s="91">
        <v>0</v>
      </c>
    </row>
    <row r="774" spans="1:18" hidden="1" outlineLevel="1" x14ac:dyDescent="0.25"/>
    <row r="775" spans="1:18" ht="18" collapsed="1" x14ac:dyDescent="0.25">
      <c r="A775" s="97" t="s">
        <v>289</v>
      </c>
      <c r="B775" s="51"/>
    </row>
    <row r="776" spans="1:18" x14ac:dyDescent="0.25">
      <c r="A776" s="16" t="s">
        <v>290</v>
      </c>
    </row>
    <row r="777" spans="1:18" x14ac:dyDescent="0.25">
      <c r="A777" s="36" t="s">
        <v>291</v>
      </c>
      <c r="B777" s="37"/>
      <c r="C777" s="17"/>
      <c r="D777" s="17">
        <v>2</v>
      </c>
      <c r="E777" s="17">
        <v>2</v>
      </c>
      <c r="F777" s="17">
        <v>5</v>
      </c>
      <c r="G777" s="17">
        <v>11</v>
      </c>
      <c r="H777" s="17">
        <v>11</v>
      </c>
      <c r="I777" s="17">
        <v>13</v>
      </c>
      <c r="J777" s="17">
        <v>18</v>
      </c>
      <c r="K777" s="17">
        <v>259</v>
      </c>
      <c r="L777" s="17">
        <v>2839</v>
      </c>
      <c r="M777" s="17">
        <v>3870</v>
      </c>
      <c r="N777" s="17">
        <v>4327</v>
      </c>
      <c r="O777" s="17">
        <v>4328</v>
      </c>
      <c r="P777" s="17">
        <v>4288</v>
      </c>
      <c r="Q777" s="218">
        <v>4225</v>
      </c>
      <c r="R777" s="218">
        <v>4178</v>
      </c>
    </row>
    <row r="778" spans="1:18" x14ac:dyDescent="0.25">
      <c r="A778" s="36" t="s">
        <v>292</v>
      </c>
      <c r="B778" s="37"/>
      <c r="C778" s="17"/>
      <c r="D778" s="17">
        <v>0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5</v>
      </c>
      <c r="N778" s="17">
        <v>16</v>
      </c>
      <c r="O778" s="17">
        <v>33</v>
      </c>
      <c r="P778" s="17">
        <v>27</v>
      </c>
      <c r="Q778" s="218">
        <v>36</v>
      </c>
      <c r="R778" s="218">
        <v>22</v>
      </c>
    </row>
    <row r="779" spans="1:18" x14ac:dyDescent="0.25">
      <c r="A779" s="36" t="s">
        <v>293</v>
      </c>
      <c r="B779" s="37"/>
      <c r="C779" s="17"/>
      <c r="D779" s="17">
        <v>0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7">
        <v>0</v>
      </c>
      <c r="O779" s="17">
        <v>3</v>
      </c>
      <c r="P779" s="17">
        <v>2</v>
      </c>
      <c r="Q779" s="218">
        <v>2</v>
      </c>
      <c r="R779" s="218">
        <v>7</v>
      </c>
    </row>
    <row r="780" spans="1:18" x14ac:dyDescent="0.25">
      <c r="A780" s="36" t="s">
        <v>294</v>
      </c>
      <c r="B780" s="37"/>
      <c r="C780" s="17"/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7">
        <v>0</v>
      </c>
      <c r="O780" s="17">
        <v>0</v>
      </c>
      <c r="P780" s="17">
        <v>3</v>
      </c>
      <c r="Q780" s="218">
        <v>2</v>
      </c>
      <c r="R780" s="218">
        <v>1</v>
      </c>
    </row>
    <row r="781" spans="1:18" x14ac:dyDescent="0.25">
      <c r="A781" s="36" t="s">
        <v>295</v>
      </c>
      <c r="B781" s="37"/>
      <c r="C781" s="17"/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</v>
      </c>
      <c r="L781" s="17">
        <v>0</v>
      </c>
      <c r="M781" s="17">
        <v>0</v>
      </c>
      <c r="N781" s="17">
        <v>0</v>
      </c>
      <c r="O781" s="17">
        <v>0</v>
      </c>
      <c r="P781" s="17">
        <v>0</v>
      </c>
      <c r="Q781" s="218">
        <v>3</v>
      </c>
      <c r="R781" s="218">
        <v>2</v>
      </c>
    </row>
    <row r="782" spans="1:18" x14ac:dyDescent="0.25">
      <c r="A782" s="36" t="s">
        <v>296</v>
      </c>
      <c r="B782" s="37"/>
      <c r="C782" s="17"/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7">
        <v>0</v>
      </c>
      <c r="O782" s="17">
        <v>0</v>
      </c>
      <c r="P782" s="17">
        <v>0</v>
      </c>
      <c r="Q782" s="218">
        <v>0</v>
      </c>
      <c r="R782" s="218">
        <v>3</v>
      </c>
    </row>
    <row r="783" spans="1:18" x14ac:dyDescent="0.25">
      <c r="A783" s="36" t="s">
        <v>616</v>
      </c>
      <c r="B783" s="37"/>
      <c r="C783" s="17"/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7">
        <v>0</v>
      </c>
      <c r="O783" s="17">
        <v>0</v>
      </c>
      <c r="P783" s="17">
        <v>0</v>
      </c>
      <c r="Q783" s="218">
        <v>0</v>
      </c>
      <c r="R783" s="218">
        <v>0</v>
      </c>
    </row>
    <row r="784" spans="1:18" x14ac:dyDescent="0.25">
      <c r="A784" s="36" t="s">
        <v>299</v>
      </c>
      <c r="B784" s="37"/>
      <c r="C784" s="17"/>
      <c r="D784" s="17">
        <v>0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0</v>
      </c>
      <c r="K784" s="17">
        <v>0</v>
      </c>
      <c r="L784" s="17">
        <v>0</v>
      </c>
      <c r="M784" s="17">
        <v>0</v>
      </c>
      <c r="N784" s="17">
        <v>0</v>
      </c>
      <c r="O784" s="17">
        <v>3</v>
      </c>
      <c r="P784" s="17">
        <v>5</v>
      </c>
      <c r="Q784" s="218">
        <v>7</v>
      </c>
      <c r="R784" s="218">
        <v>13</v>
      </c>
    </row>
    <row r="785" spans="1:18" x14ac:dyDescent="0.25">
      <c r="A785" s="36" t="s">
        <v>300</v>
      </c>
      <c r="B785" s="37"/>
      <c r="C785" s="17"/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</v>
      </c>
      <c r="L785" s="17">
        <v>0</v>
      </c>
      <c r="M785" s="17">
        <v>0</v>
      </c>
      <c r="N785" s="17">
        <v>0</v>
      </c>
      <c r="O785" s="17">
        <v>0</v>
      </c>
      <c r="P785" s="17">
        <v>0</v>
      </c>
      <c r="Q785" s="218">
        <v>3</v>
      </c>
      <c r="R785" s="218">
        <v>5</v>
      </c>
    </row>
    <row r="786" spans="1:18" x14ac:dyDescent="0.25">
      <c r="A786" s="49" t="s">
        <v>301</v>
      </c>
      <c r="B786" s="50"/>
    </row>
    <row r="787" spans="1:18" x14ac:dyDescent="0.25">
      <c r="A787" s="16" t="s">
        <v>302</v>
      </c>
      <c r="C787" s="18"/>
      <c r="D787" s="18">
        <v>1</v>
      </c>
      <c r="E787" s="18">
        <v>1</v>
      </c>
      <c r="F787" s="18">
        <v>1</v>
      </c>
      <c r="G787" s="18">
        <v>1</v>
      </c>
      <c r="H787" s="18">
        <v>1</v>
      </c>
      <c r="I787" s="18">
        <v>1</v>
      </c>
      <c r="J787" s="18">
        <v>1</v>
      </c>
      <c r="K787" s="18">
        <v>1</v>
      </c>
      <c r="L787" s="18">
        <v>1</v>
      </c>
      <c r="M787" s="18">
        <v>0.99870967741939998</v>
      </c>
      <c r="N787" s="18">
        <v>0.99631591066080005</v>
      </c>
      <c r="O787" s="18">
        <v>0.99175068744270001</v>
      </c>
      <c r="P787" s="18">
        <v>0.99259259259260002</v>
      </c>
      <c r="Q787" s="220">
        <v>0.98992502343019995</v>
      </c>
      <c r="R787" s="220">
        <v>0.99169238072629995</v>
      </c>
    </row>
    <row r="788" spans="1:18" x14ac:dyDescent="0.25">
      <c r="A788" s="16" t="s">
        <v>303</v>
      </c>
      <c r="C788" s="18"/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1.290322580645E-3</v>
      </c>
      <c r="N788" s="18">
        <v>3.6840893391660002E-3</v>
      </c>
      <c r="O788" s="18">
        <v>7.5618698441799999E-3</v>
      </c>
      <c r="P788" s="18">
        <v>6.2500000000000003E-3</v>
      </c>
      <c r="Q788" s="220">
        <v>8.4348641049670006E-3</v>
      </c>
      <c r="R788" s="220">
        <v>5.2219321148830001E-3</v>
      </c>
    </row>
    <row r="789" spans="1:18" x14ac:dyDescent="0.25">
      <c r="A789" s="16" t="s">
        <v>304</v>
      </c>
      <c r="C789" s="18"/>
      <c r="D789" s="18">
        <v>0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6.8744271310700001E-4</v>
      </c>
      <c r="P789" s="18">
        <v>4.6296296296300001E-4</v>
      </c>
      <c r="Q789" s="220">
        <v>4.6860356138699998E-4</v>
      </c>
      <c r="R789" s="220">
        <v>1.661523854735E-3</v>
      </c>
    </row>
    <row r="790" spans="1:18" x14ac:dyDescent="0.25">
      <c r="A790" s="16" t="s">
        <v>305</v>
      </c>
      <c r="C790" s="18"/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6.9444444444399995E-4</v>
      </c>
      <c r="Q790" s="220">
        <v>4.6860356138699998E-4</v>
      </c>
      <c r="R790" s="220">
        <v>2.3736055067599999E-4</v>
      </c>
    </row>
    <row r="791" spans="1:18" x14ac:dyDescent="0.25">
      <c r="A791" s="16" t="s">
        <v>306</v>
      </c>
      <c r="C791" s="18"/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220">
        <v>7.0290534208100001E-4</v>
      </c>
      <c r="R791" s="220">
        <v>4.7472110135299999E-4</v>
      </c>
    </row>
    <row r="792" spans="1:18" x14ac:dyDescent="0.25">
      <c r="A792" s="16" t="s">
        <v>307</v>
      </c>
      <c r="C792" s="18"/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220">
        <v>0</v>
      </c>
      <c r="R792" s="220">
        <v>7.1208165202899995E-4</v>
      </c>
    </row>
    <row r="793" spans="1:18" x14ac:dyDescent="0.25">
      <c r="A793" s="16" t="s">
        <v>617</v>
      </c>
      <c r="C793" s="18"/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  <c r="P793" s="18">
        <v>0</v>
      </c>
      <c r="Q793" s="220">
        <v>0</v>
      </c>
      <c r="R793" s="220">
        <v>0</v>
      </c>
    </row>
    <row r="794" spans="1:18" x14ac:dyDescent="0.25">
      <c r="A794" s="16" t="s">
        <v>310</v>
      </c>
      <c r="C794" s="18"/>
      <c r="D794" s="18">
        <v>0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6.8744271310700001E-4</v>
      </c>
      <c r="P794" s="18">
        <v>1.1574074074069999E-3</v>
      </c>
      <c r="Q794" s="220">
        <v>1.640112464855E-3</v>
      </c>
      <c r="R794" s="220">
        <v>3.0856871587939998E-3</v>
      </c>
    </row>
    <row r="795" spans="1:18" x14ac:dyDescent="0.25">
      <c r="A795" s="16" t="s">
        <v>311</v>
      </c>
      <c r="C795" s="18"/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0</v>
      </c>
      <c r="Q795" s="220">
        <v>7.0290534208100001E-4</v>
      </c>
      <c r="R795" s="220">
        <v>1.1868027533820001E-3</v>
      </c>
    </row>
    <row r="796" spans="1:18" x14ac:dyDescent="0.25">
      <c r="A796" s="36" t="s">
        <v>814</v>
      </c>
      <c r="B796" s="37"/>
      <c r="C796" s="17"/>
      <c r="D796" s="17">
        <v>0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0</v>
      </c>
      <c r="N796" s="17">
        <v>0</v>
      </c>
      <c r="O796" s="17">
        <v>0</v>
      </c>
      <c r="P796" s="17">
        <v>0</v>
      </c>
      <c r="Q796" s="218">
        <v>0</v>
      </c>
      <c r="R796" s="218">
        <v>0</v>
      </c>
    </row>
    <row r="797" spans="1:18" x14ac:dyDescent="0.25">
      <c r="A797" s="36" t="s">
        <v>312</v>
      </c>
      <c r="B797" s="37"/>
      <c r="C797" s="17"/>
      <c r="D797" s="17">
        <v>0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0</v>
      </c>
      <c r="K797" s="17">
        <v>0</v>
      </c>
      <c r="L797" s="17">
        <v>0</v>
      </c>
      <c r="M797" s="17">
        <v>0</v>
      </c>
      <c r="N797" s="17">
        <v>0</v>
      </c>
      <c r="O797" s="17">
        <v>3</v>
      </c>
      <c r="P797" s="17">
        <v>0</v>
      </c>
      <c r="Q797" s="218">
        <v>0</v>
      </c>
      <c r="R797" s="218">
        <v>0</v>
      </c>
    </row>
    <row r="798" spans="1:18" x14ac:dyDescent="0.25">
      <c r="A798" s="36" t="s">
        <v>313</v>
      </c>
      <c r="B798" s="37"/>
      <c r="C798" s="17"/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218">
        <v>0</v>
      </c>
      <c r="R798" s="218">
        <v>0</v>
      </c>
    </row>
    <row r="799" spans="1:18" x14ac:dyDescent="0.25">
      <c r="A799" s="36" t="s">
        <v>314</v>
      </c>
      <c r="B799" s="37"/>
      <c r="C799" s="17"/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0</v>
      </c>
      <c r="K799" s="17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1</v>
      </c>
      <c r="Q799" s="218">
        <v>6</v>
      </c>
      <c r="R799" s="218">
        <v>0</v>
      </c>
    </row>
    <row r="800" spans="1:18" x14ac:dyDescent="0.25">
      <c r="A800" s="36" t="s">
        <v>815</v>
      </c>
      <c r="B800" s="37"/>
      <c r="C800" s="17"/>
      <c r="D800" s="17">
        <v>0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0</v>
      </c>
      <c r="N800" s="17">
        <v>0</v>
      </c>
      <c r="O800" s="17">
        <v>0</v>
      </c>
      <c r="P800" s="17">
        <v>0</v>
      </c>
      <c r="Q800" s="218">
        <v>4</v>
      </c>
      <c r="R800" s="218">
        <v>0</v>
      </c>
    </row>
    <row r="801" spans="1:18" x14ac:dyDescent="0.25">
      <c r="A801" s="36" t="s">
        <v>315</v>
      </c>
      <c r="B801" s="37"/>
      <c r="C801" s="17"/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7">
        <v>0</v>
      </c>
      <c r="O801" s="17">
        <v>0</v>
      </c>
      <c r="P801" s="17">
        <v>0</v>
      </c>
      <c r="Q801" s="218">
        <v>3</v>
      </c>
      <c r="R801" s="218">
        <v>0</v>
      </c>
    </row>
    <row r="802" spans="1:18" x14ac:dyDescent="0.25">
      <c r="A802" s="16" t="s">
        <v>816</v>
      </c>
      <c r="C802" s="18"/>
      <c r="D802" s="18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220">
        <v>0</v>
      </c>
      <c r="R802" s="220">
        <v>0</v>
      </c>
    </row>
    <row r="803" spans="1:18" x14ac:dyDescent="0.25">
      <c r="A803" s="16" t="s">
        <v>316</v>
      </c>
      <c r="C803" s="18"/>
      <c r="D803" s="18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1.190476190476E-3</v>
      </c>
      <c r="P803" s="18">
        <v>0</v>
      </c>
      <c r="Q803" s="220">
        <v>0</v>
      </c>
      <c r="R803" s="220">
        <v>0</v>
      </c>
    </row>
    <row r="804" spans="1:18" x14ac:dyDescent="0.25">
      <c r="A804" s="16" t="s">
        <v>317</v>
      </c>
      <c r="C804" s="18"/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220">
        <v>0</v>
      </c>
      <c r="R804" s="220">
        <v>0</v>
      </c>
    </row>
    <row r="805" spans="1:18" x14ac:dyDescent="0.25">
      <c r="A805" s="16" t="s">
        <v>318</v>
      </c>
      <c r="C805" s="18"/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4.4843049327350001E-3</v>
      </c>
      <c r="Q805" s="220">
        <v>2.448979591837E-3</v>
      </c>
      <c r="R805" s="220">
        <v>0</v>
      </c>
    </row>
    <row r="806" spans="1:18" x14ac:dyDescent="0.25">
      <c r="A806" s="16" t="s">
        <v>817</v>
      </c>
      <c r="C806" s="18"/>
      <c r="D806" s="18">
        <v>0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220">
        <v>1.632653061224E-3</v>
      </c>
      <c r="R806" s="220">
        <v>0</v>
      </c>
    </row>
    <row r="807" spans="1:18" x14ac:dyDescent="0.25">
      <c r="A807" s="16" t="s">
        <v>319</v>
      </c>
      <c r="C807" s="18"/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220">
        <v>1.224489795918E-3</v>
      </c>
      <c r="R807" s="220">
        <v>0</v>
      </c>
    </row>
    <row r="808" spans="1:18" x14ac:dyDescent="0.25">
      <c r="A808" s="49" t="s">
        <v>320</v>
      </c>
      <c r="B808" s="50"/>
    </row>
    <row r="809" spans="1:18" x14ac:dyDescent="0.25">
      <c r="A809" s="28" t="s">
        <v>321</v>
      </c>
      <c r="B809" s="32"/>
      <c r="C809" s="19"/>
      <c r="D809" s="19">
        <v>828.97</v>
      </c>
      <c r="E809" s="19">
        <v>81.260000000000005</v>
      </c>
      <c r="F809" s="19">
        <v>4183.3</v>
      </c>
      <c r="G809" s="19">
        <v>15028.9</v>
      </c>
      <c r="H809" s="19">
        <v>24119.08</v>
      </c>
      <c r="I809" s="19">
        <v>25273.25</v>
      </c>
      <c r="J809" s="19">
        <v>31251.7</v>
      </c>
      <c r="K809" s="19">
        <v>34272.14</v>
      </c>
      <c r="L809" s="19">
        <v>3031843.03</v>
      </c>
      <c r="M809" s="19">
        <v>7386502.1500000004</v>
      </c>
      <c r="N809" s="19">
        <v>9294943.5700000003</v>
      </c>
      <c r="O809" s="19">
        <v>10582204.939999999</v>
      </c>
      <c r="P809" s="19">
        <v>10610858.869999999</v>
      </c>
      <c r="Q809" s="224">
        <v>10512003.390000001</v>
      </c>
      <c r="R809" s="224">
        <v>10372924.619999999</v>
      </c>
    </row>
    <row r="810" spans="1:18" x14ac:dyDescent="0.25">
      <c r="A810" s="28" t="s">
        <v>322</v>
      </c>
      <c r="B810" s="32"/>
      <c r="C810" s="19"/>
      <c r="D810" s="19">
        <v>0</v>
      </c>
      <c r="E810" s="19">
        <v>0</v>
      </c>
      <c r="F810" s="19">
        <v>0</v>
      </c>
      <c r="G810" s="19">
        <v>0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20478.98</v>
      </c>
      <c r="N810" s="19">
        <v>68725.039999999994</v>
      </c>
      <c r="O810" s="19">
        <v>141034.54</v>
      </c>
      <c r="P810" s="19">
        <v>120698.78</v>
      </c>
      <c r="Q810" s="224">
        <v>129523.81</v>
      </c>
      <c r="R810" s="224">
        <v>84707.21</v>
      </c>
    </row>
    <row r="811" spans="1:18" x14ac:dyDescent="0.25">
      <c r="A811" s="28" t="s">
        <v>323</v>
      </c>
      <c r="B811" s="32"/>
      <c r="C811" s="19"/>
      <c r="D811" s="19">
        <v>0</v>
      </c>
      <c r="E811" s="19">
        <v>0</v>
      </c>
      <c r="F811" s="19">
        <v>0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19">
        <v>0</v>
      </c>
      <c r="N811" s="19">
        <v>0</v>
      </c>
      <c r="O811" s="19">
        <v>7623.25</v>
      </c>
      <c r="P811" s="19">
        <v>7844.39</v>
      </c>
      <c r="Q811" s="224">
        <v>8195</v>
      </c>
      <c r="R811" s="224">
        <v>30745.919999999998</v>
      </c>
    </row>
    <row r="812" spans="1:18" x14ac:dyDescent="0.25">
      <c r="A812" s="28" t="s">
        <v>324</v>
      </c>
      <c r="B812" s="32"/>
      <c r="C812" s="19"/>
      <c r="D812" s="19">
        <v>0</v>
      </c>
      <c r="E812" s="19">
        <v>0</v>
      </c>
      <c r="F812" s="19">
        <v>0</v>
      </c>
      <c r="G812" s="19">
        <v>0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  <c r="P812" s="19">
        <v>7728.25</v>
      </c>
      <c r="Q812" s="224">
        <v>7918.35</v>
      </c>
      <c r="R812" s="224">
        <v>4179.6499999999996</v>
      </c>
    </row>
    <row r="813" spans="1:18" x14ac:dyDescent="0.25">
      <c r="A813" s="28" t="s">
        <v>325</v>
      </c>
      <c r="B813" s="32"/>
      <c r="C813" s="19"/>
      <c r="D813" s="19">
        <v>0</v>
      </c>
      <c r="E813" s="19">
        <v>0</v>
      </c>
      <c r="F813" s="19">
        <v>0</v>
      </c>
      <c r="G813" s="19">
        <v>0</v>
      </c>
      <c r="H813" s="19">
        <v>0</v>
      </c>
      <c r="I813" s="19">
        <v>0</v>
      </c>
      <c r="J813" s="19">
        <v>0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224">
        <v>7833.25</v>
      </c>
      <c r="R813" s="224">
        <v>7992.54</v>
      </c>
    </row>
    <row r="814" spans="1:18" x14ac:dyDescent="0.25">
      <c r="A814" s="28" t="s">
        <v>326</v>
      </c>
      <c r="B814" s="32"/>
      <c r="C814" s="19"/>
      <c r="D814" s="19">
        <v>0</v>
      </c>
      <c r="E814" s="19">
        <v>0</v>
      </c>
      <c r="F814" s="19">
        <v>0</v>
      </c>
      <c r="G814" s="19">
        <v>0</v>
      </c>
      <c r="H814" s="19">
        <v>0</v>
      </c>
      <c r="I814" s="19">
        <v>0</v>
      </c>
      <c r="J814" s="19">
        <v>0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224">
        <v>0</v>
      </c>
      <c r="R814" s="224">
        <v>7938.25</v>
      </c>
    </row>
    <row r="815" spans="1:18" x14ac:dyDescent="0.25">
      <c r="A815" s="28" t="s">
        <v>618</v>
      </c>
      <c r="B815" s="32"/>
      <c r="C815" s="19"/>
      <c r="D815" s="19">
        <v>0</v>
      </c>
      <c r="E815" s="19">
        <v>0</v>
      </c>
      <c r="F815" s="19">
        <v>0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224">
        <v>0</v>
      </c>
      <c r="R815" s="224">
        <v>0</v>
      </c>
    </row>
    <row r="816" spans="1:18" x14ac:dyDescent="0.25">
      <c r="A816" s="28" t="s">
        <v>329</v>
      </c>
      <c r="B816" s="32"/>
      <c r="C816" s="19"/>
      <c r="D816" s="19">
        <v>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7623</v>
      </c>
      <c r="P816" s="19">
        <v>15573</v>
      </c>
      <c r="Q816" s="224">
        <v>23947</v>
      </c>
      <c r="R816" s="224">
        <v>50856</v>
      </c>
    </row>
    <row r="817" spans="1:18" x14ac:dyDescent="0.25">
      <c r="A817" s="28" t="s">
        <v>330</v>
      </c>
      <c r="B817" s="32"/>
      <c r="C817" s="19"/>
      <c r="D817" s="19">
        <v>0</v>
      </c>
      <c r="E817" s="19">
        <v>0</v>
      </c>
      <c r="F817" s="19">
        <v>0</v>
      </c>
      <c r="G817" s="19">
        <v>0</v>
      </c>
      <c r="H817" s="19">
        <v>0</v>
      </c>
      <c r="I817" s="19">
        <v>0</v>
      </c>
      <c r="J817" s="19">
        <v>0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224">
        <v>7833.25</v>
      </c>
      <c r="R817" s="224">
        <v>15930.79</v>
      </c>
    </row>
    <row r="818" spans="1:18" x14ac:dyDescent="0.25">
      <c r="A818" s="49" t="s">
        <v>331</v>
      </c>
      <c r="B818" s="50"/>
    </row>
    <row r="819" spans="1:18" x14ac:dyDescent="0.25">
      <c r="A819" s="16" t="s">
        <v>332</v>
      </c>
      <c r="C819" s="18"/>
      <c r="D819" s="18">
        <v>1</v>
      </c>
      <c r="E819" s="18">
        <v>1</v>
      </c>
      <c r="F819" s="18">
        <v>1</v>
      </c>
      <c r="G819" s="18">
        <v>1</v>
      </c>
      <c r="H819" s="18">
        <v>1</v>
      </c>
      <c r="I819" s="18">
        <v>1</v>
      </c>
      <c r="J819" s="18">
        <v>1</v>
      </c>
      <c r="K819" s="18">
        <v>1</v>
      </c>
      <c r="L819" s="18">
        <v>1</v>
      </c>
      <c r="M819" s="18">
        <v>0.99723517859160005</v>
      </c>
      <c r="N819" s="18">
        <v>0.99266045789720003</v>
      </c>
      <c r="O819" s="18">
        <v>0.98614670658449999</v>
      </c>
      <c r="P819" s="18">
        <v>0.98732020396859999</v>
      </c>
      <c r="Q819" s="220">
        <v>0.98561053987119995</v>
      </c>
      <c r="R819" s="220">
        <v>0.98709961247050004</v>
      </c>
    </row>
    <row r="820" spans="1:18" x14ac:dyDescent="0.25">
      <c r="A820" s="16" t="s">
        <v>333</v>
      </c>
      <c r="C820" s="18"/>
      <c r="D820" s="18">
        <v>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</v>
      </c>
      <c r="M820" s="18">
        <v>2.764821408422E-3</v>
      </c>
      <c r="N820" s="18">
        <v>7.3395421028250004E-3</v>
      </c>
      <c r="O820" s="18">
        <v>1.3142889211110001E-2</v>
      </c>
      <c r="P820" s="18">
        <v>1.123079154556E-2</v>
      </c>
      <c r="Q820" s="220">
        <v>1.214421529028E-2</v>
      </c>
      <c r="R820" s="220">
        <v>8.060836960412E-3</v>
      </c>
    </row>
    <row r="821" spans="1:18" x14ac:dyDescent="0.25">
      <c r="A821" s="16" t="s">
        <v>334</v>
      </c>
      <c r="C821" s="18"/>
      <c r="D821" s="18">
        <v>0</v>
      </c>
      <c r="E821" s="18">
        <v>0</v>
      </c>
      <c r="F821" s="18">
        <v>0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7.1040420437799997E-4</v>
      </c>
      <c r="P821" s="18">
        <v>7.2990554578999999E-4</v>
      </c>
      <c r="Q821" s="220">
        <v>7.6836717746200001E-4</v>
      </c>
      <c r="R821" s="220">
        <v>2.9258176289580001E-3</v>
      </c>
    </row>
    <row r="822" spans="1:18" x14ac:dyDescent="0.25">
      <c r="A822" s="16" t="s">
        <v>335</v>
      </c>
      <c r="C822" s="18"/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  <c r="P822" s="18">
        <v>7.1909894003900003E-4</v>
      </c>
      <c r="Q822" s="220">
        <v>7.4242833918899997E-4</v>
      </c>
      <c r="R822" s="220">
        <v>3.9774037182400003E-4</v>
      </c>
    </row>
    <row r="823" spans="1:18" x14ac:dyDescent="0.25">
      <c r="A823" s="16" t="s">
        <v>336</v>
      </c>
      <c r="C823" s="18"/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>
        <v>0</v>
      </c>
      <c r="Q823" s="220">
        <v>7.3444932188600003E-4</v>
      </c>
      <c r="R823" s="220">
        <v>7.6057943402399995E-4</v>
      </c>
    </row>
    <row r="824" spans="1:18" x14ac:dyDescent="0.25">
      <c r="A824" s="16" t="s">
        <v>337</v>
      </c>
      <c r="C824" s="18"/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</v>
      </c>
      <c r="M824" s="18">
        <v>0</v>
      </c>
      <c r="N824" s="18">
        <v>0</v>
      </c>
      <c r="O824" s="18">
        <v>0</v>
      </c>
      <c r="P824" s="18">
        <v>0</v>
      </c>
      <c r="Q824" s="220">
        <v>0</v>
      </c>
      <c r="R824" s="220">
        <v>7.5541313426600004E-4</v>
      </c>
    </row>
    <row r="825" spans="1:18" x14ac:dyDescent="0.25">
      <c r="A825" s="16" t="s">
        <v>619</v>
      </c>
      <c r="C825" s="18"/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</v>
      </c>
      <c r="M825" s="18">
        <v>0</v>
      </c>
      <c r="N825" s="18">
        <v>0</v>
      </c>
      <c r="O825" s="18">
        <v>0</v>
      </c>
      <c r="P825" s="18">
        <v>0</v>
      </c>
      <c r="Q825" s="220">
        <v>0</v>
      </c>
      <c r="R825" s="220">
        <v>0</v>
      </c>
    </row>
    <row r="826" spans="1:18" x14ac:dyDescent="0.25">
      <c r="A826" s="16" t="s">
        <v>340</v>
      </c>
      <c r="C826" s="18"/>
      <c r="D826" s="18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</v>
      </c>
      <c r="M826" s="18">
        <v>0</v>
      </c>
      <c r="N826" s="18">
        <v>0</v>
      </c>
      <c r="O826" s="18">
        <v>7.1040420437799997E-4</v>
      </c>
      <c r="P826" s="18">
        <v>1.4490044858289999E-3</v>
      </c>
      <c r="Q826" s="220">
        <v>2.2452448385369998E-3</v>
      </c>
      <c r="R826" s="220">
        <v>4.8395505690720002E-3</v>
      </c>
    </row>
    <row r="827" spans="1:18" x14ac:dyDescent="0.25">
      <c r="A827" s="16" t="s">
        <v>341</v>
      </c>
      <c r="C827" s="18"/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220">
        <v>7.3444932188600003E-4</v>
      </c>
      <c r="R827" s="220">
        <v>1.51599256829E-3</v>
      </c>
    </row>
    <row r="828" spans="1:18" x14ac:dyDescent="0.25">
      <c r="A828" s="28" t="s">
        <v>818</v>
      </c>
      <c r="B828" s="32"/>
      <c r="C828" s="19"/>
      <c r="D828" s="19">
        <v>0</v>
      </c>
      <c r="E828" s="19">
        <v>0</v>
      </c>
      <c r="F828" s="19">
        <v>0</v>
      </c>
      <c r="G828" s="19">
        <v>0</v>
      </c>
      <c r="H828" s="19">
        <v>0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224">
        <v>0</v>
      </c>
      <c r="R828" s="224">
        <v>0</v>
      </c>
    </row>
    <row r="829" spans="1:18" x14ac:dyDescent="0.25">
      <c r="A829" s="28" t="s">
        <v>342</v>
      </c>
      <c r="B829" s="32"/>
      <c r="C829" s="19"/>
      <c r="D829" s="19">
        <v>0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7623</v>
      </c>
      <c r="P829" s="19">
        <v>0</v>
      </c>
      <c r="Q829" s="224">
        <v>0</v>
      </c>
      <c r="R829" s="224">
        <v>0</v>
      </c>
    </row>
    <row r="830" spans="1:18" x14ac:dyDescent="0.25">
      <c r="A830" s="28" t="s">
        <v>343</v>
      </c>
      <c r="B830" s="32"/>
      <c r="C830" s="19"/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224">
        <v>0</v>
      </c>
      <c r="R830" s="224">
        <v>0</v>
      </c>
    </row>
    <row r="831" spans="1:18" x14ac:dyDescent="0.25">
      <c r="A831" s="28" t="s">
        <v>344</v>
      </c>
      <c r="B831" s="32"/>
      <c r="C831" s="19"/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1196</v>
      </c>
      <c r="Q831" s="224">
        <v>22716</v>
      </c>
      <c r="R831" s="224">
        <v>0</v>
      </c>
    </row>
    <row r="832" spans="1:18" x14ac:dyDescent="0.25">
      <c r="A832" s="28" t="s">
        <v>819</v>
      </c>
      <c r="B832" s="32"/>
      <c r="C832" s="19"/>
      <c r="D832" s="19">
        <v>0</v>
      </c>
      <c r="E832" s="19">
        <v>0</v>
      </c>
      <c r="F832" s="19">
        <v>0</v>
      </c>
      <c r="G832" s="19">
        <v>0</v>
      </c>
      <c r="H832" s="19">
        <v>0</v>
      </c>
      <c r="I832" s="19">
        <v>0</v>
      </c>
      <c r="J832" s="19">
        <v>0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224">
        <v>14521</v>
      </c>
      <c r="R832" s="224">
        <v>0</v>
      </c>
    </row>
    <row r="833" spans="1:18" x14ac:dyDescent="0.25">
      <c r="A833" s="28" t="s">
        <v>345</v>
      </c>
      <c r="B833" s="32"/>
      <c r="C833" s="19"/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224">
        <v>7833</v>
      </c>
      <c r="R833" s="224">
        <v>0</v>
      </c>
    </row>
    <row r="834" spans="1:18" x14ac:dyDescent="0.25">
      <c r="A834" s="16" t="s">
        <v>820</v>
      </c>
      <c r="C834" s="18"/>
      <c r="D834" s="18">
        <v>0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220">
        <v>0</v>
      </c>
      <c r="R834" s="220">
        <v>0</v>
      </c>
    </row>
    <row r="835" spans="1:18" x14ac:dyDescent="0.25">
      <c r="A835" s="16" t="s">
        <v>346</v>
      </c>
      <c r="C835" s="18"/>
      <c r="D835" s="18">
        <v>0</v>
      </c>
      <c r="E835" s="18">
        <v>0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1.1839607390809999E-3</v>
      </c>
      <c r="P835" s="18">
        <v>0</v>
      </c>
      <c r="Q835" s="220">
        <v>0</v>
      </c>
      <c r="R835" s="220">
        <v>0</v>
      </c>
    </row>
    <row r="836" spans="1:18" x14ac:dyDescent="0.25">
      <c r="A836" s="16" t="s">
        <v>347</v>
      </c>
      <c r="C836" s="18"/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220">
        <v>0</v>
      </c>
      <c r="R836" s="220">
        <v>0</v>
      </c>
    </row>
    <row r="837" spans="1:18" x14ac:dyDescent="0.25">
      <c r="A837" s="16" t="s">
        <v>348</v>
      </c>
      <c r="C837" s="18"/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2.2113706391529999E-3</v>
      </c>
      <c r="Q837" s="220">
        <v>3.6740347586269998E-3</v>
      </c>
      <c r="R837" s="220">
        <v>0</v>
      </c>
    </row>
    <row r="838" spans="1:18" x14ac:dyDescent="0.25">
      <c r="A838" s="16" t="s">
        <v>821</v>
      </c>
      <c r="C838" s="18"/>
      <c r="D838" s="18">
        <v>0</v>
      </c>
      <c r="E838" s="18">
        <v>0</v>
      </c>
      <c r="F838" s="18">
        <v>0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0</v>
      </c>
      <c r="Q838" s="220">
        <v>2.348568212922E-3</v>
      </c>
      <c r="R838" s="220">
        <v>0</v>
      </c>
    </row>
    <row r="839" spans="1:18" x14ac:dyDescent="0.25">
      <c r="A839" s="16" t="s">
        <v>349</v>
      </c>
      <c r="C839" s="18"/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220">
        <v>1.2669567808589999E-3</v>
      </c>
      <c r="R839" s="220">
        <v>0</v>
      </c>
    </row>
    <row r="840" spans="1:18" x14ac:dyDescent="0.25">
      <c r="A840" s="49" t="s">
        <v>350</v>
      </c>
      <c r="B840" s="50"/>
    </row>
    <row r="841" spans="1:18" x14ac:dyDescent="0.25">
      <c r="A841" s="36" t="s">
        <v>351</v>
      </c>
      <c r="B841" s="37"/>
      <c r="C841" s="17"/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206">
        <v>0</v>
      </c>
      <c r="K841" s="17">
        <v>0</v>
      </c>
      <c r="L841" s="17">
        <v>0</v>
      </c>
      <c r="M841" s="17">
        <v>0</v>
      </c>
      <c r="N841" s="17">
        <v>0</v>
      </c>
      <c r="O841" s="17">
        <v>0</v>
      </c>
      <c r="P841" s="17">
        <v>0</v>
      </c>
      <c r="Q841" s="218">
        <v>0</v>
      </c>
      <c r="R841" s="218">
        <v>1</v>
      </c>
    </row>
    <row r="842" spans="1:18" x14ac:dyDescent="0.25">
      <c r="A842" s="16" t="s">
        <v>352</v>
      </c>
      <c r="C842" s="18"/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208">
        <v>0</v>
      </c>
      <c r="K842" s="18">
        <v>0</v>
      </c>
      <c r="L842" s="18">
        <v>0</v>
      </c>
      <c r="M842" s="18">
        <v>0</v>
      </c>
      <c r="N842" s="18">
        <v>0</v>
      </c>
      <c r="O842" s="18">
        <v>0</v>
      </c>
      <c r="P842" s="18">
        <v>0</v>
      </c>
      <c r="Q842" s="220">
        <v>0</v>
      </c>
      <c r="R842" s="220">
        <v>2.8483266081179999E-3</v>
      </c>
    </row>
    <row r="843" spans="1:18" x14ac:dyDescent="0.25">
      <c r="A843" s="28" t="s">
        <v>353</v>
      </c>
      <c r="B843" s="32"/>
      <c r="C843" s="19"/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207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224">
        <v>0</v>
      </c>
      <c r="R843" s="224">
        <v>774</v>
      </c>
    </row>
    <row r="844" spans="1:18" x14ac:dyDescent="0.25">
      <c r="A844" s="28" t="s">
        <v>354</v>
      </c>
      <c r="B844" s="32"/>
      <c r="C844" s="19"/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207">
        <v>0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224">
        <v>0</v>
      </c>
      <c r="R844" s="224">
        <v>0</v>
      </c>
    </row>
    <row r="845" spans="1:18" x14ac:dyDescent="0.25">
      <c r="A845" s="28" t="s">
        <v>355</v>
      </c>
      <c r="B845" s="32"/>
      <c r="C845" s="19"/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207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224">
        <v>0</v>
      </c>
      <c r="R845" s="224">
        <v>774</v>
      </c>
    </row>
    <row r="846" spans="1:18" x14ac:dyDescent="0.25">
      <c r="A846" s="28" t="s">
        <v>356</v>
      </c>
      <c r="B846" s="32"/>
      <c r="C846" s="19"/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207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224">
        <v>0</v>
      </c>
      <c r="R846" s="224">
        <v>0</v>
      </c>
    </row>
    <row r="847" spans="1:18" x14ac:dyDescent="0.25">
      <c r="A847" s="28" t="s">
        <v>357</v>
      </c>
      <c r="B847" s="32"/>
      <c r="C847" s="19"/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207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0</v>
      </c>
      <c r="Q847" s="224">
        <v>0</v>
      </c>
      <c r="R847" s="224">
        <v>774</v>
      </c>
    </row>
    <row r="848" spans="1:18" x14ac:dyDescent="0.25">
      <c r="A848" s="16" t="s">
        <v>824</v>
      </c>
      <c r="C848" s="18"/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20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220">
        <v>0</v>
      </c>
      <c r="R848" s="220">
        <v>8.8381124211899995E-4</v>
      </c>
    </row>
    <row r="849" spans="1:18" x14ac:dyDescent="0.25">
      <c r="A849" s="16" t="s">
        <v>359</v>
      </c>
      <c r="C849" s="54"/>
      <c r="D849" s="54">
        <v>0</v>
      </c>
      <c r="E849" s="54">
        <v>0</v>
      </c>
      <c r="F849" s="54">
        <v>0</v>
      </c>
      <c r="G849" s="54">
        <v>0</v>
      </c>
      <c r="H849" s="54">
        <v>0</v>
      </c>
      <c r="I849" s="54">
        <v>0</v>
      </c>
      <c r="J849" s="210">
        <v>0</v>
      </c>
      <c r="K849" s="54">
        <v>0</v>
      </c>
      <c r="L849" s="54">
        <v>0</v>
      </c>
      <c r="M849" s="54">
        <v>0</v>
      </c>
      <c r="N849" s="54">
        <v>0</v>
      </c>
      <c r="O849" s="54">
        <v>0</v>
      </c>
      <c r="P849" s="54">
        <v>0</v>
      </c>
      <c r="Q849" s="222">
        <v>0</v>
      </c>
      <c r="R849" s="222">
        <v>8.8381124211899995E-4</v>
      </c>
    </row>
    <row r="850" spans="1:18" x14ac:dyDescent="0.25">
      <c r="A850" s="16" t="s">
        <v>360</v>
      </c>
      <c r="C850" s="95"/>
      <c r="D850" s="95"/>
      <c r="E850" s="95"/>
      <c r="F850" s="95"/>
      <c r="G850" s="95"/>
      <c r="H850" s="95"/>
      <c r="I850" s="95"/>
      <c r="J850" s="211"/>
      <c r="K850" s="95"/>
      <c r="L850" s="95"/>
      <c r="M850" s="95"/>
      <c r="N850" s="95"/>
      <c r="O850" s="95"/>
      <c r="P850" s="95"/>
      <c r="Q850" s="226"/>
      <c r="R850" s="226"/>
    </row>
    <row r="851" spans="1:18" x14ac:dyDescent="0.25">
      <c r="A851" s="16" t="s">
        <v>361</v>
      </c>
      <c r="C851" s="95"/>
      <c r="D851" s="95"/>
      <c r="E851" s="95"/>
      <c r="F851" s="95"/>
      <c r="G851" s="95"/>
      <c r="H851" s="95"/>
      <c r="I851" s="95"/>
      <c r="J851" s="211"/>
      <c r="K851" s="95"/>
      <c r="L851" s="95"/>
      <c r="M851" s="95"/>
      <c r="N851" s="95"/>
      <c r="O851" s="95"/>
      <c r="P851" s="95"/>
      <c r="Q851" s="226"/>
      <c r="R851" s="226"/>
    </row>
    <row r="852" spans="1:18" x14ac:dyDescent="0.25">
      <c r="A852" s="28" t="s">
        <v>716</v>
      </c>
      <c r="B852" s="32"/>
      <c r="C852" s="19"/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207">
        <v>0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9">
        <v>0</v>
      </c>
      <c r="Q852" s="224">
        <v>0</v>
      </c>
      <c r="R852" s="224">
        <v>0</v>
      </c>
    </row>
    <row r="853" spans="1:18" x14ac:dyDescent="0.25">
      <c r="A853" s="28" t="s">
        <v>363</v>
      </c>
      <c r="B853" s="32"/>
      <c r="C853" s="19"/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207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224">
        <v>0</v>
      </c>
      <c r="R853" s="224">
        <v>773.96</v>
      </c>
    </row>
    <row r="854" spans="1:18" x14ac:dyDescent="0.25">
      <c r="A854" s="28" t="s">
        <v>364</v>
      </c>
      <c r="B854" s="32"/>
      <c r="C854" s="19"/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207">
        <v>0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9">
        <v>0</v>
      </c>
      <c r="Q854" s="224">
        <v>0</v>
      </c>
      <c r="R854" s="224">
        <v>0</v>
      </c>
    </row>
    <row r="855" spans="1:18" x14ac:dyDescent="0.25">
      <c r="A855" s="28" t="s">
        <v>717</v>
      </c>
      <c r="B855" s="32"/>
      <c r="C855" s="19"/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207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224">
        <v>0</v>
      </c>
      <c r="R855" s="224">
        <v>0</v>
      </c>
    </row>
    <row r="856" spans="1:18" x14ac:dyDescent="0.25">
      <c r="A856" s="49" t="s">
        <v>366</v>
      </c>
      <c r="B856" s="50"/>
      <c r="C856" s="19"/>
      <c r="D856" s="19"/>
      <c r="E856" s="19"/>
      <c r="F856" s="19"/>
      <c r="G856" s="19"/>
      <c r="H856" s="19"/>
      <c r="I856" s="19"/>
      <c r="J856" s="207"/>
      <c r="K856" s="19"/>
      <c r="L856" s="19"/>
      <c r="M856" s="19"/>
      <c r="N856" s="19"/>
      <c r="O856" s="19"/>
      <c r="P856" s="19"/>
      <c r="Q856" s="224"/>
      <c r="R856" s="224"/>
    </row>
    <row r="857" spans="1:18" x14ac:dyDescent="0.25">
      <c r="A857" s="28" t="s">
        <v>367</v>
      </c>
      <c r="B857" s="32"/>
      <c r="C857" s="19"/>
      <c r="D857" s="19">
        <v>0</v>
      </c>
      <c r="E857" s="19">
        <v>0</v>
      </c>
      <c r="F857" s="19">
        <v>0</v>
      </c>
      <c r="G857" s="19">
        <v>0</v>
      </c>
      <c r="H857" s="19">
        <v>0</v>
      </c>
      <c r="I857" s="19">
        <v>0</v>
      </c>
      <c r="J857" s="207">
        <v>0</v>
      </c>
      <c r="K857" s="19">
        <v>0</v>
      </c>
      <c r="L857" s="19">
        <v>0</v>
      </c>
      <c r="M857" s="19">
        <v>0</v>
      </c>
      <c r="N857" s="19">
        <v>0</v>
      </c>
      <c r="O857" s="19">
        <v>2541.083333</v>
      </c>
      <c r="P857" s="19">
        <v>3114.5279999999998</v>
      </c>
      <c r="Q857" s="224">
        <v>3420.942857</v>
      </c>
      <c r="R857" s="224">
        <v>3912.0276920000001</v>
      </c>
    </row>
    <row r="858" spans="1:18" x14ac:dyDescent="0.25">
      <c r="A858" s="28" t="s">
        <v>368</v>
      </c>
      <c r="B858" s="32"/>
      <c r="C858" s="19"/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207">
        <v>0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  <c r="P858" s="19">
        <v>0</v>
      </c>
      <c r="Q858" s="224">
        <v>2611.083333</v>
      </c>
      <c r="R858" s="224">
        <v>3186.1579999999999</v>
      </c>
    </row>
    <row r="859" spans="1:18" x14ac:dyDescent="0.25">
      <c r="A859" s="28" t="s">
        <v>369</v>
      </c>
      <c r="B859" s="32"/>
      <c r="C859" s="19"/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207">
        <v>0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224">
        <v>0</v>
      </c>
      <c r="R859" s="224">
        <v>773.96</v>
      </c>
    </row>
    <row r="860" spans="1:18" x14ac:dyDescent="0.25">
      <c r="A860" s="28" t="s">
        <v>370</v>
      </c>
      <c r="B860" s="32"/>
      <c r="C860" s="19"/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207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224">
        <v>0</v>
      </c>
      <c r="R860" s="224">
        <v>773.96</v>
      </c>
    </row>
    <row r="861" spans="1:18" x14ac:dyDescent="0.25">
      <c r="A861" s="28" t="s">
        <v>371</v>
      </c>
      <c r="B861" s="32"/>
      <c r="C861" s="19"/>
      <c r="D861" s="19">
        <v>414.48500000000001</v>
      </c>
      <c r="E861" s="19">
        <v>40.630000000000003</v>
      </c>
      <c r="F861" s="19">
        <v>836.66</v>
      </c>
      <c r="G861" s="19">
        <v>1366.2636359999999</v>
      </c>
      <c r="H861" s="19">
        <v>2192.6436359999998</v>
      </c>
      <c r="I861" s="19">
        <v>1944.0961540000001</v>
      </c>
      <c r="J861" s="207">
        <v>1736.2055559999999</v>
      </c>
      <c r="K861" s="19">
        <v>132.32486499999999</v>
      </c>
      <c r="L861" s="19">
        <v>1067.926393</v>
      </c>
      <c r="M861" s="19">
        <v>1908.656886</v>
      </c>
      <c r="N861" s="19">
        <v>2148.1265469999998</v>
      </c>
      <c r="O861" s="19">
        <v>2445.0565940000001</v>
      </c>
      <c r="P861" s="19">
        <v>2474.5473109999998</v>
      </c>
      <c r="Q861" s="224">
        <v>2488.0481399999999</v>
      </c>
      <c r="R861" s="224">
        <v>2482.9340790000001</v>
      </c>
    </row>
    <row r="862" spans="1:18" x14ac:dyDescent="0.25">
      <c r="A862" s="28" t="s">
        <v>372</v>
      </c>
      <c r="B862" s="32"/>
      <c r="C862" s="19"/>
      <c r="D862" s="19">
        <v>828.97</v>
      </c>
      <c r="E862" s="19">
        <v>81.260000000000005</v>
      </c>
      <c r="F862" s="19">
        <v>2091.65</v>
      </c>
      <c r="G862" s="19">
        <v>1878.6125</v>
      </c>
      <c r="H862" s="19">
        <v>2679.897778</v>
      </c>
      <c r="I862" s="19">
        <v>2527.3249999999998</v>
      </c>
      <c r="J862" s="207">
        <v>2403.9769230000002</v>
      </c>
      <c r="K862" s="19">
        <v>2284.8093330000002</v>
      </c>
      <c r="L862" s="19">
        <v>2489.1978899999999</v>
      </c>
      <c r="M862" s="19">
        <v>2860.9428849999999</v>
      </c>
      <c r="N862" s="19">
        <v>3021.5129430000002</v>
      </c>
      <c r="O862" s="19">
        <v>3267.6195889999999</v>
      </c>
      <c r="P862" s="19">
        <v>3345.9309739999999</v>
      </c>
      <c r="Q862" s="224">
        <v>3444.920478</v>
      </c>
      <c r="R862" s="224">
        <v>3521.611324</v>
      </c>
    </row>
    <row r="863" spans="1:18" x14ac:dyDescent="0.25">
      <c r="A863" s="28" t="s">
        <v>373</v>
      </c>
      <c r="B863" s="32"/>
      <c r="C863" s="19"/>
      <c r="D863" s="19">
        <v>414.48500000000001</v>
      </c>
      <c r="E863" s="19">
        <v>40.630000000000003</v>
      </c>
      <c r="F863" s="19">
        <v>836.66</v>
      </c>
      <c r="G863" s="19">
        <v>1366.2636359999999</v>
      </c>
      <c r="H863" s="19">
        <v>2192.6436359999998</v>
      </c>
      <c r="I863" s="19">
        <v>1944.0961540000001</v>
      </c>
      <c r="J863" s="207">
        <v>1736.2055559999999</v>
      </c>
      <c r="K863" s="19">
        <v>132.32486499999999</v>
      </c>
      <c r="L863" s="19">
        <v>1067.926393</v>
      </c>
      <c r="M863" s="19">
        <v>1911.4790009999999</v>
      </c>
      <c r="N863" s="19">
        <v>2156.0369810000002</v>
      </c>
      <c r="O863" s="19">
        <v>2458.9511299999999</v>
      </c>
      <c r="P863" s="19">
        <v>2487.7616410000001</v>
      </c>
      <c r="Q863" s="224">
        <v>2498.9395030000001</v>
      </c>
      <c r="R863" s="224">
        <v>2494.3005440000002</v>
      </c>
    </row>
    <row r="864" spans="1:18" x14ac:dyDescent="0.25">
      <c r="A864" s="49" t="s">
        <v>374</v>
      </c>
      <c r="B864" s="50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</row>
    <row r="865" spans="1:18" x14ac:dyDescent="0.25">
      <c r="A865" s="16" t="s">
        <v>375</v>
      </c>
      <c r="C865" s="44"/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209">
        <v>0</v>
      </c>
      <c r="K865" s="44">
        <v>0</v>
      </c>
      <c r="L865" s="44">
        <v>0</v>
      </c>
      <c r="M865" s="44">
        <v>0</v>
      </c>
      <c r="N865" s="44">
        <v>0</v>
      </c>
      <c r="O865" s="44">
        <v>0</v>
      </c>
      <c r="P865" s="44">
        <v>0</v>
      </c>
      <c r="Q865" s="225">
        <v>0</v>
      </c>
      <c r="R865" s="225">
        <v>1.5755664744269999</v>
      </c>
    </row>
    <row r="866" spans="1:18" x14ac:dyDescent="0.25">
      <c r="A866" s="16" t="s">
        <v>376</v>
      </c>
      <c r="C866" s="44"/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209">
        <v>0</v>
      </c>
      <c r="K866" s="44">
        <v>0</v>
      </c>
      <c r="L866" s="44">
        <v>0</v>
      </c>
      <c r="M866" s="44">
        <v>0</v>
      </c>
      <c r="N866" s="44">
        <v>0</v>
      </c>
      <c r="O866" s="44">
        <v>0</v>
      </c>
      <c r="P866" s="44">
        <v>0</v>
      </c>
      <c r="Q866" s="225">
        <v>0</v>
      </c>
      <c r="R866" s="225">
        <v>1.283222952869</v>
      </c>
    </row>
    <row r="867" spans="1:18" x14ac:dyDescent="0.25">
      <c r="A867" s="16" t="s">
        <v>377</v>
      </c>
      <c r="C867" s="44"/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209">
        <v>0</v>
      </c>
      <c r="K867" s="44">
        <v>0</v>
      </c>
      <c r="L867" s="44">
        <v>0</v>
      </c>
      <c r="M867" s="44">
        <v>0</v>
      </c>
      <c r="N867" s="44">
        <v>0</v>
      </c>
      <c r="O867" s="44">
        <v>0</v>
      </c>
      <c r="P867" s="44">
        <v>0</v>
      </c>
      <c r="Q867" s="225">
        <v>0</v>
      </c>
      <c r="R867" s="225">
        <v>0.31171186005290002</v>
      </c>
    </row>
    <row r="868" spans="1:18" x14ac:dyDescent="0.25">
      <c r="A868" s="16" t="s">
        <v>378</v>
      </c>
      <c r="C868" s="44"/>
      <c r="D868" s="44">
        <v>0</v>
      </c>
      <c r="E868" s="44">
        <v>0</v>
      </c>
      <c r="F868" s="44">
        <v>0</v>
      </c>
      <c r="G868" s="44">
        <v>0</v>
      </c>
      <c r="H868" s="44">
        <v>0</v>
      </c>
      <c r="I868" s="44">
        <v>0</v>
      </c>
      <c r="J868" s="209">
        <v>0</v>
      </c>
      <c r="K868" s="44">
        <v>0</v>
      </c>
      <c r="L868" s="44">
        <v>0</v>
      </c>
      <c r="M868" s="44">
        <v>0</v>
      </c>
      <c r="N868" s="44">
        <v>0</v>
      </c>
      <c r="O868" s="44">
        <v>0</v>
      </c>
      <c r="P868" s="44">
        <v>0</v>
      </c>
      <c r="Q868" s="225">
        <v>0</v>
      </c>
      <c r="R868" s="225">
        <v>0.31171186005290002</v>
      </c>
    </row>
    <row r="869" spans="1:18" x14ac:dyDescent="0.25">
      <c r="A869" s="49" t="s">
        <v>379</v>
      </c>
      <c r="B869" s="50"/>
    </row>
    <row r="870" spans="1:18" x14ac:dyDescent="0.25">
      <c r="A870" s="16" t="s">
        <v>380</v>
      </c>
      <c r="C870" s="44"/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209">
        <v>0</v>
      </c>
      <c r="K870" s="44">
        <v>0</v>
      </c>
      <c r="L870" s="44">
        <v>0</v>
      </c>
      <c r="M870" s="44">
        <v>0</v>
      </c>
      <c r="N870" s="44">
        <v>0</v>
      </c>
      <c r="O870" s="44">
        <v>0</v>
      </c>
      <c r="P870" s="44">
        <v>0</v>
      </c>
      <c r="Q870" s="225">
        <v>0</v>
      </c>
      <c r="R870" s="225">
        <v>1.1108629921619999</v>
      </c>
    </row>
    <row r="871" spans="1:18" x14ac:dyDescent="0.25">
      <c r="A871" s="16" t="s">
        <v>381</v>
      </c>
      <c r="C871" s="44"/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209">
        <v>0</v>
      </c>
      <c r="K871" s="44">
        <v>0</v>
      </c>
      <c r="L871" s="44">
        <v>0</v>
      </c>
      <c r="M871" s="44">
        <v>0</v>
      </c>
      <c r="N871" s="44">
        <v>0</v>
      </c>
      <c r="O871" s="44">
        <v>0</v>
      </c>
      <c r="P871" s="44">
        <v>0</v>
      </c>
      <c r="Q871" s="225">
        <v>0</v>
      </c>
      <c r="R871" s="225">
        <v>0.90474436475529996</v>
      </c>
    </row>
    <row r="872" spans="1:18" x14ac:dyDescent="0.25">
      <c r="A872" s="16" t="s">
        <v>382</v>
      </c>
      <c r="C872" s="44"/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209">
        <v>0</v>
      </c>
      <c r="K872" s="44">
        <v>0</v>
      </c>
      <c r="L872" s="44">
        <v>0</v>
      </c>
      <c r="M872" s="44">
        <v>0</v>
      </c>
      <c r="N872" s="44">
        <v>0</v>
      </c>
      <c r="O872" s="44">
        <v>0</v>
      </c>
      <c r="P872" s="44">
        <v>0</v>
      </c>
      <c r="Q872" s="225">
        <v>0</v>
      </c>
      <c r="R872" s="225">
        <v>0.21977439554030001</v>
      </c>
    </row>
    <row r="873" spans="1:18" x14ac:dyDescent="0.25">
      <c r="A873" s="16" t="s">
        <v>383</v>
      </c>
      <c r="C873" s="44"/>
      <c r="D873" s="44">
        <v>0</v>
      </c>
      <c r="E873" s="44">
        <v>0</v>
      </c>
      <c r="F873" s="44">
        <v>0</v>
      </c>
      <c r="G873" s="44">
        <v>0</v>
      </c>
      <c r="H873" s="44">
        <v>0</v>
      </c>
      <c r="I873" s="44">
        <v>0</v>
      </c>
      <c r="J873" s="209">
        <v>0</v>
      </c>
      <c r="K873" s="44">
        <v>0</v>
      </c>
      <c r="L873" s="44">
        <v>0</v>
      </c>
      <c r="M873" s="44">
        <v>0</v>
      </c>
      <c r="N873" s="44">
        <v>0</v>
      </c>
      <c r="O873" s="44">
        <v>0</v>
      </c>
      <c r="P873" s="44">
        <v>0</v>
      </c>
      <c r="Q873" s="225">
        <v>0</v>
      </c>
      <c r="R873" s="225">
        <v>0.21977439554030001</v>
      </c>
    </row>
    <row r="874" spans="1:18" x14ac:dyDescent="0.25">
      <c r="A874" s="49" t="s">
        <v>384</v>
      </c>
      <c r="B874" s="50"/>
    </row>
    <row r="875" spans="1:18" x14ac:dyDescent="0.25">
      <c r="A875" s="16" t="s">
        <v>385</v>
      </c>
      <c r="C875" s="44"/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209">
        <v>0</v>
      </c>
      <c r="K875" s="44">
        <v>0</v>
      </c>
      <c r="L875" s="44">
        <v>0</v>
      </c>
      <c r="M875" s="44">
        <v>0</v>
      </c>
      <c r="N875" s="44">
        <v>0</v>
      </c>
      <c r="O875" s="44">
        <v>0</v>
      </c>
      <c r="P875" s="44">
        <v>0</v>
      </c>
      <c r="Q875" s="225">
        <v>0</v>
      </c>
      <c r="R875" s="225">
        <v>1.5683866575000001</v>
      </c>
    </row>
    <row r="876" spans="1:18" x14ac:dyDescent="0.25">
      <c r="A876" s="16" t="s">
        <v>386</v>
      </c>
      <c r="C876" s="44"/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209">
        <v>0</v>
      </c>
      <c r="K876" s="44">
        <v>0</v>
      </c>
      <c r="L876" s="44">
        <v>0</v>
      </c>
      <c r="M876" s="44">
        <v>0</v>
      </c>
      <c r="N876" s="44">
        <v>0</v>
      </c>
      <c r="O876" s="44">
        <v>0</v>
      </c>
      <c r="P876" s="44">
        <v>0</v>
      </c>
      <c r="Q876" s="225">
        <v>0</v>
      </c>
      <c r="R876" s="225">
        <v>1.277375338041</v>
      </c>
    </row>
    <row r="877" spans="1:18" x14ac:dyDescent="0.25">
      <c r="A877" s="16" t="s">
        <v>387</v>
      </c>
      <c r="C877" s="44"/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209">
        <v>0</v>
      </c>
      <c r="K877" s="44">
        <v>0</v>
      </c>
      <c r="L877" s="44">
        <v>0</v>
      </c>
      <c r="M877" s="44">
        <v>0</v>
      </c>
      <c r="N877" s="44">
        <v>0</v>
      </c>
      <c r="O877" s="44">
        <v>0</v>
      </c>
      <c r="P877" s="44">
        <v>0</v>
      </c>
      <c r="Q877" s="225">
        <v>0</v>
      </c>
      <c r="R877" s="225">
        <v>0.31029139692070001</v>
      </c>
    </row>
    <row r="878" spans="1:18" x14ac:dyDescent="0.25">
      <c r="A878" s="16" t="s">
        <v>388</v>
      </c>
      <c r="C878" s="44"/>
      <c r="D878" s="44">
        <v>0</v>
      </c>
      <c r="E878" s="44">
        <v>0</v>
      </c>
      <c r="F878" s="44">
        <v>0</v>
      </c>
      <c r="G878" s="44">
        <v>0</v>
      </c>
      <c r="H878" s="44">
        <v>0</v>
      </c>
      <c r="I878" s="44">
        <v>0</v>
      </c>
      <c r="J878" s="209">
        <v>0</v>
      </c>
      <c r="K878" s="44">
        <v>0</v>
      </c>
      <c r="L878" s="44">
        <v>0</v>
      </c>
      <c r="M878" s="44">
        <v>0</v>
      </c>
      <c r="N878" s="44">
        <v>0</v>
      </c>
      <c r="O878" s="44">
        <v>0</v>
      </c>
      <c r="P878" s="44">
        <v>0</v>
      </c>
      <c r="Q878" s="225">
        <v>0</v>
      </c>
      <c r="R878" s="225">
        <v>0.31029139692070001</v>
      </c>
    </row>
    <row r="879" spans="1:18" x14ac:dyDescent="0.25">
      <c r="A879" s="49" t="s">
        <v>389</v>
      </c>
      <c r="B879" s="50"/>
    </row>
    <row r="880" spans="1:18" x14ac:dyDescent="0.25"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220"/>
      <c r="R880" s="220"/>
    </row>
    <row r="881" spans="1:18" x14ac:dyDescent="0.25">
      <c r="A881" s="16" t="s">
        <v>390</v>
      </c>
      <c r="C881" s="18"/>
      <c r="D881" s="18" t="e">
        <f t="shared" ref="D881:E883" si="0">D810/A809</f>
        <v>#VALUE!</v>
      </c>
      <c r="E881" s="18" t="e">
        <f t="shared" si="0"/>
        <v>#DIV/0!</v>
      </c>
      <c r="F881" s="18">
        <f t="shared" ref="F881" si="1">F810/E809</f>
        <v>0</v>
      </c>
      <c r="G881" s="18">
        <f t="shared" ref="G881:K881" si="2">G810/F809</f>
        <v>0</v>
      </c>
      <c r="H881" s="18">
        <f t="shared" si="2"/>
        <v>0</v>
      </c>
      <c r="I881" s="18">
        <f t="shared" si="2"/>
        <v>0</v>
      </c>
      <c r="J881" s="18">
        <f t="shared" si="2"/>
        <v>0</v>
      </c>
      <c r="K881" s="18">
        <f t="shared" si="2"/>
        <v>0</v>
      </c>
      <c r="L881" s="18">
        <f t="shared" ref="L881:M883" si="3">L810/K809</f>
        <v>0</v>
      </c>
      <c r="M881" s="18">
        <f t="shared" si="3"/>
        <v>6.7546306973550671E-3</v>
      </c>
      <c r="N881" s="18">
        <f t="shared" ref="N881:R883" si="4">N810/M809</f>
        <v>9.3041386307590786E-3</v>
      </c>
      <c r="O881" s="18">
        <f t="shared" si="4"/>
        <v>1.5173254031923079E-2</v>
      </c>
      <c r="P881" s="18">
        <f t="shared" si="4"/>
        <v>1.1405825221147154E-2</v>
      </c>
      <c r="Q881" s="220">
        <f t="shared" si="4"/>
        <v>1.2206722527070987E-2</v>
      </c>
      <c r="R881" s="220">
        <f t="shared" si="4"/>
        <v>8.0581414272165672E-3</v>
      </c>
    </row>
    <row r="882" spans="1:18" x14ac:dyDescent="0.25">
      <c r="A882" s="16" t="s">
        <v>391</v>
      </c>
      <c r="C882" s="18"/>
      <c r="D882" s="18" t="e">
        <f t="shared" si="0"/>
        <v>#VALUE!</v>
      </c>
      <c r="E882" s="18" t="e">
        <f t="shared" si="0"/>
        <v>#DIV/0!</v>
      </c>
      <c r="F882" s="18" t="e">
        <f t="shared" ref="F882" si="5">F811/E810</f>
        <v>#DIV/0!</v>
      </c>
      <c r="G882" s="18" t="e">
        <f t="shared" ref="G882:K882" si="6">G811/F810</f>
        <v>#DIV/0!</v>
      </c>
      <c r="H882" s="18" t="e">
        <f t="shared" si="6"/>
        <v>#DIV/0!</v>
      </c>
      <c r="I882" s="18" t="e">
        <f t="shared" si="6"/>
        <v>#DIV/0!</v>
      </c>
      <c r="J882" s="18" t="e">
        <f t="shared" si="6"/>
        <v>#DIV/0!</v>
      </c>
      <c r="K882" s="18" t="e">
        <f t="shared" si="6"/>
        <v>#DIV/0!</v>
      </c>
      <c r="L882" s="18" t="e">
        <f t="shared" si="3"/>
        <v>#DIV/0!</v>
      </c>
      <c r="M882" s="18" t="e">
        <f t="shared" si="3"/>
        <v>#DIV/0!</v>
      </c>
      <c r="N882" s="18">
        <f t="shared" si="4"/>
        <v>0</v>
      </c>
      <c r="O882" s="18">
        <f t="shared" si="4"/>
        <v>0.11092390779256005</v>
      </c>
      <c r="P882" s="18">
        <f t="shared" si="4"/>
        <v>5.5620346618636823E-2</v>
      </c>
      <c r="Q882" s="220">
        <f t="shared" si="4"/>
        <v>6.7896295223530842E-2</v>
      </c>
      <c r="R882" s="220">
        <f t="shared" si="4"/>
        <v>0.23737658736258607</v>
      </c>
    </row>
    <row r="883" spans="1:18" x14ac:dyDescent="0.25">
      <c r="A883" s="16" t="s">
        <v>392</v>
      </c>
      <c r="C883" s="18"/>
      <c r="D883" s="18" t="e">
        <f t="shared" si="0"/>
        <v>#VALUE!</v>
      </c>
      <c r="E883" s="18" t="e">
        <f t="shared" si="0"/>
        <v>#DIV/0!</v>
      </c>
      <c r="F883" s="18" t="e">
        <f t="shared" ref="F883" si="7">F812/E811</f>
        <v>#DIV/0!</v>
      </c>
      <c r="G883" s="18" t="e">
        <f t="shared" ref="G883:K883" si="8">G812/F811</f>
        <v>#DIV/0!</v>
      </c>
      <c r="H883" s="18" t="e">
        <f t="shared" si="8"/>
        <v>#DIV/0!</v>
      </c>
      <c r="I883" s="18" t="e">
        <f t="shared" si="8"/>
        <v>#DIV/0!</v>
      </c>
      <c r="J883" s="18" t="e">
        <f t="shared" si="8"/>
        <v>#DIV/0!</v>
      </c>
      <c r="K883" s="18" t="e">
        <f t="shared" si="8"/>
        <v>#DIV/0!</v>
      </c>
      <c r="L883" s="18" t="e">
        <f t="shared" si="3"/>
        <v>#DIV/0!</v>
      </c>
      <c r="M883" s="18" t="e">
        <f t="shared" si="3"/>
        <v>#DIV/0!</v>
      </c>
      <c r="N883" s="18" t="e">
        <f t="shared" si="4"/>
        <v>#DIV/0!</v>
      </c>
      <c r="O883" s="18" t="e">
        <f t="shared" si="4"/>
        <v>#DIV/0!</v>
      </c>
      <c r="P883" s="18">
        <f t="shared" si="4"/>
        <v>1.013773652969534</v>
      </c>
      <c r="Q883" s="220">
        <f t="shared" si="4"/>
        <v>1.0094283940497604</v>
      </c>
      <c r="R883" s="220">
        <f t="shared" si="4"/>
        <v>0.51002440512507619</v>
      </c>
    </row>
    <row r="884" spans="1:18" x14ac:dyDescent="0.25">
      <c r="A884" s="16" t="s">
        <v>393</v>
      </c>
      <c r="C884" s="18"/>
      <c r="D884" s="18" t="e">
        <f>D813/A813</f>
        <v>#VALUE!</v>
      </c>
      <c r="E884" s="18" t="e">
        <f>E813/B813</f>
        <v>#DIV/0!</v>
      </c>
      <c r="F884" s="18" t="e">
        <f t="shared" ref="F884" si="9">F813/E813</f>
        <v>#DIV/0!</v>
      </c>
      <c r="G884" s="18" t="e">
        <f t="shared" ref="G884:K884" si="10">G813/F813</f>
        <v>#DIV/0!</v>
      </c>
      <c r="H884" s="18" t="e">
        <f t="shared" si="10"/>
        <v>#DIV/0!</v>
      </c>
      <c r="I884" s="18" t="e">
        <f t="shared" si="10"/>
        <v>#DIV/0!</v>
      </c>
      <c r="J884" s="18" t="e">
        <f t="shared" si="10"/>
        <v>#DIV/0!</v>
      </c>
      <c r="K884" s="18" t="e">
        <f t="shared" si="10"/>
        <v>#DIV/0!</v>
      </c>
      <c r="L884" s="18" t="e">
        <f>L813/K813</f>
        <v>#DIV/0!</v>
      </c>
      <c r="M884" s="18" t="e">
        <f>M813/L813</f>
        <v>#DIV/0!</v>
      </c>
      <c r="N884" s="18" t="e">
        <f t="shared" ref="N884:R884" si="11">N813/M813</f>
        <v>#DIV/0!</v>
      </c>
      <c r="O884" s="18" t="e">
        <f t="shared" si="11"/>
        <v>#DIV/0!</v>
      </c>
      <c r="P884" s="18" t="e">
        <f t="shared" si="11"/>
        <v>#DIV/0!</v>
      </c>
      <c r="Q884" s="220" t="e">
        <f t="shared" si="11"/>
        <v>#DIV/0!</v>
      </c>
      <c r="R884" s="220">
        <f t="shared" si="11"/>
        <v>1.0203351099479783</v>
      </c>
    </row>
    <row r="885" spans="1:18" x14ac:dyDescent="0.25">
      <c r="A885" s="16" t="s">
        <v>394</v>
      </c>
      <c r="C885" s="18"/>
      <c r="D885" s="18" t="e">
        <f>D814/A813</f>
        <v>#VALUE!</v>
      </c>
      <c r="E885" s="18" t="e">
        <f>E814/B813</f>
        <v>#DIV/0!</v>
      </c>
      <c r="F885" s="18" t="e">
        <f t="shared" ref="F885" si="12">F814/E813</f>
        <v>#DIV/0!</v>
      </c>
      <c r="G885" s="18" t="e">
        <f t="shared" ref="G885:K885" si="13">G814/F813</f>
        <v>#DIV/0!</v>
      </c>
      <c r="H885" s="18" t="e">
        <f t="shared" si="13"/>
        <v>#DIV/0!</v>
      </c>
      <c r="I885" s="18" t="e">
        <f t="shared" si="13"/>
        <v>#DIV/0!</v>
      </c>
      <c r="J885" s="18" t="e">
        <f t="shared" si="13"/>
        <v>#DIV/0!</v>
      </c>
      <c r="K885" s="18" t="e">
        <f t="shared" si="13"/>
        <v>#DIV/0!</v>
      </c>
      <c r="L885" s="18" t="e">
        <f t="shared" ref="L885:M886" si="14">L814/K813</f>
        <v>#DIV/0!</v>
      </c>
      <c r="M885" s="18" t="e">
        <f t="shared" si="14"/>
        <v>#DIV/0!</v>
      </c>
      <c r="N885" s="18" t="e">
        <f t="shared" ref="N885:R886" si="15">N814/M813</f>
        <v>#DIV/0!</v>
      </c>
      <c r="O885" s="18" t="e">
        <f t="shared" si="15"/>
        <v>#DIV/0!</v>
      </c>
      <c r="P885" s="18" t="e">
        <f t="shared" si="15"/>
        <v>#DIV/0!</v>
      </c>
      <c r="Q885" s="220" t="e">
        <f t="shared" si="15"/>
        <v>#DIV/0!</v>
      </c>
      <c r="R885" s="220">
        <f t="shared" si="15"/>
        <v>1.0134043979191267</v>
      </c>
    </row>
    <row r="886" spans="1:18" x14ac:dyDescent="0.25">
      <c r="A886" s="16" t="s">
        <v>620</v>
      </c>
      <c r="C886" s="18"/>
      <c r="D886" s="18" t="e">
        <f>D815/A814</f>
        <v>#VALUE!</v>
      </c>
      <c r="E886" s="18" t="e">
        <f>E815/B814</f>
        <v>#DIV/0!</v>
      </c>
      <c r="F886" s="18" t="e">
        <f t="shared" ref="F886" si="16">F815/E814</f>
        <v>#DIV/0!</v>
      </c>
      <c r="G886" s="18" t="e">
        <f t="shared" ref="G886:K886" si="17">G815/F814</f>
        <v>#DIV/0!</v>
      </c>
      <c r="H886" s="18" t="e">
        <f t="shared" si="17"/>
        <v>#DIV/0!</v>
      </c>
      <c r="I886" s="18" t="e">
        <f t="shared" si="17"/>
        <v>#DIV/0!</v>
      </c>
      <c r="J886" s="18" t="e">
        <f t="shared" si="17"/>
        <v>#DIV/0!</v>
      </c>
      <c r="K886" s="18" t="e">
        <f t="shared" si="17"/>
        <v>#DIV/0!</v>
      </c>
      <c r="L886" s="18" t="e">
        <f t="shared" si="14"/>
        <v>#DIV/0!</v>
      </c>
      <c r="M886" s="18" t="e">
        <f t="shared" si="14"/>
        <v>#DIV/0!</v>
      </c>
      <c r="N886" s="18" t="e">
        <f t="shared" si="15"/>
        <v>#DIV/0!</v>
      </c>
      <c r="O886" s="18" t="e">
        <f t="shared" si="15"/>
        <v>#DIV/0!</v>
      </c>
      <c r="P886" s="18" t="e">
        <f t="shared" si="15"/>
        <v>#DIV/0!</v>
      </c>
      <c r="Q886" s="220" t="e">
        <f t="shared" si="15"/>
        <v>#DIV/0!</v>
      </c>
      <c r="R886" s="220" t="e">
        <f t="shared" si="15"/>
        <v>#DIV/0!</v>
      </c>
    </row>
    <row r="887" spans="1:18" x14ac:dyDescent="0.25">
      <c r="A887" s="16" t="s">
        <v>514</v>
      </c>
    </row>
    <row r="888" spans="1:18" x14ac:dyDescent="0.25">
      <c r="A888" s="36" t="s">
        <v>397</v>
      </c>
      <c r="B888" s="3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218"/>
      <c r="R888" s="218"/>
    </row>
    <row r="889" spans="1:18" x14ac:dyDescent="0.25">
      <c r="A889" s="28" t="s">
        <v>398</v>
      </c>
      <c r="B889" s="32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224"/>
      <c r="R889" s="224"/>
    </row>
    <row r="890" spans="1:18" x14ac:dyDescent="0.25"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</row>
    <row r="891" spans="1:18" x14ac:dyDescent="0.25">
      <c r="A891" s="49" t="s">
        <v>822</v>
      </c>
      <c r="B891" s="50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</row>
    <row r="892" spans="1:18" x14ac:dyDescent="0.25">
      <c r="A892" s="36" t="s">
        <v>826</v>
      </c>
      <c r="B892" s="37"/>
      <c r="C892" s="17"/>
      <c r="D892" s="17">
        <v>0</v>
      </c>
      <c r="E892" s="17">
        <v>0</v>
      </c>
      <c r="F892" s="17">
        <v>0</v>
      </c>
      <c r="G892" s="17">
        <v>0</v>
      </c>
      <c r="H892" s="17">
        <v>0</v>
      </c>
      <c r="I892" s="17">
        <v>0</v>
      </c>
      <c r="J892" s="17">
        <v>0</v>
      </c>
      <c r="K892" s="17">
        <v>0</v>
      </c>
      <c r="L892" s="17">
        <v>0</v>
      </c>
      <c r="M892" s="17">
        <v>0</v>
      </c>
      <c r="N892" s="17">
        <v>1</v>
      </c>
      <c r="O892" s="17">
        <v>1</v>
      </c>
      <c r="P892" s="17">
        <v>0</v>
      </c>
      <c r="Q892" s="218">
        <v>0</v>
      </c>
      <c r="R892" s="218">
        <v>0</v>
      </c>
    </row>
    <row r="893" spans="1:18" x14ac:dyDescent="0.25">
      <c r="A893" s="36" t="s">
        <v>825</v>
      </c>
      <c r="B893" s="37"/>
      <c r="C893" s="19"/>
      <c r="D893" s="19">
        <v>0</v>
      </c>
      <c r="E893" s="19">
        <v>0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-3671.14</v>
      </c>
      <c r="O893" s="19">
        <v>-3397.47</v>
      </c>
      <c r="P893" s="19">
        <v>0</v>
      </c>
      <c r="Q893" s="224">
        <v>0</v>
      </c>
      <c r="R893" s="224">
        <v>0</v>
      </c>
    </row>
    <row r="894" spans="1:18" x14ac:dyDescent="0.25">
      <c r="A894" s="36" t="s">
        <v>827</v>
      </c>
      <c r="B894" s="37"/>
      <c r="C894" s="17"/>
      <c r="D894" s="17">
        <v>0</v>
      </c>
      <c r="E894" s="17">
        <v>0</v>
      </c>
      <c r="F894" s="17">
        <v>0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1</v>
      </c>
      <c r="N894" s="17">
        <v>0</v>
      </c>
      <c r="O894" s="17">
        <v>0</v>
      </c>
      <c r="P894" s="17">
        <v>0</v>
      </c>
      <c r="Q894" s="218">
        <v>0</v>
      </c>
      <c r="R894" s="218">
        <v>0</v>
      </c>
    </row>
    <row r="895" spans="1:18" x14ac:dyDescent="0.25">
      <c r="A895" s="36" t="s">
        <v>823</v>
      </c>
      <c r="B895" s="37"/>
      <c r="C895" s="17"/>
      <c r="D895" s="17">
        <v>0</v>
      </c>
      <c r="E895" s="17">
        <v>0</v>
      </c>
      <c r="F895" s="17">
        <v>0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7">
        <v>1</v>
      </c>
      <c r="O895" s="17">
        <v>1</v>
      </c>
      <c r="P895" s="17">
        <v>0</v>
      </c>
      <c r="Q895" s="218">
        <v>0</v>
      </c>
      <c r="R895" s="218">
        <v>0</v>
      </c>
    </row>
    <row r="896" spans="1:18" x14ac:dyDescent="0.25">
      <c r="A896" s="36" t="s">
        <v>1830</v>
      </c>
      <c r="B896" s="37"/>
      <c r="C896" s="17"/>
      <c r="D896" s="17">
        <v>0</v>
      </c>
      <c r="E896" s="17">
        <v>0</v>
      </c>
      <c r="F896" s="17">
        <v>0</v>
      </c>
      <c r="G896" s="17">
        <v>0</v>
      </c>
      <c r="H896" s="17">
        <v>0</v>
      </c>
      <c r="I896" s="17">
        <v>0</v>
      </c>
      <c r="J896" s="17">
        <v>0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0</v>
      </c>
      <c r="Q896" s="218">
        <v>0</v>
      </c>
      <c r="R896" s="218">
        <v>0</v>
      </c>
    </row>
    <row r="897" spans="1:18" x14ac:dyDescent="0.25"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</row>
    <row r="898" spans="1:18" x14ac:dyDescent="0.25">
      <c r="A898" s="49" t="s">
        <v>400</v>
      </c>
      <c r="B898" s="50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</row>
    <row r="899" spans="1:18" x14ac:dyDescent="0.25">
      <c r="A899" s="60" t="s">
        <v>723</v>
      </c>
      <c r="B899" s="177"/>
      <c r="C899" s="19"/>
      <c r="D899" s="19">
        <v>0</v>
      </c>
      <c r="E899" s="19">
        <v>1008.76</v>
      </c>
      <c r="F899" s="19">
        <v>217.59</v>
      </c>
      <c r="G899" s="19">
        <v>2473.7399999999998</v>
      </c>
      <c r="H899" s="19">
        <v>6655.65</v>
      </c>
      <c r="I899" s="19">
        <v>7725.67</v>
      </c>
      <c r="J899" s="19">
        <v>8611.34</v>
      </c>
      <c r="K899" s="19">
        <v>17721.34</v>
      </c>
      <c r="L899" s="19">
        <v>60490.41</v>
      </c>
      <c r="M899" s="19">
        <v>510113.91</v>
      </c>
      <c r="N899" s="19">
        <v>1255441.3400000001</v>
      </c>
      <c r="O899" s="19">
        <v>1363351.64</v>
      </c>
      <c r="P899" s="19">
        <v>1243075.58</v>
      </c>
      <c r="Q899" s="224">
        <v>1123694.6599999999</v>
      </c>
      <c r="R899" s="224">
        <v>1082035.7</v>
      </c>
    </row>
    <row r="900" spans="1:18" x14ac:dyDescent="0.25">
      <c r="A900" s="60" t="s">
        <v>724</v>
      </c>
      <c r="B900" s="177"/>
      <c r="C900" s="19"/>
      <c r="D900" s="19">
        <v>0</v>
      </c>
      <c r="E900" s="19">
        <v>0</v>
      </c>
      <c r="F900" s="19">
        <v>0</v>
      </c>
      <c r="G900" s="19">
        <v>0</v>
      </c>
      <c r="H900" s="19">
        <v>0</v>
      </c>
      <c r="I900" s="19">
        <v>0</v>
      </c>
      <c r="J900" s="19">
        <v>0</v>
      </c>
      <c r="K900" s="19">
        <v>-908.83</v>
      </c>
      <c r="L900" s="19">
        <v>-1005.6</v>
      </c>
      <c r="M900" s="19">
        <v>-4517.49</v>
      </c>
      <c r="N900" s="19">
        <v>-14374.46</v>
      </c>
      <c r="O900" s="19">
        <v>-23767.8</v>
      </c>
      <c r="P900" s="19">
        <v>-13180.95</v>
      </c>
      <c r="Q900" s="224">
        <v>-10004.39</v>
      </c>
      <c r="R900" s="224">
        <v>-14111.41</v>
      </c>
    </row>
    <row r="901" spans="1:18" x14ac:dyDescent="0.25">
      <c r="A901" s="28" t="s">
        <v>401</v>
      </c>
      <c r="B901" s="32"/>
      <c r="C901" s="19"/>
      <c r="D901" s="19">
        <v>0</v>
      </c>
      <c r="E901" s="19">
        <v>1008.76</v>
      </c>
      <c r="F901" s="19">
        <v>217.59</v>
      </c>
      <c r="G901" s="19">
        <v>2473.7399999999998</v>
      </c>
      <c r="H901" s="19">
        <v>6655.65</v>
      </c>
      <c r="I901" s="19">
        <v>7725.67</v>
      </c>
      <c r="J901" s="19">
        <v>8611.34</v>
      </c>
      <c r="K901" s="19">
        <v>16812.509999999998</v>
      </c>
      <c r="L901" s="19">
        <v>59484.81</v>
      </c>
      <c r="M901" s="19">
        <v>505596.42</v>
      </c>
      <c r="N901" s="19">
        <v>1241066.8799999999</v>
      </c>
      <c r="O901" s="19">
        <v>1339583.8400000001</v>
      </c>
      <c r="P901" s="19">
        <v>1229894.6299999999</v>
      </c>
      <c r="Q901" s="224">
        <v>1113690.27</v>
      </c>
      <c r="R901" s="224">
        <v>1067924.29</v>
      </c>
    </row>
    <row r="902" spans="1:18" x14ac:dyDescent="0.25">
      <c r="A902" s="28" t="s">
        <v>402</v>
      </c>
      <c r="B902" s="32"/>
      <c r="C902" s="19"/>
      <c r="D902" s="19">
        <v>0</v>
      </c>
      <c r="E902" s="19">
        <v>1009</v>
      </c>
      <c r="F902" s="19">
        <v>218</v>
      </c>
      <c r="G902" s="19">
        <v>825</v>
      </c>
      <c r="H902" s="19">
        <v>1109</v>
      </c>
      <c r="I902" s="19">
        <v>773</v>
      </c>
      <c r="J902" s="19">
        <v>718</v>
      </c>
      <c r="K902" s="19">
        <v>1401</v>
      </c>
      <c r="L902" s="19">
        <v>492</v>
      </c>
      <c r="M902" s="19">
        <v>469</v>
      </c>
      <c r="N902" s="19">
        <v>541</v>
      </c>
      <c r="O902" s="19">
        <v>479</v>
      </c>
      <c r="P902" s="19">
        <v>443</v>
      </c>
      <c r="Q902" s="224">
        <v>390</v>
      </c>
      <c r="R902" s="224">
        <v>386</v>
      </c>
    </row>
    <row r="903" spans="1:18" x14ac:dyDescent="0.25">
      <c r="A903" s="131" t="s">
        <v>867</v>
      </c>
      <c r="B903" s="132"/>
      <c r="C903" s="71"/>
      <c r="D903" s="71" t="e">
        <f t="shared" ref="D903" si="18">D901/B189</f>
        <v>#DIV/0!</v>
      </c>
      <c r="E903" s="71">
        <f t="shared" ref="E903" si="19">E901/D189</f>
        <v>1.2168836025429146</v>
      </c>
      <c r="F903" s="71">
        <f t="shared" ref="F903:K903" si="20">F901/E189</f>
        <v>2.6777012060054144</v>
      </c>
      <c r="G903" s="71">
        <f t="shared" si="20"/>
        <v>0.59133698276480284</v>
      </c>
      <c r="H903" s="71">
        <f t="shared" si="20"/>
        <v>0.44285676263731877</v>
      </c>
      <c r="I903" s="71">
        <f t="shared" si="20"/>
        <v>0.32031362721961198</v>
      </c>
      <c r="J903" s="71">
        <f t="shared" si="20"/>
        <v>0.3407294273589665</v>
      </c>
      <c r="K903" s="71">
        <f t="shared" si="20"/>
        <v>0.53797105437464199</v>
      </c>
      <c r="L903" s="71">
        <f t="shared" ref="L903:R903" si="21">L901/K189</f>
        <v>1.7356608020392073</v>
      </c>
      <c r="M903" s="71">
        <f t="shared" si="21"/>
        <v>0.1667620701326348</v>
      </c>
      <c r="N903" s="71">
        <f t="shared" si="21"/>
        <v>0.16755367108650915</v>
      </c>
      <c r="O903" s="71">
        <f t="shared" si="21"/>
        <v>0.14306185917017414</v>
      </c>
      <c r="P903" s="71">
        <f t="shared" si="21"/>
        <v>0.11461283784402672</v>
      </c>
      <c r="Q903" s="71">
        <f t="shared" si="21"/>
        <v>0.10362675802267585</v>
      </c>
      <c r="R903" s="71">
        <f t="shared" si="21"/>
        <v>0.1001290997498864</v>
      </c>
    </row>
    <row r="904" spans="1:18" x14ac:dyDescent="0.25">
      <c r="A904" s="16" t="s">
        <v>403</v>
      </c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226"/>
      <c r="R904" s="226"/>
    </row>
    <row r="905" spans="1:18" x14ac:dyDescent="0.25">
      <c r="A905" s="16" t="s">
        <v>404</v>
      </c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226"/>
      <c r="R905" s="226"/>
    </row>
    <row r="906" spans="1:18" x14ac:dyDescent="0.25">
      <c r="A906" s="16" t="s">
        <v>405</v>
      </c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226"/>
      <c r="R906" s="226"/>
    </row>
    <row r="907" spans="1:18" x14ac:dyDescent="0.25">
      <c r="A907" s="16" t="s">
        <v>406</v>
      </c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226"/>
      <c r="R907" s="226"/>
    </row>
    <row r="908" spans="1:18" x14ac:dyDescent="0.25">
      <c r="A908" s="36" t="s">
        <v>407</v>
      </c>
      <c r="B908" s="37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</row>
    <row r="909" spans="1:18" x14ac:dyDescent="0.25">
      <c r="A909" s="36" t="s">
        <v>408</v>
      </c>
      <c r="B909" s="37"/>
      <c r="C909" s="110"/>
      <c r="D909" s="110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</row>
    <row r="910" spans="1:18" x14ac:dyDescent="0.25">
      <c r="A910" s="36" t="s">
        <v>409</v>
      </c>
      <c r="B910" s="37"/>
      <c r="C910" s="110"/>
      <c r="D910" s="110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</row>
    <row r="911" spans="1:18" x14ac:dyDescent="0.25">
      <c r="A911" s="36"/>
      <c r="B911" s="3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218"/>
      <c r="R911" s="218"/>
    </row>
    <row r="912" spans="1:18" x14ac:dyDescent="0.25">
      <c r="A912" s="49" t="s">
        <v>411</v>
      </c>
      <c r="B912" s="50"/>
    </row>
    <row r="913" spans="1:18" x14ac:dyDescent="0.25">
      <c r="A913" s="28" t="s">
        <v>412</v>
      </c>
      <c r="B913" s="32"/>
      <c r="C913" s="19"/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224">
        <v>0</v>
      </c>
      <c r="R913" s="224">
        <v>0</v>
      </c>
    </row>
    <row r="914" spans="1:18" x14ac:dyDescent="0.25">
      <c r="A914" s="36" t="s">
        <v>413</v>
      </c>
      <c r="B914" s="37"/>
      <c r="C914" s="17"/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218">
        <v>0</v>
      </c>
      <c r="R914" s="218">
        <v>0</v>
      </c>
    </row>
    <row r="915" spans="1:18" x14ac:dyDescent="0.25">
      <c r="A915" s="28" t="s">
        <v>414</v>
      </c>
      <c r="B915" s="32"/>
      <c r="C915" s="19"/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224">
        <v>0</v>
      </c>
      <c r="R915" s="224">
        <v>0</v>
      </c>
    </row>
    <row r="916" spans="1:18" x14ac:dyDescent="0.25">
      <c r="A916" s="28" t="s">
        <v>415</v>
      </c>
      <c r="B916" s="32"/>
      <c r="C916" s="19"/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224">
        <v>0</v>
      </c>
      <c r="R916" s="224">
        <v>0</v>
      </c>
    </row>
    <row r="917" spans="1:18" x14ac:dyDescent="0.25">
      <c r="A917" s="28" t="s">
        <v>416</v>
      </c>
      <c r="B917" s="32"/>
      <c r="C917" s="19"/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224">
        <v>0</v>
      </c>
      <c r="R917" s="224">
        <v>0</v>
      </c>
    </row>
    <row r="918" spans="1:18" x14ac:dyDescent="0.25">
      <c r="A918" s="28" t="s">
        <v>417</v>
      </c>
      <c r="B918" s="32"/>
      <c r="C918" s="19"/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224">
        <v>0</v>
      </c>
      <c r="R918" s="224">
        <v>0</v>
      </c>
    </row>
    <row r="919" spans="1:18" x14ac:dyDescent="0.25">
      <c r="A919" s="28" t="s">
        <v>418</v>
      </c>
      <c r="B919" s="32"/>
      <c r="C919" s="19"/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224">
        <v>0</v>
      </c>
      <c r="R919" s="224">
        <v>0</v>
      </c>
    </row>
    <row r="920" spans="1:18" x14ac:dyDescent="0.25">
      <c r="A920" s="28" t="s">
        <v>621</v>
      </c>
      <c r="B920" s="32"/>
      <c r="C920" s="19"/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224">
        <v>0</v>
      </c>
      <c r="R920" s="224">
        <v>0</v>
      </c>
    </row>
    <row r="921" spans="1:18" x14ac:dyDescent="0.25">
      <c r="A921" s="36" t="s">
        <v>421</v>
      </c>
      <c r="B921" s="37"/>
      <c r="C921" s="17"/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218">
        <v>0</v>
      </c>
      <c r="R921" s="218">
        <v>0</v>
      </c>
    </row>
    <row r="922" spans="1:18" x14ac:dyDescent="0.25">
      <c r="A922" s="36" t="s">
        <v>422</v>
      </c>
      <c r="B922" s="37"/>
      <c r="C922" s="17"/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218">
        <v>0</v>
      </c>
      <c r="R922" s="218">
        <v>0</v>
      </c>
    </row>
    <row r="923" spans="1:18" x14ac:dyDescent="0.25">
      <c r="A923" s="36" t="s">
        <v>423</v>
      </c>
      <c r="B923" s="37"/>
      <c r="C923" s="17"/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218">
        <v>0</v>
      </c>
      <c r="R923" s="218">
        <v>0</v>
      </c>
    </row>
    <row r="924" spans="1:18" x14ac:dyDescent="0.25">
      <c r="A924" s="36" t="s">
        <v>424</v>
      </c>
      <c r="B924" s="37"/>
      <c r="C924" s="17"/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218">
        <v>0</v>
      </c>
      <c r="R924" s="218">
        <v>0</v>
      </c>
    </row>
    <row r="925" spans="1:18" x14ac:dyDescent="0.25">
      <c r="A925" s="36" t="s">
        <v>425</v>
      </c>
      <c r="B925" s="37"/>
      <c r="C925" s="17"/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218">
        <v>0</v>
      </c>
      <c r="R925" s="218">
        <v>0</v>
      </c>
    </row>
    <row r="926" spans="1:18" x14ac:dyDescent="0.25">
      <c r="A926" s="36" t="s">
        <v>622</v>
      </c>
      <c r="B926" s="37"/>
      <c r="C926" s="17"/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218">
        <v>0</v>
      </c>
      <c r="R926" s="218">
        <v>0</v>
      </c>
    </row>
    <row r="927" spans="1:18" x14ac:dyDescent="0.25">
      <c r="A927" s="28" t="s">
        <v>428</v>
      </c>
      <c r="B927" s="32"/>
      <c r="C927" s="19"/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224">
        <v>0</v>
      </c>
      <c r="R927" s="224">
        <v>0</v>
      </c>
    </row>
    <row r="928" spans="1:18" hidden="1" outlineLevel="1" x14ac:dyDescent="0.25"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</row>
    <row r="929" spans="1:18" ht="18" hidden="1" outlineLevel="1" x14ac:dyDescent="0.25">
      <c r="A929" s="97" t="s">
        <v>429</v>
      </c>
      <c r="B929" s="51"/>
    </row>
    <row r="930" spans="1:18" hidden="1" outlineLevel="1" x14ac:dyDescent="0.25">
      <c r="A930" s="28" t="s">
        <v>430</v>
      </c>
      <c r="B930" s="32"/>
      <c r="C930" s="19"/>
      <c r="D930" s="19">
        <v>0</v>
      </c>
      <c r="E930" s="19">
        <v>0</v>
      </c>
      <c r="F930" s="19">
        <v>0</v>
      </c>
      <c r="G930" s="19">
        <v>0</v>
      </c>
      <c r="H930" s="19">
        <v>0</v>
      </c>
      <c r="I930" s="19">
        <v>86.47</v>
      </c>
      <c r="J930" s="19">
        <v>66.739999999999995</v>
      </c>
      <c r="K930" s="19">
        <v>59.32</v>
      </c>
      <c r="L930" s="19">
        <v>120.75</v>
      </c>
      <c r="M930" s="19">
        <v>491.42</v>
      </c>
      <c r="N930" s="19">
        <v>2627.44</v>
      </c>
      <c r="O930" s="19">
        <v>4280.72</v>
      </c>
      <c r="P930" s="19">
        <v>5198.91</v>
      </c>
      <c r="Q930" s="224">
        <v>4902.0200000000004</v>
      </c>
      <c r="R930" s="224">
        <v>4762.05</v>
      </c>
    </row>
    <row r="931" spans="1:18" hidden="1" outlineLevel="1" x14ac:dyDescent="0.25">
      <c r="A931" s="28" t="s">
        <v>846</v>
      </c>
      <c r="B931" s="32"/>
      <c r="C931" s="17"/>
      <c r="D931" s="17">
        <v>0</v>
      </c>
      <c r="E931" s="17">
        <v>0</v>
      </c>
      <c r="F931" s="17">
        <v>0</v>
      </c>
      <c r="G931" s="17">
        <v>0</v>
      </c>
      <c r="H931" s="17">
        <v>0</v>
      </c>
      <c r="I931" s="17">
        <v>3</v>
      </c>
      <c r="J931" s="17">
        <v>2</v>
      </c>
      <c r="K931" s="17">
        <v>1</v>
      </c>
      <c r="L931" s="17">
        <v>8</v>
      </c>
      <c r="M931" s="17">
        <v>49</v>
      </c>
      <c r="N931" s="17">
        <v>143</v>
      </c>
      <c r="O931" s="17">
        <v>187</v>
      </c>
      <c r="P931" s="17">
        <v>222</v>
      </c>
      <c r="Q931" s="218">
        <v>205</v>
      </c>
      <c r="R931" s="218">
        <v>221</v>
      </c>
    </row>
    <row r="932" spans="1:18" hidden="1" outlineLevel="1" x14ac:dyDescent="0.25">
      <c r="A932" s="28" t="s">
        <v>431</v>
      </c>
      <c r="B932" s="32"/>
      <c r="C932" s="19"/>
      <c r="D932" s="19">
        <v>0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-25.66</v>
      </c>
      <c r="N932" s="19">
        <v>-33.6</v>
      </c>
      <c r="O932" s="19">
        <v>-233.79</v>
      </c>
      <c r="P932" s="19">
        <v>-159.76</v>
      </c>
      <c r="Q932" s="224">
        <v>-224.69</v>
      </c>
      <c r="R932" s="224">
        <v>-449.24</v>
      </c>
    </row>
    <row r="933" spans="1:18" hidden="1" outlineLevel="1" x14ac:dyDescent="0.25">
      <c r="A933" s="28" t="s">
        <v>432</v>
      </c>
      <c r="B933" s="32"/>
      <c r="C933" s="19"/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224">
        <v>0</v>
      </c>
      <c r="R933" s="224">
        <v>0</v>
      </c>
    </row>
    <row r="934" spans="1:18" hidden="1" outlineLevel="1" x14ac:dyDescent="0.25">
      <c r="A934" s="28" t="s">
        <v>433</v>
      </c>
      <c r="B934" s="32"/>
      <c r="C934" s="19"/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224">
        <v>0</v>
      </c>
      <c r="R934" s="224">
        <v>0</v>
      </c>
    </row>
    <row r="935" spans="1:18" hidden="1" outlineLevel="1" x14ac:dyDescent="0.25">
      <c r="A935" s="28" t="s">
        <v>434</v>
      </c>
      <c r="B935" s="32"/>
      <c r="C935" s="19"/>
      <c r="D935" s="19">
        <v>0</v>
      </c>
      <c r="E935" s="19">
        <v>0</v>
      </c>
      <c r="F935" s="19">
        <v>0</v>
      </c>
      <c r="G935" s="19">
        <v>320</v>
      </c>
      <c r="H935" s="19">
        <v>200</v>
      </c>
      <c r="I935" s="19">
        <v>10</v>
      </c>
      <c r="J935" s="19">
        <v>54.4</v>
      </c>
      <c r="K935" s="19">
        <v>0</v>
      </c>
      <c r="L935" s="19">
        <v>97412.24</v>
      </c>
      <c r="M935" s="19">
        <v>115588.9</v>
      </c>
      <c r="N935" s="19">
        <v>53493.18</v>
      </c>
      <c r="O935" s="19">
        <v>33792.51</v>
      </c>
      <c r="P935" s="19">
        <v>10378.9</v>
      </c>
      <c r="Q935" s="224">
        <v>5396.07</v>
      </c>
      <c r="R935" s="224">
        <v>1929.77</v>
      </c>
    </row>
    <row r="936" spans="1:18" hidden="1" outlineLevel="1" x14ac:dyDescent="0.25">
      <c r="A936" s="28" t="s">
        <v>847</v>
      </c>
      <c r="B936" s="32"/>
      <c r="C936" s="17"/>
      <c r="D936" s="17">
        <v>0</v>
      </c>
      <c r="E936" s="17">
        <v>0</v>
      </c>
      <c r="F936" s="17">
        <v>0</v>
      </c>
      <c r="G936" s="17">
        <v>1</v>
      </c>
      <c r="H936" s="17">
        <v>1</v>
      </c>
      <c r="I936" s="17">
        <v>1</v>
      </c>
      <c r="J936" s="17">
        <v>1</v>
      </c>
      <c r="K936" s="17">
        <v>0</v>
      </c>
      <c r="L936" s="17">
        <v>768</v>
      </c>
      <c r="M936" s="17">
        <v>900</v>
      </c>
      <c r="N936" s="17">
        <v>403</v>
      </c>
      <c r="O936" s="17">
        <v>281</v>
      </c>
      <c r="P936" s="17">
        <v>85</v>
      </c>
      <c r="Q936" s="218">
        <v>35</v>
      </c>
      <c r="R936" s="218">
        <v>18</v>
      </c>
    </row>
    <row r="937" spans="1:18" hidden="1" outlineLevel="1" x14ac:dyDescent="0.25">
      <c r="A937" s="28" t="s">
        <v>737</v>
      </c>
      <c r="B937" s="32"/>
      <c r="C937" s="19"/>
      <c r="D937" s="19">
        <v>0</v>
      </c>
      <c r="E937" s="19">
        <v>0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-62</v>
      </c>
      <c r="M937" s="19">
        <v>-821.89</v>
      </c>
      <c r="N937" s="19">
        <v>-459.25</v>
      </c>
      <c r="O937" s="19">
        <v>-513.02</v>
      </c>
      <c r="P937" s="19">
        <v>-52</v>
      </c>
      <c r="Q937" s="224">
        <v>0</v>
      </c>
      <c r="R937" s="224">
        <v>-211.08</v>
      </c>
    </row>
    <row r="938" spans="1:18" hidden="1" outlineLevel="1" x14ac:dyDescent="0.25">
      <c r="A938" s="28" t="s">
        <v>435</v>
      </c>
      <c r="B938" s="32"/>
      <c r="C938" s="19"/>
      <c r="D938" s="19">
        <v>0</v>
      </c>
      <c r="E938" s="19">
        <v>0</v>
      </c>
      <c r="F938" s="19">
        <v>0</v>
      </c>
      <c r="G938" s="19">
        <v>0</v>
      </c>
      <c r="H938" s="19">
        <v>0</v>
      </c>
      <c r="I938" s="19">
        <v>25</v>
      </c>
      <c r="J938" s="19">
        <v>0</v>
      </c>
      <c r="K938" s="19">
        <v>0</v>
      </c>
      <c r="L938" s="19">
        <v>25</v>
      </c>
      <c r="M938" s="19">
        <v>425</v>
      </c>
      <c r="N938" s="19">
        <v>1966.12</v>
      </c>
      <c r="O938" s="19">
        <v>3290.07</v>
      </c>
      <c r="P938" s="19">
        <v>3249.43</v>
      </c>
      <c r="Q938" s="224">
        <v>3666.64</v>
      </c>
      <c r="R938" s="224">
        <v>3476.19</v>
      </c>
    </row>
    <row r="939" spans="1:18" hidden="1" outlineLevel="1" x14ac:dyDescent="0.25">
      <c r="A939" s="28" t="s">
        <v>848</v>
      </c>
      <c r="B939" s="32"/>
      <c r="C939" s="17"/>
      <c r="D939" s="17">
        <v>0</v>
      </c>
      <c r="E939" s="17">
        <v>0</v>
      </c>
      <c r="F939" s="17">
        <v>0</v>
      </c>
      <c r="G939" s="17">
        <v>0</v>
      </c>
      <c r="H939" s="17">
        <v>0</v>
      </c>
      <c r="I939" s="17">
        <v>1</v>
      </c>
      <c r="J939" s="17">
        <v>0</v>
      </c>
      <c r="K939" s="17">
        <v>0</v>
      </c>
      <c r="L939" s="17">
        <v>1</v>
      </c>
      <c r="M939" s="17">
        <v>17</v>
      </c>
      <c r="N939" s="17">
        <v>80</v>
      </c>
      <c r="O939" s="17">
        <v>131</v>
      </c>
      <c r="P939" s="17">
        <v>129</v>
      </c>
      <c r="Q939" s="218">
        <v>136</v>
      </c>
      <c r="R939" s="218">
        <v>127</v>
      </c>
    </row>
    <row r="940" spans="1:18" hidden="1" outlineLevel="1" x14ac:dyDescent="0.25">
      <c r="A940" s="28" t="s">
        <v>436</v>
      </c>
      <c r="B940" s="32"/>
      <c r="C940" s="19"/>
      <c r="D940" s="19">
        <v>0</v>
      </c>
      <c r="E940" s="19">
        <v>0</v>
      </c>
      <c r="F940" s="19">
        <v>0</v>
      </c>
      <c r="G940" s="19">
        <v>0</v>
      </c>
      <c r="H940" s="19">
        <v>0</v>
      </c>
      <c r="I940" s="19">
        <v>-25</v>
      </c>
      <c r="J940" s="19">
        <v>0</v>
      </c>
      <c r="K940" s="19">
        <v>0</v>
      </c>
      <c r="L940" s="19">
        <v>0</v>
      </c>
      <c r="M940" s="19">
        <v>-100</v>
      </c>
      <c r="N940" s="19">
        <v>-675</v>
      </c>
      <c r="O940" s="19">
        <v>-1242.82</v>
      </c>
      <c r="P940" s="19">
        <v>-1026.49</v>
      </c>
      <c r="Q940" s="224">
        <v>-950</v>
      </c>
      <c r="R940" s="224">
        <v>-1036.1600000000001</v>
      </c>
    </row>
    <row r="941" spans="1:18" hidden="1" outlineLevel="1" x14ac:dyDescent="0.25">
      <c r="A941" s="28" t="s">
        <v>437</v>
      </c>
      <c r="B941" s="32"/>
      <c r="C941" s="19"/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224">
        <v>0</v>
      </c>
      <c r="R941" s="224">
        <v>0</v>
      </c>
    </row>
    <row r="942" spans="1:18" hidden="1" outlineLevel="1" x14ac:dyDescent="0.25">
      <c r="A942" s="28" t="s">
        <v>849</v>
      </c>
      <c r="B942" s="32"/>
      <c r="C942" s="17"/>
      <c r="D942" s="17">
        <v>0</v>
      </c>
      <c r="E942" s="17">
        <v>0</v>
      </c>
      <c r="F942" s="17">
        <v>0</v>
      </c>
      <c r="G942" s="17">
        <v>0</v>
      </c>
      <c r="H942" s="17">
        <v>0</v>
      </c>
      <c r="I942" s="17">
        <v>0</v>
      </c>
      <c r="J942" s="17">
        <v>0</v>
      </c>
      <c r="K942" s="17">
        <v>0</v>
      </c>
      <c r="L942" s="17">
        <v>0</v>
      </c>
      <c r="M942" s="17">
        <v>0</v>
      </c>
      <c r="N942" s="17">
        <v>0</v>
      </c>
      <c r="O942" s="17">
        <v>0</v>
      </c>
      <c r="P942" s="17">
        <v>0</v>
      </c>
      <c r="Q942" s="218">
        <v>0</v>
      </c>
      <c r="R942" s="218">
        <v>0</v>
      </c>
    </row>
    <row r="943" spans="1:18" hidden="1" outlineLevel="1" x14ac:dyDescent="0.25">
      <c r="A943" s="28" t="s">
        <v>438</v>
      </c>
      <c r="B943" s="32"/>
      <c r="C943" s="19"/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224">
        <v>0</v>
      </c>
      <c r="R943" s="224">
        <v>0</v>
      </c>
    </row>
    <row r="944" spans="1:18" hidden="1" outlineLevel="1" x14ac:dyDescent="0.25">
      <c r="A944" s="28" t="s">
        <v>439</v>
      </c>
      <c r="B944" s="32"/>
      <c r="C944" s="19"/>
      <c r="D944" s="19">
        <v>0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25</v>
      </c>
      <c r="P944" s="19">
        <v>50</v>
      </c>
      <c r="Q944" s="224">
        <v>50</v>
      </c>
      <c r="R944" s="224">
        <v>50</v>
      </c>
    </row>
    <row r="945" spans="1:18" hidden="1" outlineLevel="1" x14ac:dyDescent="0.25">
      <c r="A945" s="28" t="s">
        <v>855</v>
      </c>
      <c r="B945" s="32"/>
      <c r="C945" s="17"/>
      <c r="D945" s="17">
        <v>0</v>
      </c>
      <c r="E945" s="17">
        <v>0</v>
      </c>
      <c r="F945" s="17">
        <v>0</v>
      </c>
      <c r="G945" s="17">
        <v>0</v>
      </c>
      <c r="H945" s="17">
        <v>0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7">
        <v>0</v>
      </c>
      <c r="O945" s="17">
        <v>1</v>
      </c>
      <c r="P945" s="17">
        <v>2</v>
      </c>
      <c r="Q945" s="218">
        <v>2</v>
      </c>
      <c r="R945" s="218">
        <v>2</v>
      </c>
    </row>
    <row r="946" spans="1:18" hidden="1" outlineLevel="1" x14ac:dyDescent="0.25">
      <c r="A946" s="28" t="s">
        <v>440</v>
      </c>
      <c r="B946" s="32"/>
      <c r="C946" s="19"/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0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-25</v>
      </c>
      <c r="Q946" s="224">
        <v>0</v>
      </c>
      <c r="R946" s="224">
        <v>0</v>
      </c>
    </row>
    <row r="947" spans="1:18" hidden="1" outlineLevel="1" x14ac:dyDescent="0.25">
      <c r="A947" s="28" t="s">
        <v>441</v>
      </c>
      <c r="B947" s="32"/>
      <c r="C947" s="19"/>
      <c r="D947" s="19">
        <v>0</v>
      </c>
      <c r="E947" s="19">
        <v>0</v>
      </c>
      <c r="F947" s="19">
        <v>0</v>
      </c>
      <c r="G947" s="19">
        <v>0</v>
      </c>
      <c r="H947" s="19">
        <v>0</v>
      </c>
      <c r="I947" s="19">
        <v>0</v>
      </c>
      <c r="J947" s="19">
        <v>0.13</v>
      </c>
      <c r="K947" s="19">
        <v>38.159999999999997</v>
      </c>
      <c r="L947" s="19">
        <v>322.31</v>
      </c>
      <c r="M947" s="19">
        <v>408.71</v>
      </c>
      <c r="N947" s="19">
        <v>243.58</v>
      </c>
      <c r="O947" s="19">
        <v>321.04000000000002</v>
      </c>
      <c r="P947" s="19">
        <v>342.27</v>
      </c>
      <c r="Q947" s="224">
        <v>297.43</v>
      </c>
      <c r="R947" s="224">
        <v>355.91</v>
      </c>
    </row>
    <row r="948" spans="1:18" hidden="1" outlineLevel="1" x14ac:dyDescent="0.25">
      <c r="A948" s="142" t="s">
        <v>856</v>
      </c>
      <c r="B948" s="143"/>
      <c r="C948" s="100"/>
      <c r="D948" s="100">
        <v>0</v>
      </c>
      <c r="E948" s="100">
        <v>0</v>
      </c>
      <c r="F948" s="100">
        <v>0</v>
      </c>
      <c r="G948" s="100">
        <v>0</v>
      </c>
      <c r="H948" s="100">
        <v>0</v>
      </c>
      <c r="I948" s="100">
        <v>0</v>
      </c>
      <c r="J948" s="100">
        <v>1</v>
      </c>
      <c r="K948" s="100">
        <v>2</v>
      </c>
      <c r="L948" s="100">
        <v>35</v>
      </c>
      <c r="M948" s="100">
        <v>122</v>
      </c>
      <c r="N948" s="100">
        <v>95</v>
      </c>
      <c r="O948" s="100">
        <v>130</v>
      </c>
      <c r="P948" s="100">
        <v>107</v>
      </c>
      <c r="Q948" s="100">
        <v>93</v>
      </c>
      <c r="R948" s="100">
        <v>68</v>
      </c>
    </row>
    <row r="949" spans="1:18" hidden="1" outlineLevel="1" x14ac:dyDescent="0.25">
      <c r="A949" s="28" t="s">
        <v>442</v>
      </c>
      <c r="B949" s="32"/>
      <c r="C949" s="19"/>
      <c r="D949" s="19">
        <v>0</v>
      </c>
      <c r="E949" s="19">
        <v>0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-108.3</v>
      </c>
      <c r="N949" s="19">
        <v>-25.84</v>
      </c>
      <c r="O949" s="19">
        <v>-3.24</v>
      </c>
      <c r="P949" s="19">
        <v>-11.28</v>
      </c>
      <c r="Q949" s="224">
        <v>-2</v>
      </c>
      <c r="R949" s="224">
        <v>0</v>
      </c>
    </row>
    <row r="950" spans="1:18" hidden="1" outlineLevel="1" x14ac:dyDescent="0.25">
      <c r="A950" s="28" t="s">
        <v>443</v>
      </c>
      <c r="B950" s="32"/>
      <c r="C950" s="19"/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224">
        <v>49</v>
      </c>
      <c r="R950" s="224">
        <v>0</v>
      </c>
    </row>
    <row r="951" spans="1:18" hidden="1" outlineLevel="1" x14ac:dyDescent="0.25">
      <c r="A951" s="28" t="s">
        <v>857</v>
      </c>
      <c r="B951" s="32"/>
      <c r="C951" s="17"/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7">
        <v>0</v>
      </c>
      <c r="O951" s="17">
        <v>0</v>
      </c>
      <c r="P951" s="17" t="s">
        <v>1</v>
      </c>
      <c r="Q951" s="218">
        <v>1</v>
      </c>
      <c r="R951" s="218">
        <v>0</v>
      </c>
    </row>
    <row r="952" spans="1:18" hidden="1" outlineLevel="1" x14ac:dyDescent="0.25">
      <c r="A952" s="28" t="s">
        <v>444</v>
      </c>
      <c r="B952" s="32"/>
      <c r="C952" s="19"/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224">
        <v>0</v>
      </c>
      <c r="R952" s="224">
        <v>0</v>
      </c>
    </row>
    <row r="953" spans="1:18" hidden="1" outlineLevel="1" x14ac:dyDescent="0.25">
      <c r="A953" s="28" t="s">
        <v>445</v>
      </c>
      <c r="B953" s="32"/>
      <c r="C953" s="19"/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224">
        <v>0</v>
      </c>
      <c r="R953" s="224">
        <v>0</v>
      </c>
    </row>
    <row r="954" spans="1:18" hidden="1" outlineLevel="1" x14ac:dyDescent="0.25">
      <c r="A954" s="28" t="s">
        <v>858</v>
      </c>
      <c r="B954" s="32"/>
      <c r="C954" s="17"/>
      <c r="D954" s="17">
        <v>0</v>
      </c>
      <c r="E954" s="17">
        <v>0</v>
      </c>
      <c r="F954" s="17">
        <v>0</v>
      </c>
      <c r="G954" s="17">
        <v>0</v>
      </c>
      <c r="H954" s="17">
        <v>0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7">
        <v>0</v>
      </c>
      <c r="O954" s="17">
        <v>0</v>
      </c>
      <c r="P954" s="17">
        <v>0</v>
      </c>
      <c r="Q954" s="218">
        <v>0</v>
      </c>
      <c r="R954" s="218">
        <v>0</v>
      </c>
    </row>
    <row r="955" spans="1:18" hidden="1" outlineLevel="1" x14ac:dyDescent="0.25">
      <c r="A955" s="28" t="s">
        <v>446</v>
      </c>
      <c r="B955" s="32"/>
      <c r="C955" s="19"/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224">
        <v>0</v>
      </c>
      <c r="R955" s="224">
        <v>0</v>
      </c>
    </row>
    <row r="956" spans="1:18" hidden="1" outlineLevel="1" x14ac:dyDescent="0.25">
      <c r="A956" s="28" t="s">
        <v>447</v>
      </c>
      <c r="B956" s="32"/>
      <c r="C956" s="19"/>
      <c r="D956" s="19">
        <v>0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548.66999999999996</v>
      </c>
      <c r="M956" s="19">
        <v>1009.11</v>
      </c>
      <c r="N956" s="19">
        <v>1400.73</v>
      </c>
      <c r="O956" s="19">
        <v>880.5</v>
      </c>
      <c r="P956" s="19">
        <v>559.39</v>
      </c>
      <c r="Q956" s="224">
        <v>547.42999999999995</v>
      </c>
      <c r="R956" s="224">
        <v>436.81</v>
      </c>
    </row>
    <row r="957" spans="1:18" hidden="1" outlineLevel="1" x14ac:dyDescent="0.25">
      <c r="A957" s="28" t="s">
        <v>859</v>
      </c>
      <c r="B957" s="32"/>
      <c r="C957" s="17"/>
      <c r="D957" s="17">
        <v>0</v>
      </c>
      <c r="E957" s="17">
        <v>0</v>
      </c>
      <c r="F957" s="17">
        <v>0</v>
      </c>
      <c r="G957" s="17">
        <v>0</v>
      </c>
      <c r="H957" s="17">
        <v>0</v>
      </c>
      <c r="I957" s="17">
        <v>0</v>
      </c>
      <c r="J957" s="17">
        <v>0</v>
      </c>
      <c r="K957" s="17">
        <v>0</v>
      </c>
      <c r="L957" s="17">
        <v>31</v>
      </c>
      <c r="M957" s="17">
        <v>73</v>
      </c>
      <c r="N957" s="17">
        <v>107</v>
      </c>
      <c r="O957" s="17">
        <v>78</v>
      </c>
      <c r="P957" s="17">
        <v>47</v>
      </c>
      <c r="Q957" s="218">
        <v>41</v>
      </c>
      <c r="R957" s="218">
        <v>35</v>
      </c>
    </row>
    <row r="958" spans="1:18" hidden="1" outlineLevel="1" x14ac:dyDescent="0.25">
      <c r="A958" s="28" t="s">
        <v>448</v>
      </c>
      <c r="B958" s="32"/>
      <c r="C958" s="19"/>
      <c r="D958" s="19">
        <v>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-10</v>
      </c>
      <c r="N958" s="19">
        <v>-15.15</v>
      </c>
      <c r="O958" s="19">
        <v>0</v>
      </c>
      <c r="P958" s="19">
        <v>0</v>
      </c>
      <c r="Q958" s="224">
        <v>-15.15</v>
      </c>
      <c r="R958" s="224">
        <v>0</v>
      </c>
    </row>
    <row r="959" spans="1:18" hidden="1" outlineLevel="1" x14ac:dyDescent="0.25">
      <c r="A959" s="28" t="s">
        <v>449</v>
      </c>
      <c r="B959" s="32"/>
      <c r="C959" s="19"/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224">
        <v>0</v>
      </c>
      <c r="R959" s="224">
        <v>0</v>
      </c>
    </row>
    <row r="960" spans="1:18" hidden="1" outlineLevel="1" x14ac:dyDescent="0.25">
      <c r="A960" s="28" t="s">
        <v>860</v>
      </c>
      <c r="B960" s="32"/>
      <c r="C960" s="17"/>
      <c r="D960" s="17">
        <v>0</v>
      </c>
      <c r="E960" s="17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0</v>
      </c>
      <c r="K960" s="17">
        <v>0</v>
      </c>
      <c r="L960" s="17">
        <v>0</v>
      </c>
      <c r="M960" s="17">
        <v>0</v>
      </c>
      <c r="N960" s="17">
        <v>0</v>
      </c>
      <c r="O960" s="17">
        <v>0</v>
      </c>
      <c r="P960" s="17">
        <v>0</v>
      </c>
      <c r="Q960" s="218">
        <v>0</v>
      </c>
      <c r="R960" s="218">
        <v>0</v>
      </c>
    </row>
    <row r="961" spans="1:18" hidden="1" outlineLevel="1" x14ac:dyDescent="0.25">
      <c r="A961" s="28" t="s">
        <v>450</v>
      </c>
      <c r="B961" s="32"/>
      <c r="C961" s="19"/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224">
        <v>0</v>
      </c>
      <c r="R961" s="224">
        <v>0</v>
      </c>
    </row>
    <row r="962" spans="1:18" hidden="1" outlineLevel="1" x14ac:dyDescent="0.25">
      <c r="A962" s="28" t="s">
        <v>451</v>
      </c>
      <c r="B962" s="32"/>
      <c r="C962" s="19"/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224">
        <v>0</v>
      </c>
      <c r="R962" s="224">
        <v>0</v>
      </c>
    </row>
    <row r="963" spans="1:18" hidden="1" outlineLevel="1" x14ac:dyDescent="0.25">
      <c r="A963" s="28" t="s">
        <v>861</v>
      </c>
      <c r="B963" s="32"/>
      <c r="C963" s="17"/>
      <c r="D963" s="17">
        <v>0</v>
      </c>
      <c r="E963" s="17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7">
        <v>0</v>
      </c>
      <c r="O963" s="17">
        <v>0</v>
      </c>
      <c r="P963" s="17">
        <v>0</v>
      </c>
      <c r="Q963" s="218">
        <v>0</v>
      </c>
      <c r="R963" s="218">
        <v>0</v>
      </c>
    </row>
    <row r="964" spans="1:18" hidden="1" outlineLevel="1" x14ac:dyDescent="0.25">
      <c r="A964" s="28" t="s">
        <v>452</v>
      </c>
      <c r="B964" s="32"/>
      <c r="C964" s="19"/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224">
        <v>0</v>
      </c>
      <c r="R964" s="224">
        <v>0</v>
      </c>
    </row>
    <row r="965" spans="1:18" hidden="1" outlineLevel="1" x14ac:dyDescent="0.25">
      <c r="A965" s="28" t="s">
        <v>515</v>
      </c>
      <c r="B965" s="3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</row>
    <row r="966" spans="1:18" hidden="1" outlineLevel="1" x14ac:dyDescent="0.25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</row>
    <row r="967" spans="1:18" ht="18" hidden="1" outlineLevel="1" x14ac:dyDescent="0.25">
      <c r="A967" s="97" t="s">
        <v>453</v>
      </c>
      <c r="B967" s="51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</row>
    <row r="968" spans="1:18" hidden="1" outlineLevel="1" x14ac:dyDescent="0.25">
      <c r="A968" s="28" t="s">
        <v>454</v>
      </c>
      <c r="B968" s="32"/>
      <c r="C968" s="27"/>
      <c r="D968" s="27">
        <v>0</v>
      </c>
      <c r="E968" s="27">
        <v>0</v>
      </c>
      <c r="F968" s="27">
        <v>0</v>
      </c>
      <c r="G968" s="27">
        <v>0</v>
      </c>
      <c r="H968" s="27">
        <v>0</v>
      </c>
      <c r="I968" s="27">
        <v>0</v>
      </c>
      <c r="J968" s="27">
        <v>0</v>
      </c>
      <c r="K968" s="27">
        <v>0</v>
      </c>
      <c r="L968" s="27">
        <v>393.46</v>
      </c>
      <c r="M968" s="27">
        <v>766.76</v>
      </c>
      <c r="N968" s="27">
        <v>711.54</v>
      </c>
      <c r="O968" s="27">
        <v>985.78</v>
      </c>
      <c r="P968" s="27">
        <v>1613.84</v>
      </c>
      <c r="Q968" s="27">
        <v>1687.1</v>
      </c>
      <c r="R968" s="27">
        <v>1703.78</v>
      </c>
    </row>
    <row r="969" spans="1:18" hidden="1" outlineLevel="1" x14ac:dyDescent="0.25">
      <c r="A969" s="28" t="s">
        <v>455</v>
      </c>
      <c r="B969" s="32"/>
      <c r="C969" s="27"/>
      <c r="D969" s="27">
        <v>0</v>
      </c>
      <c r="E969" s="27">
        <v>0</v>
      </c>
      <c r="F969" s="27">
        <v>0</v>
      </c>
      <c r="G969" s="27">
        <v>0</v>
      </c>
      <c r="H969" s="27">
        <v>0</v>
      </c>
      <c r="I969" s="27">
        <v>0</v>
      </c>
      <c r="J969" s="27">
        <v>0</v>
      </c>
      <c r="K969" s="27">
        <v>0</v>
      </c>
      <c r="L969" s="27">
        <v>3500</v>
      </c>
      <c r="M969" s="27">
        <v>3500</v>
      </c>
      <c r="N969" s="27">
        <v>3500</v>
      </c>
      <c r="O969" s="27">
        <v>3500</v>
      </c>
      <c r="P969" s="27">
        <v>3500</v>
      </c>
      <c r="Q969" s="27">
        <v>3500</v>
      </c>
      <c r="R969" s="27">
        <v>3500</v>
      </c>
    </row>
    <row r="970" spans="1:18" hidden="1" outlineLevel="1" x14ac:dyDescent="0.25">
      <c r="A970" s="36" t="s">
        <v>456</v>
      </c>
      <c r="B970" s="37"/>
      <c r="C970" s="17"/>
      <c r="D970" s="17">
        <v>0</v>
      </c>
      <c r="E970" s="17">
        <v>0</v>
      </c>
      <c r="F970" s="17">
        <v>0</v>
      </c>
      <c r="G970" s="17">
        <v>0</v>
      </c>
      <c r="H970" s="17">
        <v>0</v>
      </c>
      <c r="I970" s="17">
        <v>0</v>
      </c>
      <c r="J970" s="17">
        <v>0</v>
      </c>
      <c r="K970" s="17">
        <v>1</v>
      </c>
      <c r="L970" s="17">
        <v>1</v>
      </c>
      <c r="M970" s="17">
        <v>1</v>
      </c>
      <c r="N970" s="17">
        <v>1</v>
      </c>
      <c r="O970" s="17">
        <v>1</v>
      </c>
      <c r="P970" s="17">
        <v>1</v>
      </c>
      <c r="Q970" s="218">
        <v>1</v>
      </c>
      <c r="R970" s="218">
        <v>1</v>
      </c>
    </row>
    <row r="971" spans="1:18" hidden="1" outlineLevel="1" x14ac:dyDescent="0.25">
      <c r="A971" s="49" t="s">
        <v>457</v>
      </c>
      <c r="B971" s="50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</row>
    <row r="972" spans="1:18" hidden="1" outlineLevel="1" x14ac:dyDescent="0.25">
      <c r="A972" s="28" t="s">
        <v>458</v>
      </c>
      <c r="B972" s="32"/>
      <c r="C972" s="19"/>
      <c r="D972" s="19">
        <v>0</v>
      </c>
      <c r="E972" s="19">
        <v>0</v>
      </c>
      <c r="F972" s="19">
        <v>0</v>
      </c>
      <c r="G972" s="19">
        <v>0</v>
      </c>
      <c r="H972" s="19">
        <v>0</v>
      </c>
      <c r="I972" s="19">
        <v>0</v>
      </c>
      <c r="J972" s="19">
        <v>0</v>
      </c>
      <c r="K972" s="19">
        <v>0</v>
      </c>
      <c r="L972" s="19">
        <v>0</v>
      </c>
      <c r="M972" s="19">
        <v>0</v>
      </c>
      <c r="N972" s="19">
        <v>0</v>
      </c>
      <c r="O972" s="19">
        <v>0</v>
      </c>
      <c r="P972" s="19">
        <v>0</v>
      </c>
      <c r="Q972" s="224">
        <v>0</v>
      </c>
      <c r="R972" s="224">
        <v>0</v>
      </c>
    </row>
    <row r="973" spans="1:18" hidden="1" outlineLevel="1" x14ac:dyDescent="0.25">
      <c r="A973" s="28" t="s">
        <v>459</v>
      </c>
      <c r="B973" s="32"/>
      <c r="C973" s="19"/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224">
        <v>0</v>
      </c>
      <c r="R973" s="224">
        <v>0</v>
      </c>
    </row>
    <row r="974" spans="1:18" hidden="1" outlineLevel="1" x14ac:dyDescent="0.25">
      <c r="A974" s="28" t="s">
        <v>460</v>
      </c>
      <c r="B974" s="32"/>
      <c r="C974" s="19"/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224">
        <v>0</v>
      </c>
      <c r="R974" s="224">
        <v>0</v>
      </c>
    </row>
    <row r="975" spans="1:18" hidden="1" outlineLevel="1" x14ac:dyDescent="0.25">
      <c r="A975" s="28" t="s">
        <v>461</v>
      </c>
      <c r="B975" s="32"/>
      <c r="C975" s="19"/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224">
        <v>0</v>
      </c>
      <c r="R975" s="224">
        <v>0</v>
      </c>
    </row>
    <row r="976" spans="1:18" hidden="1" outlineLevel="1" x14ac:dyDescent="0.25">
      <c r="A976" s="19" t="s">
        <v>462</v>
      </c>
      <c r="B976" s="19"/>
      <c r="C976" s="19"/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224">
        <v>0</v>
      </c>
      <c r="R976" s="224">
        <v>0</v>
      </c>
    </row>
    <row r="977" spans="1:18" hidden="1" outlineLevel="1" x14ac:dyDescent="0.25">
      <c r="A977" s="19" t="s">
        <v>692</v>
      </c>
      <c r="B977" s="19"/>
      <c r="C977" s="19"/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224">
        <v>0</v>
      </c>
      <c r="R977" s="224">
        <v>0</v>
      </c>
    </row>
    <row r="978" spans="1:18" hidden="1" outlineLevel="1" x14ac:dyDescent="0.25">
      <c r="A978" s="28" t="s">
        <v>465</v>
      </c>
      <c r="B978" s="32"/>
      <c r="C978" s="19"/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224">
        <v>0</v>
      </c>
      <c r="R978" s="224">
        <v>0</v>
      </c>
    </row>
    <row r="979" spans="1:18" hidden="1" outlineLevel="1" x14ac:dyDescent="0.25">
      <c r="A979" s="28" t="s">
        <v>466</v>
      </c>
      <c r="B979" s="32"/>
      <c r="C979" s="19"/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224">
        <v>0</v>
      </c>
      <c r="R979" s="224">
        <v>0</v>
      </c>
    </row>
    <row r="980" spans="1:18" hidden="1" outlineLevel="1" x14ac:dyDescent="0.25">
      <c r="A980" s="49" t="s">
        <v>467</v>
      </c>
      <c r="B980" s="50"/>
      <c r="C980" s="32"/>
      <c r="D980" s="32"/>
      <c r="E980" s="32"/>
      <c r="F980" s="32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</row>
    <row r="981" spans="1:18" hidden="1" outlineLevel="1" x14ac:dyDescent="0.25">
      <c r="A981" s="36" t="s">
        <v>468</v>
      </c>
      <c r="B981" s="37"/>
      <c r="C981" s="17"/>
      <c r="D981" s="17">
        <v>0</v>
      </c>
      <c r="E981" s="17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1</v>
      </c>
      <c r="L981" s="17">
        <v>1</v>
      </c>
      <c r="M981" s="17">
        <v>1</v>
      </c>
      <c r="N981" s="17">
        <v>1</v>
      </c>
      <c r="O981" s="17">
        <v>1</v>
      </c>
      <c r="P981" s="17">
        <v>1</v>
      </c>
      <c r="Q981" s="218">
        <v>1</v>
      </c>
      <c r="R981" s="218">
        <v>1</v>
      </c>
    </row>
    <row r="982" spans="1:18" hidden="1" outlineLevel="1" x14ac:dyDescent="0.25">
      <c r="A982" s="36" t="s">
        <v>469</v>
      </c>
      <c r="B982" s="37"/>
      <c r="C982" s="17"/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0</v>
      </c>
      <c r="M982" s="17">
        <v>0</v>
      </c>
      <c r="N982" s="17">
        <v>0</v>
      </c>
      <c r="O982" s="17">
        <v>0</v>
      </c>
      <c r="P982" s="17">
        <v>0</v>
      </c>
      <c r="Q982" s="218">
        <v>0</v>
      </c>
      <c r="R982" s="218">
        <v>0</v>
      </c>
    </row>
    <row r="983" spans="1:18" hidden="1" outlineLevel="1" x14ac:dyDescent="0.25">
      <c r="A983" s="36" t="s">
        <v>470</v>
      </c>
      <c r="B983" s="37"/>
      <c r="C983" s="17"/>
      <c r="D983" s="17">
        <v>1</v>
      </c>
      <c r="E983" s="17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218">
        <v>0</v>
      </c>
      <c r="R983" s="218">
        <v>0</v>
      </c>
    </row>
    <row r="984" spans="1:18" hidden="1" outlineLevel="1" x14ac:dyDescent="0.25">
      <c r="A984" s="36" t="s">
        <v>471</v>
      </c>
      <c r="B984" s="37"/>
      <c r="C984" s="17"/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218">
        <v>0</v>
      </c>
      <c r="R984" s="218">
        <v>0</v>
      </c>
    </row>
    <row r="985" spans="1:18" hidden="1" outlineLevel="1" x14ac:dyDescent="0.25">
      <c r="A985" s="36" t="s">
        <v>472</v>
      </c>
      <c r="B985" s="37"/>
      <c r="C985" s="17"/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218">
        <v>0</v>
      </c>
      <c r="R985" s="218">
        <v>0</v>
      </c>
    </row>
    <row r="986" spans="1:18" hidden="1" outlineLevel="1" x14ac:dyDescent="0.25">
      <c r="A986" s="17" t="s">
        <v>473</v>
      </c>
      <c r="B986" s="17"/>
      <c r="C986" s="17"/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7">
        <v>0</v>
      </c>
      <c r="O986" s="17">
        <v>0</v>
      </c>
      <c r="P986" s="17">
        <v>0</v>
      </c>
      <c r="Q986" s="218">
        <v>0</v>
      </c>
      <c r="R986" s="218">
        <v>0</v>
      </c>
    </row>
    <row r="987" spans="1:18" hidden="1" outlineLevel="1" x14ac:dyDescent="0.25">
      <c r="A987" s="17" t="s">
        <v>760</v>
      </c>
      <c r="B987" s="17"/>
      <c r="C987" s="17"/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0</v>
      </c>
      <c r="O987" s="17">
        <v>0</v>
      </c>
      <c r="P987" s="17">
        <v>0</v>
      </c>
      <c r="Q987" s="218">
        <v>0</v>
      </c>
      <c r="R987" s="218">
        <v>0</v>
      </c>
    </row>
    <row r="988" spans="1:18" hidden="1" outlineLevel="1" x14ac:dyDescent="0.25">
      <c r="A988" s="36" t="s">
        <v>476</v>
      </c>
      <c r="B988" s="37"/>
      <c r="C988" s="17"/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0</v>
      </c>
      <c r="N988" s="17">
        <v>0</v>
      </c>
      <c r="O988" s="17">
        <v>0</v>
      </c>
      <c r="P988" s="17">
        <v>0</v>
      </c>
      <c r="Q988" s="218">
        <v>0</v>
      </c>
      <c r="R988" s="218">
        <v>0</v>
      </c>
    </row>
    <row r="989" spans="1:18" hidden="1" outlineLevel="1" x14ac:dyDescent="0.25">
      <c r="A989" s="36" t="s">
        <v>477</v>
      </c>
      <c r="B989" s="37"/>
      <c r="C989" s="17"/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0</v>
      </c>
      <c r="L989" s="17">
        <v>0</v>
      </c>
      <c r="M989" s="17">
        <v>0</v>
      </c>
      <c r="N989" s="17">
        <v>0</v>
      </c>
      <c r="O989" s="17">
        <v>0</v>
      </c>
      <c r="P989" s="17">
        <v>0</v>
      </c>
      <c r="Q989" s="218">
        <v>0</v>
      </c>
      <c r="R989" s="218">
        <v>0</v>
      </c>
    </row>
    <row r="990" spans="1:18" hidden="1" outlineLevel="1" x14ac:dyDescent="0.25"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218"/>
      <c r="R990" s="218"/>
    </row>
    <row r="991" spans="1:18" ht="18" hidden="1" outlineLevel="1" x14ac:dyDescent="0.25">
      <c r="A991" s="97" t="s">
        <v>478</v>
      </c>
      <c r="B991" s="51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</row>
    <row r="992" spans="1:18" hidden="1" outlineLevel="1" x14ac:dyDescent="0.25">
      <c r="A992" s="16" t="s">
        <v>479</v>
      </c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</row>
    <row r="993" spans="1:18" hidden="1" outlineLevel="1" x14ac:dyDescent="0.25">
      <c r="A993" s="16" t="s">
        <v>480</v>
      </c>
      <c r="C993" s="18"/>
      <c r="D993" s="18">
        <v>0</v>
      </c>
      <c r="E993" s="18">
        <v>0</v>
      </c>
      <c r="F993" s="18">
        <v>0</v>
      </c>
      <c r="G993" s="18">
        <v>0</v>
      </c>
      <c r="H993" s="18">
        <v>0</v>
      </c>
      <c r="I993" s="18">
        <v>0</v>
      </c>
      <c r="J993" s="18">
        <v>0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  <c r="P993" s="18">
        <v>0</v>
      </c>
      <c r="Q993" s="220">
        <v>0</v>
      </c>
      <c r="R993" s="220">
        <v>0</v>
      </c>
    </row>
    <row r="994" spans="1:18" hidden="1" outlineLevel="1" x14ac:dyDescent="0.25">
      <c r="A994" s="16" t="s">
        <v>481</v>
      </c>
      <c r="C994" s="18"/>
      <c r="D994" s="18">
        <v>1</v>
      </c>
      <c r="E994" s="18">
        <v>1</v>
      </c>
      <c r="F994" s="18">
        <v>1</v>
      </c>
      <c r="G994" s="18">
        <v>1</v>
      </c>
      <c r="H994" s="18">
        <v>1</v>
      </c>
      <c r="I994" s="18">
        <v>1</v>
      </c>
      <c r="J994" s="18">
        <v>1</v>
      </c>
      <c r="K994" s="18">
        <v>1</v>
      </c>
      <c r="L994" s="18">
        <v>1</v>
      </c>
      <c r="M994" s="18">
        <v>1</v>
      </c>
      <c r="N994" s="18">
        <v>1</v>
      </c>
      <c r="O994" s="18">
        <v>1</v>
      </c>
      <c r="P994" s="18">
        <v>1</v>
      </c>
      <c r="Q994" s="220">
        <v>1</v>
      </c>
      <c r="R994" s="220">
        <v>1</v>
      </c>
    </row>
    <row r="995" spans="1:18" hidden="1" outlineLevel="1" x14ac:dyDescent="0.25">
      <c r="A995" s="16" t="s">
        <v>482</v>
      </c>
      <c r="C995" s="18"/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220">
        <v>0</v>
      </c>
      <c r="R995" s="220">
        <v>0</v>
      </c>
    </row>
    <row r="996" spans="1:18" hidden="1" outlineLevel="1" x14ac:dyDescent="0.25"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220"/>
      <c r="R996" s="220"/>
    </row>
    <row r="997" spans="1:18" ht="18" hidden="1" outlineLevel="1" x14ac:dyDescent="0.25">
      <c r="A997" s="97" t="s">
        <v>1806</v>
      </c>
      <c r="B997" s="5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220"/>
      <c r="R997" s="220"/>
    </row>
    <row r="998" spans="1:18" hidden="1" outlineLevel="1" x14ac:dyDescent="0.25">
      <c r="A998" s="148" t="s">
        <v>1809</v>
      </c>
      <c r="B998" s="59"/>
      <c r="C998" s="18"/>
      <c r="D998" s="18">
        <v>0</v>
      </c>
      <c r="E998" s="18">
        <v>0</v>
      </c>
      <c r="F998" s="18">
        <v>0</v>
      </c>
      <c r="G998" s="18">
        <v>0</v>
      </c>
      <c r="H998" s="18">
        <v>0</v>
      </c>
      <c r="I998" s="18">
        <v>0</v>
      </c>
      <c r="J998" s="18">
        <v>0</v>
      </c>
      <c r="K998" s="18">
        <v>0</v>
      </c>
      <c r="L998" s="18">
        <v>0</v>
      </c>
      <c r="M998" s="18">
        <v>3.7409657200700001E-4</v>
      </c>
      <c r="N998" s="18">
        <v>2.028033256387E-3</v>
      </c>
      <c r="O998" s="18">
        <v>3.3845022681800001E-3</v>
      </c>
      <c r="P998" s="18">
        <v>2.3603128756709999E-3</v>
      </c>
      <c r="Q998" s="220">
        <v>2.9796060255659999E-3</v>
      </c>
      <c r="R998" s="220">
        <v>3.500351271747E-3</v>
      </c>
    </row>
    <row r="999" spans="1:18" hidden="1" outlineLevel="1" x14ac:dyDescent="0.25">
      <c r="A999" s="148" t="s">
        <v>1807</v>
      </c>
      <c r="B999" s="59"/>
      <c r="C999" s="18"/>
      <c r="D999" s="18">
        <v>0</v>
      </c>
      <c r="E999" s="18">
        <v>0</v>
      </c>
      <c r="F999" s="18">
        <v>0</v>
      </c>
      <c r="G999" s="18">
        <v>0</v>
      </c>
      <c r="H999" s="18">
        <v>0</v>
      </c>
      <c r="I999" s="18">
        <v>0</v>
      </c>
      <c r="J999" s="18">
        <v>0</v>
      </c>
      <c r="K999" s="18">
        <v>0</v>
      </c>
      <c r="L999" s="18">
        <v>1.146788990826E-3</v>
      </c>
      <c r="M999" s="18">
        <v>3.7105751391470002E-3</v>
      </c>
      <c r="N999" s="18">
        <v>4.0816326530610002E-3</v>
      </c>
      <c r="O999" s="18">
        <v>0</v>
      </c>
      <c r="P999" s="18">
        <v>0</v>
      </c>
      <c r="Q999" s="220">
        <v>0</v>
      </c>
      <c r="R999" s="220">
        <v>0</v>
      </c>
    </row>
    <row r="1000" spans="1:18" hidden="1" outlineLevel="1" x14ac:dyDescent="0.25">
      <c r="A1000" s="145" t="s">
        <v>1808</v>
      </c>
      <c r="B1000" s="146"/>
      <c r="C1000" s="147"/>
      <c r="D1000" s="147">
        <v>0</v>
      </c>
      <c r="E1000" s="147">
        <v>0</v>
      </c>
      <c r="F1000" s="147">
        <v>784</v>
      </c>
      <c r="G1000" s="147">
        <v>762.83693136429997</v>
      </c>
      <c r="H1000" s="147">
        <v>754.6792365215</v>
      </c>
      <c r="I1000" s="147">
        <v>750.85474325619998</v>
      </c>
      <c r="J1000" s="147">
        <v>742.66800703280001</v>
      </c>
      <c r="K1000" s="147">
        <v>733.86447855309996</v>
      </c>
      <c r="L1000" s="147">
        <v>749.74692402519997</v>
      </c>
      <c r="M1000" s="147">
        <v>752.97506600999998</v>
      </c>
      <c r="N1000" s="147">
        <v>750.47801758039998</v>
      </c>
      <c r="O1000" s="147">
        <v>748.32168967760003</v>
      </c>
      <c r="P1000" s="147">
        <v>743.13717750390003</v>
      </c>
      <c r="Q1000" s="147">
        <v>742.17195722810004</v>
      </c>
      <c r="R1000" s="147">
        <v>741.42075555910003</v>
      </c>
    </row>
    <row r="1001" spans="1:18" hidden="1" outlineLevel="1" x14ac:dyDescent="0.25">
      <c r="A1001" s="145" t="s">
        <v>1810</v>
      </c>
      <c r="B1001" s="146"/>
      <c r="C1001" s="147"/>
      <c r="D1001" s="147">
        <v>0</v>
      </c>
      <c r="E1001" s="147">
        <v>0</v>
      </c>
      <c r="F1001" s="147">
        <v>0</v>
      </c>
      <c r="G1001" s="147">
        <v>0</v>
      </c>
      <c r="H1001" s="147">
        <v>0</v>
      </c>
      <c r="I1001" s="147">
        <v>0</v>
      </c>
      <c r="J1001" s="147">
        <v>0</v>
      </c>
      <c r="K1001" s="147">
        <v>761.12033195020001</v>
      </c>
      <c r="L1001" s="147">
        <v>767.15185471409995</v>
      </c>
      <c r="M1001" s="147">
        <v>771.18589025760002</v>
      </c>
      <c r="N1001" s="147">
        <v>777.62576687119997</v>
      </c>
      <c r="O1001" s="147">
        <v>789.50793650790001</v>
      </c>
      <c r="P1001" s="147">
        <v>0</v>
      </c>
      <c r="Q1001" s="147">
        <v>0</v>
      </c>
      <c r="R1001" s="147">
        <v>0</v>
      </c>
    </row>
    <row r="1002" spans="1:18" hidden="1" outlineLevel="1" x14ac:dyDescent="0.25">
      <c r="A1002" s="148" t="s">
        <v>1811</v>
      </c>
      <c r="B1002" s="59"/>
      <c r="C1002" s="18"/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>
        <v>8.5901551522610003E-2</v>
      </c>
      <c r="L1002" s="18">
        <v>6.4842506044910002E-3</v>
      </c>
      <c r="M1002" s="18">
        <v>8.9268932699439994E-3</v>
      </c>
      <c r="N1002" s="18">
        <v>1.0063008840290001E-2</v>
      </c>
      <c r="O1002" s="18">
        <v>1.689567787435E-2</v>
      </c>
      <c r="P1002" s="18">
        <v>2.1965778177980001E-2</v>
      </c>
      <c r="Q1002" s="220">
        <v>2.966847473762E-2</v>
      </c>
      <c r="R1002" s="220">
        <v>3.4461217774849999E-2</v>
      </c>
    </row>
    <row r="1003" spans="1:18" hidden="1" outlineLevel="1" x14ac:dyDescent="0.25">
      <c r="A1003" s="148" t="s">
        <v>1812</v>
      </c>
      <c r="B1003" s="59"/>
      <c r="C1003" s="18"/>
      <c r="D1003" s="18">
        <v>0</v>
      </c>
      <c r="E1003" s="18">
        <v>0</v>
      </c>
      <c r="F1003" s="18">
        <v>0</v>
      </c>
      <c r="G1003" s="18">
        <v>0</v>
      </c>
      <c r="H1003" s="18">
        <v>0</v>
      </c>
      <c r="I1003" s="18">
        <v>0</v>
      </c>
      <c r="J1003" s="18">
        <v>0</v>
      </c>
      <c r="K1003" s="18">
        <v>0</v>
      </c>
      <c r="L1003" s="18">
        <v>0</v>
      </c>
      <c r="M1003" s="18">
        <v>0</v>
      </c>
      <c r="N1003" s="18">
        <v>0</v>
      </c>
      <c r="O1003" s="18">
        <v>0</v>
      </c>
      <c r="P1003" s="18">
        <v>0</v>
      </c>
      <c r="Q1003" s="220">
        <v>0</v>
      </c>
      <c r="R1003" s="220">
        <v>0</v>
      </c>
    </row>
    <row r="1004" spans="1:18" hidden="1" outlineLevel="1" x14ac:dyDescent="0.25">
      <c r="A1004" s="148" t="s">
        <v>1816</v>
      </c>
      <c r="B1004" s="59"/>
      <c r="C1004" s="18"/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0</v>
      </c>
      <c r="J1004" s="18">
        <v>0</v>
      </c>
      <c r="K1004" s="18">
        <v>0</v>
      </c>
      <c r="L1004" s="18">
        <v>0</v>
      </c>
      <c r="M1004" s="18" t="s">
        <v>1</v>
      </c>
      <c r="N1004" s="18">
        <v>0</v>
      </c>
      <c r="O1004" s="18">
        <v>0</v>
      </c>
      <c r="P1004" s="18">
        <v>0</v>
      </c>
      <c r="Q1004" s="220">
        <v>0</v>
      </c>
      <c r="R1004" s="220">
        <v>0</v>
      </c>
    </row>
    <row r="1005" spans="1:18" hidden="1" outlineLevel="1" x14ac:dyDescent="0.25">
      <c r="A1005" s="36" t="s">
        <v>1813</v>
      </c>
      <c r="B1005" s="37"/>
      <c r="C1005" s="17"/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218">
        <v>0</v>
      </c>
      <c r="R1005" s="218">
        <v>0</v>
      </c>
    </row>
    <row r="1006" spans="1:18" hidden="1" outlineLevel="1" x14ac:dyDescent="0.25">
      <c r="A1006" s="148" t="s">
        <v>1814</v>
      </c>
      <c r="B1006" s="59"/>
      <c r="C1006" s="18"/>
      <c r="D1006" s="18">
        <v>0</v>
      </c>
      <c r="E1006" s="18">
        <v>0</v>
      </c>
      <c r="F1006" s="18">
        <v>0</v>
      </c>
      <c r="G1006" s="18">
        <v>0</v>
      </c>
      <c r="H1006" s="18">
        <v>0</v>
      </c>
      <c r="I1006" s="18">
        <v>0</v>
      </c>
      <c r="J1006" s="18">
        <v>0</v>
      </c>
      <c r="K1006" s="18">
        <v>0</v>
      </c>
      <c r="L1006" s="18">
        <v>0</v>
      </c>
      <c r="M1006" s="18">
        <v>0</v>
      </c>
      <c r="N1006" s="18">
        <v>0</v>
      </c>
      <c r="O1006" s="18">
        <v>7.5796701576100005E-4</v>
      </c>
      <c r="P1006" s="18">
        <v>3.717125308993E-3</v>
      </c>
      <c r="Q1006" s="220">
        <v>3.2352852434930001E-3</v>
      </c>
      <c r="R1006" s="220">
        <v>5.1988553455279999E-3</v>
      </c>
    </row>
    <row r="1007" spans="1:18" hidden="1" outlineLevel="1" x14ac:dyDescent="0.25">
      <c r="A1007" s="36" t="s">
        <v>1815</v>
      </c>
      <c r="B1007" s="37"/>
      <c r="C1007" s="17"/>
      <c r="D1007" s="17">
        <v>2</v>
      </c>
      <c r="E1007" s="17">
        <v>0</v>
      </c>
      <c r="F1007" s="17">
        <v>3</v>
      </c>
      <c r="G1007" s="17">
        <v>6</v>
      </c>
      <c r="H1007" s="17">
        <v>0</v>
      </c>
      <c r="I1007" s="17">
        <v>2</v>
      </c>
      <c r="J1007" s="17">
        <v>5</v>
      </c>
      <c r="K1007" s="17">
        <v>241</v>
      </c>
      <c r="L1007" s="17">
        <v>2616</v>
      </c>
      <c r="M1007" s="17">
        <v>1078</v>
      </c>
      <c r="N1007" s="17">
        <v>490</v>
      </c>
      <c r="O1007" s="17">
        <v>64</v>
      </c>
      <c r="P1007" s="17">
        <v>0</v>
      </c>
      <c r="Q1007" s="218">
        <v>0</v>
      </c>
      <c r="R1007" s="218">
        <v>0</v>
      </c>
    </row>
    <row r="1008" spans="1:18" hidden="1" outlineLevel="1" x14ac:dyDescent="0.25">
      <c r="A1008" s="149" t="s">
        <v>1817</v>
      </c>
      <c r="B1008" s="63"/>
      <c r="C1008" s="61"/>
      <c r="D1008" s="61">
        <v>10000</v>
      </c>
      <c r="E1008" s="61">
        <v>0</v>
      </c>
      <c r="F1008" s="61">
        <v>7066.6666670000004</v>
      </c>
      <c r="G1008" s="61">
        <v>11583.333333</v>
      </c>
      <c r="H1008" s="61">
        <v>0</v>
      </c>
      <c r="I1008" s="61">
        <v>6100</v>
      </c>
      <c r="J1008" s="61">
        <v>9100</v>
      </c>
      <c r="K1008" s="61">
        <v>7239.2156859999996</v>
      </c>
      <c r="L1008" s="61">
        <v>7632.4410710000002</v>
      </c>
      <c r="M1008" s="61">
        <v>7763.2850239999998</v>
      </c>
      <c r="N1008" s="61">
        <v>7905.0113899999997</v>
      </c>
      <c r="O1008" s="61">
        <v>7036.5079370000003</v>
      </c>
      <c r="P1008" s="61">
        <v>0</v>
      </c>
      <c r="Q1008" s="61">
        <v>0</v>
      </c>
      <c r="R1008" s="61">
        <v>0</v>
      </c>
    </row>
    <row r="1009" spans="1:18" hidden="1" outlineLevel="1" x14ac:dyDescent="0.25"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220"/>
      <c r="R1009" s="220"/>
    </row>
    <row r="1010" spans="1:18" ht="18" hidden="1" outlineLevel="1" x14ac:dyDescent="0.25">
      <c r="A1010" s="97" t="s">
        <v>489</v>
      </c>
      <c r="B1010" s="51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220"/>
      <c r="R1010" s="220"/>
    </row>
    <row r="1011" spans="1:18" hidden="1" outlineLevel="1" x14ac:dyDescent="0.25">
      <c r="A1011" s="36" t="s">
        <v>490</v>
      </c>
      <c r="B1011" s="37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220"/>
      <c r="R1011" s="220"/>
    </row>
    <row r="1012" spans="1:18" hidden="1" outlineLevel="1" x14ac:dyDescent="0.25">
      <c r="A1012" s="28" t="s">
        <v>491</v>
      </c>
      <c r="B1012" s="32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218"/>
      <c r="R1012" s="218"/>
    </row>
    <row r="1013" spans="1:18" hidden="1" outlineLevel="1" x14ac:dyDescent="0.25">
      <c r="A1013" s="16" t="s">
        <v>492</v>
      </c>
    </row>
    <row r="1014" spans="1:18" hidden="1" outlineLevel="1" x14ac:dyDescent="0.25">
      <c r="A1014" s="36" t="s">
        <v>493</v>
      </c>
      <c r="B1014" s="3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218"/>
      <c r="R1014" s="218"/>
    </row>
    <row r="1015" spans="1:18" hidden="1" outlineLevel="1" x14ac:dyDescent="0.25">
      <c r="A1015" s="36" t="s">
        <v>494</v>
      </c>
      <c r="B1015" s="3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218"/>
      <c r="R1015" s="218"/>
    </row>
    <row r="1016" spans="1:18" hidden="1" outlineLevel="1" x14ac:dyDescent="0.25">
      <c r="A1016" s="36" t="s">
        <v>495</v>
      </c>
      <c r="B1016" s="3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218"/>
      <c r="R1016" s="218"/>
    </row>
    <row r="1017" spans="1:18" hidden="1" outlineLevel="1" x14ac:dyDescent="0.25">
      <c r="A1017" s="36" t="s">
        <v>496</v>
      </c>
      <c r="B1017" s="3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218"/>
      <c r="R1017" s="218"/>
    </row>
    <row r="1018" spans="1:18" hidden="1" outlineLevel="1" x14ac:dyDescent="0.25">
      <c r="A1018" s="36" t="s">
        <v>497</v>
      </c>
      <c r="B1018" s="3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218"/>
      <c r="R1018" s="218"/>
    </row>
    <row r="1019" spans="1:18" hidden="1" outlineLevel="1" x14ac:dyDescent="0.25">
      <c r="A1019" s="36" t="s">
        <v>761</v>
      </c>
      <c r="B1019" s="3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218"/>
      <c r="R1019" s="218"/>
    </row>
    <row r="1020" spans="1:18" hidden="1" outlineLevel="1" x14ac:dyDescent="0.25">
      <c r="A1020" s="36" t="s">
        <v>501</v>
      </c>
      <c r="B1020" s="3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218"/>
      <c r="R1020" s="218"/>
    </row>
    <row r="1021" spans="1:18" hidden="1" outlineLevel="1" x14ac:dyDescent="0.25">
      <c r="A1021" s="36" t="s">
        <v>502</v>
      </c>
      <c r="B1021" s="3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218"/>
      <c r="R1021" s="218"/>
    </row>
    <row r="1022" spans="1:18" hidden="1" outlineLevel="1" x14ac:dyDescent="0.25">
      <c r="A1022" s="16" t="s">
        <v>503</v>
      </c>
    </row>
    <row r="1023" spans="1:18" hidden="1" outlineLevel="1" x14ac:dyDescent="0.25">
      <c r="A1023" s="28" t="s">
        <v>504</v>
      </c>
      <c r="B1023" s="32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224"/>
      <c r="R1023" s="224"/>
    </row>
    <row r="1024" spans="1:18" hidden="1" outlineLevel="1" x14ac:dyDescent="0.25">
      <c r="A1024" s="28" t="s">
        <v>505</v>
      </c>
      <c r="B1024" s="32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224"/>
      <c r="R1024" s="224"/>
    </row>
    <row r="1025" spans="1:18" hidden="1" outlineLevel="1" x14ac:dyDescent="0.25">
      <c r="A1025" s="28" t="s">
        <v>506</v>
      </c>
      <c r="B1025" s="32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224"/>
      <c r="R1025" s="224"/>
    </row>
    <row r="1026" spans="1:18" hidden="1" outlineLevel="1" x14ac:dyDescent="0.25">
      <c r="A1026" s="28" t="s">
        <v>507</v>
      </c>
      <c r="B1026" s="32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224"/>
      <c r="R1026" s="224"/>
    </row>
    <row r="1027" spans="1:18" hidden="1" outlineLevel="1" x14ac:dyDescent="0.25">
      <c r="A1027" s="28" t="s">
        <v>508</v>
      </c>
      <c r="B1027" s="32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224"/>
      <c r="R1027" s="224"/>
    </row>
    <row r="1028" spans="1:18" hidden="1" outlineLevel="1" x14ac:dyDescent="0.25">
      <c r="A1028" s="28" t="s">
        <v>762</v>
      </c>
      <c r="B1028" s="32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224"/>
      <c r="R1028" s="224"/>
    </row>
    <row r="1029" spans="1:18" hidden="1" outlineLevel="1" x14ac:dyDescent="0.25">
      <c r="A1029" s="28" t="s">
        <v>512</v>
      </c>
      <c r="B1029" s="32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224"/>
      <c r="R1029" s="224"/>
    </row>
    <row r="1030" spans="1:18" hidden="1" outlineLevel="1" x14ac:dyDescent="0.25">
      <c r="A1030" s="28" t="s">
        <v>513</v>
      </c>
      <c r="B1030" s="32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224"/>
      <c r="R1030" s="224"/>
    </row>
    <row r="1031" spans="1:18" collapsed="1" x14ac:dyDescent="0.25"/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paperSize="0" orientation="portrait" horizontalDpi="0" verticalDpi="0" copies="0"/>
  <headerFooter alignWithMargins="0">
    <oddHeader>&amp;CUnder Review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1030"/>
  <sheetViews>
    <sheetView workbookViewId="0">
      <selection activeCell="B1" sqref="B1"/>
    </sheetView>
  </sheetViews>
  <sheetFormatPr defaultRowHeight="15" x14ac:dyDescent="0.25"/>
  <cols>
    <col min="1" max="1" width="38.5703125" style="16" customWidth="1"/>
    <col min="3" max="6" width="15.7109375" style="7" customWidth="1"/>
  </cols>
  <sheetData>
    <row r="1" spans="1:7" x14ac:dyDescent="0.25">
      <c r="A1" s="114"/>
      <c r="C1" s="87">
        <v>42369</v>
      </c>
      <c r="D1" s="87">
        <v>42400</v>
      </c>
      <c r="E1" s="87">
        <v>42429</v>
      </c>
      <c r="F1" s="87">
        <v>42460</v>
      </c>
    </row>
    <row r="2" spans="1:7" x14ac:dyDescent="0.25">
      <c r="C2" s="65"/>
      <c r="D2" s="65"/>
      <c r="E2" s="65"/>
      <c r="F2" s="65"/>
    </row>
    <row r="3" spans="1:7" ht="18" x14ac:dyDescent="0.25">
      <c r="A3" s="97" t="s">
        <v>2</v>
      </c>
      <c r="C3" s="54"/>
      <c r="D3" s="54"/>
      <c r="E3" s="222"/>
      <c r="F3" s="222"/>
      <c r="G3" s="230"/>
    </row>
    <row r="4" spans="1:7" x14ac:dyDescent="0.25">
      <c r="A4" s="36" t="s">
        <v>3</v>
      </c>
      <c r="C4" s="17">
        <v>722</v>
      </c>
      <c r="D4" s="17">
        <v>1006</v>
      </c>
      <c r="E4" s="218">
        <v>1050</v>
      </c>
      <c r="F4" s="218">
        <v>1027</v>
      </c>
    </row>
    <row r="5" spans="1:7" x14ac:dyDescent="0.25">
      <c r="A5" s="28" t="s">
        <v>623</v>
      </c>
      <c r="C5" s="19">
        <v>2133900</v>
      </c>
      <c r="D5" s="19">
        <v>2908200</v>
      </c>
      <c r="E5" s="224">
        <v>2861400</v>
      </c>
      <c r="F5" s="224">
        <v>3083500</v>
      </c>
    </row>
    <row r="6" spans="1:7" x14ac:dyDescent="0.25">
      <c r="A6" s="28" t="s">
        <v>625</v>
      </c>
      <c r="C6" s="19">
        <v>314345.42</v>
      </c>
      <c r="D6" s="19">
        <v>445103.94</v>
      </c>
      <c r="E6" s="224">
        <v>414641.85</v>
      </c>
      <c r="F6" s="224">
        <v>580171.07999999996</v>
      </c>
    </row>
    <row r="7" spans="1:7" x14ac:dyDescent="0.25">
      <c r="A7" s="28" t="s">
        <v>626</v>
      </c>
      <c r="C7" s="19">
        <v>314345.42</v>
      </c>
      <c r="D7" s="19">
        <v>445103.94</v>
      </c>
      <c r="E7" s="224">
        <v>1565870.84</v>
      </c>
      <c r="F7" s="224">
        <v>3030148.56</v>
      </c>
    </row>
    <row r="8" spans="1:7" x14ac:dyDescent="0.25">
      <c r="A8" s="28" t="s">
        <v>627</v>
      </c>
      <c r="C8" s="19">
        <v>2125500</v>
      </c>
      <c r="D8" s="19">
        <v>2893800</v>
      </c>
      <c r="E8" s="224">
        <v>2840600</v>
      </c>
      <c r="F8" s="224">
        <v>3031300</v>
      </c>
    </row>
    <row r="9" spans="1:7" x14ac:dyDescent="0.25">
      <c r="A9" s="28" t="s">
        <v>624</v>
      </c>
      <c r="C9" s="19">
        <v>2968.5754189999998</v>
      </c>
      <c r="D9" s="19">
        <v>3081.7891370000002</v>
      </c>
      <c r="E9" s="224">
        <v>2901.5321760000002</v>
      </c>
      <c r="F9" s="224">
        <v>3055.7459680000002</v>
      </c>
    </row>
    <row r="10" spans="1:7" x14ac:dyDescent="0.25">
      <c r="A10" s="49" t="s">
        <v>4</v>
      </c>
    </row>
    <row r="11" spans="1:7" x14ac:dyDescent="0.25">
      <c r="A11" s="36" t="s">
        <v>5</v>
      </c>
      <c r="C11" s="17">
        <v>0</v>
      </c>
      <c r="D11" s="17">
        <v>0</v>
      </c>
      <c r="E11" s="218">
        <v>0</v>
      </c>
      <c r="F11" s="218">
        <v>0</v>
      </c>
    </row>
    <row r="12" spans="1:7" x14ac:dyDescent="0.25">
      <c r="A12" s="16" t="s">
        <v>6</v>
      </c>
      <c r="C12" s="18">
        <v>0</v>
      </c>
      <c r="D12" s="18">
        <v>0</v>
      </c>
      <c r="E12" s="220">
        <v>0</v>
      </c>
      <c r="F12" s="220">
        <v>0</v>
      </c>
    </row>
    <row r="13" spans="1:7" x14ac:dyDescent="0.25">
      <c r="A13" s="36" t="s">
        <v>7</v>
      </c>
      <c r="C13" s="17">
        <v>0</v>
      </c>
      <c r="D13" s="17">
        <v>0</v>
      </c>
      <c r="E13" s="218">
        <v>0</v>
      </c>
      <c r="F13" s="218">
        <v>0</v>
      </c>
    </row>
    <row r="14" spans="1:7" x14ac:dyDescent="0.25">
      <c r="A14" s="28" t="s">
        <v>8</v>
      </c>
      <c r="C14" s="19">
        <v>0</v>
      </c>
      <c r="D14" s="19">
        <v>0</v>
      </c>
      <c r="E14" s="224">
        <v>0</v>
      </c>
      <c r="F14" s="224">
        <v>0</v>
      </c>
    </row>
    <row r="15" spans="1:7" x14ac:dyDescent="0.25">
      <c r="A15" s="49" t="s">
        <v>9</v>
      </c>
    </row>
    <row r="16" spans="1:7" x14ac:dyDescent="0.25">
      <c r="A16" s="16" t="s">
        <v>628</v>
      </c>
    </row>
    <row r="17" spans="1:6" x14ac:dyDescent="0.25">
      <c r="A17" s="36" t="s">
        <v>10</v>
      </c>
      <c r="C17" s="17">
        <v>0</v>
      </c>
      <c r="D17" s="17">
        <v>0</v>
      </c>
      <c r="E17" s="218">
        <v>1</v>
      </c>
      <c r="F17" s="218">
        <v>1</v>
      </c>
    </row>
    <row r="18" spans="1:6" x14ac:dyDescent="0.25">
      <c r="A18" s="36" t="s">
        <v>11</v>
      </c>
      <c r="C18" s="17">
        <v>0</v>
      </c>
      <c r="D18" s="17">
        <v>0</v>
      </c>
      <c r="E18" s="218">
        <v>0</v>
      </c>
      <c r="F18" s="218">
        <v>0</v>
      </c>
    </row>
    <row r="19" spans="1:6" x14ac:dyDescent="0.25">
      <c r="A19" s="36" t="s">
        <v>12</v>
      </c>
      <c r="C19" s="17">
        <v>0</v>
      </c>
      <c r="D19" s="17">
        <v>0</v>
      </c>
      <c r="E19" s="218">
        <v>0</v>
      </c>
      <c r="F19" s="218">
        <v>0</v>
      </c>
    </row>
    <row r="20" spans="1:6" x14ac:dyDescent="0.25">
      <c r="A20" s="36" t="s">
        <v>13</v>
      </c>
      <c r="C20" s="17">
        <v>3</v>
      </c>
      <c r="D20" s="17">
        <v>2</v>
      </c>
      <c r="E20" s="218">
        <v>4</v>
      </c>
      <c r="F20" s="218">
        <v>1</v>
      </c>
    </row>
    <row r="21" spans="1:6" x14ac:dyDescent="0.25">
      <c r="A21" s="36" t="s">
        <v>14</v>
      </c>
      <c r="C21" s="17">
        <v>103</v>
      </c>
      <c r="D21" s="17">
        <v>114</v>
      </c>
      <c r="E21" s="218">
        <v>127</v>
      </c>
      <c r="F21" s="218">
        <v>136</v>
      </c>
    </row>
    <row r="22" spans="1:6" x14ac:dyDescent="0.25">
      <c r="A22" s="36" t="s">
        <v>15</v>
      </c>
      <c r="C22" s="17">
        <v>126</v>
      </c>
      <c r="D22" s="17">
        <v>191</v>
      </c>
      <c r="E22" s="218">
        <v>189</v>
      </c>
      <c r="F22" s="218">
        <v>178</v>
      </c>
    </row>
    <row r="23" spans="1:6" x14ac:dyDescent="0.25">
      <c r="A23" s="36" t="s">
        <v>16</v>
      </c>
      <c r="C23" s="17">
        <v>140</v>
      </c>
      <c r="D23" s="17">
        <v>187</v>
      </c>
      <c r="E23" s="218">
        <v>221</v>
      </c>
      <c r="F23" s="218">
        <v>226</v>
      </c>
    </row>
    <row r="24" spans="1:6" x14ac:dyDescent="0.25">
      <c r="A24" s="36" t="s">
        <v>17</v>
      </c>
      <c r="C24" s="17">
        <v>137</v>
      </c>
      <c r="D24" s="17">
        <v>204</v>
      </c>
      <c r="E24" s="218">
        <v>212</v>
      </c>
      <c r="F24" s="218">
        <v>188</v>
      </c>
    </row>
    <row r="25" spans="1:6" x14ac:dyDescent="0.25">
      <c r="A25" s="36" t="s">
        <v>18</v>
      </c>
      <c r="C25" s="17">
        <v>86</v>
      </c>
      <c r="D25" s="17">
        <v>144</v>
      </c>
      <c r="E25" s="218">
        <v>155</v>
      </c>
      <c r="F25" s="218">
        <v>139</v>
      </c>
    </row>
    <row r="26" spans="1:6" x14ac:dyDescent="0.25">
      <c r="A26" s="36" t="s">
        <v>19</v>
      </c>
      <c r="C26" s="17">
        <v>77</v>
      </c>
      <c r="D26" s="17">
        <v>93</v>
      </c>
      <c r="E26" s="218">
        <v>78</v>
      </c>
      <c r="F26" s="218">
        <v>74</v>
      </c>
    </row>
    <row r="27" spans="1:6" x14ac:dyDescent="0.25">
      <c r="A27" s="36" t="s">
        <v>20</v>
      </c>
      <c r="C27" s="17">
        <v>27</v>
      </c>
      <c r="D27" s="17">
        <v>48</v>
      </c>
      <c r="E27" s="218">
        <v>35</v>
      </c>
      <c r="F27" s="218">
        <v>51</v>
      </c>
    </row>
    <row r="28" spans="1:6" x14ac:dyDescent="0.25">
      <c r="A28" s="36" t="s">
        <v>21</v>
      </c>
      <c r="C28" s="17">
        <v>11</v>
      </c>
      <c r="D28" s="17">
        <v>16</v>
      </c>
      <c r="E28" s="218">
        <v>18</v>
      </c>
      <c r="F28" s="218">
        <v>22</v>
      </c>
    </row>
    <row r="29" spans="1:6" x14ac:dyDescent="0.25">
      <c r="A29" s="36" t="s">
        <v>22</v>
      </c>
      <c r="C29" s="17">
        <v>6</v>
      </c>
      <c r="D29" s="17">
        <v>4</v>
      </c>
      <c r="E29" s="218">
        <v>6</v>
      </c>
      <c r="F29" s="218">
        <v>6</v>
      </c>
    </row>
    <row r="30" spans="1:6" x14ac:dyDescent="0.25">
      <c r="A30" s="36" t="s">
        <v>23</v>
      </c>
      <c r="C30" s="17">
        <v>6</v>
      </c>
      <c r="D30" s="17">
        <v>3</v>
      </c>
      <c r="E30" s="218">
        <v>2</v>
      </c>
      <c r="F30" s="218">
        <v>4</v>
      </c>
    </row>
    <row r="31" spans="1:6" x14ac:dyDescent="0.25">
      <c r="A31" s="36" t="s">
        <v>24</v>
      </c>
      <c r="C31" s="17">
        <v>0</v>
      </c>
      <c r="D31" s="17">
        <v>0</v>
      </c>
      <c r="E31" s="218">
        <v>1</v>
      </c>
      <c r="F31" s="218">
        <v>1</v>
      </c>
    </row>
    <row r="32" spans="1:6" x14ac:dyDescent="0.25">
      <c r="A32" s="36" t="s">
        <v>795</v>
      </c>
      <c r="C32" s="17">
        <v>0</v>
      </c>
      <c r="D32" s="17">
        <v>0</v>
      </c>
      <c r="E32" s="218">
        <v>1</v>
      </c>
      <c r="F32" s="218">
        <v>0</v>
      </c>
    </row>
    <row r="33" spans="1:6" x14ac:dyDescent="0.25">
      <c r="A33" s="36"/>
      <c r="C33" s="17"/>
      <c r="D33" s="17"/>
      <c r="E33" s="218"/>
      <c r="F33" s="218"/>
    </row>
    <row r="34" spans="1:6" x14ac:dyDescent="0.25">
      <c r="A34" s="49" t="s">
        <v>27</v>
      </c>
    </row>
    <row r="35" spans="1:6" x14ac:dyDescent="0.25">
      <c r="A35" s="16" t="s">
        <v>628</v>
      </c>
    </row>
    <row r="36" spans="1:6" x14ac:dyDescent="0.25">
      <c r="A36" s="28" t="s">
        <v>10</v>
      </c>
      <c r="C36" s="19">
        <v>0</v>
      </c>
      <c r="D36" s="19">
        <v>0</v>
      </c>
      <c r="E36" s="224">
        <v>157.79</v>
      </c>
      <c r="F36" s="224">
        <v>350.25</v>
      </c>
    </row>
    <row r="37" spans="1:6" x14ac:dyDescent="0.25">
      <c r="A37" s="28" t="s">
        <v>11</v>
      </c>
      <c r="C37" s="19">
        <v>0</v>
      </c>
      <c r="D37" s="19">
        <v>0</v>
      </c>
      <c r="E37" s="224">
        <v>0</v>
      </c>
      <c r="F37" s="224">
        <v>0</v>
      </c>
    </row>
    <row r="38" spans="1:6" x14ac:dyDescent="0.25">
      <c r="A38" s="28" t="s">
        <v>629</v>
      </c>
      <c r="C38" s="19">
        <v>0</v>
      </c>
      <c r="D38" s="19">
        <v>0</v>
      </c>
      <c r="E38" s="224">
        <v>0</v>
      </c>
      <c r="F38" s="224">
        <v>0</v>
      </c>
    </row>
    <row r="39" spans="1:6" x14ac:dyDescent="0.25">
      <c r="A39" s="28" t="s">
        <v>13</v>
      </c>
      <c r="C39" s="19">
        <v>311.19</v>
      </c>
      <c r="D39" s="19">
        <v>0</v>
      </c>
      <c r="E39" s="224">
        <v>21.42</v>
      </c>
      <c r="F39" s="224">
        <v>0</v>
      </c>
    </row>
    <row r="40" spans="1:6" x14ac:dyDescent="0.25">
      <c r="A40" s="28" t="s">
        <v>14</v>
      </c>
      <c r="C40" s="19">
        <v>7320.97</v>
      </c>
      <c r="D40" s="19">
        <v>3677.02</v>
      </c>
      <c r="E40" s="224">
        <v>5814.26</v>
      </c>
      <c r="F40" s="224">
        <v>8522.7900000000009</v>
      </c>
    </row>
    <row r="41" spans="1:6" x14ac:dyDescent="0.25">
      <c r="A41" s="28" t="s">
        <v>15</v>
      </c>
      <c r="C41" s="19">
        <v>9547.5</v>
      </c>
      <c r="D41" s="19">
        <v>7028.42</v>
      </c>
      <c r="E41" s="224">
        <v>6429.36</v>
      </c>
      <c r="F41" s="224">
        <v>11004.78</v>
      </c>
    </row>
    <row r="42" spans="1:6" x14ac:dyDescent="0.25">
      <c r="A42" s="28" t="s">
        <v>16</v>
      </c>
      <c r="C42" s="19">
        <v>60538.61</v>
      </c>
      <c r="D42" s="19">
        <v>53712.01</v>
      </c>
      <c r="E42" s="224">
        <v>66738.52</v>
      </c>
      <c r="F42" s="224">
        <v>95297.8</v>
      </c>
    </row>
    <row r="43" spans="1:6" x14ac:dyDescent="0.25">
      <c r="A43" s="28" t="s">
        <v>17</v>
      </c>
      <c r="C43" s="19">
        <v>72447.33</v>
      </c>
      <c r="D43" s="19">
        <v>93976.97</v>
      </c>
      <c r="E43" s="224">
        <v>127785.92</v>
      </c>
      <c r="F43" s="224">
        <v>121427.34</v>
      </c>
    </row>
    <row r="44" spans="1:6" x14ac:dyDescent="0.25">
      <c r="A44" s="28" t="s">
        <v>18</v>
      </c>
      <c r="C44" s="19">
        <v>54797.4</v>
      </c>
      <c r="D44" s="19">
        <v>92814.99</v>
      </c>
      <c r="E44" s="224">
        <v>89251.55</v>
      </c>
      <c r="F44" s="224">
        <v>110334.82</v>
      </c>
    </row>
    <row r="45" spans="1:6" x14ac:dyDescent="0.25">
      <c r="A45" s="28" t="s">
        <v>19</v>
      </c>
      <c r="C45" s="19">
        <v>79236.11</v>
      </c>
      <c r="D45" s="19">
        <v>82762.13</v>
      </c>
      <c r="E45" s="224">
        <v>87407.48</v>
      </c>
      <c r="F45" s="224">
        <v>112985.89</v>
      </c>
    </row>
    <row r="46" spans="1:6" x14ac:dyDescent="0.25">
      <c r="A46" s="28" t="s">
        <v>20</v>
      </c>
      <c r="C46" s="19">
        <v>24559.119999999999</v>
      </c>
      <c r="D46" s="19">
        <v>72314.12</v>
      </c>
      <c r="E46" s="224">
        <v>25748.77</v>
      </c>
      <c r="F46" s="224">
        <v>101749.14</v>
      </c>
    </row>
    <row r="47" spans="1:6" x14ac:dyDescent="0.25">
      <c r="A47" s="28" t="s">
        <v>21</v>
      </c>
      <c r="C47" s="19">
        <v>240.96</v>
      </c>
      <c r="D47" s="19">
        <v>12752.84</v>
      </c>
      <c r="E47" s="224">
        <v>1041.99</v>
      </c>
      <c r="F47" s="224">
        <v>13146.9</v>
      </c>
    </row>
    <row r="48" spans="1:6" x14ac:dyDescent="0.25">
      <c r="A48" s="28" t="s">
        <v>22</v>
      </c>
      <c r="C48" s="19">
        <v>5346.23</v>
      </c>
      <c r="D48" s="19">
        <v>26065.439999999999</v>
      </c>
      <c r="E48" s="224">
        <v>4147.67</v>
      </c>
      <c r="F48" s="224">
        <v>5241.4799999999996</v>
      </c>
    </row>
    <row r="49" spans="1:6" x14ac:dyDescent="0.25">
      <c r="A49" s="28" t="s">
        <v>23</v>
      </c>
      <c r="C49" s="19">
        <v>0</v>
      </c>
      <c r="D49" s="19">
        <v>0</v>
      </c>
      <c r="E49" s="224">
        <v>97.12</v>
      </c>
      <c r="F49" s="224">
        <v>109.89</v>
      </c>
    </row>
    <row r="50" spans="1:6" x14ac:dyDescent="0.25">
      <c r="A50" s="28" t="s">
        <v>24</v>
      </c>
      <c r="C50" s="19">
        <v>0</v>
      </c>
      <c r="D50" s="19">
        <v>0</v>
      </c>
      <c r="E50" s="224">
        <v>0</v>
      </c>
      <c r="F50" s="224">
        <v>0</v>
      </c>
    </row>
    <row r="51" spans="1:6" x14ac:dyDescent="0.25">
      <c r="A51" s="36" t="s">
        <v>795</v>
      </c>
      <c r="C51" s="19">
        <v>0</v>
      </c>
      <c r="D51" s="19">
        <v>0</v>
      </c>
      <c r="E51" s="224">
        <v>0</v>
      </c>
      <c r="F51" s="224">
        <v>0</v>
      </c>
    </row>
    <row r="52" spans="1:6" x14ac:dyDescent="0.25">
      <c r="A52" s="28"/>
      <c r="C52" s="19"/>
      <c r="D52" s="19"/>
      <c r="E52" s="224"/>
      <c r="F52" s="224"/>
    </row>
    <row r="53" spans="1:6" x14ac:dyDescent="0.25">
      <c r="A53" s="49" t="s">
        <v>28</v>
      </c>
    </row>
    <row r="54" spans="1:6" x14ac:dyDescent="0.25">
      <c r="A54" s="16" t="s">
        <v>29</v>
      </c>
    </row>
    <row r="55" spans="1:6" x14ac:dyDescent="0.25">
      <c r="A55" s="28" t="s">
        <v>630</v>
      </c>
      <c r="C55" s="19">
        <v>0</v>
      </c>
      <c r="D55" s="19">
        <v>0</v>
      </c>
      <c r="E55" s="224">
        <v>0</v>
      </c>
      <c r="F55" s="224">
        <v>0</v>
      </c>
    </row>
    <row r="56" spans="1:6" x14ac:dyDescent="0.25">
      <c r="A56" s="115">
        <v>0</v>
      </c>
      <c r="C56" s="19">
        <v>0</v>
      </c>
      <c r="D56" s="19">
        <v>0</v>
      </c>
      <c r="E56" s="224">
        <v>0</v>
      </c>
      <c r="F56" s="224">
        <v>0</v>
      </c>
    </row>
    <row r="57" spans="1:6" x14ac:dyDescent="0.25">
      <c r="A57" s="28" t="s">
        <v>631</v>
      </c>
      <c r="C57" s="19">
        <v>18671.05</v>
      </c>
      <c r="D57" s="19">
        <v>11631.36</v>
      </c>
      <c r="E57" s="224">
        <v>11025.28</v>
      </c>
      <c r="F57" s="224">
        <v>20338.46</v>
      </c>
    </row>
    <row r="58" spans="1:6" x14ac:dyDescent="0.25">
      <c r="A58" s="28" t="s">
        <v>632</v>
      </c>
      <c r="C58" s="19">
        <v>1462.13</v>
      </c>
      <c r="D58" s="19">
        <v>192.56</v>
      </c>
      <c r="E58" s="224">
        <v>1580.82</v>
      </c>
      <c r="F58" s="224">
        <v>387.14</v>
      </c>
    </row>
    <row r="59" spans="1:6" x14ac:dyDescent="0.25">
      <c r="A59" s="28" t="s">
        <v>633</v>
      </c>
      <c r="C59" s="19">
        <v>5082.2299999999996</v>
      </c>
      <c r="D59" s="19">
        <v>3359.55</v>
      </c>
      <c r="E59" s="224">
        <v>9053.1</v>
      </c>
      <c r="F59" s="224">
        <v>4926.3500000000004</v>
      </c>
    </row>
    <row r="60" spans="1:6" x14ac:dyDescent="0.25">
      <c r="A60" s="28" t="s">
        <v>634</v>
      </c>
      <c r="C60" s="19">
        <v>0</v>
      </c>
      <c r="D60" s="19">
        <v>657.75</v>
      </c>
      <c r="E60" s="224">
        <v>1803.26</v>
      </c>
      <c r="F60" s="224">
        <v>0</v>
      </c>
    </row>
    <row r="61" spans="1:6" x14ac:dyDescent="0.25">
      <c r="A61" s="28" t="s">
        <v>635</v>
      </c>
      <c r="C61" s="19">
        <v>14372.43</v>
      </c>
      <c r="D61" s="19">
        <v>10510.34</v>
      </c>
      <c r="E61" s="224">
        <v>8802.36</v>
      </c>
      <c r="F61" s="224">
        <v>20496.599999999999</v>
      </c>
    </row>
    <row r="62" spans="1:6" x14ac:dyDescent="0.25">
      <c r="A62" s="28" t="s">
        <v>636</v>
      </c>
      <c r="C62" s="19">
        <v>32987.89</v>
      </c>
      <c r="D62" s="19">
        <v>33730.76</v>
      </c>
      <c r="E62" s="224">
        <v>32132.71</v>
      </c>
      <c r="F62" s="224">
        <v>47576.09</v>
      </c>
    </row>
    <row r="63" spans="1:6" x14ac:dyDescent="0.25">
      <c r="A63" s="28" t="s">
        <v>637</v>
      </c>
      <c r="C63" s="19">
        <v>22083.29</v>
      </c>
      <c r="D63" s="19">
        <v>6931.53</v>
      </c>
      <c r="E63" s="224">
        <v>17486.87</v>
      </c>
      <c r="F63" s="224">
        <v>23329.56</v>
      </c>
    </row>
    <row r="64" spans="1:6" x14ac:dyDescent="0.25">
      <c r="A64" s="28" t="s">
        <v>638</v>
      </c>
      <c r="C64" s="19">
        <v>16561.509999999998</v>
      </c>
      <c r="D64" s="19">
        <v>26238.42</v>
      </c>
      <c r="E64" s="224">
        <v>36427.18</v>
      </c>
      <c r="F64" s="224">
        <v>37583.96</v>
      </c>
    </row>
    <row r="65" spans="1:6" x14ac:dyDescent="0.25">
      <c r="A65" s="28" t="s">
        <v>639</v>
      </c>
      <c r="C65" s="19">
        <v>52644.77</v>
      </c>
      <c r="D65" s="19">
        <v>55194.2</v>
      </c>
      <c r="E65" s="224">
        <v>84099.03</v>
      </c>
      <c r="F65" s="224">
        <v>72176.77</v>
      </c>
    </row>
    <row r="66" spans="1:6" x14ac:dyDescent="0.25">
      <c r="A66" s="28" t="s">
        <v>640</v>
      </c>
      <c r="C66" s="19">
        <v>5434.59</v>
      </c>
      <c r="D66" s="19">
        <v>14580.97</v>
      </c>
      <c r="E66" s="224">
        <v>17104.150000000001</v>
      </c>
      <c r="F66" s="224">
        <v>34020.26</v>
      </c>
    </row>
    <row r="67" spans="1:6" x14ac:dyDescent="0.25">
      <c r="A67" s="28" t="s">
        <v>641</v>
      </c>
      <c r="C67" s="19">
        <v>62388.6</v>
      </c>
      <c r="D67" s="19">
        <v>86228.72</v>
      </c>
      <c r="E67" s="224">
        <v>79415.17</v>
      </c>
      <c r="F67" s="224">
        <v>96753.85</v>
      </c>
    </row>
    <row r="68" spans="1:6" x14ac:dyDescent="0.25">
      <c r="A68" s="28" t="s">
        <v>642</v>
      </c>
      <c r="C68" s="19">
        <v>17907.45</v>
      </c>
      <c r="D68" s="19">
        <v>36668.32</v>
      </c>
      <c r="E68" s="224">
        <v>48648.44</v>
      </c>
      <c r="F68" s="224">
        <v>46283.57</v>
      </c>
    </row>
    <row r="69" spans="1:6" x14ac:dyDescent="0.25">
      <c r="A69" s="28" t="s">
        <v>643</v>
      </c>
      <c r="C69" s="19">
        <v>22856.55</v>
      </c>
      <c r="D69" s="19">
        <v>12650.54</v>
      </c>
      <c r="E69" s="224">
        <v>7548.98</v>
      </c>
      <c r="F69" s="224">
        <v>28149.919999999998</v>
      </c>
    </row>
    <row r="70" spans="1:6" x14ac:dyDescent="0.25">
      <c r="A70" s="28" t="s">
        <v>644</v>
      </c>
      <c r="C70" s="19">
        <v>107.99</v>
      </c>
      <c r="D70" s="19">
        <v>25767.53</v>
      </c>
      <c r="E70" s="224">
        <v>13596.93</v>
      </c>
      <c r="F70" s="224">
        <v>38269.25</v>
      </c>
    </row>
    <row r="71" spans="1:6" x14ac:dyDescent="0.25">
      <c r="A71" s="28" t="s">
        <v>645</v>
      </c>
      <c r="C71" s="19">
        <v>29363.41</v>
      </c>
      <c r="D71" s="19">
        <v>47334.26</v>
      </c>
      <c r="E71" s="224">
        <v>27300.82</v>
      </c>
      <c r="F71" s="224">
        <v>33217.74</v>
      </c>
    </row>
    <row r="72" spans="1:6" x14ac:dyDescent="0.25">
      <c r="A72" s="28" t="s">
        <v>646</v>
      </c>
      <c r="C72" s="19">
        <v>7271.53</v>
      </c>
      <c r="D72" s="19">
        <v>39000.9</v>
      </c>
      <c r="E72" s="224">
        <v>932.76</v>
      </c>
      <c r="F72" s="224">
        <v>33029.99</v>
      </c>
    </row>
    <row r="73" spans="1:6" x14ac:dyDescent="0.25">
      <c r="A73" s="28" t="s">
        <v>647</v>
      </c>
      <c r="C73" s="19">
        <v>0</v>
      </c>
      <c r="D73" s="19">
        <v>34426.230000000003</v>
      </c>
      <c r="E73" s="224">
        <v>17683.990000000002</v>
      </c>
      <c r="F73" s="224">
        <v>43631.57</v>
      </c>
    </row>
    <row r="74" spans="1:6" x14ac:dyDescent="0.25">
      <c r="A74" s="28" t="s">
        <v>648</v>
      </c>
      <c r="C74" s="19">
        <v>5150</v>
      </c>
      <c r="D74" s="19">
        <v>0</v>
      </c>
      <c r="E74" s="224">
        <v>0</v>
      </c>
      <c r="F74" s="224">
        <v>0</v>
      </c>
    </row>
    <row r="75" spans="1:6" x14ac:dyDescent="0.25">
      <c r="A75" s="28" t="s">
        <v>649</v>
      </c>
      <c r="C75" s="19">
        <v>0</v>
      </c>
      <c r="D75" s="19">
        <v>0</v>
      </c>
      <c r="E75" s="224">
        <v>0</v>
      </c>
      <c r="F75" s="224">
        <v>0</v>
      </c>
    </row>
    <row r="76" spans="1:6" x14ac:dyDescent="0.25">
      <c r="A76" s="28" t="s">
        <v>650</v>
      </c>
      <c r="C76" s="19">
        <v>0</v>
      </c>
      <c r="D76" s="19">
        <v>0</v>
      </c>
      <c r="E76" s="224">
        <v>0</v>
      </c>
      <c r="F76" s="224">
        <v>0</v>
      </c>
    </row>
    <row r="77" spans="1:6" x14ac:dyDescent="0.25">
      <c r="A77" s="49" t="s">
        <v>30</v>
      </c>
    </row>
    <row r="78" spans="1:6" x14ac:dyDescent="0.25">
      <c r="A78" s="16" t="s">
        <v>628</v>
      </c>
    </row>
    <row r="79" spans="1:6" x14ac:dyDescent="0.25">
      <c r="A79" s="16" t="s">
        <v>10</v>
      </c>
      <c r="C79" s="18">
        <v>0</v>
      </c>
      <c r="D79" s="18">
        <v>0</v>
      </c>
      <c r="E79" s="220">
        <v>0.25240400000000002</v>
      </c>
      <c r="F79" s="220">
        <v>0.25240400000000002</v>
      </c>
    </row>
    <row r="80" spans="1:6" x14ac:dyDescent="0.25">
      <c r="A80" s="16" t="s">
        <v>11</v>
      </c>
      <c r="C80" s="18">
        <v>0</v>
      </c>
      <c r="D80" s="18">
        <v>0</v>
      </c>
      <c r="E80" s="220">
        <v>0</v>
      </c>
      <c r="F80" s="220">
        <v>0</v>
      </c>
    </row>
    <row r="81" spans="1:6" x14ac:dyDescent="0.25">
      <c r="A81" s="16" t="s">
        <v>629</v>
      </c>
      <c r="C81" s="18">
        <v>0</v>
      </c>
      <c r="D81" s="18">
        <v>0</v>
      </c>
      <c r="E81" s="220">
        <v>0</v>
      </c>
      <c r="F81" s="220">
        <v>0</v>
      </c>
    </row>
    <row r="82" spans="1:6" x14ac:dyDescent="0.25">
      <c r="A82" s="16" t="s">
        <v>13</v>
      </c>
      <c r="C82" s="18">
        <v>0.24990399999999999</v>
      </c>
      <c r="D82" s="18">
        <v>0.25240400000000002</v>
      </c>
      <c r="E82" s="220">
        <v>0.25240400000000002</v>
      </c>
      <c r="F82" s="220">
        <v>0.25240400000000002</v>
      </c>
    </row>
    <row r="83" spans="1:6" x14ac:dyDescent="0.25">
      <c r="A83" s="16" t="s">
        <v>14</v>
      </c>
      <c r="C83" s="18">
        <v>0.24990399999999999</v>
      </c>
      <c r="D83" s="18">
        <v>0.25240400000000002</v>
      </c>
      <c r="E83" s="220">
        <v>0.25169533858269999</v>
      </c>
      <c r="F83" s="220">
        <v>0.25240400000000002</v>
      </c>
    </row>
    <row r="84" spans="1:6" x14ac:dyDescent="0.25">
      <c r="A84" s="16" t="s">
        <v>15</v>
      </c>
      <c r="C84" s="18">
        <v>0.24990399999999999</v>
      </c>
      <c r="D84" s="18">
        <v>0.25240400000000002</v>
      </c>
      <c r="E84" s="220">
        <v>0.25192780952380001</v>
      </c>
      <c r="F84" s="220">
        <v>0.25240400000000002</v>
      </c>
    </row>
    <row r="85" spans="1:6" x14ac:dyDescent="0.25">
      <c r="A85" s="16" t="s">
        <v>16</v>
      </c>
      <c r="C85" s="18">
        <v>0.2496897142857</v>
      </c>
      <c r="D85" s="18">
        <v>0.25224357219249999</v>
      </c>
      <c r="E85" s="220">
        <v>0.25240400000000002</v>
      </c>
      <c r="F85" s="220">
        <v>0.25240400000000002</v>
      </c>
    </row>
    <row r="86" spans="1:6" x14ac:dyDescent="0.25">
      <c r="A86" s="16" t="s">
        <v>17</v>
      </c>
      <c r="C86" s="18">
        <v>0.22275071532849999</v>
      </c>
      <c r="D86" s="18">
        <v>0.23166870588239999</v>
      </c>
      <c r="E86" s="220">
        <v>0.2293379622642</v>
      </c>
      <c r="F86" s="220">
        <v>0.2319784680851</v>
      </c>
    </row>
    <row r="87" spans="1:6" x14ac:dyDescent="0.25">
      <c r="A87" s="16" t="s">
        <v>18</v>
      </c>
      <c r="C87" s="18">
        <v>0.22199702325580001</v>
      </c>
      <c r="D87" s="18">
        <v>0.2215706666667</v>
      </c>
      <c r="E87" s="220">
        <v>0.22085561290319999</v>
      </c>
      <c r="F87" s="220">
        <v>0.22348313669059999</v>
      </c>
    </row>
    <row r="88" spans="1:6" x14ac:dyDescent="0.25">
      <c r="A88" s="16" t="s">
        <v>19</v>
      </c>
      <c r="C88" s="18">
        <v>0.2019819220779</v>
      </c>
      <c r="D88" s="18">
        <v>0.2014362580645</v>
      </c>
      <c r="E88" s="220">
        <v>0.19855784615380001</v>
      </c>
      <c r="F88" s="220">
        <v>0.2106472432432</v>
      </c>
    </row>
    <row r="89" spans="1:6" x14ac:dyDescent="0.25">
      <c r="A89" s="16" t="s">
        <v>20</v>
      </c>
      <c r="C89" s="18">
        <v>0.18990399999999999</v>
      </c>
      <c r="D89" s="18">
        <v>0.190529</v>
      </c>
      <c r="E89" s="220">
        <v>0.19154685714290001</v>
      </c>
      <c r="F89" s="220">
        <v>0.1906392941176</v>
      </c>
    </row>
    <row r="90" spans="1:6" x14ac:dyDescent="0.25">
      <c r="A90" s="16" t="s">
        <v>21</v>
      </c>
      <c r="C90" s="18">
        <v>0.19263127272729999</v>
      </c>
      <c r="D90" s="18">
        <v>0.183029</v>
      </c>
      <c r="E90" s="220">
        <v>0.18240400000000001</v>
      </c>
      <c r="F90" s="220">
        <v>0.18831309090910001</v>
      </c>
    </row>
    <row r="91" spans="1:6" x14ac:dyDescent="0.25">
      <c r="A91" s="16" t="s">
        <v>22</v>
      </c>
      <c r="C91" s="18">
        <v>0.174904</v>
      </c>
      <c r="D91" s="18">
        <v>0.19240399999999999</v>
      </c>
      <c r="E91" s="220">
        <v>0.17740400000000001</v>
      </c>
      <c r="F91" s="220">
        <v>0.18740399999999999</v>
      </c>
    </row>
    <row r="92" spans="1:6" x14ac:dyDescent="0.25">
      <c r="A92" s="16" t="s">
        <v>23</v>
      </c>
      <c r="C92" s="18">
        <v>0.18490400000000001</v>
      </c>
      <c r="D92" s="18">
        <v>0.19240399999999999</v>
      </c>
      <c r="E92" s="220">
        <v>0.17740400000000001</v>
      </c>
      <c r="F92" s="220">
        <v>0.16240399999999999</v>
      </c>
    </row>
    <row r="93" spans="1:6" x14ac:dyDescent="0.25">
      <c r="A93" s="16" t="s">
        <v>24</v>
      </c>
      <c r="C93" s="18">
        <v>0</v>
      </c>
      <c r="D93" s="18">
        <v>0</v>
      </c>
      <c r="E93" s="220">
        <v>0.19240399999999999</v>
      </c>
      <c r="F93" s="220">
        <v>0.19240399999999999</v>
      </c>
    </row>
    <row r="94" spans="1:6" x14ac:dyDescent="0.25">
      <c r="A94" s="36" t="s">
        <v>795</v>
      </c>
      <c r="C94" s="18">
        <v>0</v>
      </c>
      <c r="D94" s="18">
        <v>0</v>
      </c>
      <c r="E94" s="220">
        <v>0.16240399999999999</v>
      </c>
      <c r="F94" s="220">
        <v>0</v>
      </c>
    </row>
    <row r="95" spans="1:6" x14ac:dyDescent="0.25">
      <c r="C95" s="18"/>
      <c r="D95" s="18"/>
      <c r="E95" s="220"/>
      <c r="F95" s="220"/>
    </row>
    <row r="96" spans="1:6" x14ac:dyDescent="0.25">
      <c r="A96" s="49" t="s">
        <v>31</v>
      </c>
      <c r="C96" s="18"/>
      <c r="D96" s="18"/>
      <c r="E96" s="220"/>
      <c r="F96" s="220"/>
    </row>
    <row r="97" spans="1:6" x14ac:dyDescent="0.25">
      <c r="A97" s="16" t="s">
        <v>628</v>
      </c>
      <c r="C97" s="18"/>
      <c r="D97" s="18"/>
      <c r="E97" s="220"/>
      <c r="F97" s="220"/>
    </row>
    <row r="98" spans="1:6" x14ac:dyDescent="0.25">
      <c r="A98" s="16" t="s">
        <v>10</v>
      </c>
      <c r="C98" s="18">
        <v>0</v>
      </c>
      <c r="D98" s="18">
        <v>0</v>
      </c>
      <c r="E98" s="220">
        <v>0.25240400000000002</v>
      </c>
      <c r="F98" s="220">
        <v>0.25240400000000002</v>
      </c>
    </row>
    <row r="99" spans="1:6" x14ac:dyDescent="0.25">
      <c r="A99" s="16" t="s">
        <v>11</v>
      </c>
      <c r="C99" s="18">
        <v>0</v>
      </c>
      <c r="D99" s="18">
        <v>0</v>
      </c>
      <c r="E99" s="220">
        <v>0</v>
      </c>
      <c r="F99" s="220">
        <v>0</v>
      </c>
    </row>
    <row r="100" spans="1:6" x14ac:dyDescent="0.25">
      <c r="A100" s="16" t="s">
        <v>629</v>
      </c>
      <c r="C100" s="18">
        <v>0</v>
      </c>
      <c r="D100" s="18">
        <v>0</v>
      </c>
      <c r="E100" s="220">
        <v>0</v>
      </c>
      <c r="F100" s="220">
        <v>0</v>
      </c>
    </row>
    <row r="101" spans="1:6" x14ac:dyDescent="0.25">
      <c r="A101" s="16" t="s">
        <v>13</v>
      </c>
      <c r="C101" s="18">
        <v>0.24990399999999999</v>
      </c>
      <c r="D101" s="18">
        <v>0.25240400000000002</v>
      </c>
      <c r="E101" s="220">
        <v>0.25240400000000002</v>
      </c>
      <c r="F101" s="220">
        <v>0.25240400000000002</v>
      </c>
    </row>
    <row r="102" spans="1:6" x14ac:dyDescent="0.25">
      <c r="A102" s="16" t="s">
        <v>14</v>
      </c>
      <c r="C102" s="18">
        <v>0.24990399999999999</v>
      </c>
      <c r="D102" s="18">
        <v>0.25240400000000002</v>
      </c>
      <c r="E102" s="220">
        <v>0.25240400000000002</v>
      </c>
      <c r="F102" s="220">
        <v>0.25240400000000002</v>
      </c>
    </row>
    <row r="103" spans="1:6" x14ac:dyDescent="0.25">
      <c r="A103" s="16" t="s">
        <v>15</v>
      </c>
      <c r="C103" s="18">
        <v>0.24990399999999999</v>
      </c>
      <c r="D103" s="18">
        <v>0.25240400000000002</v>
      </c>
      <c r="E103" s="220">
        <v>0.25240400000000002</v>
      </c>
      <c r="F103" s="220">
        <v>0.25240400000000002</v>
      </c>
    </row>
    <row r="104" spans="1:6" x14ac:dyDescent="0.25">
      <c r="A104" s="16" t="s">
        <v>16</v>
      </c>
      <c r="C104" s="18">
        <v>0.24990399999999999</v>
      </c>
      <c r="D104" s="18">
        <v>0.25240400000000002</v>
      </c>
      <c r="E104" s="220">
        <v>0.25240400000000002</v>
      </c>
      <c r="F104" s="220">
        <v>0.25240400000000002</v>
      </c>
    </row>
    <row r="105" spans="1:6" x14ac:dyDescent="0.25">
      <c r="A105" s="16" t="s">
        <v>17</v>
      </c>
      <c r="C105" s="18">
        <v>0.24990399999999999</v>
      </c>
      <c r="D105" s="18">
        <v>0.25240400000000002</v>
      </c>
      <c r="E105" s="220">
        <v>0.25240400000000002</v>
      </c>
      <c r="F105" s="220">
        <v>0.25240400000000002</v>
      </c>
    </row>
    <row r="106" spans="1:6" x14ac:dyDescent="0.25">
      <c r="A106" s="16" t="s">
        <v>18</v>
      </c>
      <c r="C106" s="18">
        <v>0.24990399999999999</v>
      </c>
      <c r="D106" s="18">
        <v>0.25240400000000002</v>
      </c>
      <c r="E106" s="220">
        <v>0.25240400000000002</v>
      </c>
      <c r="F106" s="220">
        <v>0.25240400000000002</v>
      </c>
    </row>
    <row r="107" spans="1:6" x14ac:dyDescent="0.25">
      <c r="A107" s="16" t="s">
        <v>19</v>
      </c>
      <c r="C107" s="18">
        <v>0.24990399999999999</v>
      </c>
      <c r="D107" s="18">
        <v>0.25240400000000002</v>
      </c>
      <c r="E107" s="220">
        <v>0.25240400000000002</v>
      </c>
      <c r="F107" s="220">
        <v>0.25240400000000002</v>
      </c>
    </row>
    <row r="108" spans="1:6" x14ac:dyDescent="0.25">
      <c r="A108" s="16" t="s">
        <v>20</v>
      </c>
      <c r="C108" s="18">
        <v>0.24990399999999999</v>
      </c>
      <c r="D108" s="18">
        <v>0.25240400000000002</v>
      </c>
      <c r="E108" s="220">
        <v>0.25240400000000002</v>
      </c>
      <c r="F108" s="220">
        <v>0.25240400000000002</v>
      </c>
    </row>
    <row r="109" spans="1:6" x14ac:dyDescent="0.25">
      <c r="A109" s="16" t="s">
        <v>21</v>
      </c>
      <c r="C109" s="18">
        <v>0.24990399999999999</v>
      </c>
      <c r="D109" s="18">
        <v>0.25240400000000002</v>
      </c>
      <c r="E109" s="220">
        <v>0.25240400000000002</v>
      </c>
      <c r="F109" s="220">
        <v>0.25240400000000002</v>
      </c>
    </row>
    <row r="110" spans="1:6" x14ac:dyDescent="0.25">
      <c r="A110" s="16" t="s">
        <v>22</v>
      </c>
      <c r="C110" s="18">
        <v>0.24990399999999999</v>
      </c>
      <c r="D110" s="18">
        <v>0.25240400000000002</v>
      </c>
      <c r="E110" s="220">
        <v>0.25240400000000002</v>
      </c>
      <c r="F110" s="220">
        <v>0.25240400000000002</v>
      </c>
    </row>
    <row r="111" spans="1:6" x14ac:dyDescent="0.25">
      <c r="A111" s="16" t="s">
        <v>23</v>
      </c>
      <c r="C111" s="18">
        <v>0.24990399999999999</v>
      </c>
      <c r="D111" s="18">
        <v>0.25240400000000002</v>
      </c>
      <c r="E111" s="220">
        <v>0.25240400000000002</v>
      </c>
      <c r="F111" s="220">
        <v>0.25240400000000002</v>
      </c>
    </row>
    <row r="112" spans="1:6" x14ac:dyDescent="0.25">
      <c r="A112" s="16" t="s">
        <v>24</v>
      </c>
      <c r="C112" s="18">
        <v>0</v>
      </c>
      <c r="D112" s="18">
        <v>0</v>
      </c>
      <c r="E112" s="220">
        <v>0.25240400000000002</v>
      </c>
      <c r="F112" s="220">
        <v>0.25240400000000002</v>
      </c>
    </row>
    <row r="113" spans="1:6" x14ac:dyDescent="0.25">
      <c r="A113" s="36" t="s">
        <v>795</v>
      </c>
      <c r="C113" s="18">
        <v>0</v>
      </c>
      <c r="D113" s="18">
        <v>0</v>
      </c>
      <c r="E113" s="220">
        <v>0.25240400000000002</v>
      </c>
      <c r="F113" s="220">
        <v>0</v>
      </c>
    </row>
    <row r="114" spans="1:6" x14ac:dyDescent="0.25">
      <c r="C114" s="18"/>
      <c r="D114" s="18"/>
      <c r="E114" s="220"/>
      <c r="F114" s="220"/>
    </row>
    <row r="115" spans="1:6" x14ac:dyDescent="0.25">
      <c r="A115" s="49" t="s">
        <v>32</v>
      </c>
      <c r="C115" s="18"/>
      <c r="D115" s="18"/>
      <c r="E115" s="220"/>
      <c r="F115" s="220"/>
    </row>
    <row r="116" spans="1:6" x14ac:dyDescent="0.25">
      <c r="A116" s="16" t="s">
        <v>628</v>
      </c>
      <c r="C116" s="18"/>
      <c r="D116" s="18"/>
      <c r="E116" s="220"/>
      <c r="F116" s="220"/>
    </row>
    <row r="117" spans="1:6" x14ac:dyDescent="0.25">
      <c r="A117" s="16" t="s">
        <v>10</v>
      </c>
      <c r="C117" s="18">
        <v>0</v>
      </c>
      <c r="D117" s="18">
        <v>0</v>
      </c>
      <c r="E117" s="220">
        <v>0.25240400000000002</v>
      </c>
      <c r="F117" s="220">
        <v>0.25240400000000002</v>
      </c>
    </row>
    <row r="118" spans="1:6" x14ac:dyDescent="0.25">
      <c r="A118" s="16" t="s">
        <v>11</v>
      </c>
      <c r="C118" s="18">
        <v>0</v>
      </c>
      <c r="D118" s="18">
        <v>0</v>
      </c>
      <c r="E118" s="220">
        <v>0</v>
      </c>
      <c r="F118" s="220">
        <v>0</v>
      </c>
    </row>
    <row r="119" spans="1:6" x14ac:dyDescent="0.25">
      <c r="A119" s="16" t="s">
        <v>629</v>
      </c>
      <c r="C119" s="18">
        <v>0</v>
      </c>
      <c r="D119" s="18">
        <v>0</v>
      </c>
      <c r="E119" s="220">
        <v>0</v>
      </c>
      <c r="F119" s="220">
        <v>0</v>
      </c>
    </row>
    <row r="120" spans="1:6" x14ac:dyDescent="0.25">
      <c r="A120" s="16" t="s">
        <v>13</v>
      </c>
      <c r="C120" s="18">
        <v>0.24990399999999999</v>
      </c>
      <c r="D120" s="18">
        <v>0.25240400000000002</v>
      </c>
      <c r="E120" s="220">
        <v>0.25240400000000002</v>
      </c>
      <c r="F120" s="220">
        <v>0.25240400000000002</v>
      </c>
    </row>
    <row r="121" spans="1:6" x14ac:dyDescent="0.25">
      <c r="A121" s="16" t="s">
        <v>14</v>
      </c>
      <c r="C121" s="18">
        <v>0.24990399999999999</v>
      </c>
      <c r="D121" s="18">
        <v>0.25240400000000002</v>
      </c>
      <c r="E121" s="220">
        <v>0.25169533858269999</v>
      </c>
      <c r="F121" s="220">
        <v>0.25240400000000002</v>
      </c>
    </row>
    <row r="122" spans="1:6" x14ac:dyDescent="0.25">
      <c r="A122" s="16" t="s">
        <v>15</v>
      </c>
      <c r="C122" s="18">
        <v>0.24990399999999999</v>
      </c>
      <c r="D122" s="18">
        <v>0.25240400000000002</v>
      </c>
      <c r="E122" s="220">
        <v>0.25192780952380001</v>
      </c>
      <c r="F122" s="220">
        <v>0.25240400000000002</v>
      </c>
    </row>
    <row r="123" spans="1:6" x14ac:dyDescent="0.25">
      <c r="A123" s="16" t="s">
        <v>16</v>
      </c>
      <c r="C123" s="18">
        <v>0.2496897142857</v>
      </c>
      <c r="D123" s="18">
        <v>0.25224357219249999</v>
      </c>
      <c r="E123" s="220">
        <v>0.25240400000000002</v>
      </c>
      <c r="F123" s="220">
        <v>0.25240400000000002</v>
      </c>
    </row>
    <row r="124" spans="1:6" x14ac:dyDescent="0.25">
      <c r="A124" s="16" t="s">
        <v>17</v>
      </c>
      <c r="C124" s="18">
        <v>0.22275071532849999</v>
      </c>
      <c r="D124" s="18">
        <v>0.23166870588239999</v>
      </c>
      <c r="E124" s="220">
        <v>0.2293379622642</v>
      </c>
      <c r="F124" s="220">
        <v>0.2319784680851</v>
      </c>
    </row>
    <row r="125" spans="1:6" x14ac:dyDescent="0.25">
      <c r="A125" s="16" t="s">
        <v>18</v>
      </c>
      <c r="C125" s="18">
        <v>0.22199702325580001</v>
      </c>
      <c r="D125" s="18">
        <v>0.2215706666667</v>
      </c>
      <c r="E125" s="220">
        <v>0.22085561290319999</v>
      </c>
      <c r="F125" s="220">
        <v>0.22348313669059999</v>
      </c>
    </row>
    <row r="126" spans="1:6" x14ac:dyDescent="0.25">
      <c r="A126" s="16" t="s">
        <v>19</v>
      </c>
      <c r="C126" s="18">
        <v>0.2019819220779</v>
      </c>
      <c r="D126" s="18">
        <v>0.2014362580645</v>
      </c>
      <c r="E126" s="220">
        <v>0.19855784615380001</v>
      </c>
      <c r="F126" s="220">
        <v>0.2106472432432</v>
      </c>
    </row>
    <row r="127" spans="1:6" x14ac:dyDescent="0.25">
      <c r="A127" s="16" t="s">
        <v>20</v>
      </c>
      <c r="C127" s="18">
        <v>0.18990399999999999</v>
      </c>
      <c r="D127" s="18">
        <v>0.190529</v>
      </c>
      <c r="E127" s="220">
        <v>0.19154685714290001</v>
      </c>
      <c r="F127" s="220">
        <v>0.1906392941176</v>
      </c>
    </row>
    <row r="128" spans="1:6" x14ac:dyDescent="0.25">
      <c r="A128" s="16" t="s">
        <v>21</v>
      </c>
      <c r="C128" s="18">
        <v>0.19263127272729999</v>
      </c>
      <c r="D128" s="18">
        <v>0.183029</v>
      </c>
      <c r="E128" s="220">
        <v>0.18240400000000001</v>
      </c>
      <c r="F128" s="220">
        <v>0.18831309090910001</v>
      </c>
    </row>
    <row r="129" spans="1:6" x14ac:dyDescent="0.25">
      <c r="A129" s="16" t="s">
        <v>22</v>
      </c>
      <c r="C129" s="18">
        <v>0.174904</v>
      </c>
      <c r="D129" s="18">
        <v>0.19240399999999999</v>
      </c>
      <c r="E129" s="220">
        <v>0.17740400000000001</v>
      </c>
      <c r="F129" s="220">
        <v>0.18740399999999999</v>
      </c>
    </row>
    <row r="130" spans="1:6" x14ac:dyDescent="0.25">
      <c r="A130" s="16" t="s">
        <v>23</v>
      </c>
      <c r="C130" s="18">
        <v>0.18490400000000001</v>
      </c>
      <c r="D130" s="18">
        <v>0.19240399999999999</v>
      </c>
      <c r="E130" s="220">
        <v>0.17740400000000001</v>
      </c>
      <c r="F130" s="220">
        <v>0.16240399999999999</v>
      </c>
    </row>
    <row r="131" spans="1:6" x14ac:dyDescent="0.25">
      <c r="A131" s="16" t="s">
        <v>24</v>
      </c>
      <c r="C131" s="18">
        <v>0</v>
      </c>
      <c r="D131" s="18">
        <v>0</v>
      </c>
      <c r="E131" s="220">
        <v>0.19240399999999999</v>
      </c>
      <c r="F131" s="220">
        <v>0.19240399999999999</v>
      </c>
    </row>
    <row r="132" spans="1:6" x14ac:dyDescent="0.25">
      <c r="A132" s="36" t="s">
        <v>795</v>
      </c>
      <c r="C132" s="18">
        <v>0</v>
      </c>
      <c r="D132" s="18">
        <v>0</v>
      </c>
      <c r="E132" s="220">
        <v>0.16240399999999999</v>
      </c>
      <c r="F132" s="220">
        <v>0</v>
      </c>
    </row>
    <row r="133" spans="1:6" x14ac:dyDescent="0.25">
      <c r="C133" s="18"/>
      <c r="D133" s="18"/>
      <c r="E133" s="220"/>
      <c r="F133" s="220"/>
    </row>
    <row r="134" spans="1:6" x14ac:dyDescent="0.25">
      <c r="A134" s="49" t="s">
        <v>33</v>
      </c>
      <c r="C134" s="18"/>
      <c r="D134" s="18"/>
      <c r="E134" s="220"/>
      <c r="F134" s="220"/>
    </row>
    <row r="135" spans="1:6" x14ac:dyDescent="0.25">
      <c r="A135" s="16" t="s">
        <v>628</v>
      </c>
      <c r="C135" s="18"/>
      <c r="D135" s="18"/>
      <c r="E135" s="220"/>
      <c r="F135" s="220"/>
    </row>
    <row r="136" spans="1:6" x14ac:dyDescent="0.25">
      <c r="A136" s="16" t="s">
        <v>10</v>
      </c>
      <c r="C136" s="18">
        <v>0</v>
      </c>
      <c r="D136" s="18">
        <v>0</v>
      </c>
      <c r="E136" s="220">
        <v>0</v>
      </c>
      <c r="F136" s="220">
        <v>0</v>
      </c>
    </row>
    <row r="137" spans="1:6" x14ac:dyDescent="0.25">
      <c r="A137" s="16" t="s">
        <v>11</v>
      </c>
      <c r="C137" s="18">
        <v>0</v>
      </c>
      <c r="D137" s="18">
        <v>0</v>
      </c>
      <c r="E137" s="220">
        <v>0</v>
      </c>
      <c r="F137" s="220">
        <v>0</v>
      </c>
    </row>
    <row r="138" spans="1:6" x14ac:dyDescent="0.25">
      <c r="A138" s="16" t="s">
        <v>629</v>
      </c>
      <c r="C138" s="18">
        <v>0</v>
      </c>
      <c r="D138" s="18">
        <v>0</v>
      </c>
      <c r="E138" s="220">
        <v>0</v>
      </c>
      <c r="F138" s="220">
        <v>0</v>
      </c>
    </row>
    <row r="139" spans="1:6" x14ac:dyDescent="0.25">
      <c r="A139" s="16" t="s">
        <v>13</v>
      </c>
      <c r="C139" s="18">
        <v>0</v>
      </c>
      <c r="D139" s="18">
        <v>0</v>
      </c>
      <c r="E139" s="220">
        <v>0</v>
      </c>
      <c r="F139" s="220">
        <v>0</v>
      </c>
    </row>
    <row r="140" spans="1:6" x14ac:dyDescent="0.25">
      <c r="A140" s="16" t="s">
        <v>14</v>
      </c>
      <c r="C140" s="18">
        <v>0</v>
      </c>
      <c r="D140" s="18">
        <v>0</v>
      </c>
      <c r="E140" s="220">
        <v>0</v>
      </c>
      <c r="F140" s="220">
        <v>0</v>
      </c>
    </row>
    <row r="141" spans="1:6" x14ac:dyDescent="0.25">
      <c r="A141" s="16" t="s">
        <v>15</v>
      </c>
      <c r="C141" s="18">
        <v>0</v>
      </c>
      <c r="D141" s="18">
        <v>0</v>
      </c>
      <c r="E141" s="220">
        <v>0</v>
      </c>
      <c r="F141" s="220">
        <v>0</v>
      </c>
    </row>
    <row r="142" spans="1:6" x14ac:dyDescent="0.25">
      <c r="A142" s="16" t="s">
        <v>16</v>
      </c>
      <c r="C142" s="18">
        <v>0</v>
      </c>
      <c r="D142" s="18">
        <v>0</v>
      </c>
      <c r="E142" s="220">
        <v>0</v>
      </c>
      <c r="F142" s="220">
        <v>0</v>
      </c>
    </row>
    <row r="143" spans="1:6" x14ac:dyDescent="0.25">
      <c r="A143" s="16" t="s">
        <v>17</v>
      </c>
      <c r="C143" s="18">
        <v>0</v>
      </c>
      <c r="D143" s="18">
        <v>0</v>
      </c>
      <c r="E143" s="220">
        <v>0</v>
      </c>
      <c r="F143" s="220">
        <v>0</v>
      </c>
    </row>
    <row r="144" spans="1:6" x14ac:dyDescent="0.25">
      <c r="A144" s="16" t="s">
        <v>18</v>
      </c>
      <c r="C144" s="18">
        <v>0</v>
      </c>
      <c r="D144" s="18">
        <v>0</v>
      </c>
      <c r="E144" s="220">
        <v>0</v>
      </c>
      <c r="F144" s="220">
        <v>0</v>
      </c>
    </row>
    <row r="145" spans="1:6" x14ac:dyDescent="0.25">
      <c r="A145" s="16" t="s">
        <v>19</v>
      </c>
      <c r="C145" s="18">
        <v>0</v>
      </c>
      <c r="D145" s="18">
        <v>0</v>
      </c>
      <c r="E145" s="220">
        <v>0</v>
      </c>
      <c r="F145" s="220">
        <v>0</v>
      </c>
    </row>
    <row r="146" spans="1:6" x14ac:dyDescent="0.25">
      <c r="A146" s="16" t="s">
        <v>20</v>
      </c>
      <c r="C146" s="18">
        <v>0</v>
      </c>
      <c r="D146" s="18">
        <v>0</v>
      </c>
      <c r="E146" s="220">
        <v>0</v>
      </c>
      <c r="F146" s="220">
        <v>0</v>
      </c>
    </row>
    <row r="147" spans="1:6" x14ac:dyDescent="0.25">
      <c r="A147" s="16" t="s">
        <v>21</v>
      </c>
      <c r="C147" s="18">
        <v>0</v>
      </c>
      <c r="D147" s="18">
        <v>0</v>
      </c>
      <c r="E147" s="220">
        <v>0</v>
      </c>
      <c r="F147" s="220">
        <v>0</v>
      </c>
    </row>
    <row r="148" spans="1:6" x14ac:dyDescent="0.25">
      <c r="A148" s="16" t="s">
        <v>22</v>
      </c>
      <c r="C148" s="18">
        <v>0</v>
      </c>
      <c r="D148" s="18">
        <v>0</v>
      </c>
      <c r="E148" s="220">
        <v>0</v>
      </c>
      <c r="F148" s="220">
        <v>0</v>
      </c>
    </row>
    <row r="149" spans="1:6" x14ac:dyDescent="0.25">
      <c r="A149" s="16" t="s">
        <v>23</v>
      </c>
      <c r="C149" s="18">
        <v>0</v>
      </c>
      <c r="D149" s="18">
        <v>0</v>
      </c>
      <c r="E149" s="220">
        <v>0</v>
      </c>
      <c r="F149" s="220">
        <v>0</v>
      </c>
    </row>
    <row r="150" spans="1:6" x14ac:dyDescent="0.25">
      <c r="A150" s="16" t="s">
        <v>24</v>
      </c>
      <c r="C150" s="18">
        <v>0</v>
      </c>
      <c r="D150" s="18">
        <v>0</v>
      </c>
      <c r="E150" s="220">
        <v>0</v>
      </c>
      <c r="F150" s="220">
        <v>0</v>
      </c>
    </row>
    <row r="151" spans="1:6" x14ac:dyDescent="0.25">
      <c r="A151" s="36" t="s">
        <v>795</v>
      </c>
      <c r="C151" s="18">
        <v>0</v>
      </c>
      <c r="D151" s="18">
        <v>0</v>
      </c>
      <c r="E151" s="220">
        <v>0</v>
      </c>
      <c r="F151" s="220">
        <v>0</v>
      </c>
    </row>
    <row r="152" spans="1:6" x14ac:dyDescent="0.25">
      <c r="C152" s="18"/>
      <c r="D152" s="18"/>
      <c r="E152" s="220"/>
      <c r="F152" s="220"/>
    </row>
    <row r="153" spans="1:6" x14ac:dyDescent="0.25">
      <c r="A153" s="49" t="s">
        <v>34</v>
      </c>
    </row>
    <row r="154" spans="1:6" x14ac:dyDescent="0.25">
      <c r="A154" s="16" t="s">
        <v>651</v>
      </c>
    </row>
    <row r="155" spans="1:6" x14ac:dyDescent="0.25">
      <c r="A155" s="28" t="s">
        <v>10</v>
      </c>
      <c r="C155" s="19">
        <v>0</v>
      </c>
      <c r="D155" s="19">
        <v>0</v>
      </c>
      <c r="E155" s="224">
        <v>500</v>
      </c>
      <c r="F155" s="224">
        <v>500</v>
      </c>
    </row>
    <row r="156" spans="1:6" x14ac:dyDescent="0.25">
      <c r="A156" s="28" t="s">
        <v>11</v>
      </c>
      <c r="C156" s="19">
        <v>0</v>
      </c>
      <c r="D156" s="19">
        <v>0</v>
      </c>
      <c r="E156" s="224">
        <v>0</v>
      </c>
      <c r="F156" s="224">
        <v>0</v>
      </c>
    </row>
    <row r="157" spans="1:6" x14ac:dyDescent="0.25">
      <c r="A157" s="28" t="s">
        <v>629</v>
      </c>
      <c r="C157" s="19">
        <v>0</v>
      </c>
      <c r="D157" s="19">
        <v>0</v>
      </c>
      <c r="E157" s="224">
        <v>0</v>
      </c>
      <c r="F157" s="224">
        <v>0</v>
      </c>
    </row>
    <row r="158" spans="1:6" x14ac:dyDescent="0.25">
      <c r="A158" s="28" t="s">
        <v>13</v>
      </c>
      <c r="C158" s="19">
        <v>500</v>
      </c>
      <c r="D158" s="19">
        <v>500</v>
      </c>
      <c r="E158" s="224">
        <v>500</v>
      </c>
      <c r="F158" s="224">
        <v>500</v>
      </c>
    </row>
    <row r="159" spans="1:6" x14ac:dyDescent="0.25">
      <c r="A159" s="28" t="s">
        <v>14</v>
      </c>
      <c r="C159" s="19">
        <v>500</v>
      </c>
      <c r="D159" s="19">
        <v>500</v>
      </c>
      <c r="E159" s="224">
        <v>500</v>
      </c>
      <c r="F159" s="224">
        <v>500</v>
      </c>
    </row>
    <row r="160" spans="1:6" x14ac:dyDescent="0.25">
      <c r="A160" s="28" t="s">
        <v>15</v>
      </c>
      <c r="C160" s="19">
        <v>500</v>
      </c>
      <c r="D160" s="19">
        <v>500</v>
      </c>
      <c r="E160" s="224">
        <v>513.661202</v>
      </c>
      <c r="F160" s="224">
        <v>500</v>
      </c>
    </row>
    <row r="161" spans="1:6" x14ac:dyDescent="0.25">
      <c r="A161" s="28" t="s">
        <v>16</v>
      </c>
      <c r="C161" s="19">
        <v>2375</v>
      </c>
      <c r="D161" s="19">
        <v>2444.886364</v>
      </c>
      <c r="E161" s="224">
        <v>2366.666667</v>
      </c>
      <c r="F161" s="224">
        <v>2395.4545450000001</v>
      </c>
    </row>
    <row r="162" spans="1:6" x14ac:dyDescent="0.25">
      <c r="A162" s="28" t="s">
        <v>17</v>
      </c>
      <c r="C162" s="19">
        <v>3534.3065689999999</v>
      </c>
      <c r="D162" s="19">
        <v>3594.708995</v>
      </c>
      <c r="E162" s="224">
        <v>3638.5786800000001</v>
      </c>
      <c r="F162" s="224">
        <v>3569.5652169999998</v>
      </c>
    </row>
    <row r="163" spans="1:6" x14ac:dyDescent="0.25">
      <c r="A163" s="28" t="s">
        <v>18</v>
      </c>
      <c r="C163" s="19">
        <v>4223.2558140000001</v>
      </c>
      <c r="D163" s="19">
        <v>4336.2962960000004</v>
      </c>
      <c r="E163" s="224">
        <v>4463.8888889999998</v>
      </c>
      <c r="F163" s="224">
        <v>4625.5474450000002</v>
      </c>
    </row>
    <row r="164" spans="1:6" x14ac:dyDescent="0.25">
      <c r="A164" s="28" t="s">
        <v>19</v>
      </c>
      <c r="C164" s="19">
        <v>5702.5974029999998</v>
      </c>
      <c r="D164" s="19">
        <v>6289.6551719999998</v>
      </c>
      <c r="E164" s="224">
        <v>5540.2777779999997</v>
      </c>
      <c r="F164" s="224">
        <v>6026.0273969999998</v>
      </c>
    </row>
    <row r="165" spans="1:6" x14ac:dyDescent="0.25">
      <c r="A165" s="28" t="s">
        <v>20</v>
      </c>
      <c r="C165" s="19">
        <v>8696.2962960000004</v>
      </c>
      <c r="D165" s="19">
        <v>7669.5652170000003</v>
      </c>
      <c r="E165" s="224">
        <v>8746.875</v>
      </c>
      <c r="F165" s="224">
        <v>8352</v>
      </c>
    </row>
    <row r="166" spans="1:6" x14ac:dyDescent="0.25">
      <c r="A166" s="28" t="s">
        <v>21</v>
      </c>
      <c r="C166" s="19">
        <v>7436.363636</v>
      </c>
      <c r="D166" s="19">
        <v>8228.5714289999996</v>
      </c>
      <c r="E166" s="224">
        <v>6164.7058820000002</v>
      </c>
      <c r="F166" s="224">
        <v>8481.8181820000009</v>
      </c>
    </row>
    <row r="167" spans="1:6" x14ac:dyDescent="0.25">
      <c r="A167" s="28" t="s">
        <v>22</v>
      </c>
      <c r="C167" s="19">
        <v>5516.6666670000004</v>
      </c>
      <c r="D167" s="19">
        <v>9375</v>
      </c>
      <c r="E167" s="224">
        <v>6983.3333329999996</v>
      </c>
      <c r="F167" s="224">
        <v>7800</v>
      </c>
    </row>
    <row r="168" spans="1:6" x14ac:dyDescent="0.25">
      <c r="A168" s="28" t="s">
        <v>23</v>
      </c>
      <c r="C168" s="19">
        <v>8200</v>
      </c>
      <c r="D168" s="19">
        <v>7200</v>
      </c>
      <c r="E168" s="224">
        <v>5400</v>
      </c>
      <c r="F168" s="224">
        <v>5400</v>
      </c>
    </row>
    <row r="169" spans="1:6" x14ac:dyDescent="0.25">
      <c r="A169" s="28" t="s">
        <v>24</v>
      </c>
      <c r="C169" s="19">
        <v>0</v>
      </c>
      <c r="D169" s="19">
        <v>0</v>
      </c>
      <c r="E169" s="224">
        <v>4500</v>
      </c>
      <c r="F169" s="224">
        <v>0</v>
      </c>
    </row>
    <row r="170" spans="1:6" x14ac:dyDescent="0.25">
      <c r="A170" s="36" t="s">
        <v>795</v>
      </c>
      <c r="C170" s="19">
        <v>0</v>
      </c>
      <c r="D170" s="19">
        <v>0</v>
      </c>
      <c r="E170" s="224">
        <v>9000</v>
      </c>
      <c r="F170" s="224">
        <v>0</v>
      </c>
    </row>
    <row r="171" spans="1:6" x14ac:dyDescent="0.25">
      <c r="A171" s="28"/>
      <c r="C171" s="19"/>
      <c r="D171" s="19"/>
      <c r="E171" s="224"/>
      <c r="F171" s="224"/>
    </row>
    <row r="172" spans="1:6" x14ac:dyDescent="0.25">
      <c r="A172" s="16" t="s">
        <v>652</v>
      </c>
      <c r="C172" s="18">
        <v>0.14731028633019999</v>
      </c>
      <c r="D172" s="18">
        <v>0.15305135135139999</v>
      </c>
      <c r="E172" s="220">
        <v>0.14490873348710001</v>
      </c>
      <c r="F172" s="220">
        <v>0.18815342305819999</v>
      </c>
    </row>
    <row r="173" spans="1:6" x14ac:dyDescent="0.25">
      <c r="A173" s="16" t="s">
        <v>35</v>
      </c>
      <c r="C173" s="18">
        <v>0.23199541274239999</v>
      </c>
      <c r="D173" s="18">
        <v>0.23457099801190001</v>
      </c>
      <c r="E173" s="220">
        <v>0.2349754285714</v>
      </c>
      <c r="F173" s="220">
        <v>0.23651305550150001</v>
      </c>
    </row>
    <row r="174" spans="1:6" x14ac:dyDescent="0.25">
      <c r="A174" s="16" t="s">
        <v>36</v>
      </c>
      <c r="C174" s="18">
        <v>0.24990399999999999</v>
      </c>
      <c r="D174" s="18">
        <v>0.25240400000000002</v>
      </c>
      <c r="E174" s="220">
        <v>0.25240400000000002</v>
      </c>
      <c r="F174" s="220">
        <v>0.25240400000000002</v>
      </c>
    </row>
    <row r="175" spans="1:6" x14ac:dyDescent="0.25">
      <c r="A175" s="16" t="s">
        <v>37</v>
      </c>
      <c r="C175" s="18">
        <v>0.23199541274239999</v>
      </c>
      <c r="D175" s="18">
        <v>0.23457099801190001</v>
      </c>
      <c r="E175" s="220">
        <v>0.2349754285714</v>
      </c>
      <c r="F175" s="220">
        <v>0.23651305550150001</v>
      </c>
    </row>
    <row r="176" spans="1:6" x14ac:dyDescent="0.25">
      <c r="A176" s="16" t="s">
        <v>38</v>
      </c>
      <c r="C176" s="18">
        <v>0</v>
      </c>
      <c r="D176" s="18">
        <v>0</v>
      </c>
      <c r="E176" s="220">
        <v>0</v>
      </c>
      <c r="F176" s="220">
        <v>0</v>
      </c>
    </row>
    <row r="177" spans="1:6" x14ac:dyDescent="0.25">
      <c r="A177" s="16" t="s">
        <v>39</v>
      </c>
      <c r="C177" s="18">
        <v>0.1606331375808</v>
      </c>
      <c r="D177" s="18">
        <v>0.16232499933729999</v>
      </c>
      <c r="E177" s="220">
        <v>0.16245980952379999</v>
      </c>
      <c r="F177" s="220">
        <v>0.16297235183379999</v>
      </c>
    </row>
    <row r="179" spans="1:6" ht="18" x14ac:dyDescent="0.25">
      <c r="A179" s="97" t="s">
        <v>516</v>
      </c>
    </row>
    <row r="180" spans="1:6" x14ac:dyDescent="0.25">
      <c r="A180" s="17" t="s">
        <v>746</v>
      </c>
      <c r="C180" s="17">
        <v>716</v>
      </c>
      <c r="D180" s="17">
        <v>1733</v>
      </c>
      <c r="E180" s="218">
        <v>2784</v>
      </c>
      <c r="F180" s="218">
        <v>3785</v>
      </c>
    </row>
    <row r="181" spans="1:6" x14ac:dyDescent="0.25">
      <c r="A181" s="36" t="s">
        <v>656</v>
      </c>
      <c r="C181" s="17">
        <v>716</v>
      </c>
      <c r="D181" s="17">
        <v>1732</v>
      </c>
      <c r="E181" s="218">
        <v>2779</v>
      </c>
      <c r="F181" s="218">
        <v>3777</v>
      </c>
    </row>
    <row r="182" spans="1:6" x14ac:dyDescent="0.25">
      <c r="A182" s="16" t="s">
        <v>41</v>
      </c>
    </row>
    <row r="183" spans="1:6" x14ac:dyDescent="0.25">
      <c r="A183" s="36" t="s">
        <v>42</v>
      </c>
      <c r="C183" s="17">
        <v>0</v>
      </c>
      <c r="D183" s="17">
        <v>0</v>
      </c>
      <c r="E183" s="218">
        <v>0</v>
      </c>
      <c r="F183" s="218">
        <v>1</v>
      </c>
    </row>
    <row r="184" spans="1:6" x14ac:dyDescent="0.25">
      <c r="A184" s="36" t="s">
        <v>43</v>
      </c>
      <c r="C184" s="17">
        <v>6</v>
      </c>
      <c r="D184" s="17">
        <v>14</v>
      </c>
      <c r="E184" s="218">
        <v>18</v>
      </c>
      <c r="F184" s="218">
        <v>25</v>
      </c>
    </row>
    <row r="185" spans="1:6" x14ac:dyDescent="0.25">
      <c r="A185" s="36" t="s">
        <v>44</v>
      </c>
      <c r="C185" s="17">
        <v>135</v>
      </c>
      <c r="D185" s="17">
        <v>294</v>
      </c>
      <c r="E185" s="218">
        <v>466</v>
      </c>
      <c r="F185" s="218">
        <v>525</v>
      </c>
    </row>
    <row r="186" spans="1:6" x14ac:dyDescent="0.25">
      <c r="A186" s="36" t="s">
        <v>45</v>
      </c>
      <c r="C186" s="17">
        <v>191</v>
      </c>
      <c r="D186" s="17">
        <v>596</v>
      </c>
      <c r="E186" s="218">
        <v>1214</v>
      </c>
      <c r="F186" s="218">
        <v>1916</v>
      </c>
    </row>
    <row r="187" spans="1:6" x14ac:dyDescent="0.25">
      <c r="A187" s="16" t="s">
        <v>734</v>
      </c>
      <c r="C187" s="18">
        <v>0.26675977653630001</v>
      </c>
      <c r="D187" s="18">
        <v>0.34391229082519997</v>
      </c>
      <c r="E187" s="220">
        <v>0.43606321839079998</v>
      </c>
      <c r="F187" s="220">
        <v>0.50620871862619998</v>
      </c>
    </row>
    <row r="188" spans="1:6" x14ac:dyDescent="0.25">
      <c r="A188" s="16" t="s">
        <v>726</v>
      </c>
      <c r="C188" s="18">
        <v>0.26675977653630001</v>
      </c>
      <c r="D188" s="18">
        <v>0.34411085450349999</v>
      </c>
      <c r="E188" s="220">
        <v>0.43684778697370003</v>
      </c>
      <c r="F188" s="220">
        <v>0.50728091077570003</v>
      </c>
    </row>
    <row r="189" spans="1:6" x14ac:dyDescent="0.25">
      <c r="A189" s="28" t="s">
        <v>46</v>
      </c>
      <c r="C189" s="19">
        <v>314345.42</v>
      </c>
      <c r="D189" s="19">
        <v>1135849.52</v>
      </c>
      <c r="E189" s="224">
        <v>2388125.89</v>
      </c>
      <c r="F189" s="224">
        <v>3899194.1</v>
      </c>
    </row>
    <row r="190" spans="1:6" x14ac:dyDescent="0.25">
      <c r="A190" s="28" t="s">
        <v>763</v>
      </c>
      <c r="C190" s="19">
        <v>314345.42</v>
      </c>
      <c r="D190" s="19">
        <v>1130419.98</v>
      </c>
      <c r="E190" s="224">
        <v>2376006.63</v>
      </c>
      <c r="F190" s="224">
        <v>3867401.33</v>
      </c>
    </row>
    <row r="191" spans="1:6" x14ac:dyDescent="0.25">
      <c r="A191" s="28" t="s">
        <v>653</v>
      </c>
      <c r="C191" s="19">
        <v>0</v>
      </c>
      <c r="D191" s="19">
        <v>690745.58</v>
      </c>
      <c r="E191" s="224">
        <v>822255.05</v>
      </c>
      <c r="F191" s="224">
        <v>869045.54</v>
      </c>
    </row>
    <row r="192" spans="1:6" x14ac:dyDescent="0.25">
      <c r="A192" s="28" t="s">
        <v>654</v>
      </c>
      <c r="C192" s="19">
        <v>314345.42</v>
      </c>
      <c r="D192" s="19">
        <v>445103.94</v>
      </c>
      <c r="E192" s="224">
        <v>1565870.84</v>
      </c>
      <c r="F192" s="224">
        <v>3030148.56</v>
      </c>
    </row>
    <row r="193" spans="1:6" x14ac:dyDescent="0.25">
      <c r="A193" s="28" t="s">
        <v>655</v>
      </c>
      <c r="C193" s="19">
        <v>2125500</v>
      </c>
      <c r="D193" s="19">
        <v>5080600</v>
      </c>
      <c r="E193" s="224">
        <v>8168100</v>
      </c>
      <c r="F193" s="224">
        <v>11350800</v>
      </c>
    </row>
    <row r="194" spans="1:6" x14ac:dyDescent="0.25">
      <c r="A194" s="19" t="s">
        <v>747</v>
      </c>
      <c r="C194" s="19">
        <v>0</v>
      </c>
      <c r="D194" s="19">
        <v>5400</v>
      </c>
      <c r="E194" s="224">
        <v>22400</v>
      </c>
      <c r="F194" s="224">
        <v>32500</v>
      </c>
    </row>
    <row r="195" spans="1:6" x14ac:dyDescent="0.25">
      <c r="A195" s="28" t="s">
        <v>748</v>
      </c>
      <c r="C195" s="19">
        <v>2125500</v>
      </c>
      <c r="D195" s="19">
        <v>5075200</v>
      </c>
      <c r="E195" s="224">
        <v>8145700</v>
      </c>
      <c r="F195" s="224">
        <v>11318300</v>
      </c>
    </row>
    <row r="196" spans="1:6" x14ac:dyDescent="0.25">
      <c r="A196" s="28" t="s">
        <v>862</v>
      </c>
      <c r="C196" s="19">
        <v>2968.5754189999998</v>
      </c>
      <c r="D196" s="19">
        <v>3038.636364</v>
      </c>
      <c r="E196" s="224">
        <v>3001.874311</v>
      </c>
      <c r="F196" s="224">
        <v>3018.0271200000002</v>
      </c>
    </row>
    <row r="197" spans="1:6" x14ac:dyDescent="0.25">
      <c r="A197" s="28" t="s">
        <v>50</v>
      </c>
      <c r="C197" s="19">
        <v>0</v>
      </c>
      <c r="D197" s="19">
        <v>-324.3</v>
      </c>
      <c r="E197" s="224">
        <v>-697.41</v>
      </c>
      <c r="F197" s="224">
        <v>-1570.34</v>
      </c>
    </row>
    <row r="198" spans="1:6" x14ac:dyDescent="0.25">
      <c r="A198" s="16" t="s">
        <v>51</v>
      </c>
      <c r="C198" s="18">
        <v>2.9377855800000002E-2</v>
      </c>
      <c r="D198" s="18">
        <v>9.6237356299999993E-2</v>
      </c>
      <c r="E198" s="220">
        <v>0.17455330990000001</v>
      </c>
      <c r="F198" s="220">
        <v>0.2381201456</v>
      </c>
    </row>
    <row r="199" spans="1:6" x14ac:dyDescent="0.25">
      <c r="A199" s="16" t="s">
        <v>800</v>
      </c>
      <c r="C199" s="18">
        <v>2.9394415862700002E-4</v>
      </c>
      <c r="D199" s="18">
        <v>5.5999671505779997E-3</v>
      </c>
      <c r="E199" s="220">
        <v>2.0247475312120001E-2</v>
      </c>
      <c r="F199" s="220">
        <v>2.7503467960209999E-2</v>
      </c>
    </row>
    <row r="201" spans="1:6" x14ac:dyDescent="0.25">
      <c r="A201" s="49" t="s">
        <v>53</v>
      </c>
    </row>
    <row r="202" spans="1:6" x14ac:dyDescent="0.25">
      <c r="A202" s="28" t="s">
        <v>517</v>
      </c>
      <c r="C202" s="19">
        <v>314345.42</v>
      </c>
      <c r="D202" s="19">
        <v>1118454.07</v>
      </c>
      <c r="E202" s="224">
        <v>2340815.13</v>
      </c>
      <c r="F202" s="224">
        <v>3765690.92</v>
      </c>
    </row>
    <row r="203" spans="1:6" x14ac:dyDescent="0.25">
      <c r="A203" s="28" t="s">
        <v>518</v>
      </c>
      <c r="C203" s="19">
        <v>0</v>
      </c>
      <c r="D203" s="19">
        <v>0</v>
      </c>
      <c r="E203" s="224">
        <v>0</v>
      </c>
      <c r="F203" s="224">
        <v>0</v>
      </c>
    </row>
    <row r="204" spans="1:6" x14ac:dyDescent="0.25">
      <c r="A204" s="28" t="s">
        <v>519</v>
      </c>
      <c r="C204" s="19">
        <v>0</v>
      </c>
      <c r="D204" s="19">
        <v>0</v>
      </c>
      <c r="E204" s="224">
        <v>0</v>
      </c>
      <c r="F204" s="224">
        <v>0</v>
      </c>
    </row>
    <row r="205" spans="1:6" x14ac:dyDescent="0.25">
      <c r="A205" s="28" t="s">
        <v>520</v>
      </c>
      <c r="C205" s="19">
        <v>0</v>
      </c>
      <c r="D205" s="19">
        <v>0</v>
      </c>
      <c r="E205" s="224">
        <v>0</v>
      </c>
      <c r="F205" s="224">
        <v>0</v>
      </c>
    </row>
    <row r="206" spans="1:6" x14ac:dyDescent="0.25">
      <c r="A206" s="28" t="s">
        <v>521</v>
      </c>
      <c r="C206" s="19">
        <v>0</v>
      </c>
      <c r="D206" s="19">
        <v>0</v>
      </c>
      <c r="E206" s="224">
        <v>0</v>
      </c>
      <c r="F206" s="224">
        <v>0</v>
      </c>
    </row>
    <row r="207" spans="1:6" x14ac:dyDescent="0.25">
      <c r="A207" s="28" t="s">
        <v>522</v>
      </c>
      <c r="C207" s="19">
        <v>0</v>
      </c>
      <c r="D207" s="19">
        <v>0</v>
      </c>
      <c r="E207" s="224">
        <v>0</v>
      </c>
      <c r="F207" s="224">
        <v>0</v>
      </c>
    </row>
    <row r="208" spans="1:6" x14ac:dyDescent="0.25">
      <c r="A208" s="28" t="s">
        <v>721</v>
      </c>
      <c r="C208" s="19">
        <v>0</v>
      </c>
      <c r="D208" s="19">
        <v>0</v>
      </c>
      <c r="E208" s="224">
        <v>0</v>
      </c>
      <c r="F208" s="224">
        <v>0</v>
      </c>
    </row>
    <row r="209" spans="1:6" x14ac:dyDescent="0.25">
      <c r="A209" s="28" t="s">
        <v>523</v>
      </c>
      <c r="C209" s="19">
        <v>0</v>
      </c>
      <c r="D209" s="19">
        <v>0</v>
      </c>
      <c r="E209" s="224">
        <v>0</v>
      </c>
      <c r="F209" s="224">
        <v>0</v>
      </c>
    </row>
    <row r="210" spans="1:6" x14ac:dyDescent="0.25">
      <c r="A210" s="28" t="s">
        <v>524</v>
      </c>
      <c r="C210" s="19">
        <v>0</v>
      </c>
      <c r="D210" s="19">
        <v>0</v>
      </c>
      <c r="E210" s="224">
        <v>0</v>
      </c>
      <c r="F210" s="224">
        <v>0</v>
      </c>
    </row>
    <row r="211" spans="1:6" x14ac:dyDescent="0.25">
      <c r="A211" s="28" t="s">
        <v>525</v>
      </c>
      <c r="C211" s="19">
        <v>0</v>
      </c>
      <c r="D211" s="19">
        <v>0</v>
      </c>
      <c r="E211" s="224">
        <v>0</v>
      </c>
      <c r="F211" s="224">
        <v>0</v>
      </c>
    </row>
    <row r="212" spans="1:6" x14ac:dyDescent="0.25">
      <c r="A212" s="28" t="s">
        <v>526</v>
      </c>
      <c r="C212" s="19">
        <v>0</v>
      </c>
      <c r="D212" s="19">
        <v>0</v>
      </c>
      <c r="E212" s="224">
        <v>0</v>
      </c>
      <c r="F212" s="224">
        <v>0</v>
      </c>
    </row>
    <row r="213" spans="1:6" x14ac:dyDescent="0.25">
      <c r="A213" s="28" t="s">
        <v>527</v>
      </c>
      <c r="C213" s="19">
        <v>0</v>
      </c>
      <c r="D213" s="19">
        <v>0</v>
      </c>
      <c r="E213" s="224">
        <v>0</v>
      </c>
      <c r="F213" s="224">
        <v>0</v>
      </c>
    </row>
    <row r="214" spans="1:6" x14ac:dyDescent="0.25">
      <c r="A214" s="28" t="s">
        <v>528</v>
      </c>
      <c r="C214" s="19">
        <v>0</v>
      </c>
      <c r="D214" s="19">
        <v>5429.54</v>
      </c>
      <c r="E214" s="224">
        <v>10886.35</v>
      </c>
      <c r="F214" s="224">
        <v>30614.67</v>
      </c>
    </row>
    <row r="215" spans="1:6" x14ac:dyDescent="0.25">
      <c r="A215" s="28" t="s">
        <v>529</v>
      </c>
      <c r="C215" s="19">
        <v>0</v>
      </c>
      <c r="D215" s="19">
        <v>0</v>
      </c>
      <c r="E215" s="224">
        <v>0</v>
      </c>
      <c r="F215" s="224">
        <v>0</v>
      </c>
    </row>
    <row r="216" spans="1:6" x14ac:dyDescent="0.25">
      <c r="A216" s="28" t="s">
        <v>530</v>
      </c>
      <c r="C216" s="19">
        <v>0</v>
      </c>
      <c r="D216" s="19">
        <v>0</v>
      </c>
      <c r="E216" s="224">
        <v>0</v>
      </c>
      <c r="F216" s="224">
        <v>0</v>
      </c>
    </row>
    <row r="217" spans="1:6" x14ac:dyDescent="0.25">
      <c r="A217" s="28" t="s">
        <v>531</v>
      </c>
      <c r="C217" s="19">
        <v>0</v>
      </c>
      <c r="D217" s="19">
        <v>0</v>
      </c>
      <c r="E217" s="224">
        <v>0</v>
      </c>
      <c r="F217" s="224">
        <v>0</v>
      </c>
    </row>
    <row r="218" spans="1:6" x14ac:dyDescent="0.25">
      <c r="A218" s="28" t="s">
        <v>532</v>
      </c>
      <c r="C218" s="19">
        <v>0</v>
      </c>
      <c r="D218" s="19">
        <v>0</v>
      </c>
      <c r="E218" s="224">
        <v>0</v>
      </c>
      <c r="F218" s="224">
        <v>0</v>
      </c>
    </row>
    <row r="219" spans="1:6" x14ac:dyDescent="0.25">
      <c r="A219" s="28" t="s">
        <v>533</v>
      </c>
      <c r="C219" s="19">
        <v>0</v>
      </c>
      <c r="D219" s="19">
        <v>0</v>
      </c>
      <c r="E219" s="224">
        <v>0</v>
      </c>
      <c r="F219" s="224">
        <v>0</v>
      </c>
    </row>
    <row r="220" spans="1:6" x14ac:dyDescent="0.25">
      <c r="A220" s="28" t="s">
        <v>534</v>
      </c>
      <c r="C220" s="19">
        <v>0</v>
      </c>
      <c r="D220" s="19">
        <v>0</v>
      </c>
      <c r="E220" s="224">
        <v>0</v>
      </c>
      <c r="F220" s="224">
        <v>0</v>
      </c>
    </row>
    <row r="221" spans="1:6" x14ac:dyDescent="0.25">
      <c r="A221" s="28" t="s">
        <v>535</v>
      </c>
      <c r="C221" s="19">
        <v>0</v>
      </c>
      <c r="D221" s="19">
        <v>0</v>
      </c>
      <c r="E221" s="224">
        <v>0</v>
      </c>
      <c r="F221" s="224">
        <v>0</v>
      </c>
    </row>
    <row r="222" spans="1:6" x14ac:dyDescent="0.25">
      <c r="A222" s="28" t="s">
        <v>536</v>
      </c>
      <c r="C222" s="19">
        <v>0</v>
      </c>
      <c r="D222" s="19">
        <v>0</v>
      </c>
      <c r="E222" s="224">
        <v>0</v>
      </c>
      <c r="F222" s="224">
        <v>0</v>
      </c>
    </row>
    <row r="223" spans="1:6" x14ac:dyDescent="0.25">
      <c r="A223" s="28" t="s">
        <v>537</v>
      </c>
      <c r="C223" s="19">
        <v>0</v>
      </c>
      <c r="D223" s="19">
        <v>0</v>
      </c>
      <c r="E223" s="224">
        <v>0</v>
      </c>
      <c r="F223" s="224">
        <v>0</v>
      </c>
    </row>
    <row r="224" spans="1:6" x14ac:dyDescent="0.25">
      <c r="A224" s="28" t="s">
        <v>538</v>
      </c>
      <c r="C224" s="19">
        <v>0</v>
      </c>
      <c r="D224" s="19">
        <v>0</v>
      </c>
      <c r="E224" s="224">
        <v>0</v>
      </c>
      <c r="F224" s="224">
        <v>0</v>
      </c>
    </row>
    <row r="225" spans="1:6" x14ac:dyDescent="0.25">
      <c r="A225" s="28" t="s">
        <v>539</v>
      </c>
      <c r="C225" s="19">
        <v>0</v>
      </c>
      <c r="D225" s="19">
        <v>0</v>
      </c>
      <c r="E225" s="224">
        <v>0</v>
      </c>
      <c r="F225" s="224">
        <v>0</v>
      </c>
    </row>
    <row r="226" spans="1:6" x14ac:dyDescent="0.25">
      <c r="A226" s="28" t="s">
        <v>540</v>
      </c>
      <c r="C226" s="19">
        <v>0</v>
      </c>
      <c r="D226" s="19">
        <v>0</v>
      </c>
      <c r="E226" s="224">
        <v>0</v>
      </c>
      <c r="F226" s="224">
        <v>0</v>
      </c>
    </row>
    <row r="227" spans="1:6" x14ac:dyDescent="0.25">
      <c r="A227" s="28" t="s">
        <v>541</v>
      </c>
      <c r="C227" s="19">
        <v>0</v>
      </c>
      <c r="D227" s="19">
        <v>0</v>
      </c>
      <c r="E227" s="224">
        <v>0</v>
      </c>
      <c r="F227" s="224">
        <v>0</v>
      </c>
    </row>
    <row r="228" spans="1:6" x14ac:dyDescent="0.25">
      <c r="A228" s="28" t="s">
        <v>542</v>
      </c>
      <c r="C228" s="19">
        <v>0</v>
      </c>
      <c r="D228" s="19">
        <v>0</v>
      </c>
      <c r="E228" s="224">
        <v>0</v>
      </c>
      <c r="F228" s="224">
        <v>0</v>
      </c>
    </row>
    <row r="229" spans="1:6" x14ac:dyDescent="0.25">
      <c r="A229" s="28" t="s">
        <v>543</v>
      </c>
      <c r="C229" s="19">
        <v>0</v>
      </c>
      <c r="D229" s="19">
        <v>0</v>
      </c>
      <c r="E229" s="224">
        <v>0</v>
      </c>
      <c r="F229" s="224">
        <v>0</v>
      </c>
    </row>
    <row r="230" spans="1:6" x14ac:dyDescent="0.25">
      <c r="A230" s="28" t="s">
        <v>544</v>
      </c>
      <c r="C230" s="19">
        <v>0</v>
      </c>
      <c r="D230" s="19">
        <v>0</v>
      </c>
      <c r="E230" s="224">
        <v>0</v>
      </c>
      <c r="F230" s="224">
        <v>0</v>
      </c>
    </row>
    <row r="231" spans="1:6" x14ac:dyDescent="0.25">
      <c r="A231" s="28" t="s">
        <v>545</v>
      </c>
      <c r="C231" s="19">
        <v>0</v>
      </c>
      <c r="D231" s="19">
        <v>0</v>
      </c>
      <c r="E231" s="224">
        <v>0</v>
      </c>
      <c r="F231" s="224">
        <v>0</v>
      </c>
    </row>
    <row r="232" spans="1:6" x14ac:dyDescent="0.25">
      <c r="A232" s="28" t="s">
        <v>61</v>
      </c>
      <c r="C232" s="19">
        <v>0</v>
      </c>
      <c r="D232" s="19">
        <v>0</v>
      </c>
      <c r="E232" s="224">
        <v>0</v>
      </c>
      <c r="F232" s="224">
        <v>0</v>
      </c>
    </row>
    <row r="233" spans="1:6" x14ac:dyDescent="0.25">
      <c r="A233" s="28" t="s">
        <v>546</v>
      </c>
      <c r="C233" s="19">
        <v>0</v>
      </c>
      <c r="D233" s="19">
        <v>0</v>
      </c>
      <c r="E233" s="224">
        <v>0</v>
      </c>
      <c r="F233" s="224">
        <v>0</v>
      </c>
    </row>
    <row r="234" spans="1:6" x14ac:dyDescent="0.25">
      <c r="A234" s="28" t="s">
        <v>547</v>
      </c>
      <c r="C234" s="19">
        <v>0</v>
      </c>
      <c r="D234" s="19">
        <v>0</v>
      </c>
      <c r="E234" s="224">
        <v>0</v>
      </c>
      <c r="F234" s="224">
        <v>0</v>
      </c>
    </row>
    <row r="235" spans="1:6" x14ac:dyDescent="0.25">
      <c r="A235" s="28" t="s">
        <v>548</v>
      </c>
      <c r="C235" s="19">
        <v>0</v>
      </c>
      <c r="D235" s="19">
        <v>0</v>
      </c>
      <c r="E235" s="224">
        <v>0</v>
      </c>
      <c r="F235" s="224">
        <v>0</v>
      </c>
    </row>
    <row r="236" spans="1:6" x14ac:dyDescent="0.25">
      <c r="A236" s="28" t="s">
        <v>549</v>
      </c>
      <c r="C236" s="19">
        <v>0</v>
      </c>
      <c r="D236" s="19">
        <v>0</v>
      </c>
      <c r="E236" s="224">
        <v>0</v>
      </c>
      <c r="F236" s="224">
        <v>0</v>
      </c>
    </row>
    <row r="237" spans="1:6" x14ac:dyDescent="0.25">
      <c r="A237" s="28" t="s">
        <v>550</v>
      </c>
      <c r="C237" s="19">
        <v>0</v>
      </c>
      <c r="D237" s="19">
        <v>0</v>
      </c>
      <c r="E237" s="224">
        <v>0</v>
      </c>
      <c r="F237" s="224">
        <v>0</v>
      </c>
    </row>
    <row r="238" spans="1:6" x14ac:dyDescent="0.25">
      <c r="A238" s="28" t="s">
        <v>551</v>
      </c>
      <c r="C238" s="19">
        <v>0</v>
      </c>
      <c r="D238" s="19">
        <v>0</v>
      </c>
      <c r="E238" s="224">
        <v>0</v>
      </c>
      <c r="F238" s="224">
        <v>0</v>
      </c>
    </row>
    <row r="239" spans="1:6" x14ac:dyDescent="0.25">
      <c r="A239" s="28" t="s">
        <v>552</v>
      </c>
      <c r="C239" s="19">
        <v>0</v>
      </c>
      <c r="D239" s="19">
        <v>0</v>
      </c>
      <c r="E239" s="224">
        <v>0</v>
      </c>
      <c r="F239" s="224">
        <v>0</v>
      </c>
    </row>
    <row r="240" spans="1:6" x14ac:dyDescent="0.25">
      <c r="A240" s="28" t="s">
        <v>553</v>
      </c>
      <c r="C240" s="19">
        <v>0</v>
      </c>
      <c r="D240" s="19">
        <v>0</v>
      </c>
      <c r="E240" s="224">
        <v>0</v>
      </c>
      <c r="F240" s="224">
        <v>0</v>
      </c>
    </row>
    <row r="241" spans="1:6" x14ac:dyDescent="0.25">
      <c r="A241" s="28" t="s">
        <v>554</v>
      </c>
      <c r="C241" s="19">
        <v>0</v>
      </c>
      <c r="D241" s="19">
        <v>0</v>
      </c>
      <c r="E241" s="224">
        <v>0</v>
      </c>
      <c r="F241" s="224">
        <v>0</v>
      </c>
    </row>
    <row r="242" spans="1:6" x14ac:dyDescent="0.25">
      <c r="A242" s="28" t="s">
        <v>555</v>
      </c>
      <c r="C242" s="19">
        <v>0</v>
      </c>
      <c r="D242" s="19">
        <v>0</v>
      </c>
      <c r="E242" s="224">
        <v>0</v>
      </c>
      <c r="F242" s="224">
        <v>0</v>
      </c>
    </row>
    <row r="243" spans="1:6" x14ac:dyDescent="0.25">
      <c r="A243" s="28" t="s">
        <v>556</v>
      </c>
      <c r="C243" s="19">
        <v>0</v>
      </c>
      <c r="D243" s="19">
        <v>0</v>
      </c>
      <c r="E243" s="224">
        <v>0</v>
      </c>
      <c r="F243" s="224">
        <v>0</v>
      </c>
    </row>
    <row r="244" spans="1:6" x14ac:dyDescent="0.25">
      <c r="A244" s="28" t="s">
        <v>557</v>
      </c>
      <c r="C244" s="19">
        <v>0</v>
      </c>
      <c r="D244" s="19">
        <v>0</v>
      </c>
      <c r="E244" s="224">
        <v>0</v>
      </c>
      <c r="F244" s="224">
        <v>0</v>
      </c>
    </row>
    <row r="245" spans="1:6" x14ac:dyDescent="0.25">
      <c r="A245" s="28" t="s">
        <v>558</v>
      </c>
      <c r="C245" s="19">
        <v>0</v>
      </c>
      <c r="D245" s="19">
        <v>0</v>
      </c>
      <c r="E245" s="224">
        <v>0</v>
      </c>
      <c r="F245" s="224">
        <v>0</v>
      </c>
    </row>
    <row r="246" spans="1:6" x14ac:dyDescent="0.25">
      <c r="A246" s="28" t="s">
        <v>559</v>
      </c>
      <c r="C246" s="19">
        <v>0</v>
      </c>
      <c r="D246" s="19">
        <v>0</v>
      </c>
      <c r="E246" s="224">
        <v>0</v>
      </c>
      <c r="F246" s="224">
        <v>0</v>
      </c>
    </row>
    <row r="247" spans="1:6" x14ac:dyDescent="0.25">
      <c r="A247" s="28" t="s">
        <v>560</v>
      </c>
      <c r="C247" s="19">
        <v>0</v>
      </c>
      <c r="D247" s="19">
        <v>0</v>
      </c>
      <c r="E247" s="224">
        <v>0</v>
      </c>
      <c r="F247" s="224">
        <v>0</v>
      </c>
    </row>
    <row r="248" spans="1:6" x14ac:dyDescent="0.25">
      <c r="A248" s="28" t="s">
        <v>561</v>
      </c>
      <c r="C248" s="19">
        <v>0</v>
      </c>
      <c r="D248" s="19">
        <v>0</v>
      </c>
      <c r="E248" s="224">
        <v>0</v>
      </c>
      <c r="F248" s="224">
        <v>0</v>
      </c>
    </row>
    <row r="249" spans="1:6" x14ac:dyDescent="0.25">
      <c r="A249" s="28" t="s">
        <v>562</v>
      </c>
      <c r="C249" s="19">
        <v>0</v>
      </c>
      <c r="D249" s="19">
        <v>0</v>
      </c>
      <c r="E249" s="224">
        <v>0</v>
      </c>
      <c r="F249" s="224">
        <v>0</v>
      </c>
    </row>
    <row r="250" spans="1:6" x14ac:dyDescent="0.25">
      <c r="A250" s="28" t="s">
        <v>563</v>
      </c>
      <c r="C250" s="19">
        <v>0</v>
      </c>
      <c r="D250" s="19">
        <v>0</v>
      </c>
      <c r="E250" s="224">
        <v>0</v>
      </c>
      <c r="F250" s="224">
        <v>0</v>
      </c>
    </row>
    <row r="251" spans="1:6" x14ac:dyDescent="0.25">
      <c r="A251" s="28" t="s">
        <v>564</v>
      </c>
      <c r="C251" s="19">
        <v>0</v>
      </c>
      <c r="D251" s="19">
        <v>0</v>
      </c>
      <c r="E251" s="224">
        <v>0</v>
      </c>
      <c r="F251" s="224">
        <v>0</v>
      </c>
    </row>
    <row r="252" spans="1:6" x14ac:dyDescent="0.25">
      <c r="A252" s="28" t="s">
        <v>565</v>
      </c>
      <c r="C252" s="19">
        <v>0</v>
      </c>
      <c r="D252" s="19">
        <v>0</v>
      </c>
      <c r="E252" s="224">
        <v>0</v>
      </c>
      <c r="F252" s="224">
        <v>0</v>
      </c>
    </row>
    <row r="253" spans="1:6" x14ac:dyDescent="0.25">
      <c r="A253" s="68" t="s">
        <v>92</v>
      </c>
      <c r="C253" s="17"/>
      <c r="D253" s="17"/>
      <c r="E253" s="218"/>
      <c r="F253" s="218"/>
    </row>
    <row r="254" spans="1:6" x14ac:dyDescent="0.25">
      <c r="A254" s="36" t="s">
        <v>566</v>
      </c>
      <c r="C254" s="17">
        <v>722</v>
      </c>
      <c r="D254" s="17">
        <v>1745</v>
      </c>
      <c r="E254" s="218">
        <v>2799</v>
      </c>
      <c r="F254" s="218">
        <v>3794</v>
      </c>
    </row>
    <row r="255" spans="1:6" x14ac:dyDescent="0.25">
      <c r="A255" s="36" t="s">
        <v>567</v>
      </c>
      <c r="C255" s="17">
        <v>0</v>
      </c>
      <c r="D255" s="17">
        <v>0</v>
      </c>
      <c r="E255" s="218">
        <v>0</v>
      </c>
      <c r="F255" s="218">
        <v>0</v>
      </c>
    </row>
    <row r="256" spans="1:6" x14ac:dyDescent="0.25">
      <c r="A256" s="36" t="s">
        <v>568</v>
      </c>
      <c r="C256" s="17">
        <v>0</v>
      </c>
      <c r="D256" s="17">
        <v>0</v>
      </c>
      <c r="E256" s="218">
        <v>0</v>
      </c>
      <c r="F256" s="218">
        <v>0</v>
      </c>
    </row>
    <row r="257" spans="1:6" x14ac:dyDescent="0.25">
      <c r="A257" s="36" t="s">
        <v>569</v>
      </c>
      <c r="C257" s="17">
        <v>0</v>
      </c>
      <c r="D257" s="17">
        <v>0</v>
      </c>
      <c r="E257" s="218">
        <v>0</v>
      </c>
      <c r="F257" s="218">
        <v>0</v>
      </c>
    </row>
    <row r="258" spans="1:6" x14ac:dyDescent="0.25">
      <c r="A258" s="36" t="s">
        <v>570</v>
      </c>
      <c r="C258" s="17">
        <v>0</v>
      </c>
      <c r="D258" s="17">
        <v>0</v>
      </c>
      <c r="E258" s="218">
        <v>0</v>
      </c>
      <c r="F258" s="218">
        <v>0</v>
      </c>
    </row>
    <row r="259" spans="1:6" x14ac:dyDescent="0.25">
      <c r="A259" s="36" t="s">
        <v>571</v>
      </c>
      <c r="C259" s="17">
        <v>0</v>
      </c>
      <c r="D259" s="17">
        <v>0</v>
      </c>
      <c r="E259" s="218">
        <v>0</v>
      </c>
      <c r="F259" s="218">
        <v>0</v>
      </c>
    </row>
    <row r="260" spans="1:6" x14ac:dyDescent="0.25">
      <c r="A260" s="28" t="s">
        <v>722</v>
      </c>
      <c r="C260" s="17">
        <v>0</v>
      </c>
      <c r="D260" s="17">
        <v>0</v>
      </c>
      <c r="E260" s="218">
        <v>0</v>
      </c>
      <c r="F260" s="218">
        <v>0</v>
      </c>
    </row>
    <row r="261" spans="1:6" x14ac:dyDescent="0.25">
      <c r="A261" s="36" t="s">
        <v>572</v>
      </c>
      <c r="C261" s="17">
        <v>0</v>
      </c>
      <c r="D261" s="17">
        <v>0</v>
      </c>
      <c r="E261" s="218">
        <v>0</v>
      </c>
      <c r="F261" s="218">
        <v>0</v>
      </c>
    </row>
    <row r="262" spans="1:6" x14ac:dyDescent="0.25">
      <c r="A262" s="36" t="s">
        <v>573</v>
      </c>
      <c r="C262" s="17">
        <v>0</v>
      </c>
      <c r="D262" s="17">
        <v>0</v>
      </c>
      <c r="E262" s="218">
        <v>0</v>
      </c>
      <c r="F262" s="218">
        <v>0</v>
      </c>
    </row>
    <row r="263" spans="1:6" x14ac:dyDescent="0.25">
      <c r="A263" s="36" t="s">
        <v>574</v>
      </c>
      <c r="C263" s="17">
        <v>0</v>
      </c>
      <c r="D263" s="17">
        <v>0</v>
      </c>
      <c r="E263" s="218">
        <v>0</v>
      </c>
      <c r="F263" s="218">
        <v>0</v>
      </c>
    </row>
    <row r="264" spans="1:6" x14ac:dyDescent="0.25">
      <c r="A264" s="36" t="s">
        <v>575</v>
      </c>
      <c r="C264" s="17">
        <v>0</v>
      </c>
      <c r="D264" s="17">
        <v>0</v>
      </c>
      <c r="E264" s="218">
        <v>0</v>
      </c>
      <c r="F264" s="218">
        <v>0</v>
      </c>
    </row>
    <row r="265" spans="1:6" x14ac:dyDescent="0.25">
      <c r="A265" s="36" t="s">
        <v>576</v>
      </c>
      <c r="C265" s="17">
        <v>0</v>
      </c>
      <c r="D265" s="17">
        <v>0</v>
      </c>
      <c r="E265" s="218">
        <v>0</v>
      </c>
      <c r="F265" s="218">
        <v>0</v>
      </c>
    </row>
    <row r="266" spans="1:6" x14ac:dyDescent="0.25">
      <c r="A266" s="36" t="s">
        <v>577</v>
      </c>
      <c r="C266" s="17">
        <v>0</v>
      </c>
      <c r="D266" s="17">
        <v>1</v>
      </c>
      <c r="E266" s="218">
        <v>4</v>
      </c>
      <c r="F266" s="218">
        <v>6</v>
      </c>
    </row>
    <row r="267" spans="1:6" x14ac:dyDescent="0.25">
      <c r="A267" s="36" t="s">
        <v>578</v>
      </c>
      <c r="C267" s="17">
        <v>0</v>
      </c>
      <c r="D267" s="17">
        <v>0</v>
      </c>
      <c r="E267" s="218">
        <v>0</v>
      </c>
      <c r="F267" s="218">
        <v>0</v>
      </c>
    </row>
    <row r="268" spans="1:6" x14ac:dyDescent="0.25">
      <c r="A268" s="36" t="s">
        <v>579</v>
      </c>
      <c r="C268" s="17">
        <v>0</v>
      </c>
      <c r="D268" s="17">
        <v>0</v>
      </c>
      <c r="E268" s="218">
        <v>0</v>
      </c>
      <c r="F268" s="218">
        <v>0</v>
      </c>
    </row>
    <row r="269" spans="1:6" x14ac:dyDescent="0.25">
      <c r="A269" s="36" t="s">
        <v>580</v>
      </c>
      <c r="C269" s="17">
        <v>0</v>
      </c>
      <c r="D269" s="17">
        <v>0</v>
      </c>
      <c r="E269" s="218">
        <v>0</v>
      </c>
      <c r="F269" s="218">
        <v>0</v>
      </c>
    </row>
    <row r="270" spans="1:6" x14ac:dyDescent="0.25">
      <c r="A270" s="36" t="s">
        <v>581</v>
      </c>
      <c r="C270" s="17">
        <v>0</v>
      </c>
      <c r="D270" s="17">
        <v>0</v>
      </c>
      <c r="E270" s="218">
        <v>0</v>
      </c>
      <c r="F270" s="218">
        <v>0</v>
      </c>
    </row>
    <row r="271" spans="1:6" x14ac:dyDescent="0.25">
      <c r="A271" s="36" t="s">
        <v>582</v>
      </c>
      <c r="C271" s="17">
        <v>0</v>
      </c>
      <c r="D271" s="17">
        <v>0</v>
      </c>
      <c r="E271" s="218">
        <v>0</v>
      </c>
      <c r="F271" s="218">
        <v>0</v>
      </c>
    </row>
    <row r="272" spans="1:6" x14ac:dyDescent="0.25">
      <c r="A272" s="36" t="s">
        <v>583</v>
      </c>
      <c r="C272" s="17">
        <v>0</v>
      </c>
      <c r="D272" s="17">
        <v>0</v>
      </c>
      <c r="E272" s="218">
        <v>0</v>
      </c>
      <c r="F272" s="218">
        <v>0</v>
      </c>
    </row>
    <row r="273" spans="1:6" x14ac:dyDescent="0.25">
      <c r="A273" s="36" t="s">
        <v>584</v>
      </c>
      <c r="C273" s="17">
        <v>0</v>
      </c>
      <c r="D273" s="17">
        <v>0</v>
      </c>
      <c r="E273" s="218">
        <v>0</v>
      </c>
      <c r="F273" s="218">
        <v>0</v>
      </c>
    </row>
    <row r="274" spans="1:6" x14ac:dyDescent="0.25">
      <c r="A274" s="36" t="s">
        <v>585</v>
      </c>
      <c r="C274" s="17">
        <v>0</v>
      </c>
      <c r="D274" s="17">
        <v>0</v>
      </c>
      <c r="E274" s="218">
        <v>0</v>
      </c>
      <c r="F274" s="218">
        <v>0</v>
      </c>
    </row>
    <row r="275" spans="1:6" x14ac:dyDescent="0.25">
      <c r="A275" s="36" t="s">
        <v>586</v>
      </c>
      <c r="C275" s="17">
        <v>0</v>
      </c>
      <c r="D275" s="17">
        <v>0</v>
      </c>
      <c r="E275" s="218">
        <v>0</v>
      </c>
      <c r="F275" s="218">
        <v>0</v>
      </c>
    </row>
    <row r="276" spans="1:6" x14ac:dyDescent="0.25">
      <c r="A276" s="36" t="s">
        <v>587</v>
      </c>
      <c r="C276" s="17">
        <v>0</v>
      </c>
      <c r="D276" s="17">
        <v>0</v>
      </c>
      <c r="E276" s="218">
        <v>0</v>
      </c>
      <c r="F276" s="218">
        <v>0</v>
      </c>
    </row>
    <row r="277" spans="1:6" x14ac:dyDescent="0.25">
      <c r="A277" s="36" t="s">
        <v>588</v>
      </c>
      <c r="C277" s="17">
        <v>0</v>
      </c>
      <c r="D277" s="17">
        <v>0</v>
      </c>
      <c r="E277" s="218">
        <v>0</v>
      </c>
      <c r="F277" s="218">
        <v>0</v>
      </c>
    </row>
    <row r="278" spans="1:6" x14ac:dyDescent="0.25">
      <c r="A278" s="36" t="s">
        <v>589</v>
      </c>
      <c r="C278" s="17">
        <v>0</v>
      </c>
      <c r="D278" s="17">
        <v>0</v>
      </c>
      <c r="E278" s="218">
        <v>0</v>
      </c>
      <c r="F278" s="218">
        <v>0</v>
      </c>
    </row>
    <row r="279" spans="1:6" x14ac:dyDescent="0.25">
      <c r="A279" s="36" t="s">
        <v>590</v>
      </c>
      <c r="C279" s="17">
        <v>0</v>
      </c>
      <c r="D279" s="17">
        <v>0</v>
      </c>
      <c r="E279" s="218">
        <v>0</v>
      </c>
      <c r="F279" s="218">
        <v>0</v>
      </c>
    </row>
    <row r="280" spans="1:6" x14ac:dyDescent="0.25">
      <c r="A280" s="36" t="s">
        <v>591</v>
      </c>
      <c r="C280" s="17">
        <v>0</v>
      </c>
      <c r="D280" s="17">
        <v>0</v>
      </c>
      <c r="E280" s="218">
        <v>0</v>
      </c>
      <c r="F280" s="218">
        <v>0</v>
      </c>
    </row>
    <row r="281" spans="1:6" x14ac:dyDescent="0.25">
      <c r="A281" s="36" t="s">
        <v>592</v>
      </c>
      <c r="C281" s="17">
        <v>0</v>
      </c>
      <c r="D281" s="17">
        <v>0</v>
      </c>
      <c r="E281" s="218">
        <v>0</v>
      </c>
      <c r="F281" s="218">
        <v>0</v>
      </c>
    </row>
    <row r="282" spans="1:6" x14ac:dyDescent="0.25">
      <c r="A282" s="36" t="s">
        <v>593</v>
      </c>
      <c r="C282" s="17">
        <v>0</v>
      </c>
      <c r="D282" s="17">
        <v>0</v>
      </c>
      <c r="E282" s="218">
        <v>0</v>
      </c>
      <c r="F282" s="218">
        <v>0</v>
      </c>
    </row>
    <row r="283" spans="1:6" x14ac:dyDescent="0.25">
      <c r="A283" s="36" t="s">
        <v>594</v>
      </c>
      <c r="C283" s="17">
        <v>0</v>
      </c>
      <c r="D283" s="17">
        <v>0</v>
      </c>
      <c r="E283" s="218">
        <v>0</v>
      </c>
      <c r="F283" s="218">
        <v>0</v>
      </c>
    </row>
    <row r="284" spans="1:6" x14ac:dyDescent="0.25">
      <c r="A284" s="36" t="s">
        <v>595</v>
      </c>
      <c r="C284" s="17">
        <v>0</v>
      </c>
      <c r="D284" s="17">
        <v>0</v>
      </c>
      <c r="E284" s="218">
        <v>0</v>
      </c>
      <c r="F284" s="218">
        <v>0</v>
      </c>
    </row>
    <row r="285" spans="1:6" x14ac:dyDescent="0.25">
      <c r="A285" s="36" t="s">
        <v>596</v>
      </c>
      <c r="C285" s="17">
        <v>0</v>
      </c>
      <c r="D285" s="17">
        <v>0</v>
      </c>
      <c r="E285" s="218">
        <v>0</v>
      </c>
      <c r="F285" s="218">
        <v>0</v>
      </c>
    </row>
    <row r="286" spans="1:6" x14ac:dyDescent="0.25">
      <c r="A286" s="36" t="s">
        <v>597</v>
      </c>
      <c r="C286" s="17">
        <v>0</v>
      </c>
      <c r="D286" s="17">
        <v>0</v>
      </c>
      <c r="E286" s="218">
        <v>0</v>
      </c>
      <c r="F286" s="218">
        <v>0</v>
      </c>
    </row>
    <row r="287" spans="1:6" x14ac:dyDescent="0.25">
      <c r="A287" s="36" t="s">
        <v>598</v>
      </c>
      <c r="C287" s="17">
        <v>0</v>
      </c>
      <c r="D287" s="17">
        <v>0</v>
      </c>
      <c r="E287" s="218">
        <v>0</v>
      </c>
      <c r="F287" s="218">
        <v>0</v>
      </c>
    </row>
    <row r="288" spans="1:6" x14ac:dyDescent="0.25">
      <c r="A288" s="36" t="s">
        <v>599</v>
      </c>
      <c r="C288" s="17">
        <v>0</v>
      </c>
      <c r="D288" s="17">
        <v>0</v>
      </c>
      <c r="E288" s="218">
        <v>0</v>
      </c>
      <c r="F288" s="218">
        <v>0</v>
      </c>
    </row>
    <row r="289" spans="1:6" x14ac:dyDescent="0.25">
      <c r="A289" s="36" t="s">
        <v>600</v>
      </c>
      <c r="C289" s="17">
        <v>0</v>
      </c>
      <c r="D289" s="17">
        <v>0</v>
      </c>
      <c r="E289" s="218">
        <v>0</v>
      </c>
      <c r="F289" s="218">
        <v>0</v>
      </c>
    </row>
    <row r="290" spans="1:6" x14ac:dyDescent="0.25">
      <c r="A290" s="36" t="s">
        <v>601</v>
      </c>
      <c r="C290" s="17">
        <v>0</v>
      </c>
      <c r="D290" s="17">
        <v>0</v>
      </c>
      <c r="E290" s="218">
        <v>0</v>
      </c>
      <c r="F290" s="218">
        <v>0</v>
      </c>
    </row>
    <row r="291" spans="1:6" x14ac:dyDescent="0.25">
      <c r="A291" s="36" t="s">
        <v>602</v>
      </c>
      <c r="C291" s="17">
        <v>0</v>
      </c>
      <c r="D291" s="17">
        <v>0</v>
      </c>
      <c r="E291" s="218">
        <v>0</v>
      </c>
      <c r="F291" s="218">
        <v>0</v>
      </c>
    </row>
    <row r="292" spans="1:6" x14ac:dyDescent="0.25">
      <c r="A292" s="36" t="s">
        <v>603</v>
      </c>
      <c r="C292" s="17">
        <v>0</v>
      </c>
      <c r="D292" s="17">
        <v>0</v>
      </c>
      <c r="E292" s="218">
        <v>0</v>
      </c>
      <c r="F292" s="218">
        <v>0</v>
      </c>
    </row>
    <row r="293" spans="1:6" x14ac:dyDescent="0.25">
      <c r="A293" s="36" t="s">
        <v>604</v>
      </c>
      <c r="C293" s="17">
        <v>0</v>
      </c>
      <c r="D293" s="17">
        <v>0</v>
      </c>
      <c r="E293" s="218">
        <v>0</v>
      </c>
      <c r="F293" s="218">
        <v>0</v>
      </c>
    </row>
    <row r="294" spans="1:6" x14ac:dyDescent="0.25">
      <c r="A294" s="36" t="s">
        <v>605</v>
      </c>
      <c r="C294" s="17">
        <v>0</v>
      </c>
      <c r="D294" s="17">
        <v>0</v>
      </c>
      <c r="E294" s="218">
        <v>0</v>
      </c>
      <c r="F294" s="218">
        <v>0</v>
      </c>
    </row>
    <row r="295" spans="1:6" x14ac:dyDescent="0.25">
      <c r="A295" s="36" t="s">
        <v>606</v>
      </c>
      <c r="C295" s="17">
        <v>0</v>
      </c>
      <c r="D295" s="17">
        <v>0</v>
      </c>
      <c r="E295" s="218">
        <v>0</v>
      </c>
      <c r="F295" s="218">
        <v>0</v>
      </c>
    </row>
    <row r="296" spans="1:6" x14ac:dyDescent="0.25">
      <c r="A296" s="36" t="s">
        <v>607</v>
      </c>
      <c r="C296" s="17">
        <v>0</v>
      </c>
      <c r="D296" s="17">
        <v>0</v>
      </c>
      <c r="E296" s="218">
        <v>0</v>
      </c>
      <c r="F296" s="218">
        <v>0</v>
      </c>
    </row>
    <row r="297" spans="1:6" x14ac:dyDescent="0.25">
      <c r="A297" s="36" t="s">
        <v>608</v>
      </c>
      <c r="C297" s="17">
        <v>0</v>
      </c>
      <c r="D297" s="17">
        <v>0</v>
      </c>
      <c r="E297" s="218">
        <v>0</v>
      </c>
      <c r="F297" s="218">
        <v>0</v>
      </c>
    </row>
    <row r="298" spans="1:6" x14ac:dyDescent="0.25">
      <c r="A298" s="36" t="s">
        <v>609</v>
      </c>
      <c r="C298" s="17">
        <v>0</v>
      </c>
      <c r="D298" s="17">
        <v>0</v>
      </c>
      <c r="E298" s="218">
        <v>0</v>
      </c>
      <c r="F298" s="218">
        <v>0</v>
      </c>
    </row>
    <row r="299" spans="1:6" x14ac:dyDescent="0.25">
      <c r="A299" s="36" t="s">
        <v>610</v>
      </c>
      <c r="C299" s="17">
        <v>0</v>
      </c>
      <c r="D299" s="17">
        <v>0</v>
      </c>
      <c r="E299" s="218">
        <v>0</v>
      </c>
      <c r="F299" s="218">
        <v>0</v>
      </c>
    </row>
    <row r="300" spans="1:6" x14ac:dyDescent="0.25">
      <c r="A300" s="36" t="s">
        <v>611</v>
      </c>
      <c r="C300" s="17">
        <v>0</v>
      </c>
      <c r="D300" s="17">
        <v>0</v>
      </c>
      <c r="E300" s="218">
        <v>0</v>
      </c>
      <c r="F300" s="218">
        <v>0</v>
      </c>
    </row>
    <row r="301" spans="1:6" x14ac:dyDescent="0.25">
      <c r="A301" s="36" t="s">
        <v>612</v>
      </c>
      <c r="C301" s="17">
        <v>0</v>
      </c>
      <c r="D301" s="17">
        <v>0</v>
      </c>
      <c r="E301" s="218">
        <v>0</v>
      </c>
      <c r="F301" s="218">
        <v>0</v>
      </c>
    </row>
    <row r="302" spans="1:6" x14ac:dyDescent="0.25">
      <c r="A302" s="36" t="s">
        <v>613</v>
      </c>
      <c r="C302" s="17">
        <v>0</v>
      </c>
      <c r="D302" s="17">
        <v>0</v>
      </c>
      <c r="E302" s="218">
        <v>0</v>
      </c>
      <c r="F302" s="218">
        <v>0</v>
      </c>
    </row>
    <row r="303" spans="1:6" x14ac:dyDescent="0.25">
      <c r="A303" s="36" t="s">
        <v>614</v>
      </c>
      <c r="C303" s="17">
        <v>0</v>
      </c>
      <c r="D303" s="17">
        <v>0</v>
      </c>
      <c r="E303" s="218">
        <v>0</v>
      </c>
      <c r="F303" s="218">
        <v>0</v>
      </c>
    </row>
    <row r="304" spans="1:6" x14ac:dyDescent="0.25">
      <c r="A304" s="36" t="s">
        <v>615</v>
      </c>
      <c r="C304" s="17">
        <v>0</v>
      </c>
      <c r="D304" s="17">
        <v>0</v>
      </c>
      <c r="E304" s="218">
        <v>0</v>
      </c>
      <c r="F304" s="218">
        <v>0</v>
      </c>
    </row>
    <row r="305" spans="1:6" x14ac:dyDescent="0.25">
      <c r="A305" s="49" t="s">
        <v>131</v>
      </c>
    </row>
    <row r="306" spans="1:6" x14ac:dyDescent="0.25">
      <c r="A306" s="16" t="s">
        <v>132</v>
      </c>
    </row>
    <row r="307" spans="1:6" x14ac:dyDescent="0.25">
      <c r="A307" s="16" t="s">
        <v>133</v>
      </c>
      <c r="C307" s="18">
        <v>0</v>
      </c>
      <c r="D307" s="18">
        <v>4.5560612641700002E-4</v>
      </c>
      <c r="E307" s="220">
        <v>1.5833754894700001E-4</v>
      </c>
      <c r="F307" s="220">
        <v>4.7234119481300002E-4</v>
      </c>
    </row>
    <row r="308" spans="1:6" x14ac:dyDescent="0.25">
      <c r="A308" s="16" t="s">
        <v>134</v>
      </c>
      <c r="C308" s="18">
        <v>0</v>
      </c>
      <c r="D308" s="18">
        <v>0</v>
      </c>
      <c r="E308" s="220">
        <v>3.9363083995499999E-4</v>
      </c>
      <c r="F308" s="220">
        <v>1.3814957301050001E-3</v>
      </c>
    </row>
    <row r="309" spans="1:6" x14ac:dyDescent="0.25">
      <c r="A309" s="16" t="s">
        <v>629</v>
      </c>
      <c r="C309" s="18">
        <v>0</v>
      </c>
      <c r="D309" s="18">
        <v>0</v>
      </c>
      <c r="E309" s="220">
        <v>0</v>
      </c>
      <c r="F309" s="220">
        <v>0</v>
      </c>
    </row>
    <row r="310" spans="1:6" x14ac:dyDescent="0.25">
      <c r="A310" s="16" t="s">
        <v>13</v>
      </c>
      <c r="C310" s="18">
        <v>2.43954564377E-3</v>
      </c>
      <c r="D310" s="18">
        <v>5.5125347942220002E-3</v>
      </c>
      <c r="E310" s="220">
        <v>1.6464571723230001E-2</v>
      </c>
      <c r="F310" s="220">
        <v>2.5803114033230001E-2</v>
      </c>
    </row>
    <row r="311" spans="1:6" x14ac:dyDescent="0.25">
      <c r="A311" s="16" t="s">
        <v>14</v>
      </c>
      <c r="C311" s="18">
        <v>2.2806980931999999E-2</v>
      </c>
      <c r="D311" s="18">
        <v>1.260909983921E-2</v>
      </c>
      <c r="E311" s="220">
        <v>2.2214293736420001E-2</v>
      </c>
      <c r="F311" s="220">
        <v>2.5261509807889999E-2</v>
      </c>
    </row>
    <row r="312" spans="1:6" x14ac:dyDescent="0.25">
      <c r="A312" s="16" t="s">
        <v>15</v>
      </c>
      <c r="C312" s="18">
        <v>3.3781436993739998E-2</v>
      </c>
      <c r="D312" s="18">
        <v>5.6063632443139999E-2</v>
      </c>
      <c r="E312" s="220">
        <v>6.0111303428819998E-2</v>
      </c>
      <c r="F312" s="220">
        <v>4.8267068828399998E-2</v>
      </c>
    </row>
    <row r="313" spans="1:6" x14ac:dyDescent="0.25">
      <c r="A313" s="16" t="s">
        <v>16</v>
      </c>
      <c r="C313" s="18">
        <v>0.19527658459280001</v>
      </c>
      <c r="D313" s="18">
        <v>0.1421243546416</v>
      </c>
      <c r="E313" s="220">
        <v>0.14711381484159999</v>
      </c>
      <c r="F313" s="220">
        <v>0.1625439677394</v>
      </c>
    </row>
    <row r="314" spans="1:6" x14ac:dyDescent="0.25">
      <c r="A314" s="16" t="s">
        <v>17</v>
      </c>
      <c r="C314" s="18">
        <v>0.22238326233610001</v>
      </c>
      <c r="D314" s="18">
        <v>0.22204646439430001</v>
      </c>
      <c r="E314" s="220">
        <v>0.22556274870420001</v>
      </c>
      <c r="F314" s="220">
        <v>0.2164592550035</v>
      </c>
    </row>
    <row r="315" spans="1:6" x14ac:dyDescent="0.25">
      <c r="A315" s="16" t="s">
        <v>18</v>
      </c>
      <c r="C315" s="18">
        <v>0.18796586888399999</v>
      </c>
      <c r="D315" s="18">
        <v>0.23298220877</v>
      </c>
      <c r="E315" s="220">
        <v>0.21091791354430001</v>
      </c>
      <c r="F315" s="220">
        <v>0.22156616158199999</v>
      </c>
    </row>
    <row r="316" spans="1:6" x14ac:dyDescent="0.25">
      <c r="A316" s="16" t="s">
        <v>19</v>
      </c>
      <c r="C316" s="18">
        <v>0.25452440185070002</v>
      </c>
      <c r="D316" s="18">
        <v>0.1657983708969</v>
      </c>
      <c r="E316" s="220">
        <v>0.1772277298162</v>
      </c>
      <c r="F316" s="220">
        <v>0.17031477094200001</v>
      </c>
    </row>
    <row r="317" spans="1:6" x14ac:dyDescent="0.25">
      <c r="A317" s="16" t="s">
        <v>20</v>
      </c>
      <c r="C317" s="18">
        <v>6.3451854968970003E-2</v>
      </c>
      <c r="D317" s="18">
        <v>7.7909351935989996E-2</v>
      </c>
      <c r="E317" s="220">
        <v>9.2198213218989994E-2</v>
      </c>
      <c r="F317" s="220">
        <v>8.2608352325930001E-2</v>
      </c>
    </row>
    <row r="318" spans="1:6" x14ac:dyDescent="0.25">
      <c r="A318" s="16" t="s">
        <v>21</v>
      </c>
      <c r="C318" s="18">
        <v>3.6256294111099998E-4</v>
      </c>
      <c r="D318" s="18">
        <v>5.3515037801839999E-2</v>
      </c>
      <c r="E318" s="220">
        <v>3.7123625002870003E-2</v>
      </c>
      <c r="F318" s="220">
        <v>2.781178295279E-2</v>
      </c>
    </row>
    <row r="319" spans="1:6" x14ac:dyDescent="0.25">
      <c r="A319" s="16" t="s">
        <v>22</v>
      </c>
      <c r="C319" s="18">
        <v>0</v>
      </c>
      <c r="D319" s="18">
        <v>2.6970579694389998E-2</v>
      </c>
      <c r="E319" s="220">
        <v>4.17882492786E-3</v>
      </c>
      <c r="F319" s="220">
        <v>1.380300611349E-2</v>
      </c>
    </row>
    <row r="320" spans="1:6" x14ac:dyDescent="0.25">
      <c r="A320" s="16" t="s">
        <v>23</v>
      </c>
      <c r="C320" s="18">
        <v>1.7007500856860001E-2</v>
      </c>
      <c r="D320" s="18">
        <v>3.2235960270509999E-3</v>
      </c>
      <c r="E320" s="220">
        <v>3.458448331633E-3</v>
      </c>
      <c r="F320" s="220">
        <v>2.4134140949789999E-3</v>
      </c>
    </row>
    <row r="321" spans="1:6" x14ac:dyDescent="0.25">
      <c r="A321" s="16" t="s">
        <v>24</v>
      </c>
      <c r="C321" s="18">
        <v>0</v>
      </c>
      <c r="D321" s="18">
        <v>7.8916263485299997E-4</v>
      </c>
      <c r="E321" s="220">
        <v>2.8765443349390001E-3</v>
      </c>
      <c r="F321" s="220">
        <v>1.2937596515140001E-3</v>
      </c>
    </row>
    <row r="322" spans="1:6" x14ac:dyDescent="0.25">
      <c r="A322" s="36" t="s">
        <v>795</v>
      </c>
      <c r="C322" s="18">
        <v>0</v>
      </c>
      <c r="D322" s="18">
        <v>0</v>
      </c>
      <c r="E322" s="220">
        <v>0</v>
      </c>
      <c r="F322" s="220">
        <v>0</v>
      </c>
    </row>
    <row r="323" spans="1:6" x14ac:dyDescent="0.25">
      <c r="C323" s="18"/>
      <c r="D323" s="18"/>
      <c r="E323" s="220"/>
      <c r="F323" s="220"/>
    </row>
    <row r="324" spans="1:6" x14ac:dyDescent="0.25">
      <c r="A324" s="49" t="s">
        <v>850</v>
      </c>
      <c r="C324" s="18"/>
      <c r="D324" s="18"/>
      <c r="E324" s="220"/>
      <c r="F324" s="220"/>
    </row>
    <row r="325" spans="1:6" x14ac:dyDescent="0.25">
      <c r="A325" s="16" t="s">
        <v>628</v>
      </c>
      <c r="C325" s="18"/>
      <c r="D325" s="18"/>
      <c r="E325" s="220"/>
      <c r="F325" s="220"/>
    </row>
    <row r="326" spans="1:6" x14ac:dyDescent="0.25">
      <c r="A326" s="16" t="s">
        <v>10</v>
      </c>
      <c r="C326" s="18">
        <v>0</v>
      </c>
      <c r="D326" s="18">
        <v>1.7311021350259999E-3</v>
      </c>
      <c r="E326" s="220">
        <v>1.0775862068969999E-3</v>
      </c>
      <c r="F326" s="220">
        <v>7.9260237780699998E-4</v>
      </c>
    </row>
    <row r="327" spans="1:6" x14ac:dyDescent="0.25">
      <c r="A327" s="16" t="s">
        <v>11</v>
      </c>
      <c r="C327" s="18">
        <v>0</v>
      </c>
      <c r="D327" s="18">
        <v>0</v>
      </c>
      <c r="E327" s="220">
        <v>1.436781609195E-3</v>
      </c>
      <c r="F327" s="220">
        <v>2.9062087186259998E-3</v>
      </c>
    </row>
    <row r="328" spans="1:6" x14ac:dyDescent="0.25">
      <c r="A328" s="16" t="s">
        <v>629</v>
      </c>
      <c r="C328" s="18">
        <v>0</v>
      </c>
      <c r="D328" s="18">
        <v>0</v>
      </c>
      <c r="E328" s="220">
        <v>0</v>
      </c>
      <c r="F328" s="220">
        <v>0</v>
      </c>
    </row>
    <row r="329" spans="1:6" x14ac:dyDescent="0.25">
      <c r="A329" s="16" t="s">
        <v>13</v>
      </c>
      <c r="C329" s="18">
        <v>9.7765363128490008E-3</v>
      </c>
      <c r="D329" s="18">
        <v>2.0196191575300001E-2</v>
      </c>
      <c r="E329" s="220">
        <v>3.5919540229890003E-2</v>
      </c>
      <c r="F329" s="220">
        <v>4.0422721268160003E-2</v>
      </c>
    </row>
    <row r="330" spans="1:6" x14ac:dyDescent="0.25">
      <c r="A330" s="16" t="s">
        <v>14</v>
      </c>
      <c r="C330" s="18">
        <v>0.12709497206699999</v>
      </c>
      <c r="D330" s="18">
        <v>8.6555106751300001E-2</v>
      </c>
      <c r="E330" s="220">
        <v>8.2974137931030006E-2</v>
      </c>
      <c r="F330" s="220">
        <v>8.6393659180980006E-2</v>
      </c>
    </row>
    <row r="331" spans="1:6" x14ac:dyDescent="0.25">
      <c r="A331" s="16" t="s">
        <v>15</v>
      </c>
      <c r="C331" s="18">
        <v>0.1689944134078</v>
      </c>
      <c r="D331" s="18">
        <v>0.1731102135026</v>
      </c>
      <c r="E331" s="220">
        <v>0.15481321839080001</v>
      </c>
      <c r="F331" s="220">
        <v>0.1326287978864</v>
      </c>
    </row>
    <row r="332" spans="1:6" x14ac:dyDescent="0.25">
      <c r="A332" s="16" t="s">
        <v>16</v>
      </c>
      <c r="C332" s="18">
        <v>0.19692737430169999</v>
      </c>
      <c r="D332" s="18">
        <v>0.1904212348529</v>
      </c>
      <c r="E332" s="220">
        <v>0.1964798850575</v>
      </c>
      <c r="F332" s="220">
        <v>0.19788639365919999</v>
      </c>
    </row>
    <row r="333" spans="1:6" x14ac:dyDescent="0.25">
      <c r="A333" s="16" t="s">
        <v>17</v>
      </c>
      <c r="C333" s="18">
        <v>0.18575418994410001</v>
      </c>
      <c r="D333" s="18">
        <v>0.1892671667628</v>
      </c>
      <c r="E333" s="220">
        <v>0.19360632183910001</v>
      </c>
      <c r="F333" s="220">
        <v>0.19498018494059999</v>
      </c>
    </row>
    <row r="334" spans="1:6" x14ac:dyDescent="0.25">
      <c r="A334" s="16" t="s">
        <v>18</v>
      </c>
      <c r="C334" s="18">
        <v>0.12988826815640001</v>
      </c>
      <c r="D334" s="18">
        <v>0.15464512406229999</v>
      </c>
      <c r="E334" s="220">
        <v>0.15660919540230001</v>
      </c>
      <c r="F334" s="220">
        <v>0.1585204755614</v>
      </c>
    </row>
    <row r="335" spans="1:6" x14ac:dyDescent="0.25">
      <c r="A335" s="16" t="s">
        <v>19</v>
      </c>
      <c r="C335" s="18">
        <v>0.11033519553069999</v>
      </c>
      <c r="D335" s="18">
        <v>9.6941719561449993E-2</v>
      </c>
      <c r="E335" s="220">
        <v>8.6925287356320005E-2</v>
      </c>
      <c r="F335" s="220">
        <v>8.7186261558779996E-2</v>
      </c>
    </row>
    <row r="336" spans="1:6" x14ac:dyDescent="0.25">
      <c r="A336" s="16" t="s">
        <v>20</v>
      </c>
      <c r="C336" s="18">
        <v>3.91061452514E-2</v>
      </c>
      <c r="D336" s="18">
        <v>4.847085978073E-2</v>
      </c>
      <c r="E336" s="220">
        <v>4.8132183908049998E-2</v>
      </c>
      <c r="F336" s="220">
        <v>5.019815059445E-2</v>
      </c>
    </row>
    <row r="337" spans="1:6" x14ac:dyDescent="0.25">
      <c r="A337" s="16" t="s">
        <v>21</v>
      </c>
      <c r="C337" s="18">
        <v>1.2569832402230001E-2</v>
      </c>
      <c r="D337" s="18">
        <v>1.904212348529E-2</v>
      </c>
      <c r="E337" s="220">
        <v>2.2270114942529999E-2</v>
      </c>
      <c r="F337" s="220">
        <v>2.4306472919420001E-2</v>
      </c>
    </row>
    <row r="338" spans="1:6" x14ac:dyDescent="0.25">
      <c r="A338" s="16" t="s">
        <v>22</v>
      </c>
      <c r="C338" s="18">
        <v>6.9832402234639998E-3</v>
      </c>
      <c r="D338" s="18">
        <v>1.0963646855160001E-2</v>
      </c>
      <c r="E338" s="220">
        <v>1.005747126437E-2</v>
      </c>
      <c r="F338" s="220">
        <v>1.4795244385730001E-2</v>
      </c>
    </row>
    <row r="339" spans="1:6" x14ac:dyDescent="0.25">
      <c r="A339" s="16" t="s">
        <v>23</v>
      </c>
      <c r="C339" s="18">
        <v>1.117318435754E-2</v>
      </c>
      <c r="D339" s="18">
        <v>7.5014425851130002E-3</v>
      </c>
      <c r="E339" s="220">
        <v>7.1839080459770001E-3</v>
      </c>
      <c r="F339" s="220">
        <v>6.6050198150589996E-3</v>
      </c>
    </row>
    <row r="340" spans="1:6" x14ac:dyDescent="0.25">
      <c r="A340" s="16" t="s">
        <v>24</v>
      </c>
      <c r="C340" s="18">
        <v>1.3966480446930001E-3</v>
      </c>
      <c r="D340" s="18">
        <v>1.154068090017E-3</v>
      </c>
      <c r="E340" s="220">
        <v>2.1551724137930002E-3</v>
      </c>
      <c r="F340" s="220">
        <v>2.377807133421E-3</v>
      </c>
    </row>
    <row r="341" spans="1:6" x14ac:dyDescent="0.25">
      <c r="A341" s="36" t="s">
        <v>795</v>
      </c>
      <c r="C341" s="18">
        <v>0</v>
      </c>
      <c r="D341" s="18">
        <v>0</v>
      </c>
      <c r="E341" s="220">
        <v>3.5919540229900003E-4</v>
      </c>
      <c r="F341" s="220">
        <v>0</v>
      </c>
    </row>
    <row r="342" spans="1:6" x14ac:dyDescent="0.25">
      <c r="C342" s="18"/>
      <c r="D342" s="18"/>
      <c r="E342" s="220"/>
      <c r="F342" s="220"/>
    </row>
    <row r="343" spans="1:6" x14ac:dyDescent="0.25">
      <c r="A343" s="49" t="s">
        <v>829</v>
      </c>
      <c r="C343" s="18"/>
      <c r="D343" s="18"/>
      <c r="E343" s="220"/>
      <c r="F343" s="220"/>
    </row>
    <row r="344" spans="1:6" x14ac:dyDescent="0.25">
      <c r="A344" s="16" t="s">
        <v>628</v>
      </c>
      <c r="C344" s="18"/>
      <c r="D344" s="18"/>
      <c r="E344" s="220"/>
      <c r="F344" s="220"/>
    </row>
    <row r="345" spans="1:6" x14ac:dyDescent="0.25">
      <c r="A345" s="16" t="s">
        <v>10</v>
      </c>
      <c r="C345" s="18">
        <v>0</v>
      </c>
      <c r="D345" s="18">
        <v>1.732101616628E-3</v>
      </c>
      <c r="E345" s="220">
        <v>1.0795250089959999E-3</v>
      </c>
      <c r="F345" s="220">
        <v>7.94281175536E-4</v>
      </c>
    </row>
    <row r="346" spans="1:6" x14ac:dyDescent="0.25">
      <c r="A346" s="16" t="s">
        <v>11</v>
      </c>
      <c r="C346" s="18">
        <v>0</v>
      </c>
      <c r="D346" s="18">
        <v>0</v>
      </c>
      <c r="E346" s="220">
        <v>1.4393666786610001E-3</v>
      </c>
      <c r="F346" s="220">
        <v>2.9123643102989998E-3</v>
      </c>
    </row>
    <row r="347" spans="1:6" x14ac:dyDescent="0.25">
      <c r="A347" s="16" t="s">
        <v>629</v>
      </c>
      <c r="C347" s="18">
        <v>0</v>
      </c>
      <c r="D347" s="18">
        <v>0</v>
      </c>
      <c r="E347" s="220">
        <v>0</v>
      </c>
      <c r="F347" s="220">
        <v>0</v>
      </c>
    </row>
    <row r="348" spans="1:6" x14ac:dyDescent="0.25">
      <c r="A348" s="16" t="s">
        <v>13</v>
      </c>
      <c r="C348" s="18">
        <v>9.7765363128490008E-3</v>
      </c>
      <c r="D348" s="18">
        <v>2.0207852193999998E-2</v>
      </c>
      <c r="E348" s="220">
        <v>3.598416696653E-2</v>
      </c>
      <c r="F348" s="220">
        <v>3.9449298384960002E-2</v>
      </c>
    </row>
    <row r="349" spans="1:6" x14ac:dyDescent="0.25">
      <c r="A349" s="16" t="s">
        <v>14</v>
      </c>
      <c r="C349" s="18">
        <v>0.12709497206699999</v>
      </c>
      <c r="D349" s="18">
        <v>8.6605080831409997E-2</v>
      </c>
      <c r="E349" s="220">
        <v>8.2763584023029996E-2</v>
      </c>
      <c r="F349" s="220">
        <v>8.6576648133440001E-2</v>
      </c>
    </row>
    <row r="350" spans="1:6" x14ac:dyDescent="0.25">
      <c r="A350" s="16" t="s">
        <v>15</v>
      </c>
      <c r="C350" s="18">
        <v>0.1689944134078</v>
      </c>
      <c r="D350" s="18">
        <v>0.17321016166280001</v>
      </c>
      <c r="E350" s="220">
        <v>0.15437207628640001</v>
      </c>
      <c r="F350" s="220">
        <v>0.13290971670640001</v>
      </c>
    </row>
    <row r="351" spans="1:6" x14ac:dyDescent="0.25">
      <c r="A351" s="16" t="s">
        <v>16</v>
      </c>
      <c r="C351" s="18">
        <v>0.19692737430169999</v>
      </c>
      <c r="D351" s="18">
        <v>0.18995381062360001</v>
      </c>
      <c r="E351" s="220">
        <v>0.19647355163729999</v>
      </c>
      <c r="F351" s="220">
        <v>0.19777601270850001</v>
      </c>
    </row>
    <row r="352" spans="1:6" x14ac:dyDescent="0.25">
      <c r="A352" s="16" t="s">
        <v>17</v>
      </c>
      <c r="C352" s="18">
        <v>0.18575418994410001</v>
      </c>
      <c r="D352" s="18">
        <v>0.189376443418</v>
      </c>
      <c r="E352" s="220">
        <v>0.19395465994960001</v>
      </c>
      <c r="F352" s="220">
        <v>0.19512840879000001</v>
      </c>
    </row>
    <row r="353" spans="1:6" x14ac:dyDescent="0.25">
      <c r="A353" s="16" t="s">
        <v>18</v>
      </c>
      <c r="C353" s="18">
        <v>0.12988826815640001</v>
      </c>
      <c r="D353" s="18">
        <v>0.15473441108550001</v>
      </c>
      <c r="E353" s="220">
        <v>0.15689096797409999</v>
      </c>
      <c r="F353" s="220">
        <v>0.15885623510720001</v>
      </c>
    </row>
    <row r="354" spans="1:6" x14ac:dyDescent="0.25">
      <c r="A354" s="16" t="s">
        <v>19</v>
      </c>
      <c r="C354" s="18">
        <v>0.11033519553069999</v>
      </c>
      <c r="D354" s="18">
        <v>9.699769053118E-2</v>
      </c>
      <c r="E354" s="220">
        <v>8.7081684059009998E-2</v>
      </c>
      <c r="F354" s="220">
        <v>8.7370929308979994E-2</v>
      </c>
    </row>
    <row r="355" spans="1:6" x14ac:dyDescent="0.25">
      <c r="A355" s="16" t="s">
        <v>20</v>
      </c>
      <c r="C355" s="18">
        <v>3.91061452514E-2</v>
      </c>
      <c r="D355" s="18">
        <v>4.849884526559E-2</v>
      </c>
      <c r="E355" s="220">
        <v>4.7858942065489997E-2</v>
      </c>
      <c r="F355" s="220">
        <v>5.0304474450620001E-2</v>
      </c>
    </row>
    <row r="356" spans="1:6" x14ac:dyDescent="0.25">
      <c r="A356" s="16" t="s">
        <v>21</v>
      </c>
      <c r="C356" s="18">
        <v>1.2569832402230001E-2</v>
      </c>
      <c r="D356" s="18">
        <v>1.9053117782909999E-2</v>
      </c>
      <c r="E356" s="220">
        <v>2.2310183519250001E-2</v>
      </c>
      <c r="F356" s="220">
        <v>2.409319565793E-2</v>
      </c>
    </row>
    <row r="357" spans="1:6" x14ac:dyDescent="0.25">
      <c r="A357" s="16" t="s">
        <v>22</v>
      </c>
      <c r="C357" s="18">
        <v>6.9832402234639998E-3</v>
      </c>
      <c r="D357" s="18">
        <v>1.096997690531E-2</v>
      </c>
      <c r="E357" s="220">
        <v>1.007556675063E-2</v>
      </c>
      <c r="F357" s="220">
        <v>1.482658194334E-2</v>
      </c>
    </row>
    <row r="358" spans="1:6" x14ac:dyDescent="0.25">
      <c r="A358" s="16" t="s">
        <v>23</v>
      </c>
      <c r="C358" s="18">
        <v>1.117318435754E-2</v>
      </c>
      <c r="D358" s="18">
        <v>7.5057736720549996E-3</v>
      </c>
      <c r="E358" s="220">
        <v>7.1968333933070004E-3</v>
      </c>
      <c r="F358" s="220">
        <v>6.6190097961340002E-3</v>
      </c>
    </row>
    <row r="359" spans="1:6" x14ac:dyDescent="0.25">
      <c r="A359" s="16" t="s">
        <v>24</v>
      </c>
      <c r="C359" s="18">
        <v>1.3966480446930001E-3</v>
      </c>
      <c r="D359" s="18">
        <v>1.154734411085E-3</v>
      </c>
      <c r="E359" s="220">
        <v>2.1590500179919998E-3</v>
      </c>
      <c r="F359" s="220">
        <v>2.3828435266080002E-3</v>
      </c>
    </row>
    <row r="360" spans="1:6" x14ac:dyDescent="0.25">
      <c r="A360" s="36" t="s">
        <v>795</v>
      </c>
      <c r="C360" s="18">
        <v>0</v>
      </c>
      <c r="D360" s="18">
        <v>0</v>
      </c>
      <c r="E360" s="220">
        <v>3.5984166966500001E-4</v>
      </c>
      <c r="F360" s="220">
        <v>0</v>
      </c>
    </row>
    <row r="361" spans="1:6" x14ac:dyDescent="0.25">
      <c r="C361" s="18"/>
      <c r="D361" s="18"/>
      <c r="E361" s="220"/>
      <c r="F361" s="220"/>
    </row>
    <row r="362" spans="1:6" x14ac:dyDescent="0.25">
      <c r="A362" s="49" t="s">
        <v>830</v>
      </c>
      <c r="C362" s="18"/>
      <c r="D362" s="18"/>
      <c r="E362" s="220"/>
      <c r="F362" s="220"/>
    </row>
    <row r="363" spans="1:6" x14ac:dyDescent="0.25">
      <c r="A363" s="16" t="s">
        <v>628</v>
      </c>
      <c r="C363" s="18"/>
      <c r="D363" s="18"/>
      <c r="E363" s="220"/>
      <c r="F363" s="220"/>
    </row>
    <row r="364" spans="1:6" x14ac:dyDescent="0.25">
      <c r="A364" s="16" t="s">
        <v>10</v>
      </c>
      <c r="C364" s="18">
        <v>0</v>
      </c>
      <c r="D364" s="18">
        <v>3.3557046979869999E-3</v>
      </c>
      <c r="E364" s="220">
        <v>8.2372322899499999E-4</v>
      </c>
      <c r="F364" s="220">
        <v>5.2192066805800002E-4</v>
      </c>
    </row>
    <row r="365" spans="1:6" x14ac:dyDescent="0.25">
      <c r="A365" s="16" t="s">
        <v>11</v>
      </c>
      <c r="C365" s="18">
        <v>0</v>
      </c>
      <c r="D365" s="18">
        <v>0</v>
      </c>
      <c r="E365" s="220">
        <v>1.64744645799E-3</v>
      </c>
      <c r="F365" s="220">
        <v>3.653444676409E-3</v>
      </c>
    </row>
    <row r="366" spans="1:6" x14ac:dyDescent="0.25">
      <c r="A366" s="16" t="s">
        <v>629</v>
      </c>
      <c r="C366" s="18">
        <v>0</v>
      </c>
      <c r="D366" s="18">
        <v>0</v>
      </c>
      <c r="E366" s="220">
        <v>0</v>
      </c>
      <c r="F366" s="220">
        <v>0</v>
      </c>
    </row>
    <row r="367" spans="1:6" x14ac:dyDescent="0.25">
      <c r="A367" s="16" t="s">
        <v>13</v>
      </c>
      <c r="C367" s="18">
        <v>1.570680628272E-2</v>
      </c>
      <c r="D367" s="18">
        <v>3.3557046979869998E-2</v>
      </c>
      <c r="E367" s="220">
        <v>4.859967051071E-2</v>
      </c>
      <c r="F367" s="220">
        <v>4.8538622129439997E-2</v>
      </c>
    </row>
    <row r="368" spans="1:6" x14ac:dyDescent="0.25">
      <c r="A368" s="16" t="s">
        <v>14</v>
      </c>
      <c r="C368" s="18">
        <v>0.13089005235599999</v>
      </c>
      <c r="D368" s="18">
        <v>6.7114093959730003E-2</v>
      </c>
      <c r="E368" s="220">
        <v>7.0840197693570001E-2</v>
      </c>
      <c r="F368" s="220">
        <v>8.2463465553239995E-2</v>
      </c>
    </row>
    <row r="369" spans="1:6" x14ac:dyDescent="0.25">
      <c r="A369" s="16" t="s">
        <v>15</v>
      </c>
      <c r="C369" s="18">
        <v>0.14136125654449999</v>
      </c>
      <c r="D369" s="18">
        <v>0.1510067114094</v>
      </c>
      <c r="E369" s="220">
        <v>0.1392092257002</v>
      </c>
      <c r="F369" s="220">
        <v>0.11169102296449999</v>
      </c>
    </row>
    <row r="370" spans="1:6" x14ac:dyDescent="0.25">
      <c r="A370" s="16" t="s">
        <v>16</v>
      </c>
      <c r="C370" s="18">
        <v>0.21989528795810001</v>
      </c>
      <c r="D370" s="18">
        <v>0.2013422818792</v>
      </c>
      <c r="E370" s="220">
        <v>0.19110378912689999</v>
      </c>
      <c r="F370" s="220">
        <v>0.19519832985390001</v>
      </c>
    </row>
    <row r="371" spans="1:6" x14ac:dyDescent="0.25">
      <c r="A371" s="16" t="s">
        <v>17</v>
      </c>
      <c r="C371" s="18">
        <v>0.2146596858639</v>
      </c>
      <c r="D371" s="18">
        <v>0.1812080536913</v>
      </c>
      <c r="E371" s="220">
        <v>0.20428336079080001</v>
      </c>
      <c r="F371" s="220">
        <v>0.2009394572025</v>
      </c>
    </row>
    <row r="372" spans="1:6" x14ac:dyDescent="0.25">
      <c r="A372" s="16" t="s">
        <v>18</v>
      </c>
      <c r="C372" s="18">
        <v>0.1047120418848</v>
      </c>
      <c r="D372" s="18">
        <v>0.15436241610740001</v>
      </c>
      <c r="E372" s="220">
        <v>0.1548599670511</v>
      </c>
      <c r="F372" s="220">
        <v>0.1633611691023</v>
      </c>
    </row>
    <row r="373" spans="1:6" x14ac:dyDescent="0.25">
      <c r="A373" s="16" t="s">
        <v>19</v>
      </c>
      <c r="C373" s="18">
        <v>0.12041884816749999</v>
      </c>
      <c r="D373" s="18">
        <v>0.10402684563759999</v>
      </c>
      <c r="E373" s="220">
        <v>9.3080724876439994E-2</v>
      </c>
      <c r="F373" s="220">
        <v>9.8121085594989998E-2</v>
      </c>
    </row>
    <row r="374" spans="1:6" x14ac:dyDescent="0.25">
      <c r="A374" s="16" t="s">
        <v>20</v>
      </c>
      <c r="C374" s="18">
        <v>3.141361256545E-2</v>
      </c>
      <c r="D374" s="18">
        <v>4.697986577181E-2</v>
      </c>
      <c r="E374" s="220">
        <v>5.1070840197690003E-2</v>
      </c>
      <c r="F374" s="220">
        <v>4.9060542797490003E-2</v>
      </c>
    </row>
    <row r="375" spans="1:6" x14ac:dyDescent="0.25">
      <c r="A375" s="16" t="s">
        <v>21</v>
      </c>
      <c r="C375" s="18">
        <v>1.047120418848E-2</v>
      </c>
      <c r="D375" s="18">
        <v>3.0201342281880001E-2</v>
      </c>
      <c r="E375" s="220">
        <v>2.5535420098850001E-2</v>
      </c>
      <c r="F375" s="220">
        <v>2.4530271398750001E-2</v>
      </c>
    </row>
    <row r="376" spans="1:6" x14ac:dyDescent="0.25">
      <c r="A376" s="16" t="s">
        <v>22</v>
      </c>
      <c r="C376" s="18">
        <v>0</v>
      </c>
      <c r="D376" s="18">
        <v>1.6778523489929999E-2</v>
      </c>
      <c r="E376" s="220">
        <v>8.2372322899509996E-3</v>
      </c>
      <c r="F376" s="220">
        <v>1.51356993737E-2</v>
      </c>
    </row>
    <row r="377" spans="1:6" x14ac:dyDescent="0.25">
      <c r="A377" s="16" t="s">
        <v>23</v>
      </c>
      <c r="C377" s="18">
        <v>1.047120418848E-2</v>
      </c>
      <c r="D377" s="18">
        <v>8.3892617449660006E-3</v>
      </c>
      <c r="E377" s="220">
        <v>8.2372322899509996E-3</v>
      </c>
      <c r="F377" s="220">
        <v>4.6972860125260004E-3</v>
      </c>
    </row>
    <row r="378" spans="1:6" x14ac:dyDescent="0.25">
      <c r="A378" s="16" t="s">
        <v>24</v>
      </c>
      <c r="C378" s="18">
        <v>0</v>
      </c>
      <c r="D378" s="18">
        <v>1.6778523489929999E-3</v>
      </c>
      <c r="E378" s="220">
        <v>2.4711696869850002E-3</v>
      </c>
      <c r="F378" s="220">
        <v>2.0876826722339998E-3</v>
      </c>
    </row>
    <row r="379" spans="1:6" x14ac:dyDescent="0.25">
      <c r="A379" s="36" t="s">
        <v>795</v>
      </c>
      <c r="C379" s="18">
        <v>0</v>
      </c>
      <c r="D379" s="18">
        <v>0</v>
      </c>
      <c r="E379" s="220">
        <v>0</v>
      </c>
      <c r="F379" s="220">
        <v>0</v>
      </c>
    </row>
    <row r="380" spans="1:6" x14ac:dyDescent="0.25">
      <c r="C380" s="18"/>
      <c r="D380" s="18"/>
      <c r="E380" s="220"/>
      <c r="F380" s="220"/>
    </row>
    <row r="381" spans="1:6" x14ac:dyDescent="0.25">
      <c r="A381" s="36" t="s">
        <v>135</v>
      </c>
      <c r="C381" s="17">
        <v>682.68</v>
      </c>
      <c r="D381" s="17">
        <v>685.26</v>
      </c>
      <c r="E381" s="218">
        <v>684.6</v>
      </c>
      <c r="F381" s="218">
        <v>685.32</v>
      </c>
    </row>
    <row r="382" spans="1:6" x14ac:dyDescent="0.25">
      <c r="A382" s="36" t="s">
        <v>136</v>
      </c>
      <c r="C382" s="17">
        <v>701.67</v>
      </c>
      <c r="D382" s="17">
        <v>706.66</v>
      </c>
      <c r="E382" s="218">
        <v>701.98</v>
      </c>
      <c r="F382" s="218">
        <v>700.29</v>
      </c>
    </row>
    <row r="383" spans="1:6" x14ac:dyDescent="0.25">
      <c r="A383" s="49" t="s">
        <v>137</v>
      </c>
    </row>
    <row r="384" spans="1:6" x14ac:dyDescent="0.25">
      <c r="A384" s="16" t="s">
        <v>2224</v>
      </c>
      <c r="C384" s="18">
        <v>0.73324022346369999</v>
      </c>
      <c r="D384" s="18">
        <v>0.62088863242930004</v>
      </c>
      <c r="E384" s="220">
        <v>0.45330459770109999</v>
      </c>
      <c r="F384" s="220">
        <v>0.32945838837519997</v>
      </c>
    </row>
    <row r="385" spans="1:6" x14ac:dyDescent="0.25">
      <c r="A385" s="16" t="s">
        <v>139</v>
      </c>
      <c r="C385" s="18">
        <v>0</v>
      </c>
      <c r="D385" s="18">
        <v>0</v>
      </c>
      <c r="E385" s="220">
        <v>8.8002873563219994E-2</v>
      </c>
      <c r="F385" s="220">
        <v>0.15799207397619999</v>
      </c>
    </row>
    <row r="386" spans="1:6" x14ac:dyDescent="0.25">
      <c r="A386" s="16" t="s">
        <v>140</v>
      </c>
      <c r="C386" s="18">
        <v>0</v>
      </c>
      <c r="D386" s="18">
        <v>0</v>
      </c>
      <c r="E386" s="220">
        <v>0</v>
      </c>
      <c r="F386" s="220">
        <v>0</v>
      </c>
    </row>
    <row r="387" spans="1:6" x14ac:dyDescent="0.25">
      <c r="A387" s="16" t="s">
        <v>141</v>
      </c>
      <c r="C387" s="18">
        <v>0</v>
      </c>
      <c r="D387" s="18">
        <v>0</v>
      </c>
      <c r="E387" s="220">
        <v>0</v>
      </c>
      <c r="F387" s="220">
        <v>0</v>
      </c>
    </row>
    <row r="388" spans="1:6" x14ac:dyDescent="0.25">
      <c r="A388" s="16" t="s">
        <v>142</v>
      </c>
      <c r="C388" s="18">
        <v>0</v>
      </c>
      <c r="D388" s="18">
        <v>0</v>
      </c>
      <c r="E388" s="220">
        <v>0</v>
      </c>
      <c r="F388" s="220">
        <v>0</v>
      </c>
    </row>
    <row r="389" spans="1:6" x14ac:dyDescent="0.25">
      <c r="A389" s="49" t="s">
        <v>143</v>
      </c>
    </row>
    <row r="390" spans="1:6" x14ac:dyDescent="0.25">
      <c r="A390" s="16" t="s">
        <v>2243</v>
      </c>
      <c r="C390" s="18">
        <v>1</v>
      </c>
      <c r="D390" s="18">
        <v>1</v>
      </c>
      <c r="E390" s="220">
        <v>1</v>
      </c>
      <c r="F390" s="220">
        <v>1</v>
      </c>
    </row>
    <row r="391" spans="1:6" x14ac:dyDescent="0.25">
      <c r="A391" s="16" t="s">
        <v>145</v>
      </c>
      <c r="C391" s="18">
        <v>0</v>
      </c>
      <c r="D391" s="18">
        <v>0</v>
      </c>
      <c r="E391" s="220">
        <v>0</v>
      </c>
      <c r="F391" s="220">
        <v>0</v>
      </c>
    </row>
    <row r="392" spans="1:6" x14ac:dyDescent="0.25">
      <c r="A392" s="16" t="s">
        <v>146</v>
      </c>
      <c r="C392" s="18">
        <v>0</v>
      </c>
      <c r="D392" s="18">
        <v>0</v>
      </c>
      <c r="E392" s="220">
        <v>0</v>
      </c>
      <c r="F392" s="220">
        <v>0</v>
      </c>
    </row>
    <row r="393" spans="1:6" x14ac:dyDescent="0.25">
      <c r="A393" s="16" t="s">
        <v>2244</v>
      </c>
      <c r="C393" s="18">
        <v>0</v>
      </c>
      <c r="D393" s="18">
        <v>0</v>
      </c>
      <c r="E393" s="220">
        <v>0</v>
      </c>
      <c r="F393" s="220">
        <v>0</v>
      </c>
    </row>
    <row r="394" spans="1:6" x14ac:dyDescent="0.25">
      <c r="A394" s="16" t="s">
        <v>148</v>
      </c>
      <c r="C394" s="48">
        <v>0</v>
      </c>
      <c r="D394" s="48">
        <v>0.42</v>
      </c>
      <c r="E394" s="48">
        <v>0.89</v>
      </c>
      <c r="F394" s="48">
        <v>1.38</v>
      </c>
    </row>
    <row r="396" spans="1:6" ht="18" x14ac:dyDescent="0.25">
      <c r="A396" s="97" t="s">
        <v>149</v>
      </c>
    </row>
    <row r="397" spans="1:6" x14ac:dyDescent="0.25">
      <c r="A397" s="16" t="s">
        <v>801</v>
      </c>
    </row>
    <row r="398" spans="1:6" x14ac:dyDescent="0.25">
      <c r="A398" s="16" t="s">
        <v>151</v>
      </c>
      <c r="C398" s="18">
        <v>0.16585478668119999</v>
      </c>
      <c r="D398" s="18">
        <v>0.20525034447160001</v>
      </c>
      <c r="E398" s="220">
        <v>0.21038010410649999</v>
      </c>
      <c r="F398" s="220">
        <v>0.241421554993</v>
      </c>
    </row>
    <row r="399" spans="1:6" x14ac:dyDescent="0.25">
      <c r="A399" s="16" t="s">
        <v>152</v>
      </c>
      <c r="C399" s="18">
        <v>0.82271738299590003</v>
      </c>
      <c r="D399" s="18">
        <v>0.76997354188599998</v>
      </c>
      <c r="E399" s="220">
        <v>0.76544060999329999</v>
      </c>
      <c r="F399" s="220">
        <v>0.73786802280990005</v>
      </c>
    </row>
    <row r="400" spans="1:6" x14ac:dyDescent="0.25">
      <c r="A400" s="16" t="s">
        <v>153</v>
      </c>
      <c r="C400" s="18">
        <v>1.142783032293E-2</v>
      </c>
      <c r="D400" s="18">
        <v>2.4776113642390001E-2</v>
      </c>
      <c r="E400" s="220">
        <v>2.417928590016E-2</v>
      </c>
      <c r="F400" s="220">
        <v>2.071042219715E-2</v>
      </c>
    </row>
    <row r="401" spans="1:6" x14ac:dyDescent="0.25">
      <c r="A401" s="49" t="s">
        <v>154</v>
      </c>
    </row>
    <row r="402" spans="1:6" x14ac:dyDescent="0.25">
      <c r="A402" s="116" t="s">
        <v>155</v>
      </c>
      <c r="C402" s="19">
        <v>17813.98</v>
      </c>
      <c r="D402" s="19">
        <v>171556.06</v>
      </c>
      <c r="E402" s="224">
        <v>430995.6</v>
      </c>
      <c r="F402" s="224">
        <v>786167.38</v>
      </c>
    </row>
    <row r="403" spans="1:6" x14ac:dyDescent="0.25">
      <c r="A403" s="16" t="s">
        <v>156</v>
      </c>
      <c r="C403" s="18">
        <v>0</v>
      </c>
      <c r="D403" s="18">
        <v>0</v>
      </c>
      <c r="E403" s="220">
        <v>0</v>
      </c>
      <c r="F403" s="220">
        <v>0</v>
      </c>
    </row>
    <row r="404" spans="1:6" x14ac:dyDescent="0.25">
      <c r="A404" s="16" t="s">
        <v>157</v>
      </c>
      <c r="C404" s="18">
        <v>0</v>
      </c>
      <c r="D404" s="18">
        <v>0</v>
      </c>
      <c r="E404" s="220">
        <v>0</v>
      </c>
      <c r="F404" s="220">
        <v>0</v>
      </c>
    </row>
    <row r="405" spans="1:6" x14ac:dyDescent="0.25">
      <c r="A405" s="16" t="s">
        <v>158</v>
      </c>
      <c r="C405" s="18">
        <v>0</v>
      </c>
      <c r="D405" s="18">
        <v>0</v>
      </c>
      <c r="E405" s="220">
        <v>0</v>
      </c>
      <c r="F405" s="220">
        <v>0</v>
      </c>
    </row>
    <row r="406" spans="1:6" x14ac:dyDescent="0.25">
      <c r="A406" s="16" t="s">
        <v>159</v>
      </c>
      <c r="C406" s="18">
        <v>0</v>
      </c>
      <c r="D406" s="18">
        <v>6.4832451852759997E-3</v>
      </c>
      <c r="E406" s="220">
        <v>5.2243688798679997E-3</v>
      </c>
      <c r="F406" s="220">
        <v>1.052915728963E-2</v>
      </c>
    </row>
    <row r="407" spans="1:6" x14ac:dyDescent="0.25">
      <c r="A407" s="16" t="s">
        <v>160</v>
      </c>
      <c r="C407" s="18">
        <v>3.3681412014610001E-3</v>
      </c>
      <c r="D407" s="18">
        <v>2.3114485142640001E-2</v>
      </c>
      <c r="E407" s="220">
        <v>3.5893521882820002E-2</v>
      </c>
      <c r="F407" s="220">
        <v>3.2280097909939999E-2</v>
      </c>
    </row>
    <row r="408" spans="1:6" x14ac:dyDescent="0.25">
      <c r="A408" s="16" t="s">
        <v>161</v>
      </c>
      <c r="C408" s="18">
        <v>0.34751975695490001</v>
      </c>
      <c r="D408" s="18">
        <v>0.4356441270568</v>
      </c>
      <c r="E408" s="220">
        <v>0.43744694841429999</v>
      </c>
      <c r="F408" s="220">
        <v>0.40499650341639998</v>
      </c>
    </row>
    <row r="409" spans="1:6" x14ac:dyDescent="0.25">
      <c r="A409" s="16" t="s">
        <v>162</v>
      </c>
      <c r="C409" s="18">
        <v>0.64911210184360002</v>
      </c>
      <c r="D409" s="18">
        <v>0.53475814261529997</v>
      </c>
      <c r="E409" s="220">
        <v>0.52143516082300001</v>
      </c>
      <c r="F409" s="220">
        <v>0.5521942413841</v>
      </c>
    </row>
    <row r="410" spans="1:6" x14ac:dyDescent="0.25">
      <c r="A410" s="116" t="s">
        <v>163</v>
      </c>
      <c r="C410" s="19">
        <v>1227.43</v>
      </c>
      <c r="D410" s="19">
        <v>20708.82</v>
      </c>
      <c r="E410" s="224">
        <v>49534.94</v>
      </c>
      <c r="F410" s="224">
        <v>67256.61</v>
      </c>
    </row>
    <row r="411" spans="1:6" x14ac:dyDescent="0.25">
      <c r="A411" s="16" t="s">
        <v>164</v>
      </c>
      <c r="C411" s="18">
        <v>0</v>
      </c>
      <c r="D411" s="18">
        <v>0</v>
      </c>
      <c r="E411" s="220">
        <v>0</v>
      </c>
      <c r="F411" s="220">
        <v>0</v>
      </c>
    </row>
    <row r="412" spans="1:6" x14ac:dyDescent="0.25">
      <c r="A412" s="16" t="s">
        <v>165</v>
      </c>
      <c r="C412" s="18">
        <v>0</v>
      </c>
      <c r="D412" s="18">
        <v>0</v>
      </c>
      <c r="E412" s="220">
        <v>0</v>
      </c>
      <c r="F412" s="220">
        <v>0</v>
      </c>
    </row>
    <row r="413" spans="1:6" x14ac:dyDescent="0.25">
      <c r="A413" s="16" t="s">
        <v>166</v>
      </c>
      <c r="C413" s="18">
        <v>0</v>
      </c>
      <c r="D413" s="18">
        <v>0</v>
      </c>
      <c r="E413" s="220">
        <v>0</v>
      </c>
      <c r="F413" s="220">
        <v>0</v>
      </c>
    </row>
    <row r="414" spans="1:6" x14ac:dyDescent="0.25">
      <c r="A414" s="16" t="s">
        <v>167</v>
      </c>
      <c r="C414" s="18">
        <v>0</v>
      </c>
      <c r="D414" s="18">
        <v>0</v>
      </c>
      <c r="E414" s="220">
        <v>0</v>
      </c>
      <c r="F414" s="220">
        <v>0</v>
      </c>
    </row>
    <row r="415" spans="1:6" x14ac:dyDescent="0.25">
      <c r="A415" s="16" t="s">
        <v>168</v>
      </c>
      <c r="C415" s="18">
        <v>0</v>
      </c>
      <c r="D415" s="18">
        <v>0</v>
      </c>
      <c r="E415" s="220">
        <v>0</v>
      </c>
      <c r="F415" s="220">
        <v>0</v>
      </c>
    </row>
    <row r="416" spans="1:6" x14ac:dyDescent="0.25">
      <c r="A416" s="16" t="s">
        <v>169</v>
      </c>
      <c r="C416" s="18">
        <v>0</v>
      </c>
      <c r="D416" s="18">
        <v>0</v>
      </c>
      <c r="E416" s="220">
        <v>0</v>
      </c>
      <c r="F416" s="220">
        <v>0</v>
      </c>
    </row>
    <row r="417" spans="1:6" x14ac:dyDescent="0.25">
      <c r="A417" s="16" t="s">
        <v>170</v>
      </c>
      <c r="C417" s="18">
        <v>1</v>
      </c>
      <c r="D417" s="18">
        <v>1</v>
      </c>
      <c r="E417" s="220">
        <v>1</v>
      </c>
      <c r="F417" s="220">
        <v>1</v>
      </c>
    </row>
    <row r="418" spans="1:6" x14ac:dyDescent="0.25">
      <c r="A418" s="116" t="s">
        <v>171</v>
      </c>
      <c r="C418" s="19">
        <v>0</v>
      </c>
      <c r="D418" s="19">
        <v>0</v>
      </c>
      <c r="E418" s="224">
        <v>0</v>
      </c>
      <c r="F418" s="224">
        <v>185</v>
      </c>
    </row>
    <row r="419" spans="1:6" x14ac:dyDescent="0.25">
      <c r="A419" s="16" t="s">
        <v>173</v>
      </c>
      <c r="C419" s="18">
        <v>0</v>
      </c>
      <c r="D419" s="18">
        <v>0</v>
      </c>
      <c r="E419" s="220">
        <v>0</v>
      </c>
      <c r="F419" s="220">
        <v>0</v>
      </c>
    </row>
    <row r="420" spans="1:6" x14ac:dyDescent="0.25">
      <c r="A420" s="16" t="s">
        <v>174</v>
      </c>
      <c r="C420" s="18">
        <v>0</v>
      </c>
      <c r="D420" s="18">
        <v>0</v>
      </c>
      <c r="E420" s="220">
        <v>0</v>
      </c>
      <c r="F420" s="220">
        <v>0</v>
      </c>
    </row>
    <row r="421" spans="1:6" x14ac:dyDescent="0.25">
      <c r="A421" s="16" t="s">
        <v>175</v>
      </c>
      <c r="C421" s="18">
        <v>0</v>
      </c>
      <c r="D421" s="18">
        <v>0</v>
      </c>
      <c r="E421" s="220">
        <v>0</v>
      </c>
      <c r="F421" s="220">
        <v>0</v>
      </c>
    </row>
    <row r="422" spans="1:6" x14ac:dyDescent="0.25">
      <c r="A422" s="16" t="s">
        <v>176</v>
      </c>
      <c r="C422" s="18">
        <v>0</v>
      </c>
      <c r="D422" s="18">
        <v>0</v>
      </c>
      <c r="E422" s="220">
        <v>0</v>
      </c>
      <c r="F422" s="220">
        <v>0</v>
      </c>
    </row>
    <row r="423" spans="1:6" x14ac:dyDescent="0.25">
      <c r="A423" s="16" t="s">
        <v>177</v>
      </c>
      <c r="C423" s="18">
        <v>0</v>
      </c>
      <c r="D423" s="18">
        <v>0</v>
      </c>
      <c r="E423" s="220">
        <v>0</v>
      </c>
      <c r="F423" s="220">
        <v>0</v>
      </c>
    </row>
    <row r="424" spans="1:6" x14ac:dyDescent="0.25">
      <c r="A424" s="16" t="s">
        <v>178</v>
      </c>
      <c r="C424" s="18">
        <v>0</v>
      </c>
      <c r="D424" s="18">
        <v>0</v>
      </c>
      <c r="E424" s="220">
        <v>0</v>
      </c>
      <c r="F424" s="220">
        <v>0</v>
      </c>
    </row>
    <row r="425" spans="1:6" x14ac:dyDescent="0.25">
      <c r="A425" s="16" t="s">
        <v>179</v>
      </c>
      <c r="C425" s="18">
        <v>0</v>
      </c>
      <c r="D425" s="18">
        <v>0</v>
      </c>
      <c r="E425" s="220">
        <v>0</v>
      </c>
      <c r="F425" s="220">
        <v>1</v>
      </c>
    </row>
    <row r="426" spans="1:6" x14ac:dyDescent="0.25">
      <c r="A426" s="116" t="s">
        <v>180</v>
      </c>
      <c r="C426" s="19">
        <v>88365.68</v>
      </c>
      <c r="D426" s="19">
        <v>643573.23</v>
      </c>
      <c r="E426" s="224">
        <v>1568121.36</v>
      </c>
      <c r="F426" s="224">
        <v>2402800.2400000002</v>
      </c>
    </row>
    <row r="427" spans="1:6" x14ac:dyDescent="0.25">
      <c r="A427" s="16" t="s">
        <v>181</v>
      </c>
      <c r="C427" s="18">
        <v>1</v>
      </c>
      <c r="D427" s="18">
        <v>1</v>
      </c>
      <c r="E427" s="220">
        <v>1</v>
      </c>
      <c r="F427" s="220">
        <v>1</v>
      </c>
    </row>
    <row r="428" spans="1:6" x14ac:dyDescent="0.25">
      <c r="A428" s="16" t="s">
        <v>182</v>
      </c>
      <c r="C428" s="18">
        <v>0</v>
      </c>
      <c r="D428" s="18">
        <v>0</v>
      </c>
      <c r="E428" s="220">
        <v>0</v>
      </c>
      <c r="F428" s="220">
        <v>0</v>
      </c>
    </row>
    <row r="429" spans="1:6" x14ac:dyDescent="0.25">
      <c r="A429" s="16" t="s">
        <v>183</v>
      </c>
      <c r="C429" s="18">
        <v>0</v>
      </c>
      <c r="D429" s="18">
        <v>0</v>
      </c>
      <c r="E429" s="220">
        <v>0</v>
      </c>
      <c r="F429" s="220">
        <v>0</v>
      </c>
    </row>
    <row r="430" spans="1:6" x14ac:dyDescent="0.25">
      <c r="A430" s="16" t="s">
        <v>184</v>
      </c>
      <c r="C430" s="18">
        <v>0</v>
      </c>
      <c r="D430" s="18">
        <v>0</v>
      </c>
      <c r="E430" s="220">
        <v>0</v>
      </c>
      <c r="F430" s="220">
        <v>0</v>
      </c>
    </row>
    <row r="431" spans="1:6" x14ac:dyDescent="0.25">
      <c r="A431" s="16" t="s">
        <v>185</v>
      </c>
      <c r="C431" s="18">
        <v>0</v>
      </c>
      <c r="D431" s="18">
        <v>0</v>
      </c>
      <c r="E431" s="220">
        <v>0</v>
      </c>
      <c r="F431" s="220">
        <v>0</v>
      </c>
    </row>
    <row r="432" spans="1:6" x14ac:dyDescent="0.25">
      <c r="A432" s="16" t="s">
        <v>186</v>
      </c>
      <c r="C432" s="18">
        <v>0</v>
      </c>
      <c r="D432" s="18">
        <v>0</v>
      </c>
      <c r="E432" s="220">
        <v>0</v>
      </c>
      <c r="F432" s="220">
        <v>0</v>
      </c>
    </row>
    <row r="433" spans="1:6" x14ac:dyDescent="0.25">
      <c r="A433" s="16" t="s">
        <v>187</v>
      </c>
      <c r="C433" s="18">
        <v>0</v>
      </c>
      <c r="D433" s="18">
        <v>0</v>
      </c>
      <c r="E433" s="220">
        <v>0</v>
      </c>
      <c r="F433" s="220">
        <v>0</v>
      </c>
    </row>
    <row r="434" spans="1:6" x14ac:dyDescent="0.25">
      <c r="A434" s="16" t="s">
        <v>188</v>
      </c>
      <c r="C434" s="18">
        <v>0.2346780987696</v>
      </c>
      <c r="D434" s="18">
        <v>0.2339747128037</v>
      </c>
      <c r="E434" s="220">
        <v>0.23227422466120001</v>
      </c>
      <c r="F434" s="220">
        <v>0.23261429096880001</v>
      </c>
    </row>
    <row r="435" spans="1:6" x14ac:dyDescent="0.25">
      <c r="A435" s="16" t="s">
        <v>189</v>
      </c>
      <c r="C435" s="18">
        <v>0.24990399999999999</v>
      </c>
      <c r="D435" s="18">
        <v>0.25240400000000002</v>
      </c>
      <c r="E435" s="220">
        <v>0.25240400000000002</v>
      </c>
      <c r="F435" s="220">
        <v>0.25240400000000002</v>
      </c>
    </row>
    <row r="436" spans="1:6" x14ac:dyDescent="0.25">
      <c r="A436" s="16" t="s">
        <v>190</v>
      </c>
      <c r="C436" s="18">
        <v>0</v>
      </c>
      <c r="D436" s="18">
        <v>0</v>
      </c>
      <c r="E436" s="220">
        <v>0</v>
      </c>
      <c r="F436" s="220">
        <v>0.25240400000000002</v>
      </c>
    </row>
    <row r="437" spans="1:6" x14ac:dyDescent="0.25">
      <c r="A437" s="16" t="s">
        <v>191</v>
      </c>
      <c r="C437" s="18">
        <v>0</v>
      </c>
      <c r="D437" s="18">
        <v>0</v>
      </c>
      <c r="E437" s="220">
        <v>0</v>
      </c>
      <c r="F437" s="220">
        <v>0</v>
      </c>
    </row>
    <row r="438" spans="1:6" x14ac:dyDescent="0.25">
      <c r="A438" s="16" t="s">
        <v>192</v>
      </c>
      <c r="C438" s="18">
        <v>9.691641975392E-2</v>
      </c>
      <c r="D438" s="18">
        <v>9.727574256075E-2</v>
      </c>
      <c r="E438" s="220">
        <v>9.6935644932250001E-2</v>
      </c>
      <c r="F438" s="220">
        <v>0.14748445819379999</v>
      </c>
    </row>
    <row r="439" spans="1:6" x14ac:dyDescent="0.25">
      <c r="A439" s="49" t="s">
        <v>193</v>
      </c>
      <c r="C439" s="18"/>
      <c r="D439" s="18"/>
      <c r="E439" s="220"/>
      <c r="F439" s="220"/>
    </row>
    <row r="440" spans="1:6" x14ac:dyDescent="0.25">
      <c r="A440" s="16" t="s">
        <v>194</v>
      </c>
      <c r="C440" s="18"/>
      <c r="D440" s="18"/>
      <c r="E440" s="220"/>
      <c r="F440" s="220"/>
    </row>
    <row r="441" spans="1:6" x14ac:dyDescent="0.25">
      <c r="A441" s="16" t="s">
        <v>195</v>
      </c>
      <c r="C441" s="18">
        <v>0</v>
      </c>
      <c r="D441" s="18">
        <v>0.25240400000000002</v>
      </c>
      <c r="E441" s="220">
        <v>0.25240400000000002</v>
      </c>
      <c r="F441" s="220">
        <v>0.25240400000000002</v>
      </c>
    </row>
    <row r="442" spans="1:6" x14ac:dyDescent="0.25">
      <c r="A442" s="16" t="s">
        <v>196</v>
      </c>
      <c r="C442" s="18">
        <v>0</v>
      </c>
      <c r="D442" s="18">
        <v>0</v>
      </c>
      <c r="E442" s="220">
        <v>0.25240400000000002</v>
      </c>
      <c r="F442" s="220">
        <v>0.2367367034874</v>
      </c>
    </row>
    <row r="443" spans="1:6" x14ac:dyDescent="0.25">
      <c r="A443" s="16" t="s">
        <v>629</v>
      </c>
      <c r="C443" s="18">
        <v>0</v>
      </c>
      <c r="D443" s="18">
        <v>0</v>
      </c>
      <c r="E443" s="220">
        <v>0</v>
      </c>
      <c r="F443" s="220">
        <v>0</v>
      </c>
    </row>
    <row r="444" spans="1:6" x14ac:dyDescent="0.25">
      <c r="A444" s="16" t="s">
        <v>13</v>
      </c>
      <c r="C444" s="18">
        <v>0.24990399999999999</v>
      </c>
      <c r="D444" s="18">
        <v>0.25240400000000002</v>
      </c>
      <c r="E444" s="220">
        <v>0.24431657972189999</v>
      </c>
      <c r="F444" s="220">
        <v>0.23832273255200001</v>
      </c>
    </row>
    <row r="445" spans="1:6" x14ac:dyDescent="0.25">
      <c r="A445" s="16" t="s">
        <v>14</v>
      </c>
      <c r="C445" s="18">
        <v>0.24990399999999999</v>
      </c>
      <c r="D445" s="18">
        <v>0.25240400000000002</v>
      </c>
      <c r="E445" s="220">
        <v>0.25141167014499999</v>
      </c>
      <c r="F445" s="220">
        <v>0.24399550642350001</v>
      </c>
    </row>
    <row r="446" spans="1:6" x14ac:dyDescent="0.25">
      <c r="A446" s="16" t="s">
        <v>15</v>
      </c>
      <c r="C446" s="18">
        <v>0.24990399999999999</v>
      </c>
      <c r="D446" s="18">
        <v>0.24540057275220001</v>
      </c>
      <c r="E446" s="220">
        <v>0.23569568203659999</v>
      </c>
      <c r="F446" s="220">
        <v>0.24324595303550001</v>
      </c>
    </row>
    <row r="447" spans="1:6" x14ac:dyDescent="0.25">
      <c r="A447" s="16" t="s">
        <v>16</v>
      </c>
      <c r="C447" s="18">
        <v>0.23645422736669999</v>
      </c>
      <c r="D447" s="18">
        <v>0.2383541449571</v>
      </c>
      <c r="E447" s="220">
        <v>0.2423459152079</v>
      </c>
      <c r="F447" s="220">
        <v>0.24356124190209999</v>
      </c>
    </row>
    <row r="448" spans="1:6" x14ac:dyDescent="0.25">
      <c r="A448" s="16" t="s">
        <v>17</v>
      </c>
      <c r="C448" s="18">
        <v>0.22873126724369999</v>
      </c>
      <c r="D448" s="18">
        <v>0.2370256808458</v>
      </c>
      <c r="E448" s="220">
        <v>0.2388251361514</v>
      </c>
      <c r="F448" s="220">
        <v>0.23565986995230001</v>
      </c>
    </row>
    <row r="449" spans="1:6" x14ac:dyDescent="0.25">
      <c r="A449" s="16" t="s">
        <v>18</v>
      </c>
      <c r="C449" s="18">
        <v>0.24744349716139999</v>
      </c>
      <c r="D449" s="18">
        <v>0.2344102381714</v>
      </c>
      <c r="E449" s="220">
        <v>0.22497444000719999</v>
      </c>
      <c r="F449" s="220">
        <v>0.22394998270130001</v>
      </c>
    </row>
    <row r="450" spans="1:6" x14ac:dyDescent="0.25">
      <c r="A450" s="16" t="s">
        <v>19</v>
      </c>
      <c r="C450" s="18">
        <v>0.20471285667110001</v>
      </c>
      <c r="D450" s="18">
        <v>0.22484644664760001</v>
      </c>
      <c r="E450" s="220">
        <v>0.20976342377939999</v>
      </c>
      <c r="F450" s="220">
        <v>0.2168735305218</v>
      </c>
    </row>
    <row r="451" spans="1:6" x14ac:dyDescent="0.25">
      <c r="A451" s="16" t="s">
        <v>20</v>
      </c>
      <c r="C451" s="18">
        <v>0.24990399999999999</v>
      </c>
      <c r="D451" s="18">
        <v>0.19366767485879999</v>
      </c>
      <c r="E451" s="220">
        <v>0.21745808679350001</v>
      </c>
      <c r="F451" s="220">
        <v>0.20598305170639999</v>
      </c>
    </row>
    <row r="452" spans="1:6" x14ac:dyDescent="0.25">
      <c r="A452" s="16" t="s">
        <v>21</v>
      </c>
      <c r="C452" s="18">
        <v>0.21990399999999999</v>
      </c>
      <c r="D452" s="18">
        <v>0.2210573808421</v>
      </c>
      <c r="E452" s="220">
        <v>0.22599595732819999</v>
      </c>
      <c r="F452" s="220">
        <v>0.20725116641669999</v>
      </c>
    </row>
    <row r="453" spans="1:6" x14ac:dyDescent="0.25">
      <c r="A453" s="16" t="s">
        <v>22</v>
      </c>
      <c r="C453" s="18">
        <v>0</v>
      </c>
      <c r="D453" s="18">
        <v>0.1982799225006</v>
      </c>
      <c r="E453" s="220">
        <v>0.1887279665438</v>
      </c>
      <c r="F453" s="220">
        <v>0.19846418513639999</v>
      </c>
    </row>
    <row r="454" spans="1:6" x14ac:dyDescent="0.25">
      <c r="A454" s="16" t="s">
        <v>23</v>
      </c>
      <c r="C454" s="18">
        <v>0.18990399999999999</v>
      </c>
      <c r="D454" s="18">
        <v>0.16041173616019999</v>
      </c>
      <c r="E454" s="220">
        <v>0.16437076128969999</v>
      </c>
      <c r="F454" s="220">
        <v>0.17570206123359999</v>
      </c>
    </row>
    <row r="455" spans="1:6" x14ac:dyDescent="0.25">
      <c r="A455" s="16" t="s">
        <v>24</v>
      </c>
      <c r="C455" s="18">
        <v>0</v>
      </c>
      <c r="D455" s="18">
        <v>0.19240399999999999</v>
      </c>
      <c r="E455" s="220">
        <v>0.14520466440970001</v>
      </c>
      <c r="F455" s="220">
        <v>0.21298235612659999</v>
      </c>
    </row>
    <row r="456" spans="1:6" x14ac:dyDescent="0.25">
      <c r="A456" s="36" t="s">
        <v>795</v>
      </c>
      <c r="C456" s="18">
        <v>0</v>
      </c>
      <c r="D456" s="18">
        <v>0</v>
      </c>
      <c r="E456" s="220">
        <v>0</v>
      </c>
      <c r="F456" s="220">
        <v>0</v>
      </c>
    </row>
    <row r="457" spans="1:6" x14ac:dyDescent="0.25">
      <c r="C457" s="18"/>
      <c r="D457" s="18"/>
      <c r="E457" s="220"/>
      <c r="F457" s="220"/>
    </row>
    <row r="458" spans="1:6" x14ac:dyDescent="0.25">
      <c r="A458" s="49" t="s">
        <v>197</v>
      </c>
      <c r="C458" s="18"/>
      <c r="D458" s="18"/>
      <c r="E458" s="220"/>
      <c r="F458" s="220"/>
    </row>
    <row r="459" spans="1:6" x14ac:dyDescent="0.25">
      <c r="A459" s="16" t="s">
        <v>198</v>
      </c>
      <c r="C459" s="18"/>
      <c r="D459" s="18"/>
      <c r="E459" s="220"/>
      <c r="F459" s="220"/>
    </row>
    <row r="460" spans="1:6" x14ac:dyDescent="0.25">
      <c r="A460" s="16" t="s">
        <v>199</v>
      </c>
      <c r="C460" s="18">
        <v>0</v>
      </c>
      <c r="D460" s="18">
        <v>0</v>
      </c>
      <c r="E460" s="220">
        <v>0</v>
      </c>
      <c r="F460" s="220">
        <v>0</v>
      </c>
    </row>
    <row r="461" spans="1:6" x14ac:dyDescent="0.25">
      <c r="A461" s="16" t="s">
        <v>200</v>
      </c>
      <c r="C461" s="18">
        <v>0</v>
      </c>
      <c r="D461" s="18">
        <v>0</v>
      </c>
      <c r="E461" s="220">
        <v>0</v>
      </c>
      <c r="F461" s="220">
        <v>0</v>
      </c>
    </row>
    <row r="462" spans="1:6" x14ac:dyDescent="0.25">
      <c r="A462" s="16" t="s">
        <v>629</v>
      </c>
      <c r="C462" s="18">
        <v>0</v>
      </c>
      <c r="D462" s="18">
        <v>0</v>
      </c>
      <c r="E462" s="220">
        <v>0</v>
      </c>
      <c r="F462" s="220">
        <v>0</v>
      </c>
    </row>
    <row r="463" spans="1:6" x14ac:dyDescent="0.25">
      <c r="A463" s="16" t="s">
        <v>13</v>
      </c>
      <c r="C463" s="18">
        <v>0</v>
      </c>
      <c r="D463" s="18">
        <v>0.25240400000000002</v>
      </c>
      <c r="E463" s="220">
        <v>0.25240400000000002</v>
      </c>
      <c r="F463" s="220">
        <v>0.25240400000000002</v>
      </c>
    </row>
    <row r="464" spans="1:6" x14ac:dyDescent="0.25">
      <c r="A464" s="16" t="s">
        <v>14</v>
      </c>
      <c r="C464" s="18">
        <v>0</v>
      </c>
      <c r="D464" s="18">
        <v>0.25240400000000002</v>
      </c>
      <c r="E464" s="220">
        <v>0.25240400000000002</v>
      </c>
      <c r="F464" s="220">
        <v>0.25240400000000002</v>
      </c>
    </row>
    <row r="465" spans="1:6" x14ac:dyDescent="0.25">
      <c r="A465" s="16" t="s">
        <v>15</v>
      </c>
      <c r="C465" s="18">
        <v>0.24990399999999999</v>
      </c>
      <c r="D465" s="18">
        <v>0.25240400000000002</v>
      </c>
      <c r="E465" s="220">
        <v>0.25240400000000002</v>
      </c>
      <c r="F465" s="220">
        <v>0.25240400000000002</v>
      </c>
    </row>
    <row r="466" spans="1:6" x14ac:dyDescent="0.25">
      <c r="A466" s="16" t="s">
        <v>16</v>
      </c>
      <c r="C466" s="18">
        <v>0.24990399999999999</v>
      </c>
      <c r="D466" s="18">
        <v>0.25240400000000002</v>
      </c>
      <c r="E466" s="220">
        <v>0.25240400000000002</v>
      </c>
      <c r="F466" s="220">
        <v>0.25240400000000002</v>
      </c>
    </row>
    <row r="467" spans="1:6" x14ac:dyDescent="0.25">
      <c r="A467" s="16" t="s">
        <v>17</v>
      </c>
      <c r="C467" s="18">
        <v>0</v>
      </c>
      <c r="D467" s="18">
        <v>0.25240400000000002</v>
      </c>
      <c r="E467" s="220">
        <v>0.25240400000000002</v>
      </c>
      <c r="F467" s="220">
        <v>0.25240400000000002</v>
      </c>
    </row>
    <row r="468" spans="1:6" x14ac:dyDescent="0.25">
      <c r="A468" s="16" t="s">
        <v>18</v>
      </c>
      <c r="C468" s="18">
        <v>0</v>
      </c>
      <c r="D468" s="18">
        <v>0.25240400000000002</v>
      </c>
      <c r="E468" s="220">
        <v>0.25240400000000002</v>
      </c>
      <c r="F468" s="220">
        <v>0.25240400000000002</v>
      </c>
    </row>
    <row r="469" spans="1:6" x14ac:dyDescent="0.25">
      <c r="A469" s="16" t="s">
        <v>19</v>
      </c>
      <c r="C469" s="18">
        <v>0</v>
      </c>
      <c r="D469" s="18">
        <v>0.25240400000000002</v>
      </c>
      <c r="E469" s="220">
        <v>0.25240400000000002</v>
      </c>
      <c r="F469" s="220">
        <v>0.25240400000000002</v>
      </c>
    </row>
    <row r="470" spans="1:6" x14ac:dyDescent="0.25">
      <c r="A470" s="16" t="s">
        <v>20</v>
      </c>
      <c r="C470" s="18">
        <v>0</v>
      </c>
      <c r="D470" s="18">
        <v>0.25240400000000002</v>
      </c>
      <c r="E470" s="220">
        <v>0.25240400000000002</v>
      </c>
      <c r="F470" s="220">
        <v>0.25240400000000002</v>
      </c>
    </row>
    <row r="471" spans="1:6" x14ac:dyDescent="0.25">
      <c r="A471" s="16" t="s">
        <v>21</v>
      </c>
      <c r="C471" s="18">
        <v>0</v>
      </c>
      <c r="D471" s="18">
        <v>0</v>
      </c>
      <c r="E471" s="220">
        <v>0.25240400000000002</v>
      </c>
      <c r="F471" s="220">
        <v>0.25240400000000002</v>
      </c>
    </row>
    <row r="472" spans="1:6" x14ac:dyDescent="0.25">
      <c r="A472" s="16" t="s">
        <v>22</v>
      </c>
      <c r="C472" s="18">
        <v>0</v>
      </c>
      <c r="D472" s="18">
        <v>0</v>
      </c>
      <c r="E472" s="220">
        <v>0.25240400000000002</v>
      </c>
      <c r="F472" s="220">
        <v>0.25240400000000002</v>
      </c>
    </row>
    <row r="473" spans="1:6" x14ac:dyDescent="0.25">
      <c r="A473" s="16" t="s">
        <v>23</v>
      </c>
      <c r="C473" s="18">
        <v>0</v>
      </c>
      <c r="D473" s="18">
        <v>0</v>
      </c>
      <c r="E473" s="220">
        <v>0</v>
      </c>
      <c r="F473" s="220">
        <v>0</v>
      </c>
    </row>
    <row r="474" spans="1:6" x14ac:dyDescent="0.25">
      <c r="A474" s="16" t="s">
        <v>24</v>
      </c>
      <c r="C474" s="18">
        <v>0</v>
      </c>
      <c r="D474" s="18">
        <v>0</v>
      </c>
      <c r="E474" s="220">
        <v>0</v>
      </c>
      <c r="F474" s="220">
        <v>0</v>
      </c>
    </row>
    <row r="475" spans="1:6" x14ac:dyDescent="0.25">
      <c r="A475" s="36" t="s">
        <v>795</v>
      </c>
      <c r="C475" s="18">
        <v>0</v>
      </c>
      <c r="D475" s="18">
        <v>0</v>
      </c>
      <c r="E475" s="220">
        <v>0</v>
      </c>
      <c r="F475" s="220">
        <v>0</v>
      </c>
    </row>
    <row r="476" spans="1:6" x14ac:dyDescent="0.25">
      <c r="C476" s="18"/>
      <c r="D476" s="18"/>
      <c r="E476" s="220"/>
      <c r="F476" s="220"/>
    </row>
    <row r="477" spans="1:6" x14ac:dyDescent="0.25">
      <c r="A477" s="49" t="s">
        <v>201</v>
      </c>
      <c r="C477" s="18"/>
      <c r="D477" s="18"/>
      <c r="E477" s="220"/>
      <c r="F477" s="220"/>
    </row>
    <row r="478" spans="1:6" x14ac:dyDescent="0.25">
      <c r="A478" s="16" t="s">
        <v>202</v>
      </c>
      <c r="C478" s="18"/>
      <c r="D478" s="18"/>
      <c r="E478" s="220"/>
      <c r="F478" s="220"/>
    </row>
    <row r="479" spans="1:6" x14ac:dyDescent="0.25">
      <c r="A479" s="16" t="s">
        <v>203</v>
      </c>
      <c r="C479" s="18">
        <v>0</v>
      </c>
      <c r="D479" s="18">
        <v>0</v>
      </c>
      <c r="E479" s="220">
        <v>0</v>
      </c>
      <c r="F479" s="220">
        <v>0</v>
      </c>
    </row>
    <row r="480" spans="1:6" x14ac:dyDescent="0.25">
      <c r="A480" s="16" t="s">
        <v>204</v>
      </c>
      <c r="C480" s="18">
        <v>0</v>
      </c>
      <c r="D480" s="18">
        <v>0</v>
      </c>
      <c r="E480" s="220">
        <v>0</v>
      </c>
      <c r="F480" s="220">
        <v>0</v>
      </c>
    </row>
    <row r="481" spans="1:6" x14ac:dyDescent="0.25">
      <c r="A481" s="16" t="s">
        <v>629</v>
      </c>
      <c r="C481" s="18">
        <v>0</v>
      </c>
      <c r="D481" s="18">
        <v>0</v>
      </c>
      <c r="E481" s="220">
        <v>0</v>
      </c>
      <c r="F481" s="220">
        <v>0</v>
      </c>
    </row>
    <row r="482" spans="1:6" x14ac:dyDescent="0.25">
      <c r="A482" s="16" t="s">
        <v>13</v>
      </c>
      <c r="C482" s="18">
        <v>0</v>
      </c>
      <c r="D482" s="18">
        <v>0</v>
      </c>
      <c r="E482" s="220">
        <v>0</v>
      </c>
      <c r="F482" s="220">
        <v>0</v>
      </c>
    </row>
    <row r="483" spans="1:6" x14ac:dyDescent="0.25">
      <c r="A483" s="16" t="s">
        <v>14</v>
      </c>
      <c r="C483" s="18">
        <v>0</v>
      </c>
      <c r="D483" s="18">
        <v>0</v>
      </c>
      <c r="E483" s="220">
        <v>0</v>
      </c>
      <c r="F483" s="220">
        <v>0</v>
      </c>
    </row>
    <row r="484" spans="1:6" x14ac:dyDescent="0.25">
      <c r="A484" s="16" t="s">
        <v>15</v>
      </c>
      <c r="C484" s="18">
        <v>0</v>
      </c>
      <c r="D484" s="18">
        <v>0</v>
      </c>
      <c r="E484" s="220">
        <v>0</v>
      </c>
      <c r="F484" s="220">
        <v>0</v>
      </c>
    </row>
    <row r="485" spans="1:6" x14ac:dyDescent="0.25">
      <c r="A485" s="16" t="s">
        <v>16</v>
      </c>
      <c r="C485" s="18">
        <v>0</v>
      </c>
      <c r="D485" s="18">
        <v>0</v>
      </c>
      <c r="E485" s="220">
        <v>0</v>
      </c>
      <c r="F485" s="220">
        <v>0.25240400000000002</v>
      </c>
    </row>
    <row r="486" spans="1:6" x14ac:dyDescent="0.25">
      <c r="A486" s="16" t="s">
        <v>17</v>
      </c>
      <c r="C486" s="18">
        <v>0</v>
      </c>
      <c r="D486" s="18">
        <v>0</v>
      </c>
      <c r="E486" s="220">
        <v>0</v>
      </c>
      <c r="F486" s="220">
        <v>0</v>
      </c>
    </row>
    <row r="487" spans="1:6" x14ac:dyDescent="0.25">
      <c r="A487" s="16" t="s">
        <v>18</v>
      </c>
      <c r="C487" s="18">
        <v>0</v>
      </c>
      <c r="D487" s="18">
        <v>0</v>
      </c>
      <c r="E487" s="220">
        <v>0</v>
      </c>
      <c r="F487" s="220">
        <v>0</v>
      </c>
    </row>
    <row r="488" spans="1:6" x14ac:dyDescent="0.25">
      <c r="A488" s="16" t="s">
        <v>19</v>
      </c>
      <c r="C488" s="18">
        <v>0</v>
      </c>
      <c r="D488" s="18">
        <v>0</v>
      </c>
      <c r="E488" s="220">
        <v>0</v>
      </c>
      <c r="F488" s="220">
        <v>0</v>
      </c>
    </row>
    <row r="489" spans="1:6" x14ac:dyDescent="0.25">
      <c r="A489" s="16" t="s">
        <v>20</v>
      </c>
      <c r="C489" s="18">
        <v>0</v>
      </c>
      <c r="D489" s="18">
        <v>0</v>
      </c>
      <c r="E489" s="220">
        <v>0</v>
      </c>
      <c r="F489" s="220">
        <v>0</v>
      </c>
    </row>
    <row r="490" spans="1:6" x14ac:dyDescent="0.25">
      <c r="A490" s="16" t="s">
        <v>21</v>
      </c>
      <c r="C490" s="18">
        <v>0</v>
      </c>
      <c r="D490" s="18">
        <v>0</v>
      </c>
      <c r="E490" s="220">
        <v>0</v>
      </c>
      <c r="F490" s="220">
        <v>0</v>
      </c>
    </row>
    <row r="491" spans="1:6" x14ac:dyDescent="0.25">
      <c r="A491" s="16" t="s">
        <v>22</v>
      </c>
      <c r="C491" s="18">
        <v>0</v>
      </c>
      <c r="D491" s="18">
        <v>0</v>
      </c>
      <c r="E491" s="220">
        <v>0</v>
      </c>
      <c r="F491" s="220">
        <v>0</v>
      </c>
    </row>
    <row r="492" spans="1:6" x14ac:dyDescent="0.25">
      <c r="A492" s="16" t="s">
        <v>23</v>
      </c>
      <c r="C492" s="18">
        <v>0</v>
      </c>
      <c r="D492" s="18">
        <v>0</v>
      </c>
      <c r="E492" s="220">
        <v>0</v>
      </c>
      <c r="F492" s="220">
        <v>0</v>
      </c>
    </row>
    <row r="493" spans="1:6" x14ac:dyDescent="0.25">
      <c r="A493" s="16" t="s">
        <v>24</v>
      </c>
      <c r="C493" s="18">
        <v>0</v>
      </c>
      <c r="D493" s="18">
        <v>0</v>
      </c>
      <c r="E493" s="220">
        <v>0</v>
      </c>
      <c r="F493" s="220">
        <v>0</v>
      </c>
    </row>
    <row r="494" spans="1:6" x14ac:dyDescent="0.25">
      <c r="A494" s="36" t="s">
        <v>795</v>
      </c>
      <c r="C494" s="18">
        <v>0</v>
      </c>
      <c r="D494" s="18">
        <v>0</v>
      </c>
      <c r="E494" s="220">
        <v>0</v>
      </c>
      <c r="F494" s="220">
        <v>0</v>
      </c>
    </row>
    <row r="495" spans="1:6" x14ac:dyDescent="0.25">
      <c r="C495" s="18"/>
      <c r="D495" s="18"/>
      <c r="E495" s="220"/>
      <c r="F495" s="220"/>
    </row>
    <row r="496" spans="1:6" x14ac:dyDescent="0.25">
      <c r="A496" s="49" t="s">
        <v>205</v>
      </c>
      <c r="C496" s="18"/>
      <c r="D496" s="18"/>
      <c r="E496" s="220"/>
      <c r="F496" s="220"/>
    </row>
    <row r="497" spans="1:6" x14ac:dyDescent="0.25">
      <c r="A497" s="16" t="s">
        <v>206</v>
      </c>
      <c r="C497" s="18"/>
      <c r="D497" s="18"/>
      <c r="E497" s="220"/>
      <c r="F497" s="220"/>
    </row>
    <row r="498" spans="1:6" x14ac:dyDescent="0.25">
      <c r="A498" s="16" t="s">
        <v>207</v>
      </c>
      <c r="C498" s="18">
        <v>0</v>
      </c>
      <c r="D498" s="18">
        <v>0</v>
      </c>
      <c r="E498" s="220">
        <v>0</v>
      </c>
      <c r="F498" s="220">
        <v>0</v>
      </c>
    </row>
    <row r="499" spans="1:6" x14ac:dyDescent="0.25">
      <c r="A499" s="16" t="s">
        <v>208</v>
      </c>
      <c r="C499" s="18">
        <v>0</v>
      </c>
      <c r="D499" s="18">
        <v>0</v>
      </c>
      <c r="E499" s="220">
        <v>0</v>
      </c>
      <c r="F499" s="220">
        <v>0</v>
      </c>
    </row>
    <row r="500" spans="1:6" x14ac:dyDescent="0.25">
      <c r="A500" s="16" t="s">
        <v>629</v>
      </c>
      <c r="C500" s="18">
        <v>0</v>
      </c>
      <c r="D500" s="18">
        <v>0</v>
      </c>
      <c r="E500" s="220">
        <v>0</v>
      </c>
      <c r="F500" s="220">
        <v>0</v>
      </c>
    </row>
    <row r="501" spans="1:6" x14ac:dyDescent="0.25">
      <c r="A501" s="16" t="s">
        <v>13</v>
      </c>
      <c r="C501" s="18">
        <v>0</v>
      </c>
      <c r="D501" s="18">
        <v>0</v>
      </c>
      <c r="E501" s="220">
        <v>0</v>
      </c>
      <c r="F501" s="220">
        <v>0</v>
      </c>
    </row>
    <row r="502" spans="1:6" x14ac:dyDescent="0.25">
      <c r="A502" s="16" t="s">
        <v>14</v>
      </c>
      <c r="C502" s="18">
        <v>0</v>
      </c>
      <c r="D502" s="18">
        <v>0</v>
      </c>
      <c r="E502" s="220">
        <v>0</v>
      </c>
      <c r="F502" s="220">
        <v>0</v>
      </c>
    </row>
    <row r="503" spans="1:6" x14ac:dyDescent="0.25">
      <c r="A503" s="16" t="s">
        <v>15</v>
      </c>
      <c r="C503" s="18">
        <v>0</v>
      </c>
      <c r="D503" s="18">
        <v>0</v>
      </c>
      <c r="E503" s="220">
        <v>0</v>
      </c>
      <c r="F503" s="220">
        <v>0</v>
      </c>
    </row>
    <row r="504" spans="1:6" x14ac:dyDescent="0.25">
      <c r="A504" s="16" t="s">
        <v>16</v>
      </c>
      <c r="C504" s="18">
        <v>0</v>
      </c>
      <c r="D504" s="18">
        <v>0</v>
      </c>
      <c r="E504" s="220">
        <v>0</v>
      </c>
      <c r="F504" s="220">
        <v>0</v>
      </c>
    </row>
    <row r="505" spans="1:6" x14ac:dyDescent="0.25">
      <c r="A505" s="16" t="s">
        <v>17</v>
      </c>
      <c r="C505" s="18">
        <v>0</v>
      </c>
      <c r="D505" s="18">
        <v>0</v>
      </c>
      <c r="E505" s="220">
        <v>0</v>
      </c>
      <c r="F505" s="220">
        <v>0</v>
      </c>
    </row>
    <row r="506" spans="1:6" x14ac:dyDescent="0.25">
      <c r="A506" s="16" t="s">
        <v>18</v>
      </c>
      <c r="C506" s="18">
        <v>0</v>
      </c>
      <c r="D506" s="18">
        <v>0</v>
      </c>
      <c r="E506" s="220">
        <v>0</v>
      </c>
      <c r="F506" s="220">
        <v>0</v>
      </c>
    </row>
    <row r="507" spans="1:6" x14ac:dyDescent="0.25">
      <c r="A507" s="16" t="s">
        <v>19</v>
      </c>
      <c r="C507" s="18">
        <v>0</v>
      </c>
      <c r="D507" s="18">
        <v>0</v>
      </c>
      <c r="E507" s="220">
        <v>0</v>
      </c>
      <c r="F507" s="220">
        <v>0</v>
      </c>
    </row>
    <row r="508" spans="1:6" x14ac:dyDescent="0.25">
      <c r="A508" s="16" t="s">
        <v>20</v>
      </c>
      <c r="C508" s="18">
        <v>0</v>
      </c>
      <c r="D508" s="18">
        <v>0</v>
      </c>
      <c r="E508" s="220">
        <v>0</v>
      </c>
      <c r="F508" s="220">
        <v>0</v>
      </c>
    </row>
    <row r="509" spans="1:6" x14ac:dyDescent="0.25">
      <c r="A509" s="16" t="s">
        <v>21</v>
      </c>
      <c r="C509" s="18">
        <v>0</v>
      </c>
      <c r="D509" s="18">
        <v>0</v>
      </c>
      <c r="E509" s="220">
        <v>0</v>
      </c>
      <c r="F509" s="220">
        <v>0</v>
      </c>
    </row>
    <row r="510" spans="1:6" x14ac:dyDescent="0.25">
      <c r="A510" s="16" t="s">
        <v>22</v>
      </c>
      <c r="C510" s="18">
        <v>0</v>
      </c>
      <c r="D510" s="18">
        <v>0</v>
      </c>
      <c r="E510" s="220">
        <v>0</v>
      </c>
      <c r="F510" s="220">
        <v>0</v>
      </c>
    </row>
    <row r="511" spans="1:6" x14ac:dyDescent="0.25">
      <c r="A511" s="16" t="s">
        <v>23</v>
      </c>
      <c r="C511" s="18">
        <v>0</v>
      </c>
      <c r="D511" s="18">
        <v>0</v>
      </c>
      <c r="E511" s="220">
        <v>0</v>
      </c>
      <c r="F511" s="220">
        <v>0</v>
      </c>
    </row>
    <row r="512" spans="1:6" x14ac:dyDescent="0.25">
      <c r="A512" s="16" t="s">
        <v>24</v>
      </c>
      <c r="C512" s="18">
        <v>0</v>
      </c>
      <c r="D512" s="18">
        <v>0</v>
      </c>
      <c r="E512" s="220">
        <v>0</v>
      </c>
      <c r="F512" s="220">
        <v>0</v>
      </c>
    </row>
    <row r="513" spans="1:6" x14ac:dyDescent="0.25">
      <c r="A513" s="36" t="s">
        <v>795</v>
      </c>
      <c r="C513" s="18">
        <v>0</v>
      </c>
      <c r="D513" s="18">
        <v>0</v>
      </c>
      <c r="E513" s="220">
        <v>0</v>
      </c>
      <c r="F513" s="220">
        <v>0</v>
      </c>
    </row>
    <row r="514" spans="1:6" x14ac:dyDescent="0.25">
      <c r="C514" s="18"/>
      <c r="D514" s="18"/>
      <c r="E514" s="220"/>
      <c r="F514" s="220"/>
    </row>
    <row r="515" spans="1:6" x14ac:dyDescent="0.25">
      <c r="A515" s="16" t="s">
        <v>209</v>
      </c>
    </row>
    <row r="516" spans="1:6" x14ac:dyDescent="0.25">
      <c r="A516" s="49" t="s">
        <v>210</v>
      </c>
    </row>
    <row r="517" spans="1:6" x14ac:dyDescent="0.25">
      <c r="A517" s="16" t="s">
        <v>211</v>
      </c>
    </row>
    <row r="518" spans="1:6" x14ac:dyDescent="0.25">
      <c r="A518" s="28" t="s">
        <v>212</v>
      </c>
      <c r="C518" s="19">
        <v>0</v>
      </c>
      <c r="D518" s="19">
        <v>0</v>
      </c>
      <c r="E518" s="224">
        <v>500</v>
      </c>
      <c r="F518" s="224">
        <v>500</v>
      </c>
    </row>
    <row r="519" spans="1:6" x14ac:dyDescent="0.25">
      <c r="A519" s="28" t="s">
        <v>213</v>
      </c>
      <c r="C519" s="19">
        <v>0</v>
      </c>
      <c r="D519" s="19">
        <v>0</v>
      </c>
      <c r="E519" s="224">
        <v>0</v>
      </c>
      <c r="F519" s="224">
        <v>0</v>
      </c>
    </row>
    <row r="520" spans="1:6" x14ac:dyDescent="0.25">
      <c r="A520" s="28" t="s">
        <v>629</v>
      </c>
      <c r="C520" s="19">
        <v>0</v>
      </c>
      <c r="D520" s="19">
        <v>0</v>
      </c>
      <c r="E520" s="224">
        <v>0</v>
      </c>
      <c r="F520" s="224">
        <v>0</v>
      </c>
    </row>
    <row r="521" spans="1:6" x14ac:dyDescent="0.25">
      <c r="A521" s="28" t="s">
        <v>13</v>
      </c>
      <c r="C521" s="19">
        <v>500</v>
      </c>
      <c r="D521" s="19">
        <v>500</v>
      </c>
      <c r="E521" s="224">
        <v>500</v>
      </c>
      <c r="F521" s="224">
        <v>500</v>
      </c>
    </row>
    <row r="522" spans="1:6" x14ac:dyDescent="0.25">
      <c r="A522" s="28" t="s">
        <v>14</v>
      </c>
      <c r="C522" s="19">
        <v>500</v>
      </c>
      <c r="D522" s="19">
        <v>500</v>
      </c>
      <c r="E522" s="224">
        <v>500</v>
      </c>
      <c r="F522" s="224">
        <v>500</v>
      </c>
    </row>
    <row r="523" spans="1:6" x14ac:dyDescent="0.25">
      <c r="A523" s="28" t="s">
        <v>15</v>
      </c>
      <c r="C523" s="19">
        <v>500</v>
      </c>
      <c r="D523" s="19">
        <v>500</v>
      </c>
      <c r="E523" s="224">
        <v>505.06072899999998</v>
      </c>
      <c r="F523" s="224">
        <v>503.73134299999998</v>
      </c>
    </row>
    <row r="524" spans="1:6" x14ac:dyDescent="0.25">
      <c r="A524" s="28" t="s">
        <v>16</v>
      </c>
      <c r="C524" s="19">
        <v>2375</v>
      </c>
      <c r="D524" s="19">
        <v>2415.408805</v>
      </c>
      <c r="E524" s="224">
        <v>2398.333333</v>
      </c>
      <c r="F524" s="224">
        <v>2400.2610970000001</v>
      </c>
    </row>
    <row r="525" spans="1:6" x14ac:dyDescent="0.25">
      <c r="A525" s="28" t="s">
        <v>17</v>
      </c>
      <c r="C525" s="19">
        <v>3546.3235289999998</v>
      </c>
      <c r="D525" s="19">
        <v>3573.394495</v>
      </c>
      <c r="E525" s="224">
        <v>3592.9629629999999</v>
      </c>
      <c r="F525" s="224">
        <v>3577.9591839999998</v>
      </c>
    </row>
    <row r="526" spans="1:6" x14ac:dyDescent="0.25">
      <c r="A526" s="28" t="s">
        <v>18</v>
      </c>
      <c r="C526" s="19">
        <v>4223.2558140000001</v>
      </c>
      <c r="D526" s="19">
        <v>4302.2421519999998</v>
      </c>
      <c r="E526" s="224">
        <v>4370.4485489999997</v>
      </c>
      <c r="F526" s="224">
        <v>4451.9083970000002</v>
      </c>
    </row>
    <row r="527" spans="1:6" x14ac:dyDescent="0.25">
      <c r="A527" s="28" t="s">
        <v>19</v>
      </c>
      <c r="C527" s="19">
        <v>5718.421053</v>
      </c>
      <c r="D527" s="19">
        <v>6009.036145</v>
      </c>
      <c r="E527" s="224">
        <v>5870.9016389999997</v>
      </c>
      <c r="F527" s="224">
        <v>5872.7272730000004</v>
      </c>
    </row>
    <row r="528" spans="1:6" x14ac:dyDescent="0.25">
      <c r="A528" s="28" t="s">
        <v>20</v>
      </c>
      <c r="C528" s="19">
        <v>8696.2962960000004</v>
      </c>
      <c r="D528" s="19">
        <v>8037.5</v>
      </c>
      <c r="E528" s="224">
        <v>8281.9047620000001</v>
      </c>
      <c r="F528" s="224">
        <v>8319.4805190000006</v>
      </c>
    </row>
    <row r="529" spans="1:6" x14ac:dyDescent="0.25">
      <c r="A529" s="28" t="s">
        <v>21</v>
      </c>
      <c r="C529" s="19">
        <v>7436.363636</v>
      </c>
      <c r="D529" s="19">
        <v>8096.2962960000004</v>
      </c>
      <c r="E529" s="224">
        <v>7678.7234040000003</v>
      </c>
      <c r="F529" s="224">
        <v>7924.2857139999996</v>
      </c>
    </row>
    <row r="530" spans="1:6" x14ac:dyDescent="0.25">
      <c r="A530" s="28" t="s">
        <v>22</v>
      </c>
      <c r="C530" s="19">
        <v>5516.6666670000004</v>
      </c>
      <c r="D530" s="19">
        <v>7060</v>
      </c>
      <c r="E530" s="224">
        <v>7031.25</v>
      </c>
      <c r="F530" s="224">
        <v>7240.9090910000004</v>
      </c>
    </row>
    <row r="531" spans="1:6" x14ac:dyDescent="0.25">
      <c r="A531" s="28" t="s">
        <v>23</v>
      </c>
      <c r="C531" s="19">
        <v>8200</v>
      </c>
      <c r="D531" s="19">
        <v>8314.2857139999996</v>
      </c>
      <c r="E531" s="224">
        <v>7440</v>
      </c>
      <c r="F531" s="224">
        <v>6857.1428569999998</v>
      </c>
    </row>
    <row r="532" spans="1:6" x14ac:dyDescent="0.25">
      <c r="A532" s="28" t="s">
        <v>24</v>
      </c>
      <c r="C532" s="19">
        <v>0</v>
      </c>
      <c r="D532" s="19">
        <v>0</v>
      </c>
      <c r="E532" s="224">
        <v>4500</v>
      </c>
      <c r="F532" s="224">
        <v>4500</v>
      </c>
    </row>
    <row r="533" spans="1:6" x14ac:dyDescent="0.25">
      <c r="A533" s="36" t="s">
        <v>795</v>
      </c>
      <c r="C533" s="19">
        <v>0</v>
      </c>
      <c r="D533" s="19">
        <v>0</v>
      </c>
      <c r="E533" s="224">
        <v>0</v>
      </c>
      <c r="F533" s="224">
        <v>0</v>
      </c>
    </row>
    <row r="534" spans="1:6" x14ac:dyDescent="0.25">
      <c r="A534" s="28"/>
      <c r="C534" s="19"/>
      <c r="D534" s="19"/>
      <c r="E534" s="224"/>
      <c r="F534" s="224"/>
    </row>
    <row r="535" spans="1:6" x14ac:dyDescent="0.25">
      <c r="A535" s="16" t="s">
        <v>214</v>
      </c>
      <c r="C535" s="18">
        <v>0.1478924582451</v>
      </c>
      <c r="D535" s="18">
        <v>0.2235660197614</v>
      </c>
      <c r="E535" s="220">
        <v>0.29237226405159999</v>
      </c>
      <c r="F535" s="220">
        <v>0.34351711773619997</v>
      </c>
    </row>
    <row r="536" spans="1:6" x14ac:dyDescent="0.25">
      <c r="A536" s="49" t="s">
        <v>851</v>
      </c>
    </row>
    <row r="537" spans="1:6" x14ac:dyDescent="0.25">
      <c r="A537" s="16" t="s">
        <v>216</v>
      </c>
    </row>
    <row r="538" spans="1:6" x14ac:dyDescent="0.25">
      <c r="A538" s="16" t="s">
        <v>217</v>
      </c>
      <c r="C538" s="18">
        <v>0</v>
      </c>
      <c r="D538" s="18">
        <v>3.5199076745530002E-2</v>
      </c>
      <c r="E538" s="220">
        <v>2.2629310344830001E-2</v>
      </c>
      <c r="F538" s="220">
        <v>6.3408190224569999E-3</v>
      </c>
    </row>
    <row r="539" spans="1:6" x14ac:dyDescent="0.25">
      <c r="A539" s="16" t="s">
        <v>218</v>
      </c>
      <c r="C539" s="18">
        <v>0</v>
      </c>
      <c r="D539" s="18">
        <v>0</v>
      </c>
      <c r="E539" s="220">
        <v>0</v>
      </c>
      <c r="F539" s="220">
        <v>0</v>
      </c>
    </row>
    <row r="540" spans="1:6" x14ac:dyDescent="0.25">
      <c r="A540" s="16" t="s">
        <v>219</v>
      </c>
      <c r="C540" s="18">
        <v>0.34497206703909999</v>
      </c>
      <c r="D540" s="18">
        <v>0.31967686093480002</v>
      </c>
      <c r="E540" s="220">
        <v>0.3200431034483</v>
      </c>
      <c r="F540" s="220">
        <v>0.3228533685601</v>
      </c>
    </row>
    <row r="541" spans="1:6" x14ac:dyDescent="0.25">
      <c r="A541" s="16" t="s">
        <v>220</v>
      </c>
      <c r="C541" s="18">
        <v>2.9329608938550002E-2</v>
      </c>
      <c r="D541" s="18">
        <v>2.885170225043E-2</v>
      </c>
      <c r="E541" s="220">
        <v>3.125E-2</v>
      </c>
      <c r="F541" s="220">
        <v>3.4346103038309997E-2</v>
      </c>
    </row>
    <row r="542" spans="1:6" x14ac:dyDescent="0.25">
      <c r="A542" s="16" t="s">
        <v>221</v>
      </c>
      <c r="C542" s="18">
        <v>4.6089385474860002E-2</v>
      </c>
      <c r="D542" s="18">
        <v>4.443162146567E-2</v>
      </c>
      <c r="E542" s="220">
        <v>5.1005747126440001E-2</v>
      </c>
      <c r="F542" s="220">
        <v>5.019815059445E-2</v>
      </c>
    </row>
    <row r="543" spans="1:6" x14ac:dyDescent="0.25">
      <c r="A543" s="16" t="s">
        <v>222</v>
      </c>
      <c r="C543" s="18">
        <v>8.3798882681559994E-3</v>
      </c>
      <c r="D543" s="18">
        <v>1.211771494518E-2</v>
      </c>
      <c r="E543" s="220">
        <v>1.113505747126E-2</v>
      </c>
      <c r="F543" s="220">
        <v>1.030383091149E-2</v>
      </c>
    </row>
    <row r="544" spans="1:6" x14ac:dyDescent="0.25">
      <c r="A544" s="16" t="s">
        <v>223</v>
      </c>
      <c r="C544" s="18">
        <v>6.7039106145249994E-2</v>
      </c>
      <c r="D544" s="18">
        <v>6.6358915175999997E-2</v>
      </c>
      <c r="E544" s="220">
        <v>6.2859195402300005E-2</v>
      </c>
      <c r="F544" s="220">
        <v>6.525759577279E-2</v>
      </c>
    </row>
    <row r="545" spans="1:6" x14ac:dyDescent="0.25">
      <c r="A545" s="16" t="s">
        <v>224</v>
      </c>
      <c r="C545" s="18">
        <v>0.1033519553073</v>
      </c>
      <c r="D545" s="18">
        <v>8.7709174841320001E-2</v>
      </c>
      <c r="E545" s="220">
        <v>8.8721264367820005E-2</v>
      </c>
      <c r="F545" s="220">
        <v>9.1677675033029996E-2</v>
      </c>
    </row>
    <row r="546" spans="1:6" x14ac:dyDescent="0.25">
      <c r="A546" s="16" t="s">
        <v>225</v>
      </c>
      <c r="C546" s="18">
        <v>4.469273743017E-2</v>
      </c>
      <c r="D546" s="18">
        <v>4.731679169071E-2</v>
      </c>
      <c r="E546" s="220">
        <v>4.6695402298849997E-2</v>
      </c>
      <c r="F546" s="220">
        <v>4.676354029062E-2</v>
      </c>
    </row>
    <row r="547" spans="1:6" x14ac:dyDescent="0.25">
      <c r="A547" s="16" t="s">
        <v>226</v>
      </c>
      <c r="C547" s="18">
        <v>5.1675977653630002E-2</v>
      </c>
      <c r="D547" s="18">
        <v>5.5972302365839999E-2</v>
      </c>
      <c r="E547" s="220">
        <v>5.9267241379309998E-2</v>
      </c>
      <c r="F547" s="220">
        <v>6.182298546896E-2</v>
      </c>
    </row>
    <row r="548" spans="1:6" x14ac:dyDescent="0.25">
      <c r="A548" s="16" t="s">
        <v>227</v>
      </c>
      <c r="C548" s="18">
        <v>9.2178770949720004E-2</v>
      </c>
      <c r="D548" s="18">
        <v>9.463358338142E-2</v>
      </c>
      <c r="E548" s="220">
        <v>9.9856321839079998E-2</v>
      </c>
      <c r="F548" s="220">
        <v>9.8546895640689997E-2</v>
      </c>
    </row>
    <row r="549" spans="1:6" x14ac:dyDescent="0.25">
      <c r="A549" s="16" t="s">
        <v>228</v>
      </c>
      <c r="C549" s="18">
        <v>2.0949720670389999E-2</v>
      </c>
      <c r="D549" s="18">
        <v>2.192729371033E-2</v>
      </c>
      <c r="E549" s="220">
        <v>2.3706896551720001E-2</v>
      </c>
      <c r="F549" s="220">
        <v>2.457067371202E-2</v>
      </c>
    </row>
    <row r="550" spans="1:6" x14ac:dyDescent="0.25">
      <c r="A550" s="16" t="s">
        <v>229</v>
      </c>
      <c r="C550" s="18">
        <v>9.497206703911E-2</v>
      </c>
      <c r="D550" s="18">
        <v>8.5401038661280002E-2</v>
      </c>
      <c r="E550" s="220">
        <v>8.9439655172409996E-2</v>
      </c>
      <c r="F550" s="220">
        <v>8.7978863936590004E-2</v>
      </c>
    </row>
    <row r="551" spans="1:6" x14ac:dyDescent="0.25">
      <c r="A551" s="16" t="s">
        <v>230</v>
      </c>
      <c r="C551" s="18">
        <v>2.3743016759780002E-2</v>
      </c>
      <c r="D551" s="18">
        <v>2.885170225043E-2</v>
      </c>
      <c r="E551" s="220">
        <v>2.837643678161E-2</v>
      </c>
      <c r="F551" s="220">
        <v>3.2232496697490003E-2</v>
      </c>
    </row>
    <row r="552" spans="1:6" x14ac:dyDescent="0.25">
      <c r="A552" s="16" t="s">
        <v>231</v>
      </c>
      <c r="C552" s="18">
        <v>1.675977653631E-2</v>
      </c>
      <c r="D552" s="18">
        <v>1.3848817080209999E-2</v>
      </c>
      <c r="E552" s="220">
        <v>1.329022988506E-2</v>
      </c>
      <c r="F552" s="220">
        <v>1.400264200793E-2</v>
      </c>
    </row>
    <row r="553" spans="1:6" x14ac:dyDescent="0.25">
      <c r="A553" s="16" t="s">
        <v>232</v>
      </c>
      <c r="C553" s="18">
        <v>1.117318435754E-2</v>
      </c>
      <c r="D553" s="18">
        <v>1.154068090017E-2</v>
      </c>
      <c r="E553" s="220">
        <v>1.077586206897E-2</v>
      </c>
      <c r="F553" s="220">
        <v>1.2945838837520001E-2</v>
      </c>
    </row>
    <row r="554" spans="1:6" x14ac:dyDescent="0.25">
      <c r="A554" s="16" t="s">
        <v>233</v>
      </c>
      <c r="C554" s="18">
        <v>2.2346368715080001E-2</v>
      </c>
      <c r="D554" s="18">
        <v>2.250432775534E-2</v>
      </c>
      <c r="E554" s="220">
        <v>1.9755747126440001E-2</v>
      </c>
      <c r="F554" s="220">
        <v>1.7965653896960001E-2</v>
      </c>
    </row>
    <row r="555" spans="1:6" x14ac:dyDescent="0.25">
      <c r="A555" s="16" t="s">
        <v>234</v>
      </c>
      <c r="C555" s="18">
        <v>1.675977653631E-2</v>
      </c>
      <c r="D555" s="18">
        <v>1.6733987305250001E-2</v>
      </c>
      <c r="E555" s="220">
        <v>1.329022988506E-2</v>
      </c>
      <c r="F555" s="220">
        <v>1.373844121532E-2</v>
      </c>
    </row>
    <row r="556" spans="1:6" x14ac:dyDescent="0.25">
      <c r="A556" s="16" t="s">
        <v>235</v>
      </c>
      <c r="C556" s="18">
        <v>2.7932960893850001E-3</v>
      </c>
      <c r="D556" s="18">
        <v>5.1933064050779998E-3</v>
      </c>
      <c r="E556" s="220">
        <v>6.4655172413789997E-3</v>
      </c>
      <c r="F556" s="220">
        <v>6.6050198150589996E-3</v>
      </c>
    </row>
    <row r="557" spans="1:6" x14ac:dyDescent="0.25">
      <c r="A557" s="16" t="s">
        <v>236</v>
      </c>
      <c r="C557" s="18">
        <v>2.7932960893850001E-3</v>
      </c>
      <c r="D557" s="18">
        <v>1.7311021350259999E-3</v>
      </c>
      <c r="E557" s="220">
        <v>1.436781609195E-3</v>
      </c>
      <c r="F557" s="220">
        <v>1.3210039630120001E-3</v>
      </c>
    </row>
    <row r="558" spans="1:6" x14ac:dyDescent="0.25">
      <c r="A558" s="16" t="s">
        <v>237</v>
      </c>
      <c r="C558" s="18">
        <v>0</v>
      </c>
      <c r="D558" s="18">
        <v>0</v>
      </c>
      <c r="E558" s="220">
        <v>0</v>
      </c>
      <c r="F558" s="220">
        <v>5.2840158520499998E-4</v>
      </c>
    </row>
    <row r="559" spans="1:6" x14ac:dyDescent="0.25">
      <c r="A559" s="16" t="s">
        <v>831</v>
      </c>
      <c r="C559" s="18">
        <v>0</v>
      </c>
      <c r="D559" s="18">
        <v>0</v>
      </c>
      <c r="E559" s="220">
        <v>0</v>
      </c>
      <c r="F559" s="220">
        <v>0</v>
      </c>
    </row>
    <row r="560" spans="1:6" x14ac:dyDescent="0.25">
      <c r="A560" s="16" t="s">
        <v>832</v>
      </c>
      <c r="C560" s="18">
        <v>0</v>
      </c>
      <c r="D560" s="18">
        <v>0</v>
      </c>
      <c r="E560" s="220">
        <v>0</v>
      </c>
      <c r="F560" s="220">
        <v>0</v>
      </c>
    </row>
    <row r="561" spans="1:6" x14ac:dyDescent="0.25">
      <c r="A561" s="16" t="s">
        <v>833</v>
      </c>
      <c r="C561" s="18">
        <v>0</v>
      </c>
      <c r="D561" s="18">
        <v>0</v>
      </c>
      <c r="E561" s="220">
        <v>0</v>
      </c>
      <c r="F561" s="220">
        <v>0</v>
      </c>
    </row>
    <row r="562" spans="1:6" x14ac:dyDescent="0.25">
      <c r="A562" s="16" t="s">
        <v>834</v>
      </c>
      <c r="C562" s="18">
        <v>0</v>
      </c>
      <c r="D562" s="18">
        <v>0</v>
      </c>
      <c r="E562" s="220">
        <v>0</v>
      </c>
      <c r="F562" s="220">
        <v>0</v>
      </c>
    </row>
    <row r="563" spans="1:6" x14ac:dyDescent="0.25">
      <c r="A563" s="16" t="s">
        <v>835</v>
      </c>
      <c r="C563" s="18">
        <v>0</v>
      </c>
      <c r="D563" s="18">
        <v>0</v>
      </c>
      <c r="E563" s="220">
        <v>0</v>
      </c>
      <c r="F563" s="220">
        <v>0</v>
      </c>
    </row>
    <row r="564" spans="1:6" x14ac:dyDescent="0.25">
      <c r="A564" s="16" t="s">
        <v>836</v>
      </c>
      <c r="C564" s="18">
        <v>0</v>
      </c>
      <c r="D564" s="18">
        <v>0</v>
      </c>
      <c r="E564" s="220">
        <v>0</v>
      </c>
      <c r="F564" s="220">
        <v>0</v>
      </c>
    </row>
    <row r="565" spans="1:6" x14ac:dyDescent="0.25">
      <c r="A565" s="49" t="s">
        <v>853</v>
      </c>
    </row>
    <row r="566" spans="1:6" x14ac:dyDescent="0.25">
      <c r="A566" s="16" t="s">
        <v>216</v>
      </c>
    </row>
    <row r="567" spans="1:6" x14ac:dyDescent="0.25">
      <c r="A567" s="16" t="s">
        <v>217</v>
      </c>
      <c r="C567" s="18">
        <v>0</v>
      </c>
      <c r="D567" s="18">
        <v>3.5219399538109999E-2</v>
      </c>
      <c r="E567" s="220">
        <v>2.2670025188920001E-2</v>
      </c>
      <c r="F567" s="220">
        <v>6.354249404289E-3</v>
      </c>
    </row>
    <row r="568" spans="1:6" x14ac:dyDescent="0.25">
      <c r="A568" s="16" t="s">
        <v>218</v>
      </c>
      <c r="C568" s="18">
        <v>0</v>
      </c>
      <c r="D568" s="18">
        <v>0</v>
      </c>
      <c r="E568" s="220">
        <v>0</v>
      </c>
      <c r="F568" s="220">
        <v>0</v>
      </c>
    </row>
    <row r="569" spans="1:6" x14ac:dyDescent="0.25">
      <c r="A569" s="16" t="s">
        <v>219</v>
      </c>
      <c r="C569" s="18">
        <v>0.34497206703909999</v>
      </c>
      <c r="D569" s="18">
        <v>0.31986143187069999</v>
      </c>
      <c r="E569" s="220">
        <v>0.3206189276718</v>
      </c>
      <c r="F569" s="220">
        <v>0.32353719883510001</v>
      </c>
    </row>
    <row r="570" spans="1:6" x14ac:dyDescent="0.25">
      <c r="A570" s="16" t="s">
        <v>220</v>
      </c>
      <c r="C570" s="18">
        <v>2.9329608938550002E-2</v>
      </c>
      <c r="D570" s="18">
        <v>2.8868360277140001E-2</v>
      </c>
      <c r="E570" s="220">
        <v>3.1306225260889997E-2</v>
      </c>
      <c r="F570" s="220">
        <v>3.4418850939899999E-2</v>
      </c>
    </row>
    <row r="571" spans="1:6" x14ac:dyDescent="0.25">
      <c r="A571" s="16" t="s">
        <v>221</v>
      </c>
      <c r="C571" s="18">
        <v>4.6089385474860002E-2</v>
      </c>
      <c r="D571" s="18">
        <v>4.4457274826790003E-2</v>
      </c>
      <c r="E571" s="220">
        <v>5.0737675422809998E-2</v>
      </c>
      <c r="F571" s="220">
        <v>5.0039714058780001E-2</v>
      </c>
    </row>
    <row r="572" spans="1:6" x14ac:dyDescent="0.25">
      <c r="A572" s="16" t="s">
        <v>222</v>
      </c>
      <c r="C572" s="18">
        <v>8.3798882681559994E-3</v>
      </c>
      <c r="D572" s="18">
        <v>1.21247113164E-2</v>
      </c>
      <c r="E572" s="220">
        <v>1.115509175963E-2</v>
      </c>
      <c r="F572" s="220">
        <v>1.0060894890119999E-2</v>
      </c>
    </row>
    <row r="573" spans="1:6" x14ac:dyDescent="0.25">
      <c r="A573" s="16" t="s">
        <v>223</v>
      </c>
      <c r="C573" s="18">
        <v>6.7039106145249994E-2</v>
      </c>
      <c r="D573" s="18">
        <v>6.6397228637410002E-2</v>
      </c>
      <c r="E573" s="220">
        <v>6.2972292191440002E-2</v>
      </c>
      <c r="F573" s="220">
        <v>6.5395816785809996E-2</v>
      </c>
    </row>
    <row r="574" spans="1:6" x14ac:dyDescent="0.25">
      <c r="A574" s="16" t="s">
        <v>224</v>
      </c>
      <c r="C574" s="18">
        <v>0.1033519553073</v>
      </c>
      <c r="D574" s="18">
        <v>8.7759815242490005E-2</v>
      </c>
      <c r="E574" s="220">
        <v>8.8880892407339998E-2</v>
      </c>
      <c r="F574" s="220">
        <v>9.1871855970349997E-2</v>
      </c>
    </row>
    <row r="575" spans="1:6" x14ac:dyDescent="0.25">
      <c r="A575" s="16" t="s">
        <v>225</v>
      </c>
      <c r="C575" s="18">
        <v>4.469273743017E-2</v>
      </c>
      <c r="D575" s="18">
        <v>4.73441108545E-2</v>
      </c>
      <c r="E575" s="220">
        <v>4.6419575386830003E-2</v>
      </c>
      <c r="F575" s="220">
        <v>4.6597828964789999E-2</v>
      </c>
    </row>
    <row r="576" spans="1:6" x14ac:dyDescent="0.25">
      <c r="A576" s="16" t="s">
        <v>226</v>
      </c>
      <c r="C576" s="18">
        <v>5.1675977653630002E-2</v>
      </c>
      <c r="D576" s="18">
        <v>5.6004618937639999E-2</v>
      </c>
      <c r="E576" s="220">
        <v>5.9373875494780001E-2</v>
      </c>
      <c r="F576" s="220">
        <v>6.1689171299970001E-2</v>
      </c>
    </row>
    <row r="577" spans="1:6" x14ac:dyDescent="0.25">
      <c r="A577" s="16" t="s">
        <v>227</v>
      </c>
      <c r="C577" s="18">
        <v>9.2178770949720004E-2</v>
      </c>
      <c r="D577" s="18">
        <v>9.4688221709010006E-2</v>
      </c>
      <c r="E577" s="220">
        <v>0.10003598416700001</v>
      </c>
      <c r="F577" s="220">
        <v>9.8490865766480001E-2</v>
      </c>
    </row>
    <row r="578" spans="1:6" x14ac:dyDescent="0.25">
      <c r="A578" s="16" t="s">
        <v>228</v>
      </c>
      <c r="C578" s="18">
        <v>2.0949720670389999E-2</v>
      </c>
      <c r="D578" s="18">
        <v>2.193995381062E-2</v>
      </c>
      <c r="E578" s="220">
        <v>2.3749550197909999E-2</v>
      </c>
      <c r="F578" s="220">
        <v>2.462271644162E-2</v>
      </c>
    </row>
    <row r="579" spans="1:6" x14ac:dyDescent="0.25">
      <c r="A579" s="16" t="s">
        <v>229</v>
      </c>
      <c r="C579" s="18">
        <v>9.497206703911E-2</v>
      </c>
      <c r="D579" s="18">
        <v>8.4872979214780001E-2</v>
      </c>
      <c r="E579" s="220">
        <v>8.8880892407339998E-2</v>
      </c>
      <c r="F579" s="220">
        <v>8.7635689700820002E-2</v>
      </c>
    </row>
    <row r="580" spans="1:6" x14ac:dyDescent="0.25">
      <c r="A580" s="16" t="s">
        <v>230</v>
      </c>
      <c r="C580" s="18">
        <v>2.3743016759780002E-2</v>
      </c>
      <c r="D580" s="18">
        <v>2.8868360277140001E-2</v>
      </c>
      <c r="E580" s="220">
        <v>2.842749190356E-2</v>
      </c>
      <c r="F580" s="220">
        <v>3.2300767805139997E-2</v>
      </c>
    </row>
    <row r="581" spans="1:6" x14ac:dyDescent="0.25">
      <c r="A581" s="16" t="s">
        <v>231</v>
      </c>
      <c r="C581" s="18">
        <v>1.675977653631E-2</v>
      </c>
      <c r="D581" s="18">
        <v>1.385681293303E-2</v>
      </c>
      <c r="E581" s="220">
        <v>1.295430010795E-2</v>
      </c>
      <c r="F581" s="220">
        <v>1.3767540375959999E-2</v>
      </c>
    </row>
    <row r="582" spans="1:6" x14ac:dyDescent="0.25">
      <c r="A582" s="16" t="s">
        <v>232</v>
      </c>
      <c r="C582" s="18">
        <v>1.117318435754E-2</v>
      </c>
      <c r="D582" s="18">
        <v>1.154734411085E-2</v>
      </c>
      <c r="E582" s="220">
        <v>1.0795250089960001E-2</v>
      </c>
      <c r="F582" s="220">
        <v>1.2973259200419999E-2</v>
      </c>
    </row>
    <row r="583" spans="1:6" x14ac:dyDescent="0.25">
      <c r="A583" s="16" t="s">
        <v>233</v>
      </c>
      <c r="C583" s="18">
        <v>2.2346368715080001E-2</v>
      </c>
      <c r="D583" s="18">
        <v>2.2517321016169999E-2</v>
      </c>
      <c r="E583" s="220">
        <v>1.9791291831590001E-2</v>
      </c>
      <c r="F583" s="220">
        <v>1.800370664549E-2</v>
      </c>
    </row>
    <row r="584" spans="1:6" x14ac:dyDescent="0.25">
      <c r="A584" s="16" t="s">
        <v>234</v>
      </c>
      <c r="C584" s="18">
        <v>1.675977653631E-2</v>
      </c>
      <c r="D584" s="18">
        <v>1.6743648960740001E-2</v>
      </c>
      <c r="E584" s="220">
        <v>1.3314141777619999E-2</v>
      </c>
      <c r="F584" s="220">
        <v>1.3767540375959999E-2</v>
      </c>
    </row>
    <row r="585" spans="1:6" x14ac:dyDescent="0.25">
      <c r="A585" s="16" t="s">
        <v>235</v>
      </c>
      <c r="C585" s="18">
        <v>2.7932960893850001E-3</v>
      </c>
      <c r="D585" s="18">
        <v>5.1963048498849997E-3</v>
      </c>
      <c r="E585" s="220">
        <v>6.477150053976E-3</v>
      </c>
      <c r="F585" s="220">
        <v>6.6190097961340002E-3</v>
      </c>
    </row>
    <row r="586" spans="1:6" x14ac:dyDescent="0.25">
      <c r="A586" s="16" t="s">
        <v>236</v>
      </c>
      <c r="C586" s="18">
        <v>2.7932960893850001E-3</v>
      </c>
      <c r="D586" s="18">
        <v>1.732101616628E-3</v>
      </c>
      <c r="E586" s="220">
        <v>1.4393666786610001E-3</v>
      </c>
      <c r="F586" s="220">
        <v>1.323801959227E-3</v>
      </c>
    </row>
    <row r="587" spans="1:6" x14ac:dyDescent="0.25">
      <c r="A587" s="16" t="s">
        <v>237</v>
      </c>
      <c r="C587" s="18">
        <v>0</v>
      </c>
      <c r="D587" s="18">
        <v>0</v>
      </c>
      <c r="E587" s="220">
        <v>0</v>
      </c>
      <c r="F587" s="220">
        <v>5.2952078369100002E-4</v>
      </c>
    </row>
    <row r="588" spans="1:6" x14ac:dyDescent="0.25">
      <c r="A588" s="16" t="s">
        <v>831</v>
      </c>
      <c r="C588" s="18">
        <v>0</v>
      </c>
      <c r="D588" s="18">
        <v>0</v>
      </c>
      <c r="E588" s="220">
        <v>0</v>
      </c>
      <c r="F588" s="220">
        <v>0</v>
      </c>
    </row>
    <row r="589" spans="1:6" x14ac:dyDescent="0.25">
      <c r="A589" s="16" t="s">
        <v>832</v>
      </c>
      <c r="C589" s="18">
        <v>0</v>
      </c>
      <c r="D589" s="18">
        <v>0</v>
      </c>
      <c r="E589" s="220">
        <v>0</v>
      </c>
      <c r="F589" s="220">
        <v>0</v>
      </c>
    </row>
    <row r="590" spans="1:6" x14ac:dyDescent="0.25">
      <c r="A590" s="16" t="s">
        <v>833</v>
      </c>
      <c r="C590" s="18">
        <v>0</v>
      </c>
      <c r="D590" s="18">
        <v>0</v>
      </c>
      <c r="E590" s="220">
        <v>0</v>
      </c>
      <c r="F590" s="220">
        <v>0</v>
      </c>
    </row>
    <row r="591" spans="1:6" x14ac:dyDescent="0.25">
      <c r="A591" s="16" t="s">
        <v>834</v>
      </c>
      <c r="C591" s="18">
        <v>0</v>
      </c>
      <c r="D591" s="18">
        <v>0</v>
      </c>
      <c r="E591" s="220">
        <v>0</v>
      </c>
      <c r="F591" s="220">
        <v>0</v>
      </c>
    </row>
    <row r="592" spans="1:6" x14ac:dyDescent="0.25">
      <c r="A592" s="16" t="s">
        <v>835</v>
      </c>
      <c r="C592" s="18">
        <v>0</v>
      </c>
      <c r="D592" s="18">
        <v>0</v>
      </c>
      <c r="E592" s="220">
        <v>0</v>
      </c>
      <c r="F592" s="220">
        <v>0</v>
      </c>
    </row>
    <row r="593" spans="1:6" x14ac:dyDescent="0.25">
      <c r="A593" s="16" t="s">
        <v>836</v>
      </c>
      <c r="C593" s="18">
        <v>0</v>
      </c>
      <c r="D593" s="18">
        <v>0</v>
      </c>
      <c r="E593" s="220">
        <v>0</v>
      </c>
      <c r="F593" s="220">
        <v>0</v>
      </c>
    </row>
    <row r="594" spans="1:6" x14ac:dyDescent="0.25">
      <c r="A594" s="49" t="s">
        <v>837</v>
      </c>
    </row>
    <row r="595" spans="1:6" x14ac:dyDescent="0.25">
      <c r="A595" s="28" t="s">
        <v>863</v>
      </c>
    </row>
    <row r="596" spans="1:6" x14ac:dyDescent="0.25">
      <c r="A596" s="28" t="s">
        <v>240</v>
      </c>
      <c r="C596" s="19">
        <v>0</v>
      </c>
      <c r="D596" s="19">
        <v>0</v>
      </c>
      <c r="E596" s="224">
        <v>0</v>
      </c>
      <c r="F596" s="224">
        <v>0</v>
      </c>
    </row>
    <row r="597" spans="1:6" x14ac:dyDescent="0.25">
      <c r="A597" s="28" t="s">
        <v>241</v>
      </c>
      <c r="C597" s="19">
        <v>0</v>
      </c>
      <c r="D597" s="19">
        <v>0</v>
      </c>
      <c r="E597" s="224">
        <v>0</v>
      </c>
      <c r="F597" s="224">
        <v>0</v>
      </c>
    </row>
    <row r="598" spans="1:6" x14ac:dyDescent="0.25">
      <c r="A598" s="28" t="s">
        <v>242</v>
      </c>
      <c r="C598" s="19">
        <v>18671.05</v>
      </c>
      <c r="D598" s="19">
        <v>56867.17</v>
      </c>
      <c r="E598" s="224">
        <v>103537.56</v>
      </c>
      <c r="F598" s="224">
        <v>165349.32</v>
      </c>
    </row>
    <row r="599" spans="1:6" x14ac:dyDescent="0.25">
      <c r="A599" s="28" t="s">
        <v>243</v>
      </c>
      <c r="C599" s="19">
        <v>1462.13</v>
      </c>
      <c r="D599" s="19">
        <v>4354.49</v>
      </c>
      <c r="E599" s="224">
        <v>8637.15</v>
      </c>
      <c r="F599" s="224">
        <v>13736.64</v>
      </c>
    </row>
    <row r="600" spans="1:6" x14ac:dyDescent="0.25">
      <c r="A600" s="28" t="s">
        <v>244</v>
      </c>
      <c r="C600" s="19">
        <v>5082.2299999999996</v>
      </c>
      <c r="D600" s="19">
        <v>12352.66</v>
      </c>
      <c r="E600" s="224">
        <v>33573.160000000003</v>
      </c>
      <c r="F600" s="224">
        <v>53599.47</v>
      </c>
    </row>
    <row r="601" spans="1:6" x14ac:dyDescent="0.25">
      <c r="A601" s="28" t="s">
        <v>245</v>
      </c>
      <c r="C601" s="19">
        <v>0</v>
      </c>
      <c r="D601" s="19">
        <v>4635.63</v>
      </c>
      <c r="E601" s="224">
        <v>11752.5</v>
      </c>
      <c r="F601" s="224">
        <v>18559.900000000001</v>
      </c>
    </row>
    <row r="602" spans="1:6" x14ac:dyDescent="0.25">
      <c r="A602" s="28" t="s">
        <v>246</v>
      </c>
      <c r="C602" s="19">
        <v>14372.43</v>
      </c>
      <c r="D602" s="19">
        <v>48110.05</v>
      </c>
      <c r="E602" s="224">
        <v>80540.38</v>
      </c>
      <c r="F602" s="224">
        <v>142449.93</v>
      </c>
    </row>
    <row r="603" spans="1:6" x14ac:dyDescent="0.25">
      <c r="A603" s="28" t="s">
        <v>247</v>
      </c>
      <c r="C603" s="19">
        <v>32987.89</v>
      </c>
      <c r="D603" s="19">
        <v>107568.84</v>
      </c>
      <c r="E603" s="224">
        <v>210208.54</v>
      </c>
      <c r="F603" s="224">
        <v>352253.04</v>
      </c>
    </row>
    <row r="604" spans="1:6" x14ac:dyDescent="0.25">
      <c r="A604" s="28" t="s">
        <v>248</v>
      </c>
      <c r="C604" s="19">
        <v>22083.29</v>
      </c>
      <c r="D604" s="19">
        <v>43549.3</v>
      </c>
      <c r="E604" s="224">
        <v>104487.24</v>
      </c>
      <c r="F604" s="224">
        <v>174702.8</v>
      </c>
    </row>
    <row r="605" spans="1:6" x14ac:dyDescent="0.25">
      <c r="A605" s="28" t="s">
        <v>249</v>
      </c>
      <c r="C605" s="19">
        <v>16561.509999999998</v>
      </c>
      <c r="D605" s="19">
        <v>59364.46</v>
      </c>
      <c r="E605" s="224">
        <v>152158.01</v>
      </c>
      <c r="F605" s="224">
        <v>273447.03000000003</v>
      </c>
    </row>
    <row r="606" spans="1:6" x14ac:dyDescent="0.25">
      <c r="A606" s="28" t="s">
        <v>250</v>
      </c>
      <c r="C606" s="19">
        <v>52644.77</v>
      </c>
      <c r="D606" s="19">
        <v>147742.07</v>
      </c>
      <c r="E606" s="224">
        <v>394157.32</v>
      </c>
      <c r="F606" s="224">
        <v>683415.99</v>
      </c>
    </row>
    <row r="607" spans="1:6" x14ac:dyDescent="0.25">
      <c r="A607" s="28" t="s">
        <v>251</v>
      </c>
      <c r="C607" s="19">
        <v>5434.59</v>
      </c>
      <c r="D607" s="19">
        <v>27285.3</v>
      </c>
      <c r="E607" s="224">
        <v>79724.19</v>
      </c>
      <c r="F607" s="224">
        <v>132282.09</v>
      </c>
    </row>
    <row r="608" spans="1:6" x14ac:dyDescent="0.25">
      <c r="A608" s="28" t="s">
        <v>252</v>
      </c>
      <c r="C608" s="19">
        <v>62388.6</v>
      </c>
      <c r="D608" s="19">
        <v>235092</v>
      </c>
      <c r="E608" s="224">
        <v>399793.55</v>
      </c>
      <c r="F608" s="224">
        <v>634637.81000000006</v>
      </c>
    </row>
    <row r="609" spans="1:6" x14ac:dyDescent="0.25">
      <c r="A609" s="28" t="s">
        <v>253</v>
      </c>
      <c r="C609" s="19">
        <v>17907.45</v>
      </c>
      <c r="D609" s="19">
        <v>75691.320000000007</v>
      </c>
      <c r="E609" s="224">
        <v>191340.1</v>
      </c>
      <c r="F609" s="224">
        <v>326126.19</v>
      </c>
    </row>
    <row r="610" spans="1:6" x14ac:dyDescent="0.25">
      <c r="A610" s="28" t="s">
        <v>254</v>
      </c>
      <c r="C610" s="19">
        <v>22856.55</v>
      </c>
      <c r="D610" s="19">
        <v>45260.5</v>
      </c>
      <c r="E610" s="224">
        <v>72082.67</v>
      </c>
      <c r="F610" s="224">
        <v>124193.32</v>
      </c>
    </row>
    <row r="611" spans="1:6" x14ac:dyDescent="0.25">
      <c r="A611" s="28" t="s">
        <v>255</v>
      </c>
      <c r="C611" s="19">
        <v>107.99</v>
      </c>
      <c r="D611" s="19">
        <v>31392.01</v>
      </c>
      <c r="E611" s="224">
        <v>91650.82</v>
      </c>
      <c r="F611" s="224">
        <v>150202.29</v>
      </c>
    </row>
    <row r="612" spans="1:6" x14ac:dyDescent="0.25">
      <c r="A612" s="28" t="s">
        <v>256</v>
      </c>
      <c r="C612" s="19">
        <v>29363.41</v>
      </c>
      <c r="D612" s="19">
        <v>113382.22</v>
      </c>
      <c r="E612" s="224">
        <v>250184.3</v>
      </c>
      <c r="F612" s="224">
        <v>324028.17</v>
      </c>
    </row>
    <row r="613" spans="1:6" x14ac:dyDescent="0.25">
      <c r="A613" s="28" t="s">
        <v>257</v>
      </c>
      <c r="C613" s="19">
        <v>7271.53</v>
      </c>
      <c r="D613" s="19">
        <v>60216.77</v>
      </c>
      <c r="E613" s="224">
        <v>97654.43</v>
      </c>
      <c r="F613" s="224">
        <v>166662.26999999999</v>
      </c>
    </row>
    <row r="614" spans="1:6" x14ac:dyDescent="0.25">
      <c r="A614" s="28" t="s">
        <v>258</v>
      </c>
      <c r="C614" s="19">
        <v>0</v>
      </c>
      <c r="D614" s="19">
        <v>42746.23</v>
      </c>
      <c r="E614" s="224">
        <v>85319.78</v>
      </c>
      <c r="F614" s="224">
        <v>142142.70000000001</v>
      </c>
    </row>
    <row r="615" spans="1:6" x14ac:dyDescent="0.25">
      <c r="A615" s="28" t="s">
        <v>259</v>
      </c>
      <c r="C615" s="19">
        <v>5150</v>
      </c>
      <c r="D615" s="19">
        <v>20238.5</v>
      </c>
      <c r="E615" s="224">
        <v>21324.19</v>
      </c>
      <c r="F615" s="224">
        <v>21405.14</v>
      </c>
    </row>
    <row r="616" spans="1:6" x14ac:dyDescent="0.25">
      <c r="A616" s="28" t="s">
        <v>260</v>
      </c>
      <c r="C616" s="19">
        <v>0</v>
      </c>
      <c r="D616" s="19">
        <v>0</v>
      </c>
      <c r="E616" s="224">
        <v>0</v>
      </c>
      <c r="F616" s="224">
        <v>0</v>
      </c>
    </row>
    <row r="617" spans="1:6" x14ac:dyDescent="0.25">
      <c r="A617" s="16" t="s">
        <v>831</v>
      </c>
      <c r="C617" s="19">
        <v>0</v>
      </c>
      <c r="D617" s="19">
        <v>0</v>
      </c>
      <c r="E617" s="224">
        <v>0</v>
      </c>
      <c r="F617" s="224">
        <v>0</v>
      </c>
    </row>
    <row r="618" spans="1:6" x14ac:dyDescent="0.25">
      <c r="A618" s="16" t="s">
        <v>832</v>
      </c>
      <c r="C618" s="19">
        <v>0</v>
      </c>
      <c r="D618" s="19">
        <v>0</v>
      </c>
      <c r="E618" s="224">
        <v>0</v>
      </c>
      <c r="F618" s="224">
        <v>0</v>
      </c>
    </row>
    <row r="619" spans="1:6" x14ac:dyDescent="0.25">
      <c r="A619" s="16" t="s">
        <v>833</v>
      </c>
      <c r="C619" s="19">
        <v>0</v>
      </c>
      <c r="D619" s="19">
        <v>0</v>
      </c>
      <c r="E619" s="224">
        <v>0</v>
      </c>
      <c r="F619" s="224">
        <v>0</v>
      </c>
    </row>
    <row r="620" spans="1:6" x14ac:dyDescent="0.25">
      <c r="A620" s="16" t="s">
        <v>834</v>
      </c>
      <c r="C620" s="19">
        <v>0</v>
      </c>
      <c r="D620" s="19">
        <v>0</v>
      </c>
      <c r="E620" s="224">
        <v>0</v>
      </c>
      <c r="F620" s="224">
        <v>0</v>
      </c>
    </row>
    <row r="621" spans="1:6" x14ac:dyDescent="0.25">
      <c r="A621" s="16" t="s">
        <v>835</v>
      </c>
      <c r="C621" s="19">
        <v>0</v>
      </c>
      <c r="D621" s="19">
        <v>0</v>
      </c>
      <c r="E621" s="224">
        <v>0</v>
      </c>
      <c r="F621" s="224">
        <v>0</v>
      </c>
    </row>
    <row r="622" spans="1:6" x14ac:dyDescent="0.25">
      <c r="A622" s="16" t="s">
        <v>836</v>
      </c>
      <c r="C622" s="19">
        <v>0</v>
      </c>
      <c r="D622" s="19">
        <v>0</v>
      </c>
      <c r="E622" s="224">
        <v>0</v>
      </c>
      <c r="F622" s="224">
        <v>0</v>
      </c>
    </row>
    <row r="623" spans="1:6" x14ac:dyDescent="0.25">
      <c r="A623" s="49" t="s">
        <v>838</v>
      </c>
    </row>
    <row r="624" spans="1:6" x14ac:dyDescent="0.25">
      <c r="A624" s="28" t="s">
        <v>863</v>
      </c>
    </row>
    <row r="625" spans="1:6" x14ac:dyDescent="0.25">
      <c r="A625" s="28" t="s">
        <v>240</v>
      </c>
      <c r="C625" s="19">
        <v>0</v>
      </c>
      <c r="D625" s="19">
        <v>0</v>
      </c>
      <c r="E625" s="224">
        <v>0</v>
      </c>
      <c r="F625" s="224">
        <v>0</v>
      </c>
    </row>
    <row r="626" spans="1:6" x14ac:dyDescent="0.25">
      <c r="A626" s="28" t="s">
        <v>241</v>
      </c>
      <c r="C626" s="19">
        <v>0</v>
      </c>
      <c r="D626" s="19">
        <v>0</v>
      </c>
      <c r="E626" s="224">
        <v>0</v>
      </c>
      <c r="F626" s="224">
        <v>0</v>
      </c>
    </row>
    <row r="627" spans="1:6" x14ac:dyDescent="0.25">
      <c r="A627" s="28" t="s">
        <v>242</v>
      </c>
      <c r="C627" s="19">
        <v>18671.05</v>
      </c>
      <c r="D627" s="19">
        <v>56867.17</v>
      </c>
      <c r="E627" s="224">
        <v>103537.56</v>
      </c>
      <c r="F627" s="224">
        <v>165349.32</v>
      </c>
    </row>
    <row r="628" spans="1:6" x14ac:dyDescent="0.25">
      <c r="A628" s="28" t="s">
        <v>243</v>
      </c>
      <c r="C628" s="19">
        <v>1462.13</v>
      </c>
      <c r="D628" s="19">
        <v>4354.49</v>
      </c>
      <c r="E628" s="224">
        <v>8637.15</v>
      </c>
      <c r="F628" s="224">
        <v>13736.64</v>
      </c>
    </row>
    <row r="629" spans="1:6" x14ac:dyDescent="0.25">
      <c r="A629" s="28" t="s">
        <v>244</v>
      </c>
      <c r="C629" s="19">
        <v>5082.2299999999996</v>
      </c>
      <c r="D629" s="19">
        <v>12352.66</v>
      </c>
      <c r="E629" s="224">
        <v>32350.16</v>
      </c>
      <c r="F629" s="224">
        <v>52376.47</v>
      </c>
    </row>
    <row r="630" spans="1:6" x14ac:dyDescent="0.25">
      <c r="A630" s="28" t="s">
        <v>245</v>
      </c>
      <c r="C630" s="19">
        <v>0</v>
      </c>
      <c r="D630" s="19">
        <v>4635.63</v>
      </c>
      <c r="E630" s="224">
        <v>11752.5</v>
      </c>
      <c r="F630" s="224">
        <v>16889.63</v>
      </c>
    </row>
    <row r="631" spans="1:6" x14ac:dyDescent="0.25">
      <c r="A631" s="28" t="s">
        <v>246</v>
      </c>
      <c r="C631" s="19">
        <v>14372.43</v>
      </c>
      <c r="D631" s="19">
        <v>48110.05</v>
      </c>
      <c r="E631" s="224">
        <v>80540.38</v>
      </c>
      <c r="F631" s="224">
        <v>142449.93</v>
      </c>
    </row>
    <row r="632" spans="1:6" x14ac:dyDescent="0.25">
      <c r="A632" s="28" t="s">
        <v>247</v>
      </c>
      <c r="C632" s="19">
        <v>32987.89</v>
      </c>
      <c r="D632" s="19">
        <v>107568.84</v>
      </c>
      <c r="E632" s="224">
        <v>210208.54</v>
      </c>
      <c r="F632" s="224">
        <v>352253.04</v>
      </c>
    </row>
    <row r="633" spans="1:6" x14ac:dyDescent="0.25">
      <c r="A633" s="28" t="s">
        <v>248</v>
      </c>
      <c r="C633" s="19">
        <v>22083.29</v>
      </c>
      <c r="D633" s="19">
        <v>43549.3</v>
      </c>
      <c r="E633" s="224">
        <v>103254.33</v>
      </c>
      <c r="F633" s="224">
        <v>173524.7</v>
      </c>
    </row>
    <row r="634" spans="1:6" x14ac:dyDescent="0.25">
      <c r="A634" s="28" t="s">
        <v>249</v>
      </c>
      <c r="C634" s="19">
        <v>16561.509999999998</v>
      </c>
      <c r="D634" s="19">
        <v>59364.46</v>
      </c>
      <c r="E634" s="224">
        <v>152158.01</v>
      </c>
      <c r="F634" s="224">
        <v>273447.03000000003</v>
      </c>
    </row>
    <row r="635" spans="1:6" x14ac:dyDescent="0.25">
      <c r="A635" s="28" t="s">
        <v>250</v>
      </c>
      <c r="C635" s="19">
        <v>52644.77</v>
      </c>
      <c r="D635" s="19">
        <v>147742.07</v>
      </c>
      <c r="E635" s="224">
        <v>394157.32</v>
      </c>
      <c r="F635" s="224">
        <v>674032.66</v>
      </c>
    </row>
    <row r="636" spans="1:6" x14ac:dyDescent="0.25">
      <c r="A636" s="28" t="s">
        <v>251</v>
      </c>
      <c r="C636" s="19">
        <v>5434.59</v>
      </c>
      <c r="D636" s="19">
        <v>27285.3</v>
      </c>
      <c r="E636" s="224">
        <v>79724.19</v>
      </c>
      <c r="F636" s="224">
        <v>132282.09</v>
      </c>
    </row>
    <row r="637" spans="1:6" x14ac:dyDescent="0.25">
      <c r="A637" s="28" t="s">
        <v>252</v>
      </c>
      <c r="C637" s="19">
        <v>62388.6</v>
      </c>
      <c r="D637" s="19">
        <v>229662.46</v>
      </c>
      <c r="E637" s="224">
        <v>390208.5</v>
      </c>
      <c r="F637" s="224">
        <v>623468.04</v>
      </c>
    </row>
    <row r="638" spans="1:6" x14ac:dyDescent="0.25">
      <c r="A638" s="28" t="s">
        <v>253</v>
      </c>
      <c r="C638" s="19">
        <v>17907.45</v>
      </c>
      <c r="D638" s="19">
        <v>75691.320000000007</v>
      </c>
      <c r="E638" s="224">
        <v>191340.1</v>
      </c>
      <c r="F638" s="224">
        <v>326126.19</v>
      </c>
    </row>
    <row r="639" spans="1:6" x14ac:dyDescent="0.25">
      <c r="A639" s="28" t="s">
        <v>254</v>
      </c>
      <c r="C639" s="19">
        <v>22856.55</v>
      </c>
      <c r="D639" s="19">
        <v>45260.5</v>
      </c>
      <c r="E639" s="224">
        <v>72004.37</v>
      </c>
      <c r="F639" s="224">
        <v>117025.02</v>
      </c>
    </row>
    <row r="640" spans="1:6" x14ac:dyDescent="0.25">
      <c r="A640" s="28" t="s">
        <v>255</v>
      </c>
      <c r="C640" s="19">
        <v>107.99</v>
      </c>
      <c r="D640" s="19">
        <v>31392.01</v>
      </c>
      <c r="E640" s="224">
        <v>91650.82</v>
      </c>
      <c r="F640" s="224">
        <v>150202.29</v>
      </c>
    </row>
    <row r="641" spans="1:6" x14ac:dyDescent="0.25">
      <c r="A641" s="28" t="s">
        <v>256</v>
      </c>
      <c r="C641" s="19">
        <v>29363.41</v>
      </c>
      <c r="D641" s="19">
        <v>113382.22</v>
      </c>
      <c r="E641" s="224">
        <v>250184.3</v>
      </c>
      <c r="F641" s="224">
        <v>324028.17</v>
      </c>
    </row>
    <row r="642" spans="1:6" x14ac:dyDescent="0.25">
      <c r="A642" s="28" t="s">
        <v>257</v>
      </c>
      <c r="C642" s="19">
        <v>7271.53</v>
      </c>
      <c r="D642" s="19">
        <v>60216.77</v>
      </c>
      <c r="E642" s="224">
        <v>97654.43</v>
      </c>
      <c r="F642" s="224">
        <v>166662.26999999999</v>
      </c>
    </row>
    <row r="643" spans="1:6" x14ac:dyDescent="0.25">
      <c r="A643" s="28" t="s">
        <v>258</v>
      </c>
      <c r="C643" s="19">
        <v>0</v>
      </c>
      <c r="D643" s="19">
        <v>42746.23</v>
      </c>
      <c r="E643" s="224">
        <v>85319.78</v>
      </c>
      <c r="F643" s="224">
        <v>142142.70000000001</v>
      </c>
    </row>
    <row r="644" spans="1:6" x14ac:dyDescent="0.25">
      <c r="A644" s="28" t="s">
        <v>259</v>
      </c>
      <c r="C644" s="19">
        <v>5150</v>
      </c>
      <c r="D644" s="19">
        <v>20238.5</v>
      </c>
      <c r="E644" s="224">
        <v>21324.19</v>
      </c>
      <c r="F644" s="224">
        <v>21405.14</v>
      </c>
    </row>
    <row r="645" spans="1:6" x14ac:dyDescent="0.25">
      <c r="A645" s="28" t="s">
        <v>260</v>
      </c>
      <c r="C645" s="19">
        <v>0</v>
      </c>
      <c r="D645" s="19">
        <v>0</v>
      </c>
      <c r="E645" s="224">
        <v>0</v>
      </c>
      <c r="F645" s="224">
        <v>0</v>
      </c>
    </row>
    <row r="646" spans="1:6" x14ac:dyDescent="0.25">
      <c r="A646" s="16" t="s">
        <v>831</v>
      </c>
      <c r="C646" s="19">
        <v>0</v>
      </c>
      <c r="D646" s="19">
        <v>0</v>
      </c>
      <c r="E646" s="224">
        <v>0</v>
      </c>
      <c r="F646" s="224">
        <v>0</v>
      </c>
    </row>
    <row r="647" spans="1:6" x14ac:dyDescent="0.25">
      <c r="A647" s="16" t="s">
        <v>832</v>
      </c>
      <c r="C647" s="19">
        <v>0</v>
      </c>
      <c r="D647" s="19">
        <v>0</v>
      </c>
      <c r="E647" s="224">
        <v>0</v>
      </c>
      <c r="F647" s="224">
        <v>0</v>
      </c>
    </row>
    <row r="648" spans="1:6" x14ac:dyDescent="0.25">
      <c r="A648" s="16" t="s">
        <v>833</v>
      </c>
      <c r="C648" s="19">
        <v>0</v>
      </c>
      <c r="D648" s="19">
        <v>0</v>
      </c>
      <c r="E648" s="224">
        <v>0</v>
      </c>
      <c r="F648" s="224">
        <v>0</v>
      </c>
    </row>
    <row r="649" spans="1:6" x14ac:dyDescent="0.25">
      <c r="A649" s="16" t="s">
        <v>834</v>
      </c>
      <c r="C649" s="19">
        <v>0</v>
      </c>
      <c r="D649" s="19">
        <v>0</v>
      </c>
      <c r="E649" s="224">
        <v>0</v>
      </c>
      <c r="F649" s="224">
        <v>0</v>
      </c>
    </row>
    <row r="650" spans="1:6" x14ac:dyDescent="0.25">
      <c r="A650" s="16" t="s">
        <v>835</v>
      </c>
      <c r="C650" s="19">
        <v>0</v>
      </c>
      <c r="D650" s="19">
        <v>0</v>
      </c>
      <c r="E650" s="224">
        <v>0</v>
      </c>
      <c r="F650" s="224">
        <v>0</v>
      </c>
    </row>
    <row r="651" spans="1:6" x14ac:dyDescent="0.25">
      <c r="A651" s="16" t="s">
        <v>836</v>
      </c>
      <c r="C651" s="19">
        <v>0</v>
      </c>
      <c r="D651" s="19">
        <v>0</v>
      </c>
      <c r="E651" s="224">
        <v>0</v>
      </c>
      <c r="F651" s="224">
        <v>0</v>
      </c>
    </row>
    <row r="652" spans="1:6" x14ac:dyDescent="0.25">
      <c r="A652" s="49" t="s">
        <v>839</v>
      </c>
    </row>
    <row r="653" spans="1:6" x14ac:dyDescent="0.25">
      <c r="A653" s="28" t="s">
        <v>864</v>
      </c>
    </row>
    <row r="654" spans="1:6" x14ac:dyDescent="0.25">
      <c r="A654" s="28" t="s">
        <v>630</v>
      </c>
      <c r="C654" s="17">
        <v>0</v>
      </c>
      <c r="D654" s="17">
        <v>61</v>
      </c>
      <c r="E654" s="218">
        <v>63</v>
      </c>
      <c r="F654" s="218">
        <v>24</v>
      </c>
    </row>
    <row r="655" spans="1:6" x14ac:dyDescent="0.25">
      <c r="A655" s="115">
        <v>0</v>
      </c>
      <c r="C655" s="17">
        <v>0</v>
      </c>
      <c r="D655" s="17">
        <v>0</v>
      </c>
      <c r="E655" s="218">
        <v>0</v>
      </c>
      <c r="F655" s="218">
        <v>0</v>
      </c>
    </row>
    <row r="656" spans="1:6" x14ac:dyDescent="0.25">
      <c r="A656" s="28" t="s">
        <v>841</v>
      </c>
      <c r="C656" s="17">
        <v>247</v>
      </c>
      <c r="D656" s="17">
        <v>554</v>
      </c>
      <c r="E656" s="218">
        <v>891</v>
      </c>
      <c r="F656" s="218">
        <v>1222</v>
      </c>
    </row>
    <row r="657" spans="1:6" x14ac:dyDescent="0.25">
      <c r="A657" s="28" t="s">
        <v>842</v>
      </c>
      <c r="C657" s="17">
        <v>21</v>
      </c>
      <c r="D657" s="17">
        <v>50</v>
      </c>
      <c r="E657" s="218">
        <v>87</v>
      </c>
      <c r="F657" s="218">
        <v>130</v>
      </c>
    </row>
    <row r="658" spans="1:6" x14ac:dyDescent="0.25">
      <c r="A658" s="28" t="s">
        <v>843</v>
      </c>
      <c r="C658" s="17">
        <v>33</v>
      </c>
      <c r="D658" s="17">
        <v>77</v>
      </c>
      <c r="E658" s="218">
        <v>142</v>
      </c>
      <c r="F658" s="218">
        <v>190</v>
      </c>
    </row>
    <row r="659" spans="1:6" x14ac:dyDescent="0.25">
      <c r="A659" s="28" t="s">
        <v>844</v>
      </c>
      <c r="C659" s="17">
        <v>6</v>
      </c>
      <c r="D659" s="17">
        <v>21</v>
      </c>
      <c r="E659" s="218">
        <v>31</v>
      </c>
      <c r="F659" s="218">
        <v>39</v>
      </c>
    </row>
    <row r="660" spans="1:6" x14ac:dyDescent="0.25">
      <c r="A660" s="28" t="s">
        <v>845</v>
      </c>
      <c r="C660" s="17">
        <v>48</v>
      </c>
      <c r="D660" s="17">
        <v>115</v>
      </c>
      <c r="E660" s="218">
        <v>175</v>
      </c>
      <c r="F660" s="218">
        <v>247</v>
      </c>
    </row>
    <row r="661" spans="1:6" x14ac:dyDescent="0.25">
      <c r="A661" s="28" t="s">
        <v>247</v>
      </c>
      <c r="C661" s="17">
        <v>74</v>
      </c>
      <c r="D661" s="17">
        <v>152</v>
      </c>
      <c r="E661" s="218">
        <v>247</v>
      </c>
      <c r="F661" s="218">
        <v>347</v>
      </c>
    </row>
    <row r="662" spans="1:6" x14ac:dyDescent="0.25">
      <c r="A662" s="28" t="s">
        <v>248</v>
      </c>
      <c r="C662" s="17">
        <v>32</v>
      </c>
      <c r="D662" s="17">
        <v>82</v>
      </c>
      <c r="E662" s="218">
        <v>130</v>
      </c>
      <c r="F662" s="218">
        <v>177</v>
      </c>
    </row>
    <row r="663" spans="1:6" x14ac:dyDescent="0.25">
      <c r="A663" s="28" t="s">
        <v>249</v>
      </c>
      <c r="C663" s="17">
        <v>37</v>
      </c>
      <c r="D663" s="17">
        <v>97</v>
      </c>
      <c r="E663" s="218">
        <v>165</v>
      </c>
      <c r="F663" s="218">
        <v>234</v>
      </c>
    </row>
    <row r="664" spans="1:6" x14ac:dyDescent="0.25">
      <c r="A664" s="28" t="s">
        <v>250</v>
      </c>
      <c r="C664" s="17">
        <v>66</v>
      </c>
      <c r="D664" s="17">
        <v>164</v>
      </c>
      <c r="E664" s="218">
        <v>278</v>
      </c>
      <c r="F664" s="218">
        <v>373</v>
      </c>
    </row>
    <row r="665" spans="1:6" x14ac:dyDescent="0.25">
      <c r="A665" s="28" t="s">
        <v>251</v>
      </c>
      <c r="C665" s="17">
        <v>15</v>
      </c>
      <c r="D665" s="17">
        <v>38</v>
      </c>
      <c r="E665" s="218">
        <v>66</v>
      </c>
      <c r="F665" s="218">
        <v>93</v>
      </c>
    </row>
    <row r="666" spans="1:6" x14ac:dyDescent="0.25">
      <c r="A666" s="28" t="s">
        <v>252</v>
      </c>
      <c r="C666" s="17">
        <v>68</v>
      </c>
      <c r="D666" s="17">
        <v>148</v>
      </c>
      <c r="E666" s="218">
        <v>249</v>
      </c>
      <c r="F666" s="218">
        <v>333</v>
      </c>
    </row>
    <row r="667" spans="1:6" x14ac:dyDescent="0.25">
      <c r="A667" s="28" t="s">
        <v>253</v>
      </c>
      <c r="C667" s="17">
        <v>17</v>
      </c>
      <c r="D667" s="17">
        <v>50</v>
      </c>
      <c r="E667" s="218">
        <v>79</v>
      </c>
      <c r="F667" s="218">
        <v>122</v>
      </c>
    </row>
    <row r="668" spans="1:6" x14ac:dyDescent="0.25">
      <c r="A668" s="28" t="s">
        <v>254</v>
      </c>
      <c r="C668" s="17">
        <v>12</v>
      </c>
      <c r="D668" s="17">
        <v>24</v>
      </c>
      <c r="E668" s="218">
        <v>37</v>
      </c>
      <c r="F668" s="218">
        <v>53</v>
      </c>
    </row>
    <row r="669" spans="1:6" x14ac:dyDescent="0.25">
      <c r="A669" s="28" t="s">
        <v>255</v>
      </c>
      <c r="C669" s="17">
        <v>8</v>
      </c>
      <c r="D669" s="17">
        <v>20</v>
      </c>
      <c r="E669" s="218">
        <v>30</v>
      </c>
      <c r="F669" s="218">
        <v>49</v>
      </c>
    </row>
    <row r="670" spans="1:6" x14ac:dyDescent="0.25">
      <c r="A670" s="28" t="s">
        <v>256</v>
      </c>
      <c r="C670" s="17">
        <v>16</v>
      </c>
      <c r="D670" s="17">
        <v>39</v>
      </c>
      <c r="E670" s="218">
        <v>55</v>
      </c>
      <c r="F670" s="218">
        <v>68</v>
      </c>
    </row>
    <row r="671" spans="1:6" x14ac:dyDescent="0.25">
      <c r="A671" s="28" t="s">
        <v>257</v>
      </c>
      <c r="C671" s="17">
        <v>12</v>
      </c>
      <c r="D671" s="17">
        <v>29</v>
      </c>
      <c r="E671" s="218">
        <v>37</v>
      </c>
      <c r="F671" s="218">
        <v>52</v>
      </c>
    </row>
    <row r="672" spans="1:6" x14ac:dyDescent="0.25">
      <c r="A672" s="28" t="s">
        <v>258</v>
      </c>
      <c r="C672" s="17">
        <v>2</v>
      </c>
      <c r="D672" s="17">
        <v>9</v>
      </c>
      <c r="E672" s="218">
        <v>18</v>
      </c>
      <c r="F672" s="218">
        <v>25</v>
      </c>
    </row>
    <row r="673" spans="1:6" x14ac:dyDescent="0.25">
      <c r="A673" s="28" t="s">
        <v>259</v>
      </c>
      <c r="C673" s="17">
        <v>2</v>
      </c>
      <c r="D673" s="17">
        <v>3</v>
      </c>
      <c r="E673" s="218">
        <v>4</v>
      </c>
      <c r="F673" s="218">
        <v>5</v>
      </c>
    </row>
    <row r="674" spans="1:6" x14ac:dyDescent="0.25">
      <c r="A674" s="28" t="s">
        <v>260</v>
      </c>
      <c r="C674" s="17">
        <v>0</v>
      </c>
      <c r="D674" s="17">
        <v>0</v>
      </c>
      <c r="E674" s="218">
        <v>0</v>
      </c>
      <c r="F674" s="218">
        <v>2</v>
      </c>
    </row>
    <row r="675" spans="1:6" x14ac:dyDescent="0.25">
      <c r="A675" s="16" t="s">
        <v>831</v>
      </c>
      <c r="C675" s="17">
        <v>0</v>
      </c>
      <c r="D675" s="17">
        <v>0</v>
      </c>
      <c r="E675" s="218">
        <v>0</v>
      </c>
      <c r="F675" s="218">
        <v>0</v>
      </c>
    </row>
    <row r="676" spans="1:6" x14ac:dyDescent="0.25">
      <c r="A676" s="16" t="s">
        <v>832</v>
      </c>
      <c r="C676" s="17">
        <v>0</v>
      </c>
      <c r="D676" s="17">
        <v>0</v>
      </c>
      <c r="E676" s="218">
        <v>0</v>
      </c>
      <c r="F676" s="218">
        <v>0</v>
      </c>
    </row>
    <row r="677" spans="1:6" x14ac:dyDescent="0.25">
      <c r="A677" s="16" t="s">
        <v>833</v>
      </c>
      <c r="C677" s="17">
        <v>0</v>
      </c>
      <c r="D677" s="17">
        <v>0</v>
      </c>
      <c r="E677" s="218">
        <v>0</v>
      </c>
      <c r="F677" s="218">
        <v>0</v>
      </c>
    </row>
    <row r="678" spans="1:6" x14ac:dyDescent="0.25">
      <c r="A678" s="16" t="s">
        <v>834</v>
      </c>
      <c r="C678" s="17">
        <v>0</v>
      </c>
      <c r="D678" s="17">
        <v>0</v>
      </c>
      <c r="E678" s="218">
        <v>0</v>
      </c>
      <c r="F678" s="218">
        <v>0</v>
      </c>
    </row>
    <row r="679" spans="1:6" x14ac:dyDescent="0.25">
      <c r="A679" s="16" t="s">
        <v>835</v>
      </c>
      <c r="C679" s="17">
        <v>0</v>
      </c>
      <c r="D679" s="17">
        <v>0</v>
      </c>
      <c r="E679" s="218">
        <v>0</v>
      </c>
      <c r="F679" s="218">
        <v>0</v>
      </c>
    </row>
    <row r="680" spans="1:6" x14ac:dyDescent="0.25">
      <c r="A680" s="16" t="s">
        <v>836</v>
      </c>
      <c r="C680" s="17">
        <v>0</v>
      </c>
      <c r="D680" s="17">
        <v>0</v>
      </c>
      <c r="E680" s="218">
        <v>0</v>
      </c>
      <c r="F680" s="218">
        <v>0</v>
      </c>
    </row>
    <row r="681" spans="1:6" x14ac:dyDescent="0.25">
      <c r="A681" s="49" t="s">
        <v>840</v>
      </c>
      <c r="C681" s="17"/>
      <c r="D681" s="17"/>
      <c r="E681" s="218"/>
      <c r="F681" s="218"/>
    </row>
    <row r="682" spans="1:6" x14ac:dyDescent="0.25">
      <c r="A682" s="28" t="s">
        <v>864</v>
      </c>
      <c r="C682" s="17"/>
      <c r="D682" s="17"/>
      <c r="E682" s="218"/>
      <c r="F682" s="218"/>
    </row>
    <row r="683" spans="1:6" x14ac:dyDescent="0.25">
      <c r="A683" s="28" t="s">
        <v>240</v>
      </c>
      <c r="C683" s="17">
        <v>0</v>
      </c>
      <c r="D683" s="17">
        <v>61</v>
      </c>
      <c r="E683" s="218">
        <v>63</v>
      </c>
      <c r="F683" s="218">
        <v>24</v>
      </c>
    </row>
    <row r="684" spans="1:6" x14ac:dyDescent="0.25">
      <c r="A684" s="28" t="s">
        <v>241</v>
      </c>
      <c r="C684" s="17">
        <v>0</v>
      </c>
      <c r="D684" s="17">
        <v>0</v>
      </c>
      <c r="E684" s="218">
        <v>0</v>
      </c>
      <c r="F684" s="218">
        <v>0</v>
      </c>
    </row>
    <row r="685" spans="1:6" x14ac:dyDescent="0.25">
      <c r="A685" s="28" t="s">
        <v>242</v>
      </c>
      <c r="C685" s="17">
        <v>247</v>
      </c>
      <c r="D685" s="17">
        <v>554</v>
      </c>
      <c r="E685" s="218">
        <v>891</v>
      </c>
      <c r="F685" s="218">
        <v>1222</v>
      </c>
    </row>
    <row r="686" spans="1:6" x14ac:dyDescent="0.25">
      <c r="A686" s="28" t="s">
        <v>243</v>
      </c>
      <c r="C686" s="17">
        <v>21</v>
      </c>
      <c r="D686" s="17">
        <v>50</v>
      </c>
      <c r="E686" s="218">
        <v>87</v>
      </c>
      <c r="F686" s="218">
        <v>130</v>
      </c>
    </row>
    <row r="687" spans="1:6" x14ac:dyDescent="0.25">
      <c r="A687" s="28" t="s">
        <v>244</v>
      </c>
      <c r="C687" s="17">
        <v>33</v>
      </c>
      <c r="D687" s="17">
        <v>77</v>
      </c>
      <c r="E687" s="218">
        <v>141</v>
      </c>
      <c r="F687" s="218">
        <v>189</v>
      </c>
    </row>
    <row r="688" spans="1:6" x14ac:dyDescent="0.25">
      <c r="A688" s="28" t="s">
        <v>245</v>
      </c>
      <c r="C688" s="17">
        <v>6</v>
      </c>
      <c r="D688" s="17">
        <v>21</v>
      </c>
      <c r="E688" s="218">
        <v>31</v>
      </c>
      <c r="F688" s="218">
        <v>38</v>
      </c>
    </row>
    <row r="689" spans="1:6" x14ac:dyDescent="0.25">
      <c r="A689" s="28" t="s">
        <v>246</v>
      </c>
      <c r="C689" s="17">
        <v>48</v>
      </c>
      <c r="D689" s="17">
        <v>115</v>
      </c>
      <c r="E689" s="218">
        <v>175</v>
      </c>
      <c r="F689" s="218">
        <v>247</v>
      </c>
    </row>
    <row r="690" spans="1:6" x14ac:dyDescent="0.25">
      <c r="A690" s="28" t="s">
        <v>247</v>
      </c>
      <c r="C690" s="17">
        <v>74</v>
      </c>
      <c r="D690" s="17">
        <v>152</v>
      </c>
      <c r="E690" s="218">
        <v>247</v>
      </c>
      <c r="F690" s="218">
        <v>347</v>
      </c>
    </row>
    <row r="691" spans="1:6" x14ac:dyDescent="0.25">
      <c r="A691" s="28" t="s">
        <v>248</v>
      </c>
      <c r="C691" s="17">
        <v>32</v>
      </c>
      <c r="D691" s="17">
        <v>82</v>
      </c>
      <c r="E691" s="218">
        <v>129</v>
      </c>
      <c r="F691" s="218">
        <v>176</v>
      </c>
    </row>
    <row r="692" spans="1:6" x14ac:dyDescent="0.25">
      <c r="A692" s="28" t="s">
        <v>249</v>
      </c>
      <c r="C692" s="17">
        <v>37</v>
      </c>
      <c r="D692" s="17">
        <v>97</v>
      </c>
      <c r="E692" s="218">
        <v>165</v>
      </c>
      <c r="F692" s="218">
        <v>233</v>
      </c>
    </row>
    <row r="693" spans="1:6" x14ac:dyDescent="0.25">
      <c r="A693" s="28" t="s">
        <v>250</v>
      </c>
      <c r="C693" s="17">
        <v>66</v>
      </c>
      <c r="D693" s="17">
        <v>164</v>
      </c>
      <c r="E693" s="218">
        <v>278</v>
      </c>
      <c r="F693" s="218">
        <v>372</v>
      </c>
    </row>
    <row r="694" spans="1:6" x14ac:dyDescent="0.25">
      <c r="A694" s="28" t="s">
        <v>251</v>
      </c>
      <c r="C694" s="17">
        <v>15</v>
      </c>
      <c r="D694" s="17">
        <v>38</v>
      </c>
      <c r="E694" s="218">
        <v>66</v>
      </c>
      <c r="F694" s="218">
        <v>93</v>
      </c>
    </row>
    <row r="695" spans="1:6" x14ac:dyDescent="0.25">
      <c r="A695" s="28" t="s">
        <v>252</v>
      </c>
      <c r="C695" s="17">
        <v>68</v>
      </c>
      <c r="D695" s="17">
        <v>147</v>
      </c>
      <c r="E695" s="218">
        <v>247</v>
      </c>
      <c r="F695" s="218">
        <v>331</v>
      </c>
    </row>
    <row r="696" spans="1:6" x14ac:dyDescent="0.25">
      <c r="A696" s="28" t="s">
        <v>253</v>
      </c>
      <c r="C696" s="17">
        <v>17</v>
      </c>
      <c r="D696" s="17">
        <v>50</v>
      </c>
      <c r="E696" s="218">
        <v>79</v>
      </c>
      <c r="F696" s="218">
        <v>122</v>
      </c>
    </row>
    <row r="697" spans="1:6" x14ac:dyDescent="0.25">
      <c r="A697" s="28" t="s">
        <v>254</v>
      </c>
      <c r="C697" s="17">
        <v>12</v>
      </c>
      <c r="D697" s="17">
        <v>24</v>
      </c>
      <c r="E697" s="218">
        <v>36</v>
      </c>
      <c r="F697" s="218">
        <v>52</v>
      </c>
    </row>
    <row r="698" spans="1:6" x14ac:dyDescent="0.25">
      <c r="A698" s="28" t="s">
        <v>255</v>
      </c>
      <c r="C698" s="17">
        <v>8</v>
      </c>
      <c r="D698" s="17">
        <v>20</v>
      </c>
      <c r="E698" s="218">
        <v>30</v>
      </c>
      <c r="F698" s="218">
        <v>49</v>
      </c>
    </row>
    <row r="699" spans="1:6" x14ac:dyDescent="0.25">
      <c r="A699" s="28" t="s">
        <v>256</v>
      </c>
      <c r="C699" s="17">
        <v>16</v>
      </c>
      <c r="D699" s="17">
        <v>39</v>
      </c>
      <c r="E699" s="218">
        <v>55</v>
      </c>
      <c r="F699" s="218">
        <v>68</v>
      </c>
    </row>
    <row r="700" spans="1:6" x14ac:dyDescent="0.25">
      <c r="A700" s="28" t="s">
        <v>257</v>
      </c>
      <c r="C700" s="17">
        <v>12</v>
      </c>
      <c r="D700" s="17">
        <v>29</v>
      </c>
      <c r="E700" s="218">
        <v>37</v>
      </c>
      <c r="F700" s="218">
        <v>52</v>
      </c>
    </row>
    <row r="701" spans="1:6" x14ac:dyDescent="0.25">
      <c r="A701" s="28" t="s">
        <v>258</v>
      </c>
      <c r="C701" s="17">
        <v>2</v>
      </c>
      <c r="D701" s="17">
        <v>9</v>
      </c>
      <c r="E701" s="218">
        <v>18</v>
      </c>
      <c r="F701" s="218">
        <v>25</v>
      </c>
    </row>
    <row r="702" spans="1:6" x14ac:dyDescent="0.25">
      <c r="A702" s="28" t="s">
        <v>259</v>
      </c>
      <c r="C702" s="17">
        <v>2</v>
      </c>
      <c r="D702" s="17">
        <v>3</v>
      </c>
      <c r="E702" s="218">
        <v>4</v>
      </c>
      <c r="F702" s="218">
        <v>5</v>
      </c>
    </row>
    <row r="703" spans="1:6" x14ac:dyDescent="0.25">
      <c r="A703" s="28" t="s">
        <v>260</v>
      </c>
      <c r="C703" s="17">
        <v>0</v>
      </c>
      <c r="D703" s="17">
        <v>0</v>
      </c>
      <c r="E703" s="218">
        <v>0</v>
      </c>
      <c r="F703" s="218">
        <v>2</v>
      </c>
    </row>
    <row r="704" spans="1:6" x14ac:dyDescent="0.25">
      <c r="A704" s="16" t="s">
        <v>831</v>
      </c>
      <c r="C704" s="17">
        <v>0</v>
      </c>
      <c r="D704" s="17">
        <v>0</v>
      </c>
      <c r="E704" s="218">
        <v>0</v>
      </c>
      <c r="F704" s="218">
        <v>0</v>
      </c>
    </row>
    <row r="705" spans="1:6" x14ac:dyDescent="0.25">
      <c r="A705" s="16" t="s">
        <v>832</v>
      </c>
      <c r="C705" s="17">
        <v>0</v>
      </c>
      <c r="D705" s="17">
        <v>0</v>
      </c>
      <c r="E705" s="218">
        <v>0</v>
      </c>
      <c r="F705" s="218">
        <v>0</v>
      </c>
    </row>
    <row r="706" spans="1:6" x14ac:dyDescent="0.25">
      <c r="A706" s="16" t="s">
        <v>833</v>
      </c>
      <c r="C706" s="17">
        <v>0</v>
      </c>
      <c r="D706" s="17">
        <v>0</v>
      </c>
      <c r="E706" s="218">
        <v>0</v>
      </c>
      <c r="F706" s="218">
        <v>0</v>
      </c>
    </row>
    <row r="707" spans="1:6" x14ac:dyDescent="0.25">
      <c r="A707" s="16" t="s">
        <v>834</v>
      </c>
      <c r="C707" s="17">
        <v>0</v>
      </c>
      <c r="D707" s="17">
        <v>0</v>
      </c>
      <c r="E707" s="218">
        <v>0</v>
      </c>
      <c r="F707" s="218">
        <v>0</v>
      </c>
    </row>
    <row r="708" spans="1:6" x14ac:dyDescent="0.25">
      <c r="A708" s="16" t="s">
        <v>835</v>
      </c>
      <c r="C708" s="17">
        <v>0</v>
      </c>
      <c r="D708" s="17">
        <v>0</v>
      </c>
      <c r="E708" s="218">
        <v>0</v>
      </c>
      <c r="F708" s="218">
        <v>0</v>
      </c>
    </row>
    <row r="709" spans="1:6" x14ac:dyDescent="0.25">
      <c r="A709" s="16" t="s">
        <v>836</v>
      </c>
      <c r="C709" s="17">
        <v>0</v>
      </c>
      <c r="D709" s="17">
        <v>0</v>
      </c>
      <c r="E709" s="218">
        <v>0</v>
      </c>
      <c r="F709" s="218">
        <v>0</v>
      </c>
    </row>
    <row r="711" spans="1:6" ht="18" x14ac:dyDescent="0.25">
      <c r="A711" s="97" t="s">
        <v>262</v>
      </c>
    </row>
    <row r="712" spans="1:6" x14ac:dyDescent="0.25">
      <c r="A712" s="28" t="s">
        <v>263</v>
      </c>
      <c r="C712" s="19">
        <v>58177.05</v>
      </c>
      <c r="D712" s="19">
        <v>203402.89</v>
      </c>
      <c r="E712" s="224">
        <v>449097.8</v>
      </c>
      <c r="F712" s="224">
        <v>699815.3</v>
      </c>
    </row>
    <row r="713" spans="1:6" x14ac:dyDescent="0.25">
      <c r="A713" s="16" t="s">
        <v>731</v>
      </c>
      <c r="C713" s="18">
        <v>0.1815642458101</v>
      </c>
      <c r="D713" s="18">
        <v>0.23556581986139999</v>
      </c>
      <c r="E713" s="220">
        <v>0.30334652752789998</v>
      </c>
      <c r="F713" s="220">
        <v>0.32909716706379999</v>
      </c>
    </row>
    <row r="714" spans="1:6" x14ac:dyDescent="0.25">
      <c r="A714" s="28" t="s">
        <v>733</v>
      </c>
      <c r="C714" s="19">
        <v>81</v>
      </c>
      <c r="D714" s="19">
        <v>117</v>
      </c>
      <c r="E714" s="224">
        <v>162</v>
      </c>
      <c r="F714" s="224">
        <v>185</v>
      </c>
    </row>
    <row r="715" spans="1:6" x14ac:dyDescent="0.25">
      <c r="A715" s="16" t="s">
        <v>732</v>
      </c>
      <c r="C715" s="7">
        <v>1.04</v>
      </c>
      <c r="D715" s="7">
        <v>1.84</v>
      </c>
      <c r="E715" s="7">
        <v>2.46</v>
      </c>
      <c r="F715" s="7">
        <v>2.91</v>
      </c>
    </row>
    <row r="716" spans="1:6" x14ac:dyDescent="0.25">
      <c r="A716" s="28" t="s">
        <v>264</v>
      </c>
      <c r="C716" s="19">
        <v>77.776799999999994</v>
      </c>
      <c r="D716" s="19">
        <v>63.802700000000002</v>
      </c>
      <c r="E716" s="224">
        <v>65.744100000000003</v>
      </c>
      <c r="F716" s="224">
        <v>63.579099999999997</v>
      </c>
    </row>
    <row r="717" spans="1:6" x14ac:dyDescent="0.25">
      <c r="A717" s="49" t="s">
        <v>265</v>
      </c>
    </row>
    <row r="718" spans="1:6" x14ac:dyDescent="0.25">
      <c r="A718" s="16" t="s">
        <v>266</v>
      </c>
      <c r="C718" s="18">
        <v>0.8184357541899</v>
      </c>
      <c r="D718" s="18">
        <v>0.76457010963649996</v>
      </c>
      <c r="E718" s="220">
        <v>0.69719827586210004</v>
      </c>
      <c r="F718" s="220">
        <v>0.67371202113609996</v>
      </c>
    </row>
    <row r="719" spans="1:6" x14ac:dyDescent="0.25">
      <c r="A719" s="16" t="s">
        <v>267</v>
      </c>
      <c r="C719" s="18">
        <v>1.95530726257E-2</v>
      </c>
      <c r="D719" s="18">
        <v>2.192729371033E-2</v>
      </c>
      <c r="E719" s="220">
        <v>4.0948275862069998E-2</v>
      </c>
      <c r="F719" s="220">
        <v>3.8573315719949999E-2</v>
      </c>
    </row>
    <row r="720" spans="1:6" x14ac:dyDescent="0.25">
      <c r="A720" s="16" t="s">
        <v>268</v>
      </c>
      <c r="C720" s="18">
        <v>4.1899441340779997E-2</v>
      </c>
      <c r="D720" s="18">
        <v>7.5014425851129996E-2</v>
      </c>
      <c r="E720" s="220">
        <v>7.4712643678159996E-2</v>
      </c>
      <c r="F720" s="220">
        <v>8.5865257595770003E-2</v>
      </c>
    </row>
    <row r="721" spans="1:6" x14ac:dyDescent="0.25">
      <c r="A721" s="16" t="s">
        <v>269</v>
      </c>
      <c r="C721" s="18">
        <v>8.1005586592180004E-2</v>
      </c>
      <c r="D721" s="18">
        <v>6.0011540680899998E-2</v>
      </c>
      <c r="E721" s="220">
        <v>9.4109195402300005E-2</v>
      </c>
      <c r="F721" s="220">
        <v>9.3791281373840005E-2</v>
      </c>
    </row>
    <row r="722" spans="1:6" x14ac:dyDescent="0.25">
      <c r="A722" s="16" t="s">
        <v>270</v>
      </c>
      <c r="C722" s="18">
        <v>2.2346368715080001E-2</v>
      </c>
      <c r="D722" s="18">
        <v>4.9047893825739999E-2</v>
      </c>
      <c r="E722" s="220">
        <v>4.7413793103450001E-2</v>
      </c>
      <c r="F722" s="220">
        <v>5.6803170409510002E-2</v>
      </c>
    </row>
    <row r="723" spans="1:6" x14ac:dyDescent="0.25">
      <c r="A723" s="16" t="s">
        <v>271</v>
      </c>
      <c r="C723" s="18">
        <v>1.396648044693E-2</v>
      </c>
      <c r="D723" s="18">
        <v>2.192729371033E-2</v>
      </c>
      <c r="E723" s="220">
        <v>3.1968390804599997E-2</v>
      </c>
      <c r="F723" s="220">
        <v>3.3289299867900003E-2</v>
      </c>
    </row>
    <row r="724" spans="1:6" x14ac:dyDescent="0.25">
      <c r="A724" s="16" t="s">
        <v>272</v>
      </c>
      <c r="C724" s="18">
        <v>1.3966480446930001E-3</v>
      </c>
      <c r="D724" s="18">
        <v>5.7703404500870003E-3</v>
      </c>
      <c r="E724" s="220">
        <v>1.1853448275860001E-2</v>
      </c>
      <c r="F724" s="220">
        <v>1.7173051519149999E-2</v>
      </c>
    </row>
    <row r="725" spans="1:6" x14ac:dyDescent="0.25">
      <c r="A725" s="16" t="s">
        <v>273</v>
      </c>
      <c r="C725" s="18">
        <v>1.3966480446930001E-3</v>
      </c>
      <c r="D725" s="18">
        <v>1.7311021350259999E-3</v>
      </c>
      <c r="E725" s="220">
        <v>1.795977011494E-3</v>
      </c>
      <c r="F725" s="220">
        <v>7.9260237780699998E-4</v>
      </c>
    </row>
    <row r="726" spans="1:6" x14ac:dyDescent="0.25">
      <c r="A726" s="16" t="s">
        <v>274</v>
      </c>
      <c r="C726" s="18">
        <v>0</v>
      </c>
      <c r="D726" s="18">
        <v>0</v>
      </c>
      <c r="E726" s="220">
        <v>0</v>
      </c>
      <c r="F726" s="220">
        <v>0</v>
      </c>
    </row>
    <row r="727" spans="1:6" x14ac:dyDescent="0.25">
      <c r="A727" s="28" t="s">
        <v>275</v>
      </c>
      <c r="C727" s="19">
        <v>279486.98</v>
      </c>
      <c r="D727" s="19">
        <v>643439.14</v>
      </c>
      <c r="E727" s="224">
        <v>1037722.66</v>
      </c>
      <c r="F727" s="224">
        <v>1064011.68</v>
      </c>
    </row>
    <row r="728" spans="1:6" x14ac:dyDescent="0.25">
      <c r="A728" s="16" t="s">
        <v>730</v>
      </c>
      <c r="C728" s="18">
        <v>0.1312849162011</v>
      </c>
      <c r="D728" s="18">
        <v>0.11720554272519999</v>
      </c>
      <c r="E728" s="220">
        <v>0.13386110111550001</v>
      </c>
      <c r="F728" s="220">
        <v>0.1069631983055</v>
      </c>
    </row>
    <row r="729" spans="1:6" x14ac:dyDescent="0.25">
      <c r="A729" s="28" t="s">
        <v>729</v>
      </c>
      <c r="C729" s="19">
        <v>390.3449</v>
      </c>
      <c r="D729" s="19">
        <v>371.50069999999999</v>
      </c>
      <c r="E729" s="224">
        <v>373.41590000000002</v>
      </c>
      <c r="F729" s="224">
        <v>281.7081</v>
      </c>
    </row>
    <row r="730" spans="1:6" x14ac:dyDescent="0.25">
      <c r="A730" s="28" t="s">
        <v>276</v>
      </c>
      <c r="C730" s="19">
        <v>2011</v>
      </c>
      <c r="D730" s="19">
        <v>2174</v>
      </c>
      <c r="E730" s="224">
        <v>1922</v>
      </c>
      <c r="F730" s="224">
        <v>1750</v>
      </c>
    </row>
    <row r="731" spans="1:6" x14ac:dyDescent="0.25">
      <c r="A731" s="49" t="s">
        <v>277</v>
      </c>
    </row>
    <row r="732" spans="1:6" x14ac:dyDescent="0.25">
      <c r="A732" s="28" t="s">
        <v>803</v>
      </c>
      <c r="C732" s="19">
        <v>273330</v>
      </c>
      <c r="D732" s="19">
        <v>622720</v>
      </c>
      <c r="E732" s="224">
        <v>993708</v>
      </c>
      <c r="F732" s="224">
        <v>1027667</v>
      </c>
    </row>
    <row r="733" spans="1:6" x14ac:dyDescent="0.25">
      <c r="A733" s="28" t="s">
        <v>279</v>
      </c>
      <c r="C733" s="19">
        <v>0</v>
      </c>
      <c r="D733" s="19">
        <v>0</v>
      </c>
      <c r="E733" s="224">
        <v>0</v>
      </c>
      <c r="F733" s="224">
        <v>0</v>
      </c>
    </row>
    <row r="734" spans="1:6" x14ac:dyDescent="0.25">
      <c r="A734" s="28" t="s">
        <v>280</v>
      </c>
      <c r="C734" s="19">
        <v>2925</v>
      </c>
      <c r="D734" s="19">
        <v>11130</v>
      </c>
      <c r="E734" s="224">
        <v>15165</v>
      </c>
      <c r="F734" s="224">
        <v>11620</v>
      </c>
    </row>
    <row r="735" spans="1:6" x14ac:dyDescent="0.25">
      <c r="A735" s="28" t="s">
        <v>281</v>
      </c>
      <c r="C735" s="19">
        <v>3120</v>
      </c>
      <c r="D735" s="19">
        <v>9202</v>
      </c>
      <c r="E735" s="224">
        <v>22256</v>
      </c>
      <c r="F735" s="224">
        <v>21302</v>
      </c>
    </row>
    <row r="736" spans="1:6" x14ac:dyDescent="0.25">
      <c r="A736" s="28" t="s">
        <v>282</v>
      </c>
      <c r="C736" s="19">
        <v>112</v>
      </c>
      <c r="D736" s="19">
        <v>387</v>
      </c>
      <c r="E736" s="224">
        <v>6594</v>
      </c>
      <c r="F736" s="224">
        <v>3423</v>
      </c>
    </row>
    <row r="737" spans="1:6" x14ac:dyDescent="0.25">
      <c r="A737" s="49" t="s">
        <v>764</v>
      </c>
      <c r="C737" s="19"/>
      <c r="D737" s="19"/>
      <c r="E737" s="224"/>
      <c r="F737" s="224"/>
    </row>
    <row r="738" spans="1:6" x14ac:dyDescent="0.25">
      <c r="A738" s="113" t="s">
        <v>804</v>
      </c>
      <c r="C738" s="91">
        <v>111</v>
      </c>
      <c r="D738" s="91">
        <v>215</v>
      </c>
      <c r="E738" s="91">
        <v>358</v>
      </c>
      <c r="F738" s="91">
        <v>417</v>
      </c>
    </row>
    <row r="739" spans="1:6" x14ac:dyDescent="0.25">
      <c r="A739" s="113" t="s">
        <v>766</v>
      </c>
      <c r="C739" s="91">
        <v>0</v>
      </c>
      <c r="D739" s="91">
        <v>0</v>
      </c>
      <c r="E739" s="91">
        <v>0</v>
      </c>
      <c r="F739" s="91">
        <v>0</v>
      </c>
    </row>
    <row r="740" spans="1:6" x14ac:dyDescent="0.25">
      <c r="A740" s="113" t="s">
        <v>767</v>
      </c>
      <c r="C740" s="91">
        <v>5</v>
      </c>
      <c r="D740" s="91">
        <v>15</v>
      </c>
      <c r="E740" s="91">
        <v>21</v>
      </c>
      <c r="F740" s="91">
        <v>22</v>
      </c>
    </row>
    <row r="741" spans="1:6" x14ac:dyDescent="0.25">
      <c r="A741" s="113" t="s">
        <v>768</v>
      </c>
      <c r="C741" s="91">
        <v>22</v>
      </c>
      <c r="D741" s="91">
        <v>62</v>
      </c>
      <c r="E741" s="91">
        <v>145</v>
      </c>
      <c r="F741" s="91">
        <v>152</v>
      </c>
    </row>
    <row r="742" spans="1:6" x14ac:dyDescent="0.25">
      <c r="A742" s="113" t="s">
        <v>769</v>
      </c>
      <c r="C742" s="91">
        <v>1</v>
      </c>
      <c r="D742" s="91">
        <v>4</v>
      </c>
      <c r="E742" s="91">
        <v>16</v>
      </c>
      <c r="F742" s="91">
        <v>17</v>
      </c>
    </row>
    <row r="743" spans="1:6" x14ac:dyDescent="0.25">
      <c r="A743" s="49" t="s">
        <v>283</v>
      </c>
    </row>
    <row r="744" spans="1:6" x14ac:dyDescent="0.25">
      <c r="A744" s="28" t="s">
        <v>805</v>
      </c>
      <c r="C744" s="19">
        <v>2462</v>
      </c>
      <c r="D744" s="19">
        <v>2896</v>
      </c>
      <c r="E744" s="224">
        <v>2776</v>
      </c>
      <c r="F744" s="224">
        <v>2464</v>
      </c>
    </row>
    <row r="745" spans="1:6" x14ac:dyDescent="0.25">
      <c r="A745" s="28" t="s">
        <v>285</v>
      </c>
      <c r="C745" s="19">
        <v>0</v>
      </c>
      <c r="D745" s="19">
        <v>0</v>
      </c>
      <c r="E745" s="224">
        <v>0</v>
      </c>
      <c r="F745" s="224">
        <v>0</v>
      </c>
    </row>
    <row r="746" spans="1:6" x14ac:dyDescent="0.25">
      <c r="A746" s="28" t="s">
        <v>286</v>
      </c>
      <c r="C746" s="19">
        <v>585</v>
      </c>
      <c r="D746" s="19">
        <v>742</v>
      </c>
      <c r="E746" s="224">
        <v>722</v>
      </c>
      <c r="F746" s="224">
        <v>528</v>
      </c>
    </row>
    <row r="747" spans="1:6" x14ac:dyDescent="0.25">
      <c r="A747" s="28" t="s">
        <v>287</v>
      </c>
      <c r="C747" s="19">
        <v>142</v>
      </c>
      <c r="D747" s="19">
        <v>148</v>
      </c>
      <c r="E747" s="224">
        <v>153</v>
      </c>
      <c r="F747" s="224">
        <v>140</v>
      </c>
    </row>
    <row r="748" spans="1:6" x14ac:dyDescent="0.25">
      <c r="A748" s="28" t="s">
        <v>288</v>
      </c>
      <c r="C748" s="19">
        <v>112</v>
      </c>
      <c r="D748" s="19">
        <v>97</v>
      </c>
      <c r="E748" s="224">
        <v>412</v>
      </c>
      <c r="F748" s="224">
        <v>201</v>
      </c>
    </row>
    <row r="749" spans="1:6" x14ac:dyDescent="0.25">
      <c r="A749" s="28" t="s">
        <v>770</v>
      </c>
      <c r="C749" s="19"/>
      <c r="D749" s="19"/>
      <c r="E749" s="224"/>
      <c r="F749" s="224"/>
    </row>
    <row r="750" spans="1:6" x14ac:dyDescent="0.25">
      <c r="A750" s="28" t="s">
        <v>771</v>
      </c>
      <c r="C750" s="19">
        <v>58177</v>
      </c>
      <c r="D750" s="19">
        <v>203403</v>
      </c>
      <c r="E750" s="224">
        <v>449098</v>
      </c>
      <c r="F750" s="224">
        <v>699815</v>
      </c>
    </row>
    <row r="751" spans="1:6" x14ac:dyDescent="0.25">
      <c r="A751" s="113" t="s">
        <v>772</v>
      </c>
      <c r="C751" s="91">
        <v>748</v>
      </c>
      <c r="D751" s="91">
        <v>3188</v>
      </c>
      <c r="E751" s="91">
        <v>6831</v>
      </c>
      <c r="F751" s="91">
        <v>11007</v>
      </c>
    </row>
    <row r="752" spans="1:6" x14ac:dyDescent="0.25">
      <c r="A752" s="28" t="s">
        <v>773</v>
      </c>
      <c r="C752" s="19">
        <v>57828</v>
      </c>
      <c r="D752" s="19">
        <v>200012</v>
      </c>
      <c r="E752" s="224">
        <v>439217</v>
      </c>
      <c r="F752" s="224">
        <v>682190</v>
      </c>
    </row>
    <row r="753" spans="1:6" x14ac:dyDescent="0.25">
      <c r="A753" s="113" t="s">
        <v>774</v>
      </c>
      <c r="C753" s="91">
        <v>742</v>
      </c>
      <c r="D753" s="91">
        <v>3130</v>
      </c>
      <c r="E753" s="91">
        <v>6737</v>
      </c>
      <c r="F753" s="91">
        <v>10860</v>
      </c>
    </row>
    <row r="754" spans="1:6" x14ac:dyDescent="0.25">
      <c r="A754" s="28" t="s">
        <v>775</v>
      </c>
      <c r="C754" s="19">
        <v>349</v>
      </c>
      <c r="D754" s="19">
        <v>3391</v>
      </c>
      <c r="E754" s="224">
        <v>9880</v>
      </c>
      <c r="F754" s="224">
        <v>17626</v>
      </c>
    </row>
    <row r="755" spans="1:6" x14ac:dyDescent="0.25">
      <c r="A755" s="113" t="s">
        <v>776</v>
      </c>
      <c r="C755" s="91">
        <v>6</v>
      </c>
      <c r="D755" s="91">
        <v>58</v>
      </c>
      <c r="E755" s="91">
        <v>94</v>
      </c>
      <c r="F755" s="91">
        <v>147</v>
      </c>
    </row>
    <row r="756" spans="1:6" x14ac:dyDescent="0.25">
      <c r="A756" s="28" t="s">
        <v>777</v>
      </c>
      <c r="C756" s="19">
        <v>2925</v>
      </c>
      <c r="D756" s="19">
        <v>11130</v>
      </c>
      <c r="E756" s="224">
        <v>15165</v>
      </c>
      <c r="F756" s="224">
        <v>11620</v>
      </c>
    </row>
    <row r="757" spans="1:6" x14ac:dyDescent="0.25">
      <c r="A757" s="113" t="s">
        <v>778</v>
      </c>
      <c r="C757" s="91">
        <v>5</v>
      </c>
      <c r="D757" s="91">
        <v>15</v>
      </c>
      <c r="E757" s="91">
        <v>21</v>
      </c>
      <c r="F757" s="91">
        <v>22</v>
      </c>
    </row>
    <row r="758" spans="1:6" x14ac:dyDescent="0.25">
      <c r="A758" s="28" t="s">
        <v>779</v>
      </c>
      <c r="C758" s="19">
        <v>2925</v>
      </c>
      <c r="D758" s="19">
        <v>11130</v>
      </c>
      <c r="E758" s="224">
        <v>15165</v>
      </c>
      <c r="F758" s="224">
        <v>11620</v>
      </c>
    </row>
    <row r="759" spans="1:6" x14ac:dyDescent="0.25">
      <c r="A759" s="113" t="s">
        <v>780</v>
      </c>
      <c r="C759" s="91">
        <v>5</v>
      </c>
      <c r="D759" s="91">
        <v>15</v>
      </c>
      <c r="E759" s="91">
        <v>21</v>
      </c>
      <c r="F759" s="91">
        <v>22</v>
      </c>
    </row>
    <row r="760" spans="1:6" x14ac:dyDescent="0.25">
      <c r="A760" s="28" t="s">
        <v>781</v>
      </c>
      <c r="C760" s="19">
        <v>0</v>
      </c>
      <c r="D760" s="19">
        <v>0</v>
      </c>
      <c r="E760" s="224">
        <v>0</v>
      </c>
      <c r="F760" s="224">
        <v>0</v>
      </c>
    </row>
    <row r="761" spans="1:6" x14ac:dyDescent="0.25">
      <c r="A761" s="113" t="s">
        <v>782</v>
      </c>
      <c r="C761" s="91">
        <v>0</v>
      </c>
      <c r="D761" s="91">
        <v>0</v>
      </c>
      <c r="E761" s="91">
        <v>0</v>
      </c>
      <c r="F761" s="91">
        <v>0</v>
      </c>
    </row>
    <row r="762" spans="1:6" x14ac:dyDescent="0.25">
      <c r="A762" s="28" t="s">
        <v>783</v>
      </c>
      <c r="C762" s="19">
        <v>3120</v>
      </c>
      <c r="D762" s="19">
        <v>9202</v>
      </c>
      <c r="E762" s="224">
        <v>22256</v>
      </c>
      <c r="F762" s="224">
        <v>21302</v>
      </c>
    </row>
    <row r="763" spans="1:6" x14ac:dyDescent="0.25">
      <c r="A763" s="113" t="s">
        <v>784</v>
      </c>
      <c r="C763" s="91">
        <v>22</v>
      </c>
      <c r="D763" s="91">
        <v>62</v>
      </c>
      <c r="E763" s="91">
        <v>145</v>
      </c>
      <c r="F763" s="91">
        <v>152</v>
      </c>
    </row>
    <row r="764" spans="1:6" x14ac:dyDescent="0.25">
      <c r="A764" s="28" t="s">
        <v>785</v>
      </c>
      <c r="C764" s="19">
        <v>3120</v>
      </c>
      <c r="D764" s="19">
        <v>8977</v>
      </c>
      <c r="E764" s="224">
        <v>21002</v>
      </c>
      <c r="F764" s="224">
        <v>20126</v>
      </c>
    </row>
    <row r="765" spans="1:6" x14ac:dyDescent="0.25">
      <c r="A765" s="113" t="s">
        <v>786</v>
      </c>
      <c r="C765" s="91">
        <v>22</v>
      </c>
      <c r="D765" s="91">
        <v>61</v>
      </c>
      <c r="E765" s="91">
        <v>140</v>
      </c>
      <c r="F765" s="91">
        <v>144</v>
      </c>
    </row>
    <row r="766" spans="1:6" x14ac:dyDescent="0.25">
      <c r="A766" s="28" t="s">
        <v>787</v>
      </c>
      <c r="C766" s="19">
        <v>0</v>
      </c>
      <c r="D766" s="19">
        <v>225</v>
      </c>
      <c r="E766" s="224">
        <v>1254</v>
      </c>
      <c r="F766" s="224">
        <v>1176</v>
      </c>
    </row>
    <row r="767" spans="1:6" x14ac:dyDescent="0.25">
      <c r="A767" s="113" t="s">
        <v>788</v>
      </c>
      <c r="C767" s="91">
        <v>0</v>
      </c>
      <c r="D767" s="91">
        <v>1</v>
      </c>
      <c r="E767" s="91">
        <v>5</v>
      </c>
      <c r="F767" s="91">
        <v>8</v>
      </c>
    </row>
    <row r="768" spans="1:6" x14ac:dyDescent="0.25">
      <c r="A768" s="28" t="s">
        <v>789</v>
      </c>
      <c r="C768" s="19">
        <v>112</v>
      </c>
      <c r="D768" s="19">
        <v>387</v>
      </c>
      <c r="E768" s="224">
        <v>6594</v>
      </c>
      <c r="F768" s="224">
        <v>3423</v>
      </c>
    </row>
    <row r="769" spans="1:6" x14ac:dyDescent="0.25">
      <c r="A769" s="113" t="s">
        <v>790</v>
      </c>
      <c r="C769" s="91">
        <v>1</v>
      </c>
      <c r="D769" s="91">
        <v>4</v>
      </c>
      <c r="E769" s="91">
        <v>16</v>
      </c>
      <c r="F769" s="91">
        <v>17</v>
      </c>
    </row>
    <row r="770" spans="1:6" x14ac:dyDescent="0.25">
      <c r="A770" s="28" t="s">
        <v>791</v>
      </c>
      <c r="C770" s="19">
        <v>112</v>
      </c>
      <c r="D770" s="19">
        <v>387</v>
      </c>
      <c r="E770" s="224">
        <v>6594</v>
      </c>
      <c r="F770" s="224">
        <v>3423</v>
      </c>
    </row>
    <row r="771" spans="1:6" x14ac:dyDescent="0.25">
      <c r="A771" s="113" t="s">
        <v>792</v>
      </c>
      <c r="C771" s="91">
        <v>1</v>
      </c>
      <c r="D771" s="91">
        <v>4</v>
      </c>
      <c r="E771" s="91">
        <v>16</v>
      </c>
      <c r="F771" s="91">
        <v>17</v>
      </c>
    </row>
    <row r="772" spans="1:6" x14ac:dyDescent="0.25">
      <c r="A772" s="28" t="s">
        <v>793</v>
      </c>
      <c r="C772" s="19">
        <v>0</v>
      </c>
      <c r="D772" s="19">
        <v>0</v>
      </c>
      <c r="E772" s="224">
        <v>0</v>
      </c>
      <c r="F772" s="224">
        <v>0</v>
      </c>
    </row>
    <row r="773" spans="1:6" x14ac:dyDescent="0.25">
      <c r="A773" s="113" t="s">
        <v>794</v>
      </c>
      <c r="C773" s="91">
        <v>0</v>
      </c>
      <c r="D773" s="91">
        <v>0</v>
      </c>
      <c r="E773" s="91">
        <v>0</v>
      </c>
      <c r="F773" s="91">
        <v>0</v>
      </c>
    </row>
    <row r="775" spans="1:6" ht="18" x14ac:dyDescent="0.25">
      <c r="A775" s="97" t="s">
        <v>289</v>
      </c>
    </row>
    <row r="776" spans="1:6" x14ac:dyDescent="0.25">
      <c r="A776" s="16" t="s">
        <v>290</v>
      </c>
    </row>
    <row r="777" spans="1:6" x14ac:dyDescent="0.25">
      <c r="A777" s="36" t="s">
        <v>291</v>
      </c>
      <c r="C777" s="17">
        <v>716</v>
      </c>
      <c r="D777" s="17">
        <v>1726</v>
      </c>
      <c r="E777" s="218">
        <v>2765</v>
      </c>
      <c r="F777" s="218">
        <v>3735</v>
      </c>
    </row>
    <row r="778" spans="1:6" s="56" customFormat="1" x14ac:dyDescent="0.25">
      <c r="A778" s="36" t="s">
        <v>292</v>
      </c>
      <c r="C778" s="17">
        <v>0</v>
      </c>
      <c r="D778" s="17">
        <v>7</v>
      </c>
      <c r="E778" s="218">
        <v>19</v>
      </c>
      <c r="F778" s="218">
        <v>49</v>
      </c>
    </row>
    <row r="779" spans="1:6" x14ac:dyDescent="0.25">
      <c r="A779" s="36" t="s">
        <v>293</v>
      </c>
      <c r="C779" s="17">
        <v>0</v>
      </c>
      <c r="D779" s="17">
        <v>0</v>
      </c>
      <c r="E779" s="218">
        <v>0</v>
      </c>
      <c r="F779" s="218">
        <v>1</v>
      </c>
    </row>
    <row r="780" spans="1:6" x14ac:dyDescent="0.25">
      <c r="A780" s="36" t="s">
        <v>294</v>
      </c>
      <c r="C780" s="17">
        <v>0</v>
      </c>
      <c r="D780" s="17">
        <v>0</v>
      </c>
      <c r="E780" s="218">
        <v>0</v>
      </c>
      <c r="F780" s="218">
        <v>0</v>
      </c>
    </row>
    <row r="781" spans="1:6" x14ac:dyDescent="0.25">
      <c r="A781" s="36" t="s">
        <v>295</v>
      </c>
      <c r="C781" s="17">
        <v>0</v>
      </c>
      <c r="D781" s="17">
        <v>0</v>
      </c>
      <c r="E781" s="218">
        <v>0</v>
      </c>
      <c r="F781" s="218">
        <v>0</v>
      </c>
    </row>
    <row r="782" spans="1:6" x14ac:dyDescent="0.25">
      <c r="A782" s="36" t="s">
        <v>296</v>
      </c>
      <c r="C782" s="17">
        <v>0</v>
      </c>
      <c r="D782" s="17">
        <v>0</v>
      </c>
      <c r="E782" s="218">
        <v>0</v>
      </c>
      <c r="F782" s="218">
        <v>0</v>
      </c>
    </row>
    <row r="783" spans="1:6" x14ac:dyDescent="0.25">
      <c r="A783" s="36" t="s">
        <v>616</v>
      </c>
      <c r="C783" s="17">
        <v>0</v>
      </c>
      <c r="D783" s="17">
        <v>0</v>
      </c>
      <c r="E783" s="218">
        <v>0</v>
      </c>
      <c r="F783" s="218">
        <v>0</v>
      </c>
    </row>
    <row r="784" spans="1:6" x14ac:dyDescent="0.25">
      <c r="A784" s="36" t="s">
        <v>299</v>
      </c>
      <c r="C784" s="17">
        <v>0</v>
      </c>
      <c r="D784" s="17">
        <v>0</v>
      </c>
      <c r="E784" s="218">
        <v>0</v>
      </c>
      <c r="F784" s="218">
        <v>1</v>
      </c>
    </row>
    <row r="785" spans="1:6" x14ac:dyDescent="0.25">
      <c r="A785" s="36" t="s">
        <v>300</v>
      </c>
      <c r="C785" s="17">
        <v>0</v>
      </c>
      <c r="D785" s="17">
        <v>0</v>
      </c>
      <c r="E785" s="218">
        <v>0</v>
      </c>
      <c r="F785" s="218">
        <v>0</v>
      </c>
    </row>
    <row r="786" spans="1:6" x14ac:dyDescent="0.25">
      <c r="A786" s="49" t="s">
        <v>301</v>
      </c>
    </row>
    <row r="787" spans="1:6" x14ac:dyDescent="0.25">
      <c r="A787" s="16" t="s">
        <v>302</v>
      </c>
      <c r="C787" s="18">
        <v>1</v>
      </c>
      <c r="D787" s="18">
        <v>0.9959607616849</v>
      </c>
      <c r="E787" s="220">
        <v>0.99317528735630001</v>
      </c>
      <c r="F787" s="220">
        <v>0.98678996036989997</v>
      </c>
    </row>
    <row r="788" spans="1:6" x14ac:dyDescent="0.25">
      <c r="A788" s="16" t="s">
        <v>303</v>
      </c>
      <c r="C788" s="18">
        <v>0</v>
      </c>
      <c r="D788" s="18">
        <v>4.0392383150610004E-3</v>
      </c>
      <c r="E788" s="220">
        <v>6.8247126436779999E-3</v>
      </c>
      <c r="F788" s="220">
        <v>1.2945838837520001E-2</v>
      </c>
    </row>
    <row r="789" spans="1:6" x14ac:dyDescent="0.25">
      <c r="A789" s="16" t="s">
        <v>304</v>
      </c>
      <c r="C789" s="18">
        <v>0</v>
      </c>
      <c r="D789" s="18">
        <v>0</v>
      </c>
      <c r="E789" s="220">
        <v>0</v>
      </c>
      <c r="F789" s="220">
        <v>2.6420079260200001E-4</v>
      </c>
    </row>
    <row r="790" spans="1:6" x14ac:dyDescent="0.25">
      <c r="A790" s="16" t="s">
        <v>305</v>
      </c>
      <c r="C790" s="18">
        <v>0</v>
      </c>
      <c r="D790" s="18">
        <v>0</v>
      </c>
      <c r="E790" s="220">
        <v>0</v>
      </c>
      <c r="F790" s="220">
        <v>0</v>
      </c>
    </row>
    <row r="791" spans="1:6" x14ac:dyDescent="0.25">
      <c r="A791" s="16" t="s">
        <v>306</v>
      </c>
      <c r="C791" s="18">
        <v>0</v>
      </c>
      <c r="D791" s="18">
        <v>0</v>
      </c>
      <c r="E791" s="220">
        <v>0</v>
      </c>
      <c r="F791" s="220">
        <v>0</v>
      </c>
    </row>
    <row r="792" spans="1:6" x14ac:dyDescent="0.25">
      <c r="A792" s="16" t="s">
        <v>307</v>
      </c>
      <c r="C792" s="18">
        <v>0</v>
      </c>
      <c r="D792" s="18">
        <v>0</v>
      </c>
      <c r="E792" s="220">
        <v>0</v>
      </c>
      <c r="F792" s="220">
        <v>0</v>
      </c>
    </row>
    <row r="793" spans="1:6" x14ac:dyDescent="0.25">
      <c r="A793" s="16" t="s">
        <v>617</v>
      </c>
      <c r="C793" s="18">
        <v>0</v>
      </c>
      <c r="D793" s="18">
        <v>0</v>
      </c>
      <c r="E793" s="220">
        <v>0</v>
      </c>
      <c r="F793" s="220">
        <v>0</v>
      </c>
    </row>
    <row r="794" spans="1:6" x14ac:dyDescent="0.25">
      <c r="A794" s="16" t="s">
        <v>310</v>
      </c>
      <c r="C794" s="18">
        <v>0</v>
      </c>
      <c r="D794" s="18">
        <v>0</v>
      </c>
      <c r="E794" s="220">
        <v>0</v>
      </c>
      <c r="F794" s="220">
        <v>2.6420079260200001E-4</v>
      </c>
    </row>
    <row r="795" spans="1:6" x14ac:dyDescent="0.25">
      <c r="A795" s="16" t="s">
        <v>311</v>
      </c>
      <c r="C795" s="18">
        <v>0</v>
      </c>
      <c r="D795" s="18">
        <v>0</v>
      </c>
      <c r="E795" s="220">
        <v>0</v>
      </c>
      <c r="F795" s="220">
        <v>0</v>
      </c>
    </row>
    <row r="796" spans="1:6" x14ac:dyDescent="0.25">
      <c r="A796" s="36" t="s">
        <v>814</v>
      </c>
      <c r="C796" s="17">
        <v>0</v>
      </c>
      <c r="D796" s="17">
        <v>0</v>
      </c>
      <c r="E796" s="218">
        <v>0</v>
      </c>
      <c r="F796" s="218">
        <v>0</v>
      </c>
    </row>
    <row r="797" spans="1:6" x14ac:dyDescent="0.25">
      <c r="A797" s="36" t="s">
        <v>312</v>
      </c>
      <c r="C797" s="17">
        <v>0</v>
      </c>
      <c r="D797" s="17">
        <v>0</v>
      </c>
      <c r="E797" s="218">
        <v>0</v>
      </c>
      <c r="F797" s="218">
        <v>1</v>
      </c>
    </row>
    <row r="798" spans="1:6" x14ac:dyDescent="0.25">
      <c r="A798" s="36" t="s">
        <v>313</v>
      </c>
      <c r="C798" s="17">
        <v>0</v>
      </c>
      <c r="D798" s="17">
        <v>0</v>
      </c>
      <c r="E798" s="218">
        <v>0</v>
      </c>
      <c r="F798" s="218">
        <v>0</v>
      </c>
    </row>
    <row r="799" spans="1:6" x14ac:dyDescent="0.25">
      <c r="A799" s="36" t="s">
        <v>314</v>
      </c>
      <c r="C799" s="17">
        <v>0</v>
      </c>
      <c r="D799" s="17">
        <v>0</v>
      </c>
      <c r="E799" s="218">
        <v>0</v>
      </c>
      <c r="F799" s="218">
        <v>0</v>
      </c>
    </row>
    <row r="800" spans="1:6" x14ac:dyDescent="0.25">
      <c r="A800" s="36" t="s">
        <v>815</v>
      </c>
      <c r="C800" s="17">
        <v>0</v>
      </c>
      <c r="D800" s="17">
        <v>0</v>
      </c>
      <c r="E800" s="218">
        <v>0</v>
      </c>
      <c r="F800" s="218">
        <v>0</v>
      </c>
    </row>
    <row r="801" spans="1:6" x14ac:dyDescent="0.25">
      <c r="A801" s="36" t="s">
        <v>315</v>
      </c>
      <c r="C801" s="17">
        <v>0</v>
      </c>
      <c r="D801" s="17">
        <v>0</v>
      </c>
      <c r="E801" s="218">
        <v>0</v>
      </c>
      <c r="F801" s="218">
        <v>0</v>
      </c>
    </row>
    <row r="802" spans="1:6" x14ac:dyDescent="0.25">
      <c r="A802" s="16" t="s">
        <v>816</v>
      </c>
      <c r="C802" s="18">
        <v>0</v>
      </c>
      <c r="D802" s="18">
        <v>0</v>
      </c>
      <c r="E802" s="220">
        <v>0</v>
      </c>
      <c r="F802" s="220">
        <v>0</v>
      </c>
    </row>
    <row r="803" spans="1:6" x14ac:dyDescent="0.25">
      <c r="A803" s="16" t="s">
        <v>316</v>
      </c>
      <c r="C803" s="18">
        <v>0</v>
      </c>
      <c r="D803" s="18">
        <v>0</v>
      </c>
      <c r="E803" s="220">
        <v>0</v>
      </c>
      <c r="F803" s="220">
        <v>1.3717421124829999E-3</v>
      </c>
    </row>
    <row r="804" spans="1:6" x14ac:dyDescent="0.25">
      <c r="A804" s="16" t="s">
        <v>317</v>
      </c>
      <c r="C804" s="18">
        <v>0</v>
      </c>
      <c r="D804" s="18">
        <v>0</v>
      </c>
      <c r="E804" s="220">
        <v>0</v>
      </c>
      <c r="F804" s="220">
        <v>0</v>
      </c>
    </row>
    <row r="805" spans="1:6" x14ac:dyDescent="0.25">
      <c r="A805" s="16" t="s">
        <v>318</v>
      </c>
      <c r="C805" s="18">
        <v>0</v>
      </c>
      <c r="D805" s="18">
        <v>0</v>
      </c>
      <c r="E805" s="220">
        <v>0</v>
      </c>
      <c r="F805" s="220">
        <v>0</v>
      </c>
    </row>
    <row r="806" spans="1:6" x14ac:dyDescent="0.25">
      <c r="A806" s="16" t="s">
        <v>817</v>
      </c>
      <c r="C806" s="18">
        <v>0</v>
      </c>
      <c r="D806" s="18">
        <v>0</v>
      </c>
      <c r="E806" s="220">
        <v>0</v>
      </c>
      <c r="F806" s="220">
        <v>0</v>
      </c>
    </row>
    <row r="807" spans="1:6" x14ac:dyDescent="0.25">
      <c r="A807" s="16" t="s">
        <v>319</v>
      </c>
      <c r="C807" s="18">
        <v>0</v>
      </c>
      <c r="D807" s="18">
        <v>0</v>
      </c>
      <c r="E807" s="220">
        <v>0</v>
      </c>
      <c r="F807" s="220">
        <v>0</v>
      </c>
    </row>
    <row r="808" spans="1:6" x14ac:dyDescent="0.25">
      <c r="A808" s="49" t="s">
        <v>320</v>
      </c>
    </row>
    <row r="809" spans="1:6" x14ac:dyDescent="0.25">
      <c r="A809" s="28" t="s">
        <v>321</v>
      </c>
      <c r="C809" s="19">
        <v>314345.42</v>
      </c>
      <c r="D809" s="19">
        <v>1123883.6100000001</v>
      </c>
      <c r="E809" s="224">
        <v>2347296.2999999998</v>
      </c>
      <c r="F809" s="224">
        <v>3776930.59</v>
      </c>
    </row>
    <row r="810" spans="1:6" x14ac:dyDescent="0.25">
      <c r="A810" s="28" t="s">
        <v>322</v>
      </c>
      <c r="C810" s="19">
        <v>0</v>
      </c>
      <c r="D810" s="19">
        <v>11965.91</v>
      </c>
      <c r="E810" s="224">
        <v>40829.589999999997</v>
      </c>
      <c r="F810" s="224">
        <v>116482.45</v>
      </c>
    </row>
    <row r="811" spans="1:6" x14ac:dyDescent="0.25">
      <c r="A811" s="28" t="s">
        <v>323</v>
      </c>
      <c r="C811" s="19">
        <v>0</v>
      </c>
      <c r="D811" s="19">
        <v>0</v>
      </c>
      <c r="E811" s="224">
        <v>0</v>
      </c>
      <c r="F811" s="224">
        <v>5781.06</v>
      </c>
    </row>
    <row r="812" spans="1:6" x14ac:dyDescent="0.25">
      <c r="A812" s="28" t="s">
        <v>324</v>
      </c>
      <c r="C812" s="19">
        <v>0</v>
      </c>
      <c r="D812" s="19">
        <v>0</v>
      </c>
      <c r="E812" s="224">
        <v>0</v>
      </c>
      <c r="F812" s="224">
        <v>0</v>
      </c>
    </row>
    <row r="813" spans="1:6" x14ac:dyDescent="0.25">
      <c r="A813" s="28" t="s">
        <v>325</v>
      </c>
      <c r="C813" s="19">
        <v>0</v>
      </c>
      <c r="D813" s="19">
        <v>0</v>
      </c>
      <c r="E813" s="224">
        <v>0</v>
      </c>
      <c r="F813" s="224">
        <v>0</v>
      </c>
    </row>
    <row r="814" spans="1:6" x14ac:dyDescent="0.25">
      <c r="A814" s="28" t="s">
        <v>326</v>
      </c>
      <c r="C814" s="19">
        <v>0</v>
      </c>
      <c r="D814" s="19">
        <v>0</v>
      </c>
      <c r="E814" s="224">
        <v>0</v>
      </c>
      <c r="F814" s="224">
        <v>0</v>
      </c>
    </row>
    <row r="815" spans="1:6" x14ac:dyDescent="0.25">
      <c r="A815" s="28" t="s">
        <v>618</v>
      </c>
      <c r="C815" s="19">
        <v>0</v>
      </c>
      <c r="D815" s="19">
        <v>0</v>
      </c>
      <c r="E815" s="224">
        <v>0</v>
      </c>
      <c r="F815" s="224">
        <v>0</v>
      </c>
    </row>
    <row r="816" spans="1:6" x14ac:dyDescent="0.25">
      <c r="A816" s="28" t="s">
        <v>329</v>
      </c>
      <c r="C816" s="19">
        <v>0</v>
      </c>
      <c r="D816" s="19">
        <v>0</v>
      </c>
      <c r="E816" s="224">
        <v>0</v>
      </c>
      <c r="F816" s="224">
        <v>5781</v>
      </c>
    </row>
    <row r="817" spans="1:6" x14ac:dyDescent="0.25">
      <c r="A817" s="28" t="s">
        <v>330</v>
      </c>
      <c r="C817" s="19">
        <v>0</v>
      </c>
      <c r="D817" s="19">
        <v>0</v>
      </c>
      <c r="E817" s="224">
        <v>0</v>
      </c>
      <c r="F817" s="224">
        <v>0</v>
      </c>
    </row>
    <row r="818" spans="1:6" x14ac:dyDescent="0.25">
      <c r="A818" s="49" t="s">
        <v>331</v>
      </c>
      <c r="C818" s="17"/>
      <c r="D818" s="17"/>
      <c r="E818" s="218"/>
      <c r="F818" s="218"/>
    </row>
    <row r="819" spans="1:6" x14ac:dyDescent="0.25">
      <c r="A819" s="16" t="s">
        <v>332</v>
      </c>
      <c r="C819" s="18">
        <v>1</v>
      </c>
      <c r="D819" s="18">
        <v>0.98946523303540002</v>
      </c>
      <c r="E819" s="220">
        <v>0.98290308305310004</v>
      </c>
      <c r="F819" s="220">
        <v>0.96864390259519995</v>
      </c>
    </row>
    <row r="820" spans="1:6" x14ac:dyDescent="0.25">
      <c r="A820" s="16" t="s">
        <v>333</v>
      </c>
      <c r="C820" s="18">
        <v>0</v>
      </c>
      <c r="D820" s="18">
        <v>1.053476696455E-2</v>
      </c>
      <c r="E820" s="220">
        <v>1.7096916946869999E-2</v>
      </c>
      <c r="F820" s="220">
        <v>2.9873467955850001E-2</v>
      </c>
    </row>
    <row r="821" spans="1:6" x14ac:dyDescent="0.25">
      <c r="A821" s="16" t="s">
        <v>334</v>
      </c>
      <c r="C821" s="18">
        <v>0</v>
      </c>
      <c r="D821" s="18">
        <v>0</v>
      </c>
      <c r="E821" s="220">
        <v>0</v>
      </c>
      <c r="F821" s="220">
        <v>1.482629448993E-3</v>
      </c>
    </row>
    <row r="822" spans="1:6" x14ac:dyDescent="0.25">
      <c r="A822" s="16" t="s">
        <v>335</v>
      </c>
      <c r="C822" s="18">
        <v>0</v>
      </c>
      <c r="D822" s="18">
        <v>0</v>
      </c>
      <c r="E822" s="220">
        <v>0</v>
      </c>
      <c r="F822" s="220">
        <v>0</v>
      </c>
    </row>
    <row r="823" spans="1:6" x14ac:dyDescent="0.25">
      <c r="A823" s="16" t="s">
        <v>336</v>
      </c>
      <c r="C823" s="18">
        <v>0</v>
      </c>
      <c r="D823" s="18">
        <v>0</v>
      </c>
      <c r="E823" s="220">
        <v>0</v>
      </c>
      <c r="F823" s="220">
        <v>0</v>
      </c>
    </row>
    <row r="824" spans="1:6" x14ac:dyDescent="0.25">
      <c r="A824" s="16" t="s">
        <v>337</v>
      </c>
      <c r="C824" s="18">
        <v>0</v>
      </c>
      <c r="D824" s="18">
        <v>0</v>
      </c>
      <c r="E824" s="220">
        <v>0</v>
      </c>
      <c r="F824" s="220">
        <v>0</v>
      </c>
    </row>
    <row r="825" spans="1:6" x14ac:dyDescent="0.25">
      <c r="A825" s="16" t="s">
        <v>619</v>
      </c>
      <c r="C825" s="18">
        <v>0</v>
      </c>
      <c r="D825" s="18">
        <v>0</v>
      </c>
      <c r="E825" s="220">
        <v>0</v>
      </c>
      <c r="F825" s="220">
        <v>0</v>
      </c>
    </row>
    <row r="826" spans="1:6" x14ac:dyDescent="0.25">
      <c r="A826" s="16" t="s">
        <v>340</v>
      </c>
      <c r="C826" s="18">
        <v>0</v>
      </c>
      <c r="D826" s="18">
        <v>0</v>
      </c>
      <c r="E826" s="220">
        <v>0</v>
      </c>
      <c r="F826" s="220">
        <v>1.482629448993E-3</v>
      </c>
    </row>
    <row r="827" spans="1:6" x14ac:dyDescent="0.25">
      <c r="A827" s="16" t="s">
        <v>341</v>
      </c>
      <c r="C827" s="18">
        <v>0</v>
      </c>
      <c r="D827" s="18">
        <v>0</v>
      </c>
      <c r="E827" s="220">
        <v>0</v>
      </c>
      <c r="F827" s="220">
        <v>0</v>
      </c>
    </row>
    <row r="828" spans="1:6" x14ac:dyDescent="0.25">
      <c r="A828" s="28" t="s">
        <v>818</v>
      </c>
      <c r="C828" s="19">
        <v>0</v>
      </c>
      <c r="D828" s="19">
        <v>0</v>
      </c>
      <c r="E828" s="224">
        <v>0</v>
      </c>
      <c r="F828" s="224">
        <v>0</v>
      </c>
    </row>
    <row r="829" spans="1:6" x14ac:dyDescent="0.25">
      <c r="A829" s="28" t="s">
        <v>342</v>
      </c>
      <c r="C829" s="19">
        <v>0</v>
      </c>
      <c r="D829" s="19">
        <v>0</v>
      </c>
      <c r="E829" s="224">
        <v>0</v>
      </c>
      <c r="F829" s="224">
        <v>5781</v>
      </c>
    </row>
    <row r="830" spans="1:6" x14ac:dyDescent="0.25">
      <c r="A830" s="28" t="s">
        <v>343</v>
      </c>
      <c r="C830" s="19">
        <v>0</v>
      </c>
      <c r="D830" s="19">
        <v>0</v>
      </c>
      <c r="E830" s="224">
        <v>0</v>
      </c>
      <c r="F830" s="224">
        <v>0</v>
      </c>
    </row>
    <row r="831" spans="1:6" x14ac:dyDescent="0.25">
      <c r="A831" s="28" t="s">
        <v>344</v>
      </c>
      <c r="C831" s="19">
        <v>0</v>
      </c>
      <c r="D831" s="19">
        <v>0</v>
      </c>
      <c r="E831" s="224">
        <v>0</v>
      </c>
      <c r="F831" s="224">
        <v>0</v>
      </c>
    </row>
    <row r="832" spans="1:6" x14ac:dyDescent="0.25">
      <c r="A832" s="28" t="s">
        <v>819</v>
      </c>
      <c r="C832" s="19">
        <v>0</v>
      </c>
      <c r="D832" s="19">
        <v>0</v>
      </c>
      <c r="E832" s="224">
        <v>0</v>
      </c>
      <c r="F832" s="224">
        <v>0</v>
      </c>
    </row>
    <row r="833" spans="1:6" x14ac:dyDescent="0.25">
      <c r="A833" s="28" t="s">
        <v>345</v>
      </c>
      <c r="C833" s="19">
        <v>0</v>
      </c>
      <c r="D833" s="19">
        <v>0</v>
      </c>
      <c r="E833" s="224">
        <v>0</v>
      </c>
      <c r="F833" s="224">
        <v>0</v>
      </c>
    </row>
    <row r="834" spans="1:6" x14ac:dyDescent="0.25">
      <c r="A834" s="16" t="s">
        <v>820</v>
      </c>
      <c r="C834" s="18">
        <v>0</v>
      </c>
      <c r="D834" s="18">
        <v>0</v>
      </c>
      <c r="E834" s="220">
        <v>0</v>
      </c>
      <c r="F834" s="220">
        <v>0</v>
      </c>
    </row>
    <row r="835" spans="1:6" x14ac:dyDescent="0.25">
      <c r="A835" s="16" t="s">
        <v>346</v>
      </c>
      <c r="C835" s="18">
        <v>0</v>
      </c>
      <c r="D835" s="18">
        <v>0</v>
      </c>
      <c r="E835" s="220">
        <v>0</v>
      </c>
      <c r="F835" s="220">
        <v>6.652194544373E-3</v>
      </c>
    </row>
    <row r="836" spans="1:6" x14ac:dyDescent="0.25">
      <c r="A836" s="16" t="s">
        <v>347</v>
      </c>
      <c r="C836" s="18">
        <v>0</v>
      </c>
      <c r="D836" s="18">
        <v>0</v>
      </c>
      <c r="E836" s="220">
        <v>0</v>
      </c>
      <c r="F836" s="220">
        <v>0</v>
      </c>
    </row>
    <row r="837" spans="1:6" x14ac:dyDescent="0.25">
      <c r="A837" s="16" t="s">
        <v>348</v>
      </c>
      <c r="C837" s="18">
        <v>0</v>
      </c>
      <c r="D837" s="18">
        <v>0</v>
      </c>
      <c r="E837" s="220">
        <v>0</v>
      </c>
      <c r="F837" s="220">
        <v>0</v>
      </c>
    </row>
    <row r="838" spans="1:6" x14ac:dyDescent="0.25">
      <c r="A838" s="16" t="s">
        <v>821</v>
      </c>
      <c r="C838" s="18">
        <v>0</v>
      </c>
      <c r="D838" s="18">
        <v>0</v>
      </c>
      <c r="E838" s="220">
        <v>0</v>
      </c>
      <c r="F838" s="220">
        <v>0</v>
      </c>
    </row>
    <row r="839" spans="1:6" x14ac:dyDescent="0.25">
      <c r="A839" s="16" t="s">
        <v>349</v>
      </c>
      <c r="C839" s="18">
        <v>0</v>
      </c>
      <c r="D839" s="18">
        <v>0</v>
      </c>
      <c r="E839" s="220">
        <v>0</v>
      </c>
      <c r="F839" s="220">
        <v>0</v>
      </c>
    </row>
    <row r="840" spans="1:6" x14ac:dyDescent="0.25">
      <c r="A840" s="49" t="s">
        <v>350</v>
      </c>
    </row>
    <row r="841" spans="1:6" x14ac:dyDescent="0.25">
      <c r="A841" s="36" t="s">
        <v>351</v>
      </c>
      <c r="C841" s="17">
        <v>0</v>
      </c>
      <c r="D841" s="17">
        <v>0</v>
      </c>
      <c r="E841" s="218">
        <v>0</v>
      </c>
      <c r="F841" s="218">
        <v>0</v>
      </c>
    </row>
    <row r="842" spans="1:6" x14ac:dyDescent="0.25">
      <c r="A842" s="16" t="s">
        <v>352</v>
      </c>
      <c r="C842" s="18">
        <v>0</v>
      </c>
      <c r="D842" s="18">
        <v>0</v>
      </c>
      <c r="E842" s="220">
        <v>0</v>
      </c>
      <c r="F842" s="220">
        <v>0</v>
      </c>
    </row>
    <row r="843" spans="1:6" x14ac:dyDescent="0.25">
      <c r="A843" s="28" t="s">
        <v>353</v>
      </c>
      <c r="C843" s="19">
        <v>0</v>
      </c>
      <c r="D843" s="19">
        <v>0</v>
      </c>
      <c r="E843" s="224">
        <v>0</v>
      </c>
      <c r="F843" s="224">
        <v>0</v>
      </c>
    </row>
    <row r="844" spans="1:6" x14ac:dyDescent="0.25">
      <c r="A844" s="28" t="s">
        <v>354</v>
      </c>
      <c r="C844" s="19">
        <v>0</v>
      </c>
      <c r="D844" s="19">
        <v>0</v>
      </c>
      <c r="E844" s="224">
        <v>0</v>
      </c>
      <c r="F844" s="224">
        <v>0</v>
      </c>
    </row>
    <row r="845" spans="1:6" x14ac:dyDescent="0.25">
      <c r="A845" s="28" t="s">
        <v>355</v>
      </c>
      <c r="C845" s="19">
        <v>0</v>
      </c>
      <c r="D845" s="19">
        <v>0</v>
      </c>
      <c r="E845" s="224">
        <v>0</v>
      </c>
      <c r="F845" s="224">
        <v>0</v>
      </c>
    </row>
    <row r="846" spans="1:6" x14ac:dyDescent="0.25">
      <c r="A846" s="28" t="s">
        <v>356</v>
      </c>
      <c r="C846" s="19">
        <v>0</v>
      </c>
      <c r="D846" s="19">
        <v>0</v>
      </c>
      <c r="E846" s="224">
        <v>0</v>
      </c>
      <c r="F846" s="224">
        <v>0</v>
      </c>
    </row>
    <row r="847" spans="1:6" x14ac:dyDescent="0.25">
      <c r="A847" s="28" t="s">
        <v>357</v>
      </c>
      <c r="C847" s="19">
        <v>0</v>
      </c>
      <c r="D847" s="19">
        <v>0</v>
      </c>
      <c r="E847" s="224">
        <v>0</v>
      </c>
      <c r="F847" s="224">
        <v>0</v>
      </c>
    </row>
    <row r="848" spans="1:6" x14ac:dyDescent="0.25">
      <c r="A848" s="16" t="s">
        <v>824</v>
      </c>
      <c r="C848" s="18">
        <v>0</v>
      </c>
      <c r="D848" s="18">
        <v>0</v>
      </c>
      <c r="E848" s="220">
        <v>0</v>
      </c>
      <c r="F848" s="220">
        <v>0</v>
      </c>
    </row>
    <row r="849" spans="1:6" x14ac:dyDescent="0.25">
      <c r="A849" s="16" t="s">
        <v>359</v>
      </c>
      <c r="C849" s="54">
        <v>0</v>
      </c>
      <c r="D849" s="54">
        <v>0</v>
      </c>
      <c r="E849" s="222">
        <v>0</v>
      </c>
      <c r="F849" s="222">
        <v>0</v>
      </c>
    </row>
    <row r="850" spans="1:6" x14ac:dyDescent="0.25">
      <c r="A850" s="16" t="s">
        <v>360</v>
      </c>
      <c r="C850" s="95"/>
      <c r="D850" s="95"/>
      <c r="E850" s="226"/>
      <c r="F850" s="226"/>
    </row>
    <row r="851" spans="1:6" x14ac:dyDescent="0.25">
      <c r="A851" s="16" t="s">
        <v>361</v>
      </c>
      <c r="C851" s="95"/>
      <c r="D851" s="95"/>
      <c r="E851" s="226"/>
      <c r="F851" s="226"/>
    </row>
    <row r="852" spans="1:6" x14ac:dyDescent="0.25">
      <c r="A852" s="28" t="s">
        <v>716</v>
      </c>
      <c r="C852" s="19">
        <v>0</v>
      </c>
      <c r="D852" s="19">
        <v>0</v>
      </c>
      <c r="E852" s="224">
        <v>0</v>
      </c>
      <c r="F852" s="224">
        <v>0</v>
      </c>
    </row>
    <row r="853" spans="1:6" x14ac:dyDescent="0.25">
      <c r="A853" s="28" t="s">
        <v>363</v>
      </c>
      <c r="C853" s="19">
        <v>0</v>
      </c>
      <c r="D853" s="19">
        <v>0</v>
      </c>
      <c r="E853" s="224">
        <v>0</v>
      </c>
      <c r="F853" s="224">
        <v>0</v>
      </c>
    </row>
    <row r="854" spans="1:6" x14ac:dyDescent="0.25">
      <c r="A854" s="28" t="s">
        <v>364</v>
      </c>
      <c r="C854" s="19">
        <v>0</v>
      </c>
      <c r="D854" s="19">
        <v>0</v>
      </c>
      <c r="E854" s="224">
        <v>0</v>
      </c>
      <c r="F854" s="224">
        <v>0</v>
      </c>
    </row>
    <row r="855" spans="1:6" x14ac:dyDescent="0.25">
      <c r="A855" s="28" t="s">
        <v>717</v>
      </c>
      <c r="C855" s="19">
        <v>0</v>
      </c>
      <c r="D855" s="19">
        <v>0</v>
      </c>
      <c r="E855" s="224">
        <v>0</v>
      </c>
      <c r="F855" s="224">
        <v>0</v>
      </c>
    </row>
    <row r="856" spans="1:6" x14ac:dyDescent="0.25">
      <c r="A856" s="49" t="s">
        <v>366</v>
      </c>
      <c r="C856" s="19"/>
      <c r="D856" s="19"/>
      <c r="E856" s="224"/>
      <c r="F856" s="224"/>
    </row>
    <row r="857" spans="1:6" x14ac:dyDescent="0.25">
      <c r="A857" s="28" t="s">
        <v>367</v>
      </c>
      <c r="C857" s="19">
        <v>0</v>
      </c>
      <c r="D857" s="19">
        <v>0</v>
      </c>
      <c r="E857" s="224">
        <v>0</v>
      </c>
      <c r="F857" s="224">
        <v>5781.06</v>
      </c>
    </row>
    <row r="858" spans="1:6" x14ac:dyDescent="0.25">
      <c r="A858" s="28" t="s">
        <v>368</v>
      </c>
      <c r="C858" s="19">
        <v>0</v>
      </c>
      <c r="D858" s="19">
        <v>0</v>
      </c>
      <c r="E858" s="224">
        <v>0</v>
      </c>
      <c r="F858" s="224">
        <v>0</v>
      </c>
    </row>
    <row r="859" spans="1:6" x14ac:dyDescent="0.25">
      <c r="A859" s="28" t="s">
        <v>369</v>
      </c>
      <c r="C859" s="19">
        <v>0</v>
      </c>
      <c r="D859" s="19">
        <v>0</v>
      </c>
      <c r="E859" s="224">
        <v>0</v>
      </c>
      <c r="F859" s="224">
        <v>0</v>
      </c>
    </row>
    <row r="860" spans="1:6" x14ac:dyDescent="0.25">
      <c r="A860" s="28" t="s">
        <v>370</v>
      </c>
      <c r="C860" s="19">
        <v>0</v>
      </c>
      <c r="D860" s="19">
        <v>0</v>
      </c>
      <c r="E860" s="224">
        <v>0</v>
      </c>
      <c r="F860" s="224">
        <v>0</v>
      </c>
    </row>
    <row r="861" spans="1:6" x14ac:dyDescent="0.25">
      <c r="A861" s="28" t="s">
        <v>371</v>
      </c>
      <c r="C861" s="19">
        <v>439.02991600000001</v>
      </c>
      <c r="D861" s="19">
        <v>651.14925300000004</v>
      </c>
      <c r="E861" s="224">
        <v>848.93175399999996</v>
      </c>
      <c r="F861" s="224">
        <v>1011.226396</v>
      </c>
    </row>
    <row r="862" spans="1:6" x14ac:dyDescent="0.25">
      <c r="A862" s="28" t="s">
        <v>372</v>
      </c>
      <c r="C862" s="19">
        <v>1645.7875389999999</v>
      </c>
      <c r="D862" s="19">
        <v>1905.787785</v>
      </c>
      <c r="E862" s="224">
        <v>1967.154769</v>
      </c>
      <c r="F862" s="224">
        <v>2035.06999</v>
      </c>
    </row>
    <row r="863" spans="1:6" x14ac:dyDescent="0.25">
      <c r="A863" s="28" t="s">
        <v>373</v>
      </c>
      <c r="C863" s="19">
        <v>439.02991600000001</v>
      </c>
      <c r="D863" s="19">
        <v>655.42384300000003</v>
      </c>
      <c r="E863" s="224">
        <v>857.80384000000004</v>
      </c>
      <c r="F863" s="224">
        <v>1030.1701720000001</v>
      </c>
    </row>
    <row r="864" spans="1:6" x14ac:dyDescent="0.25">
      <c r="A864" s="49" t="s">
        <v>374</v>
      </c>
      <c r="C864" s="45"/>
      <c r="D864" s="45"/>
      <c r="E864" s="45"/>
      <c r="F864" s="45"/>
    </row>
    <row r="865" spans="1:6" x14ac:dyDescent="0.25">
      <c r="A865" s="16" t="s">
        <v>375</v>
      </c>
      <c r="C865" s="44">
        <v>0</v>
      </c>
      <c r="D865" s="44">
        <v>0</v>
      </c>
      <c r="E865" s="225">
        <v>0</v>
      </c>
      <c r="F865" s="225">
        <v>0</v>
      </c>
    </row>
    <row r="866" spans="1:6" x14ac:dyDescent="0.25">
      <c r="A866" s="16" t="s">
        <v>376</v>
      </c>
      <c r="C866" s="44">
        <v>0</v>
      </c>
      <c r="D866" s="44">
        <v>0</v>
      </c>
      <c r="E866" s="225">
        <v>0</v>
      </c>
      <c r="F866" s="225">
        <v>0</v>
      </c>
    </row>
    <row r="867" spans="1:6" x14ac:dyDescent="0.25">
      <c r="A867" s="16" t="s">
        <v>377</v>
      </c>
      <c r="C867" s="44">
        <v>0</v>
      </c>
      <c r="D867" s="44">
        <v>0</v>
      </c>
      <c r="E867" s="225">
        <v>0</v>
      </c>
      <c r="F867" s="225">
        <v>0</v>
      </c>
    </row>
    <row r="868" spans="1:6" x14ac:dyDescent="0.25">
      <c r="A868" s="16" t="s">
        <v>378</v>
      </c>
      <c r="C868" s="44">
        <v>0</v>
      </c>
      <c r="D868" s="44">
        <v>0</v>
      </c>
      <c r="E868" s="225">
        <v>0</v>
      </c>
      <c r="F868" s="225">
        <v>0</v>
      </c>
    </row>
    <row r="869" spans="1:6" x14ac:dyDescent="0.25">
      <c r="A869" s="49" t="s">
        <v>379</v>
      </c>
    </row>
    <row r="870" spans="1:6" x14ac:dyDescent="0.25">
      <c r="A870" s="16" t="s">
        <v>380</v>
      </c>
      <c r="C870" s="44">
        <v>0</v>
      </c>
      <c r="D870" s="44">
        <v>0</v>
      </c>
      <c r="E870" s="225">
        <v>0</v>
      </c>
      <c r="F870" s="225">
        <v>0</v>
      </c>
    </row>
    <row r="871" spans="1:6" x14ac:dyDescent="0.25">
      <c r="A871" s="16" t="s">
        <v>381</v>
      </c>
      <c r="C871" s="44">
        <v>0</v>
      </c>
      <c r="D871" s="44">
        <v>0</v>
      </c>
      <c r="E871" s="225">
        <v>0</v>
      </c>
      <c r="F871" s="225">
        <v>0</v>
      </c>
    </row>
    <row r="872" spans="1:6" x14ac:dyDescent="0.25">
      <c r="A872" s="16" t="s">
        <v>382</v>
      </c>
      <c r="C872" s="44">
        <v>0</v>
      </c>
      <c r="D872" s="44">
        <v>0</v>
      </c>
      <c r="E872" s="225">
        <v>0</v>
      </c>
      <c r="F872" s="225">
        <v>0</v>
      </c>
    </row>
    <row r="873" spans="1:6" x14ac:dyDescent="0.25">
      <c r="A873" s="16" t="s">
        <v>383</v>
      </c>
      <c r="C873" s="44">
        <v>0</v>
      </c>
      <c r="D873" s="44">
        <v>0</v>
      </c>
      <c r="E873" s="225">
        <v>0</v>
      </c>
      <c r="F873" s="225">
        <v>0</v>
      </c>
    </row>
    <row r="874" spans="1:6" x14ac:dyDescent="0.25">
      <c r="A874" s="49" t="s">
        <v>384</v>
      </c>
    </row>
    <row r="875" spans="1:6" x14ac:dyDescent="0.25">
      <c r="A875" s="16" t="s">
        <v>385</v>
      </c>
      <c r="C875" s="44">
        <v>0</v>
      </c>
      <c r="D875" s="44">
        <v>0</v>
      </c>
      <c r="E875" s="225">
        <v>0</v>
      </c>
      <c r="F875" s="225">
        <v>0</v>
      </c>
    </row>
    <row r="876" spans="1:6" x14ac:dyDescent="0.25">
      <c r="A876" s="16" t="s">
        <v>386</v>
      </c>
      <c r="C876" s="44">
        <v>0</v>
      </c>
      <c r="D876" s="44">
        <v>0</v>
      </c>
      <c r="E876" s="225">
        <v>0</v>
      </c>
      <c r="F876" s="225">
        <v>0</v>
      </c>
    </row>
    <row r="877" spans="1:6" x14ac:dyDescent="0.25">
      <c r="A877" s="16" t="s">
        <v>387</v>
      </c>
      <c r="C877" s="44">
        <v>0</v>
      </c>
      <c r="D877" s="44">
        <v>0</v>
      </c>
      <c r="E877" s="225">
        <v>0</v>
      </c>
      <c r="F877" s="225">
        <v>0</v>
      </c>
    </row>
    <row r="878" spans="1:6" x14ac:dyDescent="0.25">
      <c r="A878" s="16" t="s">
        <v>388</v>
      </c>
      <c r="C878" s="44">
        <v>0</v>
      </c>
      <c r="D878" s="44">
        <v>0</v>
      </c>
      <c r="E878" s="225">
        <v>0</v>
      </c>
      <c r="F878" s="225">
        <v>0</v>
      </c>
    </row>
    <row r="879" spans="1:6" x14ac:dyDescent="0.25">
      <c r="A879" s="49" t="s">
        <v>389</v>
      </c>
      <c r="F879" s="7">
        <v>0</v>
      </c>
    </row>
    <row r="880" spans="1:6" x14ac:dyDescent="0.25">
      <c r="C880" s="18"/>
      <c r="D880" s="18"/>
      <c r="E880" s="220"/>
      <c r="F880" s="220"/>
    </row>
    <row r="881" spans="1:6" x14ac:dyDescent="0.25">
      <c r="A881" s="16" t="s">
        <v>390</v>
      </c>
      <c r="C881" s="18" t="e">
        <f>C810/B809</f>
        <v>#DIV/0!</v>
      </c>
      <c r="D881" s="18">
        <f>D810/C809</f>
        <v>3.8066118475656496E-2</v>
      </c>
      <c r="E881" s="220">
        <f>E810/D809</f>
        <v>3.6329019870660798E-2</v>
      </c>
      <c r="F881" s="220">
        <f>F810/E809</f>
        <v>4.9624093046966418E-2</v>
      </c>
    </row>
    <row r="882" spans="1:6" x14ac:dyDescent="0.25">
      <c r="A882" s="16" t="s">
        <v>391</v>
      </c>
      <c r="C882" s="18" t="e">
        <f t="shared" ref="C882:F886" si="0">C811/B810</f>
        <v>#DIV/0!</v>
      </c>
      <c r="D882" s="18" t="e">
        <f t="shared" si="0"/>
        <v>#DIV/0!</v>
      </c>
      <c r="E882" s="220">
        <f t="shared" si="0"/>
        <v>0</v>
      </c>
      <c r="F882" s="220">
        <f t="shared" si="0"/>
        <v>0.14158995963466695</v>
      </c>
    </row>
    <row r="883" spans="1:6" x14ac:dyDescent="0.25">
      <c r="A883" s="16" t="s">
        <v>392</v>
      </c>
      <c r="C883" s="18" t="e">
        <f t="shared" si="0"/>
        <v>#DIV/0!</v>
      </c>
      <c r="D883" s="18" t="e">
        <f t="shared" si="0"/>
        <v>#DIV/0!</v>
      </c>
      <c r="E883" s="220" t="e">
        <f t="shared" si="0"/>
        <v>#DIV/0!</v>
      </c>
      <c r="F883" s="220" t="e">
        <f t="shared" si="0"/>
        <v>#DIV/0!</v>
      </c>
    </row>
    <row r="884" spans="1:6" x14ac:dyDescent="0.25">
      <c r="A884" s="16" t="s">
        <v>393</v>
      </c>
      <c r="C884" s="18" t="e">
        <f t="shared" si="0"/>
        <v>#DIV/0!</v>
      </c>
      <c r="D884" s="18" t="e">
        <f t="shared" si="0"/>
        <v>#DIV/0!</v>
      </c>
      <c r="E884" s="220" t="e">
        <f t="shared" si="0"/>
        <v>#DIV/0!</v>
      </c>
      <c r="F884" s="220" t="e">
        <f t="shared" si="0"/>
        <v>#DIV/0!</v>
      </c>
    </row>
    <row r="885" spans="1:6" x14ac:dyDescent="0.25">
      <c r="A885" s="16" t="s">
        <v>394</v>
      </c>
      <c r="C885" s="18" t="e">
        <f t="shared" si="0"/>
        <v>#DIV/0!</v>
      </c>
      <c r="D885" s="18" t="e">
        <f t="shared" si="0"/>
        <v>#DIV/0!</v>
      </c>
      <c r="E885" s="220" t="e">
        <f t="shared" si="0"/>
        <v>#DIV/0!</v>
      </c>
      <c r="F885" s="220" t="e">
        <f t="shared" si="0"/>
        <v>#DIV/0!</v>
      </c>
    </row>
    <row r="886" spans="1:6" x14ac:dyDescent="0.25">
      <c r="A886" s="16" t="s">
        <v>620</v>
      </c>
      <c r="C886" s="18" t="e">
        <f t="shared" si="0"/>
        <v>#DIV/0!</v>
      </c>
      <c r="D886" s="18" t="e">
        <f t="shared" si="0"/>
        <v>#DIV/0!</v>
      </c>
      <c r="E886" s="220" t="e">
        <f t="shared" si="0"/>
        <v>#DIV/0!</v>
      </c>
      <c r="F886" s="220" t="e">
        <f t="shared" si="0"/>
        <v>#DIV/0!</v>
      </c>
    </row>
    <row r="887" spans="1:6" x14ac:dyDescent="0.25">
      <c r="A887" s="16" t="s">
        <v>514</v>
      </c>
    </row>
    <row r="888" spans="1:6" x14ac:dyDescent="0.25">
      <c r="A888" s="36" t="s">
        <v>397</v>
      </c>
      <c r="C888" s="17"/>
      <c r="D888" s="17"/>
      <c r="E888" s="218"/>
      <c r="F888" s="218"/>
    </row>
    <row r="889" spans="1:6" x14ac:dyDescent="0.25">
      <c r="A889" s="28" t="s">
        <v>398</v>
      </c>
      <c r="C889" s="19"/>
      <c r="D889" s="19"/>
      <c r="E889" s="224"/>
      <c r="F889" s="224"/>
    </row>
    <row r="890" spans="1:6" x14ac:dyDescent="0.25">
      <c r="C890" s="56"/>
      <c r="D890" s="56"/>
      <c r="E890" s="56"/>
      <c r="F890" s="56"/>
    </row>
    <row r="891" spans="1:6" x14ac:dyDescent="0.25">
      <c r="A891" s="49" t="s">
        <v>822</v>
      </c>
      <c r="C891" s="56"/>
      <c r="D891" s="56"/>
      <c r="E891" s="56"/>
      <c r="F891" s="56"/>
    </row>
    <row r="892" spans="1:6" x14ac:dyDescent="0.25">
      <c r="A892" s="36" t="s">
        <v>826</v>
      </c>
      <c r="C892" s="17">
        <v>0</v>
      </c>
      <c r="D892" s="17">
        <v>0</v>
      </c>
      <c r="E892" s="218">
        <v>0</v>
      </c>
      <c r="F892" s="218">
        <v>0</v>
      </c>
    </row>
    <row r="893" spans="1:6" x14ac:dyDescent="0.25">
      <c r="A893" s="36" t="s">
        <v>825</v>
      </c>
      <c r="C893" s="19">
        <v>0</v>
      </c>
      <c r="D893" s="19">
        <v>0</v>
      </c>
      <c r="E893" s="224">
        <v>0</v>
      </c>
      <c r="F893" s="224">
        <v>0</v>
      </c>
    </row>
    <row r="894" spans="1:6" x14ac:dyDescent="0.25">
      <c r="A894" s="36" t="s">
        <v>827</v>
      </c>
      <c r="C894" s="17">
        <v>0</v>
      </c>
      <c r="D894" s="17">
        <v>0</v>
      </c>
      <c r="E894" s="218">
        <v>0</v>
      </c>
      <c r="F894" s="218">
        <v>0</v>
      </c>
    </row>
    <row r="895" spans="1:6" x14ac:dyDescent="0.25">
      <c r="A895" s="36" t="s">
        <v>823</v>
      </c>
      <c r="C895" s="17">
        <v>0</v>
      </c>
      <c r="D895" s="17">
        <v>2</v>
      </c>
      <c r="E895" s="218">
        <v>6</v>
      </c>
      <c r="F895" s="218">
        <v>35</v>
      </c>
    </row>
    <row r="896" spans="1:6" x14ac:dyDescent="0.25">
      <c r="A896" s="36" t="s">
        <v>1830</v>
      </c>
      <c r="C896" s="17">
        <v>0</v>
      </c>
      <c r="D896" s="17">
        <v>0</v>
      </c>
      <c r="E896" s="218">
        <v>0</v>
      </c>
      <c r="F896" s="218">
        <v>0</v>
      </c>
    </row>
    <row r="897" spans="1:6" x14ac:dyDescent="0.25">
      <c r="C897" s="56"/>
      <c r="D897" s="56"/>
      <c r="E897" s="56"/>
      <c r="F897" s="56"/>
    </row>
    <row r="898" spans="1:6" x14ac:dyDescent="0.25">
      <c r="A898" s="49" t="s">
        <v>400</v>
      </c>
      <c r="C898" s="56"/>
      <c r="D898" s="56"/>
      <c r="E898" s="56"/>
      <c r="F898" s="56"/>
    </row>
    <row r="899" spans="1:6" x14ac:dyDescent="0.25">
      <c r="A899" s="60" t="s">
        <v>723</v>
      </c>
      <c r="C899" s="19">
        <v>2515.5500000000002</v>
      </c>
      <c r="D899" s="19">
        <v>51955.37</v>
      </c>
      <c r="E899" s="224">
        <v>219211.85</v>
      </c>
      <c r="F899" s="224">
        <v>400269.4</v>
      </c>
    </row>
    <row r="900" spans="1:6" x14ac:dyDescent="0.25">
      <c r="A900" s="60" t="s">
        <v>724</v>
      </c>
      <c r="C900" s="19">
        <v>0</v>
      </c>
      <c r="D900" s="19">
        <v>-7148.11</v>
      </c>
      <c r="E900" s="224">
        <v>-19550.89</v>
      </c>
      <c r="F900" s="224">
        <v>-2509.6999999999998</v>
      </c>
    </row>
    <row r="901" spans="1:6" x14ac:dyDescent="0.25">
      <c r="A901" s="28" t="s">
        <v>401</v>
      </c>
      <c r="C901" s="19">
        <v>2515.5500000000002</v>
      </c>
      <c r="D901" s="19">
        <v>44807.26</v>
      </c>
      <c r="E901" s="224">
        <v>199660.96</v>
      </c>
      <c r="F901" s="224">
        <v>397759.7</v>
      </c>
    </row>
    <row r="902" spans="1:6" x14ac:dyDescent="0.25">
      <c r="A902" s="28" t="s">
        <v>402</v>
      </c>
      <c r="C902" s="19">
        <v>114</v>
      </c>
      <c r="D902" s="19">
        <v>223</v>
      </c>
      <c r="E902" s="224">
        <v>292</v>
      </c>
      <c r="F902" s="224">
        <v>320</v>
      </c>
    </row>
    <row r="903" spans="1:6" x14ac:dyDescent="0.25">
      <c r="A903" s="131" t="s">
        <v>867</v>
      </c>
      <c r="C903" s="185" t="e">
        <f>C901/B189</f>
        <v>#DIV/0!</v>
      </c>
      <c r="D903" s="71">
        <f>D901/C189</f>
        <v>0.14254147555259436</v>
      </c>
      <c r="E903" s="71">
        <f>E901/D189</f>
        <v>0.17578117213977429</v>
      </c>
      <c r="F903" s="71">
        <f>F901/E189</f>
        <v>0.16655725800116844</v>
      </c>
    </row>
    <row r="904" spans="1:6" x14ac:dyDescent="0.25">
      <c r="A904" s="16" t="s">
        <v>403</v>
      </c>
      <c r="C904" s="95"/>
      <c r="D904" s="95"/>
      <c r="E904" s="226"/>
      <c r="F904" s="226"/>
    </row>
    <row r="905" spans="1:6" x14ac:dyDescent="0.25">
      <c r="A905" s="16" t="s">
        <v>404</v>
      </c>
      <c r="C905" s="95"/>
      <c r="D905" s="95"/>
      <c r="E905" s="226"/>
      <c r="F905" s="226"/>
    </row>
    <row r="906" spans="1:6" x14ac:dyDescent="0.25">
      <c r="A906" s="16" t="s">
        <v>405</v>
      </c>
      <c r="C906" s="95"/>
      <c r="D906" s="95"/>
      <c r="E906" s="226"/>
      <c r="F906" s="226"/>
    </row>
    <row r="907" spans="1:6" x14ac:dyDescent="0.25">
      <c r="A907" s="16" t="s">
        <v>406</v>
      </c>
      <c r="C907" s="95"/>
      <c r="D907" s="95"/>
      <c r="E907" s="226"/>
      <c r="F907" s="226"/>
    </row>
    <row r="908" spans="1:6" x14ac:dyDescent="0.25">
      <c r="A908" s="36" t="s">
        <v>407</v>
      </c>
      <c r="C908" s="110"/>
      <c r="D908" s="110"/>
      <c r="E908" s="110"/>
      <c r="F908" s="110"/>
    </row>
    <row r="909" spans="1:6" x14ac:dyDescent="0.25">
      <c r="A909" s="36" t="s">
        <v>408</v>
      </c>
      <c r="C909" s="110"/>
      <c r="D909" s="110"/>
      <c r="E909" s="110"/>
      <c r="F909" s="110"/>
    </row>
    <row r="910" spans="1:6" x14ac:dyDescent="0.25">
      <c r="A910" s="36" t="s">
        <v>409</v>
      </c>
      <c r="C910" s="110"/>
      <c r="D910" s="110"/>
      <c r="E910" s="110"/>
      <c r="F910" s="110"/>
    </row>
    <row r="911" spans="1:6" x14ac:dyDescent="0.25">
      <c r="A911" s="36"/>
      <c r="C911" s="17"/>
      <c r="D911" s="17"/>
      <c r="E911" s="218"/>
      <c r="F911" s="218"/>
    </row>
    <row r="912" spans="1:6" x14ac:dyDescent="0.25">
      <c r="A912" s="49" t="s">
        <v>411</v>
      </c>
    </row>
    <row r="913" spans="1:6" x14ac:dyDescent="0.25">
      <c r="A913" s="28" t="s">
        <v>412</v>
      </c>
      <c r="C913" s="19">
        <v>0</v>
      </c>
      <c r="D913" s="19">
        <v>0</v>
      </c>
      <c r="E913" s="224">
        <v>0</v>
      </c>
      <c r="F913" s="224">
        <v>0</v>
      </c>
    </row>
    <row r="914" spans="1:6" x14ac:dyDescent="0.25">
      <c r="A914" s="36" t="s">
        <v>413</v>
      </c>
      <c r="C914" s="17">
        <v>0</v>
      </c>
      <c r="D914" s="17">
        <v>0</v>
      </c>
      <c r="E914" s="218">
        <v>0</v>
      </c>
      <c r="F914" s="218">
        <v>0</v>
      </c>
    </row>
    <row r="915" spans="1:6" x14ac:dyDescent="0.25">
      <c r="A915" s="28" t="s">
        <v>414</v>
      </c>
      <c r="C915" s="19">
        <v>0</v>
      </c>
      <c r="D915" s="19">
        <v>0</v>
      </c>
      <c r="E915" s="224">
        <v>0</v>
      </c>
      <c r="F915" s="224">
        <v>0</v>
      </c>
    </row>
    <row r="916" spans="1:6" x14ac:dyDescent="0.25">
      <c r="A916" s="28" t="s">
        <v>415</v>
      </c>
      <c r="C916" s="19">
        <v>0</v>
      </c>
      <c r="D916" s="19">
        <v>0</v>
      </c>
      <c r="E916" s="224">
        <v>0</v>
      </c>
      <c r="F916" s="224">
        <v>0</v>
      </c>
    </row>
    <row r="917" spans="1:6" x14ac:dyDescent="0.25">
      <c r="A917" s="28" t="s">
        <v>416</v>
      </c>
      <c r="C917" s="19">
        <v>0</v>
      </c>
      <c r="D917" s="19">
        <v>0</v>
      </c>
      <c r="E917" s="224">
        <v>0</v>
      </c>
      <c r="F917" s="224">
        <v>0</v>
      </c>
    </row>
    <row r="918" spans="1:6" x14ac:dyDescent="0.25">
      <c r="A918" s="28" t="s">
        <v>417</v>
      </c>
      <c r="C918" s="19">
        <v>0</v>
      </c>
      <c r="D918" s="19">
        <v>0</v>
      </c>
      <c r="E918" s="224">
        <v>0</v>
      </c>
      <c r="F918" s="224">
        <v>0</v>
      </c>
    </row>
    <row r="919" spans="1:6" x14ac:dyDescent="0.25">
      <c r="A919" s="28" t="s">
        <v>418</v>
      </c>
      <c r="C919" s="19">
        <v>0</v>
      </c>
      <c r="D919" s="19">
        <v>0</v>
      </c>
      <c r="E919" s="224">
        <v>0</v>
      </c>
      <c r="F919" s="224">
        <v>0</v>
      </c>
    </row>
    <row r="920" spans="1:6" x14ac:dyDescent="0.25">
      <c r="A920" s="28" t="s">
        <v>621</v>
      </c>
      <c r="C920" s="19">
        <v>0</v>
      </c>
      <c r="D920" s="19">
        <v>0</v>
      </c>
      <c r="E920" s="224">
        <v>0</v>
      </c>
      <c r="F920" s="224">
        <v>0</v>
      </c>
    </row>
    <row r="921" spans="1:6" x14ac:dyDescent="0.25">
      <c r="A921" s="36" t="s">
        <v>421</v>
      </c>
      <c r="C921" s="17">
        <v>0</v>
      </c>
      <c r="D921" s="17">
        <v>0</v>
      </c>
      <c r="E921" s="218">
        <v>0</v>
      </c>
      <c r="F921" s="218">
        <v>0</v>
      </c>
    </row>
    <row r="922" spans="1:6" x14ac:dyDescent="0.25">
      <c r="A922" s="36" t="s">
        <v>422</v>
      </c>
      <c r="C922" s="17">
        <v>0</v>
      </c>
      <c r="D922" s="17">
        <v>0</v>
      </c>
      <c r="E922" s="218">
        <v>0</v>
      </c>
      <c r="F922" s="218">
        <v>0</v>
      </c>
    </row>
    <row r="923" spans="1:6" x14ac:dyDescent="0.25">
      <c r="A923" s="36" t="s">
        <v>423</v>
      </c>
      <c r="C923" s="17">
        <v>0</v>
      </c>
      <c r="D923" s="17">
        <v>0</v>
      </c>
      <c r="E923" s="218">
        <v>0</v>
      </c>
      <c r="F923" s="218">
        <v>0</v>
      </c>
    </row>
    <row r="924" spans="1:6" x14ac:dyDescent="0.25">
      <c r="A924" s="36" t="s">
        <v>424</v>
      </c>
      <c r="C924" s="17">
        <v>0</v>
      </c>
      <c r="D924" s="17">
        <v>0</v>
      </c>
      <c r="E924" s="218">
        <v>0</v>
      </c>
      <c r="F924" s="218">
        <v>0</v>
      </c>
    </row>
    <row r="925" spans="1:6" x14ac:dyDescent="0.25">
      <c r="A925" s="36" t="s">
        <v>425</v>
      </c>
      <c r="C925" s="17">
        <v>0</v>
      </c>
      <c r="D925" s="17">
        <v>0</v>
      </c>
      <c r="E925" s="218">
        <v>0</v>
      </c>
      <c r="F925" s="218">
        <v>0</v>
      </c>
    </row>
    <row r="926" spans="1:6" x14ac:dyDescent="0.25">
      <c r="A926" s="36" t="s">
        <v>622</v>
      </c>
      <c r="C926" s="17">
        <v>0</v>
      </c>
      <c r="D926" s="17">
        <v>0</v>
      </c>
      <c r="E926" s="218">
        <v>0</v>
      </c>
      <c r="F926" s="218">
        <v>0</v>
      </c>
    </row>
    <row r="927" spans="1:6" x14ac:dyDescent="0.25">
      <c r="A927" s="28" t="s">
        <v>428</v>
      </c>
      <c r="C927" s="19">
        <v>0</v>
      </c>
      <c r="D927" s="19">
        <v>0</v>
      </c>
      <c r="E927" s="224">
        <v>0</v>
      </c>
      <c r="F927" s="224">
        <v>0</v>
      </c>
    </row>
    <row r="928" spans="1:6" x14ac:dyDescent="0.25">
      <c r="C928" s="56"/>
      <c r="D928" s="56"/>
      <c r="E928" s="56"/>
      <c r="F928" s="56"/>
    </row>
    <row r="929" spans="1:6" ht="18" x14ac:dyDescent="0.25">
      <c r="A929" s="97" t="s">
        <v>429</v>
      </c>
    </row>
    <row r="930" spans="1:6" x14ac:dyDescent="0.25">
      <c r="A930" s="28" t="s">
        <v>430</v>
      </c>
      <c r="C930" s="19">
        <v>7.7</v>
      </c>
      <c r="D930" s="19">
        <v>530.05999999999995</v>
      </c>
      <c r="E930" s="224">
        <v>4029.46</v>
      </c>
      <c r="F930" s="224">
        <v>8936.7800000000007</v>
      </c>
    </row>
    <row r="931" spans="1:6" x14ac:dyDescent="0.25">
      <c r="A931" s="28" t="s">
        <v>846</v>
      </c>
      <c r="C931" s="17">
        <v>2</v>
      </c>
      <c r="D931" s="17">
        <v>68</v>
      </c>
      <c r="E931" s="218">
        <v>315</v>
      </c>
      <c r="F931" s="218">
        <v>625</v>
      </c>
    </row>
    <row r="932" spans="1:6" x14ac:dyDescent="0.25">
      <c r="A932" s="28" t="s">
        <v>431</v>
      </c>
      <c r="C932" s="19">
        <v>0</v>
      </c>
      <c r="D932" s="19">
        <v>0</v>
      </c>
      <c r="E932" s="224">
        <v>0</v>
      </c>
      <c r="F932" s="224">
        <v>0</v>
      </c>
    </row>
    <row r="933" spans="1:6" x14ac:dyDescent="0.25">
      <c r="A933" s="28" t="s">
        <v>432</v>
      </c>
      <c r="C933" s="19">
        <v>0</v>
      </c>
      <c r="D933" s="19">
        <v>0</v>
      </c>
      <c r="E933" s="224">
        <v>0</v>
      </c>
      <c r="F933" s="224">
        <v>0</v>
      </c>
    </row>
    <row r="934" spans="1:6" x14ac:dyDescent="0.25">
      <c r="A934" s="28" t="s">
        <v>433</v>
      </c>
      <c r="C934" s="19">
        <v>0</v>
      </c>
      <c r="D934" s="19">
        <v>0</v>
      </c>
      <c r="E934" s="224">
        <v>0</v>
      </c>
      <c r="F934" s="224">
        <v>0</v>
      </c>
    </row>
    <row r="935" spans="1:6" x14ac:dyDescent="0.25">
      <c r="A935" s="28" t="s">
        <v>434</v>
      </c>
      <c r="C935" s="19">
        <v>10547.94</v>
      </c>
      <c r="D935" s="19">
        <v>24294.06</v>
      </c>
      <c r="E935" s="224">
        <v>38935.67</v>
      </c>
      <c r="F935" s="224">
        <v>40088.160000000003</v>
      </c>
    </row>
    <row r="936" spans="1:6" x14ac:dyDescent="0.25">
      <c r="A936" s="28" t="s">
        <v>847</v>
      </c>
      <c r="C936" s="17">
        <v>111</v>
      </c>
      <c r="D936" s="17">
        <v>215</v>
      </c>
      <c r="E936" s="218">
        <v>358</v>
      </c>
      <c r="F936" s="218">
        <v>417</v>
      </c>
    </row>
    <row r="937" spans="1:6" x14ac:dyDescent="0.25">
      <c r="A937" s="28" t="s">
        <v>737</v>
      </c>
      <c r="C937" s="19">
        <v>0</v>
      </c>
      <c r="D937" s="19">
        <v>-174</v>
      </c>
      <c r="E937" s="224">
        <v>0</v>
      </c>
      <c r="F937" s="224">
        <v>-207.24</v>
      </c>
    </row>
    <row r="938" spans="1:6" x14ac:dyDescent="0.25">
      <c r="A938" s="28" t="s">
        <v>435</v>
      </c>
      <c r="C938" s="19">
        <v>0</v>
      </c>
      <c r="D938" s="19">
        <v>275</v>
      </c>
      <c r="E938" s="224">
        <v>1345</v>
      </c>
      <c r="F938" s="224">
        <v>3305.43</v>
      </c>
    </row>
    <row r="939" spans="1:6" x14ac:dyDescent="0.25">
      <c r="A939" s="28" t="s">
        <v>848</v>
      </c>
      <c r="C939" s="17">
        <v>0</v>
      </c>
      <c r="D939" s="17">
        <v>11</v>
      </c>
      <c r="E939" s="218">
        <v>53</v>
      </c>
      <c r="F939" s="218">
        <v>133</v>
      </c>
    </row>
    <row r="940" spans="1:6" x14ac:dyDescent="0.25">
      <c r="A940" s="28" t="s">
        <v>436</v>
      </c>
      <c r="C940" s="19">
        <v>0</v>
      </c>
      <c r="D940" s="19">
        <v>0</v>
      </c>
      <c r="E940" s="224">
        <v>-125</v>
      </c>
      <c r="F940" s="224">
        <v>-425</v>
      </c>
    </row>
    <row r="941" spans="1:6" x14ac:dyDescent="0.25">
      <c r="A941" s="28" t="s">
        <v>437</v>
      </c>
      <c r="C941" s="19">
        <v>0</v>
      </c>
      <c r="D941" s="19">
        <v>0</v>
      </c>
      <c r="E941" s="224">
        <v>0</v>
      </c>
      <c r="F941" s="224">
        <v>0</v>
      </c>
    </row>
    <row r="942" spans="1:6" x14ac:dyDescent="0.25">
      <c r="A942" s="28" t="s">
        <v>849</v>
      </c>
      <c r="C942" s="17">
        <v>0</v>
      </c>
      <c r="D942" s="17">
        <v>0</v>
      </c>
      <c r="E942" s="218">
        <v>0</v>
      </c>
      <c r="F942" s="218">
        <v>0</v>
      </c>
    </row>
    <row r="943" spans="1:6" x14ac:dyDescent="0.25">
      <c r="A943" s="28" t="s">
        <v>438</v>
      </c>
      <c r="C943" s="19">
        <v>0</v>
      </c>
      <c r="D943" s="19">
        <v>0</v>
      </c>
      <c r="E943" s="224">
        <v>0</v>
      </c>
      <c r="F943" s="224">
        <v>0</v>
      </c>
    </row>
    <row r="944" spans="1:6" x14ac:dyDescent="0.25">
      <c r="A944" s="28" t="s">
        <v>439</v>
      </c>
      <c r="C944" s="19">
        <v>0</v>
      </c>
      <c r="D944" s="19">
        <v>50</v>
      </c>
      <c r="E944" s="224">
        <v>100</v>
      </c>
      <c r="F944" s="224">
        <v>25</v>
      </c>
    </row>
    <row r="945" spans="1:6" x14ac:dyDescent="0.25">
      <c r="A945" s="28" t="s">
        <v>855</v>
      </c>
      <c r="C945" s="17">
        <v>0</v>
      </c>
      <c r="D945" s="17">
        <v>2</v>
      </c>
      <c r="E945" s="218">
        <v>4</v>
      </c>
      <c r="F945" s="218">
        <v>1</v>
      </c>
    </row>
    <row r="946" spans="1:6" x14ac:dyDescent="0.25">
      <c r="A946" s="28" t="s">
        <v>440</v>
      </c>
      <c r="C946" s="19">
        <v>0</v>
      </c>
      <c r="D946" s="19">
        <v>0</v>
      </c>
      <c r="E946" s="224">
        <v>0</v>
      </c>
      <c r="F946" s="224">
        <v>0</v>
      </c>
    </row>
    <row r="947" spans="1:6" x14ac:dyDescent="0.25">
      <c r="A947" s="28" t="s">
        <v>441</v>
      </c>
      <c r="C947" s="19">
        <v>2.0699999999999998</v>
      </c>
      <c r="D947" s="19">
        <v>133.63999999999999</v>
      </c>
      <c r="E947" s="224">
        <v>305.91000000000003</v>
      </c>
      <c r="F947" s="224">
        <v>526.45000000000005</v>
      </c>
    </row>
    <row r="948" spans="1:6" x14ac:dyDescent="0.25">
      <c r="A948" s="142" t="s">
        <v>856</v>
      </c>
      <c r="C948" s="100">
        <v>5</v>
      </c>
      <c r="D948" s="100">
        <v>55</v>
      </c>
      <c r="E948" s="100">
        <v>94</v>
      </c>
      <c r="F948" s="100">
        <v>139</v>
      </c>
    </row>
    <row r="949" spans="1:6" x14ac:dyDescent="0.25">
      <c r="A949" s="28" t="s">
        <v>442</v>
      </c>
      <c r="C949" s="19">
        <v>0</v>
      </c>
      <c r="D949" s="19">
        <v>-36</v>
      </c>
      <c r="E949" s="224">
        <v>0</v>
      </c>
      <c r="F949" s="224">
        <v>0</v>
      </c>
    </row>
    <row r="950" spans="1:6" x14ac:dyDescent="0.25">
      <c r="A950" s="28" t="s">
        <v>443</v>
      </c>
      <c r="C950" s="19">
        <v>0</v>
      </c>
      <c r="D950" s="19">
        <v>0</v>
      </c>
      <c r="E950" s="224">
        <v>0</v>
      </c>
      <c r="F950" s="224">
        <v>0</v>
      </c>
    </row>
    <row r="951" spans="1:6" x14ac:dyDescent="0.25">
      <c r="A951" s="28" t="s">
        <v>857</v>
      </c>
      <c r="C951" s="17">
        <v>0</v>
      </c>
      <c r="D951" s="17">
        <v>0</v>
      </c>
      <c r="E951" s="218">
        <v>0</v>
      </c>
      <c r="F951" s="218">
        <v>0</v>
      </c>
    </row>
    <row r="952" spans="1:6" x14ac:dyDescent="0.25">
      <c r="A952" s="28" t="s">
        <v>444</v>
      </c>
      <c r="C952" s="19">
        <v>0</v>
      </c>
      <c r="D952" s="19">
        <v>0</v>
      </c>
      <c r="E952" s="224">
        <v>0</v>
      </c>
      <c r="F952" s="224">
        <v>0</v>
      </c>
    </row>
    <row r="953" spans="1:6" x14ac:dyDescent="0.25">
      <c r="A953" s="28" t="s">
        <v>445</v>
      </c>
      <c r="C953" s="19">
        <v>0</v>
      </c>
      <c r="D953" s="19">
        <v>0</v>
      </c>
      <c r="E953" s="224">
        <v>0</v>
      </c>
      <c r="F953" s="224">
        <v>0</v>
      </c>
    </row>
    <row r="954" spans="1:6" x14ac:dyDescent="0.25">
      <c r="A954" s="28" t="s">
        <v>858</v>
      </c>
      <c r="C954" s="17">
        <v>0</v>
      </c>
      <c r="D954" s="17">
        <v>0</v>
      </c>
      <c r="E954" s="218">
        <v>0</v>
      </c>
      <c r="F954" s="218">
        <v>0</v>
      </c>
    </row>
    <row r="955" spans="1:6" x14ac:dyDescent="0.25">
      <c r="A955" s="28" t="s">
        <v>446</v>
      </c>
      <c r="C955" s="19">
        <v>0</v>
      </c>
      <c r="D955" s="19">
        <v>0</v>
      </c>
      <c r="E955" s="224">
        <v>0</v>
      </c>
      <c r="F955" s="224">
        <v>0</v>
      </c>
    </row>
    <row r="956" spans="1:6" x14ac:dyDescent="0.25">
      <c r="A956" s="28" t="s">
        <v>447</v>
      </c>
      <c r="C956" s="19">
        <v>381.91</v>
      </c>
      <c r="D956" s="19">
        <v>1233.8499999999999</v>
      </c>
      <c r="E956" s="224">
        <v>2371.27</v>
      </c>
      <c r="F956" s="224">
        <v>2251.58</v>
      </c>
    </row>
    <row r="957" spans="1:6" x14ac:dyDescent="0.25">
      <c r="A957" s="28" t="s">
        <v>859</v>
      </c>
      <c r="C957" s="17">
        <v>27</v>
      </c>
      <c r="D957" s="17">
        <v>76</v>
      </c>
      <c r="E957" s="218">
        <v>166</v>
      </c>
      <c r="F957" s="218">
        <v>174</v>
      </c>
    </row>
    <row r="958" spans="1:6" x14ac:dyDescent="0.25">
      <c r="A958" s="28" t="s">
        <v>448</v>
      </c>
      <c r="C958" s="19">
        <v>0</v>
      </c>
      <c r="D958" s="19">
        <v>0</v>
      </c>
      <c r="E958" s="224">
        <v>0</v>
      </c>
      <c r="F958" s="224">
        <v>0</v>
      </c>
    </row>
    <row r="959" spans="1:6" x14ac:dyDescent="0.25">
      <c r="A959" s="28" t="s">
        <v>449</v>
      </c>
      <c r="C959" s="19">
        <v>0</v>
      </c>
      <c r="D959" s="19">
        <v>0</v>
      </c>
      <c r="E959" s="224">
        <v>0</v>
      </c>
      <c r="F959" s="224">
        <v>0</v>
      </c>
    </row>
    <row r="960" spans="1:6" x14ac:dyDescent="0.25">
      <c r="A960" s="28" t="s">
        <v>860</v>
      </c>
      <c r="C960" s="17">
        <v>0</v>
      </c>
      <c r="D960" s="17">
        <v>0</v>
      </c>
      <c r="E960" s="218">
        <v>0</v>
      </c>
      <c r="F960" s="218">
        <v>0</v>
      </c>
    </row>
    <row r="961" spans="1:6" x14ac:dyDescent="0.25">
      <c r="A961" s="28" t="s">
        <v>450</v>
      </c>
      <c r="C961" s="19">
        <v>0</v>
      </c>
      <c r="D961" s="19">
        <v>0</v>
      </c>
      <c r="E961" s="224">
        <v>0</v>
      </c>
      <c r="F961" s="224">
        <v>0</v>
      </c>
    </row>
    <row r="962" spans="1:6" x14ac:dyDescent="0.25">
      <c r="A962" s="28" t="s">
        <v>451</v>
      </c>
      <c r="C962" s="19">
        <v>0</v>
      </c>
      <c r="D962" s="19">
        <v>0</v>
      </c>
      <c r="E962" s="224">
        <v>0</v>
      </c>
      <c r="F962" s="224">
        <v>0</v>
      </c>
    </row>
    <row r="963" spans="1:6" x14ac:dyDescent="0.25">
      <c r="A963" s="28" t="s">
        <v>861</v>
      </c>
      <c r="C963" s="17">
        <v>0</v>
      </c>
      <c r="D963" s="17">
        <v>0</v>
      </c>
      <c r="E963" s="218">
        <v>0</v>
      </c>
      <c r="F963" s="218">
        <v>0</v>
      </c>
    </row>
    <row r="964" spans="1:6" x14ac:dyDescent="0.25">
      <c r="A964" s="28" t="s">
        <v>452</v>
      </c>
      <c r="C964" s="19">
        <v>0</v>
      </c>
      <c r="D964" s="19">
        <v>0</v>
      </c>
      <c r="E964" s="224">
        <v>0</v>
      </c>
      <c r="F964" s="224">
        <v>0</v>
      </c>
    </row>
    <row r="965" spans="1:6" x14ac:dyDescent="0.25">
      <c r="A965" s="28" t="s">
        <v>515</v>
      </c>
      <c r="C965" s="112"/>
      <c r="D965" s="112"/>
      <c r="E965" s="112"/>
      <c r="F965" s="112"/>
    </row>
    <row r="966" spans="1:6" x14ac:dyDescent="0.25">
      <c r="A966" s="28"/>
      <c r="C966" s="27"/>
      <c r="D966" s="27"/>
      <c r="E966" s="27"/>
      <c r="F966" s="27"/>
    </row>
    <row r="967" spans="1:6" ht="18" x14ac:dyDescent="0.25">
      <c r="A967" s="97" t="s">
        <v>453</v>
      </c>
      <c r="C967" s="27"/>
      <c r="D967" s="27"/>
      <c r="E967" s="27"/>
      <c r="F967" s="27"/>
    </row>
    <row r="968" spans="1:6" x14ac:dyDescent="0.25">
      <c r="A968" s="28" t="s">
        <v>454</v>
      </c>
      <c r="C968" s="27">
        <v>17454.41</v>
      </c>
      <c r="D968" s="27">
        <v>56683.02</v>
      </c>
      <c r="E968" s="27">
        <v>114205.75999999999</v>
      </c>
      <c r="F968" s="27">
        <v>187291.17</v>
      </c>
    </row>
    <row r="969" spans="1:6" x14ac:dyDescent="0.25">
      <c r="A969" s="28" t="s">
        <v>455</v>
      </c>
      <c r="C969" s="27">
        <v>128700</v>
      </c>
      <c r="D969" s="27">
        <v>293400</v>
      </c>
      <c r="E969" s="27">
        <v>487400</v>
      </c>
      <c r="F969" s="27">
        <v>659000</v>
      </c>
    </row>
    <row r="970" spans="1:6" x14ac:dyDescent="0.25">
      <c r="A970" s="36" t="s">
        <v>456</v>
      </c>
      <c r="C970" s="17">
        <v>233</v>
      </c>
      <c r="D970" s="17">
        <v>549</v>
      </c>
      <c r="E970" s="218">
        <v>877</v>
      </c>
      <c r="F970" s="218">
        <v>1192</v>
      </c>
    </row>
    <row r="971" spans="1:6" x14ac:dyDescent="0.25">
      <c r="A971" s="49" t="s">
        <v>457</v>
      </c>
      <c r="C971" s="56"/>
      <c r="D971" s="56"/>
      <c r="E971" s="56"/>
      <c r="F971" s="56"/>
    </row>
    <row r="972" spans="1:6" x14ac:dyDescent="0.25">
      <c r="A972" s="28" t="s">
        <v>458</v>
      </c>
      <c r="C972" s="19">
        <v>0</v>
      </c>
      <c r="D972" s="19">
        <v>1524</v>
      </c>
      <c r="E972" s="224">
        <v>3076</v>
      </c>
      <c r="F972" s="224">
        <v>10324</v>
      </c>
    </row>
    <row r="973" spans="1:6" x14ac:dyDescent="0.25">
      <c r="A973" s="28" t="s">
        <v>459</v>
      </c>
      <c r="C973" s="19">
        <v>0</v>
      </c>
      <c r="D973" s="19">
        <v>0</v>
      </c>
      <c r="E973" s="224">
        <v>0</v>
      </c>
      <c r="F973" s="224">
        <v>0</v>
      </c>
    </row>
    <row r="974" spans="1:6" x14ac:dyDescent="0.25">
      <c r="A974" s="28" t="s">
        <v>460</v>
      </c>
      <c r="C974" s="19">
        <v>0</v>
      </c>
      <c r="D974" s="19">
        <v>0</v>
      </c>
      <c r="E974" s="224">
        <v>0</v>
      </c>
      <c r="F974" s="224">
        <v>0</v>
      </c>
    </row>
    <row r="975" spans="1:6" x14ac:dyDescent="0.25">
      <c r="A975" s="28" t="s">
        <v>461</v>
      </c>
      <c r="C975" s="19">
        <v>0</v>
      </c>
      <c r="D975" s="19">
        <v>0</v>
      </c>
      <c r="E975" s="224">
        <v>0</v>
      </c>
      <c r="F975" s="224">
        <v>0</v>
      </c>
    </row>
    <row r="976" spans="1:6" x14ac:dyDescent="0.25">
      <c r="A976" s="19" t="s">
        <v>462</v>
      </c>
      <c r="C976" s="19">
        <v>0</v>
      </c>
      <c r="D976" s="19">
        <v>0</v>
      </c>
      <c r="E976" s="224">
        <v>0</v>
      </c>
      <c r="F976" s="224">
        <v>0</v>
      </c>
    </row>
    <row r="977" spans="1:6" x14ac:dyDescent="0.25">
      <c r="A977" s="19" t="s">
        <v>692</v>
      </c>
      <c r="C977" s="19">
        <v>0</v>
      </c>
      <c r="D977" s="19">
        <v>0</v>
      </c>
      <c r="E977" s="224">
        <v>0</v>
      </c>
      <c r="F977" s="224">
        <v>0</v>
      </c>
    </row>
    <row r="978" spans="1:6" x14ac:dyDescent="0.25">
      <c r="A978" s="28" t="s">
        <v>465</v>
      </c>
      <c r="C978" s="19">
        <v>0</v>
      </c>
      <c r="D978" s="19">
        <v>0</v>
      </c>
      <c r="E978" s="224">
        <v>0</v>
      </c>
      <c r="F978" s="224">
        <v>0</v>
      </c>
    </row>
    <row r="979" spans="1:6" x14ac:dyDescent="0.25">
      <c r="A979" s="28" t="s">
        <v>466</v>
      </c>
      <c r="C979" s="19">
        <v>0</v>
      </c>
      <c r="D979" s="19">
        <v>0</v>
      </c>
      <c r="E979" s="224">
        <v>0</v>
      </c>
      <c r="F979" s="224">
        <v>0</v>
      </c>
    </row>
    <row r="980" spans="1:6" x14ac:dyDescent="0.25">
      <c r="A980" s="49" t="s">
        <v>467</v>
      </c>
      <c r="C980" s="56"/>
      <c r="D980" s="56"/>
      <c r="E980" s="56"/>
      <c r="F980" s="56"/>
    </row>
    <row r="981" spans="1:6" x14ac:dyDescent="0.25">
      <c r="A981" s="36" t="s">
        <v>468</v>
      </c>
      <c r="C981" s="17">
        <v>233</v>
      </c>
      <c r="D981" s="17">
        <v>546</v>
      </c>
      <c r="E981" s="218">
        <v>869</v>
      </c>
      <c r="F981" s="218">
        <v>1176</v>
      </c>
    </row>
    <row r="982" spans="1:6" x14ac:dyDescent="0.25">
      <c r="A982" s="36" t="s">
        <v>469</v>
      </c>
      <c r="C982" s="17">
        <v>0</v>
      </c>
      <c r="D982" s="17">
        <v>3</v>
      </c>
      <c r="E982" s="218">
        <v>8</v>
      </c>
      <c r="F982" s="218">
        <v>16</v>
      </c>
    </row>
    <row r="983" spans="1:6" x14ac:dyDescent="0.25">
      <c r="A983" s="36" t="s">
        <v>470</v>
      </c>
      <c r="C983" s="17">
        <v>0</v>
      </c>
      <c r="D983" s="17">
        <v>0</v>
      </c>
      <c r="E983" s="218">
        <v>0</v>
      </c>
      <c r="F983" s="218">
        <v>0</v>
      </c>
    </row>
    <row r="984" spans="1:6" x14ac:dyDescent="0.25">
      <c r="A984" s="36" t="s">
        <v>471</v>
      </c>
      <c r="C984" s="17">
        <v>0</v>
      </c>
      <c r="D984" s="17">
        <v>0</v>
      </c>
      <c r="E984" s="218">
        <v>0</v>
      </c>
      <c r="F984" s="218">
        <v>0</v>
      </c>
    </row>
    <row r="985" spans="1:6" x14ac:dyDescent="0.25">
      <c r="A985" s="36" t="s">
        <v>472</v>
      </c>
      <c r="C985" s="17">
        <v>0</v>
      </c>
      <c r="D985" s="17">
        <v>0</v>
      </c>
      <c r="E985" s="218">
        <v>0</v>
      </c>
      <c r="F985" s="218">
        <v>0</v>
      </c>
    </row>
    <row r="986" spans="1:6" x14ac:dyDescent="0.25">
      <c r="A986" s="17" t="s">
        <v>473</v>
      </c>
      <c r="C986" s="17">
        <v>0</v>
      </c>
      <c r="D986" s="17">
        <v>0</v>
      </c>
      <c r="E986" s="218">
        <v>0</v>
      </c>
      <c r="F986" s="218">
        <v>0</v>
      </c>
    </row>
    <row r="987" spans="1:6" x14ac:dyDescent="0.25">
      <c r="A987" s="17" t="s">
        <v>760</v>
      </c>
      <c r="C987" s="17">
        <v>0</v>
      </c>
      <c r="D987" s="17">
        <v>0</v>
      </c>
      <c r="E987" s="218">
        <v>0</v>
      </c>
      <c r="F987" s="218">
        <v>0</v>
      </c>
    </row>
    <row r="988" spans="1:6" x14ac:dyDescent="0.25">
      <c r="A988" s="36" t="s">
        <v>476</v>
      </c>
      <c r="C988" s="17">
        <v>0</v>
      </c>
      <c r="D988" s="17">
        <v>0</v>
      </c>
      <c r="E988" s="218">
        <v>0</v>
      </c>
      <c r="F988" s="218">
        <v>0</v>
      </c>
    </row>
    <row r="989" spans="1:6" x14ac:dyDescent="0.25">
      <c r="A989" s="36" t="s">
        <v>477</v>
      </c>
      <c r="C989" s="17">
        <v>0</v>
      </c>
      <c r="D989" s="17">
        <v>0</v>
      </c>
      <c r="E989" s="218">
        <v>0</v>
      </c>
      <c r="F989" s="218">
        <v>0</v>
      </c>
    </row>
    <row r="990" spans="1:6" x14ac:dyDescent="0.25">
      <c r="C990" s="17"/>
      <c r="D990" s="17"/>
      <c r="E990" s="218"/>
      <c r="F990" s="218"/>
    </row>
    <row r="991" spans="1:6" ht="18" x14ac:dyDescent="0.25">
      <c r="A991" s="97" t="s">
        <v>478</v>
      </c>
      <c r="C991" s="56"/>
      <c r="D991" s="56"/>
      <c r="E991" s="56"/>
      <c r="F991" s="56"/>
    </row>
    <row r="992" spans="1:6" x14ac:dyDescent="0.25">
      <c r="A992" s="16" t="s">
        <v>479</v>
      </c>
      <c r="C992" s="56"/>
      <c r="D992" s="56"/>
      <c r="E992" s="56"/>
      <c r="F992" s="56"/>
    </row>
    <row r="993" spans="1:6" x14ac:dyDescent="0.25">
      <c r="A993" s="16" t="s">
        <v>480</v>
      </c>
      <c r="C993" s="18">
        <v>0</v>
      </c>
      <c r="D993" s="18">
        <v>0</v>
      </c>
      <c r="E993" s="220">
        <v>0</v>
      </c>
      <c r="F993" s="220">
        <v>0</v>
      </c>
    </row>
    <row r="994" spans="1:6" x14ac:dyDescent="0.25">
      <c r="A994" s="16" t="s">
        <v>481</v>
      </c>
      <c r="C994" s="18">
        <v>1</v>
      </c>
      <c r="D994" s="18">
        <v>1</v>
      </c>
      <c r="E994" s="220">
        <v>1</v>
      </c>
      <c r="F994" s="220">
        <v>1</v>
      </c>
    </row>
    <row r="995" spans="1:6" x14ac:dyDescent="0.25">
      <c r="A995" s="16" t="s">
        <v>482</v>
      </c>
      <c r="C995" s="18">
        <v>0</v>
      </c>
      <c r="D995" s="18">
        <v>0</v>
      </c>
      <c r="E995" s="220">
        <v>0</v>
      </c>
      <c r="F995" s="220">
        <v>0</v>
      </c>
    </row>
    <row r="996" spans="1:6" x14ac:dyDescent="0.25">
      <c r="C996" s="18"/>
      <c r="D996" s="18"/>
      <c r="E996" s="220"/>
      <c r="F996" s="220"/>
    </row>
    <row r="997" spans="1:6" ht="18" x14ac:dyDescent="0.25">
      <c r="A997" s="97" t="s">
        <v>1806</v>
      </c>
      <c r="C997" s="18"/>
      <c r="D997" s="18"/>
      <c r="E997" s="220"/>
      <c r="F997" s="220"/>
    </row>
    <row r="998" spans="1:6" x14ac:dyDescent="0.25">
      <c r="A998" s="148" t="s">
        <v>1809</v>
      </c>
      <c r="C998" s="18">
        <v>0</v>
      </c>
      <c r="D998" s="18">
        <v>6.3146592990139999E-2</v>
      </c>
      <c r="E998" s="220">
        <v>7.9144105974119999E-2</v>
      </c>
      <c r="F998" s="220">
        <v>8.4240569684270003E-2</v>
      </c>
    </row>
    <row r="999" spans="1:6" x14ac:dyDescent="0.25">
      <c r="A999" s="148" t="s">
        <v>1807</v>
      </c>
      <c r="C999" s="18">
        <v>4.7091412742379997E-2</v>
      </c>
      <c r="D999" s="18">
        <v>5.2683896620280002E-2</v>
      </c>
      <c r="E999" s="220">
        <v>6.5714285714289999E-2</v>
      </c>
      <c r="F999" s="220">
        <v>8.6660175267770007E-2</v>
      </c>
    </row>
    <row r="1000" spans="1:6" x14ac:dyDescent="0.25">
      <c r="A1000" s="145" t="s">
        <v>1808</v>
      </c>
      <c r="C1000" s="147">
        <v>0</v>
      </c>
      <c r="D1000" s="147">
        <v>700.32001358590003</v>
      </c>
      <c r="E1000" s="147">
        <v>701.55977231429995</v>
      </c>
      <c r="F1000" s="147">
        <v>698.83526006459999</v>
      </c>
    </row>
    <row r="1001" spans="1:6" x14ac:dyDescent="0.25">
      <c r="A1001" s="145" t="s">
        <v>1810</v>
      </c>
      <c r="C1001" s="147">
        <v>681.58100558659999</v>
      </c>
      <c r="D1001" s="147">
        <v>682.52800000000002</v>
      </c>
      <c r="E1001" s="147">
        <v>680.95677233430001</v>
      </c>
      <c r="F1001" s="147">
        <v>681.37142857139997</v>
      </c>
    </row>
    <row r="1002" spans="1:6" x14ac:dyDescent="0.25">
      <c r="A1002" s="148" t="s">
        <v>1811</v>
      </c>
      <c r="C1002" s="18">
        <v>5.9027963569499999E-2</v>
      </c>
      <c r="D1002" s="18">
        <v>7.4185267076580005E-2</v>
      </c>
      <c r="E1002" s="220">
        <v>9.8790168888459998E-2</v>
      </c>
      <c r="F1002" s="220">
        <v>9.9331692669519994E-2</v>
      </c>
    </row>
    <row r="1003" spans="1:6" x14ac:dyDescent="0.25">
      <c r="A1003" s="148" t="s">
        <v>1812</v>
      </c>
      <c r="C1003" s="18">
        <v>0.32132963988919999</v>
      </c>
      <c r="D1003" s="18">
        <v>0.30516898608350002</v>
      </c>
      <c r="E1003" s="220">
        <v>0.30476190476190002</v>
      </c>
      <c r="F1003" s="220">
        <v>0.30671859785779998</v>
      </c>
    </row>
    <row r="1004" spans="1:6" x14ac:dyDescent="0.25">
      <c r="A1004" s="148" t="s">
        <v>1816</v>
      </c>
      <c r="C1004" s="18">
        <v>0</v>
      </c>
      <c r="D1004" s="18">
        <v>0</v>
      </c>
      <c r="E1004" s="220">
        <v>0</v>
      </c>
      <c r="F1004" s="220">
        <v>0</v>
      </c>
    </row>
    <row r="1005" spans="1:6" x14ac:dyDescent="0.25">
      <c r="A1005" s="36" t="s">
        <v>1813</v>
      </c>
      <c r="C1005" s="17">
        <v>0</v>
      </c>
      <c r="D1005" s="17">
        <v>0</v>
      </c>
      <c r="E1005" s="218">
        <v>0</v>
      </c>
      <c r="F1005" s="218">
        <v>0</v>
      </c>
    </row>
    <row r="1006" spans="1:6" x14ac:dyDescent="0.25">
      <c r="A1006" s="148" t="s">
        <v>1814</v>
      </c>
      <c r="C1006" s="18">
        <v>0</v>
      </c>
      <c r="D1006" s="18">
        <v>1.3220237131410001E-3</v>
      </c>
      <c r="E1006" s="220">
        <v>8.9680657496660002E-3</v>
      </c>
      <c r="F1006" s="220">
        <v>2.1331374603790001E-2</v>
      </c>
    </row>
    <row r="1007" spans="1:6" x14ac:dyDescent="0.25">
      <c r="A1007" s="36" t="s">
        <v>1815</v>
      </c>
      <c r="C1007" s="17">
        <v>722</v>
      </c>
      <c r="D1007" s="17">
        <v>1006</v>
      </c>
      <c r="E1007" s="218">
        <v>1050</v>
      </c>
      <c r="F1007" s="218">
        <v>1027</v>
      </c>
    </row>
    <row r="1008" spans="1:6" x14ac:dyDescent="0.25">
      <c r="A1008" s="149" t="s">
        <v>1817</v>
      </c>
      <c r="C1008" s="61">
        <v>2968.5754189999998</v>
      </c>
      <c r="D1008" s="61">
        <v>3081.7891370000002</v>
      </c>
      <c r="E1008" s="61">
        <v>2901.5321760000002</v>
      </c>
      <c r="F1008" s="61">
        <v>3055.7459680000002</v>
      </c>
    </row>
    <row r="1009" spans="1:6" x14ac:dyDescent="0.25">
      <c r="C1009" s="18"/>
      <c r="D1009" s="18"/>
      <c r="E1009" s="220"/>
      <c r="F1009" s="220"/>
    </row>
    <row r="1010" spans="1:6" ht="18" x14ac:dyDescent="0.25">
      <c r="A1010" s="97" t="s">
        <v>489</v>
      </c>
      <c r="C1010" s="18"/>
      <c r="D1010" s="18"/>
      <c r="E1010" s="220"/>
      <c r="F1010" s="220"/>
    </row>
    <row r="1011" spans="1:6" x14ac:dyDescent="0.25">
      <c r="A1011" s="36" t="s">
        <v>490</v>
      </c>
      <c r="C1011" s="18"/>
      <c r="D1011" s="18"/>
      <c r="E1011" s="220"/>
      <c r="F1011" s="220"/>
    </row>
    <row r="1012" spans="1:6" x14ac:dyDescent="0.25">
      <c r="A1012" s="28" t="s">
        <v>491</v>
      </c>
      <c r="C1012" s="17"/>
      <c r="D1012" s="17"/>
      <c r="E1012" s="218"/>
      <c r="F1012" s="218"/>
    </row>
    <row r="1013" spans="1:6" x14ac:dyDescent="0.25">
      <c r="A1013" s="16" t="s">
        <v>492</v>
      </c>
    </row>
    <row r="1014" spans="1:6" x14ac:dyDescent="0.25">
      <c r="A1014" s="36" t="s">
        <v>493</v>
      </c>
      <c r="C1014" s="17"/>
      <c r="D1014" s="17"/>
      <c r="E1014" s="218"/>
      <c r="F1014" s="218"/>
    </row>
    <row r="1015" spans="1:6" x14ac:dyDescent="0.25">
      <c r="A1015" s="36" t="s">
        <v>494</v>
      </c>
      <c r="C1015" s="17"/>
      <c r="D1015" s="17"/>
      <c r="E1015" s="218"/>
      <c r="F1015" s="218"/>
    </row>
    <row r="1016" spans="1:6" x14ac:dyDescent="0.25">
      <c r="A1016" s="36" t="s">
        <v>495</v>
      </c>
      <c r="C1016" s="17"/>
      <c r="D1016" s="17"/>
      <c r="E1016" s="218"/>
      <c r="F1016" s="218"/>
    </row>
    <row r="1017" spans="1:6" x14ac:dyDescent="0.25">
      <c r="A1017" s="36" t="s">
        <v>496</v>
      </c>
      <c r="C1017" s="17"/>
      <c r="D1017" s="17"/>
      <c r="E1017" s="218"/>
      <c r="F1017" s="218"/>
    </row>
    <row r="1018" spans="1:6" x14ac:dyDescent="0.25">
      <c r="A1018" s="36" t="s">
        <v>497</v>
      </c>
      <c r="C1018" s="17"/>
      <c r="D1018" s="17"/>
      <c r="E1018" s="218"/>
      <c r="F1018" s="218"/>
    </row>
    <row r="1019" spans="1:6" x14ac:dyDescent="0.25">
      <c r="A1019" s="36" t="s">
        <v>761</v>
      </c>
      <c r="C1019" s="17"/>
      <c r="D1019" s="17"/>
      <c r="E1019" s="218"/>
      <c r="F1019" s="218"/>
    </row>
    <row r="1020" spans="1:6" x14ac:dyDescent="0.25">
      <c r="A1020" s="36" t="s">
        <v>501</v>
      </c>
      <c r="C1020" s="17"/>
      <c r="D1020" s="17"/>
      <c r="E1020" s="218"/>
      <c r="F1020" s="218"/>
    </row>
    <row r="1021" spans="1:6" x14ac:dyDescent="0.25">
      <c r="A1021" s="36" t="s">
        <v>502</v>
      </c>
      <c r="C1021" s="17"/>
      <c r="D1021" s="17"/>
      <c r="E1021" s="218"/>
      <c r="F1021" s="218"/>
    </row>
    <row r="1022" spans="1:6" x14ac:dyDescent="0.25">
      <c r="A1022" s="16" t="s">
        <v>503</v>
      </c>
    </row>
    <row r="1023" spans="1:6" x14ac:dyDescent="0.25">
      <c r="A1023" s="28" t="s">
        <v>504</v>
      </c>
      <c r="C1023" s="19"/>
      <c r="D1023" s="19"/>
      <c r="E1023" s="224"/>
      <c r="F1023" s="224"/>
    </row>
    <row r="1024" spans="1:6" x14ac:dyDescent="0.25">
      <c r="A1024" s="28" t="s">
        <v>505</v>
      </c>
      <c r="C1024" s="19"/>
      <c r="D1024" s="19"/>
      <c r="E1024" s="224"/>
      <c r="F1024" s="224"/>
    </row>
    <row r="1025" spans="1:6" x14ac:dyDescent="0.25">
      <c r="A1025" s="28" t="s">
        <v>506</v>
      </c>
      <c r="C1025" s="19"/>
      <c r="D1025" s="19"/>
      <c r="E1025" s="224"/>
      <c r="F1025" s="224"/>
    </row>
    <row r="1026" spans="1:6" x14ac:dyDescent="0.25">
      <c r="A1026" s="28" t="s">
        <v>507</v>
      </c>
      <c r="C1026" s="19"/>
      <c r="D1026" s="19"/>
      <c r="E1026" s="224"/>
      <c r="F1026" s="224"/>
    </row>
    <row r="1027" spans="1:6" x14ac:dyDescent="0.25">
      <c r="A1027" s="28" t="s">
        <v>508</v>
      </c>
      <c r="C1027" s="19"/>
      <c r="D1027" s="19"/>
      <c r="E1027" s="224"/>
      <c r="F1027" s="224"/>
    </row>
    <row r="1028" spans="1:6" x14ac:dyDescent="0.25">
      <c r="A1028" s="28" t="s">
        <v>762</v>
      </c>
      <c r="C1028" s="19"/>
      <c r="D1028" s="19"/>
      <c r="E1028" s="224"/>
      <c r="F1028" s="224"/>
    </row>
    <row r="1029" spans="1:6" x14ac:dyDescent="0.25">
      <c r="A1029" s="28" t="s">
        <v>512</v>
      </c>
      <c r="C1029" s="19"/>
      <c r="D1029" s="19"/>
      <c r="E1029" s="224"/>
      <c r="F1029" s="224"/>
    </row>
    <row r="1030" spans="1:6" x14ac:dyDescent="0.25">
      <c r="A1030" s="28" t="s">
        <v>513</v>
      </c>
      <c r="C1030" s="19"/>
      <c r="D1030" s="19"/>
      <c r="E1030" s="224"/>
      <c r="F1030" s="22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Z1032"/>
  <sheetViews>
    <sheetView zoomScaleNormal="100" zoomScaleSheetLayoutView="80" workbookViewId="0">
      <pane xSplit="1" ySplit="1" topLeftCell="B5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6" width="10.7109375" style="31" customWidth="1"/>
    <col min="7" max="7" width="12.5703125" style="7" customWidth="1"/>
    <col min="8" max="28" width="12.28515625" style="7" customWidth="1"/>
    <col min="29" max="29" width="17.85546875" style="7" bestFit="1" customWidth="1"/>
    <col min="30" max="30" width="17.85546875" style="7" customWidth="1"/>
    <col min="31" max="42" width="17.85546875" style="7" bestFit="1" customWidth="1"/>
    <col min="43" max="46" width="12.28515625" style="7" customWidth="1"/>
    <col min="47" max="16384" width="9.140625" style="7"/>
  </cols>
  <sheetData>
    <row r="1" spans="1:46" s="42" customFormat="1" x14ac:dyDescent="0.2">
      <c r="A1" s="114" t="s">
        <v>0</v>
      </c>
      <c r="B1" s="62"/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  <c r="AK1" s="87">
        <v>42308</v>
      </c>
      <c r="AL1" s="87">
        <v>42338</v>
      </c>
      <c r="AM1" s="87">
        <v>42369</v>
      </c>
      <c r="AN1" s="87">
        <v>42400</v>
      </c>
      <c r="AO1" s="87">
        <v>42429</v>
      </c>
      <c r="AP1" s="87">
        <v>42460</v>
      </c>
    </row>
    <row r="2" spans="1:46" x14ac:dyDescent="0.2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</row>
    <row r="3" spans="1:46" ht="18" x14ac:dyDescent="0.25">
      <c r="A3" s="97" t="s">
        <v>2</v>
      </c>
      <c r="B3" s="51"/>
      <c r="C3" s="51"/>
      <c r="D3" s="51"/>
      <c r="E3" s="51"/>
      <c r="F3" s="51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222"/>
      <c r="AP3" s="222"/>
    </row>
    <row r="4" spans="1:46" s="17" customFormat="1" x14ac:dyDescent="0.2">
      <c r="A4" s="36" t="s">
        <v>3</v>
      </c>
      <c r="B4" s="37"/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774</v>
      </c>
      <c r="R4" s="17">
        <v>625</v>
      </c>
      <c r="S4" s="17">
        <v>2065</v>
      </c>
      <c r="T4" s="17">
        <v>1950</v>
      </c>
      <c r="U4" s="17">
        <v>1514</v>
      </c>
      <c r="V4" s="17">
        <v>1777</v>
      </c>
      <c r="W4" s="17">
        <v>2102</v>
      </c>
      <c r="X4" s="17">
        <v>1695</v>
      </c>
      <c r="Y4" s="17">
        <v>2378</v>
      </c>
      <c r="Z4" s="17">
        <v>2023</v>
      </c>
      <c r="AA4" s="17">
        <v>1702</v>
      </c>
      <c r="AB4" s="17">
        <v>1876</v>
      </c>
      <c r="AC4" s="17">
        <v>2051</v>
      </c>
      <c r="AD4" s="17">
        <v>2739</v>
      </c>
      <c r="AE4" s="17">
        <v>2550</v>
      </c>
      <c r="AF4" s="17">
        <v>2575</v>
      </c>
      <c r="AG4" s="17">
        <v>2253</v>
      </c>
      <c r="AH4" s="17">
        <v>2372</v>
      </c>
      <c r="AI4" s="17">
        <v>2584</v>
      </c>
      <c r="AJ4" s="17">
        <v>4462</v>
      </c>
      <c r="AK4" s="17">
        <v>3431</v>
      </c>
      <c r="AL4" s="17">
        <v>2452</v>
      </c>
      <c r="AM4" s="17">
        <v>2494</v>
      </c>
      <c r="AN4" s="17">
        <v>2815</v>
      </c>
      <c r="AO4" s="218">
        <v>3018</v>
      </c>
      <c r="AP4" s="218">
        <v>3350</v>
      </c>
    </row>
    <row r="5" spans="1:46" s="19" customFormat="1" x14ac:dyDescent="0.2">
      <c r="A5" s="28" t="s">
        <v>623</v>
      </c>
      <c r="B5" s="32"/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4353200</v>
      </c>
      <c r="R5" s="19">
        <v>3257200</v>
      </c>
      <c r="S5" s="19">
        <v>11982200</v>
      </c>
      <c r="T5" s="19">
        <v>11256700</v>
      </c>
      <c r="U5" s="19">
        <v>8659950</v>
      </c>
      <c r="V5" s="19">
        <v>8733200</v>
      </c>
      <c r="W5" s="19">
        <v>12684300</v>
      </c>
      <c r="X5" s="19">
        <v>9998300</v>
      </c>
      <c r="Y5" s="19">
        <v>13252400</v>
      </c>
      <c r="Z5" s="19">
        <v>11939100</v>
      </c>
      <c r="AA5" s="19">
        <v>10044700</v>
      </c>
      <c r="AB5" s="19">
        <v>10634900</v>
      </c>
      <c r="AC5" s="19">
        <v>11785300</v>
      </c>
      <c r="AD5" s="19">
        <v>15908000</v>
      </c>
      <c r="AE5" s="19">
        <v>13971100</v>
      </c>
      <c r="AF5" s="19">
        <v>14306000</v>
      </c>
      <c r="AG5" s="19">
        <v>12350600</v>
      </c>
      <c r="AH5" s="19">
        <v>13117500</v>
      </c>
      <c r="AI5" s="19">
        <v>13297800</v>
      </c>
      <c r="AJ5" s="19">
        <v>27956100</v>
      </c>
      <c r="AK5" s="19">
        <v>20430200</v>
      </c>
      <c r="AL5" s="19">
        <v>13754400</v>
      </c>
      <c r="AM5" s="19">
        <v>11959300</v>
      </c>
      <c r="AN5" s="19">
        <v>12805500</v>
      </c>
      <c r="AO5" s="224">
        <v>13528500</v>
      </c>
      <c r="AP5" s="224">
        <v>16713100</v>
      </c>
    </row>
    <row r="6" spans="1:46" s="19" customFormat="1" x14ac:dyDescent="0.2">
      <c r="A6" s="28" t="s">
        <v>625</v>
      </c>
      <c r="B6" s="32"/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742706.1</v>
      </c>
      <c r="R6" s="19">
        <v>701495.6</v>
      </c>
      <c r="S6" s="19">
        <v>2905866.04</v>
      </c>
      <c r="T6" s="19">
        <v>2406992.92</v>
      </c>
      <c r="U6" s="19">
        <v>1818555.71</v>
      </c>
      <c r="V6" s="19">
        <v>1675729.75</v>
      </c>
      <c r="W6" s="19">
        <v>3373267.81</v>
      </c>
      <c r="X6" s="19">
        <v>2279126.34</v>
      </c>
      <c r="Y6" s="19">
        <v>2148969.96</v>
      </c>
      <c r="Z6" s="19">
        <v>2333968.38</v>
      </c>
      <c r="AA6" s="19">
        <v>1835605.76</v>
      </c>
      <c r="AB6" s="19">
        <v>1906158.49</v>
      </c>
      <c r="AC6" s="19">
        <v>2413549.4500000002</v>
      </c>
      <c r="AD6" s="19">
        <v>2548981.7200000002</v>
      </c>
      <c r="AE6" s="19">
        <v>2033553.15</v>
      </c>
      <c r="AF6" s="19">
        <v>2125585.94</v>
      </c>
      <c r="AG6" s="19">
        <v>1936201.21</v>
      </c>
      <c r="AH6" s="19">
        <v>1962356.81</v>
      </c>
      <c r="AI6" s="19">
        <v>1701643.63</v>
      </c>
      <c r="AJ6" s="19">
        <v>4744121.93</v>
      </c>
      <c r="AK6" s="19">
        <v>2533286.4700000002</v>
      </c>
      <c r="AL6" s="19">
        <v>1462952.77</v>
      </c>
      <c r="AM6" s="19">
        <v>1420839.8</v>
      </c>
      <c r="AN6" s="19">
        <v>1211219.97</v>
      </c>
      <c r="AO6" s="224">
        <v>1309099.52</v>
      </c>
      <c r="AP6" s="224">
        <v>2176382.6</v>
      </c>
    </row>
    <row r="7" spans="1:46" s="19" customFormat="1" x14ac:dyDescent="0.2">
      <c r="A7" s="28" t="s">
        <v>626</v>
      </c>
      <c r="B7" s="32"/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2678834.83</v>
      </c>
      <c r="R7" s="19">
        <v>3913967.34</v>
      </c>
      <c r="S7" s="19">
        <v>7453970.1799999997</v>
      </c>
      <c r="T7" s="19">
        <v>11416997.470000001</v>
      </c>
      <c r="U7" s="19">
        <v>14661112.460000001</v>
      </c>
      <c r="V7" s="19">
        <v>17990624.010000002</v>
      </c>
      <c r="W7" s="19">
        <v>22891123.190000001</v>
      </c>
      <c r="X7" s="19">
        <v>26803784.600000001</v>
      </c>
      <c r="Y7" s="19">
        <v>30216693.690000001</v>
      </c>
      <c r="Z7" s="19">
        <v>34120685.07</v>
      </c>
      <c r="AA7" s="19">
        <v>37713519.990000002</v>
      </c>
      <c r="AB7" s="19">
        <v>1906158.49</v>
      </c>
      <c r="AC7" s="19">
        <v>5433518.9100000001</v>
      </c>
      <c r="AD7" s="19">
        <v>9337947.4399999995</v>
      </c>
      <c r="AE7" s="19">
        <v>12848952.77</v>
      </c>
      <c r="AF7" s="19">
        <v>16522966.560000001</v>
      </c>
      <c r="AG7" s="19">
        <v>20221033.02</v>
      </c>
      <c r="AH7" s="19">
        <v>23744480.25</v>
      </c>
      <c r="AI7" s="19">
        <v>26738597.649999999</v>
      </c>
      <c r="AJ7" s="19">
        <v>33278984.18</v>
      </c>
      <c r="AK7" s="19">
        <v>40549881.899999999</v>
      </c>
      <c r="AL7" s="19">
        <v>45765401.689999998</v>
      </c>
      <c r="AM7" s="19">
        <v>51212389.509999998</v>
      </c>
      <c r="AN7" s="19">
        <v>1211219.97</v>
      </c>
      <c r="AO7" s="224">
        <v>4577574.45</v>
      </c>
      <c r="AP7" s="224">
        <v>9469528.7400000002</v>
      </c>
    </row>
    <row r="8" spans="1:46" s="19" customFormat="1" x14ac:dyDescent="0.2">
      <c r="A8" s="28" t="s">
        <v>627</v>
      </c>
      <c r="B8" s="32"/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4280400</v>
      </c>
      <c r="R8" s="19">
        <v>3208200</v>
      </c>
      <c r="S8" s="19">
        <v>11908800</v>
      </c>
      <c r="T8" s="19">
        <v>11173400</v>
      </c>
      <c r="U8" s="19">
        <v>8600850</v>
      </c>
      <c r="V8" s="19">
        <v>8658600</v>
      </c>
      <c r="W8" s="19">
        <v>12614600</v>
      </c>
      <c r="X8" s="19">
        <v>9942100</v>
      </c>
      <c r="Y8" s="19">
        <v>13191500</v>
      </c>
      <c r="Z8" s="19">
        <v>11852300</v>
      </c>
      <c r="AA8" s="19">
        <v>9960200</v>
      </c>
      <c r="AB8" s="19">
        <v>10529900</v>
      </c>
      <c r="AC8" s="19">
        <v>11683500</v>
      </c>
      <c r="AD8" s="19">
        <v>15773500</v>
      </c>
      <c r="AE8" s="19">
        <v>13895200</v>
      </c>
      <c r="AF8" s="19">
        <v>14231100</v>
      </c>
      <c r="AG8" s="19">
        <v>12243200</v>
      </c>
      <c r="AH8" s="19">
        <v>12937300</v>
      </c>
      <c r="AI8" s="19">
        <v>13191800</v>
      </c>
      <c r="AJ8" s="19">
        <v>27702900</v>
      </c>
      <c r="AK8" s="19">
        <v>20225000</v>
      </c>
      <c r="AL8" s="19">
        <v>13615000</v>
      </c>
      <c r="AM8" s="19">
        <v>11889500</v>
      </c>
      <c r="AN8" s="19">
        <v>12720700</v>
      </c>
      <c r="AO8" s="224">
        <v>13460100</v>
      </c>
      <c r="AP8" s="224">
        <v>16551800</v>
      </c>
    </row>
    <row r="9" spans="1:46" s="19" customFormat="1" x14ac:dyDescent="0.2">
      <c r="A9" s="28" t="s">
        <v>624</v>
      </c>
      <c r="B9" s="32"/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5760.9690440000004</v>
      </c>
      <c r="R9" s="19">
        <v>5759.7845600000001</v>
      </c>
      <c r="S9" s="19">
        <v>6103.9466940000002</v>
      </c>
      <c r="T9" s="19">
        <v>6125.7675440000003</v>
      </c>
      <c r="U9" s="19">
        <v>6052.6741730000003</v>
      </c>
      <c r="V9" s="19">
        <v>5364.6840149999998</v>
      </c>
      <c r="W9" s="19">
        <v>6247.9445269999997</v>
      </c>
      <c r="X9" s="19">
        <v>6167.5558309999997</v>
      </c>
      <c r="Y9" s="19">
        <v>5881.1859119999999</v>
      </c>
      <c r="Z9" s="19">
        <v>6153.8421600000001</v>
      </c>
      <c r="AA9" s="19">
        <v>6062.2032870000003</v>
      </c>
      <c r="AB9" s="19">
        <v>5952.4590159999998</v>
      </c>
      <c r="AC9" s="19">
        <v>5957.9296279999999</v>
      </c>
      <c r="AD9" s="19">
        <v>5932.1173369999997</v>
      </c>
      <c r="AE9" s="19">
        <v>5809.0300999999999</v>
      </c>
      <c r="AF9" s="19">
        <v>5752.2635410000003</v>
      </c>
      <c r="AG9" s="19">
        <v>5702.4685609999997</v>
      </c>
      <c r="AH9" s="19">
        <v>5757.5878949999997</v>
      </c>
      <c r="AI9" s="19">
        <v>5710.7359310000002</v>
      </c>
      <c r="AJ9" s="19">
        <v>6453.0398320000004</v>
      </c>
      <c r="AK9" s="19">
        <v>6202.0852500000001</v>
      </c>
      <c r="AL9" s="19">
        <v>5971.4912279999999</v>
      </c>
      <c r="AM9" s="19">
        <v>4976.7685220000003</v>
      </c>
      <c r="AN9" s="19">
        <v>4827.5901329999997</v>
      </c>
      <c r="AO9" s="224">
        <v>4724.4998240000004</v>
      </c>
      <c r="AP9" s="224">
        <v>5105.4287480000003</v>
      </c>
    </row>
    <row r="10" spans="1:46" ht="12.75" x14ac:dyDescent="0.2">
      <c r="A10" s="49" t="s">
        <v>4</v>
      </c>
    </row>
    <row r="11" spans="1:46" s="17" customFormat="1" x14ac:dyDescent="0.2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86</v>
      </c>
      <c r="R11" s="17">
        <v>93</v>
      </c>
      <c r="S11" s="17">
        <v>365</v>
      </c>
      <c r="T11" s="17">
        <v>313</v>
      </c>
      <c r="U11" s="17">
        <v>242</v>
      </c>
      <c r="V11" s="17">
        <v>237</v>
      </c>
      <c r="W11" s="17">
        <v>385</v>
      </c>
      <c r="X11" s="17">
        <v>295</v>
      </c>
      <c r="Y11" s="17">
        <v>297</v>
      </c>
      <c r="Z11" s="17">
        <v>265</v>
      </c>
      <c r="AA11" s="17">
        <v>216</v>
      </c>
      <c r="AB11" s="17">
        <v>222</v>
      </c>
      <c r="AC11" s="17">
        <v>312</v>
      </c>
      <c r="AD11" s="17">
        <v>298</v>
      </c>
      <c r="AE11" s="17">
        <v>231</v>
      </c>
      <c r="AF11" s="17">
        <v>258</v>
      </c>
      <c r="AG11" s="17">
        <v>229</v>
      </c>
      <c r="AH11" s="17">
        <v>218</v>
      </c>
      <c r="AI11" s="17">
        <v>188</v>
      </c>
      <c r="AJ11" s="17">
        <v>237</v>
      </c>
      <c r="AK11" s="17">
        <v>33</v>
      </c>
      <c r="AL11" s="17">
        <v>0</v>
      </c>
      <c r="AM11" s="17">
        <v>0</v>
      </c>
      <c r="AN11" s="17">
        <v>0</v>
      </c>
      <c r="AO11" s="218">
        <v>0</v>
      </c>
      <c r="AP11" s="218">
        <v>0</v>
      </c>
    </row>
    <row r="12" spans="1:46" x14ac:dyDescent="0.2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0.1111111111111</v>
      </c>
      <c r="R12" s="18">
        <v>0.14879999999999999</v>
      </c>
      <c r="S12" s="18">
        <v>0.17675544794190001</v>
      </c>
      <c r="T12" s="18">
        <v>0.1605128205128</v>
      </c>
      <c r="U12" s="18">
        <v>0.1598414795244</v>
      </c>
      <c r="V12" s="18">
        <v>0.1333708497468</v>
      </c>
      <c r="W12" s="18">
        <v>0.18315889628920001</v>
      </c>
      <c r="X12" s="18">
        <v>0.17404129793510001</v>
      </c>
      <c r="Y12" s="18">
        <v>0.12489486963840001</v>
      </c>
      <c r="Z12" s="18">
        <v>0.1309935739001</v>
      </c>
      <c r="AA12" s="18">
        <v>0.12690951821390001</v>
      </c>
      <c r="AB12" s="18">
        <v>0.1183368869936</v>
      </c>
      <c r="AC12" s="18">
        <v>0.152120916626</v>
      </c>
      <c r="AD12" s="18">
        <v>0.1087988316904</v>
      </c>
      <c r="AE12" s="18">
        <v>9.0588235294119995E-2</v>
      </c>
      <c r="AF12" s="18">
        <v>0.1001941747573</v>
      </c>
      <c r="AG12" s="18">
        <v>0.1016422547714</v>
      </c>
      <c r="AH12" s="18">
        <v>9.1905564924110006E-2</v>
      </c>
      <c r="AI12" s="18">
        <v>7.2755417956660004E-2</v>
      </c>
      <c r="AJ12" s="18">
        <v>5.3115194979829999E-2</v>
      </c>
      <c r="AK12" s="18">
        <v>9.6181871174580002E-3</v>
      </c>
      <c r="AL12" s="18">
        <v>0</v>
      </c>
      <c r="AM12" s="18">
        <v>0</v>
      </c>
      <c r="AN12" s="18">
        <v>0</v>
      </c>
      <c r="AO12" s="220">
        <v>0</v>
      </c>
      <c r="AP12" s="220">
        <v>0</v>
      </c>
      <c r="AQ12" s="18"/>
      <c r="AR12" s="18"/>
      <c r="AS12" s="18"/>
      <c r="AT12" s="18"/>
    </row>
    <row r="13" spans="1:46" s="17" customFormat="1" x14ac:dyDescent="0.2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86</v>
      </c>
      <c r="R13" s="17">
        <v>93</v>
      </c>
      <c r="S13" s="17">
        <v>365</v>
      </c>
      <c r="T13" s="17">
        <v>313</v>
      </c>
      <c r="U13" s="17">
        <v>242</v>
      </c>
      <c r="V13" s="17">
        <v>237</v>
      </c>
      <c r="W13" s="17">
        <v>385</v>
      </c>
      <c r="X13" s="17">
        <v>295</v>
      </c>
      <c r="Y13" s="17">
        <v>297</v>
      </c>
      <c r="Z13" s="17">
        <v>265</v>
      </c>
      <c r="AA13" s="17">
        <v>216</v>
      </c>
      <c r="AB13" s="17">
        <v>222</v>
      </c>
      <c r="AC13" s="17">
        <v>312</v>
      </c>
      <c r="AD13" s="17">
        <v>298</v>
      </c>
      <c r="AE13" s="17">
        <v>231</v>
      </c>
      <c r="AF13" s="17">
        <v>258</v>
      </c>
      <c r="AG13" s="17">
        <v>229</v>
      </c>
      <c r="AH13" s="17">
        <v>218</v>
      </c>
      <c r="AI13" s="17">
        <v>188</v>
      </c>
      <c r="AJ13" s="17">
        <v>237</v>
      </c>
      <c r="AK13" s="17">
        <v>33</v>
      </c>
      <c r="AL13" s="17">
        <v>0</v>
      </c>
      <c r="AM13" s="17">
        <v>0</v>
      </c>
      <c r="AN13" s="17">
        <v>0</v>
      </c>
      <c r="AO13" s="218">
        <v>0</v>
      </c>
      <c r="AP13" s="218">
        <v>0</v>
      </c>
    </row>
    <row r="14" spans="1:46" s="19" customFormat="1" x14ac:dyDescent="0.2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513548.06</v>
      </c>
      <c r="R14" s="19">
        <v>471953.57</v>
      </c>
      <c r="S14" s="19">
        <v>1895757.26</v>
      </c>
      <c r="T14" s="19">
        <v>1707736.42</v>
      </c>
      <c r="U14" s="19">
        <v>1278922.6499999999</v>
      </c>
      <c r="V14" s="19">
        <v>1120853.3</v>
      </c>
      <c r="W14" s="19">
        <v>2117400.67</v>
      </c>
      <c r="X14" s="19">
        <v>1583151.61</v>
      </c>
      <c r="Y14" s="19">
        <v>1498550.02</v>
      </c>
      <c r="Z14" s="19">
        <v>1487078.61</v>
      </c>
      <c r="AA14" s="19">
        <v>1155557.57</v>
      </c>
      <c r="AB14" s="19">
        <v>1191469.44</v>
      </c>
      <c r="AC14" s="19">
        <v>1636355.83</v>
      </c>
      <c r="AD14" s="19">
        <v>1570640.14</v>
      </c>
      <c r="AE14" s="19">
        <v>1260186.44</v>
      </c>
      <c r="AF14" s="19">
        <v>1305261.6399999999</v>
      </c>
      <c r="AG14" s="19">
        <v>1262235.92</v>
      </c>
      <c r="AH14" s="19">
        <v>1214277.58</v>
      </c>
      <c r="AI14" s="19">
        <v>955037.21</v>
      </c>
      <c r="AJ14" s="19">
        <v>1202445.67</v>
      </c>
      <c r="AK14" s="19">
        <v>144612.1</v>
      </c>
      <c r="AL14" s="19">
        <v>0</v>
      </c>
      <c r="AM14" s="19">
        <v>0</v>
      </c>
      <c r="AN14" s="19">
        <v>0</v>
      </c>
      <c r="AO14" s="224">
        <v>0</v>
      </c>
      <c r="AP14" s="224">
        <v>0</v>
      </c>
    </row>
    <row r="15" spans="1:46" ht="12.75" x14ac:dyDescent="0.2">
      <c r="A15" s="49" t="s">
        <v>9</v>
      </c>
      <c r="B15" s="50"/>
      <c r="C15" s="50"/>
      <c r="D15" s="50"/>
      <c r="E15" s="50"/>
      <c r="F15" s="50"/>
    </row>
    <row r="16" spans="1:46" x14ac:dyDescent="0.2">
      <c r="A16" s="16" t="s">
        <v>628</v>
      </c>
    </row>
    <row r="17" spans="1:42" s="17" customFormat="1" x14ac:dyDescent="0.2">
      <c r="A17" s="36" t="s">
        <v>10</v>
      </c>
      <c r="B17" s="37"/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4</v>
      </c>
      <c r="R17" s="17">
        <v>3</v>
      </c>
      <c r="S17" s="17">
        <v>2</v>
      </c>
      <c r="T17" s="17">
        <v>2</v>
      </c>
      <c r="U17" s="17">
        <v>4</v>
      </c>
      <c r="V17" s="17">
        <v>5</v>
      </c>
      <c r="W17" s="17">
        <v>2</v>
      </c>
      <c r="X17" s="17">
        <v>2</v>
      </c>
      <c r="Y17" s="17">
        <v>2</v>
      </c>
      <c r="Z17" s="17">
        <v>4</v>
      </c>
      <c r="AA17" s="17">
        <v>2</v>
      </c>
      <c r="AB17" s="17">
        <v>9</v>
      </c>
      <c r="AC17" s="17">
        <v>3</v>
      </c>
      <c r="AD17" s="17">
        <v>2</v>
      </c>
      <c r="AE17" s="17">
        <v>3</v>
      </c>
      <c r="AF17" s="17">
        <v>2</v>
      </c>
      <c r="AG17" s="17">
        <v>0</v>
      </c>
      <c r="AH17" s="17">
        <v>1</v>
      </c>
      <c r="AI17" s="17">
        <v>1</v>
      </c>
      <c r="AJ17" s="17">
        <v>4</v>
      </c>
      <c r="AK17" s="17">
        <v>1</v>
      </c>
      <c r="AL17" s="17">
        <v>1</v>
      </c>
      <c r="AM17" s="17">
        <v>1</v>
      </c>
      <c r="AN17" s="17">
        <v>0</v>
      </c>
      <c r="AO17" s="218">
        <v>5</v>
      </c>
      <c r="AP17" s="218">
        <v>7</v>
      </c>
    </row>
    <row r="18" spans="1:42" s="17" customFormat="1" x14ac:dyDescent="0.2">
      <c r="A18" s="36" t="s">
        <v>11</v>
      </c>
      <c r="B18" s="37"/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0</v>
      </c>
      <c r="V18" s="17">
        <v>0</v>
      </c>
      <c r="W18" s="17">
        <v>1</v>
      </c>
      <c r="X18" s="17">
        <v>0</v>
      </c>
      <c r="Y18" s="17">
        <v>48</v>
      </c>
      <c r="Z18" s="17">
        <v>35</v>
      </c>
      <c r="AA18" s="17">
        <v>1</v>
      </c>
      <c r="AB18" s="17">
        <v>0</v>
      </c>
      <c r="AC18" s="17">
        <v>1</v>
      </c>
      <c r="AD18" s="17">
        <v>1</v>
      </c>
      <c r="AE18" s="17">
        <v>3</v>
      </c>
      <c r="AF18" s="17">
        <v>0</v>
      </c>
      <c r="AG18" s="17">
        <v>1</v>
      </c>
      <c r="AH18" s="17">
        <v>0</v>
      </c>
      <c r="AI18" s="17">
        <v>1</v>
      </c>
      <c r="AJ18" s="17">
        <v>0</v>
      </c>
      <c r="AK18" s="17">
        <v>117</v>
      </c>
      <c r="AL18" s="17">
        <v>0</v>
      </c>
      <c r="AM18" s="17">
        <v>0</v>
      </c>
      <c r="AN18" s="17">
        <v>0</v>
      </c>
      <c r="AO18" s="218">
        <v>0</v>
      </c>
      <c r="AP18" s="218">
        <v>1</v>
      </c>
    </row>
    <row r="19" spans="1:42" s="17" customFormat="1" x14ac:dyDescent="0.2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</v>
      </c>
      <c r="R19" s="17">
        <v>0</v>
      </c>
      <c r="S19" s="17">
        <v>2</v>
      </c>
      <c r="T19" s="17">
        <v>5</v>
      </c>
      <c r="U19" s="17">
        <v>4</v>
      </c>
      <c r="V19" s="17">
        <v>3</v>
      </c>
      <c r="W19" s="17">
        <v>3</v>
      </c>
      <c r="X19" s="17">
        <v>4</v>
      </c>
      <c r="Y19" s="17">
        <v>9</v>
      </c>
      <c r="Z19" s="17">
        <v>7</v>
      </c>
      <c r="AA19" s="17">
        <v>3</v>
      </c>
      <c r="AB19" s="17">
        <v>8</v>
      </c>
      <c r="AC19" s="17">
        <v>11</v>
      </c>
      <c r="AD19" s="17">
        <v>7</v>
      </c>
      <c r="AE19" s="17">
        <v>1</v>
      </c>
      <c r="AF19" s="17">
        <v>4</v>
      </c>
      <c r="AG19" s="17">
        <v>6</v>
      </c>
      <c r="AH19" s="17">
        <v>5</v>
      </c>
      <c r="AI19" s="17">
        <v>2</v>
      </c>
      <c r="AJ19" s="17">
        <v>3</v>
      </c>
      <c r="AK19" s="17">
        <v>7</v>
      </c>
      <c r="AL19" s="17">
        <v>1</v>
      </c>
      <c r="AM19" s="17">
        <v>4</v>
      </c>
      <c r="AN19" s="17">
        <v>3</v>
      </c>
      <c r="AO19" s="218">
        <v>5</v>
      </c>
      <c r="AP19" s="218">
        <v>0</v>
      </c>
    </row>
    <row r="20" spans="1:42" s="17" customFormat="1" x14ac:dyDescent="0.2">
      <c r="A20" s="36" t="s">
        <v>13</v>
      </c>
      <c r="B20" s="37"/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0</v>
      </c>
      <c r="R20" s="17">
        <v>0</v>
      </c>
      <c r="S20" s="17">
        <v>6</v>
      </c>
      <c r="T20" s="17">
        <v>2</v>
      </c>
      <c r="U20" s="17">
        <v>1</v>
      </c>
      <c r="V20" s="17">
        <v>3</v>
      </c>
      <c r="W20" s="17">
        <v>0</v>
      </c>
      <c r="X20" s="17">
        <v>0</v>
      </c>
      <c r="Y20" s="17">
        <v>1</v>
      </c>
      <c r="Z20" s="17">
        <v>0</v>
      </c>
      <c r="AA20" s="17">
        <v>1</v>
      </c>
      <c r="AB20" s="17">
        <v>2</v>
      </c>
      <c r="AC20" s="17">
        <v>4</v>
      </c>
      <c r="AD20" s="17">
        <v>2</v>
      </c>
      <c r="AE20" s="17">
        <v>1</v>
      </c>
      <c r="AF20" s="17">
        <v>2</v>
      </c>
      <c r="AG20" s="17">
        <v>2</v>
      </c>
      <c r="AH20" s="17">
        <v>1</v>
      </c>
      <c r="AI20" s="17">
        <v>1</v>
      </c>
      <c r="AJ20" s="17">
        <v>1</v>
      </c>
      <c r="AK20" s="17">
        <v>0</v>
      </c>
      <c r="AL20" s="17">
        <v>0</v>
      </c>
      <c r="AM20" s="17">
        <v>4</v>
      </c>
      <c r="AN20" s="17">
        <v>22</v>
      </c>
      <c r="AO20" s="218">
        <v>35</v>
      </c>
      <c r="AP20" s="218">
        <v>27</v>
      </c>
    </row>
    <row r="21" spans="1:42" s="17" customFormat="1" x14ac:dyDescent="0.2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2</v>
      </c>
      <c r="R21" s="17">
        <v>2</v>
      </c>
      <c r="S21" s="17">
        <v>5</v>
      </c>
      <c r="T21" s="17">
        <v>3</v>
      </c>
      <c r="U21" s="17">
        <v>2</v>
      </c>
      <c r="V21" s="17">
        <v>1</v>
      </c>
      <c r="W21" s="17">
        <v>9</v>
      </c>
      <c r="X21" s="17">
        <v>4</v>
      </c>
      <c r="Y21" s="17">
        <v>1</v>
      </c>
      <c r="Z21" s="17">
        <v>4</v>
      </c>
      <c r="AA21" s="17">
        <v>2</v>
      </c>
      <c r="AB21" s="17">
        <v>4</v>
      </c>
      <c r="AC21" s="17">
        <v>7</v>
      </c>
      <c r="AD21" s="17">
        <v>12</v>
      </c>
      <c r="AE21" s="17">
        <v>4</v>
      </c>
      <c r="AF21" s="17">
        <v>6</v>
      </c>
      <c r="AG21" s="17">
        <v>4</v>
      </c>
      <c r="AH21" s="17">
        <v>2</v>
      </c>
      <c r="AI21" s="17">
        <v>3</v>
      </c>
      <c r="AJ21" s="17">
        <v>4</v>
      </c>
      <c r="AK21" s="17">
        <v>2</v>
      </c>
      <c r="AL21" s="17">
        <v>4</v>
      </c>
      <c r="AM21" s="17">
        <v>98</v>
      </c>
      <c r="AN21" s="17">
        <v>103</v>
      </c>
      <c r="AO21" s="218">
        <v>114</v>
      </c>
      <c r="AP21" s="218">
        <v>120</v>
      </c>
    </row>
    <row r="22" spans="1:42" s="17" customFormat="1" x14ac:dyDescent="0.2">
      <c r="A22" s="36" t="s">
        <v>15</v>
      </c>
      <c r="B22" s="37"/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7</v>
      </c>
      <c r="R22" s="17">
        <v>3</v>
      </c>
      <c r="S22" s="17">
        <v>18</v>
      </c>
      <c r="T22" s="17">
        <v>13</v>
      </c>
      <c r="U22" s="17">
        <v>8</v>
      </c>
      <c r="V22" s="17">
        <v>20</v>
      </c>
      <c r="W22" s="17">
        <v>19</v>
      </c>
      <c r="X22" s="17">
        <v>10</v>
      </c>
      <c r="Y22" s="17">
        <v>14</v>
      </c>
      <c r="Z22" s="17">
        <v>11</v>
      </c>
      <c r="AA22" s="17">
        <v>14</v>
      </c>
      <c r="AB22" s="17">
        <v>16</v>
      </c>
      <c r="AC22" s="17">
        <v>18</v>
      </c>
      <c r="AD22" s="17">
        <v>17</v>
      </c>
      <c r="AE22" s="17">
        <v>13</v>
      </c>
      <c r="AF22" s="17">
        <v>8</v>
      </c>
      <c r="AG22" s="17">
        <v>9</v>
      </c>
      <c r="AH22" s="17">
        <v>17</v>
      </c>
      <c r="AI22" s="17">
        <v>12</v>
      </c>
      <c r="AJ22" s="17">
        <v>16</v>
      </c>
      <c r="AK22" s="17">
        <v>8</v>
      </c>
      <c r="AL22" s="17">
        <v>16</v>
      </c>
      <c r="AM22" s="17">
        <v>128</v>
      </c>
      <c r="AN22" s="17">
        <v>188</v>
      </c>
      <c r="AO22" s="218">
        <v>184</v>
      </c>
      <c r="AP22" s="218">
        <v>169</v>
      </c>
    </row>
    <row r="23" spans="1:42" s="17" customFormat="1" x14ac:dyDescent="0.2">
      <c r="A23" s="36" t="s">
        <v>16</v>
      </c>
      <c r="B23" s="37"/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35</v>
      </c>
      <c r="R23" s="17">
        <v>37</v>
      </c>
      <c r="S23" s="17">
        <v>73</v>
      </c>
      <c r="T23" s="17">
        <v>61</v>
      </c>
      <c r="U23" s="17">
        <v>62</v>
      </c>
      <c r="V23" s="17">
        <v>70</v>
      </c>
      <c r="W23" s="17">
        <v>81</v>
      </c>
      <c r="X23" s="17">
        <v>54</v>
      </c>
      <c r="Y23" s="17">
        <v>70</v>
      </c>
      <c r="Z23" s="17">
        <v>53</v>
      </c>
      <c r="AA23" s="17">
        <v>58</v>
      </c>
      <c r="AB23" s="17">
        <v>49</v>
      </c>
      <c r="AC23" s="17">
        <v>83</v>
      </c>
      <c r="AD23" s="17">
        <v>81</v>
      </c>
      <c r="AE23" s="17">
        <v>92</v>
      </c>
      <c r="AF23" s="17">
        <v>94</v>
      </c>
      <c r="AG23" s="17">
        <v>73</v>
      </c>
      <c r="AH23" s="17">
        <v>76</v>
      </c>
      <c r="AI23" s="17">
        <v>106</v>
      </c>
      <c r="AJ23" s="17">
        <v>138</v>
      </c>
      <c r="AK23" s="17">
        <v>104</v>
      </c>
      <c r="AL23" s="17">
        <v>73</v>
      </c>
      <c r="AM23" s="17">
        <v>186</v>
      </c>
      <c r="AN23" s="17">
        <v>228</v>
      </c>
      <c r="AO23" s="218">
        <v>277</v>
      </c>
      <c r="AP23" s="218">
        <v>260</v>
      </c>
    </row>
    <row r="24" spans="1:42" s="17" customFormat="1" x14ac:dyDescent="0.2">
      <c r="A24" s="36" t="s">
        <v>17</v>
      </c>
      <c r="B24" s="37"/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63</v>
      </c>
      <c r="R24" s="17">
        <v>47</v>
      </c>
      <c r="S24" s="17">
        <v>175</v>
      </c>
      <c r="T24" s="17">
        <v>126</v>
      </c>
      <c r="U24" s="17">
        <v>115</v>
      </c>
      <c r="V24" s="17">
        <v>140</v>
      </c>
      <c r="W24" s="17">
        <v>155</v>
      </c>
      <c r="X24" s="17">
        <v>131</v>
      </c>
      <c r="Y24" s="17">
        <v>162</v>
      </c>
      <c r="Z24" s="17">
        <v>136</v>
      </c>
      <c r="AA24" s="17">
        <v>116</v>
      </c>
      <c r="AB24" s="17">
        <v>137</v>
      </c>
      <c r="AC24" s="17">
        <v>146</v>
      </c>
      <c r="AD24" s="17">
        <v>184</v>
      </c>
      <c r="AE24" s="17">
        <v>158</v>
      </c>
      <c r="AF24" s="17">
        <v>160</v>
      </c>
      <c r="AG24" s="17">
        <v>154</v>
      </c>
      <c r="AH24" s="17">
        <v>146</v>
      </c>
      <c r="AI24" s="17">
        <v>220</v>
      </c>
      <c r="AJ24" s="17">
        <v>344</v>
      </c>
      <c r="AK24" s="17">
        <v>206</v>
      </c>
      <c r="AL24" s="17">
        <v>148</v>
      </c>
      <c r="AM24" s="17">
        <v>237</v>
      </c>
      <c r="AN24" s="17">
        <v>339</v>
      </c>
      <c r="AO24" s="218">
        <v>312</v>
      </c>
      <c r="AP24" s="218">
        <v>317</v>
      </c>
    </row>
    <row r="25" spans="1:42" s="17" customFormat="1" x14ac:dyDescent="0.2">
      <c r="A25" s="36" t="s">
        <v>18</v>
      </c>
      <c r="B25" s="37"/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89</v>
      </c>
      <c r="R25" s="17">
        <v>59</v>
      </c>
      <c r="S25" s="17">
        <v>278</v>
      </c>
      <c r="T25" s="17">
        <v>204</v>
      </c>
      <c r="U25" s="17">
        <v>159</v>
      </c>
      <c r="V25" s="17">
        <v>189</v>
      </c>
      <c r="W25" s="17">
        <v>224</v>
      </c>
      <c r="X25" s="17">
        <v>188</v>
      </c>
      <c r="Y25" s="17">
        <v>239</v>
      </c>
      <c r="Z25" s="17">
        <v>193</v>
      </c>
      <c r="AA25" s="17">
        <v>172</v>
      </c>
      <c r="AB25" s="17">
        <v>169</v>
      </c>
      <c r="AC25" s="17">
        <v>197</v>
      </c>
      <c r="AD25" s="17">
        <v>263</v>
      </c>
      <c r="AE25" s="17">
        <v>248</v>
      </c>
      <c r="AF25" s="17">
        <v>279</v>
      </c>
      <c r="AG25" s="17">
        <v>213</v>
      </c>
      <c r="AH25" s="17">
        <v>249</v>
      </c>
      <c r="AI25" s="17">
        <v>291</v>
      </c>
      <c r="AJ25" s="17">
        <v>513</v>
      </c>
      <c r="AK25" s="17">
        <v>354</v>
      </c>
      <c r="AL25" s="17">
        <v>249</v>
      </c>
      <c r="AM25" s="17">
        <v>260</v>
      </c>
      <c r="AN25" s="17">
        <v>341</v>
      </c>
      <c r="AO25" s="218">
        <v>378</v>
      </c>
      <c r="AP25" s="218">
        <v>415</v>
      </c>
    </row>
    <row r="26" spans="1:42" s="17" customFormat="1" x14ac:dyDescent="0.2">
      <c r="A26" s="36" t="s">
        <v>19</v>
      </c>
      <c r="B26" s="37"/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115</v>
      </c>
      <c r="R26" s="17">
        <v>74</v>
      </c>
      <c r="S26" s="17">
        <v>265</v>
      </c>
      <c r="T26" s="17">
        <v>241</v>
      </c>
      <c r="U26" s="17">
        <v>198</v>
      </c>
      <c r="V26" s="17">
        <v>242</v>
      </c>
      <c r="W26" s="17">
        <v>308</v>
      </c>
      <c r="X26" s="17">
        <v>225</v>
      </c>
      <c r="Y26" s="17">
        <v>263</v>
      </c>
      <c r="Z26" s="17">
        <v>235</v>
      </c>
      <c r="AA26" s="17">
        <v>195</v>
      </c>
      <c r="AB26" s="17">
        <v>217</v>
      </c>
      <c r="AC26" s="17">
        <v>256</v>
      </c>
      <c r="AD26" s="17">
        <v>344</v>
      </c>
      <c r="AE26" s="17">
        <v>289</v>
      </c>
      <c r="AF26" s="17">
        <v>301</v>
      </c>
      <c r="AG26" s="17">
        <v>285</v>
      </c>
      <c r="AH26" s="17">
        <v>286</v>
      </c>
      <c r="AI26" s="17">
        <v>336</v>
      </c>
      <c r="AJ26" s="17">
        <v>647</v>
      </c>
      <c r="AK26" s="17">
        <v>429</v>
      </c>
      <c r="AL26" s="17">
        <v>307</v>
      </c>
      <c r="AM26" s="17">
        <v>314</v>
      </c>
      <c r="AN26" s="17">
        <v>340</v>
      </c>
      <c r="AO26" s="218">
        <v>369</v>
      </c>
      <c r="AP26" s="218">
        <v>401</v>
      </c>
    </row>
    <row r="27" spans="1:42" s="17" customFormat="1" x14ac:dyDescent="0.2">
      <c r="A27" s="36" t="s">
        <v>20</v>
      </c>
      <c r="B27" s="37"/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86</v>
      </c>
      <c r="R27" s="17">
        <v>78</v>
      </c>
      <c r="S27" s="17">
        <v>244</v>
      </c>
      <c r="T27" s="17">
        <v>274</v>
      </c>
      <c r="U27" s="17">
        <v>204</v>
      </c>
      <c r="V27" s="17">
        <v>244</v>
      </c>
      <c r="W27" s="17">
        <v>281</v>
      </c>
      <c r="X27" s="17">
        <v>221</v>
      </c>
      <c r="Y27" s="17">
        <v>325</v>
      </c>
      <c r="Z27" s="17">
        <v>245</v>
      </c>
      <c r="AA27" s="17">
        <v>234</v>
      </c>
      <c r="AB27" s="17">
        <v>249</v>
      </c>
      <c r="AC27" s="17">
        <v>244</v>
      </c>
      <c r="AD27" s="17">
        <v>346</v>
      </c>
      <c r="AE27" s="17">
        <v>363</v>
      </c>
      <c r="AF27" s="17">
        <v>335</v>
      </c>
      <c r="AG27" s="17">
        <v>313</v>
      </c>
      <c r="AH27" s="17">
        <v>302</v>
      </c>
      <c r="AI27" s="17">
        <v>333</v>
      </c>
      <c r="AJ27" s="17">
        <v>626</v>
      </c>
      <c r="AK27" s="17">
        <v>474</v>
      </c>
      <c r="AL27" s="17">
        <v>348</v>
      </c>
      <c r="AM27" s="17">
        <v>286</v>
      </c>
      <c r="AN27" s="17">
        <v>278</v>
      </c>
      <c r="AO27" s="218">
        <v>271</v>
      </c>
      <c r="AP27" s="218">
        <v>367</v>
      </c>
    </row>
    <row r="28" spans="1:42" s="17" customFormat="1" x14ac:dyDescent="0.2">
      <c r="A28" s="36" t="s">
        <v>21</v>
      </c>
      <c r="B28" s="37"/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96</v>
      </c>
      <c r="R28" s="17">
        <v>80</v>
      </c>
      <c r="S28" s="17">
        <v>265</v>
      </c>
      <c r="T28" s="17">
        <v>250</v>
      </c>
      <c r="U28" s="17">
        <v>203</v>
      </c>
      <c r="V28" s="17">
        <v>228</v>
      </c>
      <c r="W28" s="17">
        <v>259</v>
      </c>
      <c r="X28" s="17">
        <v>232</v>
      </c>
      <c r="Y28" s="17">
        <v>321</v>
      </c>
      <c r="Z28" s="17">
        <v>281</v>
      </c>
      <c r="AA28" s="17">
        <v>223</v>
      </c>
      <c r="AB28" s="17">
        <v>261</v>
      </c>
      <c r="AC28" s="17">
        <v>275</v>
      </c>
      <c r="AD28" s="17">
        <v>345</v>
      </c>
      <c r="AE28" s="17">
        <v>322</v>
      </c>
      <c r="AF28" s="17">
        <v>332</v>
      </c>
      <c r="AG28" s="17">
        <v>297</v>
      </c>
      <c r="AH28" s="17">
        <v>281</v>
      </c>
      <c r="AI28" s="17">
        <v>341</v>
      </c>
      <c r="AJ28" s="17">
        <v>636</v>
      </c>
      <c r="AK28" s="17">
        <v>427</v>
      </c>
      <c r="AL28" s="17">
        <v>325</v>
      </c>
      <c r="AM28" s="17">
        <v>227</v>
      </c>
      <c r="AN28" s="17">
        <v>254</v>
      </c>
      <c r="AO28" s="218">
        <v>267</v>
      </c>
      <c r="AP28" s="218">
        <v>328</v>
      </c>
    </row>
    <row r="29" spans="1:42" s="17" customFormat="1" x14ac:dyDescent="0.2">
      <c r="A29" s="36" t="s">
        <v>22</v>
      </c>
      <c r="B29" s="37"/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100</v>
      </c>
      <c r="R29" s="17">
        <v>88</v>
      </c>
      <c r="S29" s="17">
        <v>279</v>
      </c>
      <c r="T29" s="17">
        <v>308</v>
      </c>
      <c r="U29" s="17">
        <v>220</v>
      </c>
      <c r="V29" s="17">
        <v>239</v>
      </c>
      <c r="W29" s="17">
        <v>283</v>
      </c>
      <c r="X29" s="17">
        <v>249</v>
      </c>
      <c r="Y29" s="17">
        <v>325</v>
      </c>
      <c r="Z29" s="17">
        <v>306</v>
      </c>
      <c r="AA29" s="17">
        <v>257</v>
      </c>
      <c r="AB29" s="17">
        <v>275</v>
      </c>
      <c r="AC29" s="17">
        <v>297</v>
      </c>
      <c r="AD29" s="17">
        <v>418</v>
      </c>
      <c r="AE29" s="17">
        <v>346</v>
      </c>
      <c r="AF29" s="17">
        <v>329</v>
      </c>
      <c r="AG29" s="17">
        <v>303</v>
      </c>
      <c r="AH29" s="17">
        <v>351</v>
      </c>
      <c r="AI29" s="17">
        <v>311</v>
      </c>
      <c r="AJ29" s="17">
        <v>589</v>
      </c>
      <c r="AK29" s="17">
        <v>510</v>
      </c>
      <c r="AL29" s="17">
        <v>364</v>
      </c>
      <c r="AM29" s="17">
        <v>267</v>
      </c>
      <c r="AN29" s="17">
        <v>255</v>
      </c>
      <c r="AO29" s="218">
        <v>294</v>
      </c>
      <c r="AP29" s="218">
        <v>335</v>
      </c>
    </row>
    <row r="30" spans="1:42" s="17" customFormat="1" x14ac:dyDescent="0.2">
      <c r="A30" s="36" t="s">
        <v>23</v>
      </c>
      <c r="B30" s="37"/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90</v>
      </c>
      <c r="R30" s="17">
        <v>102</v>
      </c>
      <c r="S30" s="17">
        <v>268</v>
      </c>
      <c r="T30" s="17">
        <v>276</v>
      </c>
      <c r="U30" s="17">
        <v>198</v>
      </c>
      <c r="V30" s="17">
        <v>235</v>
      </c>
      <c r="W30" s="17">
        <v>292</v>
      </c>
      <c r="X30" s="17">
        <v>226</v>
      </c>
      <c r="Y30" s="17">
        <v>355</v>
      </c>
      <c r="Z30" s="17">
        <v>303</v>
      </c>
      <c r="AA30" s="17">
        <v>245</v>
      </c>
      <c r="AB30" s="17">
        <v>261</v>
      </c>
      <c r="AC30" s="17">
        <v>274</v>
      </c>
      <c r="AD30" s="17">
        <v>401</v>
      </c>
      <c r="AE30" s="17">
        <v>409</v>
      </c>
      <c r="AF30" s="17">
        <v>388</v>
      </c>
      <c r="AG30" s="17">
        <v>336</v>
      </c>
      <c r="AH30" s="17">
        <v>373</v>
      </c>
      <c r="AI30" s="17">
        <v>354</v>
      </c>
      <c r="AJ30" s="17">
        <v>528</v>
      </c>
      <c r="AK30" s="17">
        <v>456</v>
      </c>
      <c r="AL30" s="17">
        <v>372</v>
      </c>
      <c r="AM30" s="17">
        <v>263</v>
      </c>
      <c r="AN30" s="17">
        <v>258</v>
      </c>
      <c r="AO30" s="218">
        <v>284</v>
      </c>
      <c r="AP30" s="218">
        <v>335</v>
      </c>
    </row>
    <row r="31" spans="1:42" s="17" customFormat="1" x14ac:dyDescent="0.2">
      <c r="A31" s="36" t="s">
        <v>24</v>
      </c>
      <c r="B31" s="37"/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61</v>
      </c>
      <c r="R31" s="17">
        <v>43</v>
      </c>
      <c r="S31" s="17">
        <v>140</v>
      </c>
      <c r="T31" s="17">
        <v>152</v>
      </c>
      <c r="U31" s="17">
        <v>103</v>
      </c>
      <c r="V31" s="17">
        <v>125</v>
      </c>
      <c r="W31" s="17">
        <v>152</v>
      </c>
      <c r="X31" s="17">
        <v>124</v>
      </c>
      <c r="Y31" s="17">
        <v>187</v>
      </c>
      <c r="Z31" s="17">
        <v>162</v>
      </c>
      <c r="AA31" s="17">
        <v>142</v>
      </c>
      <c r="AB31" s="17">
        <v>173</v>
      </c>
      <c r="AC31" s="17">
        <v>192</v>
      </c>
      <c r="AD31" s="17">
        <v>246</v>
      </c>
      <c r="AE31" s="17">
        <v>237</v>
      </c>
      <c r="AF31" s="17">
        <v>252</v>
      </c>
      <c r="AG31" s="17">
        <v>192</v>
      </c>
      <c r="AH31" s="17">
        <v>214</v>
      </c>
      <c r="AI31" s="17">
        <v>208</v>
      </c>
      <c r="AJ31" s="17">
        <v>324</v>
      </c>
      <c r="AK31" s="17">
        <v>272</v>
      </c>
      <c r="AL31" s="17">
        <v>173</v>
      </c>
      <c r="AM31" s="17">
        <v>173</v>
      </c>
      <c r="AN31" s="17">
        <v>158</v>
      </c>
      <c r="AO31" s="218">
        <v>174</v>
      </c>
      <c r="AP31" s="218">
        <v>202</v>
      </c>
    </row>
    <row r="32" spans="1:42" s="17" customFormat="1" x14ac:dyDescent="0.2">
      <c r="A32" s="36" t="s">
        <v>795</v>
      </c>
      <c r="B32" s="37"/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22</v>
      </c>
      <c r="R32" s="17">
        <v>9</v>
      </c>
      <c r="S32" s="17">
        <v>39</v>
      </c>
      <c r="T32" s="17">
        <v>33</v>
      </c>
      <c r="U32" s="17">
        <v>33</v>
      </c>
      <c r="V32" s="17">
        <v>33</v>
      </c>
      <c r="W32" s="17">
        <v>33</v>
      </c>
      <c r="X32" s="17">
        <v>25</v>
      </c>
      <c r="Y32" s="17">
        <v>56</v>
      </c>
      <c r="Z32" s="17">
        <v>48</v>
      </c>
      <c r="AA32" s="17">
        <v>37</v>
      </c>
      <c r="AB32" s="17">
        <v>46</v>
      </c>
      <c r="AC32" s="17">
        <v>43</v>
      </c>
      <c r="AD32" s="17">
        <v>70</v>
      </c>
      <c r="AE32" s="17">
        <v>61</v>
      </c>
      <c r="AF32" s="17">
        <v>83</v>
      </c>
      <c r="AG32" s="17">
        <v>65</v>
      </c>
      <c r="AH32" s="17">
        <v>68</v>
      </c>
      <c r="AI32" s="17">
        <v>64</v>
      </c>
      <c r="AJ32" s="17">
        <v>89</v>
      </c>
      <c r="AK32" s="17">
        <v>64</v>
      </c>
      <c r="AL32" s="17">
        <v>71</v>
      </c>
      <c r="AM32" s="17">
        <v>46</v>
      </c>
      <c r="AN32" s="17">
        <v>48</v>
      </c>
      <c r="AO32" s="218">
        <v>49</v>
      </c>
      <c r="AP32" s="218">
        <v>66</v>
      </c>
    </row>
    <row r="33" spans="1:42" s="17" customFormat="1" x14ac:dyDescent="0.2">
      <c r="A33" s="36"/>
      <c r="B33" s="37"/>
      <c r="C33" s="37"/>
      <c r="D33" s="37"/>
      <c r="E33" s="37"/>
      <c r="F33" s="37"/>
      <c r="AO33" s="218"/>
      <c r="AP33" s="218"/>
    </row>
    <row r="34" spans="1:42" ht="12.75" x14ac:dyDescent="0.2">
      <c r="A34" s="49" t="s">
        <v>27</v>
      </c>
      <c r="B34" s="50"/>
      <c r="C34" s="50"/>
      <c r="D34" s="50"/>
      <c r="E34" s="50"/>
      <c r="F34" s="50"/>
    </row>
    <row r="35" spans="1:42" x14ac:dyDescent="0.2">
      <c r="A35" s="16" t="s">
        <v>628</v>
      </c>
    </row>
    <row r="36" spans="1:42" s="19" customFormat="1" x14ac:dyDescent="0.2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20</v>
      </c>
      <c r="R36" s="19">
        <v>1060.8800000000001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96.73</v>
      </c>
      <c r="Y36" s="19">
        <v>25</v>
      </c>
      <c r="Z36" s="19">
        <v>232.35</v>
      </c>
      <c r="AA36" s="19">
        <v>231.34</v>
      </c>
      <c r="AB36" s="19">
        <v>1547.92</v>
      </c>
      <c r="AC36" s="19">
        <v>46.99</v>
      </c>
      <c r="AD36" s="19">
        <v>0</v>
      </c>
      <c r="AE36" s="19">
        <v>377.6</v>
      </c>
      <c r="AF36" s="19">
        <v>0</v>
      </c>
      <c r="AG36" s="19">
        <v>0</v>
      </c>
      <c r="AH36" s="19">
        <v>0</v>
      </c>
      <c r="AI36" s="19">
        <v>256.06</v>
      </c>
      <c r="AJ36" s="19">
        <v>129.06</v>
      </c>
      <c r="AK36" s="19">
        <v>561.79</v>
      </c>
      <c r="AL36" s="19">
        <v>0</v>
      </c>
      <c r="AM36" s="19">
        <v>73.27</v>
      </c>
      <c r="AN36" s="19">
        <v>0</v>
      </c>
      <c r="AO36" s="224">
        <v>699.74</v>
      </c>
      <c r="AP36" s="224">
        <v>1085.17</v>
      </c>
    </row>
    <row r="37" spans="1:42" s="19" customFormat="1" x14ac:dyDescent="0.2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20377.080000000002</v>
      </c>
      <c r="Z37" s="19">
        <v>8995.18</v>
      </c>
      <c r="AA37" s="19">
        <v>7904</v>
      </c>
      <c r="AB37" s="19">
        <v>0</v>
      </c>
      <c r="AC37" s="19">
        <v>0</v>
      </c>
      <c r="AD37" s="19">
        <v>0</v>
      </c>
      <c r="AE37" s="19">
        <v>8821.8700000000008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224">
        <v>0</v>
      </c>
      <c r="AP37" s="224">
        <v>7.49</v>
      </c>
    </row>
    <row r="38" spans="1:42" s="19" customFormat="1" x14ac:dyDescent="0.2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428.77</v>
      </c>
      <c r="R38" s="19">
        <v>0</v>
      </c>
      <c r="S38" s="19">
        <v>0</v>
      </c>
      <c r="T38" s="19">
        <v>205.97</v>
      </c>
      <c r="U38" s="19">
        <v>491.29</v>
      </c>
      <c r="V38" s="19">
        <v>11.75</v>
      </c>
      <c r="W38" s="19">
        <v>0</v>
      </c>
      <c r="X38" s="19">
        <v>0</v>
      </c>
      <c r="Y38" s="19">
        <v>168.46</v>
      </c>
      <c r="Z38" s="19">
        <v>0</v>
      </c>
      <c r="AA38" s="19">
        <v>585.79</v>
      </c>
      <c r="AB38" s="19">
        <v>155.57</v>
      </c>
      <c r="AC38" s="19">
        <v>0</v>
      </c>
      <c r="AD38" s="19">
        <v>57.06</v>
      </c>
      <c r="AE38" s="19">
        <v>0</v>
      </c>
      <c r="AF38" s="19">
        <v>581.66999999999996</v>
      </c>
      <c r="AG38" s="19">
        <v>0</v>
      </c>
      <c r="AH38" s="19">
        <v>8.1300000000000008</v>
      </c>
      <c r="AI38" s="19">
        <v>0</v>
      </c>
      <c r="AJ38" s="19">
        <v>253.88</v>
      </c>
      <c r="AK38" s="19">
        <v>1368.26</v>
      </c>
      <c r="AL38" s="19">
        <v>0</v>
      </c>
      <c r="AM38" s="19">
        <v>0</v>
      </c>
      <c r="AN38" s="19">
        <v>0</v>
      </c>
      <c r="AO38" s="224">
        <v>860.96</v>
      </c>
      <c r="AP38" s="224">
        <v>0</v>
      </c>
    </row>
    <row r="39" spans="1:42" s="19" customFormat="1" x14ac:dyDescent="0.2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215.66</v>
      </c>
      <c r="T39" s="19">
        <v>0</v>
      </c>
      <c r="U39" s="19">
        <v>0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0</v>
      </c>
      <c r="AG39" s="19">
        <v>0</v>
      </c>
      <c r="AH39" s="19">
        <v>36.25</v>
      </c>
      <c r="AI39" s="19">
        <v>364.31</v>
      </c>
      <c r="AJ39" s="19">
        <v>0</v>
      </c>
      <c r="AK39" s="19">
        <v>0</v>
      </c>
      <c r="AL39" s="19">
        <v>0</v>
      </c>
      <c r="AM39" s="19">
        <v>738.8</v>
      </c>
      <c r="AN39" s="19">
        <v>0</v>
      </c>
      <c r="AO39" s="224">
        <v>6438.22</v>
      </c>
      <c r="AP39" s="224">
        <v>3831.19</v>
      </c>
    </row>
    <row r="40" spans="1:42" s="19" customFormat="1" x14ac:dyDescent="0.2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0</v>
      </c>
      <c r="S40" s="19">
        <v>489.25</v>
      </c>
      <c r="T40" s="19">
        <v>356.53</v>
      </c>
      <c r="U40" s="19">
        <v>0</v>
      </c>
      <c r="V40" s="19">
        <v>0</v>
      </c>
      <c r="W40" s="19">
        <v>812.69</v>
      </c>
      <c r="X40" s="19">
        <v>450.08</v>
      </c>
      <c r="Y40" s="19">
        <v>183.66</v>
      </c>
      <c r="Z40" s="19">
        <v>167.75</v>
      </c>
      <c r="AA40" s="19">
        <v>0</v>
      </c>
      <c r="AB40" s="19">
        <v>0</v>
      </c>
      <c r="AC40" s="19">
        <v>523.08000000000004</v>
      </c>
      <c r="AD40" s="19">
        <v>1635.99</v>
      </c>
      <c r="AE40" s="19">
        <v>0</v>
      </c>
      <c r="AF40" s="19">
        <v>602.16999999999996</v>
      </c>
      <c r="AG40" s="19">
        <v>60</v>
      </c>
      <c r="AH40" s="19">
        <v>0</v>
      </c>
      <c r="AI40" s="19">
        <v>7.25</v>
      </c>
      <c r="AJ40" s="19">
        <v>0</v>
      </c>
      <c r="AK40" s="19">
        <v>207.12</v>
      </c>
      <c r="AL40" s="19">
        <v>138.54</v>
      </c>
      <c r="AM40" s="19">
        <v>8013.89</v>
      </c>
      <c r="AN40" s="19">
        <v>1961.55</v>
      </c>
      <c r="AO40" s="224">
        <v>5699.22</v>
      </c>
      <c r="AP40" s="224">
        <v>9033.25</v>
      </c>
    </row>
    <row r="41" spans="1:42" s="19" customFormat="1" x14ac:dyDescent="0.2">
      <c r="A41" s="28" t="s">
        <v>15</v>
      </c>
      <c r="B41" s="32"/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9137.2800000000007</v>
      </c>
      <c r="R41" s="19">
        <v>532.76</v>
      </c>
      <c r="S41" s="19">
        <v>6745.4</v>
      </c>
      <c r="T41" s="19">
        <v>4969.05</v>
      </c>
      <c r="U41" s="19">
        <v>788.14</v>
      </c>
      <c r="V41" s="19">
        <v>3986.58</v>
      </c>
      <c r="W41" s="19">
        <v>2199.81</v>
      </c>
      <c r="X41" s="19">
        <v>711.6</v>
      </c>
      <c r="Y41" s="19">
        <v>4601.6099999999997</v>
      </c>
      <c r="Z41" s="19">
        <v>251.6</v>
      </c>
      <c r="AA41" s="19">
        <v>1235.1199999999999</v>
      </c>
      <c r="AB41" s="19">
        <v>2034.8</v>
      </c>
      <c r="AC41" s="19">
        <v>622.37</v>
      </c>
      <c r="AD41" s="19">
        <v>2228.2600000000002</v>
      </c>
      <c r="AE41" s="19">
        <v>0</v>
      </c>
      <c r="AF41" s="19">
        <v>1040</v>
      </c>
      <c r="AG41" s="19">
        <v>34.159999999999997</v>
      </c>
      <c r="AH41" s="19">
        <v>1243.94</v>
      </c>
      <c r="AI41" s="19">
        <v>0</v>
      </c>
      <c r="AJ41" s="19">
        <v>714.29</v>
      </c>
      <c r="AK41" s="19">
        <v>462.05</v>
      </c>
      <c r="AL41" s="19">
        <v>170.94</v>
      </c>
      <c r="AM41" s="19">
        <v>8562.1</v>
      </c>
      <c r="AN41" s="19">
        <v>6260.94</v>
      </c>
      <c r="AO41" s="224">
        <v>5536.94</v>
      </c>
      <c r="AP41" s="224">
        <v>10430.1</v>
      </c>
    </row>
    <row r="42" spans="1:42" s="19" customFormat="1" x14ac:dyDescent="0.2">
      <c r="A42" s="28" t="s">
        <v>16</v>
      </c>
      <c r="B42" s="32"/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15316.11</v>
      </c>
      <c r="R42" s="19">
        <v>39220.17</v>
      </c>
      <c r="S42" s="19">
        <v>53981.63</v>
      </c>
      <c r="T42" s="19">
        <v>44040.02</v>
      </c>
      <c r="U42" s="19">
        <v>40170.25</v>
      </c>
      <c r="V42" s="19">
        <v>78723.08</v>
      </c>
      <c r="W42" s="19">
        <v>41788.980000000003</v>
      </c>
      <c r="X42" s="19">
        <v>35868.26</v>
      </c>
      <c r="Y42" s="19">
        <v>33799.11</v>
      </c>
      <c r="Z42" s="19">
        <v>17113.82</v>
      </c>
      <c r="AA42" s="19">
        <v>38215.08</v>
      </c>
      <c r="AB42" s="19">
        <v>8069.14</v>
      </c>
      <c r="AC42" s="19">
        <v>42230.81</v>
      </c>
      <c r="AD42" s="19">
        <v>31950.62</v>
      </c>
      <c r="AE42" s="19">
        <v>36548.68</v>
      </c>
      <c r="AF42" s="19">
        <v>37800.22</v>
      </c>
      <c r="AG42" s="19">
        <v>22070.5</v>
      </c>
      <c r="AH42" s="19">
        <v>25335.07</v>
      </c>
      <c r="AI42" s="19">
        <v>39592.019999999997</v>
      </c>
      <c r="AJ42" s="19">
        <v>65514.09</v>
      </c>
      <c r="AK42" s="19">
        <v>40064.870000000003</v>
      </c>
      <c r="AL42" s="19">
        <v>11923.57</v>
      </c>
      <c r="AM42" s="19">
        <v>85234.68</v>
      </c>
      <c r="AN42" s="19">
        <v>61049.31</v>
      </c>
      <c r="AO42" s="224">
        <v>109728.6</v>
      </c>
      <c r="AP42" s="224">
        <v>114792.19</v>
      </c>
    </row>
    <row r="43" spans="1:42" s="19" customFormat="1" x14ac:dyDescent="0.2">
      <c r="A43" s="28" t="s">
        <v>17</v>
      </c>
      <c r="B43" s="32"/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56279.51</v>
      </c>
      <c r="R43" s="19">
        <v>56817.41</v>
      </c>
      <c r="S43" s="19">
        <v>216599.71</v>
      </c>
      <c r="T43" s="19">
        <v>152282.1</v>
      </c>
      <c r="U43" s="19">
        <v>115670.45</v>
      </c>
      <c r="V43" s="19">
        <v>89461.45</v>
      </c>
      <c r="W43" s="19">
        <v>184516.62</v>
      </c>
      <c r="X43" s="19">
        <v>139825.14000000001</v>
      </c>
      <c r="Y43" s="19">
        <v>115325.71</v>
      </c>
      <c r="Z43" s="19">
        <v>119012.94</v>
      </c>
      <c r="AA43" s="19">
        <v>110796.56</v>
      </c>
      <c r="AB43" s="19">
        <v>112016.61</v>
      </c>
      <c r="AC43" s="19">
        <v>172955.38</v>
      </c>
      <c r="AD43" s="19">
        <v>118331.7</v>
      </c>
      <c r="AE43" s="19">
        <v>103824.49</v>
      </c>
      <c r="AF43" s="19">
        <v>81186.490000000005</v>
      </c>
      <c r="AG43" s="19">
        <v>79256.75</v>
      </c>
      <c r="AH43" s="19">
        <v>53888.29</v>
      </c>
      <c r="AI43" s="19">
        <v>80193.97</v>
      </c>
      <c r="AJ43" s="19">
        <v>285141.99</v>
      </c>
      <c r="AK43" s="19">
        <v>142827.34</v>
      </c>
      <c r="AL43" s="19">
        <v>56733.53</v>
      </c>
      <c r="AM43" s="19">
        <v>136643.17000000001</v>
      </c>
      <c r="AN43" s="19">
        <v>131188.4</v>
      </c>
      <c r="AO43" s="224">
        <v>187465.88</v>
      </c>
      <c r="AP43" s="224">
        <v>199510.26</v>
      </c>
    </row>
    <row r="44" spans="1:42" s="19" customFormat="1" x14ac:dyDescent="0.2">
      <c r="A44" s="28" t="s">
        <v>18</v>
      </c>
      <c r="B44" s="32"/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88687.47</v>
      </c>
      <c r="R44" s="19">
        <v>80197.570000000007</v>
      </c>
      <c r="S44" s="19">
        <v>393291.25</v>
      </c>
      <c r="T44" s="19">
        <v>302224.34000000003</v>
      </c>
      <c r="U44" s="19">
        <v>196436.92</v>
      </c>
      <c r="V44" s="19">
        <v>195104.9</v>
      </c>
      <c r="W44" s="19">
        <v>392181.53</v>
      </c>
      <c r="X44" s="19">
        <v>236778.27</v>
      </c>
      <c r="Y44" s="19">
        <v>246702.17</v>
      </c>
      <c r="Z44" s="19">
        <v>318534.83</v>
      </c>
      <c r="AA44" s="19">
        <v>242051.44</v>
      </c>
      <c r="AB44" s="19">
        <v>189139.3</v>
      </c>
      <c r="AC44" s="19">
        <v>206059.65</v>
      </c>
      <c r="AD44" s="19">
        <v>205571.75</v>
      </c>
      <c r="AE44" s="19">
        <v>299680.74</v>
      </c>
      <c r="AF44" s="19">
        <v>300495.87</v>
      </c>
      <c r="AG44" s="19">
        <v>186703.05</v>
      </c>
      <c r="AH44" s="19">
        <v>223571.38</v>
      </c>
      <c r="AI44" s="19">
        <v>222302.76</v>
      </c>
      <c r="AJ44" s="19">
        <v>598076.79</v>
      </c>
      <c r="AK44" s="19">
        <v>313716.33</v>
      </c>
      <c r="AL44" s="19">
        <v>121862.13</v>
      </c>
      <c r="AM44" s="19">
        <v>190350.88</v>
      </c>
      <c r="AN44" s="19">
        <v>171568.79</v>
      </c>
      <c r="AO44" s="224">
        <v>191682.41</v>
      </c>
      <c r="AP44" s="224">
        <v>289948.33</v>
      </c>
    </row>
    <row r="45" spans="1:42" s="19" customFormat="1" x14ac:dyDescent="0.2">
      <c r="A45" s="28" t="s">
        <v>19</v>
      </c>
      <c r="B45" s="32"/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137050.32999999999</v>
      </c>
      <c r="R45" s="19">
        <v>114570.29</v>
      </c>
      <c r="S45" s="19">
        <v>369505.87</v>
      </c>
      <c r="T45" s="19">
        <v>372491.54</v>
      </c>
      <c r="U45" s="19">
        <v>287447.25</v>
      </c>
      <c r="V45" s="19">
        <v>251976.95</v>
      </c>
      <c r="W45" s="19">
        <v>561293.56999999995</v>
      </c>
      <c r="X45" s="19">
        <v>388461.11</v>
      </c>
      <c r="Y45" s="19">
        <v>337234.38</v>
      </c>
      <c r="Z45" s="19">
        <v>279118.09999999998</v>
      </c>
      <c r="AA45" s="19">
        <v>282179.86</v>
      </c>
      <c r="AB45" s="19">
        <v>333878.11</v>
      </c>
      <c r="AC45" s="19">
        <v>403516.5</v>
      </c>
      <c r="AD45" s="19">
        <v>521771.02</v>
      </c>
      <c r="AE45" s="19">
        <v>306634.99</v>
      </c>
      <c r="AF45" s="19">
        <v>329653.90999999997</v>
      </c>
      <c r="AG45" s="19">
        <v>348105.01</v>
      </c>
      <c r="AH45" s="19">
        <v>374710.27</v>
      </c>
      <c r="AI45" s="19">
        <v>182080.19</v>
      </c>
      <c r="AJ45" s="19">
        <v>791617.05</v>
      </c>
      <c r="AK45" s="19">
        <v>427753.85</v>
      </c>
      <c r="AL45" s="19">
        <v>238187.78</v>
      </c>
      <c r="AM45" s="19">
        <v>296495.5</v>
      </c>
      <c r="AN45" s="19">
        <v>200224.22</v>
      </c>
      <c r="AO45" s="224">
        <v>257746.27</v>
      </c>
      <c r="AP45" s="224">
        <v>334182.98</v>
      </c>
    </row>
    <row r="46" spans="1:42" s="19" customFormat="1" x14ac:dyDescent="0.2">
      <c r="A46" s="28" t="s">
        <v>20</v>
      </c>
      <c r="B46" s="32"/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164793.68</v>
      </c>
      <c r="R46" s="19">
        <v>118120.17</v>
      </c>
      <c r="S46" s="19">
        <v>488750.73</v>
      </c>
      <c r="T46" s="19">
        <v>494023.53</v>
      </c>
      <c r="U46" s="19">
        <v>275314.65000000002</v>
      </c>
      <c r="V46" s="19">
        <v>269397.48</v>
      </c>
      <c r="W46" s="19">
        <v>616298.11</v>
      </c>
      <c r="X46" s="19">
        <v>418514.43</v>
      </c>
      <c r="Y46" s="19">
        <v>380693.72</v>
      </c>
      <c r="Z46" s="19">
        <v>407739.58</v>
      </c>
      <c r="AA46" s="19">
        <v>327294.96999999997</v>
      </c>
      <c r="AB46" s="19">
        <v>340866.56</v>
      </c>
      <c r="AC46" s="19">
        <v>435021.04</v>
      </c>
      <c r="AD46" s="19">
        <v>434405.94</v>
      </c>
      <c r="AE46" s="19">
        <v>380877.02</v>
      </c>
      <c r="AF46" s="19">
        <v>397621.49</v>
      </c>
      <c r="AG46" s="19">
        <v>386571.74</v>
      </c>
      <c r="AH46" s="19">
        <v>350819.69</v>
      </c>
      <c r="AI46" s="19">
        <v>369272.98</v>
      </c>
      <c r="AJ46" s="19">
        <v>964021.84</v>
      </c>
      <c r="AK46" s="19">
        <v>485143.81</v>
      </c>
      <c r="AL46" s="19">
        <v>292244.45</v>
      </c>
      <c r="AM46" s="19">
        <v>212647.32</v>
      </c>
      <c r="AN46" s="19">
        <v>257323.37</v>
      </c>
      <c r="AO46" s="224">
        <v>169966.01</v>
      </c>
      <c r="AP46" s="224">
        <v>432113.01</v>
      </c>
    </row>
    <row r="47" spans="1:42" s="19" customFormat="1" x14ac:dyDescent="0.2">
      <c r="A47" s="28" t="s">
        <v>21</v>
      </c>
      <c r="B47" s="32"/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168233.06</v>
      </c>
      <c r="R47" s="19">
        <v>112321.48</v>
      </c>
      <c r="S47" s="19">
        <v>525628.79</v>
      </c>
      <c r="T47" s="19">
        <v>351886.28</v>
      </c>
      <c r="U47" s="19">
        <v>335486.71000000002</v>
      </c>
      <c r="V47" s="19">
        <v>318391.67999999999</v>
      </c>
      <c r="W47" s="19">
        <v>639257.26</v>
      </c>
      <c r="X47" s="19">
        <v>374877.2</v>
      </c>
      <c r="Y47" s="19">
        <v>371151.54</v>
      </c>
      <c r="Z47" s="19">
        <v>496566.08</v>
      </c>
      <c r="AA47" s="19">
        <v>359225.74</v>
      </c>
      <c r="AB47" s="19">
        <v>305677.39</v>
      </c>
      <c r="AC47" s="19">
        <v>445431.33</v>
      </c>
      <c r="AD47" s="19">
        <v>455333.48</v>
      </c>
      <c r="AE47" s="19">
        <v>379809.71</v>
      </c>
      <c r="AF47" s="19">
        <v>433734.94</v>
      </c>
      <c r="AG47" s="19">
        <v>363758.84</v>
      </c>
      <c r="AH47" s="19">
        <v>338471.96</v>
      </c>
      <c r="AI47" s="19">
        <v>348413.98</v>
      </c>
      <c r="AJ47" s="19">
        <v>939058.36</v>
      </c>
      <c r="AK47" s="19">
        <v>430326.38</v>
      </c>
      <c r="AL47" s="19">
        <v>273807.61</v>
      </c>
      <c r="AM47" s="19">
        <v>176690.29</v>
      </c>
      <c r="AN47" s="19">
        <v>107034.39</v>
      </c>
      <c r="AO47" s="224">
        <v>138113.46</v>
      </c>
      <c r="AP47" s="224">
        <v>311948.15999999997</v>
      </c>
    </row>
    <row r="48" spans="1:42" s="19" customFormat="1" x14ac:dyDescent="0.2">
      <c r="A48" s="28" t="s">
        <v>22</v>
      </c>
      <c r="B48" s="32"/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57148.34</v>
      </c>
      <c r="R48" s="19">
        <v>89943.92</v>
      </c>
      <c r="S48" s="19">
        <v>471144.22</v>
      </c>
      <c r="T48" s="19">
        <v>335417.07</v>
      </c>
      <c r="U48" s="19">
        <v>314796.38</v>
      </c>
      <c r="V48" s="19">
        <v>240621.73</v>
      </c>
      <c r="W48" s="19">
        <v>441321.94</v>
      </c>
      <c r="X48" s="19">
        <v>394900.58</v>
      </c>
      <c r="Y48" s="19">
        <v>341514.7</v>
      </c>
      <c r="Z48" s="19">
        <v>351477.18</v>
      </c>
      <c r="AA48" s="19">
        <v>235360.06</v>
      </c>
      <c r="AB48" s="19">
        <v>336481.06</v>
      </c>
      <c r="AC48" s="19">
        <v>358705.52</v>
      </c>
      <c r="AD48" s="19">
        <v>375847.21</v>
      </c>
      <c r="AE48" s="19">
        <v>262756.27</v>
      </c>
      <c r="AF48" s="19">
        <v>251132.54</v>
      </c>
      <c r="AG48" s="19">
        <v>226839.17</v>
      </c>
      <c r="AH48" s="19">
        <v>311330.95</v>
      </c>
      <c r="AI48" s="19">
        <v>225064.17</v>
      </c>
      <c r="AJ48" s="19">
        <v>606385.22</v>
      </c>
      <c r="AK48" s="19">
        <v>369511.69</v>
      </c>
      <c r="AL48" s="19">
        <v>246715.15</v>
      </c>
      <c r="AM48" s="19">
        <v>100695.69</v>
      </c>
      <c r="AN48" s="19">
        <v>143997.94</v>
      </c>
      <c r="AO48" s="224">
        <v>111680.81</v>
      </c>
      <c r="AP48" s="224">
        <v>203025.73</v>
      </c>
    </row>
    <row r="49" spans="1:42" s="19" customFormat="1" x14ac:dyDescent="0.2">
      <c r="A49" s="28" t="s">
        <v>23</v>
      </c>
      <c r="B49" s="32"/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32903.339999999997</v>
      </c>
      <c r="R49" s="19">
        <v>66544.179999999993</v>
      </c>
      <c r="S49" s="19">
        <v>235277.18</v>
      </c>
      <c r="T49" s="19">
        <v>245075.32</v>
      </c>
      <c r="U49" s="19">
        <v>211817.72</v>
      </c>
      <c r="V49" s="19">
        <v>179477.71</v>
      </c>
      <c r="W49" s="19">
        <v>338567.77</v>
      </c>
      <c r="X49" s="19">
        <v>171557.38</v>
      </c>
      <c r="Y49" s="19">
        <v>238549.28</v>
      </c>
      <c r="Z49" s="19">
        <v>227083.18</v>
      </c>
      <c r="AA49" s="19">
        <v>160364.07999999999</v>
      </c>
      <c r="AB49" s="19">
        <v>188069.76000000001</v>
      </c>
      <c r="AC49" s="19">
        <v>212252.53</v>
      </c>
      <c r="AD49" s="19">
        <v>239741.32</v>
      </c>
      <c r="AE49" s="19">
        <v>199596.29</v>
      </c>
      <c r="AF49" s="19">
        <v>197560.49</v>
      </c>
      <c r="AG49" s="19">
        <v>206763.51999999999</v>
      </c>
      <c r="AH49" s="19">
        <v>198173.56</v>
      </c>
      <c r="AI49" s="19">
        <v>114606.42</v>
      </c>
      <c r="AJ49" s="19">
        <v>314088.08</v>
      </c>
      <c r="AK49" s="19">
        <v>214515.03</v>
      </c>
      <c r="AL49" s="19">
        <v>167040.67000000001</v>
      </c>
      <c r="AM49" s="19">
        <v>130858.03</v>
      </c>
      <c r="AN49" s="19">
        <v>88734.92</v>
      </c>
      <c r="AO49" s="224">
        <v>57016.05</v>
      </c>
      <c r="AP49" s="224">
        <v>171361.02</v>
      </c>
    </row>
    <row r="50" spans="1:42" s="19" customFormat="1" x14ac:dyDescent="0.2">
      <c r="A50" s="28" t="s">
        <v>24</v>
      </c>
      <c r="B50" s="32"/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11062.1</v>
      </c>
      <c r="R50" s="19">
        <v>20930.77</v>
      </c>
      <c r="S50" s="19">
        <v>114943.96</v>
      </c>
      <c r="T50" s="19">
        <v>88332.43</v>
      </c>
      <c r="U50" s="19">
        <v>33292.339999999997</v>
      </c>
      <c r="V50" s="19">
        <v>29723.98</v>
      </c>
      <c r="W50" s="19">
        <v>140027.35</v>
      </c>
      <c r="X50" s="19">
        <v>105005.98</v>
      </c>
      <c r="Y50" s="19">
        <v>46934.92</v>
      </c>
      <c r="Z50" s="19">
        <v>90185.14</v>
      </c>
      <c r="AA50" s="19">
        <v>56180.480000000003</v>
      </c>
      <c r="AB50" s="19">
        <v>80751.72</v>
      </c>
      <c r="AC50" s="19">
        <v>123380.95</v>
      </c>
      <c r="AD50" s="19">
        <v>142223.26999999999</v>
      </c>
      <c r="AE50" s="19">
        <v>51324.91</v>
      </c>
      <c r="AF50" s="19">
        <v>76310.33</v>
      </c>
      <c r="AG50" s="19">
        <v>104283.31</v>
      </c>
      <c r="AH50" s="19">
        <v>79161.47</v>
      </c>
      <c r="AI50" s="19">
        <v>85382.09</v>
      </c>
      <c r="AJ50" s="19">
        <v>153803.19</v>
      </c>
      <c r="AK50" s="19">
        <v>99098.36</v>
      </c>
      <c r="AL50" s="19">
        <v>39992.050000000003</v>
      </c>
      <c r="AM50" s="19">
        <v>56669.55</v>
      </c>
      <c r="AN50" s="19">
        <v>39053.33</v>
      </c>
      <c r="AO50" s="224">
        <v>64788.54</v>
      </c>
      <c r="AP50" s="224">
        <v>86873.43</v>
      </c>
    </row>
    <row r="51" spans="1:42" s="19" customFormat="1" x14ac:dyDescent="0.2">
      <c r="A51" s="36" t="s">
        <v>795</v>
      </c>
      <c r="B51" s="32"/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1175.93</v>
      </c>
      <c r="R51" s="19">
        <v>1236</v>
      </c>
      <c r="S51" s="19">
        <v>23112.39</v>
      </c>
      <c r="T51" s="19">
        <v>15688.74</v>
      </c>
      <c r="U51" s="19">
        <v>6843.61</v>
      </c>
      <c r="V51" s="19">
        <v>18759.689999999999</v>
      </c>
      <c r="W51" s="19">
        <v>15002.18</v>
      </c>
      <c r="X51" s="19">
        <v>12079.58</v>
      </c>
      <c r="Y51" s="19">
        <v>11708.62</v>
      </c>
      <c r="Z51" s="19">
        <v>17490.650000000001</v>
      </c>
      <c r="AA51" s="19">
        <v>13981.24</v>
      </c>
      <c r="AB51" s="19">
        <v>7092.73</v>
      </c>
      <c r="AC51" s="19">
        <v>12115.1</v>
      </c>
      <c r="AD51" s="19">
        <v>19777.419999999998</v>
      </c>
      <c r="AE51" s="19">
        <v>3300.58</v>
      </c>
      <c r="AF51" s="19">
        <v>17865.82</v>
      </c>
      <c r="AG51" s="19">
        <v>11755.16</v>
      </c>
      <c r="AH51" s="19">
        <v>5605.85</v>
      </c>
      <c r="AI51" s="19">
        <v>34107.43</v>
      </c>
      <c r="AJ51" s="19">
        <v>25318.09</v>
      </c>
      <c r="AK51" s="19">
        <v>7729.59</v>
      </c>
      <c r="AL51" s="19">
        <v>14136.35</v>
      </c>
      <c r="AM51" s="19">
        <v>17166.63</v>
      </c>
      <c r="AN51" s="19">
        <v>2822.81</v>
      </c>
      <c r="AO51" s="224">
        <v>1676.41</v>
      </c>
      <c r="AP51" s="224">
        <v>8240.2900000000009</v>
      </c>
    </row>
    <row r="52" spans="1:42" s="19" customFormat="1" x14ac:dyDescent="0.2">
      <c r="A52" s="28"/>
      <c r="B52" s="32"/>
      <c r="C52" s="32"/>
      <c r="D52" s="32"/>
      <c r="E52" s="32"/>
      <c r="F52" s="32"/>
      <c r="AO52" s="224"/>
      <c r="AP52" s="224"/>
    </row>
    <row r="53" spans="1:42" ht="12.75" x14ac:dyDescent="0.2">
      <c r="A53" s="49" t="s">
        <v>28</v>
      </c>
      <c r="B53" s="50"/>
      <c r="C53" s="50"/>
      <c r="D53" s="50"/>
      <c r="E53" s="50"/>
      <c r="F53" s="50"/>
    </row>
    <row r="54" spans="1:42" x14ac:dyDescent="0.2">
      <c r="A54" s="16" t="s">
        <v>29</v>
      </c>
    </row>
    <row r="55" spans="1:42" s="19" customFormat="1" x14ac:dyDescent="0.2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224">
        <v>0</v>
      </c>
      <c r="AP55" s="224">
        <v>0</v>
      </c>
    </row>
    <row r="56" spans="1:42" s="19" customFormat="1" x14ac:dyDescent="0.2">
      <c r="A56" s="115">
        <v>0</v>
      </c>
      <c r="B56" s="32"/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224">
        <v>0</v>
      </c>
      <c r="AP56" s="224">
        <v>0</v>
      </c>
    </row>
    <row r="57" spans="1:42" s="19" customFormat="1" x14ac:dyDescent="0.2">
      <c r="A57" s="28" t="s">
        <v>631</v>
      </c>
      <c r="B57" s="32"/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943.85</v>
      </c>
      <c r="R57" s="19">
        <v>1159.49</v>
      </c>
      <c r="S57" s="19">
        <v>1371.35</v>
      </c>
      <c r="T57" s="19">
        <v>2751.08</v>
      </c>
      <c r="U57" s="19">
        <v>6243.87</v>
      </c>
      <c r="V57" s="19">
        <v>4780.4399999999996</v>
      </c>
      <c r="W57" s="19">
        <v>4154.49</v>
      </c>
      <c r="X57" s="19">
        <v>1804.57</v>
      </c>
      <c r="Y57" s="19">
        <v>3449.2</v>
      </c>
      <c r="Z57" s="19">
        <v>828.31</v>
      </c>
      <c r="AA57" s="19">
        <v>2492.25</v>
      </c>
      <c r="AB57" s="19">
        <v>869.32</v>
      </c>
      <c r="AC57" s="19">
        <v>1311.15</v>
      </c>
      <c r="AD57" s="19">
        <v>1875.47</v>
      </c>
      <c r="AE57" s="19">
        <v>2157.52</v>
      </c>
      <c r="AF57" s="19">
        <v>4011.16</v>
      </c>
      <c r="AG57" s="19">
        <v>2145.73</v>
      </c>
      <c r="AH57" s="19">
        <v>3267.25</v>
      </c>
      <c r="AI57" s="19">
        <v>3024.99</v>
      </c>
      <c r="AJ57" s="19">
        <v>3570.03</v>
      </c>
      <c r="AK57" s="19">
        <v>1904.12</v>
      </c>
      <c r="AL57" s="19">
        <v>1865.78</v>
      </c>
      <c r="AM57" s="19">
        <v>19682.080000000002</v>
      </c>
      <c r="AN57" s="19">
        <v>10220.84</v>
      </c>
      <c r="AO57" s="224">
        <v>12334.3</v>
      </c>
      <c r="AP57" s="224">
        <v>22363.94</v>
      </c>
    </row>
    <row r="58" spans="1:42" s="19" customFormat="1" x14ac:dyDescent="0.2">
      <c r="A58" s="28" t="s">
        <v>632</v>
      </c>
      <c r="B58" s="32"/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2314.9299999999998</v>
      </c>
      <c r="R58" s="19">
        <v>3385.53</v>
      </c>
      <c r="S58" s="19">
        <v>6346.24</v>
      </c>
      <c r="T58" s="19">
        <v>4579.2700000000004</v>
      </c>
      <c r="U58" s="19">
        <v>3141.57</v>
      </c>
      <c r="V58" s="19">
        <v>4251.97</v>
      </c>
      <c r="W58" s="19">
        <v>6788.46</v>
      </c>
      <c r="X58" s="19">
        <v>1488.89</v>
      </c>
      <c r="Y58" s="19">
        <v>7147.76</v>
      </c>
      <c r="Z58" s="19">
        <v>3120.96</v>
      </c>
      <c r="AA58" s="19">
        <v>3028.55</v>
      </c>
      <c r="AB58" s="19">
        <v>3378.68</v>
      </c>
      <c r="AC58" s="19">
        <v>2185.48</v>
      </c>
      <c r="AD58" s="19">
        <v>4331.9799999999996</v>
      </c>
      <c r="AE58" s="19">
        <v>2346.15</v>
      </c>
      <c r="AF58" s="19">
        <v>3914.35</v>
      </c>
      <c r="AG58" s="19">
        <v>3312.3</v>
      </c>
      <c r="AH58" s="19">
        <v>2281.94</v>
      </c>
      <c r="AI58" s="19">
        <v>4396.33</v>
      </c>
      <c r="AJ58" s="19">
        <v>4168.41</v>
      </c>
      <c r="AK58" s="19">
        <v>3778.45</v>
      </c>
      <c r="AL58" s="19">
        <v>1390.71</v>
      </c>
      <c r="AM58" s="19">
        <v>5369.99</v>
      </c>
      <c r="AN58" s="19">
        <v>2845.21</v>
      </c>
      <c r="AO58" s="224">
        <v>11893.08</v>
      </c>
      <c r="AP58" s="224">
        <v>9539.17</v>
      </c>
    </row>
    <row r="59" spans="1:42" s="19" customFormat="1" x14ac:dyDescent="0.2">
      <c r="A59" s="28" t="s">
        <v>633</v>
      </c>
      <c r="B59" s="32"/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4696.47</v>
      </c>
      <c r="R59" s="19">
        <v>4367.41</v>
      </c>
      <c r="S59" s="19">
        <v>2548.79</v>
      </c>
      <c r="T59" s="19">
        <v>3884.87</v>
      </c>
      <c r="U59" s="19">
        <v>1884.17</v>
      </c>
      <c r="V59" s="19">
        <v>3825.74</v>
      </c>
      <c r="W59" s="19">
        <v>3797.87</v>
      </c>
      <c r="X59" s="19">
        <v>3388.64</v>
      </c>
      <c r="Y59" s="19">
        <v>2531.5700000000002</v>
      </c>
      <c r="Z59" s="19">
        <v>1508.11</v>
      </c>
      <c r="AA59" s="19">
        <v>4449.3500000000004</v>
      </c>
      <c r="AB59" s="19">
        <v>4711.3599999999997</v>
      </c>
      <c r="AC59" s="19">
        <v>2177.9699999999998</v>
      </c>
      <c r="AD59" s="19">
        <v>4320.34</v>
      </c>
      <c r="AE59" s="19">
        <v>6542.91</v>
      </c>
      <c r="AF59" s="19">
        <v>2878.45</v>
      </c>
      <c r="AG59" s="19">
        <v>5328</v>
      </c>
      <c r="AH59" s="19">
        <v>2868.8</v>
      </c>
      <c r="AI59" s="19">
        <v>3673.24</v>
      </c>
      <c r="AJ59" s="19">
        <v>10262.57</v>
      </c>
      <c r="AK59" s="19">
        <v>4336.6499999999996</v>
      </c>
      <c r="AL59" s="19">
        <v>5083.4799999999996</v>
      </c>
      <c r="AM59" s="19">
        <v>12829.56</v>
      </c>
      <c r="AN59" s="19">
        <v>3957.47</v>
      </c>
      <c r="AO59" s="224">
        <v>8144.65</v>
      </c>
      <c r="AP59" s="224">
        <v>12210.91</v>
      </c>
    </row>
    <row r="60" spans="1:42" s="19" customFormat="1" x14ac:dyDescent="0.2">
      <c r="A60" s="28" t="s">
        <v>634</v>
      </c>
      <c r="B60" s="32"/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4449.47</v>
      </c>
      <c r="R60" s="19">
        <v>3418.68</v>
      </c>
      <c r="S60" s="19">
        <v>9427.42</v>
      </c>
      <c r="T60" s="19">
        <v>3102.84</v>
      </c>
      <c r="U60" s="19">
        <v>2775.24</v>
      </c>
      <c r="V60" s="19">
        <v>5281.27</v>
      </c>
      <c r="W60" s="19">
        <v>9073.93</v>
      </c>
      <c r="X60" s="19">
        <v>6870.46</v>
      </c>
      <c r="Y60" s="19">
        <v>5657.94</v>
      </c>
      <c r="Z60" s="19">
        <v>7282.82</v>
      </c>
      <c r="AA60" s="19">
        <v>7147.88</v>
      </c>
      <c r="AB60" s="19">
        <v>3633.33</v>
      </c>
      <c r="AC60" s="19">
        <v>9300.34</v>
      </c>
      <c r="AD60" s="19">
        <v>11344.72</v>
      </c>
      <c r="AE60" s="19">
        <v>11243.85</v>
      </c>
      <c r="AF60" s="19">
        <v>10449.370000000001</v>
      </c>
      <c r="AG60" s="19">
        <v>7029.26</v>
      </c>
      <c r="AH60" s="19">
        <v>6624.68</v>
      </c>
      <c r="AI60" s="19">
        <v>13287.74</v>
      </c>
      <c r="AJ60" s="19">
        <v>15624.8</v>
      </c>
      <c r="AK60" s="19">
        <v>9191.8799999999992</v>
      </c>
      <c r="AL60" s="19">
        <v>10972.66</v>
      </c>
      <c r="AM60" s="19">
        <v>6752.26</v>
      </c>
      <c r="AN60" s="19">
        <v>5062.8900000000003</v>
      </c>
      <c r="AO60" s="224">
        <v>7408.96</v>
      </c>
      <c r="AP60" s="224">
        <v>9475.51</v>
      </c>
    </row>
    <row r="61" spans="1:42" s="19" customFormat="1" x14ac:dyDescent="0.2">
      <c r="A61" s="28" t="s">
        <v>635</v>
      </c>
      <c r="B61" s="32"/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9422.01</v>
      </c>
      <c r="R61" s="19">
        <v>3211.53</v>
      </c>
      <c r="S61" s="19">
        <v>12987.89</v>
      </c>
      <c r="T61" s="19">
        <v>19584.78</v>
      </c>
      <c r="U61" s="19">
        <v>5962.49</v>
      </c>
      <c r="V61" s="19">
        <v>7303.61</v>
      </c>
      <c r="W61" s="19">
        <v>17365.099999999999</v>
      </c>
      <c r="X61" s="19">
        <v>14689.01</v>
      </c>
      <c r="Y61" s="19">
        <v>15846.17</v>
      </c>
      <c r="Z61" s="19">
        <v>8465.01</v>
      </c>
      <c r="AA61" s="19">
        <v>10581.47</v>
      </c>
      <c r="AB61" s="19">
        <v>9770.2099999999991</v>
      </c>
      <c r="AC61" s="19">
        <v>22114.12</v>
      </c>
      <c r="AD61" s="19">
        <v>10067.39</v>
      </c>
      <c r="AE61" s="19">
        <v>6636.72</v>
      </c>
      <c r="AF61" s="19">
        <v>13794.15</v>
      </c>
      <c r="AG61" s="19">
        <v>5332.64</v>
      </c>
      <c r="AH61" s="19">
        <v>23153.03</v>
      </c>
      <c r="AI61" s="19">
        <v>18551.060000000001</v>
      </c>
      <c r="AJ61" s="19">
        <v>21862.080000000002</v>
      </c>
      <c r="AK61" s="19">
        <v>8395.7000000000007</v>
      </c>
      <c r="AL61" s="19">
        <v>4262.1400000000003</v>
      </c>
      <c r="AM61" s="19">
        <v>21972.84</v>
      </c>
      <c r="AN61" s="19">
        <v>7299.69</v>
      </c>
      <c r="AO61" s="224">
        <v>15586.3</v>
      </c>
      <c r="AP61" s="224">
        <v>27563.97</v>
      </c>
    </row>
    <row r="62" spans="1:42" s="19" customFormat="1" x14ac:dyDescent="0.2">
      <c r="A62" s="28" t="s">
        <v>636</v>
      </c>
      <c r="B62" s="32"/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10604.99</v>
      </c>
      <c r="R62" s="19">
        <v>8468.57</v>
      </c>
      <c r="S62" s="19">
        <v>22557.1</v>
      </c>
      <c r="T62" s="19">
        <v>29629.33</v>
      </c>
      <c r="U62" s="19">
        <v>11240.97</v>
      </c>
      <c r="V62" s="19">
        <v>17754.849999999999</v>
      </c>
      <c r="W62" s="19">
        <v>18605.080000000002</v>
      </c>
      <c r="X62" s="19">
        <v>13835.53</v>
      </c>
      <c r="Y62" s="19">
        <v>14241.76</v>
      </c>
      <c r="Z62" s="19">
        <v>17967.66</v>
      </c>
      <c r="AA62" s="19">
        <v>12862.29</v>
      </c>
      <c r="AB62" s="19">
        <v>10562.77</v>
      </c>
      <c r="AC62" s="19">
        <v>7910.98</v>
      </c>
      <c r="AD62" s="19">
        <v>24156.85</v>
      </c>
      <c r="AE62" s="19">
        <v>13605.3</v>
      </c>
      <c r="AF62" s="19">
        <v>9080.15</v>
      </c>
      <c r="AG62" s="19">
        <v>7582.55</v>
      </c>
      <c r="AH62" s="19">
        <v>12052.92</v>
      </c>
      <c r="AI62" s="19">
        <v>15628.31</v>
      </c>
      <c r="AJ62" s="19">
        <v>16798.82</v>
      </c>
      <c r="AK62" s="19">
        <v>6667.18</v>
      </c>
      <c r="AL62" s="19">
        <v>13126.3</v>
      </c>
      <c r="AM62" s="19">
        <v>41057.660000000003</v>
      </c>
      <c r="AN62" s="19">
        <v>45331.41</v>
      </c>
      <c r="AO62" s="224">
        <v>45825.38</v>
      </c>
      <c r="AP62" s="224">
        <v>49981.53</v>
      </c>
    </row>
    <row r="63" spans="1:42" s="19" customFormat="1" x14ac:dyDescent="0.2">
      <c r="A63" s="28" t="s">
        <v>637</v>
      </c>
      <c r="B63" s="32"/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2904.7</v>
      </c>
      <c r="R63" s="19">
        <v>17092.5</v>
      </c>
      <c r="S63" s="19">
        <v>14368.44</v>
      </c>
      <c r="T63" s="19">
        <v>6815.78</v>
      </c>
      <c r="U63" s="19">
        <v>12265.09</v>
      </c>
      <c r="V63" s="19">
        <v>5601.69</v>
      </c>
      <c r="W63" s="19">
        <v>8800.2199999999993</v>
      </c>
      <c r="X63" s="19">
        <v>539.64</v>
      </c>
      <c r="Y63" s="19">
        <v>13209.5</v>
      </c>
      <c r="Z63" s="19">
        <v>1411.79</v>
      </c>
      <c r="AA63" s="19">
        <v>3696.74</v>
      </c>
      <c r="AB63" s="19">
        <v>8776.32</v>
      </c>
      <c r="AC63" s="19">
        <v>8289.9</v>
      </c>
      <c r="AD63" s="19">
        <v>5841.21</v>
      </c>
      <c r="AE63" s="19">
        <v>18137.87</v>
      </c>
      <c r="AF63" s="19">
        <v>17955.57</v>
      </c>
      <c r="AG63" s="19">
        <v>8670.76</v>
      </c>
      <c r="AH63" s="19">
        <v>7424.34</v>
      </c>
      <c r="AI63" s="19">
        <v>3004.71</v>
      </c>
      <c r="AJ63" s="19">
        <v>9418.77</v>
      </c>
      <c r="AK63" s="19">
        <v>8231.4699999999993</v>
      </c>
      <c r="AL63" s="19">
        <v>7611.58</v>
      </c>
      <c r="AM63" s="19">
        <v>35844.980000000003</v>
      </c>
      <c r="AN63" s="19">
        <v>7013.03</v>
      </c>
      <c r="AO63" s="224">
        <v>21297.38</v>
      </c>
      <c r="AP63" s="224">
        <v>30363.200000000001</v>
      </c>
    </row>
    <row r="64" spans="1:42" s="19" customFormat="1" x14ac:dyDescent="0.2">
      <c r="A64" s="28" t="s">
        <v>638</v>
      </c>
      <c r="B64" s="32"/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4674.51</v>
      </c>
      <c r="R64" s="19">
        <v>5233.24</v>
      </c>
      <c r="S64" s="19">
        <v>62221.43</v>
      </c>
      <c r="T64" s="19">
        <v>22505.360000000001</v>
      </c>
      <c r="U64" s="19">
        <v>8096.61</v>
      </c>
      <c r="V64" s="19">
        <v>24418.59</v>
      </c>
      <c r="W64" s="19">
        <v>33516.97</v>
      </c>
      <c r="X64" s="19">
        <v>47275.08</v>
      </c>
      <c r="Y64" s="19">
        <v>31523.38</v>
      </c>
      <c r="Z64" s="19">
        <v>27707.22</v>
      </c>
      <c r="AA64" s="19">
        <v>34750.79</v>
      </c>
      <c r="AB64" s="19">
        <v>34598.550000000003</v>
      </c>
      <c r="AC64" s="19">
        <v>25147.05</v>
      </c>
      <c r="AD64" s="19">
        <v>35206.11</v>
      </c>
      <c r="AE64" s="19">
        <v>26328.54</v>
      </c>
      <c r="AF64" s="19">
        <v>47358.37</v>
      </c>
      <c r="AG64" s="19">
        <v>9735.9599999999991</v>
      </c>
      <c r="AH64" s="19">
        <v>29356.36</v>
      </c>
      <c r="AI64" s="19">
        <v>28929.26</v>
      </c>
      <c r="AJ64" s="19">
        <v>56830.55</v>
      </c>
      <c r="AK64" s="19">
        <v>29916.26</v>
      </c>
      <c r="AL64" s="19">
        <v>15883.96</v>
      </c>
      <c r="AM64" s="19">
        <v>50617.62</v>
      </c>
      <c r="AN64" s="19">
        <v>42426.47</v>
      </c>
      <c r="AO64" s="224">
        <v>53672.25</v>
      </c>
      <c r="AP64" s="224">
        <v>54988.04</v>
      </c>
    </row>
    <row r="65" spans="1:46" s="19" customFormat="1" x14ac:dyDescent="0.2">
      <c r="A65" s="28" t="s">
        <v>639</v>
      </c>
      <c r="B65" s="32"/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17347.07</v>
      </c>
      <c r="R65" s="19">
        <v>7610.11</v>
      </c>
      <c r="S65" s="19">
        <v>42950.400000000001</v>
      </c>
      <c r="T65" s="19">
        <v>25326.47</v>
      </c>
      <c r="U65" s="19">
        <v>33294.69</v>
      </c>
      <c r="V65" s="19">
        <v>44928.22</v>
      </c>
      <c r="W65" s="19">
        <v>42545.49</v>
      </c>
      <c r="X65" s="19">
        <v>31880.99</v>
      </c>
      <c r="Y65" s="19">
        <v>46910.16</v>
      </c>
      <c r="Z65" s="19">
        <v>18547.080000000002</v>
      </c>
      <c r="AA65" s="19">
        <v>38755.64</v>
      </c>
      <c r="AB65" s="19">
        <v>16477.060000000001</v>
      </c>
      <c r="AC65" s="19">
        <v>29502.93</v>
      </c>
      <c r="AD65" s="19">
        <v>46097.599999999999</v>
      </c>
      <c r="AE65" s="19">
        <v>26523.41</v>
      </c>
      <c r="AF65" s="19">
        <v>34911.550000000003</v>
      </c>
      <c r="AG65" s="19">
        <v>14366.34</v>
      </c>
      <c r="AH65" s="19">
        <v>21583.69</v>
      </c>
      <c r="AI65" s="19">
        <v>16252.56</v>
      </c>
      <c r="AJ65" s="19">
        <v>73416.61</v>
      </c>
      <c r="AK65" s="19">
        <v>57692.12</v>
      </c>
      <c r="AL65" s="19">
        <v>22191.47</v>
      </c>
      <c r="AM65" s="19">
        <v>67465.64</v>
      </c>
      <c r="AN65" s="19">
        <v>83640.87</v>
      </c>
      <c r="AO65" s="224">
        <v>114452.77</v>
      </c>
      <c r="AP65" s="224">
        <v>111235.58</v>
      </c>
    </row>
    <row r="66" spans="1:46" s="19" customFormat="1" x14ac:dyDescent="0.2">
      <c r="A66" s="28" t="s">
        <v>640</v>
      </c>
      <c r="B66" s="32"/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24731.3</v>
      </c>
      <c r="R66" s="19">
        <v>17009.93</v>
      </c>
      <c r="S66" s="19">
        <v>88813.3</v>
      </c>
      <c r="T66" s="19">
        <v>57892.61</v>
      </c>
      <c r="U66" s="19">
        <v>67055.960000000006</v>
      </c>
      <c r="V66" s="19">
        <v>72663.09</v>
      </c>
      <c r="W66" s="19">
        <v>115445.48</v>
      </c>
      <c r="X66" s="19">
        <v>58309.58</v>
      </c>
      <c r="Y66" s="19">
        <v>85225.97</v>
      </c>
      <c r="Z66" s="19">
        <v>55755.83</v>
      </c>
      <c r="AA66" s="19">
        <v>64041.64</v>
      </c>
      <c r="AB66" s="19">
        <v>28950.26</v>
      </c>
      <c r="AC66" s="19">
        <v>56903.16</v>
      </c>
      <c r="AD66" s="19">
        <v>99746.73</v>
      </c>
      <c r="AE66" s="19">
        <v>49324</v>
      </c>
      <c r="AF66" s="19">
        <v>100695.92</v>
      </c>
      <c r="AG66" s="19">
        <v>72564.960000000006</v>
      </c>
      <c r="AH66" s="19">
        <v>89521.88</v>
      </c>
      <c r="AI66" s="19">
        <v>73274.820000000007</v>
      </c>
      <c r="AJ66" s="19">
        <v>188622.27</v>
      </c>
      <c r="AK66" s="19">
        <v>113863.78</v>
      </c>
      <c r="AL66" s="19">
        <v>71436.55</v>
      </c>
      <c r="AM66" s="19">
        <v>60950.76</v>
      </c>
      <c r="AN66" s="19">
        <v>52765.59</v>
      </c>
      <c r="AO66" s="224">
        <v>56634.52</v>
      </c>
      <c r="AP66" s="224">
        <v>111912.89</v>
      </c>
    </row>
    <row r="67" spans="1:46" s="19" customFormat="1" x14ac:dyDescent="0.2">
      <c r="A67" s="28" t="s">
        <v>641</v>
      </c>
      <c r="B67" s="32"/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44428.82</v>
      </c>
      <c r="R67" s="19">
        <v>69931.759999999995</v>
      </c>
      <c r="S67" s="19">
        <v>321604.12</v>
      </c>
      <c r="T67" s="19">
        <v>287468.34999999998</v>
      </c>
      <c r="U67" s="19">
        <v>171675.99</v>
      </c>
      <c r="V67" s="19">
        <v>191568.51</v>
      </c>
      <c r="W67" s="19">
        <v>306094.15000000002</v>
      </c>
      <c r="X67" s="19">
        <v>196771.09</v>
      </c>
      <c r="Y67" s="19">
        <v>235318.53</v>
      </c>
      <c r="Z67" s="19">
        <v>201062.37</v>
      </c>
      <c r="AA67" s="19">
        <v>157996.73000000001</v>
      </c>
      <c r="AB67" s="19">
        <v>159938.93</v>
      </c>
      <c r="AC67" s="19">
        <v>268788.87</v>
      </c>
      <c r="AD67" s="19">
        <v>222491.05</v>
      </c>
      <c r="AE67" s="19">
        <v>169028.07</v>
      </c>
      <c r="AF67" s="19">
        <v>195168.06</v>
      </c>
      <c r="AG67" s="19">
        <v>136508.88</v>
      </c>
      <c r="AH67" s="19">
        <v>223270.11</v>
      </c>
      <c r="AI67" s="19">
        <v>159131.01999999999</v>
      </c>
      <c r="AJ67" s="19">
        <v>562331.46</v>
      </c>
      <c r="AK67" s="19">
        <v>267714.48</v>
      </c>
      <c r="AL67" s="19">
        <v>141293.67000000001</v>
      </c>
      <c r="AM67" s="19">
        <v>198192.99</v>
      </c>
      <c r="AN67" s="19">
        <v>192951.82</v>
      </c>
      <c r="AO67" s="224">
        <v>186996.82</v>
      </c>
      <c r="AP67" s="224">
        <v>324464.61</v>
      </c>
    </row>
    <row r="68" spans="1:46" s="19" customFormat="1" x14ac:dyDescent="0.2">
      <c r="A68" s="28" t="s">
        <v>642</v>
      </c>
      <c r="B68" s="32"/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74182.850000000006</v>
      </c>
      <c r="R68" s="19">
        <v>71409.919999999998</v>
      </c>
      <c r="S68" s="19">
        <v>360811.65</v>
      </c>
      <c r="T68" s="19">
        <v>232784.45</v>
      </c>
      <c r="U68" s="19">
        <v>214431.72</v>
      </c>
      <c r="V68" s="19">
        <v>157482.57999999999</v>
      </c>
      <c r="W68" s="19">
        <v>345181.42</v>
      </c>
      <c r="X68" s="19">
        <v>231354.31</v>
      </c>
      <c r="Y68" s="19">
        <v>279995.94</v>
      </c>
      <c r="Z68" s="19">
        <v>229469.24</v>
      </c>
      <c r="AA68" s="19">
        <v>189269.16</v>
      </c>
      <c r="AB68" s="19">
        <v>235718.17</v>
      </c>
      <c r="AC68" s="19">
        <v>297712.93</v>
      </c>
      <c r="AD68" s="19">
        <v>253640.09</v>
      </c>
      <c r="AE68" s="19">
        <v>227164</v>
      </c>
      <c r="AF68" s="19">
        <v>211238.77</v>
      </c>
      <c r="AG68" s="19">
        <v>190096.61</v>
      </c>
      <c r="AH68" s="19">
        <v>183355.57</v>
      </c>
      <c r="AI68" s="19">
        <v>174292.43</v>
      </c>
      <c r="AJ68" s="19">
        <v>498481.98</v>
      </c>
      <c r="AK68" s="19">
        <v>282816.78999999998</v>
      </c>
      <c r="AL68" s="19">
        <v>113729.7</v>
      </c>
      <c r="AM68" s="19">
        <v>142395.48000000001</v>
      </c>
      <c r="AN68" s="19">
        <v>104736.35</v>
      </c>
      <c r="AO68" s="224">
        <v>128936.71</v>
      </c>
      <c r="AP68" s="224">
        <v>166777.51999999999</v>
      </c>
    </row>
    <row r="69" spans="1:46" s="19" customFormat="1" x14ac:dyDescent="0.2">
      <c r="A69" s="28" t="s">
        <v>643</v>
      </c>
      <c r="B69" s="32"/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42587.99</v>
      </c>
      <c r="R69" s="19">
        <v>111161.15</v>
      </c>
      <c r="S69" s="19">
        <v>429194.1</v>
      </c>
      <c r="T69" s="19">
        <v>438452.96</v>
      </c>
      <c r="U69" s="19">
        <v>275323.94</v>
      </c>
      <c r="V69" s="19">
        <v>235157.56</v>
      </c>
      <c r="W69" s="19">
        <v>564430.12</v>
      </c>
      <c r="X69" s="19">
        <v>318051.40000000002</v>
      </c>
      <c r="Y69" s="19">
        <v>289400.26</v>
      </c>
      <c r="Z69" s="19">
        <v>368756.77</v>
      </c>
      <c r="AA69" s="19">
        <v>332032.45</v>
      </c>
      <c r="AB69" s="19">
        <v>354832.81</v>
      </c>
      <c r="AC69" s="19">
        <v>383937.76</v>
      </c>
      <c r="AD69" s="19">
        <v>409509.18</v>
      </c>
      <c r="AE69" s="19">
        <v>357983.15</v>
      </c>
      <c r="AF69" s="19">
        <v>363710.85</v>
      </c>
      <c r="AG69" s="19">
        <v>412056.81</v>
      </c>
      <c r="AH69" s="19">
        <v>284451.51</v>
      </c>
      <c r="AI69" s="19">
        <v>215675.78</v>
      </c>
      <c r="AJ69" s="19">
        <v>891345.14</v>
      </c>
      <c r="AK69" s="19">
        <v>477665.62</v>
      </c>
      <c r="AL69" s="19">
        <v>294955.92</v>
      </c>
      <c r="AM69" s="19">
        <v>251061.9</v>
      </c>
      <c r="AN69" s="19">
        <v>132490.32</v>
      </c>
      <c r="AO69" s="224">
        <v>223507.24</v>
      </c>
      <c r="AP69" s="224">
        <v>298917.34000000003</v>
      </c>
    </row>
    <row r="70" spans="1:46" s="19" customFormat="1" x14ac:dyDescent="0.2">
      <c r="A70" s="28" t="s">
        <v>644</v>
      </c>
      <c r="B70" s="32"/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55169.26</v>
      </c>
      <c r="R70" s="19">
        <v>65200.89</v>
      </c>
      <c r="S70" s="19">
        <v>346922.45</v>
      </c>
      <c r="T70" s="19">
        <v>236271.51</v>
      </c>
      <c r="U70" s="19">
        <v>81156.67</v>
      </c>
      <c r="V70" s="19">
        <v>177203.28</v>
      </c>
      <c r="W70" s="19">
        <v>368155.42</v>
      </c>
      <c r="X70" s="19">
        <v>296646.81</v>
      </c>
      <c r="Y70" s="19">
        <v>185035.64</v>
      </c>
      <c r="Z70" s="19">
        <v>216221.87</v>
      </c>
      <c r="AA70" s="19">
        <v>169426.66</v>
      </c>
      <c r="AB70" s="19">
        <v>233884.86</v>
      </c>
      <c r="AC70" s="19">
        <v>305994.52</v>
      </c>
      <c r="AD70" s="19">
        <v>258078.58</v>
      </c>
      <c r="AE70" s="19">
        <v>197819.04</v>
      </c>
      <c r="AF70" s="19">
        <v>184157.69</v>
      </c>
      <c r="AG70" s="19">
        <v>216194.87</v>
      </c>
      <c r="AH70" s="19">
        <v>231510.33</v>
      </c>
      <c r="AI70" s="19">
        <v>210337.95</v>
      </c>
      <c r="AJ70" s="19">
        <v>543718.06999999995</v>
      </c>
      <c r="AK70" s="19">
        <v>347909.76</v>
      </c>
      <c r="AL70" s="19">
        <v>203803.49</v>
      </c>
      <c r="AM70" s="19">
        <v>113812.71</v>
      </c>
      <c r="AN70" s="19">
        <v>105215.39</v>
      </c>
      <c r="AO70" s="224">
        <v>177208.97</v>
      </c>
      <c r="AP70" s="224">
        <v>173006.71</v>
      </c>
    </row>
    <row r="71" spans="1:46" s="19" customFormat="1" x14ac:dyDescent="0.2">
      <c r="A71" s="28" t="s">
        <v>645</v>
      </c>
      <c r="B71" s="32"/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61433.32</v>
      </c>
      <c r="R71" s="19">
        <v>50889.95</v>
      </c>
      <c r="S71" s="19">
        <v>269080.15000000002</v>
      </c>
      <c r="T71" s="19">
        <v>118061.62</v>
      </c>
      <c r="U71" s="19">
        <v>114750.81</v>
      </c>
      <c r="V71" s="19">
        <v>109841.18</v>
      </c>
      <c r="W71" s="19">
        <v>333267.84999999998</v>
      </c>
      <c r="X71" s="19">
        <v>224529.1</v>
      </c>
      <c r="Y71" s="19">
        <v>162124.62</v>
      </c>
      <c r="Z71" s="19">
        <v>243565.57</v>
      </c>
      <c r="AA71" s="19">
        <v>197547.12</v>
      </c>
      <c r="AB71" s="19">
        <v>116026.66</v>
      </c>
      <c r="AC71" s="19">
        <v>243885.29</v>
      </c>
      <c r="AD71" s="19">
        <v>159484.48000000001</v>
      </c>
      <c r="AE71" s="19">
        <v>159268.73000000001</v>
      </c>
      <c r="AF71" s="19">
        <v>223989.6</v>
      </c>
      <c r="AG71" s="19">
        <v>138132.38</v>
      </c>
      <c r="AH71" s="19">
        <v>127214.46</v>
      </c>
      <c r="AI71" s="19">
        <v>113105.38</v>
      </c>
      <c r="AJ71" s="19">
        <v>319882.89</v>
      </c>
      <c r="AK71" s="19">
        <v>120412.25</v>
      </c>
      <c r="AL71" s="19">
        <v>61468.4</v>
      </c>
      <c r="AM71" s="19">
        <v>86203.61</v>
      </c>
      <c r="AN71" s="19">
        <v>79382.36</v>
      </c>
      <c r="AO71" s="224">
        <v>50356.15</v>
      </c>
      <c r="AP71" s="224">
        <v>147126.75</v>
      </c>
    </row>
    <row r="72" spans="1:46" s="19" customFormat="1" x14ac:dyDescent="0.2">
      <c r="A72" s="28" t="s">
        <v>646</v>
      </c>
      <c r="B72" s="32"/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104098.65</v>
      </c>
      <c r="R72" s="19">
        <v>75561.100000000006</v>
      </c>
      <c r="S72" s="19">
        <v>344391.66</v>
      </c>
      <c r="T72" s="19">
        <v>357535.57</v>
      </c>
      <c r="U72" s="19">
        <v>376918.07</v>
      </c>
      <c r="V72" s="19">
        <v>249343.01</v>
      </c>
      <c r="W72" s="19">
        <v>448099.24</v>
      </c>
      <c r="X72" s="19">
        <v>322846.06</v>
      </c>
      <c r="Y72" s="19">
        <v>280106.78999999998</v>
      </c>
      <c r="Z72" s="19">
        <v>355028.96</v>
      </c>
      <c r="AA72" s="19">
        <v>204166.84</v>
      </c>
      <c r="AB72" s="19">
        <v>241166.57</v>
      </c>
      <c r="AC72" s="19">
        <v>270693.17</v>
      </c>
      <c r="AD72" s="19">
        <v>443528.95</v>
      </c>
      <c r="AE72" s="19">
        <v>254202.13</v>
      </c>
      <c r="AF72" s="19">
        <v>308679.46999999997</v>
      </c>
      <c r="AG72" s="19">
        <v>290084.76</v>
      </c>
      <c r="AH72" s="19">
        <v>260047.33</v>
      </c>
      <c r="AI72" s="19">
        <v>280086.48</v>
      </c>
      <c r="AJ72" s="19">
        <v>656802.63</v>
      </c>
      <c r="AK72" s="19">
        <v>266320.03000000003</v>
      </c>
      <c r="AL72" s="19">
        <v>244953</v>
      </c>
      <c r="AM72" s="19">
        <v>217821.07</v>
      </c>
      <c r="AN72" s="19">
        <v>176458.74</v>
      </c>
      <c r="AO72" s="224">
        <v>73722.55</v>
      </c>
      <c r="AP72" s="224">
        <v>356158.34</v>
      </c>
    </row>
    <row r="73" spans="1:46" s="19" customFormat="1" x14ac:dyDescent="0.2">
      <c r="A73" s="28" t="s">
        <v>647</v>
      </c>
      <c r="B73" s="32"/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144113.59</v>
      </c>
      <c r="R73" s="19">
        <v>124564.41</v>
      </c>
      <c r="S73" s="19">
        <v>379700.67</v>
      </c>
      <c r="T73" s="19">
        <v>325443.5</v>
      </c>
      <c r="U73" s="19">
        <v>254341.51</v>
      </c>
      <c r="V73" s="19">
        <v>271025.38</v>
      </c>
      <c r="W73" s="19">
        <v>488066.08</v>
      </c>
      <c r="X73" s="19">
        <v>325749.18</v>
      </c>
      <c r="Y73" s="19">
        <v>391214.14</v>
      </c>
      <c r="Z73" s="19">
        <v>429117.12</v>
      </c>
      <c r="AA73" s="19">
        <v>293451.21999999997</v>
      </c>
      <c r="AB73" s="19">
        <v>337751.51</v>
      </c>
      <c r="AC73" s="19">
        <v>312608.59000000003</v>
      </c>
      <c r="AD73" s="19">
        <v>384989.61</v>
      </c>
      <c r="AE73" s="19">
        <v>305893.83</v>
      </c>
      <c r="AF73" s="19">
        <v>283379.95</v>
      </c>
      <c r="AG73" s="19">
        <v>245238.1</v>
      </c>
      <c r="AH73" s="19">
        <v>288653.96999999997</v>
      </c>
      <c r="AI73" s="19">
        <v>211920.15</v>
      </c>
      <c r="AJ73" s="19">
        <v>698916.2</v>
      </c>
      <c r="AK73" s="19">
        <v>453956.42</v>
      </c>
      <c r="AL73" s="19">
        <v>190256.42</v>
      </c>
      <c r="AM73" s="19">
        <v>87752</v>
      </c>
      <c r="AN73" s="19">
        <v>150466.54999999999</v>
      </c>
      <c r="AO73" s="224">
        <v>111761.49</v>
      </c>
      <c r="AP73" s="224">
        <v>176601.55</v>
      </c>
    </row>
    <row r="74" spans="1:46" s="19" customFormat="1" x14ac:dyDescent="0.2">
      <c r="A74" s="28" t="s">
        <v>648</v>
      </c>
      <c r="B74" s="32"/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43076.47</v>
      </c>
      <c r="R74" s="19">
        <v>61819.43</v>
      </c>
      <c r="S74" s="19">
        <v>103497.94</v>
      </c>
      <c r="T74" s="19">
        <v>113104.56</v>
      </c>
      <c r="U74" s="19">
        <v>71937.69</v>
      </c>
      <c r="V74" s="19">
        <v>74413.73</v>
      </c>
      <c r="W74" s="19">
        <v>122387.24</v>
      </c>
      <c r="X74" s="19">
        <v>140628</v>
      </c>
      <c r="Y74" s="19">
        <v>100030.63</v>
      </c>
      <c r="Z74" s="19">
        <v>70596.69</v>
      </c>
      <c r="AA74" s="19">
        <v>72741.929999999993</v>
      </c>
      <c r="AB74" s="19">
        <v>62348.11</v>
      </c>
      <c r="AC74" s="19">
        <v>124577.24</v>
      </c>
      <c r="AD74" s="19">
        <v>115199.38</v>
      </c>
      <c r="AE74" s="19">
        <v>110597.2</v>
      </c>
      <c r="AF74" s="19">
        <v>109311.15</v>
      </c>
      <c r="AG74" s="19">
        <v>130220.3</v>
      </c>
      <c r="AH74" s="19">
        <v>125882.07</v>
      </c>
      <c r="AI74" s="19">
        <v>136271.42000000001</v>
      </c>
      <c r="AJ74" s="19">
        <v>151268.65</v>
      </c>
      <c r="AK74" s="19">
        <v>53793.51</v>
      </c>
      <c r="AL74" s="19">
        <v>58667.54</v>
      </c>
      <c r="AM74" s="19">
        <v>1056.6500000000001</v>
      </c>
      <c r="AN74" s="19">
        <v>8954.9699999999993</v>
      </c>
      <c r="AO74" s="224">
        <v>9360</v>
      </c>
      <c r="AP74" s="224">
        <v>93695.039999999994</v>
      </c>
    </row>
    <row r="75" spans="1:46" s="19" customFormat="1" x14ac:dyDescent="0.2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18102.25</v>
      </c>
      <c r="R75" s="19">
        <v>0</v>
      </c>
      <c r="S75" s="19">
        <v>39229.01</v>
      </c>
      <c r="T75" s="19">
        <v>49955</v>
      </c>
      <c r="U75" s="19">
        <v>19472.150000000001</v>
      </c>
      <c r="V75" s="19">
        <v>18885.05</v>
      </c>
      <c r="W75" s="19">
        <v>93189.2</v>
      </c>
      <c r="X75" s="19">
        <v>18756</v>
      </c>
      <c r="Y75" s="19">
        <v>0</v>
      </c>
      <c r="Z75" s="19">
        <v>56963</v>
      </c>
      <c r="AA75" s="19">
        <v>37167.050000000003</v>
      </c>
      <c r="AB75" s="19">
        <v>42763.01</v>
      </c>
      <c r="AC75" s="19">
        <v>19760</v>
      </c>
      <c r="AD75" s="19">
        <v>59072</v>
      </c>
      <c r="AE75" s="19">
        <v>20526.73</v>
      </c>
      <c r="AF75" s="19">
        <v>901.36</v>
      </c>
      <c r="AG75" s="19">
        <v>41600</v>
      </c>
      <c r="AH75" s="19">
        <v>39836.57</v>
      </c>
      <c r="AI75" s="19">
        <v>20800</v>
      </c>
      <c r="AJ75" s="19">
        <v>20800</v>
      </c>
      <c r="AK75" s="19">
        <v>18720</v>
      </c>
      <c r="AL75" s="19">
        <v>0</v>
      </c>
      <c r="AM75" s="19">
        <v>0</v>
      </c>
      <c r="AN75" s="19">
        <v>0</v>
      </c>
      <c r="AO75" s="224">
        <v>0</v>
      </c>
      <c r="AP75" s="224">
        <v>0</v>
      </c>
    </row>
    <row r="76" spans="1:46" s="19" customFormat="1" x14ac:dyDescent="0.2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0</v>
      </c>
      <c r="S76" s="19">
        <v>47841.93</v>
      </c>
      <c r="T76" s="19">
        <v>71843.009999999995</v>
      </c>
      <c r="U76" s="19">
        <v>86586.5</v>
      </c>
      <c r="V76" s="19">
        <v>0</v>
      </c>
      <c r="W76" s="19">
        <v>44304</v>
      </c>
      <c r="X76" s="19">
        <v>23712</v>
      </c>
      <c r="Y76" s="19">
        <v>0</v>
      </c>
      <c r="Z76" s="19">
        <v>20592</v>
      </c>
      <c r="AA76" s="19">
        <v>0</v>
      </c>
      <c r="AB76" s="19">
        <v>0</v>
      </c>
      <c r="AC76" s="19">
        <v>0</v>
      </c>
      <c r="AD76" s="19">
        <v>0</v>
      </c>
      <c r="AE76" s="19">
        <v>68224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224">
        <v>0</v>
      </c>
      <c r="AP76" s="224">
        <v>0</v>
      </c>
    </row>
    <row r="77" spans="1:46" ht="12.75" x14ac:dyDescent="0.2">
      <c r="A77" s="49" t="s">
        <v>30</v>
      </c>
      <c r="B77" s="50"/>
      <c r="C77" s="50"/>
      <c r="D77" s="50"/>
      <c r="E77" s="50"/>
      <c r="F77" s="50"/>
    </row>
    <row r="78" spans="1:46" x14ac:dyDescent="0.2">
      <c r="A78" s="16" t="s">
        <v>628</v>
      </c>
    </row>
    <row r="79" spans="1:46" s="54" customFormat="1" x14ac:dyDescent="0.2">
      <c r="A79" s="16" t="s">
        <v>10</v>
      </c>
      <c r="B79" s="53"/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0.17990200000000001</v>
      </c>
      <c r="R79" s="18">
        <v>0.24990399999999999</v>
      </c>
      <c r="S79" s="18">
        <v>0.24990399999999999</v>
      </c>
      <c r="T79" s="18">
        <v>0.24990399999999999</v>
      </c>
      <c r="U79" s="18">
        <v>0.21990399999999999</v>
      </c>
      <c r="V79" s="18">
        <v>0.24990399999999999</v>
      </c>
      <c r="W79" s="18">
        <v>0.24990399999999999</v>
      </c>
      <c r="X79" s="18">
        <v>0.24990399999999999</v>
      </c>
      <c r="Y79" s="18">
        <v>0.24990399999999999</v>
      </c>
      <c r="Z79" s="18">
        <v>0.24990399999999999</v>
      </c>
      <c r="AA79" s="18">
        <v>0.24990399999999999</v>
      </c>
      <c r="AB79" s="18">
        <v>0.24990399999999999</v>
      </c>
      <c r="AC79" s="18">
        <v>0.21990399999999999</v>
      </c>
      <c r="AD79" s="18">
        <v>0.24990399999999999</v>
      </c>
      <c r="AE79" s="18">
        <v>0.24990399999999999</v>
      </c>
      <c r="AF79" s="18">
        <v>0.24990399999999999</v>
      </c>
      <c r="AG79" s="18">
        <v>0</v>
      </c>
      <c r="AH79" s="18">
        <v>0.24990399999999999</v>
      </c>
      <c r="AI79" s="18">
        <v>0.24990399999999999</v>
      </c>
      <c r="AJ79" s="18">
        <v>0.24990399999999999</v>
      </c>
      <c r="AK79" s="18">
        <v>0.24990399999999999</v>
      </c>
      <c r="AL79" s="18">
        <v>0.24990399999999999</v>
      </c>
      <c r="AM79" s="18">
        <v>0.24990399999999999</v>
      </c>
      <c r="AN79" s="18">
        <v>0</v>
      </c>
      <c r="AO79" s="220">
        <v>0.25240400000000002</v>
      </c>
      <c r="AP79" s="220">
        <v>0.25240400000000002</v>
      </c>
      <c r="AQ79" s="18"/>
      <c r="AR79" s="18"/>
      <c r="AS79" s="18"/>
      <c r="AT79" s="18"/>
    </row>
    <row r="80" spans="1:46" s="54" customFormat="1" x14ac:dyDescent="0.2">
      <c r="A80" s="16" t="s">
        <v>11</v>
      </c>
      <c r="B80" s="53"/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</v>
      </c>
      <c r="V80" s="18">
        <v>0</v>
      </c>
      <c r="W80" s="18">
        <v>0.18990399999999999</v>
      </c>
      <c r="X80" s="18">
        <v>0</v>
      </c>
      <c r="Y80" s="18">
        <v>0.16552875</v>
      </c>
      <c r="Z80" s="18">
        <v>0.1436179428571</v>
      </c>
      <c r="AA80" s="18">
        <v>0.21990399999999999</v>
      </c>
      <c r="AB80" s="18">
        <v>0</v>
      </c>
      <c r="AC80" s="18">
        <v>0.21990399999999999</v>
      </c>
      <c r="AD80" s="18">
        <v>0.12990399999999999</v>
      </c>
      <c r="AE80" s="18">
        <v>0.17990400000000001</v>
      </c>
      <c r="AF80" s="18">
        <v>0</v>
      </c>
      <c r="AG80" s="18">
        <v>0.24990399999999999</v>
      </c>
      <c r="AH80" s="18">
        <v>0</v>
      </c>
      <c r="AI80" s="18">
        <v>0.15990399999999999</v>
      </c>
      <c r="AJ80" s="18">
        <v>0</v>
      </c>
      <c r="AK80" s="18">
        <v>0.15733989743589999</v>
      </c>
      <c r="AL80" s="18">
        <v>0</v>
      </c>
      <c r="AM80" s="18">
        <v>0</v>
      </c>
      <c r="AN80" s="18">
        <v>0</v>
      </c>
      <c r="AO80" s="220">
        <v>0</v>
      </c>
      <c r="AP80" s="220">
        <v>0.16240399999999999</v>
      </c>
      <c r="AQ80" s="18"/>
      <c r="AR80" s="18"/>
      <c r="AS80" s="18"/>
      <c r="AT80" s="18"/>
    </row>
    <row r="81" spans="1:46" s="54" customFormat="1" x14ac:dyDescent="0.2">
      <c r="A81" s="16" t="s">
        <v>629</v>
      </c>
      <c r="B81" s="53"/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0.21990399999999999</v>
      </c>
      <c r="R81" s="18">
        <v>0</v>
      </c>
      <c r="S81" s="18">
        <v>0.24990399999999999</v>
      </c>
      <c r="T81" s="18">
        <v>0.24990399999999999</v>
      </c>
      <c r="U81" s="18">
        <v>0.24990399999999999</v>
      </c>
      <c r="V81" s="18">
        <v>0.24990399999999999</v>
      </c>
      <c r="W81" s="18">
        <v>0.24990399999999999</v>
      </c>
      <c r="X81" s="18">
        <v>0.24990399999999999</v>
      </c>
      <c r="Y81" s="18">
        <v>0.24990399999999999</v>
      </c>
      <c r="Z81" s="18">
        <v>0.24990399999999999</v>
      </c>
      <c r="AA81" s="18">
        <v>0.24990399999999999</v>
      </c>
      <c r="AB81" s="18">
        <v>0.24990399999999999</v>
      </c>
      <c r="AC81" s="18">
        <v>0.24717672727269999</v>
      </c>
      <c r="AD81" s="18">
        <v>0.24990399999999999</v>
      </c>
      <c r="AE81" s="18">
        <v>0.24990399999999999</v>
      </c>
      <c r="AF81" s="18">
        <v>0.24990399999999999</v>
      </c>
      <c r="AG81" s="18">
        <v>0.24990399999999999</v>
      </c>
      <c r="AH81" s="18">
        <v>0.24990399999999999</v>
      </c>
      <c r="AI81" s="18">
        <v>0.24990399999999999</v>
      </c>
      <c r="AJ81" s="18">
        <v>0.24990399999999999</v>
      </c>
      <c r="AK81" s="18">
        <v>0.24990399999999999</v>
      </c>
      <c r="AL81" s="18">
        <v>0.24990399999999999</v>
      </c>
      <c r="AM81" s="18">
        <v>0.24990399999999999</v>
      </c>
      <c r="AN81" s="18">
        <v>0.25240400000000002</v>
      </c>
      <c r="AO81" s="220">
        <v>0.25240400000000002</v>
      </c>
      <c r="AP81" s="220">
        <v>0</v>
      </c>
      <c r="AQ81" s="18"/>
      <c r="AR81" s="18"/>
      <c r="AS81" s="18"/>
      <c r="AT81" s="18"/>
    </row>
    <row r="82" spans="1:46" s="54" customFormat="1" x14ac:dyDescent="0.2">
      <c r="A82" s="16" t="s">
        <v>13</v>
      </c>
      <c r="B82" s="53"/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</v>
      </c>
      <c r="R82" s="18">
        <v>0</v>
      </c>
      <c r="S82" s="18">
        <v>0.24990399999999999</v>
      </c>
      <c r="T82" s="18">
        <v>0.24990399999999999</v>
      </c>
      <c r="U82" s="18">
        <v>0.24990399999999999</v>
      </c>
      <c r="V82" s="18">
        <v>0.24990399999999999</v>
      </c>
      <c r="W82" s="18">
        <v>0</v>
      </c>
      <c r="X82" s="18">
        <v>0</v>
      </c>
      <c r="Y82" s="18">
        <v>0.24990399999999999</v>
      </c>
      <c r="Z82" s="18">
        <v>0</v>
      </c>
      <c r="AA82" s="18">
        <v>0.24990399999999999</v>
      </c>
      <c r="AB82" s="18">
        <v>0.24990399999999999</v>
      </c>
      <c r="AC82" s="18">
        <v>0.24990399999999999</v>
      </c>
      <c r="AD82" s="18">
        <v>0.24990399999999999</v>
      </c>
      <c r="AE82" s="18">
        <v>0.24990399999999999</v>
      </c>
      <c r="AF82" s="18">
        <v>0.24990399999999999</v>
      </c>
      <c r="AG82" s="18">
        <v>0.24990399999999999</v>
      </c>
      <c r="AH82" s="18">
        <v>0.24990399999999999</v>
      </c>
      <c r="AI82" s="18">
        <v>0.24990399999999999</v>
      </c>
      <c r="AJ82" s="18">
        <v>0.24990399999999999</v>
      </c>
      <c r="AK82" s="18">
        <v>0</v>
      </c>
      <c r="AL82" s="18">
        <v>0</v>
      </c>
      <c r="AM82" s="18">
        <v>0.24990399999999999</v>
      </c>
      <c r="AN82" s="18">
        <v>0.25240400000000002</v>
      </c>
      <c r="AO82" s="220">
        <v>0.25240400000000002</v>
      </c>
      <c r="AP82" s="220">
        <v>0.25240400000000002</v>
      </c>
      <c r="AQ82" s="18"/>
      <c r="AR82" s="18"/>
      <c r="AS82" s="18"/>
      <c r="AT82" s="18"/>
    </row>
    <row r="83" spans="1:46" s="54" customFormat="1" x14ac:dyDescent="0.2">
      <c r="A83" s="16" t="s">
        <v>14</v>
      </c>
      <c r="B83" s="53"/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0.24990399999999999</v>
      </c>
      <c r="R83" s="18">
        <v>0.24990399999999999</v>
      </c>
      <c r="S83" s="18">
        <v>0.24990399999999999</v>
      </c>
      <c r="T83" s="18">
        <v>0.24990399999999999</v>
      </c>
      <c r="U83" s="18">
        <v>0.24990399999999999</v>
      </c>
      <c r="V83" s="18">
        <v>0.24990399999999999</v>
      </c>
      <c r="W83" s="18">
        <v>0.24990399999999999</v>
      </c>
      <c r="X83" s="18">
        <v>0.24990399999999999</v>
      </c>
      <c r="Y83" s="18">
        <v>0.24990399999999999</v>
      </c>
      <c r="Z83" s="18">
        <v>0.24990399999999999</v>
      </c>
      <c r="AA83" s="18">
        <v>0.24990399999999999</v>
      </c>
      <c r="AB83" s="18">
        <v>0.24990399999999999</v>
      </c>
      <c r="AC83" s="18">
        <v>0.24990399999999999</v>
      </c>
      <c r="AD83" s="18">
        <v>0.24990399999999999</v>
      </c>
      <c r="AE83" s="18">
        <v>0.24990399999999999</v>
      </c>
      <c r="AF83" s="18">
        <v>0.24990399999999999</v>
      </c>
      <c r="AG83" s="18">
        <v>0.24990399999999999</v>
      </c>
      <c r="AH83" s="18">
        <v>0.24990399999999999</v>
      </c>
      <c r="AI83" s="18">
        <v>0.24990399999999999</v>
      </c>
      <c r="AJ83" s="18">
        <v>0.24990399999999999</v>
      </c>
      <c r="AK83" s="18">
        <v>0.24990399999999999</v>
      </c>
      <c r="AL83" s="18">
        <v>0.24990399999999999</v>
      </c>
      <c r="AM83" s="18">
        <v>0.24990399999999999</v>
      </c>
      <c r="AN83" s="18">
        <v>0.25240400000000002</v>
      </c>
      <c r="AO83" s="220">
        <v>0.2516145263158</v>
      </c>
      <c r="AP83" s="220">
        <v>0.25240400000000002</v>
      </c>
      <c r="AQ83" s="18"/>
      <c r="AR83" s="18"/>
      <c r="AS83" s="18"/>
      <c r="AT83" s="18"/>
    </row>
    <row r="84" spans="1:46" s="54" customFormat="1" x14ac:dyDescent="0.2">
      <c r="A84" s="16" t="s">
        <v>15</v>
      </c>
      <c r="B84" s="53"/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0.2456182857143</v>
      </c>
      <c r="R84" s="18">
        <v>0.24990399999999999</v>
      </c>
      <c r="S84" s="18">
        <v>0.2482373333333</v>
      </c>
      <c r="T84" s="18">
        <v>0.24759630769230001</v>
      </c>
      <c r="U84" s="18">
        <v>0.24990399999999999</v>
      </c>
      <c r="V84" s="18">
        <v>0.24990399999999999</v>
      </c>
      <c r="W84" s="18">
        <v>0.24832505263160001</v>
      </c>
      <c r="X84" s="18">
        <v>0.24990399999999999</v>
      </c>
      <c r="Y84" s="18">
        <v>0.24776114285709999</v>
      </c>
      <c r="Z84" s="18">
        <v>0.24990399999999999</v>
      </c>
      <c r="AA84" s="18">
        <v>0.24776114285709999</v>
      </c>
      <c r="AB84" s="18">
        <v>0.248029</v>
      </c>
      <c r="AC84" s="18">
        <v>0.24990399999999999</v>
      </c>
      <c r="AD84" s="18">
        <v>0.24990399999999999</v>
      </c>
      <c r="AE84" s="18">
        <v>0.24990399999999999</v>
      </c>
      <c r="AF84" s="18">
        <v>0.24990399999999999</v>
      </c>
      <c r="AG84" s="18">
        <v>0.24990399999999999</v>
      </c>
      <c r="AH84" s="18">
        <v>0.24990399999999999</v>
      </c>
      <c r="AI84" s="18">
        <v>0.24990399999999999</v>
      </c>
      <c r="AJ84" s="18">
        <v>0.24990399999999999</v>
      </c>
      <c r="AK84" s="18">
        <v>0.24990399999999999</v>
      </c>
      <c r="AL84" s="18">
        <v>0.24990399999999999</v>
      </c>
      <c r="AM84" s="18">
        <v>0.24990399999999999</v>
      </c>
      <c r="AN84" s="18">
        <v>0.25240400000000002</v>
      </c>
      <c r="AO84" s="220">
        <v>0.25175182608699997</v>
      </c>
      <c r="AP84" s="220">
        <v>0.25240400000000002</v>
      </c>
      <c r="AQ84" s="18"/>
      <c r="AR84" s="18"/>
      <c r="AS84" s="18"/>
      <c r="AT84" s="18"/>
    </row>
    <row r="85" spans="1:46" s="54" customFormat="1" x14ac:dyDescent="0.2">
      <c r="A85" s="16" t="s">
        <v>16</v>
      </c>
      <c r="B85" s="53"/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0.24647542857140001</v>
      </c>
      <c r="R85" s="18">
        <v>0.2474715675676</v>
      </c>
      <c r="S85" s="18">
        <v>0.24990399999999999</v>
      </c>
      <c r="T85" s="18">
        <v>0.24695318032790001</v>
      </c>
      <c r="U85" s="18">
        <v>0.24506529032259999</v>
      </c>
      <c r="V85" s="18">
        <v>0.2426182857143</v>
      </c>
      <c r="W85" s="18">
        <v>0.2354595555556</v>
      </c>
      <c r="X85" s="18">
        <v>0.23823733333329999</v>
      </c>
      <c r="Y85" s="18">
        <v>0.24604685714290001</v>
      </c>
      <c r="Z85" s="18">
        <v>0.2476398490566</v>
      </c>
      <c r="AA85" s="18">
        <v>0.2488695172414</v>
      </c>
      <c r="AB85" s="18">
        <v>0.24990399999999999</v>
      </c>
      <c r="AC85" s="18">
        <v>0.2491811084337</v>
      </c>
      <c r="AD85" s="18">
        <v>0.2484225185185</v>
      </c>
      <c r="AE85" s="18">
        <v>0.24957791304349999</v>
      </c>
      <c r="AF85" s="18">
        <v>0.2483082553191</v>
      </c>
      <c r="AG85" s="18">
        <v>0.24990399999999999</v>
      </c>
      <c r="AH85" s="18">
        <v>0.24793031578950001</v>
      </c>
      <c r="AI85" s="18">
        <v>0.24905494339619999</v>
      </c>
      <c r="AJ85" s="18">
        <v>0.2496866086957</v>
      </c>
      <c r="AK85" s="18">
        <v>0.2481732307692</v>
      </c>
      <c r="AL85" s="18">
        <v>0.24784920547950001</v>
      </c>
      <c r="AM85" s="18">
        <v>0.2497427096774</v>
      </c>
      <c r="AN85" s="18">
        <v>0.25174610526320002</v>
      </c>
      <c r="AO85" s="220">
        <v>0.2516458772563</v>
      </c>
      <c r="AP85" s="220">
        <v>0.25113476923080003</v>
      </c>
      <c r="AQ85" s="18"/>
      <c r="AR85" s="18"/>
      <c r="AS85" s="18"/>
      <c r="AT85" s="18"/>
    </row>
    <row r="86" spans="1:46" s="54" customFormat="1" x14ac:dyDescent="0.2">
      <c r="A86" s="16" t="s">
        <v>17</v>
      </c>
      <c r="B86" s="53"/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0.2418087619048</v>
      </c>
      <c r="R86" s="18">
        <v>0.2454359148936</v>
      </c>
      <c r="S86" s="18">
        <v>0.2133897142857</v>
      </c>
      <c r="T86" s="18">
        <v>0.21776114285709999</v>
      </c>
      <c r="U86" s="18">
        <v>0.2238170434783</v>
      </c>
      <c r="V86" s="18">
        <v>0.2256897142857</v>
      </c>
      <c r="W86" s="18">
        <v>0.21332335483869999</v>
      </c>
      <c r="X86" s="18">
        <v>0.2231101068702</v>
      </c>
      <c r="Y86" s="18">
        <v>0.2239780740741</v>
      </c>
      <c r="Z86" s="18">
        <v>0.22497752941179999</v>
      </c>
      <c r="AA86" s="18">
        <v>0.22274882758619999</v>
      </c>
      <c r="AB86" s="18">
        <v>0.22866312408760001</v>
      </c>
      <c r="AC86" s="18">
        <v>0.2293560547945</v>
      </c>
      <c r="AD86" s="18">
        <v>0.2262626956522</v>
      </c>
      <c r="AE86" s="18">
        <v>0.23072678481010001</v>
      </c>
      <c r="AF86" s="18">
        <v>0.2260915</v>
      </c>
      <c r="AG86" s="18">
        <v>0.23081309090909999</v>
      </c>
      <c r="AH86" s="18">
        <v>0.2291505753425</v>
      </c>
      <c r="AI86" s="18">
        <v>0.2140403636364</v>
      </c>
      <c r="AJ86" s="18">
        <v>0.20097958139530001</v>
      </c>
      <c r="AK86" s="18">
        <v>0.21262244660189999</v>
      </c>
      <c r="AL86" s="18">
        <v>0.20571481081080001</v>
      </c>
      <c r="AM86" s="18">
        <v>0.21294197468350001</v>
      </c>
      <c r="AN86" s="18">
        <v>0.21789072566369999</v>
      </c>
      <c r="AO86" s="220">
        <v>0.2189424615385</v>
      </c>
      <c r="AP86" s="220">
        <v>0.21984879495269999</v>
      </c>
      <c r="AQ86" s="18"/>
      <c r="AR86" s="18"/>
      <c r="AS86" s="18"/>
      <c r="AT86" s="18"/>
    </row>
    <row r="87" spans="1:46" s="54" customFormat="1" x14ac:dyDescent="0.2">
      <c r="A87" s="16" t="s">
        <v>18</v>
      </c>
      <c r="B87" s="53"/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0.21102750561799999</v>
      </c>
      <c r="R87" s="18">
        <v>0.2193955254237</v>
      </c>
      <c r="S87" s="18">
        <v>0.2030694676259</v>
      </c>
      <c r="T87" s="18">
        <v>0.2037275294118</v>
      </c>
      <c r="U87" s="18">
        <v>0.20858324528300001</v>
      </c>
      <c r="V87" s="18">
        <v>0.20196749206350001</v>
      </c>
      <c r="W87" s="18">
        <v>0.18642185714289999</v>
      </c>
      <c r="X87" s="18">
        <v>0.1946912340426</v>
      </c>
      <c r="Y87" s="18">
        <v>0.19756090376570001</v>
      </c>
      <c r="Z87" s="18">
        <v>0.20404907772020001</v>
      </c>
      <c r="AA87" s="18">
        <v>0.2082179534884</v>
      </c>
      <c r="AB87" s="18">
        <v>0.20978565680469999</v>
      </c>
      <c r="AC87" s="18">
        <v>0.21259435532990001</v>
      </c>
      <c r="AD87" s="18">
        <v>0.2130598935361</v>
      </c>
      <c r="AE87" s="18">
        <v>0.21458141935479999</v>
      </c>
      <c r="AF87" s="18">
        <v>0.21355991397849999</v>
      </c>
      <c r="AG87" s="18">
        <v>0.2159603380282</v>
      </c>
      <c r="AH87" s="18">
        <v>0.2152052048193</v>
      </c>
      <c r="AI87" s="18">
        <v>0.20732668041239999</v>
      </c>
      <c r="AJ87" s="18">
        <v>0.2017168654971</v>
      </c>
      <c r="AK87" s="18">
        <v>0.20380230508469999</v>
      </c>
      <c r="AL87" s="18">
        <v>0.20568713253009999</v>
      </c>
      <c r="AM87" s="18">
        <v>0.21182707692309999</v>
      </c>
      <c r="AN87" s="18">
        <v>0.21404622873900001</v>
      </c>
      <c r="AO87" s="220">
        <v>0.2137532063492</v>
      </c>
      <c r="AP87" s="220">
        <v>0.2127895421687</v>
      </c>
      <c r="AQ87" s="18"/>
      <c r="AR87" s="18"/>
      <c r="AS87" s="18"/>
      <c r="AT87" s="18"/>
    </row>
    <row r="88" spans="1:46" s="54" customFormat="1" x14ac:dyDescent="0.2">
      <c r="A88" s="16" t="s">
        <v>19</v>
      </c>
      <c r="B88" s="53"/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0.1972083478261</v>
      </c>
      <c r="R88" s="18">
        <v>0.20368778378380001</v>
      </c>
      <c r="S88" s="18">
        <v>0.1766587169811</v>
      </c>
      <c r="T88" s="18">
        <v>0.1814392697095</v>
      </c>
      <c r="U88" s="18">
        <v>0.18414642424239999</v>
      </c>
      <c r="V88" s="18">
        <v>0.18221804958679999</v>
      </c>
      <c r="W88" s="18">
        <v>0.16642997402599999</v>
      </c>
      <c r="X88" s="18">
        <v>0.1749706666667</v>
      </c>
      <c r="Y88" s="18">
        <v>0.17735647148290001</v>
      </c>
      <c r="Z88" s="18">
        <v>0.18377634042550001</v>
      </c>
      <c r="AA88" s="18">
        <v>0.18728861538460001</v>
      </c>
      <c r="AB88" s="18">
        <v>0.1882450138249</v>
      </c>
      <c r="AC88" s="18">
        <v>0.18896650000000001</v>
      </c>
      <c r="AD88" s="18">
        <v>0.19112493023259999</v>
      </c>
      <c r="AE88" s="18">
        <v>0.19177251211070001</v>
      </c>
      <c r="AF88" s="18">
        <v>0.19129934883720001</v>
      </c>
      <c r="AG88" s="18">
        <v>0.1950618947368</v>
      </c>
      <c r="AH88" s="18">
        <v>0.193890013986</v>
      </c>
      <c r="AI88" s="18">
        <v>0.18383257142859999</v>
      </c>
      <c r="AJ88" s="18">
        <v>0.17168143431220001</v>
      </c>
      <c r="AK88" s="18">
        <v>0.17990400000000001</v>
      </c>
      <c r="AL88" s="18">
        <v>0.1794479739414</v>
      </c>
      <c r="AM88" s="18">
        <v>0.186082343949</v>
      </c>
      <c r="AN88" s="18">
        <v>0.18860988235289999</v>
      </c>
      <c r="AO88" s="220">
        <v>0.1850056260163</v>
      </c>
      <c r="AP88" s="220">
        <v>0.1910573665835</v>
      </c>
      <c r="AQ88" s="18"/>
      <c r="AR88" s="18"/>
      <c r="AS88" s="18"/>
      <c r="AT88" s="18"/>
    </row>
    <row r="89" spans="1:46" s="54" customFormat="1" x14ac:dyDescent="0.2">
      <c r="A89" s="16" t="s">
        <v>20</v>
      </c>
      <c r="B89" s="53"/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0.1836245116279</v>
      </c>
      <c r="R89" s="18">
        <v>0.199904</v>
      </c>
      <c r="S89" s="18">
        <v>0.16752695081970001</v>
      </c>
      <c r="T89" s="18">
        <v>0.17008648175179999</v>
      </c>
      <c r="U89" s="18">
        <v>0.17549223529409999</v>
      </c>
      <c r="V89" s="18">
        <v>0.1753134262295</v>
      </c>
      <c r="W89" s="18">
        <v>0.15406674733100001</v>
      </c>
      <c r="X89" s="18">
        <v>0.16447350226240001</v>
      </c>
      <c r="Y89" s="18">
        <v>0.17141129846149999</v>
      </c>
      <c r="Z89" s="18">
        <v>0.1686386285714</v>
      </c>
      <c r="AA89" s="18">
        <v>0.1724681025641</v>
      </c>
      <c r="AB89" s="18">
        <v>0.1776148433735</v>
      </c>
      <c r="AC89" s="18">
        <v>0.1753958032787</v>
      </c>
      <c r="AD89" s="18">
        <v>0.17949937572249999</v>
      </c>
      <c r="AE89" s="18">
        <v>0.18370565289259999</v>
      </c>
      <c r="AF89" s="18">
        <v>0.18560549253729999</v>
      </c>
      <c r="AG89" s="18">
        <v>0.18511166773160001</v>
      </c>
      <c r="AH89" s="18">
        <v>0.18533446357620001</v>
      </c>
      <c r="AI89" s="18">
        <v>0.17161571171170001</v>
      </c>
      <c r="AJ89" s="18">
        <v>0.16095831309899999</v>
      </c>
      <c r="AK89" s="18">
        <v>0.16996729113920001</v>
      </c>
      <c r="AL89" s="18">
        <v>0.17016262068970001</v>
      </c>
      <c r="AM89" s="18">
        <v>0.17133756643360001</v>
      </c>
      <c r="AN89" s="18">
        <v>0.17859105035969999</v>
      </c>
      <c r="AO89" s="220">
        <v>0.17757005166049999</v>
      </c>
      <c r="AP89" s="220">
        <v>0.17352116621249999</v>
      </c>
      <c r="AQ89" s="18"/>
      <c r="AR89" s="18"/>
      <c r="AS89" s="18"/>
      <c r="AT89" s="18"/>
    </row>
    <row r="90" spans="1:46" s="54" customFormat="1" x14ac:dyDescent="0.2">
      <c r="A90" s="16" t="s">
        <v>21</v>
      </c>
      <c r="B90" s="53"/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0.17323712499999999</v>
      </c>
      <c r="R90" s="18">
        <v>0.185029</v>
      </c>
      <c r="S90" s="18">
        <v>0.1537907924528</v>
      </c>
      <c r="T90" s="18">
        <v>0.15846399999999999</v>
      </c>
      <c r="U90" s="18">
        <v>0.15768725123149999</v>
      </c>
      <c r="V90" s="18">
        <v>0.162272</v>
      </c>
      <c r="W90" s="18">
        <v>0.15299223166020001</v>
      </c>
      <c r="X90" s="18">
        <v>0.15813612068970001</v>
      </c>
      <c r="Y90" s="18">
        <v>0.15819016822429999</v>
      </c>
      <c r="Z90" s="18">
        <v>0.1569857793594</v>
      </c>
      <c r="AA90" s="18">
        <v>0.1604421165919</v>
      </c>
      <c r="AB90" s="18">
        <v>0.1623177931034</v>
      </c>
      <c r="AC90" s="18">
        <v>0.16459490909089999</v>
      </c>
      <c r="AD90" s="18">
        <v>0.16625182608700001</v>
      </c>
      <c r="AE90" s="18">
        <v>0.1634443726708</v>
      </c>
      <c r="AF90" s="18">
        <v>0.168217253012</v>
      </c>
      <c r="AG90" s="18">
        <v>0.16848985858589999</v>
      </c>
      <c r="AH90" s="18">
        <v>0.17025987188610001</v>
      </c>
      <c r="AI90" s="18">
        <v>0.15964007038120001</v>
      </c>
      <c r="AJ90" s="18">
        <v>0.151224754717</v>
      </c>
      <c r="AK90" s="18">
        <v>0.1577962716628</v>
      </c>
      <c r="AL90" s="18">
        <v>0.15528861538460001</v>
      </c>
      <c r="AM90" s="18">
        <v>0.16016831718060001</v>
      </c>
      <c r="AN90" s="18">
        <v>0.16299455118110001</v>
      </c>
      <c r="AO90" s="220">
        <v>0.16105568539330001</v>
      </c>
      <c r="AP90" s="220">
        <v>0.1627698536585</v>
      </c>
      <c r="AQ90" s="18"/>
      <c r="AR90" s="18"/>
      <c r="AS90" s="18"/>
      <c r="AT90" s="18"/>
    </row>
    <row r="91" spans="1:46" s="54" customFormat="1" x14ac:dyDescent="0.2">
      <c r="A91" s="16" t="s">
        <v>22</v>
      </c>
      <c r="B91" s="53"/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0.17650395999999999</v>
      </c>
      <c r="R91" s="18">
        <v>0.1830858181818</v>
      </c>
      <c r="S91" s="18">
        <v>0.15925883870970001</v>
      </c>
      <c r="T91" s="18">
        <v>0.16071567532469999</v>
      </c>
      <c r="U91" s="18">
        <v>0.16208581818180001</v>
      </c>
      <c r="V91" s="18">
        <v>0.16233061087869999</v>
      </c>
      <c r="W91" s="18">
        <v>0.15085773851590001</v>
      </c>
      <c r="X91" s="18">
        <v>0.15319696385539999</v>
      </c>
      <c r="Y91" s="18">
        <v>0.1498114092308</v>
      </c>
      <c r="Z91" s="18">
        <v>0.16000196078430001</v>
      </c>
      <c r="AA91" s="18">
        <v>0.16072112062259999</v>
      </c>
      <c r="AB91" s="18">
        <v>0.16361309090910001</v>
      </c>
      <c r="AC91" s="18">
        <v>0.1669747070707</v>
      </c>
      <c r="AD91" s="18">
        <v>0.16600447846890001</v>
      </c>
      <c r="AE91" s="18">
        <v>0.16632018497109999</v>
      </c>
      <c r="AF91" s="18">
        <v>0.16719883282670001</v>
      </c>
      <c r="AG91" s="18">
        <v>0.16861687128710001</v>
      </c>
      <c r="AH91" s="18">
        <v>0.1696475897436</v>
      </c>
      <c r="AI91" s="18">
        <v>0.16318374276530001</v>
      </c>
      <c r="AJ91" s="18">
        <v>0.1554218268251</v>
      </c>
      <c r="AK91" s="18">
        <v>0.1577863529412</v>
      </c>
      <c r="AL91" s="18">
        <v>0.1589974065934</v>
      </c>
      <c r="AM91" s="18">
        <v>0.16113995505619999</v>
      </c>
      <c r="AN91" s="18">
        <v>0.16322752941179999</v>
      </c>
      <c r="AO91" s="220">
        <v>0.16607746938779999</v>
      </c>
      <c r="AP91" s="220">
        <v>0.16634429850749999</v>
      </c>
      <c r="AQ91" s="18"/>
      <c r="AR91" s="18"/>
      <c r="AS91" s="18"/>
      <c r="AT91" s="18"/>
    </row>
    <row r="92" spans="1:46" s="54" customFormat="1" x14ac:dyDescent="0.2">
      <c r="A92" s="16" t="s">
        <v>23</v>
      </c>
      <c r="B92" s="53"/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0.17645946666670001</v>
      </c>
      <c r="R92" s="18">
        <v>0.17960988235290001</v>
      </c>
      <c r="S92" s="18">
        <v>0.15971741791040001</v>
      </c>
      <c r="T92" s="18">
        <v>0.1604474782609</v>
      </c>
      <c r="U92" s="18">
        <v>0.16096460606060001</v>
      </c>
      <c r="V92" s="18">
        <v>0.15960609361700001</v>
      </c>
      <c r="W92" s="18">
        <v>0.1536367945205</v>
      </c>
      <c r="X92" s="18">
        <v>0.154240159292</v>
      </c>
      <c r="Y92" s="18">
        <v>0.15288988169010001</v>
      </c>
      <c r="Z92" s="18">
        <v>0.15911192079209999</v>
      </c>
      <c r="AA92" s="18">
        <v>0.16357746938779999</v>
      </c>
      <c r="AB92" s="18">
        <v>0.1592143448276</v>
      </c>
      <c r="AC92" s="18">
        <v>0.16351713868609999</v>
      </c>
      <c r="AD92" s="18">
        <v>0.1630461446384</v>
      </c>
      <c r="AE92" s="18">
        <v>0.16452502689490001</v>
      </c>
      <c r="AF92" s="18">
        <v>0.1633833814433</v>
      </c>
      <c r="AG92" s="18">
        <v>0.1665111428571</v>
      </c>
      <c r="AH92" s="18">
        <v>0.16625788739950001</v>
      </c>
      <c r="AI92" s="18">
        <v>0.15888705084749999</v>
      </c>
      <c r="AJ92" s="18">
        <v>0.1528017272727</v>
      </c>
      <c r="AK92" s="18">
        <v>0.15608821052630001</v>
      </c>
      <c r="AL92" s="18">
        <v>0.15546851612900001</v>
      </c>
      <c r="AM92" s="18">
        <v>0.156367878327</v>
      </c>
      <c r="AN92" s="18">
        <v>0.160427255814</v>
      </c>
      <c r="AO92" s="220">
        <v>0.16272090140850001</v>
      </c>
      <c r="AP92" s="220">
        <v>0.16141892537309999</v>
      </c>
      <c r="AQ92" s="18"/>
      <c r="AR92" s="18"/>
      <c r="AS92" s="18"/>
      <c r="AT92" s="18"/>
    </row>
    <row r="93" spans="1:46" s="54" customFormat="1" x14ac:dyDescent="0.2">
      <c r="A93" s="16" t="s">
        <v>24</v>
      </c>
      <c r="B93" s="53"/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0.15531370491800001</v>
      </c>
      <c r="R93" s="18">
        <v>0.15990399999999999</v>
      </c>
      <c r="S93" s="18">
        <v>0.1410468571429</v>
      </c>
      <c r="T93" s="18">
        <v>0.14214084210530001</v>
      </c>
      <c r="U93" s="18">
        <v>0.14650594174760001</v>
      </c>
      <c r="V93" s="18">
        <v>0.14446374400000001</v>
      </c>
      <c r="W93" s="18">
        <v>0.14194300000000001</v>
      </c>
      <c r="X93" s="18">
        <v>0.14087122580649999</v>
      </c>
      <c r="Y93" s="18">
        <v>0.13958280213900001</v>
      </c>
      <c r="Z93" s="18">
        <v>0.1380520740741</v>
      </c>
      <c r="AA93" s="18">
        <v>0.1423687887324</v>
      </c>
      <c r="AB93" s="18">
        <v>0.1399618034682</v>
      </c>
      <c r="AC93" s="18">
        <v>0.14037274999999999</v>
      </c>
      <c r="AD93" s="18">
        <v>0.14100156097559999</v>
      </c>
      <c r="AE93" s="18">
        <v>0.14256222784809999</v>
      </c>
      <c r="AF93" s="18">
        <v>0.14061828571429999</v>
      </c>
      <c r="AG93" s="18">
        <v>0.14224775000000001</v>
      </c>
      <c r="AH93" s="18">
        <v>0.1439226915888</v>
      </c>
      <c r="AI93" s="18">
        <v>0.1395674615385</v>
      </c>
      <c r="AJ93" s="18">
        <v>0.1314780740741</v>
      </c>
      <c r="AK93" s="18">
        <v>0.1349775294118</v>
      </c>
      <c r="AL93" s="18">
        <v>0.13302538728319999</v>
      </c>
      <c r="AM93" s="18">
        <v>0.13441267052020001</v>
      </c>
      <c r="AN93" s="18">
        <v>0.1363913417722</v>
      </c>
      <c r="AO93" s="220">
        <v>0.14171434482760001</v>
      </c>
      <c r="AP93" s="220">
        <v>0.14072083168319999</v>
      </c>
      <c r="AQ93" s="18"/>
      <c r="AR93" s="18"/>
      <c r="AS93" s="18"/>
      <c r="AT93" s="18"/>
    </row>
    <row r="94" spans="1:46" s="54" customFormat="1" x14ac:dyDescent="0.2">
      <c r="A94" s="36" t="s">
        <v>795</v>
      </c>
      <c r="B94" s="53"/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0.1371765454545</v>
      </c>
      <c r="R94" s="18">
        <v>0.14657066666669999</v>
      </c>
      <c r="S94" s="18">
        <v>0.13605784615380001</v>
      </c>
      <c r="T94" s="18">
        <v>0.1371767272727</v>
      </c>
      <c r="U94" s="18">
        <v>0.13808581818179999</v>
      </c>
      <c r="V94" s="18">
        <v>0.139904</v>
      </c>
      <c r="W94" s="18">
        <v>0.1380854545455</v>
      </c>
      <c r="X94" s="18">
        <v>0.13630384000000001</v>
      </c>
      <c r="Y94" s="18">
        <v>0.13258235714290001</v>
      </c>
      <c r="Z94" s="18">
        <v>0.13323725</v>
      </c>
      <c r="AA94" s="18">
        <v>0.13557967567570001</v>
      </c>
      <c r="AB94" s="18">
        <v>0.13642573913039999</v>
      </c>
      <c r="AC94" s="18">
        <v>0.13897376744189999</v>
      </c>
      <c r="AD94" s="18">
        <v>0.135904</v>
      </c>
      <c r="AE94" s="18">
        <v>0.13728104918030001</v>
      </c>
      <c r="AF94" s="18">
        <v>0.13641002409639999</v>
      </c>
      <c r="AG94" s="18">
        <v>0.13775015384620001</v>
      </c>
      <c r="AH94" s="18">
        <v>0.13828635294120001</v>
      </c>
      <c r="AI94" s="18">
        <v>0.1345915</v>
      </c>
      <c r="AJ94" s="18">
        <v>0.1312523146067</v>
      </c>
      <c r="AK94" s="18">
        <v>0.13318525000000001</v>
      </c>
      <c r="AL94" s="18">
        <v>0.13328428169010001</v>
      </c>
      <c r="AM94" s="18">
        <v>0.13316486956519999</v>
      </c>
      <c r="AN94" s="18">
        <v>0.13677900000000001</v>
      </c>
      <c r="AO94" s="220">
        <v>0.13852644897960001</v>
      </c>
      <c r="AP94" s="220">
        <v>0.13649490909090001</v>
      </c>
      <c r="AQ94" s="18"/>
      <c r="AR94" s="18"/>
      <c r="AS94" s="18"/>
      <c r="AT94" s="18"/>
    </row>
    <row r="95" spans="1:46" s="54" customFormat="1" x14ac:dyDescent="0.2">
      <c r="A95" s="16"/>
      <c r="B95" s="53"/>
      <c r="C95" s="53"/>
      <c r="D95" s="53"/>
      <c r="E95" s="53"/>
      <c r="F95" s="53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220"/>
      <c r="AP95" s="220"/>
      <c r="AQ95" s="18"/>
      <c r="AR95" s="18"/>
      <c r="AS95" s="18"/>
      <c r="AT95" s="18"/>
    </row>
    <row r="96" spans="1:46" ht="12.75" x14ac:dyDescent="0.2">
      <c r="A96" s="49" t="s">
        <v>31</v>
      </c>
      <c r="B96" s="50"/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220"/>
      <c r="AP96" s="220"/>
      <c r="AQ96" s="18"/>
      <c r="AR96" s="18"/>
      <c r="AS96" s="18"/>
      <c r="AT96" s="18"/>
    </row>
    <row r="97" spans="1:46" x14ac:dyDescent="0.2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220"/>
      <c r="AP97" s="220"/>
      <c r="AQ97" s="18"/>
      <c r="AR97" s="18"/>
      <c r="AS97" s="18"/>
      <c r="AT97" s="18"/>
    </row>
    <row r="98" spans="1:46" s="54" customFormat="1" x14ac:dyDescent="0.2">
      <c r="A98" s="16" t="s">
        <v>10</v>
      </c>
      <c r="B98" s="53"/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</v>
      </c>
      <c r="AO98" s="220">
        <v>0.25240400000000002</v>
      </c>
      <c r="AP98" s="220">
        <v>0.25240400000000002</v>
      </c>
      <c r="AQ98" s="18"/>
      <c r="AR98" s="18"/>
      <c r="AS98" s="18"/>
      <c r="AT98" s="18"/>
    </row>
    <row r="99" spans="1:46" s="54" customFormat="1" x14ac:dyDescent="0.2">
      <c r="A99" s="16" t="s">
        <v>11</v>
      </c>
      <c r="B99" s="53"/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</v>
      </c>
      <c r="V99" s="18">
        <v>0</v>
      </c>
      <c r="W99" s="18">
        <v>0.24990399999999999</v>
      </c>
      <c r="X99" s="18">
        <v>0</v>
      </c>
      <c r="Y99" s="18">
        <v>0.24990399999999999</v>
      </c>
      <c r="Z99" s="18">
        <v>0.24990399999999999</v>
      </c>
      <c r="AA99" s="18">
        <v>0.24990399999999999</v>
      </c>
      <c r="AB99" s="18">
        <v>0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</v>
      </c>
      <c r="AI99" s="18">
        <v>0.24990399999999999</v>
      </c>
      <c r="AJ99" s="18">
        <v>0</v>
      </c>
      <c r="AK99" s="18">
        <v>0.24990399999999999</v>
      </c>
      <c r="AL99" s="18">
        <v>0</v>
      </c>
      <c r="AM99" s="18">
        <v>0</v>
      </c>
      <c r="AN99" s="18">
        <v>0</v>
      </c>
      <c r="AO99" s="220">
        <v>0</v>
      </c>
      <c r="AP99" s="220">
        <v>0.25240400000000002</v>
      </c>
      <c r="AQ99" s="18"/>
      <c r="AR99" s="18"/>
      <c r="AS99" s="18"/>
      <c r="AT99" s="18"/>
    </row>
    <row r="100" spans="1:46" s="54" customFormat="1" x14ac:dyDescent="0.2">
      <c r="A100" s="16" t="s">
        <v>629</v>
      </c>
      <c r="B100" s="53"/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0.25240400000000002</v>
      </c>
      <c r="AO100" s="220">
        <v>0.25240400000000002</v>
      </c>
      <c r="AP100" s="220">
        <v>0</v>
      </c>
      <c r="AQ100" s="18"/>
      <c r="AR100" s="18"/>
      <c r="AS100" s="18"/>
      <c r="AT100" s="18"/>
    </row>
    <row r="101" spans="1:46" s="54" customFormat="1" x14ac:dyDescent="0.2">
      <c r="A101" s="16" t="s">
        <v>13</v>
      </c>
      <c r="B101" s="53"/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</v>
      </c>
      <c r="R101" s="18">
        <v>0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</v>
      </c>
      <c r="X101" s="18">
        <v>0</v>
      </c>
      <c r="Y101" s="18">
        <v>0.24990399999999999</v>
      </c>
      <c r="Z101" s="18">
        <v>0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</v>
      </c>
      <c r="AL101" s="18">
        <v>0</v>
      </c>
      <c r="AM101" s="18">
        <v>0.24990399999999999</v>
      </c>
      <c r="AN101" s="18">
        <v>0.25240400000000002</v>
      </c>
      <c r="AO101" s="220">
        <v>0.25240400000000002</v>
      </c>
      <c r="AP101" s="220">
        <v>0.25240400000000002</v>
      </c>
      <c r="AQ101" s="18"/>
      <c r="AR101" s="18"/>
      <c r="AS101" s="18"/>
      <c r="AT101" s="18"/>
    </row>
    <row r="102" spans="1:46" s="54" customFormat="1" x14ac:dyDescent="0.2">
      <c r="A102" s="16" t="s">
        <v>14</v>
      </c>
      <c r="B102" s="53"/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0.25240400000000002</v>
      </c>
      <c r="AO102" s="220">
        <v>0.25240400000000002</v>
      </c>
      <c r="AP102" s="220">
        <v>0.25240400000000002</v>
      </c>
      <c r="AQ102" s="18"/>
      <c r="AR102" s="18"/>
      <c r="AS102" s="18"/>
      <c r="AT102" s="18"/>
    </row>
    <row r="103" spans="1:46" s="54" customFormat="1" x14ac:dyDescent="0.2">
      <c r="A103" s="16" t="s">
        <v>15</v>
      </c>
      <c r="B103" s="53"/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0.25240400000000002</v>
      </c>
      <c r="AO103" s="220">
        <v>0.25240400000000002</v>
      </c>
      <c r="AP103" s="220">
        <v>0.25240400000000002</v>
      </c>
      <c r="AQ103" s="18"/>
      <c r="AR103" s="18"/>
      <c r="AS103" s="18"/>
      <c r="AT103" s="18"/>
    </row>
    <row r="104" spans="1:46" s="54" customFormat="1" x14ac:dyDescent="0.2">
      <c r="A104" s="16" t="s">
        <v>16</v>
      </c>
      <c r="B104" s="53"/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0.25240400000000002</v>
      </c>
      <c r="AO104" s="220">
        <v>0.25240400000000002</v>
      </c>
      <c r="AP104" s="220">
        <v>0.25240400000000002</v>
      </c>
      <c r="AQ104" s="18"/>
      <c r="AR104" s="18"/>
      <c r="AS104" s="18"/>
      <c r="AT104" s="18"/>
    </row>
    <row r="105" spans="1:46" s="54" customFormat="1" x14ac:dyDescent="0.2">
      <c r="A105" s="16" t="s">
        <v>17</v>
      </c>
      <c r="B105" s="53"/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0.25240400000000002</v>
      </c>
      <c r="AO105" s="220">
        <v>0.25240400000000002</v>
      </c>
      <c r="AP105" s="220">
        <v>0.25240400000000002</v>
      </c>
      <c r="AQ105" s="18"/>
      <c r="AR105" s="18"/>
      <c r="AS105" s="18"/>
      <c r="AT105" s="18"/>
    </row>
    <row r="106" spans="1:46" s="54" customFormat="1" x14ac:dyDescent="0.2">
      <c r="A106" s="16" t="s">
        <v>18</v>
      </c>
      <c r="B106" s="53"/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0.25240400000000002</v>
      </c>
      <c r="AO106" s="220">
        <v>0.25240400000000002</v>
      </c>
      <c r="AP106" s="220">
        <v>0.25240400000000002</v>
      </c>
      <c r="AQ106" s="18"/>
      <c r="AR106" s="18"/>
      <c r="AS106" s="18"/>
      <c r="AT106" s="18"/>
    </row>
    <row r="107" spans="1:46" s="54" customFormat="1" x14ac:dyDescent="0.2">
      <c r="A107" s="16" t="s">
        <v>19</v>
      </c>
      <c r="B107" s="53"/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0.25240400000000002</v>
      </c>
      <c r="AO107" s="220">
        <v>0.25240400000000002</v>
      </c>
      <c r="AP107" s="220">
        <v>0.25240400000000002</v>
      </c>
      <c r="AQ107" s="18"/>
      <c r="AR107" s="18"/>
      <c r="AS107" s="18"/>
      <c r="AT107" s="18"/>
    </row>
    <row r="108" spans="1:46" s="54" customFormat="1" x14ac:dyDescent="0.2">
      <c r="A108" s="16" t="s">
        <v>20</v>
      </c>
      <c r="B108" s="53"/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0.25240400000000002</v>
      </c>
      <c r="AO108" s="220">
        <v>0.25240400000000002</v>
      </c>
      <c r="AP108" s="220">
        <v>0.25240400000000002</v>
      </c>
      <c r="AQ108" s="18"/>
      <c r="AR108" s="18"/>
      <c r="AS108" s="18"/>
      <c r="AT108" s="18"/>
    </row>
    <row r="109" spans="1:46" s="54" customFormat="1" x14ac:dyDescent="0.2">
      <c r="A109" s="16" t="s">
        <v>21</v>
      </c>
      <c r="B109" s="53"/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0.25240400000000002</v>
      </c>
      <c r="AO109" s="220">
        <v>0.25240400000000002</v>
      </c>
      <c r="AP109" s="220">
        <v>0.25240400000000002</v>
      </c>
      <c r="AQ109" s="18"/>
      <c r="AR109" s="18"/>
      <c r="AS109" s="18"/>
      <c r="AT109" s="18"/>
    </row>
    <row r="110" spans="1:46" s="54" customFormat="1" x14ac:dyDescent="0.2">
      <c r="A110" s="16" t="s">
        <v>22</v>
      </c>
      <c r="B110" s="53"/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0.25240400000000002</v>
      </c>
      <c r="AO110" s="220">
        <v>0.25240400000000002</v>
      </c>
      <c r="AP110" s="220">
        <v>0.25240400000000002</v>
      </c>
      <c r="AQ110" s="18"/>
      <c r="AR110" s="18"/>
      <c r="AS110" s="18"/>
      <c r="AT110" s="18"/>
    </row>
    <row r="111" spans="1:46" s="54" customFormat="1" x14ac:dyDescent="0.2">
      <c r="A111" s="16" t="s">
        <v>23</v>
      </c>
      <c r="B111" s="53"/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0.25240400000000002</v>
      </c>
      <c r="AO111" s="220">
        <v>0.25240400000000002</v>
      </c>
      <c r="AP111" s="220">
        <v>0.25240400000000002</v>
      </c>
      <c r="AQ111" s="18"/>
      <c r="AR111" s="18"/>
      <c r="AS111" s="18"/>
      <c r="AT111" s="18"/>
    </row>
    <row r="112" spans="1:46" s="54" customFormat="1" x14ac:dyDescent="0.2">
      <c r="A112" s="16" t="s">
        <v>24</v>
      </c>
      <c r="B112" s="53"/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0.25240400000000002</v>
      </c>
      <c r="AO112" s="220">
        <v>0.25240400000000002</v>
      </c>
      <c r="AP112" s="220">
        <v>0.25240400000000002</v>
      </c>
      <c r="AQ112" s="18"/>
      <c r="AR112" s="18"/>
      <c r="AS112" s="18"/>
      <c r="AT112" s="18"/>
    </row>
    <row r="113" spans="1:46" s="54" customFormat="1" x14ac:dyDescent="0.2">
      <c r="A113" s="36" t="s">
        <v>795</v>
      </c>
      <c r="B113" s="53"/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0.25240400000000002</v>
      </c>
      <c r="AO113" s="220">
        <v>0.25240400000000002</v>
      </c>
      <c r="AP113" s="220">
        <v>0.25240400000000002</v>
      </c>
      <c r="AQ113" s="18"/>
      <c r="AR113" s="18"/>
      <c r="AS113" s="18"/>
      <c r="AT113" s="18"/>
    </row>
    <row r="114" spans="1:46" s="54" customFormat="1" x14ac:dyDescent="0.2">
      <c r="A114" s="16"/>
      <c r="B114" s="53"/>
      <c r="C114" s="53"/>
      <c r="D114" s="53"/>
      <c r="E114" s="53"/>
      <c r="F114" s="5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220"/>
      <c r="AP114" s="220"/>
      <c r="AQ114" s="18"/>
      <c r="AR114" s="18"/>
      <c r="AS114" s="18"/>
      <c r="AT114" s="18"/>
    </row>
    <row r="115" spans="1:46" ht="12.75" x14ac:dyDescent="0.2">
      <c r="A115" s="49" t="s">
        <v>32</v>
      </c>
      <c r="B115" s="50"/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220"/>
      <c r="AP115" s="220"/>
      <c r="AQ115" s="18"/>
      <c r="AR115" s="18"/>
      <c r="AS115" s="18"/>
      <c r="AT115" s="18"/>
    </row>
    <row r="116" spans="1:46" x14ac:dyDescent="0.2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220"/>
      <c r="AP116" s="220"/>
      <c r="AQ116" s="18"/>
      <c r="AR116" s="18"/>
      <c r="AS116" s="18"/>
      <c r="AT116" s="18"/>
    </row>
    <row r="117" spans="1:46" s="54" customFormat="1" x14ac:dyDescent="0.2">
      <c r="A117" s="16" t="s">
        <v>10</v>
      </c>
      <c r="B117" s="53"/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0.17990200000000001</v>
      </c>
      <c r="R117" s="18">
        <v>0.24990399999999999</v>
      </c>
      <c r="S117" s="18">
        <v>0.24990399999999999</v>
      </c>
      <c r="T117" s="18">
        <v>0.24990399999999999</v>
      </c>
      <c r="U117" s="18">
        <v>0.21990399999999999</v>
      </c>
      <c r="V117" s="18">
        <v>0.24990399999999999</v>
      </c>
      <c r="W117" s="18">
        <v>0.24990399999999999</v>
      </c>
      <c r="X117" s="18">
        <v>0.24990399999999999</v>
      </c>
      <c r="Y117" s="18">
        <v>0.24990399999999999</v>
      </c>
      <c r="Z117" s="18">
        <v>0.24990399999999999</v>
      </c>
      <c r="AA117" s="18">
        <v>0.24990399999999999</v>
      </c>
      <c r="AB117" s="18">
        <v>0.24990399999999999</v>
      </c>
      <c r="AC117" s="18">
        <v>0.21990399999999999</v>
      </c>
      <c r="AD117" s="18">
        <v>0.24990399999999999</v>
      </c>
      <c r="AE117" s="18">
        <v>0.24990399999999999</v>
      </c>
      <c r="AF117" s="18">
        <v>0.24990399999999999</v>
      </c>
      <c r="AG117" s="18">
        <v>0</v>
      </c>
      <c r="AH117" s="18">
        <v>0.24990399999999999</v>
      </c>
      <c r="AI117" s="18">
        <v>0.24990399999999999</v>
      </c>
      <c r="AJ117" s="18">
        <v>0.24990399999999999</v>
      </c>
      <c r="AK117" s="18">
        <v>0.24990399999999999</v>
      </c>
      <c r="AL117" s="18">
        <v>0.24990399999999999</v>
      </c>
      <c r="AM117" s="18">
        <v>0.24990399999999999</v>
      </c>
      <c r="AN117" s="18">
        <v>0</v>
      </c>
      <c r="AO117" s="220">
        <v>0.25240400000000002</v>
      </c>
      <c r="AP117" s="220">
        <v>0.25240400000000002</v>
      </c>
      <c r="AQ117" s="18"/>
      <c r="AR117" s="18"/>
      <c r="AS117" s="18"/>
      <c r="AT117" s="18"/>
    </row>
    <row r="118" spans="1:46" s="54" customFormat="1" x14ac:dyDescent="0.2">
      <c r="A118" s="16" t="s">
        <v>11</v>
      </c>
      <c r="B118" s="53"/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</v>
      </c>
      <c r="V118" s="18">
        <v>0</v>
      </c>
      <c r="W118" s="18">
        <v>0.18990399999999999</v>
      </c>
      <c r="X118" s="18">
        <v>0</v>
      </c>
      <c r="Y118" s="18">
        <v>0.16552875</v>
      </c>
      <c r="Z118" s="18">
        <v>0.1436179428571</v>
      </c>
      <c r="AA118" s="18">
        <v>0.21990399999999999</v>
      </c>
      <c r="AB118" s="18">
        <v>0</v>
      </c>
      <c r="AC118" s="18">
        <v>0.21990399999999999</v>
      </c>
      <c r="AD118" s="18">
        <v>0.12990399999999999</v>
      </c>
      <c r="AE118" s="18">
        <v>0.17990400000000001</v>
      </c>
      <c r="AF118" s="18">
        <v>0</v>
      </c>
      <c r="AG118" s="18">
        <v>0.24990399999999999</v>
      </c>
      <c r="AH118" s="18">
        <v>0</v>
      </c>
      <c r="AI118" s="18">
        <v>0.15990399999999999</v>
      </c>
      <c r="AJ118" s="18">
        <v>0</v>
      </c>
      <c r="AK118" s="18">
        <v>0.15733989743589999</v>
      </c>
      <c r="AL118" s="18">
        <v>0</v>
      </c>
      <c r="AM118" s="18">
        <v>0</v>
      </c>
      <c r="AN118" s="18">
        <v>0</v>
      </c>
      <c r="AO118" s="220">
        <v>0</v>
      </c>
      <c r="AP118" s="220">
        <v>0.16240399999999999</v>
      </c>
      <c r="AQ118" s="18"/>
      <c r="AR118" s="18"/>
      <c r="AS118" s="18"/>
      <c r="AT118" s="18"/>
    </row>
    <row r="119" spans="1:46" s="54" customFormat="1" x14ac:dyDescent="0.2">
      <c r="A119" s="16" t="s">
        <v>629</v>
      </c>
      <c r="B119" s="53"/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0.21990399999999999</v>
      </c>
      <c r="R119" s="18">
        <v>0</v>
      </c>
      <c r="S119" s="18">
        <v>0.24990399999999999</v>
      </c>
      <c r="T119" s="18">
        <v>0.24990399999999999</v>
      </c>
      <c r="U119" s="18">
        <v>0.24990399999999999</v>
      </c>
      <c r="V119" s="18">
        <v>0.24990399999999999</v>
      </c>
      <c r="W119" s="18">
        <v>0.24990399999999999</v>
      </c>
      <c r="X119" s="18">
        <v>0.24990399999999999</v>
      </c>
      <c r="Y119" s="18">
        <v>0.24990399999999999</v>
      </c>
      <c r="Z119" s="18">
        <v>0.24990399999999999</v>
      </c>
      <c r="AA119" s="18">
        <v>0.24990399999999999</v>
      </c>
      <c r="AB119" s="18">
        <v>0.24990399999999999</v>
      </c>
      <c r="AC119" s="18">
        <v>0.24717672727269999</v>
      </c>
      <c r="AD119" s="18">
        <v>0.24990399999999999</v>
      </c>
      <c r="AE119" s="18">
        <v>0.24990399999999999</v>
      </c>
      <c r="AF119" s="18">
        <v>0.24990399999999999</v>
      </c>
      <c r="AG119" s="18">
        <v>0.24990399999999999</v>
      </c>
      <c r="AH119" s="18">
        <v>0.24990399999999999</v>
      </c>
      <c r="AI119" s="18">
        <v>0.24990399999999999</v>
      </c>
      <c r="AJ119" s="18">
        <v>0.24990399999999999</v>
      </c>
      <c r="AK119" s="18">
        <v>0.24990399999999999</v>
      </c>
      <c r="AL119" s="18">
        <v>0.24990399999999999</v>
      </c>
      <c r="AM119" s="18">
        <v>0.24990399999999999</v>
      </c>
      <c r="AN119" s="18">
        <v>0.25240400000000002</v>
      </c>
      <c r="AO119" s="220">
        <v>0.25240400000000002</v>
      </c>
      <c r="AP119" s="220">
        <v>0</v>
      </c>
      <c r="AQ119" s="18"/>
      <c r="AR119" s="18"/>
      <c r="AS119" s="18"/>
      <c r="AT119" s="18"/>
    </row>
    <row r="120" spans="1:46" s="54" customFormat="1" x14ac:dyDescent="0.2">
      <c r="A120" s="16" t="s">
        <v>13</v>
      </c>
      <c r="B120" s="53"/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</v>
      </c>
      <c r="R120" s="18">
        <v>0</v>
      </c>
      <c r="S120" s="18">
        <v>0.24990399999999999</v>
      </c>
      <c r="T120" s="18">
        <v>0.24990399999999999</v>
      </c>
      <c r="U120" s="18">
        <v>0.24990399999999999</v>
      </c>
      <c r="V120" s="18">
        <v>0.24990399999999999</v>
      </c>
      <c r="W120" s="18">
        <v>0</v>
      </c>
      <c r="X120" s="18">
        <v>0</v>
      </c>
      <c r="Y120" s="18">
        <v>0.24990399999999999</v>
      </c>
      <c r="Z120" s="18">
        <v>0</v>
      </c>
      <c r="AA120" s="18">
        <v>0.24990399999999999</v>
      </c>
      <c r="AB120" s="18">
        <v>0.24990399999999999</v>
      </c>
      <c r="AC120" s="18">
        <v>0.24990399999999999</v>
      </c>
      <c r="AD120" s="18">
        <v>0.24990399999999999</v>
      </c>
      <c r="AE120" s="18">
        <v>0.24990399999999999</v>
      </c>
      <c r="AF120" s="18">
        <v>0.24990399999999999</v>
      </c>
      <c r="AG120" s="18">
        <v>0.24990399999999999</v>
      </c>
      <c r="AH120" s="18">
        <v>0.24990399999999999</v>
      </c>
      <c r="AI120" s="18">
        <v>0.24990399999999999</v>
      </c>
      <c r="AJ120" s="18">
        <v>0.24990399999999999</v>
      </c>
      <c r="AK120" s="18">
        <v>0</v>
      </c>
      <c r="AL120" s="18">
        <v>0</v>
      </c>
      <c r="AM120" s="18">
        <v>0.24990399999999999</v>
      </c>
      <c r="AN120" s="18">
        <v>0.25240400000000002</v>
      </c>
      <c r="AO120" s="220">
        <v>0.25240400000000002</v>
      </c>
      <c r="AP120" s="220">
        <v>0.25240400000000002</v>
      </c>
      <c r="AQ120" s="18"/>
      <c r="AR120" s="18"/>
      <c r="AS120" s="18"/>
      <c r="AT120" s="18"/>
    </row>
    <row r="121" spans="1:46" s="54" customFormat="1" x14ac:dyDescent="0.2">
      <c r="A121" s="16" t="s">
        <v>14</v>
      </c>
      <c r="B121" s="53"/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0.24990399999999999</v>
      </c>
      <c r="R121" s="18">
        <v>0.24990399999999999</v>
      </c>
      <c r="S121" s="18">
        <v>0.24990399999999999</v>
      </c>
      <c r="T121" s="18">
        <v>0.24990399999999999</v>
      </c>
      <c r="U121" s="18">
        <v>0.24990399999999999</v>
      </c>
      <c r="V121" s="18">
        <v>0.24990399999999999</v>
      </c>
      <c r="W121" s="18">
        <v>0.24990399999999999</v>
      </c>
      <c r="X121" s="18">
        <v>0.24990399999999999</v>
      </c>
      <c r="Y121" s="18">
        <v>0.24990399999999999</v>
      </c>
      <c r="Z121" s="18">
        <v>0.24990399999999999</v>
      </c>
      <c r="AA121" s="18">
        <v>0.24990399999999999</v>
      </c>
      <c r="AB121" s="18">
        <v>0.24990399999999999</v>
      </c>
      <c r="AC121" s="18">
        <v>0.24990399999999999</v>
      </c>
      <c r="AD121" s="18">
        <v>0.24990399999999999</v>
      </c>
      <c r="AE121" s="18">
        <v>0.24990399999999999</v>
      </c>
      <c r="AF121" s="18">
        <v>0.24990399999999999</v>
      </c>
      <c r="AG121" s="18">
        <v>0.24990399999999999</v>
      </c>
      <c r="AH121" s="18">
        <v>0.24990399999999999</v>
      </c>
      <c r="AI121" s="18">
        <v>0.24990399999999999</v>
      </c>
      <c r="AJ121" s="18">
        <v>0.24990399999999999</v>
      </c>
      <c r="AK121" s="18">
        <v>0.24990399999999999</v>
      </c>
      <c r="AL121" s="18">
        <v>0.24990399999999999</v>
      </c>
      <c r="AM121" s="18">
        <v>0.24990399999999999</v>
      </c>
      <c r="AN121" s="18">
        <v>0.25240400000000002</v>
      </c>
      <c r="AO121" s="220">
        <v>0.2516145263158</v>
      </c>
      <c r="AP121" s="220">
        <v>0.25240400000000002</v>
      </c>
      <c r="AQ121" s="18"/>
      <c r="AR121" s="18"/>
      <c r="AS121" s="18"/>
      <c r="AT121" s="18"/>
    </row>
    <row r="122" spans="1:46" s="54" customFormat="1" x14ac:dyDescent="0.2">
      <c r="A122" s="16" t="s">
        <v>15</v>
      </c>
      <c r="B122" s="53"/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0.2456182857143</v>
      </c>
      <c r="R122" s="18">
        <v>0.24990399999999999</v>
      </c>
      <c r="S122" s="18">
        <v>0.2482373333333</v>
      </c>
      <c r="T122" s="18">
        <v>0.24759630769230001</v>
      </c>
      <c r="U122" s="18">
        <v>0.24990399999999999</v>
      </c>
      <c r="V122" s="18">
        <v>0.24990399999999999</v>
      </c>
      <c r="W122" s="18">
        <v>0.24832505263160001</v>
      </c>
      <c r="X122" s="18">
        <v>0.24990399999999999</v>
      </c>
      <c r="Y122" s="18">
        <v>0.24776114285709999</v>
      </c>
      <c r="Z122" s="18">
        <v>0.24990399999999999</v>
      </c>
      <c r="AA122" s="18">
        <v>0.24776114285709999</v>
      </c>
      <c r="AB122" s="18">
        <v>0.248029</v>
      </c>
      <c r="AC122" s="18">
        <v>0.24990399999999999</v>
      </c>
      <c r="AD122" s="18">
        <v>0.24990399999999999</v>
      </c>
      <c r="AE122" s="18">
        <v>0.24990399999999999</v>
      </c>
      <c r="AF122" s="18">
        <v>0.24990399999999999</v>
      </c>
      <c r="AG122" s="18">
        <v>0.24990399999999999</v>
      </c>
      <c r="AH122" s="18">
        <v>0.24990399999999999</v>
      </c>
      <c r="AI122" s="18">
        <v>0.24990399999999999</v>
      </c>
      <c r="AJ122" s="18">
        <v>0.24990399999999999</v>
      </c>
      <c r="AK122" s="18">
        <v>0.24990399999999999</v>
      </c>
      <c r="AL122" s="18">
        <v>0.24990399999999999</v>
      </c>
      <c r="AM122" s="18">
        <v>0.24990399999999999</v>
      </c>
      <c r="AN122" s="18">
        <v>0.25240400000000002</v>
      </c>
      <c r="AO122" s="220">
        <v>0.25175182608699997</v>
      </c>
      <c r="AP122" s="220">
        <v>0.25240400000000002</v>
      </c>
      <c r="AQ122" s="18"/>
      <c r="AR122" s="18"/>
      <c r="AS122" s="18"/>
      <c r="AT122" s="18"/>
    </row>
    <row r="123" spans="1:46" s="54" customFormat="1" x14ac:dyDescent="0.2">
      <c r="A123" s="16" t="s">
        <v>16</v>
      </c>
      <c r="B123" s="53"/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0.24647542857140001</v>
      </c>
      <c r="R123" s="18">
        <v>0.2474715675676</v>
      </c>
      <c r="S123" s="18">
        <v>0.24990399999999999</v>
      </c>
      <c r="T123" s="18">
        <v>0.24695318032790001</v>
      </c>
      <c r="U123" s="18">
        <v>0.24506529032259999</v>
      </c>
      <c r="V123" s="18">
        <v>0.2426182857143</v>
      </c>
      <c r="W123" s="18">
        <v>0.2354595555556</v>
      </c>
      <c r="X123" s="18">
        <v>0.23823733333329999</v>
      </c>
      <c r="Y123" s="18">
        <v>0.24604685714290001</v>
      </c>
      <c r="Z123" s="18">
        <v>0.2476398490566</v>
      </c>
      <c r="AA123" s="18">
        <v>0.2488695172414</v>
      </c>
      <c r="AB123" s="18">
        <v>0.24990399999999999</v>
      </c>
      <c r="AC123" s="18">
        <v>0.2491811084337</v>
      </c>
      <c r="AD123" s="18">
        <v>0.2484225185185</v>
      </c>
      <c r="AE123" s="18">
        <v>0.24957791304349999</v>
      </c>
      <c r="AF123" s="18">
        <v>0.2483082553191</v>
      </c>
      <c r="AG123" s="18">
        <v>0.24990399999999999</v>
      </c>
      <c r="AH123" s="18">
        <v>0.24793031578950001</v>
      </c>
      <c r="AI123" s="18">
        <v>0.24905494339619999</v>
      </c>
      <c r="AJ123" s="18">
        <v>0.2496866086957</v>
      </c>
      <c r="AK123" s="18">
        <v>0.2481732307692</v>
      </c>
      <c r="AL123" s="18">
        <v>0.24784920547950001</v>
      </c>
      <c r="AM123" s="18">
        <v>0.2497427096774</v>
      </c>
      <c r="AN123" s="18">
        <v>0.25174610526320002</v>
      </c>
      <c r="AO123" s="220">
        <v>0.2516458772563</v>
      </c>
      <c r="AP123" s="220">
        <v>0.25113476923080003</v>
      </c>
      <c r="AQ123" s="18"/>
      <c r="AR123" s="18"/>
      <c r="AS123" s="18"/>
      <c r="AT123" s="18"/>
    </row>
    <row r="124" spans="1:46" s="54" customFormat="1" x14ac:dyDescent="0.2">
      <c r="A124" s="16" t="s">
        <v>17</v>
      </c>
      <c r="B124" s="53"/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0.2418087619048</v>
      </c>
      <c r="R124" s="18">
        <v>0.2454359148936</v>
      </c>
      <c r="S124" s="18">
        <v>0.2133897142857</v>
      </c>
      <c r="T124" s="18">
        <v>0.21776114285709999</v>
      </c>
      <c r="U124" s="18">
        <v>0.2238170434783</v>
      </c>
      <c r="V124" s="18">
        <v>0.2256897142857</v>
      </c>
      <c r="W124" s="18">
        <v>0.21332335483869999</v>
      </c>
      <c r="X124" s="18">
        <v>0.2231101068702</v>
      </c>
      <c r="Y124" s="18">
        <v>0.2239780740741</v>
      </c>
      <c r="Z124" s="18">
        <v>0.22497752941179999</v>
      </c>
      <c r="AA124" s="18">
        <v>0.22274882758619999</v>
      </c>
      <c r="AB124" s="18">
        <v>0.22866312408760001</v>
      </c>
      <c r="AC124" s="18">
        <v>0.2293560547945</v>
      </c>
      <c r="AD124" s="18">
        <v>0.2262626956522</v>
      </c>
      <c r="AE124" s="18">
        <v>0.23072678481010001</v>
      </c>
      <c r="AF124" s="18">
        <v>0.2260915</v>
      </c>
      <c r="AG124" s="18">
        <v>0.23081309090909999</v>
      </c>
      <c r="AH124" s="18">
        <v>0.2291505753425</v>
      </c>
      <c r="AI124" s="18">
        <v>0.2140403636364</v>
      </c>
      <c r="AJ124" s="18">
        <v>0.20097958139530001</v>
      </c>
      <c r="AK124" s="18">
        <v>0.21262244660189999</v>
      </c>
      <c r="AL124" s="18">
        <v>0.20571481081080001</v>
      </c>
      <c r="AM124" s="18">
        <v>0.21294197468350001</v>
      </c>
      <c r="AN124" s="18">
        <v>0.21789072566369999</v>
      </c>
      <c r="AO124" s="220">
        <v>0.2189424615385</v>
      </c>
      <c r="AP124" s="220">
        <v>0.21984879495269999</v>
      </c>
      <c r="AQ124" s="18"/>
      <c r="AR124" s="18"/>
      <c r="AS124" s="18"/>
      <c r="AT124" s="18"/>
    </row>
    <row r="125" spans="1:46" s="54" customFormat="1" x14ac:dyDescent="0.2">
      <c r="A125" s="16" t="s">
        <v>18</v>
      </c>
      <c r="B125" s="53"/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0.21102750561799999</v>
      </c>
      <c r="R125" s="18">
        <v>0.2193955254237</v>
      </c>
      <c r="S125" s="18">
        <v>0.2030694676259</v>
      </c>
      <c r="T125" s="18">
        <v>0.2037275294118</v>
      </c>
      <c r="U125" s="18">
        <v>0.20858324528300001</v>
      </c>
      <c r="V125" s="18">
        <v>0.20196749206350001</v>
      </c>
      <c r="W125" s="18">
        <v>0.18642185714289999</v>
      </c>
      <c r="X125" s="18">
        <v>0.1946912340426</v>
      </c>
      <c r="Y125" s="18">
        <v>0.19756090376570001</v>
      </c>
      <c r="Z125" s="18">
        <v>0.20404907772020001</v>
      </c>
      <c r="AA125" s="18">
        <v>0.2082179534884</v>
      </c>
      <c r="AB125" s="18">
        <v>0.20978565680469999</v>
      </c>
      <c r="AC125" s="18">
        <v>0.21259435532990001</v>
      </c>
      <c r="AD125" s="18">
        <v>0.2130598935361</v>
      </c>
      <c r="AE125" s="18">
        <v>0.21458141935479999</v>
      </c>
      <c r="AF125" s="18">
        <v>0.21355991397849999</v>
      </c>
      <c r="AG125" s="18">
        <v>0.2159603380282</v>
      </c>
      <c r="AH125" s="18">
        <v>0.2152052048193</v>
      </c>
      <c r="AI125" s="18">
        <v>0.20732668041239999</v>
      </c>
      <c r="AJ125" s="18">
        <v>0.2017168654971</v>
      </c>
      <c r="AK125" s="18">
        <v>0.20380230508469999</v>
      </c>
      <c r="AL125" s="18">
        <v>0.20568713253009999</v>
      </c>
      <c r="AM125" s="18">
        <v>0.21182707692309999</v>
      </c>
      <c r="AN125" s="18">
        <v>0.21404622873900001</v>
      </c>
      <c r="AO125" s="220">
        <v>0.2137532063492</v>
      </c>
      <c r="AP125" s="220">
        <v>0.2127895421687</v>
      </c>
      <c r="AQ125" s="18"/>
      <c r="AR125" s="18"/>
      <c r="AS125" s="18"/>
      <c r="AT125" s="18"/>
    </row>
    <row r="126" spans="1:46" s="54" customFormat="1" x14ac:dyDescent="0.2">
      <c r="A126" s="16" t="s">
        <v>19</v>
      </c>
      <c r="B126" s="53"/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0.1972083478261</v>
      </c>
      <c r="R126" s="18">
        <v>0.20368778378380001</v>
      </c>
      <c r="S126" s="18">
        <v>0.1766587169811</v>
      </c>
      <c r="T126" s="18">
        <v>0.1814392697095</v>
      </c>
      <c r="U126" s="18">
        <v>0.18414642424239999</v>
      </c>
      <c r="V126" s="18">
        <v>0.18221804958679999</v>
      </c>
      <c r="W126" s="18">
        <v>0.16642997402599999</v>
      </c>
      <c r="X126" s="18">
        <v>0.1749706666667</v>
      </c>
      <c r="Y126" s="18">
        <v>0.17735647148290001</v>
      </c>
      <c r="Z126" s="18">
        <v>0.18377634042550001</v>
      </c>
      <c r="AA126" s="18">
        <v>0.18728861538460001</v>
      </c>
      <c r="AB126" s="18">
        <v>0.1882450138249</v>
      </c>
      <c r="AC126" s="18">
        <v>0.18896650000000001</v>
      </c>
      <c r="AD126" s="18">
        <v>0.19112493023259999</v>
      </c>
      <c r="AE126" s="18">
        <v>0.19177251211070001</v>
      </c>
      <c r="AF126" s="18">
        <v>0.19129934883720001</v>
      </c>
      <c r="AG126" s="18">
        <v>0.1950618947368</v>
      </c>
      <c r="AH126" s="18">
        <v>0.193890013986</v>
      </c>
      <c r="AI126" s="18">
        <v>0.18383257142859999</v>
      </c>
      <c r="AJ126" s="18">
        <v>0.17168143431220001</v>
      </c>
      <c r="AK126" s="18">
        <v>0.17990400000000001</v>
      </c>
      <c r="AL126" s="18">
        <v>0.1794479739414</v>
      </c>
      <c r="AM126" s="18">
        <v>0.186082343949</v>
      </c>
      <c r="AN126" s="18">
        <v>0.18860988235289999</v>
      </c>
      <c r="AO126" s="220">
        <v>0.1850056260163</v>
      </c>
      <c r="AP126" s="220">
        <v>0.1910573665835</v>
      </c>
      <c r="AQ126" s="18"/>
      <c r="AR126" s="18"/>
      <c r="AS126" s="18"/>
      <c r="AT126" s="18"/>
    </row>
    <row r="127" spans="1:46" s="54" customFormat="1" x14ac:dyDescent="0.2">
      <c r="A127" s="16" t="s">
        <v>20</v>
      </c>
      <c r="B127" s="53"/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0.1836245116279</v>
      </c>
      <c r="R127" s="18">
        <v>0.199904</v>
      </c>
      <c r="S127" s="18">
        <v>0.16752695081970001</v>
      </c>
      <c r="T127" s="18">
        <v>0.17008648175179999</v>
      </c>
      <c r="U127" s="18">
        <v>0.17549223529409999</v>
      </c>
      <c r="V127" s="18">
        <v>0.1753134262295</v>
      </c>
      <c r="W127" s="18">
        <v>0.15406674733100001</v>
      </c>
      <c r="X127" s="18">
        <v>0.16447350226240001</v>
      </c>
      <c r="Y127" s="18">
        <v>0.17141129846149999</v>
      </c>
      <c r="Z127" s="18">
        <v>0.1686386285714</v>
      </c>
      <c r="AA127" s="18">
        <v>0.1724681025641</v>
      </c>
      <c r="AB127" s="18">
        <v>0.1776148433735</v>
      </c>
      <c r="AC127" s="18">
        <v>0.1753958032787</v>
      </c>
      <c r="AD127" s="18">
        <v>0.17949937572249999</v>
      </c>
      <c r="AE127" s="18">
        <v>0.18370565289259999</v>
      </c>
      <c r="AF127" s="18">
        <v>0.18560549253729999</v>
      </c>
      <c r="AG127" s="18">
        <v>0.18511166773160001</v>
      </c>
      <c r="AH127" s="18">
        <v>0.18533446357620001</v>
      </c>
      <c r="AI127" s="18">
        <v>0.17161571171170001</v>
      </c>
      <c r="AJ127" s="18">
        <v>0.16095831309899999</v>
      </c>
      <c r="AK127" s="18">
        <v>0.16996729113920001</v>
      </c>
      <c r="AL127" s="18">
        <v>0.17016262068970001</v>
      </c>
      <c r="AM127" s="18">
        <v>0.17133756643360001</v>
      </c>
      <c r="AN127" s="18">
        <v>0.17859105035969999</v>
      </c>
      <c r="AO127" s="220">
        <v>0.17757005166049999</v>
      </c>
      <c r="AP127" s="220">
        <v>0.17352116621249999</v>
      </c>
      <c r="AQ127" s="18"/>
      <c r="AR127" s="18"/>
      <c r="AS127" s="18"/>
      <c r="AT127" s="18"/>
    </row>
    <row r="128" spans="1:46" s="54" customFormat="1" x14ac:dyDescent="0.2">
      <c r="A128" s="16" t="s">
        <v>21</v>
      </c>
      <c r="B128" s="53"/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0.17323712499999999</v>
      </c>
      <c r="R128" s="18">
        <v>0.185029</v>
      </c>
      <c r="S128" s="18">
        <v>0.1537907924528</v>
      </c>
      <c r="T128" s="18">
        <v>0.15846399999999999</v>
      </c>
      <c r="U128" s="18">
        <v>0.15768725123149999</v>
      </c>
      <c r="V128" s="18">
        <v>0.162272</v>
      </c>
      <c r="W128" s="18">
        <v>0.15299223166020001</v>
      </c>
      <c r="X128" s="18">
        <v>0.15813612068970001</v>
      </c>
      <c r="Y128" s="18">
        <v>0.15819016822429999</v>
      </c>
      <c r="Z128" s="18">
        <v>0.1569857793594</v>
      </c>
      <c r="AA128" s="18">
        <v>0.1604421165919</v>
      </c>
      <c r="AB128" s="18">
        <v>0.1623177931034</v>
      </c>
      <c r="AC128" s="18">
        <v>0.16459490909089999</v>
      </c>
      <c r="AD128" s="18">
        <v>0.16625182608700001</v>
      </c>
      <c r="AE128" s="18">
        <v>0.1634443726708</v>
      </c>
      <c r="AF128" s="18">
        <v>0.168217253012</v>
      </c>
      <c r="AG128" s="18">
        <v>0.16848985858589999</v>
      </c>
      <c r="AH128" s="18">
        <v>0.17025987188610001</v>
      </c>
      <c r="AI128" s="18">
        <v>0.15964007038120001</v>
      </c>
      <c r="AJ128" s="18">
        <v>0.151224754717</v>
      </c>
      <c r="AK128" s="18">
        <v>0.1577962716628</v>
      </c>
      <c r="AL128" s="18">
        <v>0.15528861538460001</v>
      </c>
      <c r="AM128" s="18">
        <v>0.16016831718060001</v>
      </c>
      <c r="AN128" s="18">
        <v>0.16299455118110001</v>
      </c>
      <c r="AO128" s="220">
        <v>0.16105568539330001</v>
      </c>
      <c r="AP128" s="220">
        <v>0.1627698536585</v>
      </c>
      <c r="AQ128" s="18"/>
      <c r="AR128" s="18"/>
      <c r="AS128" s="18"/>
      <c r="AT128" s="18"/>
    </row>
    <row r="129" spans="1:46" s="54" customFormat="1" x14ac:dyDescent="0.2">
      <c r="A129" s="16" t="s">
        <v>22</v>
      </c>
      <c r="B129" s="53"/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0.17650395999999999</v>
      </c>
      <c r="R129" s="18">
        <v>0.1830858181818</v>
      </c>
      <c r="S129" s="18">
        <v>0.15925883870970001</v>
      </c>
      <c r="T129" s="18">
        <v>0.16071567532469999</v>
      </c>
      <c r="U129" s="18">
        <v>0.16208581818180001</v>
      </c>
      <c r="V129" s="18">
        <v>0.16233061087869999</v>
      </c>
      <c r="W129" s="18">
        <v>0.15085773851590001</v>
      </c>
      <c r="X129" s="18">
        <v>0.15319696385539999</v>
      </c>
      <c r="Y129" s="18">
        <v>0.1498114092308</v>
      </c>
      <c r="Z129" s="18">
        <v>0.16000196078430001</v>
      </c>
      <c r="AA129" s="18">
        <v>0.16072112062259999</v>
      </c>
      <c r="AB129" s="18">
        <v>0.16361309090910001</v>
      </c>
      <c r="AC129" s="18">
        <v>0.1669747070707</v>
      </c>
      <c r="AD129" s="18">
        <v>0.16600447846890001</v>
      </c>
      <c r="AE129" s="18">
        <v>0.16632018497109999</v>
      </c>
      <c r="AF129" s="18">
        <v>0.16719883282670001</v>
      </c>
      <c r="AG129" s="18">
        <v>0.16861687128710001</v>
      </c>
      <c r="AH129" s="18">
        <v>0.1696475897436</v>
      </c>
      <c r="AI129" s="18">
        <v>0.16318374276530001</v>
      </c>
      <c r="AJ129" s="18">
        <v>0.1554218268251</v>
      </c>
      <c r="AK129" s="18">
        <v>0.1577863529412</v>
      </c>
      <c r="AL129" s="18">
        <v>0.1589974065934</v>
      </c>
      <c r="AM129" s="18">
        <v>0.16113995505619999</v>
      </c>
      <c r="AN129" s="18">
        <v>0.16322752941179999</v>
      </c>
      <c r="AO129" s="220">
        <v>0.16607746938779999</v>
      </c>
      <c r="AP129" s="220">
        <v>0.16634429850749999</v>
      </c>
      <c r="AQ129" s="18"/>
      <c r="AR129" s="18"/>
      <c r="AS129" s="18"/>
      <c r="AT129" s="18"/>
    </row>
    <row r="130" spans="1:46" s="54" customFormat="1" x14ac:dyDescent="0.2">
      <c r="A130" s="16" t="s">
        <v>23</v>
      </c>
      <c r="B130" s="53"/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0.17645946666670001</v>
      </c>
      <c r="R130" s="18">
        <v>0.17960988235290001</v>
      </c>
      <c r="S130" s="18">
        <v>0.15971741791040001</v>
      </c>
      <c r="T130" s="18">
        <v>0.1604474782609</v>
      </c>
      <c r="U130" s="18">
        <v>0.16096460606060001</v>
      </c>
      <c r="V130" s="18">
        <v>0.15960609361700001</v>
      </c>
      <c r="W130" s="18">
        <v>0.1536367945205</v>
      </c>
      <c r="X130" s="18">
        <v>0.154240159292</v>
      </c>
      <c r="Y130" s="18">
        <v>0.15288988169010001</v>
      </c>
      <c r="Z130" s="18">
        <v>0.15911192079209999</v>
      </c>
      <c r="AA130" s="18">
        <v>0.16357746938779999</v>
      </c>
      <c r="AB130" s="18">
        <v>0.1592143448276</v>
      </c>
      <c r="AC130" s="18">
        <v>0.16351713868609999</v>
      </c>
      <c r="AD130" s="18">
        <v>0.1630461446384</v>
      </c>
      <c r="AE130" s="18">
        <v>0.16452502689490001</v>
      </c>
      <c r="AF130" s="18">
        <v>0.1633833814433</v>
      </c>
      <c r="AG130" s="18">
        <v>0.1665111428571</v>
      </c>
      <c r="AH130" s="18">
        <v>0.16625788739950001</v>
      </c>
      <c r="AI130" s="18">
        <v>0.15888705084749999</v>
      </c>
      <c r="AJ130" s="18">
        <v>0.1528017272727</v>
      </c>
      <c r="AK130" s="18">
        <v>0.15608821052630001</v>
      </c>
      <c r="AL130" s="18">
        <v>0.15546851612900001</v>
      </c>
      <c r="AM130" s="18">
        <v>0.156367878327</v>
      </c>
      <c r="AN130" s="18">
        <v>0.160427255814</v>
      </c>
      <c r="AO130" s="220">
        <v>0.16272090140850001</v>
      </c>
      <c r="AP130" s="220">
        <v>0.16141892537309999</v>
      </c>
      <c r="AQ130" s="18"/>
      <c r="AR130" s="18"/>
      <c r="AS130" s="18"/>
      <c r="AT130" s="18"/>
    </row>
    <row r="131" spans="1:46" s="54" customFormat="1" x14ac:dyDescent="0.2">
      <c r="A131" s="16" t="s">
        <v>24</v>
      </c>
      <c r="B131" s="53"/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0.15531370491800001</v>
      </c>
      <c r="R131" s="18">
        <v>0.15990399999999999</v>
      </c>
      <c r="S131" s="18">
        <v>0.1410468571429</v>
      </c>
      <c r="T131" s="18">
        <v>0.14214084210530001</v>
      </c>
      <c r="U131" s="18">
        <v>0.14650594174760001</v>
      </c>
      <c r="V131" s="18">
        <v>0.14446374400000001</v>
      </c>
      <c r="W131" s="18">
        <v>0.14194300000000001</v>
      </c>
      <c r="X131" s="18">
        <v>0.14087122580649999</v>
      </c>
      <c r="Y131" s="18">
        <v>0.13958280213900001</v>
      </c>
      <c r="Z131" s="18">
        <v>0.1380520740741</v>
      </c>
      <c r="AA131" s="18">
        <v>0.1423687887324</v>
      </c>
      <c r="AB131" s="18">
        <v>0.1399618034682</v>
      </c>
      <c r="AC131" s="18">
        <v>0.14037274999999999</v>
      </c>
      <c r="AD131" s="18">
        <v>0.14100156097559999</v>
      </c>
      <c r="AE131" s="18">
        <v>0.14256222784809999</v>
      </c>
      <c r="AF131" s="18">
        <v>0.14061828571429999</v>
      </c>
      <c r="AG131" s="18">
        <v>0.14224775000000001</v>
      </c>
      <c r="AH131" s="18">
        <v>0.1439226915888</v>
      </c>
      <c r="AI131" s="18">
        <v>0.1395674615385</v>
      </c>
      <c r="AJ131" s="18">
        <v>0.1314780740741</v>
      </c>
      <c r="AK131" s="18">
        <v>0.1349775294118</v>
      </c>
      <c r="AL131" s="18">
        <v>0.13302538728319999</v>
      </c>
      <c r="AM131" s="18">
        <v>0.13441267052020001</v>
      </c>
      <c r="AN131" s="18">
        <v>0.1363913417722</v>
      </c>
      <c r="AO131" s="220">
        <v>0.14171434482760001</v>
      </c>
      <c r="AP131" s="220">
        <v>0.14072083168319999</v>
      </c>
      <c r="AQ131" s="18"/>
      <c r="AR131" s="18"/>
      <c r="AS131" s="18"/>
      <c r="AT131" s="18"/>
    </row>
    <row r="132" spans="1:46" s="54" customFormat="1" x14ac:dyDescent="0.2">
      <c r="A132" s="36" t="s">
        <v>795</v>
      </c>
      <c r="B132" s="53"/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0.1371765454545</v>
      </c>
      <c r="R132" s="18">
        <v>0.14657066666669999</v>
      </c>
      <c r="S132" s="18">
        <v>0.13605784615380001</v>
      </c>
      <c r="T132" s="18">
        <v>0.1371767272727</v>
      </c>
      <c r="U132" s="18">
        <v>0.13808581818179999</v>
      </c>
      <c r="V132" s="18">
        <v>0.139904</v>
      </c>
      <c r="W132" s="18">
        <v>0.1380854545455</v>
      </c>
      <c r="X132" s="18">
        <v>0.13630384000000001</v>
      </c>
      <c r="Y132" s="18">
        <v>0.13258235714290001</v>
      </c>
      <c r="Z132" s="18">
        <v>0.13323725</v>
      </c>
      <c r="AA132" s="18">
        <v>0.13557967567570001</v>
      </c>
      <c r="AB132" s="18">
        <v>0.13642573913039999</v>
      </c>
      <c r="AC132" s="18">
        <v>0.13897376744189999</v>
      </c>
      <c r="AD132" s="18">
        <v>0.135904</v>
      </c>
      <c r="AE132" s="18">
        <v>0.13728104918030001</v>
      </c>
      <c r="AF132" s="18">
        <v>0.13641002409639999</v>
      </c>
      <c r="AG132" s="18">
        <v>0.13775015384620001</v>
      </c>
      <c r="AH132" s="18">
        <v>0.13828635294120001</v>
      </c>
      <c r="AI132" s="18">
        <v>0.1345915</v>
      </c>
      <c r="AJ132" s="18">
        <v>0.1312523146067</v>
      </c>
      <c r="AK132" s="18">
        <v>0.13318525000000001</v>
      </c>
      <c r="AL132" s="18">
        <v>0.13328428169010001</v>
      </c>
      <c r="AM132" s="18">
        <v>0.13316486956519999</v>
      </c>
      <c r="AN132" s="18">
        <v>0.13677900000000001</v>
      </c>
      <c r="AO132" s="220">
        <v>0.13852644897960001</v>
      </c>
      <c r="AP132" s="220">
        <v>0.13649490909090001</v>
      </c>
      <c r="AQ132" s="18"/>
      <c r="AR132" s="18"/>
      <c r="AS132" s="18"/>
      <c r="AT132" s="18"/>
    </row>
    <row r="133" spans="1:46" s="54" customFormat="1" x14ac:dyDescent="0.2">
      <c r="A133" s="16"/>
      <c r="B133" s="53"/>
      <c r="C133" s="53"/>
      <c r="D133" s="53"/>
      <c r="E133" s="53"/>
      <c r="F133" s="5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220"/>
      <c r="AP133" s="220"/>
      <c r="AQ133" s="18"/>
      <c r="AR133" s="18"/>
      <c r="AS133" s="18"/>
      <c r="AT133" s="18"/>
    </row>
    <row r="134" spans="1:46" ht="12.75" x14ac:dyDescent="0.2">
      <c r="A134" s="49" t="s">
        <v>33</v>
      </c>
      <c r="B134" s="50"/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220"/>
      <c r="AP134" s="220"/>
      <c r="AQ134" s="18"/>
      <c r="AR134" s="18"/>
      <c r="AS134" s="18"/>
      <c r="AT134" s="18"/>
    </row>
    <row r="135" spans="1:46" x14ac:dyDescent="0.2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220"/>
      <c r="AP135" s="220"/>
      <c r="AQ135" s="18"/>
      <c r="AR135" s="18"/>
      <c r="AS135" s="18"/>
      <c r="AT135" s="18"/>
    </row>
    <row r="136" spans="1:46" s="54" customFormat="1" x14ac:dyDescent="0.2">
      <c r="A136" s="16" t="s">
        <v>10</v>
      </c>
      <c r="B136" s="53"/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220">
        <v>0</v>
      </c>
      <c r="AP136" s="220">
        <v>0</v>
      </c>
      <c r="AQ136" s="18"/>
      <c r="AR136" s="18"/>
      <c r="AS136" s="18"/>
      <c r="AT136" s="18"/>
    </row>
    <row r="137" spans="1:46" s="54" customFormat="1" x14ac:dyDescent="0.2">
      <c r="A137" s="16" t="s">
        <v>11</v>
      </c>
      <c r="B137" s="53"/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220">
        <v>0</v>
      </c>
      <c r="AP137" s="220">
        <v>0</v>
      </c>
      <c r="AQ137" s="18"/>
      <c r="AR137" s="18"/>
      <c r="AS137" s="18"/>
      <c r="AT137" s="18"/>
    </row>
    <row r="138" spans="1:46" s="54" customFormat="1" x14ac:dyDescent="0.2">
      <c r="A138" s="16" t="s">
        <v>629</v>
      </c>
      <c r="B138" s="53"/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220">
        <v>0</v>
      </c>
      <c r="AP138" s="220">
        <v>0</v>
      </c>
      <c r="AQ138" s="18"/>
      <c r="AR138" s="18"/>
      <c r="AS138" s="18"/>
      <c r="AT138" s="18"/>
    </row>
    <row r="139" spans="1:46" s="54" customFormat="1" x14ac:dyDescent="0.2">
      <c r="A139" s="16" t="s">
        <v>13</v>
      </c>
      <c r="B139" s="53"/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220">
        <v>0</v>
      </c>
      <c r="AP139" s="220">
        <v>0</v>
      </c>
      <c r="AQ139" s="18"/>
      <c r="AR139" s="18"/>
      <c r="AS139" s="18"/>
      <c r="AT139" s="18"/>
    </row>
    <row r="140" spans="1:46" s="54" customFormat="1" x14ac:dyDescent="0.2">
      <c r="A140" s="16" t="s">
        <v>14</v>
      </c>
      <c r="B140" s="53"/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220">
        <v>0</v>
      </c>
      <c r="AP140" s="220">
        <v>0</v>
      </c>
      <c r="AQ140" s="18"/>
      <c r="AR140" s="18"/>
      <c r="AS140" s="18"/>
      <c r="AT140" s="18"/>
    </row>
    <row r="141" spans="1:46" s="54" customFormat="1" x14ac:dyDescent="0.2">
      <c r="A141" s="16" t="s">
        <v>15</v>
      </c>
      <c r="B141" s="53"/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220">
        <v>0</v>
      </c>
      <c r="AP141" s="220">
        <v>0</v>
      </c>
      <c r="AQ141" s="18"/>
      <c r="AR141" s="18"/>
      <c r="AS141" s="18"/>
      <c r="AT141" s="18"/>
    </row>
    <row r="142" spans="1:46" s="54" customFormat="1" x14ac:dyDescent="0.2">
      <c r="A142" s="16" t="s">
        <v>16</v>
      </c>
      <c r="B142" s="53"/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220">
        <v>0</v>
      </c>
      <c r="AP142" s="220">
        <v>0</v>
      </c>
      <c r="AQ142" s="18"/>
      <c r="AR142" s="18"/>
      <c r="AS142" s="18"/>
      <c r="AT142" s="18"/>
    </row>
    <row r="143" spans="1:46" s="54" customFormat="1" x14ac:dyDescent="0.2">
      <c r="A143" s="16" t="s">
        <v>17</v>
      </c>
      <c r="B143" s="53"/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220">
        <v>0</v>
      </c>
      <c r="AP143" s="220">
        <v>0</v>
      </c>
      <c r="AQ143" s="18"/>
      <c r="AR143" s="18"/>
      <c r="AS143" s="18"/>
      <c r="AT143" s="18"/>
    </row>
    <row r="144" spans="1:46" s="54" customFormat="1" x14ac:dyDescent="0.2">
      <c r="A144" s="16" t="s">
        <v>18</v>
      </c>
      <c r="B144" s="53"/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220">
        <v>0</v>
      </c>
      <c r="AP144" s="220">
        <v>0</v>
      </c>
      <c r="AQ144" s="18"/>
      <c r="AR144" s="18"/>
      <c r="AS144" s="18"/>
      <c r="AT144" s="18"/>
    </row>
    <row r="145" spans="1:46" s="54" customFormat="1" x14ac:dyDescent="0.2">
      <c r="A145" s="16" t="s">
        <v>19</v>
      </c>
      <c r="B145" s="53"/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220">
        <v>0</v>
      </c>
      <c r="AP145" s="220">
        <v>0</v>
      </c>
      <c r="AQ145" s="18"/>
      <c r="AR145" s="18"/>
      <c r="AS145" s="18"/>
      <c r="AT145" s="18"/>
    </row>
    <row r="146" spans="1:46" s="54" customFormat="1" x14ac:dyDescent="0.2">
      <c r="A146" s="16" t="s">
        <v>20</v>
      </c>
      <c r="B146" s="53"/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220">
        <v>0</v>
      </c>
      <c r="AP146" s="220">
        <v>0</v>
      </c>
      <c r="AQ146" s="18"/>
      <c r="AR146" s="18"/>
      <c r="AS146" s="18"/>
      <c r="AT146" s="18"/>
    </row>
    <row r="147" spans="1:46" s="54" customFormat="1" x14ac:dyDescent="0.2">
      <c r="A147" s="16" t="s">
        <v>21</v>
      </c>
      <c r="B147" s="53"/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220">
        <v>0</v>
      </c>
      <c r="AP147" s="220">
        <v>0</v>
      </c>
      <c r="AQ147" s="18"/>
      <c r="AR147" s="18"/>
      <c r="AS147" s="18"/>
      <c r="AT147" s="18"/>
    </row>
    <row r="148" spans="1:46" s="54" customFormat="1" x14ac:dyDescent="0.2">
      <c r="A148" s="16" t="s">
        <v>22</v>
      </c>
      <c r="B148" s="53"/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220">
        <v>0</v>
      </c>
      <c r="AP148" s="220">
        <v>0</v>
      </c>
      <c r="AQ148" s="18"/>
      <c r="AR148" s="18"/>
      <c r="AS148" s="18"/>
      <c r="AT148" s="18"/>
    </row>
    <row r="149" spans="1:46" s="54" customFormat="1" x14ac:dyDescent="0.2">
      <c r="A149" s="16" t="s">
        <v>23</v>
      </c>
      <c r="B149" s="53"/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220">
        <v>0</v>
      </c>
      <c r="AP149" s="220">
        <v>0</v>
      </c>
      <c r="AQ149" s="18"/>
      <c r="AR149" s="18"/>
      <c r="AS149" s="18"/>
      <c r="AT149" s="18"/>
    </row>
    <row r="150" spans="1:46" s="54" customFormat="1" x14ac:dyDescent="0.2">
      <c r="A150" s="16" t="s">
        <v>24</v>
      </c>
      <c r="B150" s="53"/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220">
        <v>0</v>
      </c>
      <c r="AP150" s="220">
        <v>0</v>
      </c>
      <c r="AQ150" s="18"/>
      <c r="AR150" s="18"/>
      <c r="AS150" s="18"/>
      <c r="AT150" s="18"/>
    </row>
    <row r="151" spans="1:46" s="54" customFormat="1" x14ac:dyDescent="0.2">
      <c r="A151" s="36" t="s">
        <v>795</v>
      </c>
      <c r="B151" s="53"/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220">
        <v>0</v>
      </c>
      <c r="AP151" s="220">
        <v>0</v>
      </c>
      <c r="AQ151" s="18"/>
      <c r="AR151" s="18"/>
      <c r="AS151" s="18"/>
      <c r="AT151" s="18"/>
    </row>
    <row r="152" spans="1:46" s="54" customFormat="1" x14ac:dyDescent="0.2">
      <c r="A152" s="16"/>
      <c r="B152" s="53"/>
      <c r="C152" s="53"/>
      <c r="D152" s="53"/>
      <c r="E152" s="53"/>
      <c r="F152" s="5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220"/>
      <c r="AP152" s="220"/>
      <c r="AQ152" s="18"/>
      <c r="AR152" s="18"/>
      <c r="AS152" s="18"/>
      <c r="AT152" s="18"/>
    </row>
    <row r="153" spans="1:46" ht="12.75" x14ac:dyDescent="0.2">
      <c r="A153" s="49" t="s">
        <v>34</v>
      </c>
      <c r="B153" s="50"/>
      <c r="C153" s="50"/>
      <c r="D153" s="50"/>
      <c r="E153" s="50"/>
      <c r="F153" s="50"/>
    </row>
    <row r="154" spans="1:46" x14ac:dyDescent="0.2">
      <c r="A154" s="16" t="s">
        <v>651</v>
      </c>
    </row>
    <row r="155" spans="1:46" s="19" customFormat="1" x14ac:dyDescent="0.2">
      <c r="A155" s="28" t="s">
        <v>10</v>
      </c>
      <c r="B155" s="32"/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1500</v>
      </c>
      <c r="R155" s="19">
        <v>1266.666667</v>
      </c>
      <c r="S155" s="19">
        <v>500</v>
      </c>
      <c r="T155" s="19">
        <v>650</v>
      </c>
      <c r="U155" s="19">
        <v>2625</v>
      </c>
      <c r="V155" s="19">
        <v>560</v>
      </c>
      <c r="W155" s="19">
        <v>500</v>
      </c>
      <c r="X155" s="19">
        <v>800</v>
      </c>
      <c r="Y155" s="19">
        <v>500</v>
      </c>
      <c r="Z155" s="19">
        <v>500</v>
      </c>
      <c r="AA155" s="19">
        <v>500</v>
      </c>
      <c r="AB155" s="19">
        <v>566.66666699999996</v>
      </c>
      <c r="AC155" s="19">
        <v>2000</v>
      </c>
      <c r="AD155" s="19">
        <v>800</v>
      </c>
      <c r="AE155" s="19">
        <v>700</v>
      </c>
      <c r="AF155" s="19">
        <v>800</v>
      </c>
      <c r="AG155" s="19">
        <v>0</v>
      </c>
      <c r="AH155" s="19">
        <v>1000</v>
      </c>
      <c r="AI155" s="19">
        <v>800</v>
      </c>
      <c r="AJ155" s="19">
        <v>650</v>
      </c>
      <c r="AK155" s="19">
        <v>1000</v>
      </c>
      <c r="AL155" s="19">
        <v>1000</v>
      </c>
      <c r="AM155" s="19">
        <v>1000</v>
      </c>
      <c r="AN155" s="19">
        <v>0</v>
      </c>
      <c r="AO155" s="224">
        <v>740</v>
      </c>
      <c r="AP155" s="224">
        <v>814.28571399999998</v>
      </c>
    </row>
    <row r="156" spans="1:46" s="19" customFormat="1" x14ac:dyDescent="0.2">
      <c r="A156" s="28" t="s">
        <v>11</v>
      </c>
      <c r="B156" s="32"/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0</v>
      </c>
      <c r="V156" s="19">
        <v>0</v>
      </c>
      <c r="W156" s="19">
        <v>4500</v>
      </c>
      <c r="X156" s="19">
        <v>0</v>
      </c>
      <c r="Y156" s="19">
        <v>5785.4166670000004</v>
      </c>
      <c r="Z156" s="19">
        <v>6014.2857139999996</v>
      </c>
      <c r="AA156" s="19">
        <v>8000</v>
      </c>
      <c r="AB156" s="19">
        <v>0</v>
      </c>
      <c r="AC156" s="19">
        <v>2300</v>
      </c>
      <c r="AD156" s="19">
        <v>7500</v>
      </c>
      <c r="AE156" s="19">
        <v>8166.6666670000004</v>
      </c>
      <c r="AF156" s="19">
        <v>0</v>
      </c>
      <c r="AG156" s="19">
        <v>3000</v>
      </c>
      <c r="AH156" s="19">
        <v>0</v>
      </c>
      <c r="AI156" s="19">
        <v>1200</v>
      </c>
      <c r="AJ156" s="19">
        <v>0</v>
      </c>
      <c r="AK156" s="19">
        <v>7378.3505150000001</v>
      </c>
      <c r="AL156" s="19">
        <v>0</v>
      </c>
      <c r="AM156" s="19">
        <v>0</v>
      </c>
      <c r="AN156" s="19">
        <v>0</v>
      </c>
      <c r="AO156" s="224">
        <v>0</v>
      </c>
      <c r="AP156" s="224">
        <v>6000</v>
      </c>
    </row>
    <row r="157" spans="1:46" s="19" customFormat="1" x14ac:dyDescent="0.2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1400</v>
      </c>
      <c r="R157" s="19">
        <v>0</v>
      </c>
      <c r="S157" s="19">
        <v>500</v>
      </c>
      <c r="T157" s="19">
        <v>560</v>
      </c>
      <c r="U157" s="19">
        <v>2750</v>
      </c>
      <c r="V157" s="19">
        <v>633.33333300000004</v>
      </c>
      <c r="W157" s="19">
        <v>600</v>
      </c>
      <c r="X157" s="19">
        <v>625</v>
      </c>
      <c r="Y157" s="19">
        <v>644.44444399999998</v>
      </c>
      <c r="Z157" s="19">
        <v>542.85714299999995</v>
      </c>
      <c r="AA157" s="19">
        <v>700</v>
      </c>
      <c r="AB157" s="19">
        <v>500</v>
      </c>
      <c r="AC157" s="19">
        <v>636.36363600000004</v>
      </c>
      <c r="AD157" s="19">
        <v>728.57142899999997</v>
      </c>
      <c r="AE157" s="19">
        <v>0</v>
      </c>
      <c r="AF157" s="19">
        <v>775</v>
      </c>
      <c r="AG157" s="19">
        <v>850</v>
      </c>
      <c r="AH157" s="19">
        <v>900</v>
      </c>
      <c r="AI157" s="19">
        <v>900</v>
      </c>
      <c r="AJ157" s="19">
        <v>1066.666667</v>
      </c>
      <c r="AK157" s="19">
        <v>842.85714299999995</v>
      </c>
      <c r="AL157" s="19">
        <v>800</v>
      </c>
      <c r="AM157" s="19">
        <v>825</v>
      </c>
      <c r="AN157" s="19">
        <v>933.33333300000004</v>
      </c>
      <c r="AO157" s="224">
        <v>800</v>
      </c>
      <c r="AP157" s="224">
        <v>0</v>
      </c>
    </row>
    <row r="158" spans="1:46" s="19" customFormat="1" x14ac:dyDescent="0.2">
      <c r="A158" s="28" t="s">
        <v>13</v>
      </c>
      <c r="B158" s="32"/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0</v>
      </c>
      <c r="R158" s="19">
        <v>0</v>
      </c>
      <c r="S158" s="19">
        <v>600</v>
      </c>
      <c r="T158" s="19">
        <v>500</v>
      </c>
      <c r="U158" s="19">
        <v>500</v>
      </c>
      <c r="V158" s="19">
        <v>750</v>
      </c>
      <c r="W158" s="19">
        <v>0</v>
      </c>
      <c r="X158" s="19">
        <v>0</v>
      </c>
      <c r="Y158" s="19">
        <v>500</v>
      </c>
      <c r="Z158" s="19">
        <v>0</v>
      </c>
      <c r="AA158" s="19">
        <v>500</v>
      </c>
      <c r="AB158" s="19">
        <v>650</v>
      </c>
      <c r="AC158" s="19">
        <v>600</v>
      </c>
      <c r="AD158" s="19">
        <v>500</v>
      </c>
      <c r="AE158" s="19">
        <v>500</v>
      </c>
      <c r="AF158" s="19">
        <v>800</v>
      </c>
      <c r="AG158" s="19">
        <v>500</v>
      </c>
      <c r="AH158" s="19">
        <v>500</v>
      </c>
      <c r="AI158" s="19">
        <v>800</v>
      </c>
      <c r="AJ158" s="19">
        <v>500</v>
      </c>
      <c r="AK158" s="19">
        <v>0</v>
      </c>
      <c r="AL158" s="19">
        <v>0</v>
      </c>
      <c r="AM158" s="19">
        <v>500</v>
      </c>
      <c r="AN158" s="19">
        <v>657.89473699999996</v>
      </c>
      <c r="AO158" s="224">
        <v>650</v>
      </c>
      <c r="AP158" s="224">
        <v>646.15384600000004</v>
      </c>
    </row>
    <row r="159" spans="1:46" s="19" customFormat="1" x14ac:dyDescent="0.2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800</v>
      </c>
      <c r="R159" s="19">
        <v>500</v>
      </c>
      <c r="S159" s="19">
        <v>500</v>
      </c>
      <c r="T159" s="19">
        <v>1333.333333</v>
      </c>
      <c r="U159" s="19">
        <v>750</v>
      </c>
      <c r="V159" s="19">
        <v>500</v>
      </c>
      <c r="W159" s="19">
        <v>500</v>
      </c>
      <c r="X159" s="19">
        <v>500</v>
      </c>
      <c r="Y159" s="19">
        <v>500</v>
      </c>
      <c r="Z159" s="19">
        <v>1333.333333</v>
      </c>
      <c r="AA159" s="19">
        <v>500</v>
      </c>
      <c r="AB159" s="19">
        <v>500</v>
      </c>
      <c r="AC159" s="19">
        <v>542.85714299999995</v>
      </c>
      <c r="AD159" s="19">
        <v>633.33333300000004</v>
      </c>
      <c r="AE159" s="19">
        <v>600</v>
      </c>
      <c r="AF159" s="19">
        <v>516.66666699999996</v>
      </c>
      <c r="AG159" s="19">
        <v>500</v>
      </c>
      <c r="AH159" s="19">
        <v>550</v>
      </c>
      <c r="AI159" s="19">
        <v>533.33333300000004</v>
      </c>
      <c r="AJ159" s="19">
        <v>525</v>
      </c>
      <c r="AK159" s="19">
        <v>650</v>
      </c>
      <c r="AL159" s="19">
        <v>500</v>
      </c>
      <c r="AM159" s="19">
        <v>506.315789</v>
      </c>
      <c r="AN159" s="19">
        <v>503.06122399999998</v>
      </c>
      <c r="AO159" s="224">
        <v>515.23809500000004</v>
      </c>
      <c r="AP159" s="224">
        <v>510.43478299999998</v>
      </c>
    </row>
    <row r="160" spans="1:46" s="19" customFormat="1" x14ac:dyDescent="0.2">
      <c r="A160" s="28" t="s">
        <v>15</v>
      </c>
      <c r="B160" s="32"/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1785.7142859999999</v>
      </c>
      <c r="R160" s="19">
        <v>500</v>
      </c>
      <c r="S160" s="19">
        <v>882.35294099999999</v>
      </c>
      <c r="T160" s="19">
        <v>1083.333333</v>
      </c>
      <c r="U160" s="19">
        <v>500</v>
      </c>
      <c r="V160" s="19">
        <v>673.684211</v>
      </c>
      <c r="W160" s="19">
        <v>588.88888899999995</v>
      </c>
      <c r="X160" s="19">
        <v>500</v>
      </c>
      <c r="Y160" s="19">
        <v>678.57142899999997</v>
      </c>
      <c r="Z160" s="19">
        <v>500</v>
      </c>
      <c r="AA160" s="19">
        <v>525</v>
      </c>
      <c r="AB160" s="19">
        <v>573.33333300000004</v>
      </c>
      <c r="AC160" s="19">
        <v>750</v>
      </c>
      <c r="AD160" s="19">
        <v>582.35294099999999</v>
      </c>
      <c r="AE160" s="19">
        <v>500</v>
      </c>
      <c r="AF160" s="19">
        <v>500</v>
      </c>
      <c r="AG160" s="19">
        <v>566.66666699999996</v>
      </c>
      <c r="AH160" s="19">
        <v>500</v>
      </c>
      <c r="AI160" s="19">
        <v>527.27272700000003</v>
      </c>
      <c r="AJ160" s="19">
        <v>500</v>
      </c>
      <c r="AK160" s="19">
        <v>500</v>
      </c>
      <c r="AL160" s="19">
        <v>537.5</v>
      </c>
      <c r="AM160" s="19">
        <v>500.83333299999998</v>
      </c>
      <c r="AN160" s="19">
        <v>510.67415699999998</v>
      </c>
      <c r="AO160" s="224">
        <v>521.02272700000003</v>
      </c>
      <c r="AP160" s="224">
        <v>509.75609800000001</v>
      </c>
    </row>
    <row r="161" spans="1:46" s="19" customFormat="1" x14ac:dyDescent="0.2">
      <c r="A161" s="28" t="s">
        <v>16</v>
      </c>
      <c r="B161" s="32"/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2323.5294119999999</v>
      </c>
      <c r="R161" s="19">
        <v>2976.4705880000001</v>
      </c>
      <c r="S161" s="19">
        <v>3011.2676059999999</v>
      </c>
      <c r="T161" s="19">
        <v>2631.578947</v>
      </c>
      <c r="U161" s="19">
        <v>2672.8813559999999</v>
      </c>
      <c r="V161" s="19">
        <v>3053.7313429999999</v>
      </c>
      <c r="W161" s="19">
        <v>3142.8571430000002</v>
      </c>
      <c r="X161" s="19">
        <v>2967.3076919999999</v>
      </c>
      <c r="Y161" s="19">
        <v>2486.1538460000002</v>
      </c>
      <c r="Z161" s="19">
        <v>2239.215686</v>
      </c>
      <c r="AA161" s="19">
        <v>2542.1052629999999</v>
      </c>
      <c r="AB161" s="19">
        <v>2771.7391299999999</v>
      </c>
      <c r="AC161" s="19">
        <v>2608.641975</v>
      </c>
      <c r="AD161" s="19">
        <v>2034.6153850000001</v>
      </c>
      <c r="AE161" s="19">
        <v>1853.488372</v>
      </c>
      <c r="AF161" s="19">
        <v>1865.2173909999999</v>
      </c>
      <c r="AG161" s="19">
        <v>1808.333333</v>
      </c>
      <c r="AH161" s="19">
        <v>1758.1081079999999</v>
      </c>
      <c r="AI161" s="19">
        <v>1879.569892</v>
      </c>
      <c r="AJ161" s="19">
        <v>2603.0075189999998</v>
      </c>
      <c r="AK161" s="19">
        <v>2717.821782</v>
      </c>
      <c r="AL161" s="19">
        <v>1741.4285709999999</v>
      </c>
      <c r="AM161" s="19">
        <v>2355.4945050000001</v>
      </c>
      <c r="AN161" s="19">
        <v>2459.4339620000001</v>
      </c>
      <c r="AO161" s="224">
        <v>2439.9239539999999</v>
      </c>
      <c r="AP161" s="224">
        <v>2409.6385540000001</v>
      </c>
    </row>
    <row r="162" spans="1:46" s="19" customFormat="1" x14ac:dyDescent="0.2">
      <c r="A162" s="28" t="s">
        <v>17</v>
      </c>
      <c r="B162" s="32"/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3536.0655740000002</v>
      </c>
      <c r="R162" s="19">
        <v>4026.1904760000002</v>
      </c>
      <c r="S162" s="19">
        <v>4563.473054</v>
      </c>
      <c r="T162" s="19">
        <v>4252.8455279999998</v>
      </c>
      <c r="U162" s="19">
        <v>3839.8148150000002</v>
      </c>
      <c r="V162" s="19">
        <v>3711.6279070000001</v>
      </c>
      <c r="W162" s="19">
        <v>4381.3333329999996</v>
      </c>
      <c r="X162" s="19">
        <v>4010.2362199999998</v>
      </c>
      <c r="Y162" s="19">
        <v>3794.83871</v>
      </c>
      <c r="Z162" s="19">
        <v>3977.272727</v>
      </c>
      <c r="AA162" s="19">
        <v>4098.2300880000003</v>
      </c>
      <c r="AB162" s="19">
        <v>3868.181818</v>
      </c>
      <c r="AC162" s="19">
        <v>4027.4647890000001</v>
      </c>
      <c r="AD162" s="19">
        <v>3711.666667</v>
      </c>
      <c r="AE162" s="19">
        <v>3164.900662</v>
      </c>
      <c r="AF162" s="19">
        <v>3517.6470589999999</v>
      </c>
      <c r="AG162" s="19">
        <v>3195.1724140000001</v>
      </c>
      <c r="AH162" s="19">
        <v>3377.1428569999998</v>
      </c>
      <c r="AI162" s="19">
        <v>3424.4565219999999</v>
      </c>
      <c r="AJ162" s="19">
        <v>4348.3679529999999</v>
      </c>
      <c r="AK162" s="19">
        <v>3820</v>
      </c>
      <c r="AL162" s="19">
        <v>3723.1884060000002</v>
      </c>
      <c r="AM162" s="19">
        <v>3563.318777</v>
      </c>
      <c r="AN162" s="19">
        <v>3734.7826089999999</v>
      </c>
      <c r="AO162" s="224">
        <v>3646.5753420000001</v>
      </c>
      <c r="AP162" s="224">
        <v>3540.0641030000002</v>
      </c>
    </row>
    <row r="163" spans="1:46" s="19" customFormat="1" x14ac:dyDescent="0.2">
      <c r="A163" s="28" t="s">
        <v>18</v>
      </c>
      <c r="B163" s="32"/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4927.9069769999996</v>
      </c>
      <c r="R163" s="19">
        <v>4621.4285710000004</v>
      </c>
      <c r="S163" s="19">
        <v>5272.7969350000003</v>
      </c>
      <c r="T163" s="19">
        <v>5477.0833329999996</v>
      </c>
      <c r="U163" s="19">
        <v>5117.419355</v>
      </c>
      <c r="V163" s="19">
        <v>4527.0114940000003</v>
      </c>
      <c r="W163" s="19">
        <v>5223.1481480000002</v>
      </c>
      <c r="X163" s="19">
        <v>5030.167598</v>
      </c>
      <c r="Y163" s="19">
        <v>4995.6140349999996</v>
      </c>
      <c r="Z163" s="19">
        <v>5422.0430109999998</v>
      </c>
      <c r="AA163" s="19">
        <v>5062.1951220000001</v>
      </c>
      <c r="AB163" s="19">
        <v>4636.1963189999997</v>
      </c>
      <c r="AC163" s="19">
        <v>4699.4736839999996</v>
      </c>
      <c r="AD163" s="19">
        <v>4711.6279070000001</v>
      </c>
      <c r="AE163" s="19">
        <v>4803.3333329999996</v>
      </c>
      <c r="AF163" s="19">
        <v>4611.8081179999999</v>
      </c>
      <c r="AG163" s="19">
        <v>4200</v>
      </c>
      <c r="AH163" s="19">
        <v>4466.9456069999997</v>
      </c>
      <c r="AI163" s="19">
        <v>4621.2121209999996</v>
      </c>
      <c r="AJ163" s="19">
        <v>5406.9860280000003</v>
      </c>
      <c r="AK163" s="19">
        <v>5006.140351</v>
      </c>
      <c r="AL163" s="19">
        <v>4583.613445</v>
      </c>
      <c r="AM163" s="19">
        <v>4159.6078429999998</v>
      </c>
      <c r="AN163" s="19">
        <v>4122.6006189999998</v>
      </c>
      <c r="AO163" s="224">
        <v>4285</v>
      </c>
      <c r="AP163" s="224">
        <v>4582.6829269999998</v>
      </c>
    </row>
    <row r="164" spans="1:46" s="19" customFormat="1" x14ac:dyDescent="0.2">
      <c r="A164" s="28" t="s">
        <v>19</v>
      </c>
      <c r="B164" s="32"/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6226.1261260000001</v>
      </c>
      <c r="R164" s="19">
        <v>5819.117647</v>
      </c>
      <c r="S164" s="19">
        <v>6325.0996020000002</v>
      </c>
      <c r="T164" s="19">
        <v>6387.280702</v>
      </c>
      <c r="U164" s="19">
        <v>6115.5080209999996</v>
      </c>
      <c r="V164" s="19">
        <v>5276.6816140000001</v>
      </c>
      <c r="W164" s="19">
        <v>6419.7278910000005</v>
      </c>
      <c r="X164" s="19">
        <v>6623.1132079999998</v>
      </c>
      <c r="Y164" s="19">
        <v>5580.4</v>
      </c>
      <c r="Z164" s="19">
        <v>6115.859031</v>
      </c>
      <c r="AA164" s="19">
        <v>6247.0899470000004</v>
      </c>
      <c r="AB164" s="19">
        <v>6307.8048779999999</v>
      </c>
      <c r="AC164" s="19">
        <v>6334.1365459999997</v>
      </c>
      <c r="AD164" s="19">
        <v>5991.420118</v>
      </c>
      <c r="AE164" s="19">
        <v>5817.5182480000003</v>
      </c>
      <c r="AF164" s="19">
        <v>6129.0209789999999</v>
      </c>
      <c r="AG164" s="19">
        <v>5706.5934070000003</v>
      </c>
      <c r="AH164" s="19">
        <v>5640.2930399999996</v>
      </c>
      <c r="AI164" s="19">
        <v>5651.1475410000003</v>
      </c>
      <c r="AJ164" s="19">
        <v>6677.92</v>
      </c>
      <c r="AK164" s="19">
        <v>6332.5183370000004</v>
      </c>
      <c r="AL164" s="19">
        <v>6247.9591840000003</v>
      </c>
      <c r="AM164" s="19">
        <v>5853.6423839999998</v>
      </c>
      <c r="AN164" s="19">
        <v>5767.3076920000003</v>
      </c>
      <c r="AO164" s="224">
        <v>5741.9540230000002</v>
      </c>
      <c r="AP164" s="224">
        <v>5779.5396419999997</v>
      </c>
    </row>
    <row r="165" spans="1:46" s="19" customFormat="1" x14ac:dyDescent="0.2">
      <c r="A165" s="28" t="s">
        <v>20</v>
      </c>
      <c r="B165" s="32"/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7251.8518519999998</v>
      </c>
      <c r="R165" s="19">
        <v>6509.3333329999996</v>
      </c>
      <c r="S165" s="19">
        <v>6715.1260499999999</v>
      </c>
      <c r="T165" s="19">
        <v>7250.3875969999999</v>
      </c>
      <c r="U165" s="19">
        <v>6681.7708329999996</v>
      </c>
      <c r="V165" s="19">
        <v>5782.1739129999996</v>
      </c>
      <c r="W165" s="19">
        <v>7177.1739129999996</v>
      </c>
      <c r="X165" s="19">
        <v>6910.0478469999998</v>
      </c>
      <c r="Y165" s="19">
        <v>6315.5339809999996</v>
      </c>
      <c r="Z165" s="19">
        <v>6938.5593220000001</v>
      </c>
      <c r="AA165" s="19">
        <v>6711.8421049999997</v>
      </c>
      <c r="AB165" s="19">
        <v>6727.1186440000001</v>
      </c>
      <c r="AC165" s="19">
        <v>7045.3389829999996</v>
      </c>
      <c r="AD165" s="19">
        <v>6787.610619</v>
      </c>
      <c r="AE165" s="19">
        <v>6525.6797580000002</v>
      </c>
      <c r="AF165" s="19">
        <v>6292.3312880000003</v>
      </c>
      <c r="AG165" s="19">
        <v>6351.9867549999999</v>
      </c>
      <c r="AH165" s="19">
        <v>6553.2871969999997</v>
      </c>
      <c r="AI165" s="19">
        <v>6602.6143789999996</v>
      </c>
      <c r="AJ165" s="19">
        <v>7395.5810149999998</v>
      </c>
      <c r="AK165" s="19">
        <v>6753.4782610000002</v>
      </c>
      <c r="AL165" s="19">
        <v>6446.1300309999997</v>
      </c>
      <c r="AM165" s="19">
        <v>6571.1678830000001</v>
      </c>
      <c r="AN165" s="19">
        <v>6563.7404580000002</v>
      </c>
      <c r="AO165" s="224">
        <v>6394.2307689999998</v>
      </c>
      <c r="AP165" s="224">
        <v>7021.690141</v>
      </c>
    </row>
    <row r="166" spans="1:46" s="19" customFormat="1" x14ac:dyDescent="0.2">
      <c r="A166" s="28" t="s">
        <v>21</v>
      </c>
      <c r="B166" s="32"/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7409.4736839999996</v>
      </c>
      <c r="R166" s="19">
        <v>7402.8169010000001</v>
      </c>
      <c r="S166" s="19">
        <v>7380.1619430000001</v>
      </c>
      <c r="T166" s="19">
        <v>7050</v>
      </c>
      <c r="U166" s="19">
        <v>7290.2061860000003</v>
      </c>
      <c r="V166" s="19">
        <v>6560.5911329999999</v>
      </c>
      <c r="W166" s="19">
        <v>7906.746032</v>
      </c>
      <c r="X166" s="19">
        <v>7257.1428569999998</v>
      </c>
      <c r="Y166" s="19">
        <v>7035.0819670000001</v>
      </c>
      <c r="Z166" s="19">
        <v>7496.6165410000003</v>
      </c>
      <c r="AA166" s="19">
        <v>7580.9954749999997</v>
      </c>
      <c r="AB166" s="19">
        <v>6996.3562750000001</v>
      </c>
      <c r="AC166" s="19">
        <v>7362.121212</v>
      </c>
      <c r="AD166" s="19">
        <v>7273.5905039999998</v>
      </c>
      <c r="AE166" s="19">
        <v>7524.429967</v>
      </c>
      <c r="AF166" s="19">
        <v>6997.7987419999999</v>
      </c>
      <c r="AG166" s="19">
        <v>7084.6689900000001</v>
      </c>
      <c r="AH166" s="19">
        <v>7105.9040590000004</v>
      </c>
      <c r="AI166" s="19">
        <v>7291.5309450000004</v>
      </c>
      <c r="AJ166" s="19">
        <v>7829.8869139999997</v>
      </c>
      <c r="AK166" s="19">
        <v>7419.9513379999999</v>
      </c>
      <c r="AL166" s="19">
        <v>7272.3684210000001</v>
      </c>
      <c r="AM166" s="19">
        <v>6731.797235</v>
      </c>
      <c r="AN166" s="19">
        <v>7083.4042550000004</v>
      </c>
      <c r="AO166" s="224">
        <v>6750.9960160000001</v>
      </c>
      <c r="AP166" s="224">
        <v>7285</v>
      </c>
    </row>
    <row r="167" spans="1:46" s="19" customFormat="1" x14ac:dyDescent="0.2">
      <c r="A167" s="28" t="s">
        <v>22</v>
      </c>
      <c r="B167" s="32"/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6194.8453609999997</v>
      </c>
      <c r="R167" s="19">
        <v>6824.3589739999998</v>
      </c>
      <c r="S167" s="19">
        <v>7308.2706770000004</v>
      </c>
      <c r="T167" s="19">
        <v>6707.8767120000002</v>
      </c>
      <c r="U167" s="19">
        <v>7090.4761900000003</v>
      </c>
      <c r="V167" s="19">
        <v>6360.2678569999998</v>
      </c>
      <c r="W167" s="19">
        <v>7292.0289860000003</v>
      </c>
      <c r="X167" s="19">
        <v>6959.8326360000001</v>
      </c>
      <c r="Y167" s="19">
        <v>7139.8058250000004</v>
      </c>
      <c r="Z167" s="19">
        <v>7276.1904759999998</v>
      </c>
      <c r="AA167" s="19">
        <v>6883.0039530000004</v>
      </c>
      <c r="AB167" s="19">
        <v>6964.2585550000003</v>
      </c>
      <c r="AC167" s="19">
        <v>7002.4475519999996</v>
      </c>
      <c r="AD167" s="19">
        <v>6945.498783</v>
      </c>
      <c r="AE167" s="19">
        <v>6508.4337349999996</v>
      </c>
      <c r="AF167" s="19">
        <v>6850.3125</v>
      </c>
      <c r="AG167" s="19">
        <v>6823.0240549999999</v>
      </c>
      <c r="AH167" s="19">
        <v>6893.4523810000001</v>
      </c>
      <c r="AI167" s="19">
        <v>6622.1830989999999</v>
      </c>
      <c r="AJ167" s="19">
        <v>7441.9298250000002</v>
      </c>
      <c r="AK167" s="19">
        <v>7297.9879279999996</v>
      </c>
      <c r="AL167" s="19">
        <v>7148.8304090000001</v>
      </c>
      <c r="AM167" s="19">
        <v>6511.71875</v>
      </c>
      <c r="AN167" s="19">
        <v>7009.3495929999999</v>
      </c>
      <c r="AO167" s="224">
        <v>6670.3571430000002</v>
      </c>
      <c r="AP167" s="224">
        <v>6778.549849</v>
      </c>
    </row>
    <row r="168" spans="1:46" s="19" customFormat="1" x14ac:dyDescent="0.2">
      <c r="A168" s="28" t="s">
        <v>23</v>
      </c>
      <c r="B168" s="32"/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6142.2222220000003</v>
      </c>
      <c r="R168" s="19">
        <v>6102.1978019999997</v>
      </c>
      <c r="S168" s="19">
        <v>6481.0077520000004</v>
      </c>
      <c r="T168" s="19">
        <v>6278.125</v>
      </c>
      <c r="U168" s="19">
        <v>6740.8108110000003</v>
      </c>
      <c r="V168" s="19">
        <v>5944.859813</v>
      </c>
      <c r="W168" s="19">
        <v>6435.815603</v>
      </c>
      <c r="X168" s="19">
        <v>6676.7857139999996</v>
      </c>
      <c r="Y168" s="19">
        <v>6571.2574850000001</v>
      </c>
      <c r="Z168" s="19">
        <v>6268.4931509999997</v>
      </c>
      <c r="AA168" s="19">
        <v>6394.0928270000004</v>
      </c>
      <c r="AB168" s="19">
        <v>6605.2</v>
      </c>
      <c r="AC168" s="19">
        <v>6328.515625</v>
      </c>
      <c r="AD168" s="19">
        <v>6479.5918369999999</v>
      </c>
      <c r="AE168" s="19">
        <v>6454.1884819999996</v>
      </c>
      <c r="AF168" s="19">
        <v>6389.005236</v>
      </c>
      <c r="AG168" s="19">
        <v>6388.7147340000001</v>
      </c>
      <c r="AH168" s="19">
        <v>6515.4929579999998</v>
      </c>
      <c r="AI168" s="19">
        <v>6396.9040249999998</v>
      </c>
      <c r="AJ168" s="19">
        <v>6648.4496120000003</v>
      </c>
      <c r="AK168" s="19">
        <v>6533.4101380000002</v>
      </c>
      <c r="AL168" s="19">
        <v>6480.1699719999997</v>
      </c>
      <c r="AM168" s="19">
        <v>6461.8110239999996</v>
      </c>
      <c r="AN168" s="19">
        <v>6555.3278689999997</v>
      </c>
      <c r="AO168" s="224">
        <v>6188.6446889999997</v>
      </c>
      <c r="AP168" s="224">
        <v>6685.4984889999996</v>
      </c>
    </row>
    <row r="169" spans="1:46" s="19" customFormat="1" x14ac:dyDescent="0.2">
      <c r="A169" s="28" t="s">
        <v>24</v>
      </c>
      <c r="B169" s="32"/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5723.3333329999996</v>
      </c>
      <c r="R169" s="19">
        <v>5240.5405410000003</v>
      </c>
      <c r="S169" s="19">
        <v>5614.3939389999996</v>
      </c>
      <c r="T169" s="19">
        <v>5467.6258989999997</v>
      </c>
      <c r="U169" s="19">
        <v>5408.2474229999998</v>
      </c>
      <c r="V169" s="19">
        <v>5051.3274339999998</v>
      </c>
      <c r="W169" s="19">
        <v>5369.5945949999996</v>
      </c>
      <c r="X169" s="19">
        <v>5757.2649570000003</v>
      </c>
      <c r="Y169" s="19">
        <v>5277.9069769999996</v>
      </c>
      <c r="Z169" s="19">
        <v>5532.0261440000004</v>
      </c>
      <c r="AA169" s="19">
        <v>5438.1294959999996</v>
      </c>
      <c r="AB169" s="19">
        <v>5477.9761900000003</v>
      </c>
      <c r="AC169" s="19">
        <v>5637.6344090000002</v>
      </c>
      <c r="AD169" s="19">
        <v>5442.0833329999996</v>
      </c>
      <c r="AE169" s="19">
        <v>5241.7040360000001</v>
      </c>
      <c r="AF169" s="19">
        <v>5286.075949</v>
      </c>
      <c r="AG169" s="19">
        <v>5417.486339</v>
      </c>
      <c r="AH169" s="19">
        <v>5376.2135920000001</v>
      </c>
      <c r="AI169" s="19">
        <v>5442.0212769999998</v>
      </c>
      <c r="AJ169" s="19">
        <v>5645.3674119999996</v>
      </c>
      <c r="AK169" s="19">
        <v>5431.939163</v>
      </c>
      <c r="AL169" s="19">
        <v>5376.3157890000002</v>
      </c>
      <c r="AM169" s="19">
        <v>5680.3571430000002</v>
      </c>
      <c r="AN169" s="19">
        <v>5620.6666670000004</v>
      </c>
      <c r="AO169" s="224">
        <v>5678.181818</v>
      </c>
      <c r="AP169" s="224">
        <v>5585.7142860000004</v>
      </c>
    </row>
    <row r="170" spans="1:46" s="19" customFormat="1" x14ac:dyDescent="0.2">
      <c r="A170" s="36" t="s">
        <v>795</v>
      </c>
      <c r="B170" s="32"/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5318.181818</v>
      </c>
      <c r="R170" s="19">
        <v>4400</v>
      </c>
      <c r="S170" s="19">
        <v>5351.3513510000002</v>
      </c>
      <c r="T170" s="19">
        <v>5600</v>
      </c>
      <c r="U170" s="19">
        <v>5012.121212</v>
      </c>
      <c r="V170" s="19">
        <v>4706.8965520000002</v>
      </c>
      <c r="W170" s="19">
        <v>4887.0967739999996</v>
      </c>
      <c r="X170" s="19">
        <v>4760</v>
      </c>
      <c r="Y170" s="19">
        <v>5144.2307689999998</v>
      </c>
      <c r="Z170" s="19">
        <v>5104.4444439999997</v>
      </c>
      <c r="AA170" s="19">
        <v>5385.7142860000004</v>
      </c>
      <c r="AB170" s="19">
        <v>5100</v>
      </c>
      <c r="AC170" s="19">
        <v>5100</v>
      </c>
      <c r="AD170" s="19">
        <v>5219.117647</v>
      </c>
      <c r="AE170" s="19">
        <v>5031.578947</v>
      </c>
      <c r="AF170" s="19">
        <v>5107.3170730000002</v>
      </c>
      <c r="AG170" s="19">
        <v>5317.460317</v>
      </c>
      <c r="AH170" s="19">
        <v>5017.9104479999996</v>
      </c>
      <c r="AI170" s="19">
        <v>5227.1186440000001</v>
      </c>
      <c r="AJ170" s="19">
        <v>5198.8235290000002</v>
      </c>
      <c r="AK170" s="19">
        <v>5152.4590159999998</v>
      </c>
      <c r="AL170" s="19">
        <v>5098.4848480000001</v>
      </c>
      <c r="AM170" s="19">
        <v>5629.5454550000004</v>
      </c>
      <c r="AN170" s="19">
        <v>5187.2340430000004</v>
      </c>
      <c r="AO170" s="224">
        <v>5193.8775509999996</v>
      </c>
      <c r="AP170" s="224">
        <v>5139.6825399999998</v>
      </c>
    </row>
    <row r="171" spans="1:46" s="19" customFormat="1" x14ac:dyDescent="0.2">
      <c r="A171" s="28"/>
      <c r="B171" s="32"/>
      <c r="C171" s="32"/>
      <c r="D171" s="32"/>
      <c r="E171" s="32"/>
      <c r="F171" s="32"/>
      <c r="AO171" s="224"/>
      <c r="AP171" s="224"/>
    </row>
    <row r="172" spans="1:46" s="54" customFormat="1" x14ac:dyDescent="0.2">
      <c r="A172" s="16" t="s">
        <v>652</v>
      </c>
      <c r="B172" s="53"/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0.17061152715239999</v>
      </c>
      <c r="R172" s="18">
        <v>0.21536767775999999</v>
      </c>
      <c r="S172" s="18">
        <v>0.24251523426419999</v>
      </c>
      <c r="T172" s="18">
        <v>0.21382758001900001</v>
      </c>
      <c r="U172" s="18">
        <v>0.2099960981299</v>
      </c>
      <c r="V172" s="18">
        <v>0.19188038176159999</v>
      </c>
      <c r="W172" s="18">
        <v>0.26594039954900001</v>
      </c>
      <c r="X172" s="18">
        <v>0.2279513857356</v>
      </c>
      <c r="Y172" s="18">
        <v>0.1621570402342</v>
      </c>
      <c r="Z172" s="18">
        <v>0.19548947408100001</v>
      </c>
      <c r="AA172" s="18">
        <v>0.1827437116091</v>
      </c>
      <c r="AB172" s="18">
        <v>0.1792361460851</v>
      </c>
      <c r="AC172" s="18">
        <v>0.20479321273109999</v>
      </c>
      <c r="AD172" s="18">
        <v>0.16023269549909999</v>
      </c>
      <c r="AE172" s="18">
        <v>0.14555426201230001</v>
      </c>
      <c r="AF172" s="18">
        <v>0.14858003215429999</v>
      </c>
      <c r="AG172" s="18">
        <v>0.15676980956389999</v>
      </c>
      <c r="AH172" s="18">
        <v>0.14959838460069999</v>
      </c>
      <c r="AI172" s="18">
        <v>0.12796429710179999</v>
      </c>
      <c r="AJ172" s="18">
        <v>0.1696989898448</v>
      </c>
      <c r="AK172" s="18">
        <v>0.1239971449129</v>
      </c>
      <c r="AL172" s="18">
        <v>0.1063625290816</v>
      </c>
      <c r="AM172" s="18">
        <v>0.1188062679254</v>
      </c>
      <c r="AN172" s="18">
        <v>9.4585917769709996E-2</v>
      </c>
      <c r="AO172" s="220">
        <v>9.6766050929519995E-2</v>
      </c>
      <c r="AP172" s="220">
        <v>0.1302201626269</v>
      </c>
      <c r="AQ172" s="18"/>
      <c r="AR172" s="18"/>
      <c r="AS172" s="18"/>
      <c r="AT172" s="18"/>
    </row>
    <row r="173" spans="1:46" s="54" customFormat="1" x14ac:dyDescent="0.2">
      <c r="A173" s="16" t="s">
        <v>35</v>
      </c>
      <c r="B173" s="53"/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0.19060155038759999</v>
      </c>
      <c r="R173" s="18">
        <v>0.19796800000000001</v>
      </c>
      <c r="S173" s="18">
        <v>0.1751824464891</v>
      </c>
      <c r="T173" s="18">
        <v>0.17443220307689999</v>
      </c>
      <c r="U173" s="18">
        <v>0.17845089564069999</v>
      </c>
      <c r="V173" s="18">
        <v>0.178727705121</v>
      </c>
      <c r="W173" s="18">
        <v>0.1665878173168</v>
      </c>
      <c r="X173" s="18">
        <v>0.17107778407079999</v>
      </c>
      <c r="Y173" s="18">
        <v>0.17031591757780001</v>
      </c>
      <c r="Z173" s="18">
        <v>0.17260291843799999</v>
      </c>
      <c r="AA173" s="18">
        <v>0.1768781480611</v>
      </c>
      <c r="AB173" s="18">
        <v>0.1776225501066</v>
      </c>
      <c r="AC173" s="18">
        <v>0.1807182369576</v>
      </c>
      <c r="AD173" s="18">
        <v>0.1796630361446</v>
      </c>
      <c r="AE173" s="18">
        <v>0.1805510588235</v>
      </c>
      <c r="AF173" s="18">
        <v>0.1807234174757</v>
      </c>
      <c r="AG173" s="18">
        <v>0.18293995206390001</v>
      </c>
      <c r="AH173" s="18">
        <v>0.1827201888702</v>
      </c>
      <c r="AI173" s="18">
        <v>0.17674997523220001</v>
      </c>
      <c r="AJ173" s="18">
        <v>0.1677704276109</v>
      </c>
      <c r="AK173" s="18">
        <v>0.17099114660449999</v>
      </c>
      <c r="AL173" s="18">
        <v>0.17056060685150001</v>
      </c>
      <c r="AM173" s="18">
        <v>0.18766663031270001</v>
      </c>
      <c r="AN173" s="18">
        <v>0.1954945861456</v>
      </c>
      <c r="AO173" s="220">
        <v>0.19584336381709999</v>
      </c>
      <c r="AP173" s="220">
        <v>0.19280698507460001</v>
      </c>
      <c r="AQ173" s="18"/>
      <c r="AR173" s="18"/>
      <c r="AS173" s="18"/>
      <c r="AT173" s="18"/>
    </row>
    <row r="174" spans="1:46" s="54" customFormat="1" x14ac:dyDescent="0.2">
      <c r="A174" s="16" t="s">
        <v>36</v>
      </c>
      <c r="B174" s="53"/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0.25240400000000002</v>
      </c>
      <c r="AO174" s="220">
        <v>0.25240400000000002</v>
      </c>
      <c r="AP174" s="220">
        <v>0.25240400000000002</v>
      </c>
      <c r="AQ174" s="18"/>
      <c r="AR174" s="18"/>
      <c r="AS174" s="18"/>
      <c r="AT174" s="18"/>
    </row>
    <row r="175" spans="1:46" s="54" customFormat="1" x14ac:dyDescent="0.2">
      <c r="A175" s="16" t="s">
        <v>37</v>
      </c>
      <c r="B175" s="53"/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0.19060155038759999</v>
      </c>
      <c r="R175" s="18">
        <v>0.19796800000000001</v>
      </c>
      <c r="S175" s="18">
        <v>0.1751824464891</v>
      </c>
      <c r="T175" s="18">
        <v>0.17443220307689999</v>
      </c>
      <c r="U175" s="18">
        <v>0.17845089564069999</v>
      </c>
      <c r="V175" s="18">
        <v>0.178727705121</v>
      </c>
      <c r="W175" s="18">
        <v>0.1665878173168</v>
      </c>
      <c r="X175" s="18">
        <v>0.17107778407079999</v>
      </c>
      <c r="Y175" s="18">
        <v>0.17031591757780001</v>
      </c>
      <c r="Z175" s="18">
        <v>0.17260291843799999</v>
      </c>
      <c r="AA175" s="18">
        <v>0.1768781480611</v>
      </c>
      <c r="AB175" s="18">
        <v>0.1776225501066</v>
      </c>
      <c r="AC175" s="18">
        <v>0.1807182369576</v>
      </c>
      <c r="AD175" s="18">
        <v>0.1796630361446</v>
      </c>
      <c r="AE175" s="18">
        <v>0.1805510588235</v>
      </c>
      <c r="AF175" s="18">
        <v>0.1807234174757</v>
      </c>
      <c r="AG175" s="18">
        <v>0.18293995206390001</v>
      </c>
      <c r="AH175" s="18">
        <v>0.1827201888702</v>
      </c>
      <c r="AI175" s="18">
        <v>0.17674997523220001</v>
      </c>
      <c r="AJ175" s="18">
        <v>0.1677704276109</v>
      </c>
      <c r="AK175" s="18">
        <v>0.17099114660449999</v>
      </c>
      <c r="AL175" s="18">
        <v>0.17056060685150001</v>
      </c>
      <c r="AM175" s="18">
        <v>0.18766663031270001</v>
      </c>
      <c r="AN175" s="18">
        <v>0.1954945861456</v>
      </c>
      <c r="AO175" s="220">
        <v>0.19584336381709999</v>
      </c>
      <c r="AP175" s="220">
        <v>0.19280698507460001</v>
      </c>
      <c r="AQ175" s="18"/>
      <c r="AR175" s="18"/>
      <c r="AS175" s="18"/>
      <c r="AT175" s="18"/>
    </row>
    <row r="176" spans="1:46" s="54" customFormat="1" x14ac:dyDescent="0.2">
      <c r="A176" s="16" t="s">
        <v>38</v>
      </c>
      <c r="B176" s="53"/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220">
        <v>0</v>
      </c>
      <c r="AP176" s="220">
        <v>0</v>
      </c>
      <c r="AQ176" s="18"/>
      <c r="AR176" s="18"/>
      <c r="AS176" s="18"/>
      <c r="AT176" s="18"/>
    </row>
    <row r="177" spans="1:46" s="54" customFormat="1" x14ac:dyDescent="0.2">
      <c r="A177" s="16" t="s">
        <v>39</v>
      </c>
      <c r="B177" s="53"/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0.14683518346249999</v>
      </c>
      <c r="R177" s="18">
        <v>0.14929066666669999</v>
      </c>
      <c r="S177" s="18">
        <v>0.14169548216300001</v>
      </c>
      <c r="T177" s="18">
        <v>0.14144540102559999</v>
      </c>
      <c r="U177" s="18">
        <v>0.14278496521360001</v>
      </c>
      <c r="V177" s="18">
        <v>0.1428772350403</v>
      </c>
      <c r="W177" s="18">
        <v>0.1388306057723</v>
      </c>
      <c r="X177" s="18">
        <v>0.14032726135689999</v>
      </c>
      <c r="Y177" s="18">
        <v>0.1400733058593</v>
      </c>
      <c r="Z177" s="18">
        <v>0.1408356394793</v>
      </c>
      <c r="AA177" s="18">
        <v>0.1422607160204</v>
      </c>
      <c r="AB177" s="18">
        <v>0.14250885003550001</v>
      </c>
      <c r="AC177" s="18">
        <v>0.1435407456525</v>
      </c>
      <c r="AD177" s="18">
        <v>0.1431890120482</v>
      </c>
      <c r="AE177" s="18">
        <v>0.1434850196078</v>
      </c>
      <c r="AF177" s="18">
        <v>0.1435424724919</v>
      </c>
      <c r="AG177" s="18">
        <v>0.14428131735460001</v>
      </c>
      <c r="AH177" s="18">
        <v>0.14420806295669999</v>
      </c>
      <c r="AI177" s="18">
        <v>0.14221799174409999</v>
      </c>
      <c r="AJ177" s="18">
        <v>0.1392248092036</v>
      </c>
      <c r="AK177" s="18">
        <v>0.14029838220150001</v>
      </c>
      <c r="AL177" s="18">
        <v>0.1401548689505</v>
      </c>
      <c r="AM177" s="18">
        <v>0.14585687677090001</v>
      </c>
      <c r="AN177" s="18">
        <v>0.1492995287152</v>
      </c>
      <c r="AO177" s="220">
        <v>0.14941578793900001</v>
      </c>
      <c r="AP177" s="220">
        <v>0.14840366169149999</v>
      </c>
      <c r="AQ177" s="18"/>
      <c r="AR177" s="18"/>
      <c r="AS177" s="18"/>
      <c r="AT177" s="18"/>
    </row>
    <row r="179" spans="1:46" ht="18" x14ac:dyDescent="0.25">
      <c r="A179" s="97" t="s">
        <v>516</v>
      </c>
      <c r="B179" s="51"/>
      <c r="C179" s="51"/>
      <c r="D179" s="51"/>
      <c r="E179" s="51"/>
      <c r="F179" s="51"/>
    </row>
    <row r="180" spans="1:46" s="17" customFormat="1" x14ac:dyDescent="0.2">
      <c r="A180" s="17" t="s">
        <v>746</v>
      </c>
      <c r="B180" s="37"/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46369</v>
      </c>
      <c r="R180" s="17">
        <v>46825</v>
      </c>
      <c r="S180" s="17">
        <v>48720</v>
      </c>
      <c r="T180" s="17">
        <v>50495</v>
      </c>
      <c r="U180" s="17">
        <v>51841</v>
      </c>
      <c r="V180" s="17">
        <v>53437</v>
      </c>
      <c r="W180" s="17">
        <v>55377</v>
      </c>
      <c r="X180" s="17">
        <v>56916</v>
      </c>
      <c r="Y180" s="17">
        <v>59097</v>
      </c>
      <c r="Z180" s="17">
        <v>60963</v>
      </c>
      <c r="AA180" s="17">
        <v>62458</v>
      </c>
      <c r="AB180" s="17">
        <v>64157</v>
      </c>
      <c r="AC180" s="17">
        <v>66058</v>
      </c>
      <c r="AD180" s="17">
        <v>68580</v>
      </c>
      <c r="AE180" s="17">
        <v>70920</v>
      </c>
      <c r="AF180" s="17">
        <v>73309</v>
      </c>
      <c r="AG180" s="17">
        <v>69180</v>
      </c>
      <c r="AH180" s="17">
        <v>71283</v>
      </c>
      <c r="AI180" s="17">
        <v>73624</v>
      </c>
      <c r="AJ180" s="17">
        <v>72012</v>
      </c>
      <c r="AK180" s="17">
        <v>75187</v>
      </c>
      <c r="AL180" s="17">
        <v>77475</v>
      </c>
      <c r="AM180" s="17">
        <v>79772</v>
      </c>
      <c r="AN180" s="17">
        <v>82353</v>
      </c>
      <c r="AO180" s="218">
        <v>80115</v>
      </c>
      <c r="AP180" s="218">
        <v>83190</v>
      </c>
    </row>
    <row r="181" spans="1:46" s="17" customFormat="1" x14ac:dyDescent="0.2">
      <c r="A181" s="36" t="s">
        <v>656</v>
      </c>
      <c r="B181" s="37"/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45512</v>
      </c>
      <c r="R181" s="17">
        <v>46123</v>
      </c>
      <c r="S181" s="17">
        <v>47922</v>
      </c>
      <c r="T181" s="17">
        <v>49668</v>
      </c>
      <c r="U181" s="17">
        <v>50803</v>
      </c>
      <c r="V181" s="17">
        <v>52603</v>
      </c>
      <c r="W181" s="17">
        <v>54414</v>
      </c>
      <c r="X181" s="17">
        <v>55981</v>
      </c>
      <c r="Y181" s="17">
        <v>58296</v>
      </c>
      <c r="Z181" s="17">
        <v>59902</v>
      </c>
      <c r="AA181" s="17">
        <v>61488</v>
      </c>
      <c r="AB181" s="17">
        <v>63076</v>
      </c>
      <c r="AC181" s="17">
        <v>65692</v>
      </c>
      <c r="AD181" s="17">
        <v>68205</v>
      </c>
      <c r="AE181" s="17">
        <v>70536</v>
      </c>
      <c r="AF181" s="17">
        <v>72890</v>
      </c>
      <c r="AG181" s="17">
        <v>68750</v>
      </c>
      <c r="AH181" s="17">
        <v>70848</v>
      </c>
      <c r="AI181" s="17">
        <v>73141</v>
      </c>
      <c r="AJ181" s="17">
        <v>71504</v>
      </c>
      <c r="AK181" s="17">
        <v>74634</v>
      </c>
      <c r="AL181" s="17">
        <v>76855</v>
      </c>
      <c r="AM181" s="17">
        <v>78996</v>
      </c>
      <c r="AN181" s="17">
        <v>81482</v>
      </c>
      <c r="AO181" s="218">
        <v>79256</v>
      </c>
      <c r="AP181" s="218">
        <v>82302</v>
      </c>
    </row>
    <row r="182" spans="1:46" x14ac:dyDescent="0.2">
      <c r="A182" s="16" t="s">
        <v>41</v>
      </c>
      <c r="C182" s="7"/>
      <c r="D182" s="7"/>
      <c r="E182" s="7"/>
      <c r="F182" s="7"/>
    </row>
    <row r="183" spans="1:46" s="17" customFormat="1" x14ac:dyDescent="0.2">
      <c r="A183" s="36" t="s">
        <v>42</v>
      </c>
      <c r="B183" s="37"/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4</v>
      </c>
      <c r="S183" s="17">
        <v>4</v>
      </c>
      <c r="T183" s="17">
        <v>8</v>
      </c>
      <c r="U183" s="17">
        <v>7</v>
      </c>
      <c r="V183" s="17">
        <v>5</v>
      </c>
      <c r="W183" s="17">
        <v>7</v>
      </c>
      <c r="X183" s="17">
        <v>9</v>
      </c>
      <c r="Y183" s="17">
        <v>46</v>
      </c>
      <c r="Z183" s="17">
        <v>20</v>
      </c>
      <c r="AA183" s="17">
        <v>23</v>
      </c>
      <c r="AB183" s="17">
        <v>16</v>
      </c>
      <c r="AC183" s="17">
        <v>23</v>
      </c>
      <c r="AD183" s="17">
        <v>25</v>
      </c>
      <c r="AE183" s="17">
        <v>12</v>
      </c>
      <c r="AF183" s="17">
        <v>11</v>
      </c>
      <c r="AG183" s="17">
        <v>6220</v>
      </c>
      <c r="AH183" s="17">
        <v>13</v>
      </c>
      <c r="AI183" s="17">
        <v>22</v>
      </c>
      <c r="AJ183" s="17">
        <v>5849</v>
      </c>
      <c r="AK183" s="17">
        <v>13</v>
      </c>
      <c r="AL183" s="17">
        <v>4</v>
      </c>
      <c r="AM183" s="17">
        <v>6</v>
      </c>
      <c r="AN183" s="17">
        <v>6</v>
      </c>
      <c r="AO183" s="218">
        <v>5067</v>
      </c>
      <c r="AP183" s="218">
        <v>5</v>
      </c>
    </row>
    <row r="184" spans="1:46" s="17" customFormat="1" x14ac:dyDescent="0.2">
      <c r="A184" s="36" t="s">
        <v>43</v>
      </c>
      <c r="B184" s="37"/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135</v>
      </c>
      <c r="R184" s="17">
        <v>147</v>
      </c>
      <c r="S184" s="17">
        <v>137</v>
      </c>
      <c r="T184" s="17">
        <v>152</v>
      </c>
      <c r="U184" s="17">
        <v>148</v>
      </c>
      <c r="V184" s="17">
        <v>154</v>
      </c>
      <c r="W184" s="17">
        <v>121</v>
      </c>
      <c r="X184" s="17">
        <v>129</v>
      </c>
      <c r="Y184" s="17">
        <v>127</v>
      </c>
      <c r="Z184" s="17">
        <v>122</v>
      </c>
      <c r="AA184" s="17">
        <v>148</v>
      </c>
      <c r="AB184" s="17">
        <v>141</v>
      </c>
      <c r="AC184" s="17">
        <v>150</v>
      </c>
      <c r="AD184" s="17">
        <v>204</v>
      </c>
      <c r="AE184" s="17">
        <v>171</v>
      </c>
      <c r="AF184" s="17">
        <v>146</v>
      </c>
      <c r="AG184" s="17">
        <v>161</v>
      </c>
      <c r="AH184" s="17">
        <v>213</v>
      </c>
      <c r="AI184" s="17">
        <v>168</v>
      </c>
      <c r="AJ184" s="17">
        <v>196</v>
      </c>
      <c r="AK184" s="17">
        <v>193</v>
      </c>
      <c r="AL184" s="17">
        <v>150</v>
      </c>
      <c r="AM184" s="17">
        <v>133</v>
      </c>
      <c r="AN184" s="17">
        <v>162</v>
      </c>
      <c r="AO184" s="218">
        <v>195</v>
      </c>
      <c r="AP184" s="218">
        <v>227</v>
      </c>
    </row>
    <row r="185" spans="1:46" s="17" customFormat="1" x14ac:dyDescent="0.2">
      <c r="A185" s="36" t="s">
        <v>44</v>
      </c>
      <c r="B185" s="37"/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909</v>
      </c>
      <c r="R185" s="17">
        <v>712</v>
      </c>
      <c r="S185" s="17">
        <v>707</v>
      </c>
      <c r="T185" s="17">
        <v>869</v>
      </c>
      <c r="U185" s="17">
        <v>846</v>
      </c>
      <c r="V185" s="17">
        <v>709</v>
      </c>
      <c r="W185" s="17">
        <v>899</v>
      </c>
      <c r="X185" s="17">
        <v>821</v>
      </c>
      <c r="Y185" s="17">
        <v>843</v>
      </c>
      <c r="Z185" s="17">
        <v>984</v>
      </c>
      <c r="AA185" s="17">
        <v>1128</v>
      </c>
      <c r="AB185" s="17">
        <v>804</v>
      </c>
      <c r="AC185" s="17">
        <v>754</v>
      </c>
      <c r="AD185" s="17">
        <v>1061</v>
      </c>
      <c r="AE185" s="17">
        <v>1115</v>
      </c>
      <c r="AF185" s="17">
        <v>1218</v>
      </c>
      <c r="AG185" s="17">
        <v>1164</v>
      </c>
      <c r="AH185" s="17">
        <v>1190</v>
      </c>
      <c r="AI185" s="17">
        <v>1251</v>
      </c>
      <c r="AJ185" s="17">
        <v>1798</v>
      </c>
      <c r="AK185" s="17">
        <v>1837</v>
      </c>
      <c r="AL185" s="17">
        <v>1668</v>
      </c>
      <c r="AM185" s="17">
        <v>1578</v>
      </c>
      <c r="AN185" s="17">
        <v>1153</v>
      </c>
      <c r="AO185" s="218">
        <v>1507</v>
      </c>
      <c r="AP185" s="218">
        <v>1717</v>
      </c>
    </row>
    <row r="186" spans="1:46" s="17" customFormat="1" x14ac:dyDescent="0.2">
      <c r="A186" s="36" t="s">
        <v>45</v>
      </c>
      <c r="B186" s="37"/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21176</v>
      </c>
      <c r="R186" s="17">
        <v>21000</v>
      </c>
      <c r="S186" s="17">
        <v>21278</v>
      </c>
      <c r="T186" s="17">
        <v>21841</v>
      </c>
      <c r="U186" s="17">
        <v>22317</v>
      </c>
      <c r="V186" s="17">
        <v>23001</v>
      </c>
      <c r="W186" s="17">
        <v>23751</v>
      </c>
      <c r="X186" s="17">
        <v>24612</v>
      </c>
      <c r="Y186" s="17">
        <v>25428</v>
      </c>
      <c r="Z186" s="17">
        <v>26261</v>
      </c>
      <c r="AA186" s="17">
        <v>27393</v>
      </c>
      <c r="AB186" s="17">
        <v>27622</v>
      </c>
      <c r="AC186" s="17">
        <v>28096</v>
      </c>
      <c r="AD186" s="17">
        <v>29128</v>
      </c>
      <c r="AE186" s="17">
        <v>30019</v>
      </c>
      <c r="AF186" s="17">
        <v>31187</v>
      </c>
      <c r="AG186" s="17">
        <v>32205</v>
      </c>
      <c r="AH186" s="17">
        <v>32998</v>
      </c>
      <c r="AI186" s="17">
        <v>33846</v>
      </c>
      <c r="AJ186" s="17">
        <v>35752</v>
      </c>
      <c r="AK186" s="17">
        <v>37736</v>
      </c>
      <c r="AL186" s="17">
        <v>39090</v>
      </c>
      <c r="AM186" s="17">
        <v>40666</v>
      </c>
      <c r="AN186" s="17">
        <v>40557</v>
      </c>
      <c r="AO186" s="218">
        <v>41356</v>
      </c>
      <c r="AP186" s="218">
        <v>42971</v>
      </c>
    </row>
    <row r="187" spans="1:46" x14ac:dyDescent="0.2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0.45668442278249999</v>
      </c>
      <c r="R187" s="18">
        <v>0.44847837693539999</v>
      </c>
      <c r="S187" s="18">
        <v>0.43674055829230002</v>
      </c>
      <c r="T187" s="18">
        <v>0.43253787503710001</v>
      </c>
      <c r="U187" s="18">
        <v>0.43048938099189998</v>
      </c>
      <c r="V187" s="18">
        <v>0.43043209761029999</v>
      </c>
      <c r="W187" s="18">
        <v>0.4288964732651</v>
      </c>
      <c r="X187" s="18">
        <v>0.4324267341345</v>
      </c>
      <c r="Y187" s="18">
        <v>0.43027564851009997</v>
      </c>
      <c r="Z187" s="18">
        <v>0.43076948312910002</v>
      </c>
      <c r="AA187" s="18">
        <v>0.43858272759290001</v>
      </c>
      <c r="AB187" s="18">
        <v>0.43053758748069998</v>
      </c>
      <c r="AC187" s="18">
        <v>0.4253232008235</v>
      </c>
      <c r="AD187" s="18">
        <v>0.4247302420531</v>
      </c>
      <c r="AE187" s="18">
        <v>0.42327975183310002</v>
      </c>
      <c r="AF187" s="18">
        <v>0.42541843429870002</v>
      </c>
      <c r="AG187" s="18">
        <v>0.46552471812660001</v>
      </c>
      <c r="AH187" s="18">
        <v>0.46291542162929999</v>
      </c>
      <c r="AI187" s="18">
        <v>0.45971422362269998</v>
      </c>
      <c r="AJ187" s="18">
        <v>0.49647281008720001</v>
      </c>
      <c r="AK187" s="18">
        <v>0.50189527444899995</v>
      </c>
      <c r="AL187" s="18">
        <v>0.50454985479189995</v>
      </c>
      <c r="AM187" s="18">
        <v>0.50977786692070004</v>
      </c>
      <c r="AN187" s="18">
        <v>0.49247750537320001</v>
      </c>
      <c r="AO187" s="220">
        <v>0.51620795107030004</v>
      </c>
      <c r="AP187" s="220">
        <v>0.51654044957330003</v>
      </c>
      <c r="AQ187" s="18"/>
      <c r="AR187" s="18"/>
      <c r="AS187" s="18"/>
      <c r="AT187" s="18"/>
    </row>
    <row r="188" spans="1:46" x14ac:dyDescent="0.2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0.4652838811742</v>
      </c>
      <c r="R188" s="18">
        <v>0.45530429503719999</v>
      </c>
      <c r="S188" s="18">
        <v>0.4440131880973</v>
      </c>
      <c r="T188" s="18">
        <v>0.43973987275510001</v>
      </c>
      <c r="U188" s="18">
        <v>0.43928508158969998</v>
      </c>
      <c r="V188" s="18">
        <v>0.43725643024159999</v>
      </c>
      <c r="W188" s="18">
        <v>0.4364869335098</v>
      </c>
      <c r="X188" s="18">
        <v>0.43964916668159998</v>
      </c>
      <c r="Y188" s="18">
        <v>0.43618773157680002</v>
      </c>
      <c r="Z188" s="18">
        <v>0.4383993856633</v>
      </c>
      <c r="AA188" s="18">
        <v>0.44550156128020002</v>
      </c>
      <c r="AB188" s="18">
        <v>0.4379161646268</v>
      </c>
      <c r="AC188" s="18">
        <v>0.42769286975580001</v>
      </c>
      <c r="AD188" s="18">
        <v>0.4270654644088</v>
      </c>
      <c r="AE188" s="18">
        <v>0.42558409889990001</v>
      </c>
      <c r="AF188" s="18">
        <v>0.42786390451369999</v>
      </c>
      <c r="AG188" s="18">
        <v>0.46843636363640001</v>
      </c>
      <c r="AH188" s="18">
        <v>0.46575767841010002</v>
      </c>
      <c r="AI188" s="18">
        <v>0.46275003076249999</v>
      </c>
      <c r="AJ188" s="18">
        <v>0.5</v>
      </c>
      <c r="AK188" s="18">
        <v>0.50561406329549996</v>
      </c>
      <c r="AL188" s="18">
        <v>0.50862012881399998</v>
      </c>
      <c r="AM188" s="18">
        <v>0.51478555876249998</v>
      </c>
      <c r="AN188" s="18">
        <v>0.497741832552</v>
      </c>
      <c r="AO188" s="220">
        <v>0.52180276572119999</v>
      </c>
      <c r="AP188" s="220">
        <v>0.52211367888990001</v>
      </c>
      <c r="AQ188" s="18"/>
      <c r="AR188" s="18"/>
      <c r="AS188" s="18"/>
      <c r="AT188" s="18"/>
    </row>
    <row r="189" spans="1:46" s="19" customFormat="1" x14ac:dyDescent="0.2">
      <c r="A189" s="28" t="s">
        <v>46</v>
      </c>
      <c r="B189" s="32"/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42141803</v>
      </c>
      <c r="R189" s="19">
        <v>42923196.450000003</v>
      </c>
      <c r="S189" s="19">
        <v>46318224</v>
      </c>
      <c r="T189" s="19">
        <v>50376076.380000003</v>
      </c>
      <c r="U189" s="19">
        <v>53132023.439999998</v>
      </c>
      <c r="V189" s="19">
        <v>56412801.759999998</v>
      </c>
      <c r="W189" s="19">
        <v>60955471.159999996</v>
      </c>
      <c r="X189" s="19">
        <v>64684303.520000003</v>
      </c>
      <c r="Y189" s="19">
        <v>67261574.840000004</v>
      </c>
      <c r="Z189" s="19">
        <v>70471470.019999996</v>
      </c>
      <c r="AA189" s="19">
        <v>74377745</v>
      </c>
      <c r="AB189" s="19">
        <v>75663986.420000002</v>
      </c>
      <c r="AC189" s="19">
        <v>77721846.120000005</v>
      </c>
      <c r="AD189" s="19">
        <v>80336552.079999998</v>
      </c>
      <c r="AE189" s="19">
        <v>82532456.090000004</v>
      </c>
      <c r="AF189" s="19">
        <v>85754084.049999997</v>
      </c>
      <c r="AG189" s="19">
        <v>88763576.069999993</v>
      </c>
      <c r="AH189" s="19">
        <v>91553933.760000005</v>
      </c>
      <c r="AI189" s="19">
        <v>93696073.359999999</v>
      </c>
      <c r="AJ189" s="19">
        <v>99157793.469999999</v>
      </c>
      <c r="AK189" s="19">
        <v>105467577.31999999</v>
      </c>
      <c r="AL189" s="19">
        <v>109884253.17</v>
      </c>
      <c r="AM189" s="19">
        <v>115666259.39</v>
      </c>
      <c r="AN189" s="19">
        <v>117151788.03</v>
      </c>
      <c r="AO189" s="224">
        <v>117800942.63</v>
      </c>
      <c r="AP189" s="224">
        <v>120666964.09999999</v>
      </c>
    </row>
    <row r="190" spans="1:46" s="19" customFormat="1" x14ac:dyDescent="0.2">
      <c r="A190" s="28" t="s">
        <v>763</v>
      </c>
      <c r="B190" s="32"/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40167668.840000004</v>
      </c>
      <c r="R190" s="19">
        <v>41444401.670000002</v>
      </c>
      <c r="S190" s="19">
        <v>44582373.43</v>
      </c>
      <c r="T190" s="19">
        <v>48398346.07</v>
      </c>
      <c r="U190" s="19">
        <v>50613597.539999999</v>
      </c>
      <c r="V190" s="19">
        <v>54324568.359999999</v>
      </c>
      <c r="W190" s="19">
        <v>58636071.479999997</v>
      </c>
      <c r="X190" s="19">
        <v>62239538.549999997</v>
      </c>
      <c r="Y190" s="19">
        <v>65187377.039999999</v>
      </c>
      <c r="Z190" s="19">
        <v>67779951.459999993</v>
      </c>
      <c r="AA190" s="19">
        <v>71808630.120000005</v>
      </c>
      <c r="AB190" s="19">
        <v>72741270.359999999</v>
      </c>
      <c r="AC190" s="19">
        <v>76859103.069999993</v>
      </c>
      <c r="AD190" s="19">
        <v>79430281.709999993</v>
      </c>
      <c r="AE190" s="19">
        <v>81577285.620000005</v>
      </c>
      <c r="AF190" s="19">
        <v>84662339.180000007</v>
      </c>
      <c r="AG190" s="19">
        <v>87512865.280000001</v>
      </c>
      <c r="AH190" s="19">
        <v>90325962</v>
      </c>
      <c r="AI190" s="19">
        <v>92387925.030000001</v>
      </c>
      <c r="AJ190" s="19">
        <v>97742773.980000004</v>
      </c>
      <c r="AK190" s="19">
        <v>103973326.86</v>
      </c>
      <c r="AL190" s="19">
        <v>108346300.27</v>
      </c>
      <c r="AM190" s="19">
        <v>113606304.31</v>
      </c>
      <c r="AN190" s="19">
        <v>114689154.98999999</v>
      </c>
      <c r="AO190" s="224">
        <v>115429387.04000001</v>
      </c>
      <c r="AP190" s="224">
        <v>118263540.39</v>
      </c>
    </row>
    <row r="191" spans="1:46" s="19" customFormat="1" x14ac:dyDescent="0.2">
      <c r="A191" s="28" t="s">
        <v>653</v>
      </c>
      <c r="B191" s="32"/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36750928.700000003</v>
      </c>
      <c r="AB191" s="19">
        <v>73757827.930000007</v>
      </c>
      <c r="AC191" s="19">
        <v>72288327.209999993</v>
      </c>
      <c r="AD191" s="19">
        <v>70998604.640000001</v>
      </c>
      <c r="AE191" s="19">
        <v>69683503.319999993</v>
      </c>
      <c r="AF191" s="19">
        <v>69231117.489999995</v>
      </c>
      <c r="AG191" s="19">
        <v>68542543.049999997</v>
      </c>
      <c r="AH191" s="19">
        <v>67809453.510000005</v>
      </c>
      <c r="AI191" s="19">
        <v>66957475.710000001</v>
      </c>
      <c r="AJ191" s="19">
        <v>65880237.43</v>
      </c>
      <c r="AK191" s="19">
        <v>64926533.359999999</v>
      </c>
      <c r="AL191" s="19">
        <v>64156675.560000002</v>
      </c>
      <c r="AM191" s="19">
        <v>64515252.630000003</v>
      </c>
      <c r="AN191" s="19">
        <v>115940568.06</v>
      </c>
      <c r="AO191" s="224">
        <v>113223368.18000001</v>
      </c>
      <c r="AP191" s="224">
        <v>111197435.36</v>
      </c>
    </row>
    <row r="192" spans="1:46" s="19" customFormat="1" x14ac:dyDescent="0.2">
      <c r="A192" s="28" t="s">
        <v>654</v>
      </c>
      <c r="B192" s="32"/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2678834.83</v>
      </c>
      <c r="R192" s="19">
        <v>3913967.34</v>
      </c>
      <c r="S192" s="19">
        <v>7453970.1799999997</v>
      </c>
      <c r="T192" s="19">
        <v>11416997.470000001</v>
      </c>
      <c r="U192" s="19">
        <v>14661112.460000001</v>
      </c>
      <c r="V192" s="19">
        <v>17990624.010000002</v>
      </c>
      <c r="W192" s="19">
        <v>22848758.25</v>
      </c>
      <c r="X192" s="19">
        <v>26749189.41</v>
      </c>
      <c r="Y192" s="19">
        <v>30153927.530000001</v>
      </c>
      <c r="Z192" s="19">
        <v>34048590.189999998</v>
      </c>
      <c r="AA192" s="19">
        <v>37626816.299999997</v>
      </c>
      <c r="AB192" s="19">
        <v>1906158.49</v>
      </c>
      <c r="AC192" s="19">
        <v>5433518.9100000001</v>
      </c>
      <c r="AD192" s="19">
        <v>9337947.4399999995</v>
      </c>
      <c r="AE192" s="19">
        <v>12848952.77</v>
      </c>
      <c r="AF192" s="19">
        <v>16522966.560000001</v>
      </c>
      <c r="AG192" s="19">
        <v>20221033.02</v>
      </c>
      <c r="AH192" s="19">
        <v>23744480.25</v>
      </c>
      <c r="AI192" s="19">
        <v>26738597.649999999</v>
      </c>
      <c r="AJ192" s="19">
        <v>33277556.039999999</v>
      </c>
      <c r="AK192" s="19">
        <v>40541043.960000001</v>
      </c>
      <c r="AL192" s="19">
        <v>45727577.609999999</v>
      </c>
      <c r="AM192" s="19">
        <v>51151006.759999998</v>
      </c>
      <c r="AN192" s="19">
        <v>1211219.97</v>
      </c>
      <c r="AO192" s="224">
        <v>4577574.45</v>
      </c>
      <c r="AP192" s="224">
        <v>9469528.7400000002</v>
      </c>
    </row>
    <row r="193" spans="1:46" s="19" customFormat="1" x14ac:dyDescent="0.2">
      <c r="A193" s="28" t="s">
        <v>655</v>
      </c>
      <c r="B193" s="32"/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242870900</v>
      </c>
      <c r="R193" s="19">
        <v>245374600</v>
      </c>
      <c r="S193" s="19">
        <v>256772600</v>
      </c>
      <c r="T193" s="19">
        <v>267644900</v>
      </c>
      <c r="U193" s="19">
        <v>276029150</v>
      </c>
      <c r="V193" s="19">
        <v>284329950</v>
      </c>
      <c r="W193" s="19">
        <v>297036550</v>
      </c>
      <c r="X193" s="19">
        <v>306566350</v>
      </c>
      <c r="Y193" s="19">
        <v>319272150</v>
      </c>
      <c r="Z193" s="19">
        <v>331272850</v>
      </c>
      <c r="AA193" s="19">
        <v>340505950</v>
      </c>
      <c r="AB193" s="19">
        <v>350434150</v>
      </c>
      <c r="AC193" s="19">
        <v>362008250</v>
      </c>
      <c r="AD193" s="19">
        <v>377165450</v>
      </c>
      <c r="AE193" s="19">
        <v>390311450</v>
      </c>
      <c r="AF193" s="19">
        <v>404515150</v>
      </c>
      <c r="AG193" s="19">
        <v>387669300</v>
      </c>
      <c r="AH193" s="19">
        <v>399814300</v>
      </c>
      <c r="AI193" s="19">
        <v>412447000</v>
      </c>
      <c r="AJ193" s="19">
        <v>410777000</v>
      </c>
      <c r="AK193" s="19">
        <v>430659000</v>
      </c>
      <c r="AL193" s="19">
        <v>444333200</v>
      </c>
      <c r="AM193" s="19">
        <v>456196400</v>
      </c>
      <c r="AN193" s="19">
        <v>468331000</v>
      </c>
      <c r="AO193" s="224">
        <v>454914950</v>
      </c>
      <c r="AP193" s="224">
        <v>470938050</v>
      </c>
    </row>
    <row r="194" spans="1:46" s="19" customFormat="1" x14ac:dyDescent="0.2">
      <c r="A194" s="19" t="s">
        <v>747</v>
      </c>
      <c r="B194" s="32"/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3345200</v>
      </c>
      <c r="S194" s="19">
        <v>3573200</v>
      </c>
      <c r="T194" s="19">
        <v>3785600</v>
      </c>
      <c r="U194" s="19">
        <v>4917550</v>
      </c>
      <c r="V194" s="19">
        <v>3859100</v>
      </c>
      <c r="W194" s="19">
        <v>4473400</v>
      </c>
      <c r="X194" s="19">
        <v>4429200</v>
      </c>
      <c r="Y194" s="19">
        <v>3712600</v>
      </c>
      <c r="Z194" s="19">
        <v>5090900</v>
      </c>
      <c r="AA194" s="19">
        <v>4618200</v>
      </c>
      <c r="AB194" s="19">
        <v>5138100</v>
      </c>
      <c r="AC194" s="19">
        <v>1455500</v>
      </c>
      <c r="AD194" s="19">
        <v>1470700</v>
      </c>
      <c r="AE194" s="19">
        <v>1560900</v>
      </c>
      <c r="AF194" s="19">
        <v>1708200</v>
      </c>
      <c r="AG194" s="19">
        <v>1823400</v>
      </c>
      <c r="AH194" s="19">
        <v>1884700</v>
      </c>
      <c r="AI194" s="19">
        <v>2111700</v>
      </c>
      <c r="AJ194" s="19">
        <v>2253500</v>
      </c>
      <c r="AK194" s="19">
        <v>2516600</v>
      </c>
      <c r="AL194" s="19">
        <v>2779900</v>
      </c>
      <c r="AM194" s="19">
        <v>3622700</v>
      </c>
      <c r="AN194" s="19">
        <v>4155900</v>
      </c>
      <c r="AO194" s="224">
        <v>4120900</v>
      </c>
      <c r="AP194" s="224">
        <v>4309600</v>
      </c>
    </row>
    <row r="195" spans="1:46" s="19" customFormat="1" x14ac:dyDescent="0.2">
      <c r="A195" s="28" t="s">
        <v>748</v>
      </c>
      <c r="B195" s="32"/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238640000</v>
      </c>
      <c r="R195" s="19">
        <v>242029400</v>
      </c>
      <c r="S195" s="19">
        <v>253199400</v>
      </c>
      <c r="T195" s="19">
        <v>263859300</v>
      </c>
      <c r="U195" s="19">
        <v>271111600</v>
      </c>
      <c r="V195" s="19">
        <v>280470850</v>
      </c>
      <c r="W195" s="19">
        <v>292563150</v>
      </c>
      <c r="X195" s="19">
        <v>302137150</v>
      </c>
      <c r="Y195" s="19">
        <v>315559550</v>
      </c>
      <c r="Z195" s="19">
        <v>326181950</v>
      </c>
      <c r="AA195" s="19">
        <v>335887750</v>
      </c>
      <c r="AB195" s="19">
        <v>345296050</v>
      </c>
      <c r="AC195" s="19">
        <v>360552750</v>
      </c>
      <c r="AD195" s="19">
        <v>375694750</v>
      </c>
      <c r="AE195" s="19">
        <v>388750550</v>
      </c>
      <c r="AF195" s="19">
        <v>402806950</v>
      </c>
      <c r="AG195" s="19">
        <v>385845900</v>
      </c>
      <c r="AH195" s="19">
        <v>397929600</v>
      </c>
      <c r="AI195" s="19">
        <v>410335300</v>
      </c>
      <c r="AJ195" s="19">
        <v>408523500</v>
      </c>
      <c r="AK195" s="19">
        <v>428142400</v>
      </c>
      <c r="AL195" s="19">
        <v>441553300</v>
      </c>
      <c r="AM195" s="19">
        <v>452573700</v>
      </c>
      <c r="AN195" s="19">
        <v>464175100</v>
      </c>
      <c r="AO195" s="224">
        <v>450794050</v>
      </c>
      <c r="AP195" s="224">
        <v>466628450</v>
      </c>
    </row>
    <row r="196" spans="1:46" s="19" customFormat="1" x14ac:dyDescent="0.2">
      <c r="A196" s="28" t="s">
        <v>862</v>
      </c>
      <c r="B196" s="32"/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5240.0319319999999</v>
      </c>
      <c r="R196" s="19">
        <v>5246.732669</v>
      </c>
      <c r="S196" s="19">
        <v>5281.2007649999996</v>
      </c>
      <c r="T196" s="19">
        <v>5312.089395</v>
      </c>
      <c r="U196" s="19">
        <v>5332.2370330000003</v>
      </c>
      <c r="V196" s="19">
        <v>5334.9104040000002</v>
      </c>
      <c r="W196" s="19">
        <v>5370.3379260000002</v>
      </c>
      <c r="X196" s="19">
        <v>5393.4173719999999</v>
      </c>
      <c r="Y196" s="19">
        <v>5413.8616629999997</v>
      </c>
      <c r="Z196" s="19">
        <v>5441.2205780000004</v>
      </c>
      <c r="AA196" s="19">
        <v>5455.6895199999999</v>
      </c>
      <c r="AB196" s="19">
        <v>5469.7220139999999</v>
      </c>
      <c r="AC196" s="19">
        <v>5486.3034980000002</v>
      </c>
      <c r="AD196" s="19">
        <v>5504.2168320000001</v>
      </c>
      <c r="AE196" s="19">
        <v>5514.8209109999998</v>
      </c>
      <c r="AF196" s="19">
        <v>5524.5028819999998</v>
      </c>
      <c r="AG196" s="19">
        <v>5610.8332250000003</v>
      </c>
      <c r="AH196" s="19">
        <v>5616.4737450000002</v>
      </c>
      <c r="AI196" s="19">
        <v>5621.3133079999998</v>
      </c>
      <c r="AJ196" s="19">
        <v>5714.283727</v>
      </c>
      <c r="AK196" s="19">
        <v>5738.3709310000004</v>
      </c>
      <c r="AL196" s="19">
        <v>5746.3814599999996</v>
      </c>
      <c r="AM196" s="19">
        <v>5725.1408709999996</v>
      </c>
      <c r="AN196" s="19">
        <v>5698.2199559999999</v>
      </c>
      <c r="AO196" s="224">
        <v>5689.0680689999999</v>
      </c>
      <c r="AP196" s="224">
        <v>5666.7154</v>
      </c>
    </row>
    <row r="197" spans="1:46" s="19" customFormat="1" x14ac:dyDescent="0.2">
      <c r="A197" s="28" t="s">
        <v>50</v>
      </c>
      <c r="B197" s="32"/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-217827.51</v>
      </c>
      <c r="S197" s="19">
        <v>-153805.9</v>
      </c>
      <c r="T197" s="19">
        <v>-135807.79</v>
      </c>
      <c r="U197" s="19">
        <v>-151272.82</v>
      </c>
      <c r="V197" s="19">
        <v>-134244.13</v>
      </c>
      <c r="W197" s="19">
        <v>-151879.16</v>
      </c>
      <c r="X197" s="19">
        <v>-125291.73</v>
      </c>
      <c r="Y197" s="19">
        <v>-123567.03999999999</v>
      </c>
      <c r="Z197" s="19">
        <v>-118192.09</v>
      </c>
      <c r="AA197" s="19">
        <v>-117668.42</v>
      </c>
      <c r="AB197" s="19">
        <v>-128018.1</v>
      </c>
      <c r="AC197" s="19">
        <v>-150831.42000000001</v>
      </c>
      <c r="AD197" s="19">
        <v>-142687.92000000001</v>
      </c>
      <c r="AE197" s="19">
        <v>-140675.29999999999</v>
      </c>
      <c r="AF197" s="19">
        <v>-125507.18</v>
      </c>
      <c r="AG197" s="19">
        <v>-117335.4</v>
      </c>
      <c r="AH197" s="19">
        <v>-101629.05</v>
      </c>
      <c r="AI197" s="19">
        <v>-104713.56</v>
      </c>
      <c r="AJ197" s="19">
        <v>-105229.93</v>
      </c>
      <c r="AK197" s="19">
        <v>-100392.33</v>
      </c>
      <c r="AL197" s="19">
        <v>-106984.74</v>
      </c>
      <c r="AM197" s="19">
        <v>-117888.15</v>
      </c>
      <c r="AN197" s="19">
        <v>-83790.17</v>
      </c>
      <c r="AO197" s="224">
        <v>-79373.02</v>
      </c>
      <c r="AP197" s="224">
        <v>-78882.61</v>
      </c>
    </row>
    <row r="198" spans="1:46" x14ac:dyDescent="0.2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0.24646195360000001</v>
      </c>
      <c r="R198" s="18">
        <v>0.24398986080000001</v>
      </c>
      <c r="S198" s="18">
        <v>0.2475041107</v>
      </c>
      <c r="T198" s="18">
        <v>0.25979134110000002</v>
      </c>
      <c r="U198" s="18">
        <v>0.32330730419999998</v>
      </c>
      <c r="V198" s="18">
        <v>0.37314248859999999</v>
      </c>
      <c r="W198" s="18">
        <v>0.38472552659999998</v>
      </c>
      <c r="X198" s="18">
        <v>0.44425664450000002</v>
      </c>
      <c r="Y198" s="18">
        <v>0.4651603795</v>
      </c>
      <c r="Z198" s="18">
        <v>0.46664149459999998</v>
      </c>
      <c r="AA198" s="18">
        <v>0.50775369550000005</v>
      </c>
      <c r="AB198" s="18">
        <v>0.53568320390000002</v>
      </c>
      <c r="AC198" s="18">
        <v>0.55818333980000001</v>
      </c>
      <c r="AD198" s="18">
        <v>0.54912158509999998</v>
      </c>
      <c r="AE198" s="18">
        <v>0.53323670489999997</v>
      </c>
      <c r="AF198" s="18">
        <v>0.53221715039999995</v>
      </c>
      <c r="AG198" s="18">
        <v>0.52955634399999996</v>
      </c>
      <c r="AH198" s="18">
        <v>0.53477126090000004</v>
      </c>
      <c r="AI198" s="18">
        <v>0.53827565030000002</v>
      </c>
      <c r="AJ198" s="18">
        <v>0.5334831256</v>
      </c>
      <c r="AK198" s="18">
        <v>0.51423759820000003</v>
      </c>
      <c r="AL198" s="18">
        <v>0.4985538853</v>
      </c>
      <c r="AM198" s="18">
        <v>0.49739872200000002</v>
      </c>
      <c r="AN198" s="18">
        <v>0.50761793740000005</v>
      </c>
      <c r="AO198" s="220">
        <v>0.50911575040000001</v>
      </c>
      <c r="AP198" s="220">
        <v>0.50184116089999997</v>
      </c>
      <c r="AQ198" s="18"/>
      <c r="AR198" s="18"/>
      <c r="AS198" s="18"/>
      <c r="AT198" s="18"/>
    </row>
    <row r="199" spans="1:46" x14ac:dyDescent="0.2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3.0118335468469998E-2</v>
      </c>
      <c r="R199" s="18">
        <v>1.3195810350700001E-2</v>
      </c>
      <c r="S199" s="18">
        <v>3.0083174173520001E-2</v>
      </c>
      <c r="T199" s="18">
        <v>3.3069001790329997E-2</v>
      </c>
      <c r="U199" s="18">
        <v>5.8811156016460003E-2</v>
      </c>
      <c r="V199" s="18">
        <v>4.7962390017620003E-2</v>
      </c>
      <c r="W199" s="18">
        <v>2.201106437974E-2</v>
      </c>
      <c r="X199" s="18">
        <v>7.8245949706099993E-2</v>
      </c>
      <c r="Y199" s="18">
        <v>5.4972935867110002E-2</v>
      </c>
      <c r="Z199" s="18">
        <v>2.4819031013589999E-2</v>
      </c>
      <c r="AA199" s="18">
        <v>8.3894243659120002E-2</v>
      </c>
      <c r="AB199" s="18">
        <v>6.1735663713699998E-2</v>
      </c>
      <c r="AC199" s="18">
        <v>6.3608188242699995E-2</v>
      </c>
      <c r="AD199" s="18">
        <v>6.3438685028710001E-2</v>
      </c>
      <c r="AE199" s="18">
        <v>6.2851767822760002E-2</v>
      </c>
      <c r="AF199" s="18">
        <v>6.2067650868190001E-2</v>
      </c>
      <c r="AG199" s="18">
        <v>6.5353532588920002E-2</v>
      </c>
      <c r="AH199" s="18">
        <v>6.4616129909309997E-2</v>
      </c>
      <c r="AI199" s="18">
        <v>6.6647925345969999E-2</v>
      </c>
      <c r="AJ199" s="18">
        <v>6.4943621322870002E-2</v>
      </c>
      <c r="AK199" s="18">
        <v>6.239377277186E-2</v>
      </c>
      <c r="AL199" s="18">
        <v>6.0946656252809997E-2</v>
      </c>
      <c r="AM199" s="18">
        <v>6.0517962731789998E-2</v>
      </c>
      <c r="AN199" s="18">
        <v>6.239340616683E-2</v>
      </c>
      <c r="AO199" s="220">
        <v>6.2834336639230007E-2</v>
      </c>
      <c r="AP199" s="220">
        <v>6.099043311493E-2</v>
      </c>
      <c r="AQ199" s="18"/>
      <c r="AR199" s="18"/>
      <c r="AS199" s="18"/>
      <c r="AT199" s="18"/>
    </row>
    <row r="200" spans="1:46" x14ac:dyDescent="0.2">
      <c r="C200" s="7"/>
      <c r="D200" s="7"/>
      <c r="E200" s="7"/>
      <c r="F200" s="7"/>
    </row>
    <row r="201" spans="1:46" ht="12.75" x14ac:dyDescent="0.2">
      <c r="A201" s="49" t="s">
        <v>53</v>
      </c>
      <c r="B201" s="50"/>
      <c r="C201" s="7"/>
      <c r="D201" s="7"/>
      <c r="E201" s="7"/>
      <c r="F201" s="7"/>
    </row>
    <row r="202" spans="1:46" s="19" customFormat="1" x14ac:dyDescent="0.2">
      <c r="A202" s="28" t="s">
        <v>517</v>
      </c>
      <c r="B202" s="32"/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40168246.450000003</v>
      </c>
      <c r="R202" s="19">
        <v>41445014.280000001</v>
      </c>
      <c r="S202" s="19">
        <v>44578486.039999999</v>
      </c>
      <c r="T202" s="19">
        <v>48394708.68</v>
      </c>
      <c r="U202" s="19">
        <v>50612522.649999999</v>
      </c>
      <c r="V202" s="19">
        <v>54324243.469999999</v>
      </c>
      <c r="W202" s="19">
        <v>58636747.340000004</v>
      </c>
      <c r="X202" s="19">
        <v>62240038.450000003</v>
      </c>
      <c r="Y202" s="19">
        <v>65187884.869999997</v>
      </c>
      <c r="Z202" s="19">
        <v>67780572.930000007</v>
      </c>
      <c r="AA202" s="19">
        <v>71809227.319999993</v>
      </c>
      <c r="AB202" s="19">
        <v>72741867.560000002</v>
      </c>
      <c r="AC202" s="19">
        <v>76859717.260000005</v>
      </c>
      <c r="AD202" s="19">
        <v>79430869.090000004</v>
      </c>
      <c r="AE202" s="19">
        <v>81577752.090000004</v>
      </c>
      <c r="AF202" s="19">
        <v>84663863.450000003</v>
      </c>
      <c r="AG202" s="19">
        <v>87513475.290000007</v>
      </c>
      <c r="AH202" s="19">
        <v>88348097.950000003</v>
      </c>
      <c r="AI202" s="19">
        <v>90261058.370000005</v>
      </c>
      <c r="AJ202" s="19">
        <v>95526176.709999993</v>
      </c>
      <c r="AK202" s="19">
        <v>101634063.37</v>
      </c>
      <c r="AL202" s="19">
        <v>105726738.23999999</v>
      </c>
      <c r="AM202" s="19">
        <v>110748799.08</v>
      </c>
      <c r="AN202" s="19">
        <v>111891543.39</v>
      </c>
      <c r="AO202" s="224">
        <v>112674470.75</v>
      </c>
      <c r="AP202" s="224">
        <v>116414987.62</v>
      </c>
    </row>
    <row r="203" spans="1:46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224">
        <v>0</v>
      </c>
      <c r="AP203" s="224">
        <v>0</v>
      </c>
    </row>
    <row r="204" spans="1:46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224">
        <v>0</v>
      </c>
      <c r="AP204" s="224">
        <v>0</v>
      </c>
    </row>
    <row r="205" spans="1:46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224">
        <v>0</v>
      </c>
      <c r="AP205" s="224">
        <v>0</v>
      </c>
    </row>
    <row r="206" spans="1:46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224">
        <v>0</v>
      </c>
      <c r="AP206" s="224">
        <v>0</v>
      </c>
    </row>
    <row r="207" spans="1:46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224">
        <v>0</v>
      </c>
      <c r="AP207" s="224">
        <v>0</v>
      </c>
    </row>
    <row r="208" spans="1:46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224">
        <v>0</v>
      </c>
      <c r="AP208" s="224">
        <v>0</v>
      </c>
    </row>
    <row r="209" spans="1:42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224">
        <v>0</v>
      </c>
      <c r="AP209" s="224">
        <v>0</v>
      </c>
    </row>
    <row r="210" spans="1:42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224">
        <v>0</v>
      </c>
      <c r="AP210" s="224">
        <v>0</v>
      </c>
    </row>
    <row r="211" spans="1:42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15644.84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224">
        <v>0</v>
      </c>
      <c r="AP211" s="224">
        <v>0</v>
      </c>
    </row>
    <row r="212" spans="1:42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224">
        <v>7838.6</v>
      </c>
      <c r="AP212" s="224">
        <v>-391.23</v>
      </c>
    </row>
    <row r="213" spans="1:42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10487.96</v>
      </c>
      <c r="AO213" s="224">
        <v>0</v>
      </c>
      <c r="AP213" s="224">
        <v>10488.08</v>
      </c>
    </row>
    <row r="214" spans="1:42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432394.59</v>
      </c>
      <c r="AN214" s="19">
        <v>617461.52</v>
      </c>
      <c r="AO214" s="224">
        <v>554394.75</v>
      </c>
      <c r="AP214" s="224">
        <v>567703.81000000006</v>
      </c>
    </row>
    <row r="215" spans="1:42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224">
        <v>0</v>
      </c>
      <c r="AP215" s="224">
        <v>0</v>
      </c>
    </row>
    <row r="216" spans="1:42" s="19" customFormat="1" x14ac:dyDescent="0.2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224">
        <v>0</v>
      </c>
      <c r="AP216" s="224">
        <v>0</v>
      </c>
    </row>
    <row r="217" spans="1:42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224">
        <v>0</v>
      </c>
      <c r="AP217" s="224">
        <v>0</v>
      </c>
    </row>
    <row r="218" spans="1:42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224">
        <v>0</v>
      </c>
      <c r="AP218" s="224">
        <v>0</v>
      </c>
    </row>
    <row r="219" spans="1:42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224">
        <v>0</v>
      </c>
      <c r="AP219" s="224">
        <v>0</v>
      </c>
    </row>
    <row r="220" spans="1:42" s="19" customFormat="1" x14ac:dyDescent="0.2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3948.23</v>
      </c>
      <c r="AD220" s="19">
        <v>3785.39</v>
      </c>
      <c r="AE220" s="19">
        <v>197.99</v>
      </c>
      <c r="AF220" s="19">
        <v>201.8</v>
      </c>
      <c r="AG220" s="19">
        <v>10943.76</v>
      </c>
      <c r="AH220" s="19">
        <v>10817.16</v>
      </c>
      <c r="AI220" s="19">
        <v>10637.93</v>
      </c>
      <c r="AJ220" s="19">
        <v>10400.77</v>
      </c>
      <c r="AK220" s="19">
        <v>10296.75</v>
      </c>
      <c r="AL220" s="19">
        <v>10193.790000000001</v>
      </c>
      <c r="AM220" s="19">
        <v>10084.200000000001</v>
      </c>
      <c r="AN220" s="19">
        <v>9983.2900000000009</v>
      </c>
      <c r="AO220" s="224">
        <v>9883.48</v>
      </c>
      <c r="AP220" s="224">
        <v>9783.84</v>
      </c>
    </row>
    <row r="221" spans="1:42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224">
        <v>0</v>
      </c>
      <c r="AP221" s="224">
        <v>0</v>
      </c>
    </row>
    <row r="222" spans="1:42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224">
        <v>0</v>
      </c>
      <c r="AP222" s="224">
        <v>0</v>
      </c>
    </row>
    <row r="223" spans="1:42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7594.29</v>
      </c>
      <c r="AD223" s="19">
        <v>1100.02</v>
      </c>
      <c r="AE223" s="19">
        <v>-4800</v>
      </c>
      <c r="AF223" s="19">
        <v>5350.85</v>
      </c>
      <c r="AG223" s="19">
        <v>0</v>
      </c>
      <c r="AH223" s="19">
        <v>25132.32</v>
      </c>
      <c r="AI223" s="19">
        <v>16090.98</v>
      </c>
      <c r="AJ223" s="19">
        <v>11245.17</v>
      </c>
      <c r="AK223" s="19">
        <v>26482.18</v>
      </c>
      <c r="AL223" s="19">
        <v>14296.03</v>
      </c>
      <c r="AM223" s="19">
        <v>20652.86</v>
      </c>
      <c r="AN223" s="19">
        <v>19936.93</v>
      </c>
      <c r="AO223" s="224">
        <v>3234.71</v>
      </c>
      <c r="AP223" s="224">
        <v>11566.93</v>
      </c>
    </row>
    <row r="224" spans="1:42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-330.37</v>
      </c>
      <c r="AH224" s="19">
        <v>-8.93</v>
      </c>
      <c r="AI224" s="19">
        <v>9.58</v>
      </c>
      <c r="AJ224" s="19">
        <v>3388.28</v>
      </c>
      <c r="AK224" s="19">
        <v>2484.8000000000002</v>
      </c>
      <c r="AL224" s="19">
        <v>-25.28</v>
      </c>
      <c r="AM224" s="19">
        <v>-25.28</v>
      </c>
      <c r="AN224" s="19">
        <v>509.68</v>
      </c>
      <c r="AO224" s="224">
        <v>-725.28</v>
      </c>
      <c r="AP224" s="224">
        <v>4255.66</v>
      </c>
    </row>
    <row r="225" spans="1:42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224">
        <v>0</v>
      </c>
      <c r="AP225" s="224">
        <v>0</v>
      </c>
    </row>
    <row r="226" spans="1:42" s="19" customFormat="1" x14ac:dyDescent="0.2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224">
        <v>0</v>
      </c>
      <c r="AP226" s="224">
        <v>0</v>
      </c>
    </row>
    <row r="227" spans="1:42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224">
        <v>0</v>
      </c>
      <c r="AP227" s="224">
        <v>0</v>
      </c>
    </row>
    <row r="228" spans="1:42" s="19" customFormat="1" x14ac:dyDescent="0.2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18086.669999999998</v>
      </c>
      <c r="AF228" s="19">
        <v>19055.939999999999</v>
      </c>
      <c r="AG228" s="19">
        <v>18511.689999999999</v>
      </c>
      <c r="AH228" s="19">
        <v>8764.6</v>
      </c>
      <c r="AI228" s="19">
        <v>38273.870000000003</v>
      </c>
      <c r="AJ228" s="19">
        <v>37619.89</v>
      </c>
      <c r="AK228" s="19">
        <v>55538.94</v>
      </c>
      <c r="AL228" s="19">
        <v>60732.63</v>
      </c>
      <c r="AM228" s="19">
        <v>58826.32</v>
      </c>
      <c r="AN228" s="19">
        <v>52666.46</v>
      </c>
      <c r="AO228" s="224">
        <v>62041.91</v>
      </c>
      <c r="AP228" s="224">
        <v>72875.7</v>
      </c>
    </row>
    <row r="229" spans="1:42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224">
        <v>0</v>
      </c>
      <c r="AP229" s="224">
        <v>0</v>
      </c>
    </row>
    <row r="230" spans="1:42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224">
        <v>0</v>
      </c>
      <c r="AP230" s="224">
        <v>0</v>
      </c>
    </row>
    <row r="231" spans="1:42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224">
        <v>0</v>
      </c>
      <c r="AP231" s="224">
        <v>0</v>
      </c>
    </row>
    <row r="232" spans="1:42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125255.07</v>
      </c>
      <c r="AI232" s="19">
        <v>98498.82</v>
      </c>
      <c r="AJ232" s="19">
        <v>74671.740000000005</v>
      </c>
      <c r="AK232" s="19">
        <v>100715.26</v>
      </c>
      <c r="AL232" s="19">
        <v>123890.7</v>
      </c>
      <c r="AM232" s="19">
        <v>84375.76</v>
      </c>
      <c r="AN232" s="19">
        <v>89266.4</v>
      </c>
      <c r="AO232" s="224">
        <v>87475.68</v>
      </c>
      <c r="AP232" s="224">
        <v>121234.9</v>
      </c>
    </row>
    <row r="233" spans="1:42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39343.11</v>
      </c>
      <c r="AI233" s="19">
        <v>33346.44</v>
      </c>
      <c r="AJ233" s="19">
        <v>11654.68</v>
      </c>
      <c r="AK233" s="19">
        <v>35021.69</v>
      </c>
      <c r="AL233" s="19">
        <v>44111.72</v>
      </c>
      <c r="AM233" s="19">
        <v>39898.35</v>
      </c>
      <c r="AN233" s="19">
        <v>41889.17</v>
      </c>
      <c r="AO233" s="224">
        <v>51676.94</v>
      </c>
      <c r="AP233" s="224">
        <v>69835.28</v>
      </c>
    </row>
    <row r="234" spans="1:42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85911.96</v>
      </c>
      <c r="AI234" s="19">
        <v>65152.38</v>
      </c>
      <c r="AJ234" s="19">
        <v>63017.06</v>
      </c>
      <c r="AK234" s="19">
        <v>55764.63</v>
      </c>
      <c r="AL234" s="19">
        <v>69850.039999999994</v>
      </c>
      <c r="AM234" s="19">
        <v>44477.41</v>
      </c>
      <c r="AN234" s="19">
        <v>40899.370000000003</v>
      </c>
      <c r="AO234" s="224">
        <v>35798.74</v>
      </c>
      <c r="AP234" s="224">
        <v>50438.04</v>
      </c>
    </row>
    <row r="235" spans="1:42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9928.94</v>
      </c>
      <c r="AL235" s="19">
        <v>9928.94</v>
      </c>
      <c r="AM235" s="19">
        <v>0</v>
      </c>
      <c r="AN235" s="19">
        <v>0</v>
      </c>
      <c r="AO235" s="224">
        <v>0</v>
      </c>
      <c r="AP235" s="224">
        <v>961.58</v>
      </c>
    </row>
    <row r="236" spans="1:42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6477.86</v>
      </c>
      <c r="AO236" s="224">
        <v>0</v>
      </c>
      <c r="AP236" s="224">
        <v>0</v>
      </c>
    </row>
    <row r="237" spans="1:42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224">
        <v>0</v>
      </c>
      <c r="AP237" s="224">
        <v>0</v>
      </c>
    </row>
    <row r="238" spans="1:42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224">
        <v>0</v>
      </c>
      <c r="AP238" s="224">
        <v>0</v>
      </c>
    </row>
    <row r="239" spans="1:42" s="19" customFormat="1" x14ac:dyDescent="0.2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224">
        <v>0</v>
      </c>
      <c r="AP239" s="224">
        <v>0</v>
      </c>
    </row>
    <row r="240" spans="1:42" s="19" customFormat="1" x14ac:dyDescent="0.2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9">
        <v>0</v>
      </c>
      <c r="AK240" s="19">
        <v>1202.24</v>
      </c>
      <c r="AL240" s="19">
        <v>8086.38</v>
      </c>
      <c r="AM240" s="19">
        <v>8650.8799999999992</v>
      </c>
      <c r="AN240" s="19">
        <v>10216.84</v>
      </c>
      <c r="AO240" s="224">
        <v>23919.84</v>
      </c>
      <c r="AP240" s="224">
        <v>18748.990000000002</v>
      </c>
    </row>
    <row r="241" spans="1:42" s="19" customFormat="1" x14ac:dyDescent="0.2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7846.62</v>
      </c>
      <c r="AB241" s="19">
        <v>11543.85</v>
      </c>
      <c r="AC241" s="19">
        <v>12180.07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32897.160000000003</v>
      </c>
      <c r="AI241" s="19">
        <v>31492.44</v>
      </c>
      <c r="AJ241" s="19">
        <v>31360.3</v>
      </c>
      <c r="AK241" s="19">
        <v>28970.720000000001</v>
      </c>
      <c r="AL241" s="19">
        <v>30762.41</v>
      </c>
      <c r="AM241" s="19">
        <v>21223.85</v>
      </c>
      <c r="AN241" s="19">
        <v>20109.310000000001</v>
      </c>
      <c r="AO241" s="224">
        <v>15632.27</v>
      </c>
      <c r="AP241" s="224">
        <v>29999.87</v>
      </c>
    </row>
    <row r="242" spans="1:42" s="19" customFormat="1" x14ac:dyDescent="0.2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224">
        <v>0</v>
      </c>
      <c r="AP242" s="224">
        <v>0</v>
      </c>
    </row>
    <row r="243" spans="1:42" s="19" customFormat="1" x14ac:dyDescent="0.2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58317.96</v>
      </c>
      <c r="AE243" s="19">
        <v>55531.71</v>
      </c>
      <c r="AF243" s="19">
        <v>61730.82</v>
      </c>
      <c r="AG243" s="19">
        <v>74286.52</v>
      </c>
      <c r="AH243" s="19">
        <v>71023.47</v>
      </c>
      <c r="AI243" s="19">
        <v>98223.46</v>
      </c>
      <c r="AJ243" s="19">
        <v>102494.49</v>
      </c>
      <c r="AK243" s="19">
        <v>105496.57</v>
      </c>
      <c r="AL243" s="19">
        <v>116211.5</v>
      </c>
      <c r="AM243" s="19">
        <v>137611.97</v>
      </c>
      <c r="AN243" s="19">
        <v>148678.96</v>
      </c>
      <c r="AO243" s="224">
        <v>154058.84</v>
      </c>
      <c r="AP243" s="224">
        <v>159292.72</v>
      </c>
    </row>
    <row r="244" spans="1:42" s="19" customFormat="1" x14ac:dyDescent="0.2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224">
        <v>0</v>
      </c>
      <c r="AP244" s="224">
        <v>0</v>
      </c>
    </row>
    <row r="245" spans="1:42" s="19" customFormat="1" x14ac:dyDescent="0.2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224">
        <v>0</v>
      </c>
      <c r="AP245" s="224">
        <v>0</v>
      </c>
    </row>
    <row r="246" spans="1:42" s="19" customFormat="1" x14ac:dyDescent="0.2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224">
        <v>0</v>
      </c>
      <c r="AP246" s="224">
        <v>0</v>
      </c>
    </row>
    <row r="247" spans="1:42" s="19" customFormat="1" x14ac:dyDescent="0.2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224">
        <v>0</v>
      </c>
      <c r="AP247" s="224">
        <v>0</v>
      </c>
    </row>
    <row r="248" spans="1:42" s="19" customFormat="1" x14ac:dyDescent="0.2">
      <c r="A248" s="28" t="s">
        <v>561</v>
      </c>
      <c r="B248" s="32"/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1143811.8600000001</v>
      </c>
      <c r="S248" s="19">
        <v>1489493.22</v>
      </c>
      <c r="T248" s="19">
        <v>1696894.19</v>
      </c>
      <c r="U248" s="19">
        <v>2234306.88</v>
      </c>
      <c r="V248" s="19">
        <v>1772263.14</v>
      </c>
      <c r="W248" s="19">
        <v>2020242.58</v>
      </c>
      <c r="X248" s="19">
        <v>2120231.67</v>
      </c>
      <c r="Y248" s="19">
        <v>1693206.05</v>
      </c>
      <c r="Z248" s="19">
        <v>2325668.9900000002</v>
      </c>
      <c r="AA248" s="19">
        <v>2186184.85</v>
      </c>
      <c r="AB248" s="19">
        <v>2508892.63</v>
      </c>
      <c r="AC248" s="19">
        <v>411709.11</v>
      </c>
      <c r="AD248" s="19">
        <v>418516.37</v>
      </c>
      <c r="AE248" s="19">
        <v>350694.51</v>
      </c>
      <c r="AF248" s="19">
        <v>382229.59</v>
      </c>
      <c r="AG248" s="19">
        <v>525148.04</v>
      </c>
      <c r="AH248" s="19">
        <v>409303.2</v>
      </c>
      <c r="AI248" s="19">
        <v>455469.35</v>
      </c>
      <c r="AJ248" s="19">
        <v>609285.37</v>
      </c>
      <c r="AK248" s="19">
        <v>596213.61</v>
      </c>
      <c r="AL248" s="19">
        <v>540256.18999999994</v>
      </c>
      <c r="AM248" s="19">
        <v>601661.65</v>
      </c>
      <c r="AN248" s="19">
        <v>792420.77</v>
      </c>
      <c r="AO248" s="224">
        <v>720303.84</v>
      </c>
      <c r="AP248" s="224">
        <v>521631.17</v>
      </c>
    </row>
    <row r="249" spans="1:42" s="19" customFormat="1" x14ac:dyDescent="0.2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224">
        <v>0</v>
      </c>
      <c r="AP249" s="224">
        <v>0</v>
      </c>
    </row>
    <row r="250" spans="1:42" s="19" customFormat="1" x14ac:dyDescent="0.2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278698.5</v>
      </c>
      <c r="X250" s="19">
        <v>288496.40999999997</v>
      </c>
      <c r="Y250" s="19">
        <v>328732.93</v>
      </c>
      <c r="Z250" s="19">
        <v>312849.2</v>
      </c>
      <c r="AA250" s="19">
        <v>320812.11</v>
      </c>
      <c r="AB250" s="19">
        <v>352082.87</v>
      </c>
      <c r="AC250" s="19">
        <v>367414.93</v>
      </c>
      <c r="AD250" s="19">
        <v>392059.78</v>
      </c>
      <c r="AE250" s="19">
        <v>514338.76</v>
      </c>
      <c r="AF250" s="19">
        <v>602226.43000000005</v>
      </c>
      <c r="AG250" s="19">
        <v>604757.25</v>
      </c>
      <c r="AH250" s="19">
        <v>533624.72</v>
      </c>
      <c r="AI250" s="19">
        <v>543460.30000000005</v>
      </c>
      <c r="AJ250" s="19">
        <v>537893.99</v>
      </c>
      <c r="AK250" s="19">
        <v>565476.44999999995</v>
      </c>
      <c r="AL250" s="19">
        <v>645059.46</v>
      </c>
      <c r="AM250" s="19">
        <v>704032.91</v>
      </c>
      <c r="AN250" s="19">
        <v>708017.79</v>
      </c>
      <c r="AO250" s="224">
        <v>737156.44</v>
      </c>
      <c r="AP250" s="224">
        <v>867638.07</v>
      </c>
    </row>
    <row r="251" spans="1:42" s="19" customFormat="1" x14ac:dyDescent="0.2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944035.88</v>
      </c>
      <c r="W251" s="19">
        <v>1070190.96</v>
      </c>
      <c r="X251" s="19">
        <v>1150641.8899999999</v>
      </c>
      <c r="Y251" s="19">
        <v>1192313.1399999999</v>
      </c>
      <c r="Z251" s="19">
        <v>1266419.5900000001</v>
      </c>
      <c r="AA251" s="19">
        <v>1370927.05</v>
      </c>
      <c r="AB251" s="19">
        <v>1471384.25</v>
      </c>
      <c r="AC251" s="19">
        <v>1504933.48</v>
      </c>
      <c r="AD251" s="19">
        <v>1472825.21</v>
      </c>
      <c r="AE251" s="19">
        <v>1593793.21</v>
      </c>
      <c r="AF251" s="19">
        <v>1681401.43</v>
      </c>
      <c r="AG251" s="19">
        <v>1842005.55</v>
      </c>
      <c r="AH251" s="19">
        <v>2023627.11</v>
      </c>
      <c r="AI251" s="19">
        <v>2222147.16</v>
      </c>
      <c r="AJ251" s="19">
        <v>2391154.2999999998</v>
      </c>
      <c r="AK251" s="19">
        <v>2602317.2799999998</v>
      </c>
      <c r="AL251" s="19">
        <v>2790549.65</v>
      </c>
      <c r="AM251" s="19">
        <v>3036016.03</v>
      </c>
      <c r="AN251" s="19">
        <v>3320970.09</v>
      </c>
      <c r="AO251" s="224">
        <v>3579238.44</v>
      </c>
      <c r="AP251" s="224">
        <v>3784986.79</v>
      </c>
    </row>
    <row r="252" spans="1:42" s="19" customFormat="1" x14ac:dyDescent="0.2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224">
        <v>0</v>
      </c>
      <c r="AP252" s="224">
        <v>0</v>
      </c>
    </row>
    <row r="253" spans="1:42" s="17" customFormat="1" ht="12.75" x14ac:dyDescent="0.2">
      <c r="A253" s="68" t="s">
        <v>92</v>
      </c>
      <c r="B253" s="37"/>
      <c r="AO253" s="218"/>
      <c r="AP253" s="218"/>
    </row>
    <row r="254" spans="1:42" s="17" customFormat="1" x14ac:dyDescent="0.2">
      <c r="A254" s="36" t="s">
        <v>566</v>
      </c>
      <c r="B254" s="37"/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47217</v>
      </c>
      <c r="R254" s="17">
        <v>47972</v>
      </c>
      <c r="S254" s="17">
        <v>49900</v>
      </c>
      <c r="T254" s="17">
        <v>51795</v>
      </c>
      <c r="U254" s="17">
        <v>53074</v>
      </c>
      <c r="V254" s="17">
        <v>55025</v>
      </c>
      <c r="W254" s="17">
        <v>56960</v>
      </c>
      <c r="X254" s="17">
        <v>58657</v>
      </c>
      <c r="Y254" s="17">
        <v>61061</v>
      </c>
      <c r="Z254" s="17">
        <v>62794</v>
      </c>
      <c r="AA254" s="17">
        <v>64536</v>
      </c>
      <c r="AB254" s="17">
        <v>66267</v>
      </c>
      <c r="AC254" s="17">
        <v>69035</v>
      </c>
      <c r="AD254" s="17">
        <v>71755</v>
      </c>
      <c r="AE254" s="17">
        <v>74259</v>
      </c>
      <c r="AF254" s="17">
        <v>76759</v>
      </c>
      <c r="AG254" s="17">
        <v>78969</v>
      </c>
      <c r="AH254" s="17">
        <v>80657</v>
      </c>
      <c r="AI254" s="17">
        <v>83019</v>
      </c>
      <c r="AJ254" s="17">
        <v>87423</v>
      </c>
      <c r="AK254" s="17">
        <v>90662</v>
      </c>
      <c r="AL254" s="17">
        <v>92953</v>
      </c>
      <c r="AM254" s="17">
        <v>95175</v>
      </c>
      <c r="AN254" s="17">
        <v>97735</v>
      </c>
      <c r="AO254" s="218">
        <v>100764</v>
      </c>
      <c r="AP254" s="218">
        <v>104243</v>
      </c>
    </row>
    <row r="255" spans="1:42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218">
        <v>0</v>
      </c>
      <c r="AP255" s="218">
        <v>0</v>
      </c>
    </row>
    <row r="256" spans="1:42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218">
        <v>0</v>
      </c>
      <c r="AP256" s="218">
        <v>0</v>
      </c>
    </row>
    <row r="257" spans="1:42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218">
        <v>0</v>
      </c>
      <c r="AP257" s="218">
        <v>0</v>
      </c>
    </row>
    <row r="258" spans="1:42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218">
        <v>0</v>
      </c>
      <c r="AP258" s="218">
        <v>0</v>
      </c>
    </row>
    <row r="259" spans="1:42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218">
        <v>0</v>
      </c>
      <c r="AP259" s="218">
        <v>0</v>
      </c>
    </row>
    <row r="260" spans="1:42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218">
        <v>0</v>
      </c>
      <c r="AP260" s="218">
        <v>0</v>
      </c>
    </row>
    <row r="261" spans="1:42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218">
        <v>0</v>
      </c>
      <c r="AP261" s="218">
        <v>0</v>
      </c>
    </row>
    <row r="262" spans="1:42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218">
        <v>0</v>
      </c>
      <c r="AP262" s="218">
        <v>0</v>
      </c>
    </row>
    <row r="263" spans="1:42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3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218">
        <v>0</v>
      </c>
      <c r="AP263" s="218">
        <v>0</v>
      </c>
    </row>
    <row r="264" spans="1:42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  <c r="AK264" s="17">
        <v>0</v>
      </c>
      <c r="AL264" s="17">
        <v>0</v>
      </c>
      <c r="AM264" s="17">
        <v>0</v>
      </c>
      <c r="AN264" s="17">
        <v>0</v>
      </c>
      <c r="AO264" s="218">
        <v>1</v>
      </c>
      <c r="AP264" s="218">
        <v>1</v>
      </c>
    </row>
    <row r="265" spans="1:42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1</v>
      </c>
      <c r="AO265" s="218">
        <v>1</v>
      </c>
      <c r="AP265" s="218">
        <v>1</v>
      </c>
    </row>
    <row r="266" spans="1:42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7">
        <v>0</v>
      </c>
      <c r="AM266" s="17">
        <v>113</v>
      </c>
      <c r="AN266" s="17">
        <v>168</v>
      </c>
      <c r="AO266" s="218">
        <v>156</v>
      </c>
      <c r="AP266" s="218">
        <v>151</v>
      </c>
    </row>
    <row r="267" spans="1:42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  <c r="AK267" s="17">
        <v>3</v>
      </c>
      <c r="AL267" s="17">
        <v>3</v>
      </c>
      <c r="AM267" s="17">
        <v>3</v>
      </c>
      <c r="AN267" s="17">
        <v>3</v>
      </c>
      <c r="AO267" s="218">
        <v>3</v>
      </c>
      <c r="AP267" s="218">
        <v>3</v>
      </c>
    </row>
    <row r="268" spans="1:42" s="17" customFormat="1" x14ac:dyDescent="0.2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218">
        <v>0</v>
      </c>
      <c r="AP268" s="218">
        <v>0</v>
      </c>
    </row>
    <row r="269" spans="1:42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218">
        <v>0</v>
      </c>
      <c r="AP269" s="218">
        <v>0</v>
      </c>
    </row>
    <row r="270" spans="1:42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218">
        <v>0</v>
      </c>
      <c r="AP270" s="218">
        <v>0</v>
      </c>
    </row>
    <row r="271" spans="1:42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218">
        <v>0</v>
      </c>
      <c r="AP271" s="218">
        <v>0</v>
      </c>
    </row>
    <row r="272" spans="1:42" s="17" customFormat="1" x14ac:dyDescent="0.2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3</v>
      </c>
      <c r="AD272" s="17">
        <v>4</v>
      </c>
      <c r="AE272" s="17">
        <v>2</v>
      </c>
      <c r="AF272" s="17">
        <v>4</v>
      </c>
      <c r="AG272" s="17">
        <v>7</v>
      </c>
      <c r="AH272" s="17">
        <v>9</v>
      </c>
      <c r="AI272" s="17">
        <v>5</v>
      </c>
      <c r="AJ272" s="17">
        <v>5</v>
      </c>
      <c r="AK272" s="17">
        <v>4</v>
      </c>
      <c r="AL272" s="17">
        <v>3</v>
      </c>
      <c r="AM272" s="17">
        <v>3</v>
      </c>
      <c r="AN272" s="17">
        <v>3</v>
      </c>
      <c r="AO272" s="218">
        <v>3</v>
      </c>
      <c r="AP272" s="218">
        <v>3</v>
      </c>
    </row>
    <row r="273" spans="1:42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218">
        <v>0</v>
      </c>
      <c r="AP273" s="218">
        <v>0</v>
      </c>
    </row>
    <row r="274" spans="1:42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218">
        <v>0</v>
      </c>
      <c r="AP274" s="218">
        <v>0</v>
      </c>
    </row>
    <row r="275" spans="1:42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38</v>
      </c>
      <c r="AC275" s="17">
        <v>40</v>
      </c>
      <c r="AD275" s="17">
        <v>40</v>
      </c>
      <c r="AE275" s="17">
        <v>41</v>
      </c>
      <c r="AF275" s="17">
        <v>43</v>
      </c>
      <c r="AG275" s="17">
        <v>43</v>
      </c>
      <c r="AH275" s="17">
        <v>50</v>
      </c>
      <c r="AI275" s="17">
        <v>49</v>
      </c>
      <c r="AJ275" s="17">
        <v>50</v>
      </c>
      <c r="AK275" s="17">
        <v>53</v>
      </c>
      <c r="AL275" s="17">
        <v>51</v>
      </c>
      <c r="AM275" s="17">
        <v>53</v>
      </c>
      <c r="AN275" s="17">
        <v>52</v>
      </c>
      <c r="AO275" s="218">
        <v>48</v>
      </c>
      <c r="AP275" s="218">
        <v>49</v>
      </c>
    </row>
    <row r="276" spans="1:42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19</v>
      </c>
      <c r="T276" s="17">
        <v>21</v>
      </c>
      <c r="U276" s="17">
        <v>27</v>
      </c>
      <c r="V276" s="17">
        <v>32</v>
      </c>
      <c r="W276" s="17">
        <v>33</v>
      </c>
      <c r="X276" s="17">
        <v>33</v>
      </c>
      <c r="Y276" s="17">
        <v>98</v>
      </c>
      <c r="Z276" s="17">
        <v>101</v>
      </c>
      <c r="AA276" s="17">
        <v>112</v>
      </c>
      <c r="AB276" s="17">
        <v>121</v>
      </c>
      <c r="AC276" s="17">
        <v>128</v>
      </c>
      <c r="AD276" s="17">
        <v>139</v>
      </c>
      <c r="AE276" s="17">
        <v>144</v>
      </c>
      <c r="AF276" s="17">
        <v>150</v>
      </c>
      <c r="AG276" s="17">
        <v>157</v>
      </c>
      <c r="AH276" s="17">
        <v>163</v>
      </c>
      <c r="AI276" s="17">
        <v>170</v>
      </c>
      <c r="AJ276" s="17">
        <v>180</v>
      </c>
      <c r="AK276" s="17">
        <v>181</v>
      </c>
      <c r="AL276" s="17">
        <v>183</v>
      </c>
      <c r="AM276" s="17">
        <v>189</v>
      </c>
      <c r="AN276" s="17">
        <v>191</v>
      </c>
      <c r="AO276" s="218">
        <v>195</v>
      </c>
      <c r="AP276" s="218">
        <v>211</v>
      </c>
    </row>
    <row r="277" spans="1:42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218">
        <v>0</v>
      </c>
      <c r="AP277" s="218">
        <v>0</v>
      </c>
    </row>
    <row r="278" spans="1:42" s="17" customFormat="1" x14ac:dyDescent="0.2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  <c r="AK278" s="17">
        <v>2</v>
      </c>
      <c r="AL278" s="17">
        <v>2</v>
      </c>
      <c r="AM278" s="17">
        <v>2</v>
      </c>
      <c r="AN278" s="17">
        <v>2</v>
      </c>
      <c r="AO278" s="218">
        <v>2</v>
      </c>
      <c r="AP278" s="218">
        <v>2</v>
      </c>
    </row>
    <row r="279" spans="1:42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7">
        <v>0</v>
      </c>
      <c r="AM279" s="17">
        <v>0</v>
      </c>
      <c r="AN279" s="17">
        <v>0</v>
      </c>
      <c r="AO279" s="218">
        <v>0</v>
      </c>
      <c r="AP279" s="218">
        <v>0</v>
      </c>
    </row>
    <row r="280" spans="1:42" s="17" customFormat="1" x14ac:dyDescent="0.2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5</v>
      </c>
      <c r="AF280" s="17">
        <v>5</v>
      </c>
      <c r="AG280" s="17">
        <v>5</v>
      </c>
      <c r="AH280" s="17">
        <v>1</v>
      </c>
      <c r="AI280" s="17">
        <v>11</v>
      </c>
      <c r="AJ280" s="17">
        <v>11</v>
      </c>
      <c r="AK280" s="17">
        <v>16</v>
      </c>
      <c r="AL280" s="17">
        <v>18</v>
      </c>
      <c r="AM280" s="17">
        <v>17</v>
      </c>
      <c r="AN280" s="17">
        <v>18</v>
      </c>
      <c r="AO280" s="218">
        <v>15</v>
      </c>
      <c r="AP280" s="218">
        <v>18</v>
      </c>
    </row>
    <row r="281" spans="1:42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218">
        <v>0</v>
      </c>
      <c r="AP281" s="218">
        <v>0</v>
      </c>
    </row>
    <row r="282" spans="1:42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218">
        <v>0</v>
      </c>
      <c r="AP282" s="218">
        <v>0</v>
      </c>
    </row>
    <row r="283" spans="1:42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218">
        <v>0</v>
      </c>
      <c r="AP283" s="218">
        <v>0</v>
      </c>
    </row>
    <row r="284" spans="1:42" s="17" customFormat="1" x14ac:dyDescent="0.2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16</v>
      </c>
      <c r="X284" s="17">
        <v>19</v>
      </c>
      <c r="Y284" s="17">
        <v>19</v>
      </c>
      <c r="Z284" s="17">
        <v>18</v>
      </c>
      <c r="AA284" s="17">
        <v>20</v>
      </c>
      <c r="AB284" s="17">
        <v>21</v>
      </c>
      <c r="AC284" s="17">
        <v>23</v>
      </c>
      <c r="AD284" s="17">
        <v>26</v>
      </c>
      <c r="AE284" s="17">
        <v>29</v>
      </c>
      <c r="AF284" s="17">
        <v>30</v>
      </c>
      <c r="AG284" s="17">
        <v>32</v>
      </c>
      <c r="AH284" s="17">
        <v>53</v>
      </c>
      <c r="AI284" s="17">
        <v>51</v>
      </c>
      <c r="AJ284" s="17">
        <v>51</v>
      </c>
      <c r="AK284" s="17">
        <v>54</v>
      </c>
      <c r="AL284" s="17">
        <v>60</v>
      </c>
      <c r="AM284" s="17">
        <v>51</v>
      </c>
      <c r="AN284" s="17">
        <v>52</v>
      </c>
      <c r="AO284" s="218">
        <v>56</v>
      </c>
      <c r="AP284" s="218">
        <v>67</v>
      </c>
    </row>
    <row r="285" spans="1:42" s="17" customFormat="1" x14ac:dyDescent="0.2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6</v>
      </c>
      <c r="AI285" s="17">
        <v>6</v>
      </c>
      <c r="AJ285" s="17">
        <v>3</v>
      </c>
      <c r="AK285" s="17">
        <v>5</v>
      </c>
      <c r="AL285" s="17">
        <v>6</v>
      </c>
      <c r="AM285" s="17">
        <v>5</v>
      </c>
      <c r="AN285" s="17">
        <v>5</v>
      </c>
      <c r="AO285" s="218">
        <v>7</v>
      </c>
      <c r="AP285" s="218">
        <v>9</v>
      </c>
    </row>
    <row r="286" spans="1:42" s="17" customFormat="1" x14ac:dyDescent="0.2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6</v>
      </c>
      <c r="X286" s="17">
        <v>5</v>
      </c>
      <c r="Y286" s="17">
        <v>6</v>
      </c>
      <c r="Z286" s="17">
        <v>5</v>
      </c>
      <c r="AA286" s="17">
        <v>7</v>
      </c>
      <c r="AB286" s="17">
        <v>7</v>
      </c>
      <c r="AC286" s="17">
        <v>9</v>
      </c>
      <c r="AD286" s="17">
        <v>10</v>
      </c>
      <c r="AE286" s="17">
        <v>12</v>
      </c>
      <c r="AF286" s="17">
        <v>12</v>
      </c>
      <c r="AG286" s="17">
        <v>12</v>
      </c>
      <c r="AH286" s="17">
        <v>25</v>
      </c>
      <c r="AI286" s="17">
        <v>20</v>
      </c>
      <c r="AJ286" s="17">
        <v>22</v>
      </c>
      <c r="AK286" s="17">
        <v>22</v>
      </c>
      <c r="AL286" s="17">
        <v>27</v>
      </c>
      <c r="AM286" s="17">
        <v>18</v>
      </c>
      <c r="AN286" s="17">
        <v>17</v>
      </c>
      <c r="AO286" s="218">
        <v>20</v>
      </c>
      <c r="AP286" s="218">
        <v>27</v>
      </c>
    </row>
    <row r="287" spans="1:42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13</v>
      </c>
      <c r="AA287" s="17">
        <v>13</v>
      </c>
      <c r="AB287" s="17">
        <v>14</v>
      </c>
      <c r="AC287" s="17">
        <v>14</v>
      </c>
      <c r="AD287" s="17">
        <v>15</v>
      </c>
      <c r="AE287" s="17">
        <v>17</v>
      </c>
      <c r="AF287" s="17">
        <v>18</v>
      </c>
      <c r="AG287" s="17">
        <v>20</v>
      </c>
      <c r="AH287" s="17">
        <v>22</v>
      </c>
      <c r="AI287" s="17">
        <v>25</v>
      </c>
      <c r="AJ287" s="17">
        <v>26</v>
      </c>
      <c r="AK287" s="17">
        <v>27</v>
      </c>
      <c r="AL287" s="17">
        <v>27</v>
      </c>
      <c r="AM287" s="17">
        <v>28</v>
      </c>
      <c r="AN287" s="17">
        <v>29</v>
      </c>
      <c r="AO287" s="218">
        <v>29</v>
      </c>
      <c r="AP287" s="218">
        <v>31</v>
      </c>
    </row>
    <row r="288" spans="1:42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1</v>
      </c>
      <c r="AO288" s="218">
        <v>0</v>
      </c>
      <c r="AP288" s="218">
        <v>0</v>
      </c>
    </row>
    <row r="289" spans="1:42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  <c r="AK289" s="17">
        <v>0</v>
      </c>
      <c r="AL289" s="17">
        <v>0</v>
      </c>
      <c r="AM289" s="17">
        <v>0</v>
      </c>
      <c r="AN289" s="17">
        <v>0</v>
      </c>
      <c r="AO289" s="218">
        <v>0</v>
      </c>
      <c r="AP289" s="218">
        <v>0</v>
      </c>
    </row>
    <row r="290" spans="1:42" s="17" customFormat="1" x14ac:dyDescent="0.2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  <c r="AK290" s="17">
        <v>0</v>
      </c>
      <c r="AL290" s="17">
        <v>0</v>
      </c>
      <c r="AM290" s="17">
        <v>0</v>
      </c>
      <c r="AN290" s="17">
        <v>0</v>
      </c>
      <c r="AO290" s="218">
        <v>0</v>
      </c>
      <c r="AP290" s="218">
        <v>0</v>
      </c>
    </row>
    <row r="291" spans="1:42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218">
        <v>0</v>
      </c>
      <c r="AP291" s="218">
        <v>0</v>
      </c>
    </row>
    <row r="292" spans="1:42" s="17" customFormat="1" x14ac:dyDescent="0.2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0</v>
      </c>
      <c r="AK292" s="17">
        <v>1</v>
      </c>
      <c r="AL292" s="17">
        <v>2</v>
      </c>
      <c r="AM292" s="17">
        <v>2</v>
      </c>
      <c r="AN292" s="17">
        <v>1</v>
      </c>
      <c r="AO292" s="218">
        <v>4</v>
      </c>
      <c r="AP292" s="218">
        <v>3</v>
      </c>
    </row>
    <row r="293" spans="1:42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2</v>
      </c>
      <c r="AB293" s="17">
        <v>2</v>
      </c>
      <c r="AC293" s="17">
        <v>4</v>
      </c>
      <c r="AD293" s="17">
        <v>3</v>
      </c>
      <c r="AE293" s="17">
        <v>6</v>
      </c>
      <c r="AF293" s="17">
        <v>6</v>
      </c>
      <c r="AG293" s="17">
        <v>6</v>
      </c>
      <c r="AH293" s="17">
        <v>8</v>
      </c>
      <c r="AI293" s="17">
        <v>9</v>
      </c>
      <c r="AJ293" s="17">
        <v>9</v>
      </c>
      <c r="AK293" s="17">
        <v>9</v>
      </c>
      <c r="AL293" s="17">
        <v>10</v>
      </c>
      <c r="AM293" s="17">
        <v>9</v>
      </c>
      <c r="AN293" s="17">
        <v>10</v>
      </c>
      <c r="AO293" s="218">
        <v>9</v>
      </c>
      <c r="AP293" s="218">
        <v>12</v>
      </c>
    </row>
    <row r="294" spans="1:42" s="17" customFormat="1" x14ac:dyDescent="0.2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  <c r="AK294" s="17">
        <v>3</v>
      </c>
      <c r="AL294" s="17">
        <v>3</v>
      </c>
      <c r="AM294" s="17">
        <v>3</v>
      </c>
      <c r="AN294" s="17">
        <v>3</v>
      </c>
      <c r="AO294" s="218">
        <v>3</v>
      </c>
      <c r="AP294" s="218">
        <v>3</v>
      </c>
    </row>
    <row r="295" spans="1:42" s="17" customFormat="1" x14ac:dyDescent="0.2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17</v>
      </c>
      <c r="AE295" s="17">
        <v>18</v>
      </c>
      <c r="AF295" s="17">
        <v>20</v>
      </c>
      <c r="AG295" s="17">
        <v>23</v>
      </c>
      <c r="AH295" s="17">
        <v>23</v>
      </c>
      <c r="AI295" s="17">
        <v>30</v>
      </c>
      <c r="AJ295" s="17">
        <v>32</v>
      </c>
      <c r="AK295" s="17">
        <v>34</v>
      </c>
      <c r="AL295" s="17">
        <v>36</v>
      </c>
      <c r="AM295" s="17">
        <v>40</v>
      </c>
      <c r="AN295" s="17">
        <v>43</v>
      </c>
      <c r="AO295" s="218">
        <v>45</v>
      </c>
      <c r="AP295" s="218">
        <v>46</v>
      </c>
    </row>
    <row r="296" spans="1:42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218">
        <v>0</v>
      </c>
      <c r="AP296" s="218">
        <v>0</v>
      </c>
    </row>
    <row r="297" spans="1:42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218">
        <v>0</v>
      </c>
      <c r="AP297" s="218">
        <v>0</v>
      </c>
    </row>
    <row r="298" spans="1:42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218">
        <v>0</v>
      </c>
      <c r="AP298" s="218">
        <v>0</v>
      </c>
    </row>
    <row r="299" spans="1:42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218">
        <v>0</v>
      </c>
      <c r="AP299" s="218">
        <v>0</v>
      </c>
    </row>
    <row r="300" spans="1:42" s="17" customFormat="1" x14ac:dyDescent="0.2">
      <c r="A300" s="36" t="s">
        <v>611</v>
      </c>
      <c r="B300" s="37"/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541</v>
      </c>
      <c r="S300" s="17">
        <v>651</v>
      </c>
      <c r="T300" s="17">
        <v>668</v>
      </c>
      <c r="U300" s="17">
        <v>866</v>
      </c>
      <c r="V300" s="17">
        <v>650</v>
      </c>
      <c r="W300" s="17">
        <v>783</v>
      </c>
      <c r="X300" s="17">
        <v>742</v>
      </c>
      <c r="Y300" s="17">
        <v>595</v>
      </c>
      <c r="Z300" s="17">
        <v>852</v>
      </c>
      <c r="AA300" s="17">
        <v>764</v>
      </c>
      <c r="AB300" s="17">
        <v>862</v>
      </c>
      <c r="AC300" s="17">
        <v>127</v>
      </c>
      <c r="AD300" s="17">
        <v>114</v>
      </c>
      <c r="AE300" s="17">
        <v>95</v>
      </c>
      <c r="AF300" s="17">
        <v>110</v>
      </c>
      <c r="AG300" s="17">
        <v>137</v>
      </c>
      <c r="AH300" s="17">
        <v>113</v>
      </c>
      <c r="AI300" s="17">
        <v>130</v>
      </c>
      <c r="AJ300" s="17">
        <v>151</v>
      </c>
      <c r="AK300" s="17">
        <v>157</v>
      </c>
      <c r="AL300" s="17">
        <v>172</v>
      </c>
      <c r="AM300" s="17">
        <v>185</v>
      </c>
      <c r="AN300" s="17">
        <v>215</v>
      </c>
      <c r="AO300" s="218">
        <v>193</v>
      </c>
      <c r="AP300" s="218">
        <v>159</v>
      </c>
    </row>
    <row r="301" spans="1:42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218">
        <v>0</v>
      </c>
      <c r="AP301" s="218">
        <v>0</v>
      </c>
    </row>
    <row r="302" spans="1:42" s="17" customFormat="1" x14ac:dyDescent="0.2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136</v>
      </c>
      <c r="X302" s="17">
        <v>144</v>
      </c>
      <c r="Y302" s="17">
        <v>161</v>
      </c>
      <c r="Z302" s="17">
        <v>163</v>
      </c>
      <c r="AA302" s="17">
        <v>158</v>
      </c>
      <c r="AB302" s="17">
        <v>167</v>
      </c>
      <c r="AC302" s="17">
        <v>174</v>
      </c>
      <c r="AD302" s="17">
        <v>188</v>
      </c>
      <c r="AE302" s="17">
        <v>214</v>
      </c>
      <c r="AF302" s="17">
        <v>230</v>
      </c>
      <c r="AG302" s="17">
        <v>230</v>
      </c>
      <c r="AH302" s="17">
        <v>222</v>
      </c>
      <c r="AI302" s="17">
        <v>218</v>
      </c>
      <c r="AJ302" s="17">
        <v>227</v>
      </c>
      <c r="AK302" s="17">
        <v>235</v>
      </c>
      <c r="AL302" s="17">
        <v>252</v>
      </c>
      <c r="AM302" s="17">
        <v>273</v>
      </c>
      <c r="AN302" s="17">
        <v>279</v>
      </c>
      <c r="AO302" s="218">
        <v>295</v>
      </c>
      <c r="AP302" s="218">
        <v>325</v>
      </c>
    </row>
    <row r="303" spans="1:42" s="17" customFormat="1" x14ac:dyDescent="0.2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181</v>
      </c>
      <c r="W303" s="17">
        <v>216</v>
      </c>
      <c r="X303" s="17">
        <v>243</v>
      </c>
      <c r="Y303" s="17">
        <v>272</v>
      </c>
      <c r="Z303" s="17">
        <v>300</v>
      </c>
      <c r="AA303" s="17">
        <v>336</v>
      </c>
      <c r="AB303" s="17">
        <v>361</v>
      </c>
      <c r="AC303" s="17">
        <v>392</v>
      </c>
      <c r="AD303" s="17">
        <v>419</v>
      </c>
      <c r="AE303" s="17">
        <v>448</v>
      </c>
      <c r="AF303" s="17">
        <v>477</v>
      </c>
      <c r="AG303" s="17">
        <v>518</v>
      </c>
      <c r="AH303" s="17">
        <v>561</v>
      </c>
      <c r="AI303" s="17">
        <v>613</v>
      </c>
      <c r="AJ303" s="17">
        <v>654</v>
      </c>
      <c r="AK303" s="17">
        <v>704</v>
      </c>
      <c r="AL303" s="17">
        <v>749</v>
      </c>
      <c r="AM303" s="17">
        <v>809</v>
      </c>
      <c r="AN303" s="17">
        <v>875</v>
      </c>
      <c r="AO303" s="218">
        <v>942</v>
      </c>
      <c r="AP303" s="218">
        <v>992</v>
      </c>
    </row>
    <row r="304" spans="1:42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218">
        <v>0</v>
      </c>
      <c r="AP304" s="218">
        <v>0</v>
      </c>
    </row>
    <row r="305" spans="1:46" ht="12.75" x14ac:dyDescent="0.2">
      <c r="A305" s="49" t="s">
        <v>131</v>
      </c>
      <c r="B305" s="50"/>
      <c r="C305" s="7"/>
      <c r="D305" s="7"/>
      <c r="E305" s="7"/>
      <c r="F305" s="7"/>
    </row>
    <row r="306" spans="1:46" x14ac:dyDescent="0.2">
      <c r="A306" s="16" t="s">
        <v>132</v>
      </c>
      <c r="C306" s="7"/>
      <c r="D306" s="7"/>
      <c r="E306" s="7"/>
      <c r="F306" s="7"/>
    </row>
    <row r="307" spans="1:46" x14ac:dyDescent="0.2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1.783095042232E-3</v>
      </c>
      <c r="R307" s="18">
        <v>1.429765140429E-3</v>
      </c>
      <c r="S307" s="18">
        <v>1.1756523738910001E-3</v>
      </c>
      <c r="T307" s="18">
        <v>7.8897589602200001E-4</v>
      </c>
      <c r="U307" s="18">
        <v>9.4888913946499995E-4</v>
      </c>
      <c r="V307" s="18">
        <v>8.3612670401800001E-4</v>
      </c>
      <c r="W307" s="18">
        <v>1.0184741224789999E-3</v>
      </c>
      <c r="X307" s="18">
        <v>1.090123046284E-3</v>
      </c>
      <c r="Y307" s="18">
        <v>1.002789485088E-3</v>
      </c>
      <c r="Z307" s="18">
        <v>1.081764861416E-3</v>
      </c>
      <c r="AA307" s="18">
        <v>1.386325708046E-3</v>
      </c>
      <c r="AB307" s="18">
        <v>1.145591768306E-3</v>
      </c>
      <c r="AC307" s="18">
        <v>7.6766897569399998E-4</v>
      </c>
      <c r="AD307" s="18">
        <v>6.1947057362399997E-4</v>
      </c>
      <c r="AE307" s="18">
        <v>6.2327576855199999E-4</v>
      </c>
      <c r="AF307" s="18">
        <v>8.1800710458400003E-4</v>
      </c>
      <c r="AG307" s="18">
        <v>1.028858165065E-3</v>
      </c>
      <c r="AH307" s="18">
        <v>1.050862656019E-3</v>
      </c>
      <c r="AI307" s="18">
        <v>1.1382454587E-3</v>
      </c>
      <c r="AJ307" s="18">
        <v>1.231291820112E-3</v>
      </c>
      <c r="AK307" s="18">
        <v>1.0759635603999999E-3</v>
      </c>
      <c r="AL307" s="18">
        <v>1.075401402758E-3</v>
      </c>
      <c r="AM307" s="18">
        <v>1.058086434587E-3</v>
      </c>
      <c r="AN307" s="18">
        <v>1.248311805216E-3</v>
      </c>
      <c r="AO307" s="220">
        <v>1.0961829941E-3</v>
      </c>
      <c r="AP307" s="220">
        <v>1.256675438311E-3</v>
      </c>
      <c r="AQ307" s="18"/>
      <c r="AR307" s="18"/>
      <c r="AS307" s="18"/>
      <c r="AT307" s="18"/>
    </row>
    <row r="308" spans="1:46" x14ac:dyDescent="0.2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1.99257279049E-3</v>
      </c>
      <c r="R308" s="18">
        <v>1.727946568155E-3</v>
      </c>
      <c r="S308" s="18">
        <v>5.5680925935329998E-3</v>
      </c>
      <c r="T308" s="18">
        <v>2.3242486992590002E-3</v>
      </c>
      <c r="U308" s="18">
        <v>3.2525429827669999E-3</v>
      </c>
      <c r="V308" s="18">
        <v>1.9393640554400001E-3</v>
      </c>
      <c r="W308" s="18">
        <v>2.4731099133710002E-3</v>
      </c>
      <c r="X308" s="18">
        <v>1.58935049781E-3</v>
      </c>
      <c r="Y308" s="18">
        <v>1.28207821784E-3</v>
      </c>
      <c r="Z308" s="18">
        <v>1.325201673436E-2</v>
      </c>
      <c r="AA308" s="18">
        <v>1.0582502870989999E-3</v>
      </c>
      <c r="AB308" s="18">
        <v>1.0432290675489999E-3</v>
      </c>
      <c r="AC308" s="18">
        <v>1.496089398346E-3</v>
      </c>
      <c r="AD308" s="18">
        <v>1.887662416094E-3</v>
      </c>
      <c r="AE308" s="18">
        <v>1.3878358336399999E-3</v>
      </c>
      <c r="AF308" s="18">
        <v>1.235558063196E-3</v>
      </c>
      <c r="AG308" s="18">
        <v>1.8775515518730001E-3</v>
      </c>
      <c r="AH308" s="18">
        <v>1.385870653386E-3</v>
      </c>
      <c r="AI308" s="18">
        <v>1.1406284827899999E-3</v>
      </c>
      <c r="AJ308" s="18">
        <v>1.610316894035E-3</v>
      </c>
      <c r="AK308" s="18">
        <v>2.764938452272E-3</v>
      </c>
      <c r="AL308" s="18">
        <v>1.379920831472E-3</v>
      </c>
      <c r="AM308" s="18">
        <v>1.413918552069E-3</v>
      </c>
      <c r="AN308" s="18">
        <v>8.6519148964300005E-4</v>
      </c>
      <c r="AO308" s="220">
        <v>1.221515437716E-3</v>
      </c>
      <c r="AP308" s="220">
        <v>1.4024725927450001E-3</v>
      </c>
      <c r="AQ308" s="18"/>
      <c r="AR308" s="18"/>
      <c r="AS308" s="18"/>
      <c r="AT308" s="18"/>
    </row>
    <row r="309" spans="1:46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2.0828605600000001E-7</v>
      </c>
      <c r="W309" s="18">
        <v>0</v>
      </c>
      <c r="X309" s="18">
        <v>0</v>
      </c>
      <c r="Y309" s="18">
        <v>2.5045503380000002E-6</v>
      </c>
      <c r="Z309" s="18">
        <v>0</v>
      </c>
      <c r="AA309" s="18">
        <v>0</v>
      </c>
      <c r="AB309" s="18">
        <v>0</v>
      </c>
      <c r="AC309" s="18">
        <v>0</v>
      </c>
      <c r="AD309" s="18">
        <v>7.10261998E-7</v>
      </c>
      <c r="AE309" s="18">
        <v>0</v>
      </c>
      <c r="AF309" s="18">
        <v>0</v>
      </c>
      <c r="AG309" s="18">
        <v>0</v>
      </c>
      <c r="AH309" s="18">
        <v>8.8800117000000002E-8</v>
      </c>
      <c r="AI309" s="18">
        <v>0</v>
      </c>
      <c r="AJ309" s="18">
        <v>0</v>
      </c>
      <c r="AK309" s="18">
        <v>8.0568836559999999E-6</v>
      </c>
      <c r="AL309" s="18">
        <v>0</v>
      </c>
      <c r="AM309" s="18">
        <v>0</v>
      </c>
      <c r="AN309" s="18">
        <v>0</v>
      </c>
      <c r="AO309" s="220">
        <v>0</v>
      </c>
      <c r="AP309" s="220">
        <v>0</v>
      </c>
      <c r="AQ309" s="18"/>
      <c r="AR309" s="18"/>
      <c r="AS309" s="18"/>
      <c r="AT309" s="18"/>
    </row>
    <row r="310" spans="1:46" x14ac:dyDescent="0.2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1.9576046378459999E-2</v>
      </c>
      <c r="R310" s="18">
        <v>2.235080095019E-2</v>
      </c>
      <c r="S310" s="18">
        <v>1.9653712758929999E-2</v>
      </c>
      <c r="T310" s="18">
        <v>2.1334185733180001E-2</v>
      </c>
      <c r="U310" s="18">
        <v>2.1054908463320001E-2</v>
      </c>
      <c r="V310" s="18">
        <v>2.17110905998E-2</v>
      </c>
      <c r="W310" s="18">
        <v>2.1538714491330001E-2</v>
      </c>
      <c r="X310" s="18">
        <v>2.2525211538370001E-2</v>
      </c>
      <c r="Y310" s="18">
        <v>2.4214536960730001E-2</v>
      </c>
      <c r="Z310" s="18">
        <v>2.3873172782160001E-2</v>
      </c>
      <c r="AA310" s="18">
        <v>2.5008365607209999E-2</v>
      </c>
      <c r="AB310" s="18">
        <v>2.6231276382700001E-2</v>
      </c>
      <c r="AC310" s="18">
        <v>2.6898764817969999E-2</v>
      </c>
      <c r="AD310" s="18">
        <v>2.7435504921909999E-2</v>
      </c>
      <c r="AE310" s="18">
        <v>2.7935031976819999E-2</v>
      </c>
      <c r="AF310" s="18">
        <v>2.8575027150560001E-2</v>
      </c>
      <c r="AG310" s="18">
        <v>2.8032917556609999E-2</v>
      </c>
      <c r="AH310" s="18">
        <v>2.815362960544E-2</v>
      </c>
      <c r="AI310" s="18">
        <v>2.8623464931079999E-2</v>
      </c>
      <c r="AJ310" s="18">
        <v>2.9034883988930001E-2</v>
      </c>
      <c r="AK310" s="18">
        <v>2.8510183379640001E-2</v>
      </c>
      <c r="AL310" s="18">
        <v>2.96311762247E-2</v>
      </c>
      <c r="AM310" s="18">
        <v>3.0097193065280001E-2</v>
      </c>
      <c r="AN310" s="18">
        <v>3.1462126289150003E-2</v>
      </c>
      <c r="AO310" s="220">
        <v>3.2751186568330003E-2</v>
      </c>
      <c r="AP310" s="220">
        <v>3.4496574941179997E-2</v>
      </c>
      <c r="AQ310" s="18"/>
      <c r="AR310" s="18"/>
      <c r="AS310" s="18"/>
      <c r="AT310" s="18"/>
    </row>
    <row r="311" spans="1:46" x14ac:dyDescent="0.2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1.3665648097689999E-2</v>
      </c>
      <c r="R311" s="18">
        <v>1.427365016288E-2</v>
      </c>
      <c r="S311" s="18">
        <v>1.214107971843E-2</v>
      </c>
      <c r="T311" s="18">
        <v>1.3210821441909999E-2</v>
      </c>
      <c r="U311" s="18">
        <v>1.388513145623E-2</v>
      </c>
      <c r="V311" s="18">
        <v>1.3558421779049999E-2</v>
      </c>
      <c r="W311" s="18">
        <v>1.2734867194489999E-2</v>
      </c>
      <c r="X311" s="18">
        <v>1.3117861735E-2</v>
      </c>
      <c r="Y311" s="18">
        <v>1.540015517722E-2</v>
      </c>
      <c r="Z311" s="18">
        <v>1.4264550174910001E-2</v>
      </c>
      <c r="AA311" s="18">
        <v>1.49319961233E-2</v>
      </c>
      <c r="AB311" s="18">
        <v>1.565091751083E-2</v>
      </c>
      <c r="AC311" s="18">
        <v>1.561935878525E-2</v>
      </c>
      <c r="AD311" s="18">
        <v>1.522076773699E-2</v>
      </c>
      <c r="AE311" s="18">
        <v>1.497598325018E-2</v>
      </c>
      <c r="AF311" s="18">
        <v>1.5522131624940001E-2</v>
      </c>
      <c r="AG311" s="18">
        <v>1.489894209486E-2</v>
      </c>
      <c r="AH311" s="18">
        <v>1.49642248425E-2</v>
      </c>
      <c r="AI311" s="18">
        <v>1.541624465361E-2</v>
      </c>
      <c r="AJ311" s="18">
        <v>1.5473952538730001E-2</v>
      </c>
      <c r="AK311" s="18">
        <v>1.600464704787E-2</v>
      </c>
      <c r="AL311" s="18">
        <v>1.4383597234400001E-2</v>
      </c>
      <c r="AM311" s="18">
        <v>1.538647241975E-2</v>
      </c>
      <c r="AN311" s="18">
        <v>1.5225726213780001E-2</v>
      </c>
      <c r="AO311" s="220">
        <v>1.7540933322500001E-2</v>
      </c>
      <c r="AP311" s="220">
        <v>1.6425959704739999E-2</v>
      </c>
      <c r="AQ311" s="18"/>
      <c r="AR311" s="18"/>
      <c r="AS311" s="18"/>
      <c r="AT311" s="18"/>
    </row>
    <row r="312" spans="1:46" x14ac:dyDescent="0.2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2.8428323534240001E-2</v>
      </c>
      <c r="R312" s="18">
        <v>2.7028305810160001E-2</v>
      </c>
      <c r="S312" s="18">
        <v>2.7736810245569999E-2</v>
      </c>
      <c r="T312" s="18">
        <v>2.4957253131749998E-2</v>
      </c>
      <c r="U312" s="18">
        <v>2.4750196300819999E-2</v>
      </c>
      <c r="V312" s="18">
        <v>2.535921094801E-2</v>
      </c>
      <c r="W312" s="18">
        <v>2.695980686765E-2</v>
      </c>
      <c r="X312" s="18">
        <v>2.7606383973010001E-2</v>
      </c>
      <c r="Y312" s="18">
        <v>2.7376292844470001E-2</v>
      </c>
      <c r="Z312" s="18">
        <v>2.6206192654640002E-2</v>
      </c>
      <c r="AA312" s="18">
        <v>2.6425552025E-2</v>
      </c>
      <c r="AB312" s="18">
        <v>2.9037238241779999E-2</v>
      </c>
      <c r="AC312" s="18">
        <v>2.9468467288639999E-2</v>
      </c>
      <c r="AD312" s="18">
        <v>2.771485360466E-2</v>
      </c>
      <c r="AE312" s="18">
        <v>2.6691342586459998E-2</v>
      </c>
      <c r="AF312" s="18">
        <v>2.593426627592E-2</v>
      </c>
      <c r="AG312" s="18">
        <v>2.6307158785020001E-2</v>
      </c>
      <c r="AH312" s="18">
        <v>2.7643000863670001E-2</v>
      </c>
      <c r="AI312" s="18">
        <v>2.8408478333699999E-2</v>
      </c>
      <c r="AJ312" s="18">
        <v>2.7538051669389999E-2</v>
      </c>
      <c r="AK312" s="18">
        <v>2.769634729674E-2</v>
      </c>
      <c r="AL312" s="18">
        <v>2.8469374817160002E-2</v>
      </c>
      <c r="AM312" s="18">
        <v>2.8684877832979998E-2</v>
      </c>
      <c r="AN312" s="18">
        <v>3.2041949961860001E-2</v>
      </c>
      <c r="AO312" s="220">
        <v>3.1746054373660001E-2</v>
      </c>
      <c r="AP312" s="220">
        <v>3.2943879293309997E-2</v>
      </c>
      <c r="AQ312" s="18"/>
      <c r="AR312" s="18"/>
      <c r="AS312" s="18"/>
      <c r="AT312" s="18"/>
    </row>
    <row r="313" spans="1:46" x14ac:dyDescent="0.2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4.8953534569939998E-2</v>
      </c>
      <c r="R313" s="18">
        <v>4.9440580513899997E-2</v>
      </c>
      <c r="S313" s="18">
        <v>4.890674521545E-2</v>
      </c>
      <c r="T313" s="18">
        <v>4.8045751752130002E-2</v>
      </c>
      <c r="U313" s="18">
        <v>4.8940285004140001E-2</v>
      </c>
      <c r="V313" s="18">
        <v>5.5727282317490003E-2</v>
      </c>
      <c r="W313" s="18">
        <v>5.2975869081939998E-2</v>
      </c>
      <c r="X313" s="18">
        <v>5.171598530029E-2</v>
      </c>
      <c r="Y313" s="18">
        <v>5.334319867673E-2</v>
      </c>
      <c r="Z313" s="18">
        <v>5.046720068406E-2</v>
      </c>
      <c r="AA313" s="18">
        <v>5.3725623303050002E-2</v>
      </c>
      <c r="AB313" s="18">
        <v>5.4587528696589997E-2</v>
      </c>
      <c r="AC313" s="18">
        <v>5.3305237546770003E-2</v>
      </c>
      <c r="AD313" s="18">
        <v>5.5299657191860002E-2</v>
      </c>
      <c r="AE313" s="18">
        <v>5.2947381273069999E-2</v>
      </c>
      <c r="AF313" s="18">
        <v>5.2276453998229999E-2</v>
      </c>
      <c r="AG313" s="18">
        <v>5.1313072790220002E-2</v>
      </c>
      <c r="AH313" s="18">
        <v>5.2229083378710003E-2</v>
      </c>
      <c r="AI313" s="18">
        <v>5.2380414290610001E-2</v>
      </c>
      <c r="AJ313" s="18">
        <v>5.1721787975759999E-2</v>
      </c>
      <c r="AK313" s="18">
        <v>5.1738176116849999E-2</v>
      </c>
      <c r="AL313" s="18">
        <v>5.3544560665100001E-2</v>
      </c>
      <c r="AM313" s="18">
        <v>5.1788781288430001E-2</v>
      </c>
      <c r="AN313" s="18">
        <v>5.6795055985800001E-2</v>
      </c>
      <c r="AO313" s="220">
        <v>5.804987080178E-2</v>
      </c>
      <c r="AP313" s="220">
        <v>5.7431227027939999E-2</v>
      </c>
      <c r="AQ313" s="18"/>
      <c r="AR313" s="18"/>
      <c r="AS313" s="18"/>
      <c r="AT313" s="18"/>
    </row>
    <row r="314" spans="1:46" x14ac:dyDescent="0.2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9.7124899236039994E-2</v>
      </c>
      <c r="R314" s="18">
        <v>9.6139250132660004E-2</v>
      </c>
      <c r="S314" s="18">
        <v>9.1613697882720002E-2</v>
      </c>
      <c r="T314" s="18">
        <v>9.0648626851240005E-2</v>
      </c>
      <c r="U314" s="18">
        <v>9.2841046145560005E-2</v>
      </c>
      <c r="V314" s="18">
        <v>9.3336605978210002E-2</v>
      </c>
      <c r="W314" s="18">
        <v>9.8275909709169995E-2</v>
      </c>
      <c r="X314" s="18">
        <v>9.7188747623389998E-2</v>
      </c>
      <c r="Y314" s="18">
        <v>0.1010142380127</v>
      </c>
      <c r="Z314" s="18">
        <v>9.9058881246819996E-2</v>
      </c>
      <c r="AA314" s="18">
        <v>9.6131117043139994E-2</v>
      </c>
      <c r="AB314" s="18">
        <v>0.10256608047220001</v>
      </c>
      <c r="AC314" s="18">
        <v>9.9142796583900003E-2</v>
      </c>
      <c r="AD314" s="18">
        <v>9.5150821787669995E-2</v>
      </c>
      <c r="AE314" s="18">
        <v>9.4701670594619994E-2</v>
      </c>
      <c r="AF314" s="18">
        <v>9.5641080198790002E-2</v>
      </c>
      <c r="AG314" s="18">
        <v>9.5241131827920003E-2</v>
      </c>
      <c r="AH314" s="18">
        <v>9.2201625570000001E-2</v>
      </c>
      <c r="AI314" s="18">
        <v>9.3975995836760001E-2</v>
      </c>
      <c r="AJ314" s="18">
        <v>9.5038024548730005E-2</v>
      </c>
      <c r="AK314" s="18">
        <v>9.2585226646220001E-2</v>
      </c>
      <c r="AL314" s="18">
        <v>9.1917899413429996E-2</v>
      </c>
      <c r="AM314" s="18">
        <v>9.7063450562060005E-2</v>
      </c>
      <c r="AN314" s="18">
        <v>9.9684019649870004E-2</v>
      </c>
      <c r="AO314" s="220">
        <v>0.1035459437563</v>
      </c>
      <c r="AP314" s="220">
        <v>0.10180026473379999</v>
      </c>
      <c r="AQ314" s="18"/>
      <c r="AR314" s="18"/>
      <c r="AS314" s="18"/>
      <c r="AT314" s="18"/>
    </row>
    <row r="315" spans="1:46" x14ac:dyDescent="0.2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0.13839487052800001</v>
      </c>
      <c r="R315" s="18">
        <v>0.1370574243429</v>
      </c>
      <c r="S315" s="18">
        <v>0.1356093970701</v>
      </c>
      <c r="T315" s="18">
        <v>0.1359912437071</v>
      </c>
      <c r="U315" s="18">
        <v>0.1422624362977</v>
      </c>
      <c r="V315" s="18">
        <v>0.1393522933579</v>
      </c>
      <c r="W315" s="18">
        <v>0.13594080633469999</v>
      </c>
      <c r="X315" s="18">
        <v>0.13300422238199999</v>
      </c>
      <c r="Y315" s="18">
        <v>0.13650893547830001</v>
      </c>
      <c r="Z315" s="18">
        <v>0.1339011689031</v>
      </c>
      <c r="AA315" s="18">
        <v>0.139021068735</v>
      </c>
      <c r="AB315" s="18">
        <v>0.14368786359800001</v>
      </c>
      <c r="AC315" s="18">
        <v>0.14082513008120001</v>
      </c>
      <c r="AD315" s="18">
        <v>0.13822957585910001</v>
      </c>
      <c r="AE315" s="18">
        <v>0.13873375266470001</v>
      </c>
      <c r="AF315" s="18">
        <v>0.134488562822</v>
      </c>
      <c r="AG315" s="18">
        <v>0.13477542421870001</v>
      </c>
      <c r="AH315" s="18">
        <v>0.14449369389940001</v>
      </c>
      <c r="AI315" s="18">
        <v>0.14307733407879999</v>
      </c>
      <c r="AJ315" s="18">
        <v>0.14187874273600001</v>
      </c>
      <c r="AK315" s="18">
        <v>0.14175888941340001</v>
      </c>
      <c r="AL315" s="18">
        <v>0.14119196429350001</v>
      </c>
      <c r="AM315" s="18">
        <v>0.14119787780920001</v>
      </c>
      <c r="AN315" s="18">
        <v>0.14504029170810001</v>
      </c>
      <c r="AO315" s="220">
        <v>0.14053928160830001</v>
      </c>
      <c r="AP315" s="220">
        <v>0.14040667598100001</v>
      </c>
      <c r="AQ315" s="18"/>
      <c r="AR315" s="18"/>
      <c r="AS315" s="18"/>
      <c r="AT315" s="18"/>
    </row>
    <row r="316" spans="1:46" x14ac:dyDescent="0.2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0.16044784676160001</v>
      </c>
      <c r="R316" s="18">
        <v>0.15852960782930001</v>
      </c>
      <c r="S316" s="18">
        <v>0.1592140050534</v>
      </c>
      <c r="T316" s="18">
        <v>0.16329067905069999</v>
      </c>
      <c r="U316" s="18">
        <v>0.1574058435671</v>
      </c>
      <c r="V316" s="18">
        <v>0.1592431586401</v>
      </c>
      <c r="W316" s="18">
        <v>0.1568414268328</v>
      </c>
      <c r="X316" s="18">
        <v>0.15448462155750001</v>
      </c>
      <c r="Y316" s="18">
        <v>0.15552975803620001</v>
      </c>
      <c r="Z316" s="18">
        <v>0.15822659094290001</v>
      </c>
      <c r="AA316" s="18">
        <v>0.15764573421790001</v>
      </c>
      <c r="AB316" s="18">
        <v>0.1605446304741</v>
      </c>
      <c r="AC316" s="18">
        <v>0.1618598317978</v>
      </c>
      <c r="AD316" s="18">
        <v>0.1566636202842</v>
      </c>
      <c r="AE316" s="18">
        <v>0.15797033818770001</v>
      </c>
      <c r="AF316" s="18">
        <v>0.1574366169211</v>
      </c>
      <c r="AG316" s="18">
        <v>0.15910445900539999</v>
      </c>
      <c r="AH316" s="18">
        <v>0.15297190786699999</v>
      </c>
      <c r="AI316" s="18">
        <v>0.15335128885060001</v>
      </c>
      <c r="AJ316" s="18">
        <v>0.15617255707370001</v>
      </c>
      <c r="AK316" s="18">
        <v>0.1594231679276</v>
      </c>
      <c r="AL316" s="18">
        <v>0.1602416945289</v>
      </c>
      <c r="AM316" s="18">
        <v>0.15712171653029999</v>
      </c>
      <c r="AN316" s="18">
        <v>0.1596402429232</v>
      </c>
      <c r="AO316" s="220">
        <v>0.16218155044829999</v>
      </c>
      <c r="AP316" s="220">
        <v>0.1582691915094</v>
      </c>
      <c r="AQ316" s="18"/>
      <c r="AR316" s="18"/>
      <c r="AS316" s="18"/>
      <c r="AT316" s="18"/>
    </row>
    <row r="317" spans="1:46" x14ac:dyDescent="0.2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0.1552789881819</v>
      </c>
      <c r="R317" s="18">
        <v>0.1558342354068</v>
      </c>
      <c r="S317" s="18">
        <v>0.15531836043630001</v>
      </c>
      <c r="T317" s="18">
        <v>0.1465256582176</v>
      </c>
      <c r="U317" s="18">
        <v>0.1512554015391</v>
      </c>
      <c r="V317" s="18">
        <v>0.1561042152713</v>
      </c>
      <c r="W317" s="18">
        <v>0.15892979605669999</v>
      </c>
      <c r="X317" s="18">
        <v>0.16305815609099999</v>
      </c>
      <c r="Y317" s="18">
        <v>0.16183725337820001</v>
      </c>
      <c r="Z317" s="18">
        <v>0.15928292579700001</v>
      </c>
      <c r="AA317" s="18">
        <v>0.1596720135842</v>
      </c>
      <c r="AB317" s="18">
        <v>0.1560303576191</v>
      </c>
      <c r="AC317" s="18">
        <v>0.15704737688750001</v>
      </c>
      <c r="AD317" s="18">
        <v>0.1579637796425</v>
      </c>
      <c r="AE317" s="18">
        <v>0.15412367016110001</v>
      </c>
      <c r="AF317" s="18">
        <v>0.1559289092541</v>
      </c>
      <c r="AG317" s="18">
        <v>0.15343957175920001</v>
      </c>
      <c r="AH317" s="18">
        <v>0.15549875527269999</v>
      </c>
      <c r="AI317" s="18">
        <v>0.15404912780650001</v>
      </c>
      <c r="AJ317" s="18">
        <v>0.15443673748780001</v>
      </c>
      <c r="AK317" s="18">
        <v>0.15327628851239999</v>
      </c>
      <c r="AL317" s="18">
        <v>0.15168372108979999</v>
      </c>
      <c r="AM317" s="18">
        <v>0.1502991166282</v>
      </c>
      <c r="AN317" s="18">
        <v>0.14990394765039999</v>
      </c>
      <c r="AO317" s="220">
        <v>0.14402341459429999</v>
      </c>
      <c r="AP317" s="220">
        <v>0.14380557536540001</v>
      </c>
      <c r="AQ317" s="18"/>
      <c r="AR317" s="18"/>
      <c r="AS317" s="18"/>
      <c r="AT317" s="18"/>
    </row>
    <row r="318" spans="1:46" x14ac:dyDescent="0.2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0.1273726276021</v>
      </c>
      <c r="R318" s="18">
        <v>0.1301480693896</v>
      </c>
      <c r="S318" s="18">
        <v>0.13439722818390001</v>
      </c>
      <c r="T318" s="18">
        <v>0.1377926039265</v>
      </c>
      <c r="U318" s="18">
        <v>0.13578972214650001</v>
      </c>
      <c r="V318" s="18">
        <v>0.1349803195806</v>
      </c>
      <c r="W318" s="18">
        <v>0.13458586266139999</v>
      </c>
      <c r="X318" s="18">
        <v>0.12922188436980001</v>
      </c>
      <c r="Y318" s="18">
        <v>0.13013674420829999</v>
      </c>
      <c r="Z318" s="18">
        <v>0.13028492122259999</v>
      </c>
      <c r="AA318" s="18">
        <v>0.1350257013035</v>
      </c>
      <c r="AB318" s="18">
        <v>0.1315914774135</v>
      </c>
      <c r="AC318" s="18">
        <v>0.12982419028520001</v>
      </c>
      <c r="AD318" s="18">
        <v>0.1320695437543</v>
      </c>
      <c r="AE318" s="18">
        <v>0.1323608457512</v>
      </c>
      <c r="AF318" s="18">
        <v>0.13239776176000001</v>
      </c>
      <c r="AG318" s="18">
        <v>0.13191888383100001</v>
      </c>
      <c r="AH318" s="18">
        <v>0.13198861538459999</v>
      </c>
      <c r="AI318" s="18">
        <v>0.1324478541627</v>
      </c>
      <c r="AJ318" s="18">
        <v>0.1325171585628</v>
      </c>
      <c r="AK318" s="18">
        <v>0.1270432363241</v>
      </c>
      <c r="AL318" s="18">
        <v>0.12740017851640001</v>
      </c>
      <c r="AM318" s="18">
        <v>0.13134027200430001</v>
      </c>
      <c r="AN318" s="18">
        <v>0.12615846798870001</v>
      </c>
      <c r="AO318" s="220">
        <v>0.12782464073559999</v>
      </c>
      <c r="AP318" s="220">
        <v>0.1232620193185</v>
      </c>
      <c r="AQ318" s="18"/>
      <c r="AR318" s="18"/>
      <c r="AS318" s="18"/>
      <c r="AT318" s="18"/>
    </row>
    <row r="319" spans="1:46" x14ac:dyDescent="0.2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0.1139491732236</v>
      </c>
      <c r="R319" s="18">
        <v>0.1091069202047</v>
      </c>
      <c r="S319" s="18">
        <v>0.1140167427404</v>
      </c>
      <c r="T319" s="18">
        <v>0.1117488416036</v>
      </c>
      <c r="U319" s="18">
        <v>0.1145913670477</v>
      </c>
      <c r="V319" s="18">
        <v>0.1054370207547</v>
      </c>
      <c r="W319" s="18">
        <v>0.105415712121</v>
      </c>
      <c r="X319" s="18">
        <v>0.1071889257934</v>
      </c>
      <c r="Y319" s="18">
        <v>0.1032724804099</v>
      </c>
      <c r="Z319" s="18">
        <v>0.1008034822884</v>
      </c>
      <c r="AA319" s="18">
        <v>0.1021393652093</v>
      </c>
      <c r="AB319" s="18">
        <v>9.9775342236059994E-2</v>
      </c>
      <c r="AC319" s="18">
        <v>0.1005320783031</v>
      </c>
      <c r="AD319" s="18">
        <v>0.1023180724985</v>
      </c>
      <c r="AE319" s="18">
        <v>0.10700977225699999</v>
      </c>
      <c r="AF319" s="18">
        <v>0.1066784347515</v>
      </c>
      <c r="AG319" s="18">
        <v>0.10907645555379999</v>
      </c>
      <c r="AH319" s="18">
        <v>0.1058040220903</v>
      </c>
      <c r="AI319" s="18">
        <v>0.1046372335405</v>
      </c>
      <c r="AJ319" s="18">
        <v>0.104825455229</v>
      </c>
      <c r="AK319" s="18">
        <v>0.1046480401888</v>
      </c>
      <c r="AL319" s="18">
        <v>0.1068909390668</v>
      </c>
      <c r="AM319" s="18">
        <v>0.1019623428837</v>
      </c>
      <c r="AN319" s="18">
        <v>9.8818646600900006E-2</v>
      </c>
      <c r="AO319" s="220">
        <v>9.7356523928860003E-2</v>
      </c>
      <c r="AP319" s="220">
        <v>0.10275693535909999</v>
      </c>
      <c r="AQ319" s="18"/>
      <c r="AR319" s="18"/>
      <c r="AS319" s="18"/>
      <c r="AT319" s="18"/>
    </row>
    <row r="320" spans="1:46" x14ac:dyDescent="0.2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7.0950350415710003E-2</v>
      </c>
      <c r="R320" s="18">
        <v>7.2584368539029998E-2</v>
      </c>
      <c r="S320" s="18">
        <v>6.9659580427780005E-2</v>
      </c>
      <c r="T320" s="18">
        <v>7.466451637931E-2</v>
      </c>
      <c r="U320" s="18">
        <v>6.9122720390039999E-2</v>
      </c>
      <c r="V320" s="18">
        <v>6.8214684609559997E-2</v>
      </c>
      <c r="W320" s="18">
        <v>6.8486597848489997E-2</v>
      </c>
      <c r="X320" s="18">
        <v>7.0394736314850007E-2</v>
      </c>
      <c r="Y320" s="18">
        <v>6.6136076215610004E-2</v>
      </c>
      <c r="Z320" s="18">
        <v>6.6833706444089994E-2</v>
      </c>
      <c r="AA320" s="18">
        <v>6.3317635806249994E-2</v>
      </c>
      <c r="AB320" s="18">
        <v>5.8816708457530002E-2</v>
      </c>
      <c r="AC320" s="18">
        <v>6.1667492722700001E-2</v>
      </c>
      <c r="AD320" s="18">
        <v>6.4369713487960001E-2</v>
      </c>
      <c r="AE320" s="18">
        <v>6.6943541386619995E-2</v>
      </c>
      <c r="AF320" s="18">
        <v>6.9003318682169995E-2</v>
      </c>
      <c r="AG320" s="18">
        <v>6.8669636464320005E-2</v>
      </c>
      <c r="AH320" s="18">
        <v>6.7354247892449995E-2</v>
      </c>
      <c r="AI320" s="18">
        <v>6.5596220947120004E-2</v>
      </c>
      <c r="AJ320" s="18">
        <v>6.4552528812940005E-2</v>
      </c>
      <c r="AK320" s="18">
        <v>6.7795123029189996E-2</v>
      </c>
      <c r="AL320" s="18">
        <v>6.7815426642350005E-2</v>
      </c>
      <c r="AM320" s="18">
        <v>6.7348654491659998E-2</v>
      </c>
      <c r="AN320" s="18">
        <v>6.119975623559E-2</v>
      </c>
      <c r="AO320" s="220">
        <v>6.0420924069819998E-2</v>
      </c>
      <c r="AP320" s="220">
        <v>6.2230957213579997E-2</v>
      </c>
      <c r="AQ320" s="18"/>
      <c r="AR320" s="18"/>
      <c r="AS320" s="18"/>
      <c r="AT320" s="18"/>
    </row>
    <row r="321" spans="1:46" x14ac:dyDescent="0.2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2.0411271677199999E-2</v>
      </c>
      <c r="R321" s="18">
        <v>2.2370589783979999E-2</v>
      </c>
      <c r="S321" s="18">
        <v>2.2848636208500001E-2</v>
      </c>
      <c r="T321" s="18">
        <v>2.4981377876809999E-2</v>
      </c>
      <c r="U321" s="18">
        <v>2.068424179706E-2</v>
      </c>
      <c r="V321" s="18">
        <v>2.109914705289E-2</v>
      </c>
      <c r="W321" s="18">
        <v>2.105800768287E-2</v>
      </c>
      <c r="X321" s="18">
        <v>2.3924606833269999E-2</v>
      </c>
      <c r="Y321" s="18">
        <v>2.066634290539E-2</v>
      </c>
      <c r="Z321" s="18">
        <v>1.9708673873349999E-2</v>
      </c>
      <c r="AA321" s="18">
        <v>2.1346832980750002E-2</v>
      </c>
      <c r="AB321" s="18">
        <v>1.74468037234E-2</v>
      </c>
      <c r="AC321" s="18">
        <v>1.9550732720040001E-2</v>
      </c>
      <c r="AD321" s="18">
        <v>2.1897728797819999E-2</v>
      </c>
      <c r="AE321" s="18">
        <v>2.0459420935669999E-2</v>
      </c>
      <c r="AF321" s="18">
        <v>2.0946890284E-2</v>
      </c>
      <c r="AG321" s="18">
        <v>2.1697994101560002E-2</v>
      </c>
      <c r="AH321" s="18">
        <v>2.1501305505459999E-2</v>
      </c>
      <c r="AI321" s="18">
        <v>2.271541030137E-2</v>
      </c>
      <c r="AJ321" s="18">
        <v>2.0961516157870001E-2</v>
      </c>
      <c r="AK321" s="18">
        <v>2.245850895781E-2</v>
      </c>
      <c r="AL321" s="18">
        <v>2.1373980276920002E-2</v>
      </c>
      <c r="AM321" s="18">
        <v>2.1796075478670001E-2</v>
      </c>
      <c r="AN321" s="18">
        <v>1.9873873025340001E-2</v>
      </c>
      <c r="AO321" s="220">
        <v>1.9070394173809999E-2</v>
      </c>
      <c r="AP321" s="220">
        <v>2.053237751094E-2</v>
      </c>
      <c r="AQ321" s="18"/>
      <c r="AR321" s="18"/>
      <c r="AS321" s="18"/>
      <c r="AT321" s="18"/>
    </row>
    <row r="322" spans="1:46" x14ac:dyDescent="0.2">
      <c r="A322" s="36" t="s">
        <v>795</v>
      </c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1.6707519609450001E-3</v>
      </c>
      <c r="R322" s="18">
        <v>1.9784852253239998E-3</v>
      </c>
      <c r="S322" s="18">
        <v>2.1402590911089999E-3</v>
      </c>
      <c r="T322" s="18">
        <v>3.6952157328769999E-3</v>
      </c>
      <c r="U322" s="18">
        <v>3.2152677225420001E-3</v>
      </c>
      <c r="V322" s="18">
        <v>3.1008500649230002E-3</v>
      </c>
      <c r="W322" s="18">
        <v>2.7650390816859999E-3</v>
      </c>
      <c r="X322" s="18">
        <v>3.889182944085E-3</v>
      </c>
      <c r="Y322" s="18">
        <v>2.276615442981E-3</v>
      </c>
      <c r="Z322" s="18">
        <v>2.7547513901000002E-3</v>
      </c>
      <c r="AA322" s="18">
        <v>3.1721839644370002E-3</v>
      </c>
      <c r="AB322" s="18">
        <v>1.8525882210580001E-3</v>
      </c>
      <c r="AC322" s="18">
        <v>2.0024341645169998E-3</v>
      </c>
      <c r="AD322" s="18">
        <v>3.1658195854200001E-3</v>
      </c>
      <c r="AE322" s="18">
        <v>3.1432454853529998E-3</v>
      </c>
      <c r="AF322" s="18">
        <v>3.1239421768389998E-3</v>
      </c>
      <c r="AG322" s="18">
        <v>2.6248063712109998E-3</v>
      </c>
      <c r="AH322" s="18">
        <v>2.7657464797060001E-3</v>
      </c>
      <c r="AI322" s="18">
        <v>3.0484217721969999E-3</v>
      </c>
      <c r="AJ322" s="18">
        <v>3.0128845100849998E-3</v>
      </c>
      <c r="AK322" s="18">
        <v>3.2190395250090002E-3</v>
      </c>
      <c r="AL322" s="18">
        <v>3.0054739461990001E-3</v>
      </c>
      <c r="AM322" s="18">
        <v>3.4462133737370002E-3</v>
      </c>
      <c r="AN322" s="18">
        <v>2.0471953013520001E-3</v>
      </c>
      <c r="AO322" s="220">
        <v>2.6363595491370002E-3</v>
      </c>
      <c r="AP322" s="220">
        <v>2.9838769267590002E-3</v>
      </c>
      <c r="AQ322" s="18"/>
      <c r="AR322" s="18"/>
      <c r="AS322" s="18"/>
      <c r="AT322" s="18"/>
    </row>
    <row r="323" spans="1:46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220"/>
      <c r="AP323" s="220"/>
      <c r="AQ323" s="18"/>
      <c r="AR323" s="18"/>
      <c r="AS323" s="18"/>
      <c r="AT323" s="18"/>
    </row>
    <row r="324" spans="1:46" ht="12.75" x14ac:dyDescent="0.2">
      <c r="A324" s="49" t="s">
        <v>828</v>
      </c>
      <c r="B324" s="50"/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220"/>
      <c r="AP324" s="220"/>
      <c r="AQ324" s="18"/>
      <c r="AR324" s="18"/>
      <c r="AS324" s="18"/>
      <c r="AT324" s="18"/>
    </row>
    <row r="325" spans="1:46" x14ac:dyDescent="0.2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220"/>
      <c r="AP325" s="220"/>
      <c r="AQ325" s="18"/>
      <c r="AR325" s="18"/>
      <c r="AS325" s="18"/>
      <c r="AT325" s="18"/>
    </row>
    <row r="326" spans="1:46" s="54" customFormat="1" x14ac:dyDescent="0.2">
      <c r="A326" s="16" t="s">
        <v>10</v>
      </c>
      <c r="B326" s="53"/>
      <c r="C326" s="53"/>
      <c r="D326" s="53"/>
      <c r="E326" s="53"/>
      <c r="F326" s="53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>
        <v>5.6678087674920004E-3</v>
      </c>
      <c r="AB326" s="18">
        <v>5.9229702136949997E-3</v>
      </c>
      <c r="AC326" s="18">
        <v>5.9947319022679996E-3</v>
      </c>
      <c r="AD326" s="18">
        <v>5.8909303003790003E-3</v>
      </c>
      <c r="AE326" s="18">
        <v>5.8234630569659997E-3</v>
      </c>
      <c r="AF326" s="18">
        <v>6.1793231390419997E-3</v>
      </c>
      <c r="AG326" s="18">
        <v>3.931772188494E-3</v>
      </c>
      <c r="AH326" s="18">
        <v>3.9280052747499997E-3</v>
      </c>
      <c r="AI326" s="18">
        <v>3.9389329566450002E-3</v>
      </c>
      <c r="AJ326" s="18">
        <v>3.4855301894130002E-3</v>
      </c>
      <c r="AK326" s="18">
        <v>3.24524186362E-3</v>
      </c>
      <c r="AL326" s="18">
        <v>3.3042917070019999E-3</v>
      </c>
      <c r="AM326" s="18">
        <v>3.422253422253E-3</v>
      </c>
      <c r="AN326" s="18">
        <v>3.6549973892879999E-3</v>
      </c>
      <c r="AO326" s="220">
        <v>3.157960431879E-3</v>
      </c>
      <c r="AP326" s="220">
        <v>3.221541050607E-3</v>
      </c>
      <c r="AQ326" s="18"/>
      <c r="AR326" s="18"/>
      <c r="AS326" s="18"/>
      <c r="AT326" s="18"/>
    </row>
    <row r="327" spans="1:46" s="54" customFormat="1" x14ac:dyDescent="0.2">
      <c r="A327" s="16" t="s">
        <v>11</v>
      </c>
      <c r="B327" s="53"/>
      <c r="C327" s="53"/>
      <c r="D327" s="53"/>
      <c r="E327" s="53"/>
      <c r="F327" s="53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>
        <v>2.049377181466E-3</v>
      </c>
      <c r="AB327" s="18">
        <v>2.057452811073E-3</v>
      </c>
      <c r="AC327" s="18">
        <v>2.316146416785E-3</v>
      </c>
      <c r="AD327" s="18">
        <v>2.960046660834E-3</v>
      </c>
      <c r="AE327" s="18">
        <v>2.622673434856E-3</v>
      </c>
      <c r="AF327" s="18">
        <v>2.6463326467420002E-3</v>
      </c>
      <c r="AG327" s="18">
        <v>3.1222896790979999E-3</v>
      </c>
      <c r="AH327" s="18">
        <v>2.3988889356509999E-3</v>
      </c>
      <c r="AI327" s="18">
        <v>2.7980006519610001E-3</v>
      </c>
      <c r="AJ327" s="18">
        <v>2.4995834027659999E-3</v>
      </c>
      <c r="AK327" s="18">
        <v>4.5220583345529997E-3</v>
      </c>
      <c r="AL327" s="18">
        <v>2.8912552436270002E-3</v>
      </c>
      <c r="AM327" s="18">
        <v>2.7327884470740001E-3</v>
      </c>
      <c r="AN327" s="18">
        <v>2.367855451532E-3</v>
      </c>
      <c r="AO327" s="220">
        <v>2.309180552955E-3</v>
      </c>
      <c r="AP327" s="220">
        <v>2.4522178146410001E-3</v>
      </c>
      <c r="AQ327" s="18"/>
      <c r="AR327" s="18"/>
      <c r="AS327" s="18"/>
      <c r="AT327" s="18"/>
    </row>
    <row r="328" spans="1:46" s="54" customFormat="1" x14ac:dyDescent="0.2">
      <c r="A328" s="16" t="s">
        <v>629</v>
      </c>
      <c r="B328" s="53"/>
      <c r="C328" s="53"/>
      <c r="D328" s="53"/>
      <c r="E328" s="53"/>
      <c r="F328" s="53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>
        <v>3.202151846E-5</v>
      </c>
      <c r="AB328" s="18">
        <v>7.7933818601000002E-5</v>
      </c>
      <c r="AC328" s="18">
        <v>4.5414635623000003E-5</v>
      </c>
      <c r="AD328" s="18">
        <v>8.7489063867000002E-5</v>
      </c>
      <c r="AE328" s="18">
        <v>1.4100394811E-5</v>
      </c>
      <c r="AF328" s="18">
        <v>1.3640889932E-5</v>
      </c>
      <c r="AG328" s="18">
        <v>4.3365134431999999E-5</v>
      </c>
      <c r="AH328" s="18">
        <v>5.6114361068000001E-5</v>
      </c>
      <c r="AI328" s="18">
        <v>2.7165054872999999E-5</v>
      </c>
      <c r="AJ328" s="18">
        <v>2.7773148919999999E-5</v>
      </c>
      <c r="AK328" s="18">
        <v>7.9801029433E-5</v>
      </c>
      <c r="AL328" s="18">
        <v>0</v>
      </c>
      <c r="AM328" s="18">
        <v>2.5071453643E-5</v>
      </c>
      <c r="AN328" s="18">
        <v>3.6428545407999997E-5</v>
      </c>
      <c r="AO328" s="220">
        <v>2.4964114085999999E-5</v>
      </c>
      <c r="AP328" s="220">
        <v>0</v>
      </c>
      <c r="AQ328" s="18"/>
      <c r="AR328" s="18"/>
      <c r="AS328" s="18"/>
      <c r="AT328" s="18"/>
    </row>
    <row r="329" spans="1:46" s="54" customFormat="1" x14ac:dyDescent="0.2">
      <c r="A329" s="16" t="s">
        <v>13</v>
      </c>
      <c r="B329" s="53"/>
      <c r="C329" s="53"/>
      <c r="D329" s="53"/>
      <c r="E329" s="53"/>
      <c r="F329" s="53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>
        <v>1.6491082007110001E-2</v>
      </c>
      <c r="AB329" s="18">
        <v>1.7036332746229999E-2</v>
      </c>
      <c r="AC329" s="18">
        <v>1.724242332496E-2</v>
      </c>
      <c r="AD329" s="18">
        <v>1.7045785943419999E-2</v>
      </c>
      <c r="AE329" s="18">
        <v>1.6680767061480001E-2</v>
      </c>
      <c r="AF329" s="18">
        <v>1.6710090166280001E-2</v>
      </c>
      <c r="AG329" s="18">
        <v>1.582827406765E-2</v>
      </c>
      <c r="AH329" s="18">
        <v>1.613287880701E-2</v>
      </c>
      <c r="AI329" s="18">
        <v>1.5959469738129999E-2</v>
      </c>
      <c r="AJ329" s="18">
        <v>1.6497250458260001E-2</v>
      </c>
      <c r="AK329" s="18">
        <v>1.653211326426E-2</v>
      </c>
      <c r="AL329" s="18">
        <v>1.698612455631E-2</v>
      </c>
      <c r="AM329" s="18">
        <v>1.7186481472200001E-2</v>
      </c>
      <c r="AN329" s="18">
        <v>1.8238558401029999E-2</v>
      </c>
      <c r="AO329" s="220">
        <v>2.02334144667E-2</v>
      </c>
      <c r="AP329" s="220">
        <v>2.0964058180070001E-2</v>
      </c>
      <c r="AQ329" s="18"/>
      <c r="AR329" s="18"/>
      <c r="AS329" s="18"/>
      <c r="AT329" s="18"/>
    </row>
    <row r="330" spans="1:46" s="54" customFormat="1" x14ac:dyDescent="0.2">
      <c r="A330" s="16" t="s">
        <v>14</v>
      </c>
      <c r="B330" s="53"/>
      <c r="C330" s="53"/>
      <c r="D330" s="53"/>
      <c r="E330" s="53"/>
      <c r="F330" s="53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>
        <v>1.0583111851159999E-2</v>
      </c>
      <c r="AB330" s="18">
        <v>1.0630172857209999E-2</v>
      </c>
      <c r="AC330" s="18">
        <v>1.0505919040840001E-2</v>
      </c>
      <c r="AD330" s="18">
        <v>1.064450277049E-2</v>
      </c>
      <c r="AE330" s="18">
        <v>1.0236886632830001E-2</v>
      </c>
      <c r="AF330" s="18">
        <v>1.012154032929E-2</v>
      </c>
      <c r="AG330" s="18">
        <v>1.01908065915E-2</v>
      </c>
      <c r="AH330" s="18">
        <v>9.6236129231369993E-3</v>
      </c>
      <c r="AI330" s="18">
        <v>9.8880799739219996E-3</v>
      </c>
      <c r="AJ330" s="18">
        <v>1.010942620674E-2</v>
      </c>
      <c r="AK330" s="18">
        <v>1.029433279689E-2</v>
      </c>
      <c r="AL330" s="18">
        <v>1.0029041626330001E-2</v>
      </c>
      <c r="AM330" s="18">
        <v>1.165822594394E-2</v>
      </c>
      <c r="AN330" s="18">
        <v>1.208213422705E-2</v>
      </c>
      <c r="AO330" s="220">
        <v>1.386756537477E-2</v>
      </c>
      <c r="AP330" s="220">
        <v>1.4340665945430001E-2</v>
      </c>
      <c r="AQ330" s="18"/>
      <c r="AR330" s="18"/>
      <c r="AS330" s="18"/>
      <c r="AT330" s="18"/>
    </row>
    <row r="331" spans="1:46" s="54" customFormat="1" x14ac:dyDescent="0.2">
      <c r="A331" s="16" t="s">
        <v>15</v>
      </c>
      <c r="B331" s="53"/>
      <c r="C331" s="53"/>
      <c r="D331" s="53"/>
      <c r="E331" s="53"/>
      <c r="F331" s="53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>
        <v>1.8108168689360001E-2</v>
      </c>
      <c r="AB331" s="18">
        <v>1.9265239958229999E-2</v>
      </c>
      <c r="AC331" s="18">
        <v>1.8983317690509999E-2</v>
      </c>
      <c r="AD331" s="18">
        <v>1.7920676582090001E-2</v>
      </c>
      <c r="AE331" s="18">
        <v>1.8415115623240001E-2</v>
      </c>
      <c r="AF331" s="18">
        <v>1.7746797801090002E-2</v>
      </c>
      <c r="AG331" s="18">
        <v>1.7953165654810001E-2</v>
      </c>
      <c r="AH331" s="18">
        <v>1.799868131251E-2</v>
      </c>
      <c r="AI331" s="18">
        <v>1.8635227643160002E-2</v>
      </c>
      <c r="AJ331" s="18">
        <v>1.8121979670050001E-2</v>
      </c>
      <c r="AK331" s="18">
        <v>1.868674105896E-2</v>
      </c>
      <c r="AL331" s="18">
        <v>1.8315585672799999E-2</v>
      </c>
      <c r="AM331" s="18">
        <v>2.0044627187479999E-2</v>
      </c>
      <c r="AN331" s="18">
        <v>2.2391412577559999E-2</v>
      </c>
      <c r="AO331" s="220">
        <v>2.400299569369E-2</v>
      </c>
      <c r="AP331" s="220">
        <v>2.4413992066350001E-2</v>
      </c>
      <c r="AQ331" s="18"/>
      <c r="AR331" s="18"/>
      <c r="AS331" s="18"/>
      <c r="AT331" s="18"/>
    </row>
    <row r="332" spans="1:46" s="54" customFormat="1" x14ac:dyDescent="0.2">
      <c r="A332" s="16" t="s">
        <v>16</v>
      </c>
      <c r="B332" s="53"/>
      <c r="C332" s="53"/>
      <c r="D332" s="53"/>
      <c r="E332" s="53"/>
      <c r="F332" s="53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>
        <v>3.4166960197249997E-2</v>
      </c>
      <c r="AB332" s="18">
        <v>3.4602615458949999E-2</v>
      </c>
      <c r="AC332" s="18">
        <v>3.442429380242E-2</v>
      </c>
      <c r="AD332" s="18">
        <v>3.454359871683E-2</v>
      </c>
      <c r="AE332" s="18">
        <v>3.3403835307390002E-2</v>
      </c>
      <c r="AF332" s="18">
        <v>3.3256489653380003E-2</v>
      </c>
      <c r="AG332" s="18">
        <v>3.287077189939E-2</v>
      </c>
      <c r="AH332" s="18">
        <v>3.3303873293769999E-2</v>
      </c>
      <c r="AI332" s="18">
        <v>3.337226991199E-2</v>
      </c>
      <c r="AJ332" s="18">
        <v>3.432761206466E-2</v>
      </c>
      <c r="AK332" s="18">
        <v>3.451394522989E-2</v>
      </c>
      <c r="AL332" s="18">
        <v>3.441110035495E-2</v>
      </c>
      <c r="AM332" s="18">
        <v>3.471142756857E-2</v>
      </c>
      <c r="AN332" s="18">
        <v>3.8079972800019998E-2</v>
      </c>
      <c r="AO332" s="220">
        <v>4.1565249953189998E-2</v>
      </c>
      <c r="AP332" s="220">
        <v>4.1880033657890003E-2</v>
      </c>
      <c r="AQ332" s="18"/>
      <c r="AR332" s="18"/>
      <c r="AS332" s="18"/>
      <c r="AT332" s="18"/>
    </row>
    <row r="333" spans="1:46" s="54" customFormat="1" x14ac:dyDescent="0.2">
      <c r="A333" s="16" t="s">
        <v>17</v>
      </c>
      <c r="B333" s="53"/>
      <c r="C333" s="53"/>
      <c r="D333" s="53"/>
      <c r="E333" s="53"/>
      <c r="F333" s="53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>
        <v>5.616574337955E-2</v>
      </c>
      <c r="AB333" s="18">
        <v>5.810745514909E-2</v>
      </c>
      <c r="AC333" s="18">
        <v>5.6359562808439997E-2</v>
      </c>
      <c r="AD333" s="18">
        <v>5.6576261300669999E-2</v>
      </c>
      <c r="AE333" s="18">
        <v>5.4991539763109998E-2</v>
      </c>
      <c r="AF333" s="18">
        <v>5.6091339398979999E-2</v>
      </c>
      <c r="AG333" s="18">
        <v>5.6287944492629999E-2</v>
      </c>
      <c r="AH333" s="18">
        <v>5.5763646311179998E-2</v>
      </c>
      <c r="AI333" s="18">
        <v>5.6761382157990002E-2</v>
      </c>
      <c r="AJ333" s="18">
        <v>5.9073487752040001E-2</v>
      </c>
      <c r="AK333" s="18">
        <v>5.9185763496349998E-2</v>
      </c>
      <c r="AL333" s="18">
        <v>5.8844788641500001E-2</v>
      </c>
      <c r="AM333" s="18">
        <v>6.0133881562450003E-2</v>
      </c>
      <c r="AN333" s="18">
        <v>6.2790669435240004E-2</v>
      </c>
      <c r="AO333" s="220">
        <v>6.5655620046180002E-2</v>
      </c>
      <c r="AP333" s="220">
        <v>6.5608847217209998E-2</v>
      </c>
      <c r="AQ333" s="18"/>
      <c r="AR333" s="18"/>
      <c r="AS333" s="18"/>
      <c r="AT333" s="18"/>
    </row>
    <row r="334" spans="1:46" s="54" customFormat="1" x14ac:dyDescent="0.2">
      <c r="A334" s="16" t="s">
        <v>18</v>
      </c>
      <c r="B334" s="53"/>
      <c r="C334" s="53"/>
      <c r="D334" s="53"/>
      <c r="E334" s="53"/>
      <c r="F334" s="53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>
        <v>8.0422043613309999E-2</v>
      </c>
      <c r="AB334" s="18">
        <v>8.1612294839220001E-2</v>
      </c>
      <c r="AC334" s="18">
        <v>8.1928002664329994E-2</v>
      </c>
      <c r="AD334" s="18">
        <v>8.0825313502479998E-2</v>
      </c>
      <c r="AE334" s="18">
        <v>7.9653130287650004E-2</v>
      </c>
      <c r="AF334" s="18">
        <v>7.8639730456009999E-2</v>
      </c>
      <c r="AG334" s="18">
        <v>8.0572419774499998E-2</v>
      </c>
      <c r="AH334" s="18">
        <v>8.2908968477759998E-2</v>
      </c>
      <c r="AI334" s="18">
        <v>8.2024883190259995E-2</v>
      </c>
      <c r="AJ334" s="18">
        <v>8.6985502416260005E-2</v>
      </c>
      <c r="AK334" s="18">
        <v>8.5812706983920004E-2</v>
      </c>
      <c r="AL334" s="18">
        <v>8.70087124879E-2</v>
      </c>
      <c r="AM334" s="18">
        <v>8.6646943789799993E-2</v>
      </c>
      <c r="AN334" s="18">
        <v>8.7902080069940006E-2</v>
      </c>
      <c r="AO334" s="220">
        <v>9.1131498470950006E-2</v>
      </c>
      <c r="AP334" s="220">
        <v>9.0708017790600004E-2</v>
      </c>
      <c r="AQ334" s="18"/>
      <c r="AR334" s="18"/>
      <c r="AS334" s="18"/>
      <c r="AT334" s="18"/>
    </row>
    <row r="335" spans="1:46" s="54" customFormat="1" x14ac:dyDescent="0.2">
      <c r="A335" s="16" t="s">
        <v>19</v>
      </c>
      <c r="B335" s="53"/>
      <c r="C335" s="53"/>
      <c r="D335" s="53"/>
      <c r="E335" s="53"/>
      <c r="F335" s="53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>
        <v>9.8706330654199995E-2</v>
      </c>
      <c r="AB335" s="18">
        <v>9.804074380036E-2</v>
      </c>
      <c r="AC335" s="18">
        <v>9.8731417844919997E-2</v>
      </c>
      <c r="AD335" s="18">
        <v>9.7404491105280003E-2</v>
      </c>
      <c r="AE335" s="18">
        <v>9.7927241962770001E-2</v>
      </c>
      <c r="AF335" s="18">
        <v>9.8173484838149999E-2</v>
      </c>
      <c r="AG335" s="18">
        <v>0.10046256143390001</v>
      </c>
      <c r="AH335" s="18">
        <v>9.7933588653680001E-2</v>
      </c>
      <c r="AI335" s="18">
        <v>9.9437683364119997E-2</v>
      </c>
      <c r="AJ335" s="18">
        <v>0.10488529689499999</v>
      </c>
      <c r="AK335" s="18">
        <v>0.10523095747940001</v>
      </c>
      <c r="AL335" s="18">
        <v>0.104472410455</v>
      </c>
      <c r="AM335" s="18">
        <v>0.1043849972421</v>
      </c>
      <c r="AN335" s="18">
        <v>0.10374849732249999</v>
      </c>
      <c r="AO335" s="220">
        <v>0.1059352181239</v>
      </c>
      <c r="AP335" s="220">
        <v>0.1057458829186</v>
      </c>
      <c r="AQ335" s="18"/>
      <c r="AR335" s="18"/>
      <c r="AS335" s="18"/>
      <c r="AT335" s="18"/>
    </row>
    <row r="336" spans="1:46" s="54" customFormat="1" x14ac:dyDescent="0.2">
      <c r="A336" s="16" t="s">
        <v>20</v>
      </c>
      <c r="B336" s="53"/>
      <c r="C336" s="53"/>
      <c r="D336" s="53"/>
      <c r="E336" s="53"/>
      <c r="F336" s="53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>
        <v>0.1133881968683</v>
      </c>
      <c r="AB336" s="18">
        <v>0.1140483501411</v>
      </c>
      <c r="AC336" s="18">
        <v>0.1124769142269</v>
      </c>
      <c r="AD336" s="18">
        <v>0.1129483814523</v>
      </c>
      <c r="AE336" s="18">
        <v>0.1128877608573</v>
      </c>
      <c r="AF336" s="18">
        <v>0.1136695358005</v>
      </c>
      <c r="AG336" s="18">
        <v>0.1140647586008</v>
      </c>
      <c r="AH336" s="18">
        <v>0.1147258112032</v>
      </c>
      <c r="AI336" s="18">
        <v>0.114582201456</v>
      </c>
      <c r="AJ336" s="18">
        <v>0.11668888518580001</v>
      </c>
      <c r="AK336" s="18">
        <v>0.1175336161836</v>
      </c>
      <c r="AL336" s="18">
        <v>0.1165150048403</v>
      </c>
      <c r="AM336" s="18">
        <v>0.11477711477709999</v>
      </c>
      <c r="AN336" s="18">
        <v>0.11484706082350001</v>
      </c>
      <c r="AO336" s="220">
        <v>0.11376146788990001</v>
      </c>
      <c r="AP336" s="220">
        <v>0.1126096886645</v>
      </c>
      <c r="AQ336" s="18"/>
      <c r="AR336" s="18"/>
      <c r="AS336" s="18"/>
      <c r="AT336" s="18"/>
    </row>
    <row r="337" spans="1:46" s="54" customFormat="1" x14ac:dyDescent="0.2">
      <c r="A337" s="16" t="s">
        <v>21</v>
      </c>
      <c r="B337" s="53"/>
      <c r="C337" s="53"/>
      <c r="D337" s="53"/>
      <c r="E337" s="53"/>
      <c r="F337" s="53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>
        <v>0.1181594031189</v>
      </c>
      <c r="AB337" s="18">
        <v>0.1180385616534</v>
      </c>
      <c r="AC337" s="18">
        <v>0.1166399224924</v>
      </c>
      <c r="AD337" s="18">
        <v>0.1170457859434</v>
      </c>
      <c r="AE337" s="18">
        <v>0.1178087986464</v>
      </c>
      <c r="AF337" s="18">
        <v>0.1169842720539</v>
      </c>
      <c r="AG337" s="18">
        <v>0.11990459670420001</v>
      </c>
      <c r="AH337" s="18">
        <v>0.1201127898657</v>
      </c>
      <c r="AI337" s="18">
        <v>0.11951265891560001</v>
      </c>
      <c r="AJ337" s="18">
        <v>0.12274343165029999</v>
      </c>
      <c r="AK337" s="18">
        <v>0.1185311290516</v>
      </c>
      <c r="AL337" s="18">
        <v>0.1202065182317</v>
      </c>
      <c r="AM337" s="18">
        <v>0.1215589429875</v>
      </c>
      <c r="AN337" s="18">
        <v>0.1206999137858</v>
      </c>
      <c r="AO337" s="220">
        <v>0.11744367471760001</v>
      </c>
      <c r="AP337" s="220">
        <v>0.1162759947109</v>
      </c>
      <c r="AQ337" s="18"/>
      <c r="AR337" s="18"/>
      <c r="AS337" s="18"/>
      <c r="AT337" s="18"/>
    </row>
    <row r="338" spans="1:46" s="54" customFormat="1" x14ac:dyDescent="0.2">
      <c r="A338" s="16" t="s">
        <v>22</v>
      </c>
      <c r="B338" s="53"/>
      <c r="C338" s="53"/>
      <c r="D338" s="53"/>
      <c r="E338" s="53"/>
      <c r="F338" s="53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>
        <v>0.1497005988024</v>
      </c>
      <c r="AB338" s="18">
        <v>0.1512851286687</v>
      </c>
      <c r="AC338" s="18">
        <v>0.14838475279300001</v>
      </c>
      <c r="AD338" s="18">
        <v>0.1468503937008</v>
      </c>
      <c r="AE338" s="18">
        <v>0.1482374506486</v>
      </c>
      <c r="AF338" s="18">
        <v>0.1493813856416</v>
      </c>
      <c r="AG338" s="18">
        <v>0.15618675917899999</v>
      </c>
      <c r="AH338" s="18">
        <v>0.15658712455990001</v>
      </c>
      <c r="AI338" s="18">
        <v>0.1546778224492</v>
      </c>
      <c r="AJ338" s="18">
        <v>0.15122479586740001</v>
      </c>
      <c r="AK338" s="18">
        <v>0.15271256999220001</v>
      </c>
      <c r="AL338" s="18">
        <v>0.15241045498549999</v>
      </c>
      <c r="AM338" s="18">
        <v>0.15154440154439999</v>
      </c>
      <c r="AN338" s="18">
        <v>0.1501463213241</v>
      </c>
      <c r="AO338" s="220">
        <v>0.1442925794171</v>
      </c>
      <c r="AP338" s="220">
        <v>0.1435989902633</v>
      </c>
      <c r="AQ338" s="18"/>
      <c r="AR338" s="18"/>
      <c r="AS338" s="18"/>
      <c r="AT338" s="18"/>
    </row>
    <row r="339" spans="1:46" s="54" customFormat="1" x14ac:dyDescent="0.2">
      <c r="A339" s="16" t="s">
        <v>23</v>
      </c>
      <c r="B339" s="53"/>
      <c r="C339" s="53"/>
      <c r="D339" s="53"/>
      <c r="E339" s="53"/>
      <c r="F339" s="53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>
        <v>0.18436389253579999</v>
      </c>
      <c r="AB339" s="18">
        <v>0.18211574730739999</v>
      </c>
      <c r="AC339" s="18">
        <v>0.18203699778980001</v>
      </c>
      <c r="AD339" s="18">
        <v>0.18145231846019999</v>
      </c>
      <c r="AE339" s="18">
        <v>0.1840524534687</v>
      </c>
      <c r="AF339" s="18">
        <v>0.1836063784801</v>
      </c>
      <c r="AG339" s="18">
        <v>0.179921942758</v>
      </c>
      <c r="AH339" s="18">
        <v>0.1804637851942</v>
      </c>
      <c r="AI339" s="18">
        <v>0.17980549820710001</v>
      </c>
      <c r="AJ339" s="18">
        <v>0.1709853913237</v>
      </c>
      <c r="AK339" s="18">
        <v>0.1706146009284</v>
      </c>
      <c r="AL339" s="18">
        <v>0.1726621490803</v>
      </c>
      <c r="AM339" s="18">
        <v>0.1693200621772</v>
      </c>
      <c r="AN339" s="18">
        <v>0.1670977377873</v>
      </c>
      <c r="AO339" s="220">
        <v>0.16119328465329999</v>
      </c>
      <c r="AP339" s="220">
        <v>0.1597307368674</v>
      </c>
      <c r="AQ339" s="18"/>
      <c r="AR339" s="18"/>
      <c r="AS339" s="18"/>
      <c r="AT339" s="18"/>
    </row>
    <row r="340" spans="1:46" s="54" customFormat="1" x14ac:dyDescent="0.2">
      <c r="A340" s="16" t="s">
        <v>24</v>
      </c>
      <c r="B340" s="53"/>
      <c r="C340" s="53"/>
      <c r="D340" s="53"/>
      <c r="E340" s="53"/>
      <c r="F340" s="53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>
        <v>9.052483268757E-2</v>
      </c>
      <c r="AB340" s="18">
        <v>8.6974141558989998E-2</v>
      </c>
      <c r="AC340" s="18">
        <v>9.2010051772679999E-2</v>
      </c>
      <c r="AD340" s="18">
        <v>9.3015456401280006E-2</v>
      </c>
      <c r="AE340" s="18">
        <v>9.2569091934569997E-2</v>
      </c>
      <c r="AF340" s="18">
        <v>9.2758051535279995E-2</v>
      </c>
      <c r="AG340" s="18">
        <v>8.8175773344899996E-2</v>
      </c>
      <c r="AH340" s="18">
        <v>8.7580489036660006E-2</v>
      </c>
      <c r="AI340" s="18">
        <v>8.7960447680100001E-2</v>
      </c>
      <c r="AJ340" s="18">
        <v>8.2986168971839996E-2</v>
      </c>
      <c r="AK340" s="18">
        <v>8.2993070610609995E-2</v>
      </c>
      <c r="AL340" s="18">
        <v>8.2000645369469993E-2</v>
      </c>
      <c r="AM340" s="18">
        <v>8.252268966555E-2</v>
      </c>
      <c r="AN340" s="18">
        <v>7.8807086566370005E-2</v>
      </c>
      <c r="AO340" s="220">
        <v>7.7675840978589997E-2</v>
      </c>
      <c r="AP340" s="220">
        <v>7.9384541411229997E-2</v>
      </c>
      <c r="AQ340" s="18"/>
      <c r="AR340" s="18"/>
      <c r="AS340" s="18"/>
      <c r="AT340" s="18"/>
    </row>
    <row r="341" spans="1:46" s="54" customFormat="1" x14ac:dyDescent="0.2">
      <c r="A341" s="36" t="s">
        <v>795</v>
      </c>
      <c r="B341" s="53"/>
      <c r="C341" s="53"/>
      <c r="D341" s="53"/>
      <c r="E341" s="53"/>
      <c r="F341" s="53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2.14704281277E-2</v>
      </c>
      <c r="AB341" s="18">
        <v>2.0184859017719999E-2</v>
      </c>
      <c r="AC341" s="18">
        <v>2.1920130794149999E-2</v>
      </c>
      <c r="AD341" s="18">
        <v>2.4788568095649999E-2</v>
      </c>
      <c r="AE341" s="18">
        <v>2.4675690919349999E-2</v>
      </c>
      <c r="AF341" s="18">
        <v>2.4021607169649999E-2</v>
      </c>
      <c r="AG341" s="18">
        <v>2.0482798496679999E-2</v>
      </c>
      <c r="AH341" s="18">
        <v>2.0481741789770001E-2</v>
      </c>
      <c r="AI341" s="18">
        <v>2.0618276648919999E-2</v>
      </c>
      <c r="AJ341" s="18">
        <v>1.9357884796980002E-2</v>
      </c>
      <c r="AK341" s="18">
        <v>1.9511351696439999E-2</v>
      </c>
      <c r="AL341" s="18">
        <v>1.9941916747339999E-2</v>
      </c>
      <c r="AM341" s="18">
        <v>1.9330090758660001E-2</v>
      </c>
      <c r="AN341" s="18">
        <v>1.7109273493380001E-2</v>
      </c>
      <c r="AO341" s="220">
        <v>1.774948511515E-2</v>
      </c>
      <c r="AP341" s="220">
        <v>1.906479144128E-2</v>
      </c>
      <c r="AQ341" s="18"/>
      <c r="AR341" s="18"/>
      <c r="AS341" s="18"/>
      <c r="AT341" s="18"/>
    </row>
    <row r="342" spans="1:46" s="54" customFormat="1" x14ac:dyDescent="0.2">
      <c r="A342" s="16"/>
      <c r="B342" s="53"/>
      <c r="C342" s="53"/>
      <c r="D342" s="53"/>
      <c r="E342" s="53"/>
      <c r="F342" s="53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220"/>
      <c r="AP342" s="220"/>
      <c r="AQ342" s="18"/>
      <c r="AR342" s="18"/>
      <c r="AS342" s="18"/>
      <c r="AT342" s="18"/>
    </row>
    <row r="343" spans="1:46" ht="12.75" x14ac:dyDescent="0.2">
      <c r="A343" s="49" t="s">
        <v>829</v>
      </c>
      <c r="B343" s="50"/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220"/>
      <c r="AP343" s="220"/>
      <c r="AQ343" s="18"/>
      <c r="AR343" s="18"/>
      <c r="AS343" s="18"/>
      <c r="AT343" s="18"/>
    </row>
    <row r="344" spans="1:46" x14ac:dyDescent="0.2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220"/>
      <c r="AP344" s="220"/>
      <c r="AQ344" s="18"/>
      <c r="AR344" s="18"/>
      <c r="AS344" s="18"/>
      <c r="AT344" s="18"/>
    </row>
    <row r="345" spans="1:46" s="54" customFormat="1" x14ac:dyDescent="0.2">
      <c r="A345" s="16" t="s">
        <v>10</v>
      </c>
      <c r="B345" s="53"/>
      <c r="C345" s="53"/>
      <c r="D345" s="53"/>
      <c r="E345" s="53"/>
      <c r="F345" s="53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>
        <v>5.3994275305749998E-3</v>
      </c>
      <c r="AB345" s="18">
        <v>5.596423362293E-3</v>
      </c>
      <c r="AC345" s="18">
        <v>5.6475674359130002E-3</v>
      </c>
      <c r="AD345" s="18">
        <v>5.5861007257530003E-3</v>
      </c>
      <c r="AE345" s="18">
        <v>5.5149143699669998E-3</v>
      </c>
      <c r="AF345" s="18">
        <v>5.8581424063660001E-3</v>
      </c>
      <c r="AG345" s="18">
        <v>3.6945454545450002E-3</v>
      </c>
      <c r="AH345" s="18">
        <v>3.6839430894309998E-3</v>
      </c>
      <c r="AI345" s="18">
        <v>3.6914999794920001E-3</v>
      </c>
      <c r="AJ345" s="18">
        <v>3.21660326695E-3</v>
      </c>
      <c r="AK345" s="18">
        <v>3.014711793553E-3</v>
      </c>
      <c r="AL345" s="18">
        <v>3.1357751610180001E-3</v>
      </c>
      <c r="AM345" s="18">
        <v>3.2533292824950002E-3</v>
      </c>
      <c r="AN345" s="18">
        <v>3.4854323654300002E-3</v>
      </c>
      <c r="AO345" s="220">
        <v>2.9398405168059999E-3</v>
      </c>
      <c r="AP345" s="220">
        <v>2.9160895239480002E-3</v>
      </c>
      <c r="AQ345" s="18"/>
      <c r="AR345" s="18"/>
      <c r="AS345" s="18"/>
      <c r="AT345" s="18"/>
    </row>
    <row r="346" spans="1:46" s="54" customFormat="1" x14ac:dyDescent="0.2">
      <c r="A346" s="16" t="s">
        <v>11</v>
      </c>
      <c r="B346" s="53"/>
      <c r="C346" s="53"/>
      <c r="D346" s="53"/>
      <c r="E346" s="53"/>
      <c r="F346" s="53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>
        <v>1.75644028103E-3</v>
      </c>
      <c r="AB346" s="18">
        <v>1.743927959921E-3</v>
      </c>
      <c r="AC346" s="18">
        <v>1.918041770687E-3</v>
      </c>
      <c r="AD346" s="18">
        <v>2.6097793416900001E-3</v>
      </c>
      <c r="AE346" s="18">
        <v>2.2258137688559998E-3</v>
      </c>
      <c r="AF346" s="18">
        <v>2.2499657017420001E-3</v>
      </c>
      <c r="AG346" s="18">
        <v>2.749090909091E-3</v>
      </c>
      <c r="AH346" s="18">
        <v>2.0042908762420001E-3</v>
      </c>
      <c r="AI346" s="18">
        <v>2.4609999863279999E-3</v>
      </c>
      <c r="AJ346" s="18">
        <v>2.3215484448420001E-3</v>
      </c>
      <c r="AK346" s="18">
        <v>4.3813811399629997E-3</v>
      </c>
      <c r="AL346" s="18">
        <v>2.7324181900980002E-3</v>
      </c>
      <c r="AM346" s="18">
        <v>2.5064560230900002E-3</v>
      </c>
      <c r="AN346" s="18">
        <v>2.1108956579369998E-3</v>
      </c>
      <c r="AO346" s="220">
        <v>2.119713334006E-3</v>
      </c>
      <c r="AP346" s="220">
        <v>2.1992175159780002E-3</v>
      </c>
      <c r="AQ346" s="18"/>
      <c r="AR346" s="18"/>
      <c r="AS346" s="18"/>
      <c r="AT346" s="18"/>
    </row>
    <row r="347" spans="1:46" s="54" customFormat="1" x14ac:dyDescent="0.2">
      <c r="A347" s="16" t="s">
        <v>629</v>
      </c>
      <c r="B347" s="53"/>
      <c r="C347" s="53"/>
      <c r="D347" s="53"/>
      <c r="E347" s="53"/>
      <c r="F347" s="53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>
        <v>3.2526671870999997E-5</v>
      </c>
      <c r="AB347" s="18">
        <v>7.9269452724000001E-5</v>
      </c>
      <c r="AC347" s="18">
        <v>4.5667661207000002E-5</v>
      </c>
      <c r="AD347" s="18">
        <v>8.7970090169000006E-5</v>
      </c>
      <c r="AE347" s="18">
        <v>1.4177157763000001E-5</v>
      </c>
      <c r="AF347" s="18">
        <v>1.3719303058999999E-5</v>
      </c>
      <c r="AG347" s="18">
        <v>4.3636363636000001E-5</v>
      </c>
      <c r="AH347" s="18">
        <v>5.6458897921999999E-5</v>
      </c>
      <c r="AI347" s="18">
        <v>2.7344444293000002E-5</v>
      </c>
      <c r="AJ347" s="18">
        <v>2.7970463190999998E-5</v>
      </c>
      <c r="AK347" s="18">
        <v>8.0392314495000001E-5</v>
      </c>
      <c r="AL347" s="18">
        <v>0</v>
      </c>
      <c r="AM347" s="18">
        <v>2.5317737607E-5</v>
      </c>
      <c r="AN347" s="18">
        <v>3.6817947521999999E-5</v>
      </c>
      <c r="AO347" s="220">
        <v>2.5234682548000001E-5</v>
      </c>
      <c r="AP347" s="220">
        <v>0</v>
      </c>
      <c r="AQ347" s="18"/>
      <c r="AR347" s="18"/>
      <c r="AS347" s="18"/>
      <c r="AT347" s="18"/>
    </row>
    <row r="348" spans="1:46" s="54" customFormat="1" x14ac:dyDescent="0.2">
      <c r="A348" s="16" t="s">
        <v>13</v>
      </c>
      <c r="B348" s="53"/>
      <c r="C348" s="53"/>
      <c r="D348" s="53"/>
      <c r="E348" s="53"/>
      <c r="F348" s="53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>
        <v>1.278298204528E-2</v>
      </c>
      <c r="AB348" s="18">
        <v>1.3063605808869999E-2</v>
      </c>
      <c r="AC348" s="18">
        <v>1.429397795774E-2</v>
      </c>
      <c r="AD348" s="18">
        <v>1.4016567700320001E-2</v>
      </c>
      <c r="AE348" s="18">
        <v>1.3525008506289999E-2</v>
      </c>
      <c r="AF348" s="18">
        <v>1.3348881876800001E-2</v>
      </c>
      <c r="AG348" s="18">
        <v>1.217454545455E-2</v>
      </c>
      <c r="AH348" s="18">
        <v>1.2717366757E-2</v>
      </c>
      <c r="AI348" s="18">
        <v>1.2660477707440001E-2</v>
      </c>
      <c r="AJ348" s="18">
        <v>1.290836876259E-2</v>
      </c>
      <c r="AK348" s="18">
        <v>1.284937160008E-2</v>
      </c>
      <c r="AL348" s="18">
        <v>1.30765727669E-2</v>
      </c>
      <c r="AM348" s="18">
        <v>1.2874069573139999E-2</v>
      </c>
      <c r="AN348" s="18">
        <v>1.35244593898E-2</v>
      </c>
      <c r="AO348" s="220">
        <v>1.555718179065E-2</v>
      </c>
      <c r="AP348" s="220">
        <v>1.6390853199190002E-2</v>
      </c>
      <c r="AQ348" s="18"/>
      <c r="AR348" s="18"/>
      <c r="AS348" s="18"/>
      <c r="AT348" s="18"/>
    </row>
    <row r="349" spans="1:46" s="54" customFormat="1" x14ac:dyDescent="0.2">
      <c r="A349" s="16" t="s">
        <v>14</v>
      </c>
      <c r="B349" s="53"/>
      <c r="C349" s="53"/>
      <c r="D349" s="53"/>
      <c r="E349" s="53"/>
      <c r="F349" s="53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>
        <v>9.7580015612800004E-3</v>
      </c>
      <c r="AB349" s="18">
        <v>9.6708732322910006E-3</v>
      </c>
      <c r="AC349" s="18">
        <v>1.027522377154E-2</v>
      </c>
      <c r="AD349" s="18">
        <v>1.040979400337E-2</v>
      </c>
      <c r="AE349" s="18">
        <v>1.0009073380970001E-2</v>
      </c>
      <c r="AF349" s="18">
        <v>9.8778982027709992E-3</v>
      </c>
      <c r="AG349" s="18">
        <v>9.7890909090910007E-3</v>
      </c>
      <c r="AH349" s="18">
        <v>9.3157181571820007E-3</v>
      </c>
      <c r="AI349" s="18">
        <v>9.4475055030689998E-3</v>
      </c>
      <c r="AJ349" s="18">
        <v>9.6218393376589998E-3</v>
      </c>
      <c r="AK349" s="18">
        <v>9.7274700538629993E-3</v>
      </c>
      <c r="AL349" s="18">
        <v>9.6024982109170001E-3</v>
      </c>
      <c r="AM349" s="18">
        <v>1.1038533596639999E-2</v>
      </c>
      <c r="AN349" s="18">
        <v>1.153629022361E-2</v>
      </c>
      <c r="AO349" s="220">
        <v>1.3159886948619999E-2</v>
      </c>
      <c r="AP349" s="220">
        <v>1.381497411971E-2</v>
      </c>
      <c r="AQ349" s="18"/>
      <c r="AR349" s="18"/>
      <c r="AS349" s="18"/>
      <c r="AT349" s="18"/>
    </row>
    <row r="350" spans="1:46" s="54" customFormat="1" x14ac:dyDescent="0.2">
      <c r="A350" s="16" t="s">
        <v>15</v>
      </c>
      <c r="B350" s="53"/>
      <c r="C350" s="53"/>
      <c r="D350" s="53"/>
      <c r="E350" s="53"/>
      <c r="F350" s="53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>
        <v>1.7352979443140001E-2</v>
      </c>
      <c r="AB350" s="18">
        <v>1.851734415626E-2</v>
      </c>
      <c r="AC350" s="18">
        <v>1.8815076417220002E-2</v>
      </c>
      <c r="AD350" s="18">
        <v>1.768198812404E-2</v>
      </c>
      <c r="AE350" s="18">
        <v>1.8260179199270001E-2</v>
      </c>
      <c r="AF350" s="18">
        <v>1.7629304431330001E-2</v>
      </c>
      <c r="AG350" s="18">
        <v>1.7774545454550001E-2</v>
      </c>
      <c r="AH350" s="18">
        <v>1.782689701897E-2</v>
      </c>
      <c r="AI350" s="18">
        <v>1.8443827675309998E-2</v>
      </c>
      <c r="AJ350" s="18">
        <v>1.7859140747370002E-2</v>
      </c>
      <c r="AK350" s="18">
        <v>1.834284642388E-2</v>
      </c>
      <c r="AL350" s="18">
        <v>1.7994925509079999E-2</v>
      </c>
      <c r="AM350" s="18">
        <v>1.9722517595829998E-2</v>
      </c>
      <c r="AN350" s="18">
        <v>2.2078495864120001E-2</v>
      </c>
      <c r="AO350" s="220">
        <v>2.3758453618650002E-2</v>
      </c>
      <c r="AP350" s="220">
        <v>2.404558819956E-2</v>
      </c>
      <c r="AQ350" s="18"/>
      <c r="AR350" s="18"/>
      <c r="AS350" s="18"/>
      <c r="AT350" s="18"/>
    </row>
    <row r="351" spans="1:46" s="54" customFormat="1" x14ac:dyDescent="0.2">
      <c r="A351" s="16" t="s">
        <v>16</v>
      </c>
      <c r="B351" s="53"/>
      <c r="C351" s="53"/>
      <c r="D351" s="53"/>
      <c r="E351" s="53"/>
      <c r="F351" s="53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>
        <v>3.3730158730159998E-2</v>
      </c>
      <c r="AB351" s="18">
        <v>3.37687868603E-2</v>
      </c>
      <c r="AC351" s="18">
        <v>3.42811910126E-2</v>
      </c>
      <c r="AD351" s="18">
        <v>3.4498937028079997E-2</v>
      </c>
      <c r="AE351" s="18">
        <v>3.3373029375070001E-2</v>
      </c>
      <c r="AF351" s="18">
        <v>3.3159555494580002E-2</v>
      </c>
      <c r="AG351" s="18">
        <v>3.2887272727270003E-2</v>
      </c>
      <c r="AH351" s="18">
        <v>3.315548780488E-2</v>
      </c>
      <c r="AI351" s="18">
        <v>3.3278188704010003E-2</v>
      </c>
      <c r="AJ351" s="18">
        <v>3.4333743566789997E-2</v>
      </c>
      <c r="AK351" s="18">
        <v>3.446150548008E-2</v>
      </c>
      <c r="AL351" s="18">
        <v>3.4272331012949998E-2</v>
      </c>
      <c r="AM351" s="18">
        <v>3.460934730872E-2</v>
      </c>
      <c r="AN351" s="18">
        <v>3.7873395351119998E-2</v>
      </c>
      <c r="AO351" s="220">
        <v>4.1447966084589997E-2</v>
      </c>
      <c r="AP351" s="220">
        <v>4.1797283176589997E-2</v>
      </c>
      <c r="AQ351" s="18"/>
      <c r="AR351" s="18"/>
      <c r="AS351" s="18"/>
      <c r="AT351" s="18"/>
    </row>
    <row r="352" spans="1:46" s="54" customFormat="1" x14ac:dyDescent="0.2">
      <c r="A352" s="16" t="s">
        <v>17</v>
      </c>
      <c r="B352" s="53"/>
      <c r="C352" s="53"/>
      <c r="D352" s="53"/>
      <c r="E352" s="53"/>
      <c r="F352" s="53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>
        <v>5.5750715586779999E-2</v>
      </c>
      <c r="AB352" s="18">
        <v>5.7517914896320001E-2</v>
      </c>
      <c r="AC352" s="18">
        <v>5.6445229251659998E-2</v>
      </c>
      <c r="AD352" s="18">
        <v>5.6608753023969997E-2</v>
      </c>
      <c r="AE352" s="18">
        <v>5.5035726437560002E-2</v>
      </c>
      <c r="AF352" s="18">
        <v>5.6180546028260003E-2</v>
      </c>
      <c r="AG352" s="18">
        <v>5.6349090909090002E-2</v>
      </c>
      <c r="AH352" s="18">
        <v>5.5795505871730003E-2</v>
      </c>
      <c r="AI352" s="18">
        <v>5.6698705240559998E-2</v>
      </c>
      <c r="AJ352" s="18">
        <v>5.9045647795930002E-2</v>
      </c>
      <c r="AK352" s="18">
        <v>5.932952809711E-2</v>
      </c>
      <c r="AL352" s="18">
        <v>5.8942163814979999E-2</v>
      </c>
      <c r="AM352" s="18">
        <v>6.0142285685350003E-2</v>
      </c>
      <c r="AN352" s="18">
        <v>6.2848236420309997E-2</v>
      </c>
      <c r="AO352" s="220">
        <v>6.583728676693E-2</v>
      </c>
      <c r="AP352" s="220">
        <v>6.5782119511070006E-2</v>
      </c>
      <c r="AQ352" s="18"/>
      <c r="AR352" s="18"/>
      <c r="AS352" s="18"/>
      <c r="AT352" s="18"/>
    </row>
    <row r="353" spans="1:46" s="54" customFormat="1" x14ac:dyDescent="0.2">
      <c r="A353" s="16" t="s">
        <v>18</v>
      </c>
      <c r="B353" s="53"/>
      <c r="C353" s="53"/>
      <c r="D353" s="53"/>
      <c r="E353" s="53"/>
      <c r="F353" s="53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>
        <v>8.0259562841530005E-2</v>
      </c>
      <c r="AB353" s="18">
        <v>8.144143572833E-2</v>
      </c>
      <c r="AC353" s="18">
        <v>8.2125677403640004E-2</v>
      </c>
      <c r="AD353" s="18">
        <v>8.1049776409350002E-2</v>
      </c>
      <c r="AE353" s="18">
        <v>7.9902461154590002E-2</v>
      </c>
      <c r="AF353" s="18">
        <v>7.8982027712989997E-2</v>
      </c>
      <c r="AG353" s="18">
        <v>8.0858181818179997E-2</v>
      </c>
      <c r="AH353" s="18">
        <v>8.3149841915090006E-2</v>
      </c>
      <c r="AI353" s="18">
        <v>8.2252088431930007E-2</v>
      </c>
      <c r="AJ353" s="18">
        <v>8.7239874692320002E-2</v>
      </c>
      <c r="AK353" s="18">
        <v>8.6140364981109996E-2</v>
      </c>
      <c r="AL353" s="18">
        <v>8.728124390085E-2</v>
      </c>
      <c r="AM353" s="18">
        <v>8.6915793204719996E-2</v>
      </c>
      <c r="AN353" s="18">
        <v>8.8215802263079998E-2</v>
      </c>
      <c r="AO353" s="220">
        <v>9.1412637529019999E-2</v>
      </c>
      <c r="AP353" s="220">
        <v>9.0957692401160001E-2</v>
      </c>
      <c r="AQ353" s="18"/>
      <c r="AR353" s="18"/>
      <c r="AS353" s="18"/>
      <c r="AT353" s="18"/>
    </row>
    <row r="354" spans="1:46" s="54" customFormat="1" x14ac:dyDescent="0.2">
      <c r="A354" s="16" t="s">
        <v>19</v>
      </c>
      <c r="B354" s="53"/>
      <c r="C354" s="53"/>
      <c r="D354" s="53"/>
      <c r="E354" s="53"/>
      <c r="F354" s="53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>
        <v>9.9141295862610002E-2</v>
      </c>
      <c r="AB354" s="18">
        <v>9.8309975267930005E-2</v>
      </c>
      <c r="AC354" s="18">
        <v>9.9159715033789994E-2</v>
      </c>
      <c r="AD354" s="18">
        <v>9.7866725313389996E-2</v>
      </c>
      <c r="AE354" s="18">
        <v>9.8375297720310007E-2</v>
      </c>
      <c r="AF354" s="18">
        <v>9.8655508300179995E-2</v>
      </c>
      <c r="AG354" s="18">
        <v>0.1009309090909</v>
      </c>
      <c r="AH354" s="18">
        <v>9.8393744354109997E-2</v>
      </c>
      <c r="AI354" s="18">
        <v>9.9943943889199999E-2</v>
      </c>
      <c r="AJ354" s="18">
        <v>0.1053787200716</v>
      </c>
      <c r="AK354" s="18">
        <v>0.1057694884369</v>
      </c>
      <c r="AL354" s="18">
        <v>0.10501593910610001</v>
      </c>
      <c r="AM354" s="18">
        <v>0.1048280925616</v>
      </c>
      <c r="AN354" s="18">
        <v>0.104354335927</v>
      </c>
      <c r="AO354" s="220">
        <v>0.1065534470576</v>
      </c>
      <c r="AP354" s="220">
        <v>0.10634006464</v>
      </c>
      <c r="AQ354" s="18"/>
      <c r="AR354" s="18"/>
      <c r="AS354" s="18"/>
      <c r="AT354" s="18"/>
    </row>
    <row r="355" spans="1:46" s="54" customFormat="1" x14ac:dyDescent="0.2">
      <c r="A355" s="16" t="s">
        <v>20</v>
      </c>
      <c r="B355" s="53"/>
      <c r="C355" s="53"/>
      <c r="D355" s="53"/>
      <c r="E355" s="53"/>
      <c r="F355" s="53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>
        <v>0.11390840489200001</v>
      </c>
      <c r="AB355" s="18">
        <v>0.11486143699659999</v>
      </c>
      <c r="AC355" s="18">
        <v>0.1130731291481</v>
      </c>
      <c r="AD355" s="18">
        <v>0.11354006304519999</v>
      </c>
      <c r="AE355" s="18">
        <v>0.1134881478961</v>
      </c>
      <c r="AF355" s="18">
        <v>0.11424063657569999</v>
      </c>
      <c r="AG355" s="18">
        <v>0.1147054545455</v>
      </c>
      <c r="AH355" s="18">
        <v>0.11534552845529999</v>
      </c>
      <c r="AI355" s="18">
        <v>0.1151747993601</v>
      </c>
      <c r="AJ355" s="18">
        <v>0.1174060192437</v>
      </c>
      <c r="AK355" s="18">
        <v>0.1181901010263</v>
      </c>
      <c r="AL355" s="18">
        <v>0.1172597749008</v>
      </c>
      <c r="AM355" s="18">
        <v>0.115562813307</v>
      </c>
      <c r="AN355" s="18">
        <v>0.1156574458163</v>
      </c>
      <c r="AO355" s="220">
        <v>0.1146411628142</v>
      </c>
      <c r="AP355" s="220">
        <v>0.11348448397370001</v>
      </c>
      <c r="AQ355" s="18"/>
      <c r="AR355" s="18"/>
      <c r="AS355" s="18"/>
      <c r="AT355" s="18"/>
    </row>
    <row r="356" spans="1:46" s="54" customFormat="1" x14ac:dyDescent="0.2">
      <c r="A356" s="16" t="s">
        <v>21</v>
      </c>
      <c r="B356" s="53"/>
      <c r="C356" s="53"/>
      <c r="D356" s="53"/>
      <c r="E356" s="53"/>
      <c r="F356" s="53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>
        <v>0.1189988290398</v>
      </c>
      <c r="AB356" s="18">
        <v>0.119062717991</v>
      </c>
      <c r="AC356" s="18">
        <v>0.1171832186568</v>
      </c>
      <c r="AD356" s="18">
        <v>0.1176160105564</v>
      </c>
      <c r="AE356" s="18">
        <v>0.11839344448230001</v>
      </c>
      <c r="AF356" s="18">
        <v>0.117560707916</v>
      </c>
      <c r="AG356" s="18">
        <v>0.1205818181818</v>
      </c>
      <c r="AH356" s="18">
        <v>0.12077969738030001</v>
      </c>
      <c r="AI356" s="18">
        <v>0.12019250488780001</v>
      </c>
      <c r="AJ356" s="18">
        <v>0.1234756097561</v>
      </c>
      <c r="AK356" s="18">
        <v>0.1192352011148</v>
      </c>
      <c r="AL356" s="18">
        <v>0.1209029991543</v>
      </c>
      <c r="AM356" s="18">
        <v>0.1224112613297</v>
      </c>
      <c r="AN356" s="18">
        <v>0.1215974080165</v>
      </c>
      <c r="AO356" s="220">
        <v>0.1182497224185</v>
      </c>
      <c r="AP356" s="220">
        <v>0.1171052951326</v>
      </c>
      <c r="AQ356" s="18"/>
      <c r="AR356" s="18"/>
      <c r="AS356" s="18"/>
      <c r="AT356" s="18"/>
    </row>
    <row r="357" spans="1:46" s="54" customFormat="1" x14ac:dyDescent="0.2">
      <c r="A357" s="16" t="s">
        <v>22</v>
      </c>
      <c r="B357" s="53"/>
      <c r="C357" s="53"/>
      <c r="D357" s="53"/>
      <c r="E357" s="53"/>
      <c r="F357" s="53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>
        <v>0.1510538641686</v>
      </c>
      <c r="AB357" s="18">
        <v>0.15311687488110001</v>
      </c>
      <c r="AC357" s="18">
        <v>0.1491658040553</v>
      </c>
      <c r="AD357" s="18">
        <v>0.14755516457740001</v>
      </c>
      <c r="AE357" s="18">
        <v>0.14900192809349999</v>
      </c>
      <c r="AF357" s="18">
        <v>0.15018521059129999</v>
      </c>
      <c r="AG357" s="18">
        <v>0.15713454545450001</v>
      </c>
      <c r="AH357" s="18">
        <v>0.15750621047880001</v>
      </c>
      <c r="AI357" s="18">
        <v>0.1555625435802</v>
      </c>
      <c r="AJ357" s="18">
        <v>0.15218729022149999</v>
      </c>
      <c r="AK357" s="18">
        <v>0.15360291556130001</v>
      </c>
      <c r="AL357" s="18">
        <v>0.15334070652529999</v>
      </c>
      <c r="AM357" s="18">
        <v>0.15276722872039999</v>
      </c>
      <c r="AN357" s="18">
        <v>0.1513708549127</v>
      </c>
      <c r="AO357" s="220">
        <v>0.14551579691130001</v>
      </c>
      <c r="AP357" s="220">
        <v>0.144735243372</v>
      </c>
      <c r="AQ357" s="18"/>
      <c r="AR357" s="18"/>
      <c r="AS357" s="18"/>
      <c r="AT357" s="18"/>
    </row>
    <row r="358" spans="1:46" s="54" customFormat="1" x14ac:dyDescent="0.2">
      <c r="A358" s="16" t="s">
        <v>23</v>
      </c>
      <c r="B358" s="53"/>
      <c r="C358" s="53"/>
      <c r="D358" s="53"/>
      <c r="E358" s="53"/>
      <c r="F358" s="53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>
        <v>0.18655672651569999</v>
      </c>
      <c r="AB358" s="18">
        <v>0.18455513983130001</v>
      </c>
      <c r="AC358" s="18">
        <v>0.18300554100960001</v>
      </c>
      <c r="AD358" s="18">
        <v>0.1824206436478</v>
      </c>
      <c r="AE358" s="18">
        <v>0.18499773165479999</v>
      </c>
      <c r="AF358" s="18">
        <v>0.18460694196729999</v>
      </c>
      <c r="AG358" s="18">
        <v>0.18098909090910001</v>
      </c>
      <c r="AH358" s="18">
        <v>0.1815435862692</v>
      </c>
      <c r="AI358" s="18">
        <v>0.1808971712172</v>
      </c>
      <c r="AJ358" s="18">
        <v>0.1719763929291</v>
      </c>
      <c r="AK358" s="18">
        <v>0.1716911863226</v>
      </c>
      <c r="AL358" s="18">
        <v>0.17380781992059999</v>
      </c>
      <c r="AM358" s="18">
        <v>0.17061623373340001</v>
      </c>
      <c r="AN358" s="18">
        <v>0.16850347315969999</v>
      </c>
      <c r="AO358" s="220">
        <v>0.16251135560710001</v>
      </c>
      <c r="AP358" s="220">
        <v>0.1611260965712</v>
      </c>
      <c r="AQ358" s="18"/>
      <c r="AR358" s="18"/>
      <c r="AS358" s="18"/>
      <c r="AT358" s="18"/>
    </row>
    <row r="359" spans="1:46" s="54" customFormat="1" x14ac:dyDescent="0.2">
      <c r="A359" s="16" t="s">
        <v>24</v>
      </c>
      <c r="B359" s="53"/>
      <c r="C359" s="53"/>
      <c r="D359" s="53"/>
      <c r="E359" s="53"/>
      <c r="F359" s="53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>
        <v>9.1725214676029995E-2</v>
      </c>
      <c r="AB359" s="18">
        <v>8.8211046990930006E-2</v>
      </c>
      <c r="AC359" s="18">
        <v>9.2522681605070003E-2</v>
      </c>
      <c r="AD359" s="18">
        <v>9.3526867531709995E-2</v>
      </c>
      <c r="AE359" s="18">
        <v>9.3073040716800004E-2</v>
      </c>
      <c r="AF359" s="18">
        <v>9.3291260803950005E-2</v>
      </c>
      <c r="AG359" s="18">
        <v>8.8727272727270004E-2</v>
      </c>
      <c r="AH359" s="18">
        <v>8.8118224932249994E-2</v>
      </c>
      <c r="AI359" s="18">
        <v>8.8513966174919995E-2</v>
      </c>
      <c r="AJ359" s="18">
        <v>8.3505817856339995E-2</v>
      </c>
      <c r="AK359" s="18">
        <v>8.3527614760029997E-2</v>
      </c>
      <c r="AL359" s="18">
        <v>8.2532040856160005E-2</v>
      </c>
      <c r="AM359" s="18">
        <v>8.3219403514099996E-2</v>
      </c>
      <c r="AN359" s="18">
        <v>7.9514493998669999E-2</v>
      </c>
      <c r="AO359" s="220">
        <v>7.8366306651859993E-2</v>
      </c>
      <c r="AP359" s="220">
        <v>8.0058807805400006E-2</v>
      </c>
      <c r="AQ359" s="18"/>
      <c r="AR359" s="18"/>
      <c r="AS359" s="18"/>
      <c r="AT359" s="18"/>
    </row>
    <row r="360" spans="1:46" s="54" customFormat="1" x14ac:dyDescent="0.2">
      <c r="A360" s="36" t="s">
        <v>795</v>
      </c>
      <c r="B360" s="53"/>
      <c r="C360" s="53"/>
      <c r="D360" s="53"/>
      <c r="E360" s="53"/>
      <c r="F360" s="53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>
        <v>2.179287015353E-2</v>
      </c>
      <c r="AB360" s="18">
        <v>2.0483226583800002E-2</v>
      </c>
      <c r="AC360" s="18">
        <v>2.2042257809170001E-2</v>
      </c>
      <c r="AD360" s="18">
        <v>2.4924858881309998E-2</v>
      </c>
      <c r="AE360" s="18">
        <v>2.4810026085970001E-2</v>
      </c>
      <c r="AF360" s="18">
        <v>2.415969268761E-2</v>
      </c>
      <c r="AG360" s="18">
        <v>2.0610909090909998E-2</v>
      </c>
      <c r="AH360" s="18">
        <v>2.0607497741639998E-2</v>
      </c>
      <c r="AI360" s="18">
        <v>2.075443321803E-2</v>
      </c>
      <c r="AJ360" s="18">
        <v>1.9495412844040001E-2</v>
      </c>
      <c r="AK360" s="18">
        <v>1.965592089396E-2</v>
      </c>
      <c r="AL360" s="18">
        <v>2.0102790970010002E-2</v>
      </c>
      <c r="AM360" s="18">
        <v>1.9507316826170001E-2</v>
      </c>
      <c r="AN360" s="18">
        <v>1.7292162686239999E-2</v>
      </c>
      <c r="AO360" s="220">
        <v>1.7904007267589998E-2</v>
      </c>
      <c r="AP360" s="220">
        <v>1.9246190858060001E-2</v>
      </c>
      <c r="AQ360" s="18"/>
      <c r="AR360" s="18"/>
      <c r="AS360" s="18"/>
      <c r="AT360" s="18"/>
    </row>
    <row r="361" spans="1:46" s="54" customFormat="1" x14ac:dyDescent="0.2">
      <c r="A361" s="16"/>
      <c r="B361" s="53"/>
      <c r="C361" s="53"/>
      <c r="D361" s="53"/>
      <c r="E361" s="53"/>
      <c r="F361" s="53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220"/>
      <c r="AP361" s="220"/>
      <c r="AQ361" s="18"/>
      <c r="AR361" s="18"/>
      <c r="AS361" s="18"/>
      <c r="AT361" s="18"/>
    </row>
    <row r="362" spans="1:46" ht="12.75" x14ac:dyDescent="0.2">
      <c r="A362" s="49" t="s">
        <v>830</v>
      </c>
      <c r="B362" s="50"/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220"/>
      <c r="AP362" s="220"/>
      <c r="AQ362" s="18"/>
      <c r="AR362" s="18"/>
      <c r="AS362" s="18"/>
      <c r="AT362" s="18"/>
    </row>
    <row r="363" spans="1:46" x14ac:dyDescent="0.2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220"/>
      <c r="AP363" s="220"/>
      <c r="AQ363" s="18"/>
      <c r="AR363" s="18"/>
      <c r="AS363" s="18"/>
      <c r="AT363" s="18"/>
    </row>
    <row r="364" spans="1:46" s="54" customFormat="1" x14ac:dyDescent="0.2">
      <c r="A364" s="16" t="s">
        <v>10</v>
      </c>
      <c r="B364" s="53"/>
      <c r="C364" s="53"/>
      <c r="D364" s="53"/>
      <c r="E364" s="53"/>
      <c r="F364" s="53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>
        <v>2.4458803343919999E-3</v>
      </c>
      <c r="AB364" s="18">
        <v>2.0635725146620001E-3</v>
      </c>
      <c r="AC364" s="18">
        <v>1.7084282460140001E-3</v>
      </c>
      <c r="AD364" s="18">
        <v>1.3389178797029999E-3</v>
      </c>
      <c r="AE364" s="18">
        <v>1.1326160098600001E-3</v>
      </c>
      <c r="AF364" s="18">
        <v>1.4108442620319999E-3</v>
      </c>
      <c r="AG364" s="18">
        <v>1.4904517932000001E-3</v>
      </c>
      <c r="AH364" s="18">
        <v>1.7879871507360001E-3</v>
      </c>
      <c r="AI364" s="18">
        <v>1.890917685989E-3</v>
      </c>
      <c r="AJ364" s="18">
        <v>1.9299619601699999E-3</v>
      </c>
      <c r="AK364" s="18">
        <v>1.6164935340259999E-3</v>
      </c>
      <c r="AL364" s="18">
        <v>1.560501407009E-3</v>
      </c>
      <c r="AM364" s="18">
        <v>1.5246151576259999E-3</v>
      </c>
      <c r="AN364" s="18">
        <v>1.6519959563080001E-3</v>
      </c>
      <c r="AO364" s="220">
        <v>1.644259599574E-3</v>
      </c>
      <c r="AP364" s="220">
        <v>1.7220916432010001E-3</v>
      </c>
      <c r="AQ364" s="18"/>
      <c r="AR364" s="18"/>
      <c r="AS364" s="18"/>
      <c r="AT364" s="18"/>
    </row>
    <row r="365" spans="1:46" s="54" customFormat="1" x14ac:dyDescent="0.2">
      <c r="A365" s="16" t="s">
        <v>11</v>
      </c>
      <c r="B365" s="53"/>
      <c r="C365" s="53"/>
      <c r="D365" s="53"/>
      <c r="E365" s="53"/>
      <c r="F365" s="53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>
        <v>1.3507100354110001E-3</v>
      </c>
      <c r="AB365" s="18">
        <v>1.4481210629209999E-3</v>
      </c>
      <c r="AC365" s="18">
        <v>1.8863895216399999E-3</v>
      </c>
      <c r="AD365" s="18">
        <v>2.4718483932990002E-3</v>
      </c>
      <c r="AE365" s="18">
        <v>1.832172957127E-3</v>
      </c>
      <c r="AF365" s="18">
        <v>1.6994260429020001E-3</v>
      </c>
      <c r="AG365" s="18">
        <v>2.17357553175E-3</v>
      </c>
      <c r="AH365" s="18">
        <v>1.757682283775E-3</v>
      </c>
      <c r="AI365" s="18">
        <v>1.625007386397E-3</v>
      </c>
      <c r="AJ365" s="18">
        <v>1.9579324233609998E-3</v>
      </c>
      <c r="AK365" s="18">
        <v>2.4379902480390001E-3</v>
      </c>
      <c r="AL365" s="18">
        <v>1.8163213097980001E-3</v>
      </c>
      <c r="AM365" s="18">
        <v>1.6475679929179999E-3</v>
      </c>
      <c r="AN365" s="18">
        <v>1.331459427472E-3</v>
      </c>
      <c r="AO365" s="220">
        <v>1.378276429055E-3</v>
      </c>
      <c r="AP365" s="220">
        <v>1.629005608434E-3</v>
      </c>
      <c r="AQ365" s="18"/>
      <c r="AR365" s="18"/>
      <c r="AS365" s="18"/>
      <c r="AT365" s="18"/>
    </row>
    <row r="366" spans="1:46" s="54" customFormat="1" x14ac:dyDescent="0.2">
      <c r="A366" s="16" t="s">
        <v>629</v>
      </c>
      <c r="B366" s="53"/>
      <c r="C366" s="53"/>
      <c r="D366" s="53"/>
      <c r="E366" s="53"/>
      <c r="F366" s="53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>
        <v>0</v>
      </c>
      <c r="AB366" s="18">
        <v>0</v>
      </c>
      <c r="AC366" s="18">
        <v>0</v>
      </c>
      <c r="AD366" s="18">
        <v>3.4331227684999998E-5</v>
      </c>
      <c r="AE366" s="18">
        <v>0</v>
      </c>
      <c r="AF366" s="18">
        <v>0</v>
      </c>
      <c r="AG366" s="18">
        <v>0</v>
      </c>
      <c r="AH366" s="18">
        <v>3.0304866962E-5</v>
      </c>
      <c r="AI366" s="18">
        <v>0</v>
      </c>
      <c r="AJ366" s="18">
        <v>0</v>
      </c>
      <c r="AK366" s="18">
        <v>5.2999788001000001E-5</v>
      </c>
      <c r="AL366" s="18">
        <v>0</v>
      </c>
      <c r="AM366" s="18">
        <v>0</v>
      </c>
      <c r="AN366" s="18">
        <v>0</v>
      </c>
      <c r="AO366" s="220">
        <v>0</v>
      </c>
      <c r="AP366" s="220">
        <v>0</v>
      </c>
      <c r="AQ366" s="18"/>
      <c r="AR366" s="18"/>
      <c r="AS366" s="18"/>
      <c r="AT366" s="18"/>
    </row>
    <row r="367" spans="1:46" s="54" customFormat="1" x14ac:dyDescent="0.2">
      <c r="A367" s="16" t="s">
        <v>13</v>
      </c>
      <c r="B367" s="53"/>
      <c r="C367" s="53"/>
      <c r="D367" s="53"/>
      <c r="E367" s="53"/>
      <c r="F367" s="53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>
        <v>2.6795166648410002E-2</v>
      </c>
      <c r="AB367" s="18">
        <v>2.787633046123E-2</v>
      </c>
      <c r="AC367" s="18">
        <v>2.87229498861E-2</v>
      </c>
      <c r="AD367" s="18">
        <v>2.8014281790719998E-2</v>
      </c>
      <c r="AE367" s="18">
        <v>2.7615843299239998E-2</v>
      </c>
      <c r="AF367" s="18">
        <v>2.7319075255719999E-2</v>
      </c>
      <c r="AG367" s="18">
        <v>2.67039279615E-2</v>
      </c>
      <c r="AH367" s="18">
        <v>2.7274380265470001E-2</v>
      </c>
      <c r="AI367" s="18">
        <v>2.727057850263E-2</v>
      </c>
      <c r="AJ367" s="18">
        <v>2.766278809577E-2</v>
      </c>
      <c r="AK367" s="18">
        <v>2.7427390290440001E-2</v>
      </c>
      <c r="AL367" s="18">
        <v>2.7654131491429999E-2</v>
      </c>
      <c r="AM367" s="18">
        <v>2.8082427580780001E-2</v>
      </c>
      <c r="AN367" s="18">
        <v>2.9933180462070001E-2</v>
      </c>
      <c r="AO367" s="220">
        <v>3.237740593868E-2</v>
      </c>
      <c r="AP367" s="220">
        <v>3.3231714412050001E-2</v>
      </c>
      <c r="AQ367" s="18"/>
      <c r="AR367" s="18"/>
      <c r="AS367" s="18"/>
      <c r="AT367" s="18"/>
    </row>
    <row r="368" spans="1:46" s="54" customFormat="1" x14ac:dyDescent="0.2">
      <c r="A368" s="16" t="s">
        <v>14</v>
      </c>
      <c r="B368" s="53"/>
      <c r="C368" s="53"/>
      <c r="D368" s="53"/>
      <c r="E368" s="53"/>
      <c r="F368" s="53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>
        <v>1.6756105574420001E-2</v>
      </c>
      <c r="AB368" s="18">
        <v>1.7160234595609999E-2</v>
      </c>
      <c r="AC368" s="18">
        <v>1.6941913439640001E-2</v>
      </c>
      <c r="AD368" s="18">
        <v>1.6547651744030001E-2</v>
      </c>
      <c r="AE368" s="18">
        <v>1.608980978713E-2</v>
      </c>
      <c r="AF368" s="18">
        <v>1.54230929554E-2</v>
      </c>
      <c r="AG368" s="18">
        <v>1.509082440615E-2</v>
      </c>
      <c r="AH368" s="18">
        <v>1.548578701739E-2</v>
      </c>
      <c r="AI368" s="18">
        <v>1.598416356438E-2</v>
      </c>
      <c r="AJ368" s="18">
        <v>1.577534123965E-2</v>
      </c>
      <c r="AK368" s="18">
        <v>1.6005935976259999E-2</v>
      </c>
      <c r="AL368" s="18">
        <v>1.5195702225629999E-2</v>
      </c>
      <c r="AM368" s="18">
        <v>1.625436482565E-2</v>
      </c>
      <c r="AN368" s="18">
        <v>1.688980940405E-2</v>
      </c>
      <c r="AO368" s="220">
        <v>1.8788083953959998E-2</v>
      </c>
      <c r="AP368" s="220">
        <v>1.964115333597E-2</v>
      </c>
      <c r="AQ368" s="18"/>
      <c r="AR368" s="18"/>
      <c r="AS368" s="18"/>
      <c r="AT368" s="18"/>
    </row>
    <row r="369" spans="1:46" s="54" customFormat="1" x14ac:dyDescent="0.2">
      <c r="A369" s="16" t="s">
        <v>15</v>
      </c>
      <c r="B369" s="53"/>
      <c r="C369" s="53"/>
      <c r="D369" s="53"/>
      <c r="E369" s="53"/>
      <c r="F369" s="53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>
        <v>2.7379257474540002E-2</v>
      </c>
      <c r="AB369" s="18">
        <v>2.9034827311559999E-2</v>
      </c>
      <c r="AC369" s="18">
        <v>2.893650341686E-2</v>
      </c>
      <c r="AD369" s="18">
        <v>2.8014281790719998E-2</v>
      </c>
      <c r="AE369" s="18">
        <v>2.6949598587559999E-2</v>
      </c>
      <c r="AF369" s="18">
        <v>2.687017026325E-2</v>
      </c>
      <c r="AG369" s="18">
        <v>2.704548983077E-2</v>
      </c>
      <c r="AH369" s="18">
        <v>2.7698648402930001E-2</v>
      </c>
      <c r="AI369" s="18">
        <v>2.8718312355969999E-2</v>
      </c>
      <c r="AJ369" s="18">
        <v>2.724323114791E-2</v>
      </c>
      <c r="AK369" s="18">
        <v>2.7241891032439999E-2</v>
      </c>
      <c r="AL369" s="18">
        <v>2.7219237656690001E-2</v>
      </c>
      <c r="AM369" s="18">
        <v>2.7984065312549999E-2</v>
      </c>
      <c r="AN369" s="18">
        <v>3.074685011219E-2</v>
      </c>
      <c r="AO369" s="220">
        <v>3.1531095850660003E-2</v>
      </c>
      <c r="AP369" s="220">
        <v>3.2324125573059997E-2</v>
      </c>
      <c r="AQ369" s="18"/>
      <c r="AR369" s="18"/>
      <c r="AS369" s="18"/>
      <c r="AT369" s="18"/>
    </row>
    <row r="370" spans="1:46" s="54" customFormat="1" x14ac:dyDescent="0.2">
      <c r="A370" s="16" t="s">
        <v>16</v>
      </c>
      <c r="B370" s="53"/>
      <c r="C370" s="53"/>
      <c r="D370" s="53"/>
      <c r="E370" s="53"/>
      <c r="F370" s="53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>
        <v>4.9063629394369999E-2</v>
      </c>
      <c r="AB370" s="18">
        <v>5.0792846281950001E-2</v>
      </c>
      <c r="AC370" s="18">
        <v>5.0469817767649999E-2</v>
      </c>
      <c r="AD370" s="18">
        <v>5.05012359242E-2</v>
      </c>
      <c r="AE370" s="18">
        <v>4.9202171957759999E-2</v>
      </c>
      <c r="AF370" s="18">
        <v>4.8866514894030003E-2</v>
      </c>
      <c r="AG370" s="18">
        <v>4.8998602701439999E-2</v>
      </c>
      <c r="AH370" s="18">
        <v>4.909388447785E-2</v>
      </c>
      <c r="AI370" s="18">
        <v>4.8897949536129998E-2</v>
      </c>
      <c r="AJ370" s="18">
        <v>4.90322219736E-2</v>
      </c>
      <c r="AK370" s="18">
        <v>4.8229807080770001E-2</v>
      </c>
      <c r="AL370" s="18">
        <v>4.8349961627010003E-2</v>
      </c>
      <c r="AM370" s="18">
        <v>4.7656518959329999E-2</v>
      </c>
      <c r="AN370" s="18">
        <v>5.2321424168450002E-2</v>
      </c>
      <c r="AO370" s="220">
        <v>5.4478189380019998E-2</v>
      </c>
      <c r="AP370" s="220">
        <v>5.5037118056360003E-2</v>
      </c>
      <c r="AQ370" s="18"/>
      <c r="AR370" s="18"/>
      <c r="AS370" s="18"/>
      <c r="AT370" s="18"/>
    </row>
    <row r="371" spans="1:46" s="54" customFormat="1" x14ac:dyDescent="0.2">
      <c r="A371" s="16" t="s">
        <v>17</v>
      </c>
      <c r="B371" s="53"/>
      <c r="C371" s="53"/>
      <c r="D371" s="53"/>
      <c r="E371" s="53"/>
      <c r="F371" s="53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>
        <v>8.0969590771359998E-2</v>
      </c>
      <c r="AB371" s="18">
        <v>8.5475345738900005E-2</v>
      </c>
      <c r="AC371" s="18">
        <v>8.3285876993169999E-2</v>
      </c>
      <c r="AD371" s="18">
        <v>8.1330678385060001E-2</v>
      </c>
      <c r="AE371" s="18">
        <v>7.8983310569970003E-2</v>
      </c>
      <c r="AF371" s="18">
        <v>8.0386058293519996E-2</v>
      </c>
      <c r="AG371" s="18">
        <v>7.9677068778140001E-2</v>
      </c>
      <c r="AH371" s="18">
        <v>7.9823019576940005E-2</v>
      </c>
      <c r="AI371" s="18">
        <v>8.0689003131830001E-2</v>
      </c>
      <c r="AJ371" s="18">
        <v>7.9771761020360002E-2</v>
      </c>
      <c r="AK371" s="18">
        <v>8.0294678821279997E-2</v>
      </c>
      <c r="AL371" s="18">
        <v>7.950882578665E-2</v>
      </c>
      <c r="AM371" s="18">
        <v>8.1443958097669994E-2</v>
      </c>
      <c r="AN371" s="18">
        <v>8.4621643612690006E-2</v>
      </c>
      <c r="AO371" s="220">
        <v>8.6734693877550006E-2</v>
      </c>
      <c r="AP371" s="220">
        <v>8.7012170999049995E-2</v>
      </c>
      <c r="AQ371" s="18"/>
      <c r="AR371" s="18"/>
      <c r="AS371" s="18"/>
      <c r="AT371" s="18"/>
    </row>
    <row r="372" spans="1:46" s="54" customFormat="1" x14ac:dyDescent="0.2">
      <c r="A372" s="16" t="s">
        <v>18</v>
      </c>
      <c r="B372" s="53"/>
      <c r="C372" s="53"/>
      <c r="D372" s="53"/>
      <c r="E372" s="53"/>
      <c r="F372" s="53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>
        <v>0.1112693023765</v>
      </c>
      <c r="AB372" s="18">
        <v>0.1138947215987</v>
      </c>
      <c r="AC372" s="18">
        <v>0.11414436218680001</v>
      </c>
      <c r="AD372" s="18">
        <v>0.1108212029662</v>
      </c>
      <c r="AE372" s="18">
        <v>0.1110963056731</v>
      </c>
      <c r="AF372" s="18">
        <v>0.1085067496072</v>
      </c>
      <c r="AG372" s="18">
        <v>0.1098897686695</v>
      </c>
      <c r="AH372" s="18">
        <v>0.1140978241106</v>
      </c>
      <c r="AI372" s="18">
        <v>0.1135732435147</v>
      </c>
      <c r="AJ372" s="18">
        <v>0.11549004251510001</v>
      </c>
      <c r="AK372" s="18">
        <v>0.1132075471698</v>
      </c>
      <c r="AL372" s="18">
        <v>0.1135584548478</v>
      </c>
      <c r="AM372" s="18">
        <v>0.113116608469</v>
      </c>
      <c r="AN372" s="18">
        <v>0.1164533865917</v>
      </c>
      <c r="AO372" s="220">
        <v>0.11432440274690001</v>
      </c>
      <c r="AP372" s="220">
        <v>0.1125177445254</v>
      </c>
      <c r="AQ372" s="18"/>
      <c r="AR372" s="18"/>
      <c r="AS372" s="18"/>
      <c r="AT372" s="18"/>
    </row>
    <row r="373" spans="1:46" s="54" customFormat="1" x14ac:dyDescent="0.2">
      <c r="A373" s="16" t="s">
        <v>19</v>
      </c>
      <c r="B373" s="53"/>
      <c r="C373" s="53"/>
      <c r="D373" s="53"/>
      <c r="E373" s="53"/>
      <c r="F373" s="53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>
        <v>0.12393677216810001</v>
      </c>
      <c r="AB373" s="18">
        <v>0.1247194265441</v>
      </c>
      <c r="AC373" s="18">
        <v>0.12514236902049999</v>
      </c>
      <c r="AD373" s="18">
        <v>0.12324910738809999</v>
      </c>
      <c r="AE373" s="18">
        <v>0.1244211999067</v>
      </c>
      <c r="AF373" s="18">
        <v>0.1243466829128</v>
      </c>
      <c r="AG373" s="18">
        <v>0.1268747088961</v>
      </c>
      <c r="AH373" s="18">
        <v>0.1242196496757</v>
      </c>
      <c r="AI373" s="18">
        <v>0.12530284228560001</v>
      </c>
      <c r="AJ373" s="18">
        <v>0.12651040501229999</v>
      </c>
      <c r="AK373" s="18">
        <v>0.12727899088399999</v>
      </c>
      <c r="AL373" s="18">
        <v>0.1282169352776</v>
      </c>
      <c r="AM373" s="18">
        <v>0.12575615993700001</v>
      </c>
      <c r="AN373" s="18">
        <v>0.12523115615059999</v>
      </c>
      <c r="AO373" s="220">
        <v>0.12718831608469999</v>
      </c>
      <c r="AP373" s="220">
        <v>0.12543343184940001</v>
      </c>
      <c r="AQ373" s="18"/>
      <c r="AR373" s="18"/>
      <c r="AS373" s="18"/>
      <c r="AT373" s="18"/>
    </row>
    <row r="374" spans="1:46" s="54" customFormat="1" x14ac:dyDescent="0.2">
      <c r="A374" s="16" t="s">
        <v>20</v>
      </c>
      <c r="B374" s="53"/>
      <c r="C374" s="53"/>
      <c r="D374" s="53"/>
      <c r="E374" s="53"/>
      <c r="F374" s="53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>
        <v>0.12882853283689999</v>
      </c>
      <c r="AB374" s="18">
        <v>0.12942581999860001</v>
      </c>
      <c r="AC374" s="18">
        <v>0.1282744874715</v>
      </c>
      <c r="AD374" s="18">
        <v>0.1301840153804</v>
      </c>
      <c r="AE374" s="18">
        <v>0.13025084113390001</v>
      </c>
      <c r="AF374" s="18">
        <v>0.1307596113765</v>
      </c>
      <c r="AG374" s="18">
        <v>0.12942089737619999</v>
      </c>
      <c r="AH374" s="18">
        <v>0.13009879386629999</v>
      </c>
      <c r="AI374" s="18">
        <v>0.12837558352539999</v>
      </c>
      <c r="AJ374" s="18">
        <v>0.12913962855219999</v>
      </c>
      <c r="AK374" s="18">
        <v>0.1298494806021</v>
      </c>
      <c r="AL374" s="18">
        <v>0.1275773855206</v>
      </c>
      <c r="AM374" s="18">
        <v>0.12801849210640001</v>
      </c>
      <c r="AN374" s="18">
        <v>0.12905293784060001</v>
      </c>
      <c r="AO374" s="220">
        <v>0.123948157462</v>
      </c>
      <c r="AP374" s="220">
        <v>0.1233622675758</v>
      </c>
      <c r="AQ374" s="18"/>
      <c r="AR374" s="18"/>
      <c r="AS374" s="18"/>
      <c r="AT374" s="18"/>
    </row>
    <row r="375" spans="1:46" s="54" customFormat="1" x14ac:dyDescent="0.2">
      <c r="A375" s="16" t="s">
        <v>21</v>
      </c>
      <c r="B375" s="53"/>
      <c r="C375" s="53"/>
      <c r="D375" s="53"/>
      <c r="E375" s="53"/>
      <c r="F375" s="53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>
        <v>0.1239002664914</v>
      </c>
      <c r="AB375" s="18">
        <v>0.1220766056042</v>
      </c>
      <c r="AC375" s="18">
        <v>0.12094248291570001</v>
      </c>
      <c r="AD375" s="18">
        <v>0.1203309530349</v>
      </c>
      <c r="AE375" s="18">
        <v>0.1227222758919</v>
      </c>
      <c r="AF375" s="18">
        <v>0.12097989546930001</v>
      </c>
      <c r="AG375" s="18">
        <v>0.12004347151060001</v>
      </c>
      <c r="AH375" s="18">
        <v>0.12146190678219999</v>
      </c>
      <c r="AI375" s="18">
        <v>0.12101873190329999</v>
      </c>
      <c r="AJ375" s="18">
        <v>0.1218393376594</v>
      </c>
      <c r="AK375" s="18">
        <v>0.1181895272419</v>
      </c>
      <c r="AL375" s="18">
        <v>0.1196213865439</v>
      </c>
      <c r="AM375" s="18">
        <v>0.1227315201889</v>
      </c>
      <c r="AN375" s="18">
        <v>0.11970806519219999</v>
      </c>
      <c r="AO375" s="220">
        <v>0.1179030854048</v>
      </c>
      <c r="AP375" s="220">
        <v>0.11628772893350001</v>
      </c>
      <c r="AQ375" s="18"/>
      <c r="AR375" s="18"/>
      <c r="AS375" s="18"/>
      <c r="AT375" s="18"/>
    </row>
    <row r="376" spans="1:46" s="54" customFormat="1" x14ac:dyDescent="0.2">
      <c r="A376" s="16" t="s">
        <v>22</v>
      </c>
      <c r="B376" s="53"/>
      <c r="C376" s="53"/>
      <c r="D376" s="53"/>
      <c r="E376" s="53"/>
      <c r="F376" s="53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>
        <v>0.1208337896543</v>
      </c>
      <c r="AB376" s="18">
        <v>0.1199406270364</v>
      </c>
      <c r="AC376" s="18">
        <v>0.1190916856492</v>
      </c>
      <c r="AD376" s="18">
        <v>0.1214638835485</v>
      </c>
      <c r="AE376" s="18">
        <v>0.1219560944735</v>
      </c>
      <c r="AF376" s="18">
        <v>0.12569339789010001</v>
      </c>
      <c r="AG376" s="18">
        <v>0.12706101537030001</v>
      </c>
      <c r="AH376" s="18">
        <v>0.1230983695982</v>
      </c>
      <c r="AI376" s="18">
        <v>0.1227619216451</v>
      </c>
      <c r="AJ376" s="18">
        <v>0.1221749832177</v>
      </c>
      <c r="AK376" s="18">
        <v>0.12425800296800001</v>
      </c>
      <c r="AL376" s="18">
        <v>0.12537733435660001</v>
      </c>
      <c r="AM376" s="18">
        <v>0.1237151428712</v>
      </c>
      <c r="AN376" s="18">
        <v>0.12212441748650001</v>
      </c>
      <c r="AO376" s="220">
        <v>0.1182174291518</v>
      </c>
      <c r="AP376" s="220">
        <v>0.11945265411559999</v>
      </c>
      <c r="AQ376" s="18"/>
      <c r="AR376" s="18"/>
      <c r="AS376" s="18"/>
      <c r="AT376" s="18"/>
    </row>
    <row r="377" spans="1:46" s="54" customFormat="1" x14ac:dyDescent="0.2">
      <c r="A377" s="16" t="s">
        <v>23</v>
      </c>
      <c r="B377" s="53"/>
      <c r="C377" s="53"/>
      <c r="D377" s="53"/>
      <c r="E377" s="53"/>
      <c r="F377" s="53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>
        <v>0.1180228525536</v>
      </c>
      <c r="AB377" s="18">
        <v>0.1141119397582</v>
      </c>
      <c r="AC377" s="18">
        <v>0.114500284738</v>
      </c>
      <c r="AD377" s="18">
        <v>0.11748146113709999</v>
      </c>
      <c r="AE377" s="18">
        <v>0.11875811985739999</v>
      </c>
      <c r="AF377" s="18">
        <v>0.1187994997916</v>
      </c>
      <c r="AG377" s="18">
        <v>0.1183046110852</v>
      </c>
      <c r="AH377" s="18">
        <v>0.1165828232014</v>
      </c>
      <c r="AI377" s="18">
        <v>0.11661643916559999</v>
      </c>
      <c r="AJ377" s="18">
        <v>0.11621727455810001</v>
      </c>
      <c r="AK377" s="18">
        <v>0.1167585329659</v>
      </c>
      <c r="AL377" s="18">
        <v>0.1178050652341</v>
      </c>
      <c r="AM377" s="18">
        <v>0.11601829538190001</v>
      </c>
      <c r="AN377" s="18">
        <v>0.1098700594225</v>
      </c>
      <c r="AO377" s="220">
        <v>0.1105039172067</v>
      </c>
      <c r="AP377" s="220">
        <v>0.1090037467129</v>
      </c>
      <c r="AQ377" s="18"/>
      <c r="AR377" s="18"/>
      <c r="AS377" s="18"/>
      <c r="AT377" s="18"/>
    </row>
    <row r="378" spans="1:46" s="54" customFormat="1" x14ac:dyDescent="0.2">
      <c r="A378" s="16" t="s">
        <v>24</v>
      </c>
      <c r="B378" s="53"/>
      <c r="C378" s="53"/>
      <c r="D378" s="53"/>
      <c r="E378" s="53"/>
      <c r="F378" s="53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>
        <v>5.7167889606830002E-2</v>
      </c>
      <c r="AB378" s="18">
        <v>5.1915140105710002E-2</v>
      </c>
      <c r="AC378" s="18">
        <v>5.4207004555809998E-2</v>
      </c>
      <c r="AD378" s="18">
        <v>5.4895633067839997E-2</v>
      </c>
      <c r="AE378" s="18">
        <v>5.4998500949400002E-2</v>
      </c>
      <c r="AF378" s="18">
        <v>5.5183249430849998E-2</v>
      </c>
      <c r="AG378" s="18">
        <v>5.5270920664489999E-2</v>
      </c>
      <c r="AH378" s="18">
        <v>5.4973028668400002E-2</v>
      </c>
      <c r="AI378" s="18">
        <v>5.5368433492880002E-2</v>
      </c>
      <c r="AJ378" s="18">
        <v>5.297605728351E-2</v>
      </c>
      <c r="AK378" s="18">
        <v>5.4801780792879999E-2</v>
      </c>
      <c r="AL378" s="18">
        <v>5.4182655410590003E-2</v>
      </c>
      <c r="AM378" s="18">
        <v>5.3558255053360003E-2</v>
      </c>
      <c r="AN378" s="18">
        <v>5.0324235027250003E-2</v>
      </c>
      <c r="AO378" s="220">
        <v>4.9859754328270001E-2</v>
      </c>
      <c r="AP378" s="220">
        <v>5.2011821926420003E-2</v>
      </c>
      <c r="AQ378" s="18"/>
      <c r="AR378" s="18"/>
      <c r="AS378" s="18"/>
      <c r="AT378" s="18"/>
    </row>
    <row r="379" spans="1:46" s="54" customFormat="1" x14ac:dyDescent="0.2">
      <c r="A379" s="36" t="s">
        <v>795</v>
      </c>
      <c r="B379" s="53"/>
      <c r="C379" s="53"/>
      <c r="D379" s="53"/>
      <c r="E379" s="53"/>
      <c r="F379" s="53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>
        <v>1.1280254079509999E-2</v>
      </c>
      <c r="AB379" s="18">
        <v>1.00644413873E-2</v>
      </c>
      <c r="AC379" s="18">
        <v>1.174544419134E-2</v>
      </c>
      <c r="AD379" s="18">
        <v>1.332051634166E-2</v>
      </c>
      <c r="AE379" s="18">
        <v>1.399113894533E-2</v>
      </c>
      <c r="AF379" s="18">
        <v>1.375573155481E-2</v>
      </c>
      <c r="AG379" s="18">
        <v>1.195466542462E-2</v>
      </c>
      <c r="AH379" s="18">
        <v>1.2515910055150001E-2</v>
      </c>
      <c r="AI379" s="18">
        <v>1.1906872303970001E-2</v>
      </c>
      <c r="AJ379" s="18">
        <v>1.227903334079E-2</v>
      </c>
      <c r="AK379" s="18">
        <v>1.23489506042E-2</v>
      </c>
      <c r="AL379" s="18">
        <v>1.235610130468E-2</v>
      </c>
      <c r="AM379" s="18">
        <v>1.2492008065710001E-2</v>
      </c>
      <c r="AN379" s="18">
        <v>9.7393791454000005E-3</v>
      </c>
      <c r="AO379" s="220">
        <v>1.112293258536E-2</v>
      </c>
      <c r="AP379" s="220">
        <v>1.1333224732959999E-2</v>
      </c>
      <c r="AQ379" s="18"/>
      <c r="AR379" s="18"/>
      <c r="AS379" s="18"/>
      <c r="AT379" s="18"/>
    </row>
    <row r="380" spans="1:46" s="54" customFormat="1" x14ac:dyDescent="0.2">
      <c r="A380" s="16"/>
      <c r="B380" s="53"/>
      <c r="C380" s="53"/>
      <c r="D380" s="53"/>
      <c r="E380" s="53"/>
      <c r="F380" s="53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220"/>
      <c r="AP380" s="220"/>
      <c r="AQ380" s="18"/>
      <c r="AR380" s="18"/>
      <c r="AS380" s="18"/>
      <c r="AT380" s="18"/>
    </row>
    <row r="381" spans="1:46" s="17" customFormat="1" x14ac:dyDescent="0.2">
      <c r="A381" s="36" t="s">
        <v>135</v>
      </c>
      <c r="B381" s="37"/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762.29</v>
      </c>
      <c r="R381" s="17">
        <v>762.71</v>
      </c>
      <c r="S381" s="17">
        <v>762.8</v>
      </c>
      <c r="T381" s="17">
        <v>762.85</v>
      </c>
      <c r="U381" s="17">
        <v>762.49</v>
      </c>
      <c r="V381" s="17">
        <v>762.03</v>
      </c>
      <c r="W381" s="17">
        <v>761.69</v>
      </c>
      <c r="X381" s="17">
        <v>761.37</v>
      </c>
      <c r="Y381" s="17">
        <v>761.1</v>
      </c>
      <c r="Z381" s="17">
        <v>761.28</v>
      </c>
      <c r="AA381" s="17">
        <v>761.11</v>
      </c>
      <c r="AB381" s="17">
        <v>760.16</v>
      </c>
      <c r="AC381" s="17">
        <v>760.69</v>
      </c>
      <c r="AD381" s="17">
        <v>761.13</v>
      </c>
      <c r="AE381" s="17">
        <v>761.63</v>
      </c>
      <c r="AF381" s="17">
        <v>761.67</v>
      </c>
      <c r="AG381" s="17">
        <v>761</v>
      </c>
      <c r="AH381" s="17">
        <v>760.97</v>
      </c>
      <c r="AI381" s="17">
        <v>760.77</v>
      </c>
      <c r="AJ381" s="17">
        <v>759.03</v>
      </c>
      <c r="AK381" s="17">
        <v>758.94</v>
      </c>
      <c r="AL381" s="17">
        <v>759.11</v>
      </c>
      <c r="AM381" s="17">
        <v>758.31</v>
      </c>
      <c r="AN381" s="17">
        <v>756.65</v>
      </c>
      <c r="AO381" s="218">
        <v>754.6</v>
      </c>
      <c r="AP381" s="218">
        <v>754.57</v>
      </c>
    </row>
    <row r="382" spans="1:46" s="17" customFormat="1" x14ac:dyDescent="0.2">
      <c r="A382" s="36" t="s">
        <v>136</v>
      </c>
      <c r="B382" s="37"/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734.7</v>
      </c>
      <c r="R382" s="17">
        <v>734.85</v>
      </c>
      <c r="S382" s="17">
        <v>736.25</v>
      </c>
      <c r="T382" s="17">
        <v>737.07</v>
      </c>
      <c r="U382" s="17">
        <v>735.86</v>
      </c>
      <c r="V382" s="17">
        <v>735.07</v>
      </c>
      <c r="W382" s="17">
        <v>735.02</v>
      </c>
      <c r="X382" s="17">
        <v>735.4</v>
      </c>
      <c r="Y382" s="17">
        <v>733.55</v>
      </c>
      <c r="Z382" s="17">
        <v>734.09</v>
      </c>
      <c r="AA382" s="17">
        <v>733.48</v>
      </c>
      <c r="AB382" s="17">
        <v>731.64</v>
      </c>
      <c r="AC382" s="17">
        <v>732.31</v>
      </c>
      <c r="AD382" s="17">
        <v>733.41</v>
      </c>
      <c r="AE382" s="17">
        <v>733.82</v>
      </c>
      <c r="AF382" s="17">
        <v>733.87</v>
      </c>
      <c r="AG382" s="17">
        <v>733.84</v>
      </c>
      <c r="AH382" s="17">
        <v>733.35</v>
      </c>
      <c r="AI382" s="17">
        <v>732.98</v>
      </c>
      <c r="AJ382" s="17">
        <v>732.72</v>
      </c>
      <c r="AK382" s="17">
        <v>733.16</v>
      </c>
      <c r="AL382" s="17">
        <v>733.1</v>
      </c>
      <c r="AM382" s="17">
        <v>732.66</v>
      </c>
      <c r="AN382" s="17">
        <v>730.32</v>
      </c>
      <c r="AO382" s="218">
        <v>729.67</v>
      </c>
      <c r="AP382" s="218">
        <v>729.92</v>
      </c>
    </row>
    <row r="383" spans="1:46" ht="12.75" x14ac:dyDescent="0.2">
      <c r="A383" s="49" t="s">
        <v>137</v>
      </c>
      <c r="B383" s="50"/>
      <c r="C383" s="7"/>
      <c r="D383" s="7"/>
      <c r="E383" s="7"/>
      <c r="F383" s="7"/>
    </row>
    <row r="384" spans="1:46" x14ac:dyDescent="0.2">
      <c r="A384" s="16" t="s">
        <v>2224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7.0240893700529994E-2</v>
      </c>
      <c r="R384" s="18">
        <v>5.2899092365189998E-2</v>
      </c>
      <c r="S384" s="18">
        <v>6.9314449917900006E-2</v>
      </c>
      <c r="T384" s="18">
        <v>7.767105654025E-2</v>
      </c>
      <c r="U384" s="18">
        <v>7.0870546478659993E-2</v>
      </c>
      <c r="V384" s="18">
        <v>6.368246720437E-2</v>
      </c>
      <c r="W384" s="18">
        <v>7.0552756559580002E-2</v>
      </c>
      <c r="X384" s="18">
        <v>6.3303816150119999E-2</v>
      </c>
      <c r="Y384" s="18">
        <v>6.9394385501799993E-2</v>
      </c>
      <c r="Z384" s="18">
        <v>6.9533979626989997E-2</v>
      </c>
      <c r="AA384" s="18">
        <v>6.0424605334780002E-2</v>
      </c>
      <c r="AB384" s="18">
        <v>6.1707997568460002E-2</v>
      </c>
      <c r="AC384" s="18">
        <v>6.3565351660660005E-2</v>
      </c>
      <c r="AD384" s="18">
        <v>7.0312044327789994E-2</v>
      </c>
      <c r="AE384" s="18">
        <v>7.1658206429780005E-2</v>
      </c>
      <c r="AF384" s="18">
        <v>6.9309361742760006E-2</v>
      </c>
      <c r="AG384" s="18">
        <v>7.1610291991910005E-2</v>
      </c>
      <c r="AH384" s="18">
        <v>6.8599806405450006E-2</v>
      </c>
      <c r="AI384" s="18">
        <v>6.932522003694E-2</v>
      </c>
      <c r="AJ384" s="18">
        <v>8.7915902905069995E-2</v>
      </c>
      <c r="AK384" s="18">
        <v>8.4988096346440001E-2</v>
      </c>
      <c r="AL384" s="18">
        <v>7.3146176185869993E-2</v>
      </c>
      <c r="AM384" s="18">
        <v>6.480970766685E-2</v>
      </c>
      <c r="AN384" s="18">
        <v>7.1849234393400005E-2</v>
      </c>
      <c r="AO384" s="220">
        <v>8.1732509517569996E-2</v>
      </c>
      <c r="AP384" s="220">
        <v>7.7954081019350002E-2</v>
      </c>
      <c r="AQ384" s="18"/>
      <c r="AR384" s="18"/>
      <c r="AS384" s="18"/>
      <c r="AT384" s="18"/>
    </row>
    <row r="385" spans="1:46" x14ac:dyDescent="0.2">
      <c r="A385" s="16" t="s">
        <v>139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9.5947723694709997E-2</v>
      </c>
      <c r="R385" s="18">
        <v>8.3438334223169999E-2</v>
      </c>
      <c r="S385" s="18">
        <v>6.2602627257799998E-2</v>
      </c>
      <c r="T385" s="18">
        <v>4.2023962768590002E-2</v>
      </c>
      <c r="U385" s="18">
        <v>2.864528076233E-2</v>
      </c>
      <c r="V385" s="18">
        <v>3.8007373168399999E-2</v>
      </c>
      <c r="W385" s="18">
        <v>4.2309984289510001E-2</v>
      </c>
      <c r="X385" s="18">
        <v>4.1903858317519999E-2</v>
      </c>
      <c r="Y385" s="18">
        <v>3.9494390578199999E-2</v>
      </c>
      <c r="Z385" s="18">
        <v>3.9072880271639999E-2</v>
      </c>
      <c r="AA385" s="18">
        <v>4.0667328444710001E-2</v>
      </c>
      <c r="AB385" s="18">
        <v>4.0447651854049999E-2</v>
      </c>
      <c r="AC385" s="18">
        <v>4.13575948409E-2</v>
      </c>
      <c r="AD385" s="18">
        <v>3.6905803441239997E-2</v>
      </c>
      <c r="AE385" s="18">
        <v>3.6336717428089998E-2</v>
      </c>
      <c r="AF385" s="18">
        <v>4.2600499256570001E-2</v>
      </c>
      <c r="AG385" s="18">
        <v>4.9739809193409999E-2</v>
      </c>
      <c r="AH385" s="18">
        <v>5.2901813896720003E-2</v>
      </c>
      <c r="AI385" s="18">
        <v>4.698196240356E-2</v>
      </c>
      <c r="AJ385" s="18">
        <v>4.7033827695379997E-2</v>
      </c>
      <c r="AK385" s="18">
        <v>4.4249670820750001E-2</v>
      </c>
      <c r="AL385" s="18">
        <v>4.96547273314E-2</v>
      </c>
      <c r="AM385" s="18">
        <v>5.0130371558939998E-2</v>
      </c>
      <c r="AN385" s="18">
        <v>4.8158537029620002E-2</v>
      </c>
      <c r="AO385" s="220">
        <v>4.3699681707550002E-2</v>
      </c>
      <c r="AP385" s="220">
        <v>4.0413511239329999E-2</v>
      </c>
      <c r="AQ385" s="18"/>
      <c r="AR385" s="18"/>
      <c r="AS385" s="18"/>
      <c r="AT385" s="18"/>
    </row>
    <row r="386" spans="1:46" x14ac:dyDescent="0.2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0.3148224028985</v>
      </c>
      <c r="R386" s="18">
        <v>0.30144153764010001</v>
      </c>
      <c r="S386" s="18">
        <v>0.25786124794749998</v>
      </c>
      <c r="T386" s="18">
        <v>0.21703138924650001</v>
      </c>
      <c r="U386" s="18">
        <v>0.199031654482</v>
      </c>
      <c r="V386" s="18">
        <v>0.16647641147520001</v>
      </c>
      <c r="W386" s="18">
        <v>0.13482131570870001</v>
      </c>
      <c r="X386" s="18">
        <v>0.1079661255183</v>
      </c>
      <c r="Y386" s="18">
        <v>8.6078819567830006E-2</v>
      </c>
      <c r="Z386" s="18">
        <v>7.0321342453619998E-2</v>
      </c>
      <c r="AA386" s="18">
        <v>5.786288385795E-2</v>
      </c>
      <c r="AB386" s="18">
        <v>6.3313434231650007E-2</v>
      </c>
      <c r="AC386" s="18">
        <v>6.7970571316119999E-2</v>
      </c>
      <c r="AD386" s="18">
        <v>6.8664333624959994E-2</v>
      </c>
      <c r="AE386" s="18">
        <v>6.6356457980820002E-2</v>
      </c>
      <c r="AF386" s="18">
        <v>6.6158316168550002E-2</v>
      </c>
      <c r="AG386" s="18">
        <v>7.0294882914140003E-2</v>
      </c>
      <c r="AH386" s="18">
        <v>7.0030722612679994E-2</v>
      </c>
      <c r="AI386" s="18">
        <v>7.691785287406E-2</v>
      </c>
      <c r="AJ386" s="18">
        <v>8.0500472143529997E-2</v>
      </c>
      <c r="AK386" s="18">
        <v>8.1490151222950002E-2</v>
      </c>
      <c r="AL386" s="18">
        <v>8.2891255243630002E-2</v>
      </c>
      <c r="AM386" s="18">
        <v>8.4139798425510004E-2</v>
      </c>
      <c r="AN386" s="18">
        <v>8.5740653042389994E-2</v>
      </c>
      <c r="AO386" s="220">
        <v>9.0132933907509996E-2</v>
      </c>
      <c r="AP386" s="220">
        <v>8.8928957807430001E-2</v>
      </c>
      <c r="AQ386" s="18"/>
      <c r="AR386" s="18"/>
      <c r="AS386" s="18"/>
      <c r="AT386" s="18"/>
    </row>
    <row r="387" spans="1:46" x14ac:dyDescent="0.2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6.18732342729E-2</v>
      </c>
      <c r="R387" s="18">
        <v>0.1125040042712</v>
      </c>
      <c r="S387" s="18">
        <v>0.17142857142859999</v>
      </c>
      <c r="T387" s="18">
        <v>0.22853747895830001</v>
      </c>
      <c r="U387" s="18">
        <v>0.26951640593350001</v>
      </c>
      <c r="V387" s="18">
        <v>0.29876302936170002</v>
      </c>
      <c r="W387" s="18">
        <v>0.32220958159520002</v>
      </c>
      <c r="X387" s="18">
        <v>0.35308173448590002</v>
      </c>
      <c r="Y387" s="18">
        <v>0.3726585105843</v>
      </c>
      <c r="Z387" s="18">
        <v>0.38869478208090003</v>
      </c>
      <c r="AA387" s="18">
        <v>0.40062121745809998</v>
      </c>
      <c r="AB387" s="18">
        <v>0.3899184812257</v>
      </c>
      <c r="AC387" s="18">
        <v>0.35608101971</v>
      </c>
      <c r="AD387" s="18">
        <v>0.3193788276465</v>
      </c>
      <c r="AE387" s="18">
        <v>0.27858150028200002</v>
      </c>
      <c r="AF387" s="18">
        <v>0.23234527820600001</v>
      </c>
      <c r="AG387" s="18">
        <v>0.2208730847066</v>
      </c>
      <c r="AH387" s="18">
        <v>0.19753657954910001</v>
      </c>
      <c r="AI387" s="18">
        <v>0.17430457459519999</v>
      </c>
      <c r="AJ387" s="18">
        <v>0.15987613175580001</v>
      </c>
      <c r="AK387" s="18">
        <v>0.13510314283050001</v>
      </c>
      <c r="AL387" s="18">
        <v>0.1208131655373</v>
      </c>
      <c r="AM387" s="18">
        <v>0.10864714436139999</v>
      </c>
      <c r="AN387" s="18">
        <v>0.1160249171251</v>
      </c>
      <c r="AO387" s="220">
        <v>0.13096174249520001</v>
      </c>
      <c r="AP387" s="220">
        <v>0.13134992186559999</v>
      </c>
      <c r="AQ387" s="18"/>
      <c r="AR387" s="18"/>
      <c r="AS387" s="18"/>
      <c r="AT387" s="18"/>
    </row>
    <row r="388" spans="1:46" x14ac:dyDescent="0.2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2.7885766776600002E-4</v>
      </c>
      <c r="AA388" s="18">
        <v>1.1367639053439999E-3</v>
      </c>
      <c r="AB388" s="18">
        <v>1.2703212432E-2</v>
      </c>
      <c r="AC388" s="18">
        <v>4.4612310393899998E-2</v>
      </c>
      <c r="AD388" s="18">
        <v>7.9221347331579997E-2</v>
      </c>
      <c r="AE388" s="18">
        <v>0.12178510998310001</v>
      </c>
      <c r="AF388" s="18">
        <v>0.16303591646320001</v>
      </c>
      <c r="AG388" s="18">
        <v>0.1207574443481</v>
      </c>
      <c r="AH388" s="18">
        <v>0.14671099701189999</v>
      </c>
      <c r="AI388" s="18">
        <v>0.1693876996632</v>
      </c>
      <c r="AJ388" s="18">
        <v>0.12652057990330001</v>
      </c>
      <c r="AK388" s="18">
        <v>0.1505180416827</v>
      </c>
      <c r="AL388" s="18">
        <v>0.1670732494353</v>
      </c>
      <c r="AM388" s="18">
        <v>0.1814421100135</v>
      </c>
      <c r="AN388" s="18">
        <v>0.18383058297820001</v>
      </c>
      <c r="AO388" s="220">
        <v>0.13544280097360001</v>
      </c>
      <c r="AP388" s="220">
        <v>0.1438754658012</v>
      </c>
      <c r="AQ388" s="18"/>
      <c r="AR388" s="18"/>
      <c r="AS388" s="18"/>
      <c r="AT388" s="18"/>
    </row>
    <row r="389" spans="1:46" ht="12.75" x14ac:dyDescent="0.2">
      <c r="A389" s="49" t="s">
        <v>143</v>
      </c>
      <c r="B389" s="50"/>
      <c r="C389" s="7"/>
      <c r="D389" s="7"/>
      <c r="E389" s="7"/>
      <c r="F389" s="7"/>
    </row>
    <row r="390" spans="1:46" x14ac:dyDescent="0.2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0.99730417529329995</v>
      </c>
      <c r="R390" s="18">
        <v>0.97204425081150003</v>
      </c>
      <c r="S390" s="18">
        <v>0.90133212914880001</v>
      </c>
      <c r="T390" s="18">
        <v>0.82174119697390002</v>
      </c>
      <c r="U390" s="18">
        <v>0.72345679012349995</v>
      </c>
      <c r="V390" s="18">
        <v>0.62804102103449999</v>
      </c>
      <c r="W390" s="18">
        <v>0.55673137697520003</v>
      </c>
      <c r="X390" s="18">
        <v>0.50679973293040004</v>
      </c>
      <c r="Y390" s="18">
        <v>0.47251929064569997</v>
      </c>
      <c r="Z390" s="18">
        <v>0.42282077359670001</v>
      </c>
      <c r="AA390" s="18">
        <v>0.37646098177979997</v>
      </c>
      <c r="AB390" s="18">
        <v>0.3509827454526</v>
      </c>
      <c r="AC390" s="18">
        <v>0.3326319295165</v>
      </c>
      <c r="AD390" s="18">
        <v>0.34876057159520002</v>
      </c>
      <c r="AE390" s="18">
        <v>0.36384658770450001</v>
      </c>
      <c r="AF390" s="18">
        <v>0.3589873003315</v>
      </c>
      <c r="AG390" s="18">
        <v>0.38542931483089998</v>
      </c>
      <c r="AH390" s="18">
        <v>0.38509883141840001</v>
      </c>
      <c r="AI390" s="18">
        <v>0.38346191459309997</v>
      </c>
      <c r="AJ390" s="18">
        <v>0.4241237571516</v>
      </c>
      <c r="AK390" s="18">
        <v>0.42843842685569999</v>
      </c>
      <c r="AL390" s="18">
        <v>0.41711519845110001</v>
      </c>
      <c r="AM390" s="18">
        <v>0.41123451837739999</v>
      </c>
      <c r="AN390" s="18">
        <v>0.41169113450630002</v>
      </c>
      <c r="AO390" s="220">
        <v>0.4371715658741</v>
      </c>
      <c r="AP390" s="220">
        <v>0.43580959249910001</v>
      </c>
      <c r="AQ390" s="18"/>
      <c r="AR390" s="18"/>
      <c r="AS390" s="18"/>
      <c r="AT390" s="18"/>
    </row>
    <row r="391" spans="1:46" x14ac:dyDescent="0.2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2.6958247066940001E-3</v>
      </c>
      <c r="R391" s="18">
        <v>2.7955749188450001E-2</v>
      </c>
      <c r="S391" s="18">
        <v>9.8667870851209996E-2</v>
      </c>
      <c r="T391" s="18">
        <v>0.1782588030261</v>
      </c>
      <c r="U391" s="18">
        <v>0.2765432098765</v>
      </c>
      <c r="V391" s="18">
        <v>0.37195897896550001</v>
      </c>
      <c r="W391" s="18">
        <v>0.44326862302480002</v>
      </c>
      <c r="X391" s="18">
        <v>0.49312998559229998</v>
      </c>
      <c r="Y391" s="18">
        <v>0.52748070935430003</v>
      </c>
      <c r="Z391" s="18">
        <v>0.57717922640329999</v>
      </c>
      <c r="AA391" s="18">
        <v>0.62353901822019997</v>
      </c>
      <c r="AB391" s="18">
        <v>0.64847171781720003</v>
      </c>
      <c r="AC391" s="18">
        <v>0.66553634684670004</v>
      </c>
      <c r="AD391" s="18">
        <v>0.63304170312039998</v>
      </c>
      <c r="AE391" s="18">
        <v>0.57092498589959995</v>
      </c>
      <c r="AF391" s="18">
        <v>0.522350598153</v>
      </c>
      <c r="AG391" s="18">
        <v>0.50398959236770002</v>
      </c>
      <c r="AH391" s="18">
        <v>0.43212266599330001</v>
      </c>
      <c r="AI391" s="18">
        <v>0.37786591328910002</v>
      </c>
      <c r="AJ391" s="18">
        <v>0.36500860967620002</v>
      </c>
      <c r="AK391" s="18">
        <v>0.3286339393778</v>
      </c>
      <c r="AL391" s="18">
        <v>0.29701193933530001</v>
      </c>
      <c r="AM391" s="18">
        <v>0.26546908689769999</v>
      </c>
      <c r="AN391" s="18">
        <v>0.24375554017459999</v>
      </c>
      <c r="AO391" s="220">
        <v>0.24188978343629999</v>
      </c>
      <c r="AP391" s="220">
        <v>0.2478903714389</v>
      </c>
      <c r="AQ391" s="18"/>
      <c r="AR391" s="18"/>
      <c r="AS391" s="18"/>
      <c r="AT391" s="18"/>
    </row>
    <row r="392" spans="1:46" x14ac:dyDescent="0.2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5.4553673020900004E-4</v>
      </c>
      <c r="AC392" s="18">
        <v>1.8317236368040001E-3</v>
      </c>
      <c r="AD392" s="18">
        <v>1.8197725284340001E-2</v>
      </c>
      <c r="AE392" s="18">
        <v>6.5228426395939995E-2</v>
      </c>
      <c r="AF392" s="18">
        <v>0.1186621015155</v>
      </c>
      <c r="AG392" s="18">
        <v>0.11058109280139999</v>
      </c>
      <c r="AH392" s="18">
        <v>0.1827785025883</v>
      </c>
      <c r="AI392" s="18">
        <v>0.23867217211780001</v>
      </c>
      <c r="AJ392" s="18">
        <v>0.2108676331722</v>
      </c>
      <c r="AK392" s="18">
        <v>0.24292763376650001</v>
      </c>
      <c r="AL392" s="18">
        <v>0.28587286221359998</v>
      </c>
      <c r="AM392" s="18">
        <v>0.32329639472499999</v>
      </c>
      <c r="AN392" s="18">
        <v>0.34455332531909999</v>
      </c>
      <c r="AO392" s="220">
        <v>0.32093865068959998</v>
      </c>
      <c r="AP392" s="220">
        <v>0.31623993268419998</v>
      </c>
      <c r="AQ392" s="18"/>
      <c r="AR392" s="18"/>
      <c r="AS392" s="18"/>
      <c r="AT392" s="18"/>
    </row>
    <row r="393" spans="1:46" x14ac:dyDescent="0.2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220">
        <v>0</v>
      </c>
      <c r="AP393" s="220">
        <v>0</v>
      </c>
      <c r="AQ393" s="18"/>
      <c r="AR393" s="18"/>
      <c r="AS393" s="18"/>
      <c r="AT393" s="18"/>
    </row>
    <row r="394" spans="1:46" x14ac:dyDescent="0.2">
      <c r="A394" s="16" t="s">
        <v>148</v>
      </c>
      <c r="C394" s="46">
        <v>0</v>
      </c>
      <c r="D394" s="46">
        <v>0.28000000000000003</v>
      </c>
      <c r="E394" s="46">
        <v>0.12</v>
      </c>
      <c r="F394" s="46">
        <v>0.31</v>
      </c>
      <c r="G394" s="46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6.48</v>
      </c>
      <c r="R394" s="48">
        <v>7.38</v>
      </c>
      <c r="S394" s="48">
        <v>8.0299999999999994</v>
      </c>
      <c r="T394" s="48">
        <v>8.69</v>
      </c>
      <c r="U394" s="48">
        <v>9.41</v>
      </c>
      <c r="V394" s="48">
        <v>10.07</v>
      </c>
      <c r="W394" s="48">
        <v>10.65</v>
      </c>
      <c r="X394" s="48">
        <v>11.31</v>
      </c>
      <c r="Y394" s="48">
        <v>11.81</v>
      </c>
      <c r="Z394" s="48">
        <v>12.39</v>
      </c>
      <c r="AA394" s="48">
        <v>13.03</v>
      </c>
      <c r="AB394" s="48">
        <v>13.63</v>
      </c>
      <c r="AC394" s="48">
        <v>14.17</v>
      </c>
      <c r="AD394" s="48">
        <v>14.57</v>
      </c>
      <c r="AE394" s="48">
        <v>15.01</v>
      </c>
      <c r="AF394" s="48">
        <v>15.45</v>
      </c>
      <c r="AG394" s="48">
        <v>15.05</v>
      </c>
      <c r="AH394" s="48">
        <v>15.53</v>
      </c>
      <c r="AI394" s="48">
        <v>15.96</v>
      </c>
      <c r="AJ394" s="48">
        <v>15.17</v>
      </c>
      <c r="AK394" s="48">
        <v>15.43</v>
      </c>
      <c r="AL394" s="48">
        <v>15.91</v>
      </c>
      <c r="AM394" s="48">
        <v>16.38</v>
      </c>
      <c r="AN394" s="48">
        <v>16.79</v>
      </c>
      <c r="AO394" s="48">
        <v>16.46</v>
      </c>
      <c r="AP394" s="48">
        <v>16.760000000000002</v>
      </c>
      <c r="AQ394" s="48"/>
      <c r="AR394" s="48"/>
      <c r="AS394" s="48"/>
      <c r="AT394" s="48"/>
    </row>
    <row r="395" spans="1:46" x14ac:dyDescent="0.2">
      <c r="C395" s="7"/>
      <c r="D395" s="7"/>
      <c r="E395" s="7"/>
      <c r="F395" s="7"/>
    </row>
    <row r="396" spans="1:46" ht="18" x14ac:dyDescent="0.25">
      <c r="A396" s="97" t="s">
        <v>149</v>
      </c>
      <c r="B396" s="51"/>
      <c r="C396" s="7"/>
      <c r="D396" s="7"/>
      <c r="E396" s="7"/>
      <c r="F396" s="7"/>
    </row>
    <row r="397" spans="1:46" x14ac:dyDescent="0.2">
      <c r="A397" s="16" t="s">
        <v>801</v>
      </c>
      <c r="C397" s="7"/>
      <c r="D397" s="7"/>
      <c r="E397" s="7"/>
      <c r="F397" s="7"/>
    </row>
    <row r="398" spans="1:46" x14ac:dyDescent="0.2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0.49719023512990002</v>
      </c>
      <c r="R398" s="18">
        <v>0.47829677102820001</v>
      </c>
      <c r="S398" s="18">
        <v>0.49479455345829998</v>
      </c>
      <c r="T398" s="18">
        <v>0.47293115001300001</v>
      </c>
      <c r="U398" s="18">
        <v>0.45730016233280002</v>
      </c>
      <c r="V398" s="18">
        <v>0.45189732032699997</v>
      </c>
      <c r="W398" s="18">
        <v>0.39359083874930001</v>
      </c>
      <c r="X398" s="18">
        <v>0.41951987735930002</v>
      </c>
      <c r="Y398" s="18">
        <v>0.4133533909473</v>
      </c>
      <c r="Z398" s="18">
        <v>0.35172693605569999</v>
      </c>
      <c r="AA398" s="18">
        <v>0.40517701471380002</v>
      </c>
      <c r="AB398" s="18">
        <v>0.40057497306939999</v>
      </c>
      <c r="AC398" s="18">
        <v>0.39164683727880001</v>
      </c>
      <c r="AD398" s="18">
        <v>0.38604746669369999</v>
      </c>
      <c r="AE398" s="18">
        <v>0.38275764440819998</v>
      </c>
      <c r="AF398" s="18">
        <v>0.38458631608709998</v>
      </c>
      <c r="AG398" s="18">
        <v>0.38610783675240001</v>
      </c>
      <c r="AH398" s="18">
        <v>0.38963248710679999</v>
      </c>
      <c r="AI398" s="18">
        <v>0.39304977287609999</v>
      </c>
      <c r="AJ398" s="18">
        <v>0.3920372389697</v>
      </c>
      <c r="AK398" s="18">
        <v>0.38271602997440002</v>
      </c>
      <c r="AL398" s="18">
        <v>0.3808416175257</v>
      </c>
      <c r="AM398" s="18">
        <v>0.39251454153670001</v>
      </c>
      <c r="AN398" s="18">
        <v>0.39127938471849999</v>
      </c>
      <c r="AO398" s="220">
        <v>0.39025905121690002</v>
      </c>
      <c r="AP398" s="220">
        <v>0.39062877942300001</v>
      </c>
      <c r="AQ398" s="18"/>
      <c r="AR398" s="18"/>
      <c r="AS398" s="18"/>
      <c r="AT398" s="18"/>
    </row>
    <row r="399" spans="1:46" x14ac:dyDescent="0.2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0.48120239326199998</v>
      </c>
      <c r="R399" s="18">
        <v>0.50088581966919998</v>
      </c>
      <c r="S399" s="18">
        <v>0.4811602017544</v>
      </c>
      <c r="T399" s="18">
        <v>0.49677520563830002</v>
      </c>
      <c r="U399" s="18">
        <v>0.50806567003339997</v>
      </c>
      <c r="V399" s="18">
        <v>0.51157588295680001</v>
      </c>
      <c r="W399" s="18">
        <v>0.57306892499249995</v>
      </c>
      <c r="X399" s="18">
        <v>0.54886976999610004</v>
      </c>
      <c r="Y399" s="18">
        <v>0.55370398557</v>
      </c>
      <c r="Z399" s="18">
        <v>0.60595374684379999</v>
      </c>
      <c r="AA399" s="18">
        <v>0.55713665737509999</v>
      </c>
      <c r="AB399" s="18">
        <v>0.55391087239269998</v>
      </c>
      <c r="AC399" s="18">
        <v>0.55304162253730005</v>
      </c>
      <c r="AD399" s="18">
        <v>0.55217406106370004</v>
      </c>
      <c r="AE399" s="18">
        <v>0.55058417629769996</v>
      </c>
      <c r="AF399" s="18">
        <v>0.54847847843029995</v>
      </c>
      <c r="AG399" s="18">
        <v>0.54592292361060002</v>
      </c>
      <c r="AH399" s="18">
        <v>0.54252405815589999</v>
      </c>
      <c r="AI399" s="18">
        <v>0.54073379031559998</v>
      </c>
      <c r="AJ399" s="18">
        <v>0.54414104947109998</v>
      </c>
      <c r="AK399" s="18">
        <v>0.55880586494789997</v>
      </c>
      <c r="AL399" s="18">
        <v>0.56552175691560003</v>
      </c>
      <c r="AM399" s="18">
        <v>0.55784511074559995</v>
      </c>
      <c r="AN399" s="18">
        <v>0.56095176362910004</v>
      </c>
      <c r="AO399" s="220">
        <v>0.56368253578680005</v>
      </c>
      <c r="AP399" s="220">
        <v>0.56327070714380001</v>
      </c>
      <c r="AQ399" s="18"/>
      <c r="AR399" s="18"/>
      <c r="AS399" s="18"/>
      <c r="AT399" s="18"/>
    </row>
    <row r="400" spans="1:46" x14ac:dyDescent="0.2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2.160737160811E-2</v>
      </c>
      <c r="R400" s="18">
        <v>2.081740930259E-2</v>
      </c>
      <c r="S400" s="18">
        <v>2.4045244787369999E-2</v>
      </c>
      <c r="T400" s="18">
        <v>3.0204044479080001E-2</v>
      </c>
      <c r="U400" s="18">
        <v>3.4563051504789999E-2</v>
      </c>
      <c r="V400" s="18">
        <v>3.6281769806569997E-2</v>
      </c>
      <c r="W400" s="18">
        <v>3.3192975627900002E-2</v>
      </c>
      <c r="X400" s="18">
        <v>3.1481647896300001E-2</v>
      </c>
      <c r="Y400" s="18">
        <v>3.279936652591E-2</v>
      </c>
      <c r="Z400" s="18">
        <v>4.2206797043870002E-2</v>
      </c>
      <c r="AA400" s="18">
        <v>3.7537177824199998E-2</v>
      </c>
      <c r="AB400" s="18">
        <v>4.5436697828729999E-2</v>
      </c>
      <c r="AC400" s="18">
        <v>5.5226559062290001E-2</v>
      </c>
      <c r="AD400" s="18">
        <v>6.151907397603E-2</v>
      </c>
      <c r="AE400" s="18">
        <v>6.6443386266440002E-2</v>
      </c>
      <c r="AF400" s="18">
        <v>6.6745653258200005E-2</v>
      </c>
      <c r="AG400" s="18">
        <v>6.7807874552590006E-2</v>
      </c>
      <c r="AH400" s="18">
        <v>6.7572805232999994E-2</v>
      </c>
      <c r="AI400" s="18">
        <v>6.594418529097E-2</v>
      </c>
      <c r="AJ400" s="18">
        <v>6.3717670227829995E-2</v>
      </c>
      <c r="AK400" s="18">
        <v>5.8301502365619998E-2</v>
      </c>
      <c r="AL400" s="18">
        <v>5.3334282455310002E-2</v>
      </c>
      <c r="AM400" s="18">
        <v>4.9640347717650003E-2</v>
      </c>
      <c r="AN400" s="18">
        <v>4.7768851652459997E-2</v>
      </c>
      <c r="AO400" s="220">
        <v>4.605841299631E-2</v>
      </c>
      <c r="AP400" s="220">
        <v>4.6100513433149998E-2</v>
      </c>
      <c r="AQ400" s="18"/>
      <c r="AR400" s="18"/>
      <c r="AS400" s="18"/>
      <c r="AT400" s="18"/>
    </row>
    <row r="401" spans="1:46" ht="12.75" x14ac:dyDescent="0.2">
      <c r="A401" s="49" t="s">
        <v>154</v>
      </c>
      <c r="B401" s="50"/>
      <c r="C401" s="7"/>
      <c r="D401" s="7"/>
      <c r="E401" s="7"/>
      <c r="F401" s="7"/>
    </row>
    <row r="402" spans="1:46" s="19" customFormat="1" ht="12.75" x14ac:dyDescent="0.2">
      <c r="A402" s="116" t="s">
        <v>155</v>
      </c>
      <c r="B402" s="58"/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20786205.390000001</v>
      </c>
      <c r="R402" s="19">
        <v>9579626.2899999991</v>
      </c>
      <c r="S402" s="19">
        <v>22020136.129999999</v>
      </c>
      <c r="T402" s="19">
        <v>23114495.850000001</v>
      </c>
      <c r="U402" s="19">
        <v>23743960.559999999</v>
      </c>
      <c r="V402" s="19">
        <v>24877116.469999999</v>
      </c>
      <c r="W402" s="19">
        <v>11528318.529999999</v>
      </c>
      <c r="X402" s="19">
        <v>26350299.82</v>
      </c>
      <c r="Y402" s="19">
        <v>27173735.440000001</v>
      </c>
      <c r="Z402" s="19">
        <v>12718395.59</v>
      </c>
      <c r="AA402" s="19">
        <v>29521671.489999998</v>
      </c>
      <c r="AB402" s="19">
        <v>29687455.710000001</v>
      </c>
      <c r="AC402" s="19">
        <v>29849622.539999999</v>
      </c>
      <c r="AD402" s="19">
        <v>30271847.609999999</v>
      </c>
      <c r="AE402" s="19">
        <v>31004172.620000001</v>
      </c>
      <c r="AF402" s="19">
        <v>32187472.800000001</v>
      </c>
      <c r="AG402" s="19">
        <v>33639667.359999999</v>
      </c>
      <c r="AH402" s="19">
        <v>34918034.93</v>
      </c>
      <c r="AI402" s="19">
        <v>36251116.020000003</v>
      </c>
      <c r="AJ402" s="19">
        <v>37603681.979999997</v>
      </c>
      <c r="AK402" s="19">
        <v>39159850.659999996</v>
      </c>
      <c r="AL402" s="19">
        <v>41014502.189999998</v>
      </c>
      <c r="AM402" s="19">
        <v>44526058.140000001</v>
      </c>
      <c r="AN402" s="19">
        <v>45249244.75</v>
      </c>
      <c r="AO402" s="224">
        <v>45677666.079999998</v>
      </c>
      <c r="AP402" s="224">
        <v>46104465.729999997</v>
      </c>
    </row>
    <row r="403" spans="1:46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220">
        <v>0</v>
      </c>
      <c r="AP403" s="220">
        <v>0</v>
      </c>
      <c r="AQ403" s="18"/>
      <c r="AR403" s="18"/>
      <c r="AS403" s="18"/>
      <c r="AT403" s="18"/>
    </row>
    <row r="404" spans="1:46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220">
        <v>0</v>
      </c>
      <c r="AP404" s="220">
        <v>0</v>
      </c>
      <c r="AQ404" s="18"/>
      <c r="AR404" s="18"/>
      <c r="AS404" s="18"/>
      <c r="AT404" s="18"/>
    </row>
    <row r="405" spans="1:46" x14ac:dyDescent="0.2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0.14279806596319999</v>
      </c>
      <c r="R405" s="18">
        <v>0.14386316570130001</v>
      </c>
      <c r="S405" s="18">
        <v>0.14992961519670001</v>
      </c>
      <c r="T405" s="18">
        <v>0.14999563071040001</v>
      </c>
      <c r="U405" s="18">
        <v>0.14707377983549999</v>
      </c>
      <c r="V405" s="18">
        <v>0.145637697994</v>
      </c>
      <c r="W405" s="18">
        <v>0.1424450568243</v>
      </c>
      <c r="X405" s="18">
        <v>0.14582132662380001</v>
      </c>
      <c r="Y405" s="18">
        <v>0.14416454267779999</v>
      </c>
      <c r="Z405" s="18">
        <v>0.13928562493230001</v>
      </c>
      <c r="AA405" s="18">
        <v>0.1412841166021</v>
      </c>
      <c r="AB405" s="18">
        <v>0.14134779474340001</v>
      </c>
      <c r="AC405" s="18">
        <v>0.13888242732969999</v>
      </c>
      <c r="AD405" s="18">
        <v>0.13719761034879999</v>
      </c>
      <c r="AE405" s="18">
        <v>0.13506367942690001</v>
      </c>
      <c r="AF405" s="18">
        <v>0.131209035251</v>
      </c>
      <c r="AG405" s="18">
        <v>0.12825413173770001</v>
      </c>
      <c r="AH405" s="18">
        <v>0.12634839955839999</v>
      </c>
      <c r="AI405" s="18">
        <v>0.1232028038509</v>
      </c>
      <c r="AJ405" s="18">
        <v>0.1201351915156</v>
      </c>
      <c r="AK405" s="18">
        <v>0.116101330691</v>
      </c>
      <c r="AL405" s="18">
        <v>0.1104488381192</v>
      </c>
      <c r="AM405" s="18">
        <v>0.1052252301803</v>
      </c>
      <c r="AN405" s="18">
        <v>0.10198070815849999</v>
      </c>
      <c r="AO405" s="220">
        <v>9.9074629498410005E-2</v>
      </c>
      <c r="AP405" s="220">
        <v>9.6677060064250003E-2</v>
      </c>
      <c r="AQ405" s="18"/>
      <c r="AR405" s="18"/>
      <c r="AS405" s="18"/>
      <c r="AT405" s="18"/>
    </row>
    <row r="406" spans="1:46" x14ac:dyDescent="0.2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0.30627337003959998</v>
      </c>
      <c r="R406" s="18">
        <v>0.31466635219729999</v>
      </c>
      <c r="S406" s="18">
        <v>0.2994474214731</v>
      </c>
      <c r="T406" s="18">
        <v>0.28707887503189999</v>
      </c>
      <c r="U406" s="18">
        <v>0.28293549261470002</v>
      </c>
      <c r="V406" s="18">
        <v>0.27978761923340001</v>
      </c>
      <c r="W406" s="18">
        <v>0.28257916456740001</v>
      </c>
      <c r="X406" s="18">
        <v>0.26742508351740002</v>
      </c>
      <c r="Y406" s="18">
        <v>0.2639679527255</v>
      </c>
      <c r="Z406" s="18">
        <v>0.2694087191724</v>
      </c>
      <c r="AA406" s="18">
        <v>0.26072555497720001</v>
      </c>
      <c r="AB406" s="18">
        <v>0.25433900312340002</v>
      </c>
      <c r="AC406" s="18">
        <v>0.25307002815539997</v>
      </c>
      <c r="AD406" s="18">
        <v>0.25231414688159998</v>
      </c>
      <c r="AE406" s="18">
        <v>0.25137974643689998</v>
      </c>
      <c r="AF406" s="18">
        <v>0.25003155184050002</v>
      </c>
      <c r="AG406" s="18">
        <v>0.25083539802510002</v>
      </c>
      <c r="AH406" s="18">
        <v>0.2474058272444</v>
      </c>
      <c r="AI406" s="18">
        <v>0.24535555842490001</v>
      </c>
      <c r="AJ406" s="18">
        <v>0.24371819233200001</v>
      </c>
      <c r="AK406" s="18">
        <v>0.24490746066300001</v>
      </c>
      <c r="AL406" s="18">
        <v>0.24486730881550001</v>
      </c>
      <c r="AM406" s="18">
        <v>0.24690464364010001</v>
      </c>
      <c r="AN406" s="18">
        <v>0.24531821347489999</v>
      </c>
      <c r="AO406" s="220">
        <v>0.2431729887139</v>
      </c>
      <c r="AP406" s="220">
        <v>0.2419653056585</v>
      </c>
      <c r="AQ406" s="18"/>
      <c r="AR406" s="18"/>
      <c r="AS406" s="18"/>
      <c r="AT406" s="18"/>
    </row>
    <row r="407" spans="1:46" x14ac:dyDescent="0.2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0.19230144511569999</v>
      </c>
      <c r="R407" s="18">
        <v>0.19108689080899999</v>
      </c>
      <c r="S407" s="18">
        <v>0.18732574056760001</v>
      </c>
      <c r="T407" s="18">
        <v>0.19517539088659999</v>
      </c>
      <c r="U407" s="18">
        <v>0.19687220601809999</v>
      </c>
      <c r="V407" s="18">
        <v>0.19574081241069999</v>
      </c>
      <c r="W407" s="18">
        <v>0.19428089060260001</v>
      </c>
      <c r="X407" s="18">
        <v>0.19581131056420001</v>
      </c>
      <c r="Y407" s="18">
        <v>0.1969072687999</v>
      </c>
      <c r="Z407" s="18">
        <v>0.2004158479132</v>
      </c>
      <c r="AA407" s="18">
        <v>0.19974341813650001</v>
      </c>
      <c r="AB407" s="18">
        <v>0.2018763597595</v>
      </c>
      <c r="AC407" s="18">
        <v>0.20248828706880001</v>
      </c>
      <c r="AD407" s="18">
        <v>0.2024872251748</v>
      </c>
      <c r="AE407" s="18">
        <v>0.20000462750459999</v>
      </c>
      <c r="AF407" s="18">
        <v>0.20344623823329999</v>
      </c>
      <c r="AG407" s="18">
        <v>0.20198336766729999</v>
      </c>
      <c r="AH407" s="18">
        <v>0.20327710504480001</v>
      </c>
      <c r="AI407" s="18">
        <v>0.20369036562619999</v>
      </c>
      <c r="AJ407" s="18">
        <v>0.20477280405850001</v>
      </c>
      <c r="AK407" s="18">
        <v>0.20738951794560001</v>
      </c>
      <c r="AL407" s="18">
        <v>0.2163862024198</v>
      </c>
      <c r="AM407" s="18">
        <v>0.2205229468231</v>
      </c>
      <c r="AN407" s="18">
        <v>0.22232124413920001</v>
      </c>
      <c r="AO407" s="220">
        <v>0.22314118495730001</v>
      </c>
      <c r="AP407" s="220">
        <v>0.22239573427340001</v>
      </c>
      <c r="AQ407" s="18"/>
      <c r="AR407" s="18"/>
      <c r="AS407" s="18"/>
      <c r="AT407" s="18"/>
    </row>
    <row r="408" spans="1:46" x14ac:dyDescent="0.2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0.2667605049547</v>
      </c>
      <c r="R408" s="18">
        <v>0.26236438626269998</v>
      </c>
      <c r="S408" s="18">
        <v>0.2721995432571</v>
      </c>
      <c r="T408" s="18">
        <v>0.27696032648379998</v>
      </c>
      <c r="U408" s="18">
        <v>0.28172124825630002</v>
      </c>
      <c r="V408" s="18">
        <v>0.28678787324350002</v>
      </c>
      <c r="W408" s="18">
        <v>0.2903072833407</v>
      </c>
      <c r="X408" s="18">
        <v>0.29636217344600002</v>
      </c>
      <c r="Y408" s="18">
        <v>0.30038837658750001</v>
      </c>
      <c r="Z408" s="18">
        <v>0.30129980945259999</v>
      </c>
      <c r="AA408" s="18">
        <v>0.3054960111294</v>
      </c>
      <c r="AB408" s="18">
        <v>0.30813009469739999</v>
      </c>
      <c r="AC408" s="18">
        <v>0.31092564929920002</v>
      </c>
      <c r="AD408" s="18">
        <v>0.31285516377950001</v>
      </c>
      <c r="AE408" s="18">
        <v>0.3184864145213</v>
      </c>
      <c r="AF408" s="18">
        <v>0.31962630278729998</v>
      </c>
      <c r="AG408" s="18">
        <v>0.32358030785129999</v>
      </c>
      <c r="AH408" s="18">
        <v>0.32654673389950001</v>
      </c>
      <c r="AI408" s="18">
        <v>0.33060918091780001</v>
      </c>
      <c r="AJ408" s="18">
        <v>0.3346348446663</v>
      </c>
      <c r="AK408" s="18">
        <v>0.33801878774569999</v>
      </c>
      <c r="AL408" s="18">
        <v>0.33658743624909998</v>
      </c>
      <c r="AM408" s="18">
        <v>0.33717443166709998</v>
      </c>
      <c r="AN408" s="18">
        <v>0.34007989620360002</v>
      </c>
      <c r="AO408" s="220">
        <v>0.34295280109639997</v>
      </c>
      <c r="AP408" s="220">
        <v>0.34495216636159998</v>
      </c>
      <c r="AQ408" s="18"/>
      <c r="AR408" s="18"/>
      <c r="AS408" s="18"/>
      <c r="AT408" s="18"/>
    </row>
    <row r="409" spans="1:46" x14ac:dyDescent="0.2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9.1866613926810003E-2</v>
      </c>
      <c r="R409" s="18">
        <v>8.8019205029690004E-2</v>
      </c>
      <c r="S409" s="18">
        <v>9.1097679505419998E-2</v>
      </c>
      <c r="T409" s="18">
        <v>9.078977688737E-2</v>
      </c>
      <c r="U409" s="18">
        <v>9.1397273275490007E-2</v>
      </c>
      <c r="V409" s="18">
        <v>9.2045997118509998E-2</v>
      </c>
      <c r="W409" s="18">
        <v>9.0387604664920004E-2</v>
      </c>
      <c r="X409" s="18">
        <v>9.4580105848599993E-2</v>
      </c>
      <c r="Y409" s="18">
        <v>9.4571859209260006E-2</v>
      </c>
      <c r="Z409" s="18">
        <v>8.9589998529570003E-2</v>
      </c>
      <c r="AA409" s="18">
        <v>9.275089915484E-2</v>
      </c>
      <c r="AB409" s="18">
        <v>9.4306747676380004E-2</v>
      </c>
      <c r="AC409" s="18">
        <v>9.4633608146980006E-2</v>
      </c>
      <c r="AD409" s="18">
        <v>9.514585381533E-2</v>
      </c>
      <c r="AE409" s="18">
        <v>9.5065532110330003E-2</v>
      </c>
      <c r="AF409" s="18">
        <v>9.5686871887759997E-2</v>
      </c>
      <c r="AG409" s="18">
        <v>9.5346794718669997E-2</v>
      </c>
      <c r="AH409" s="18">
        <v>9.6421934252960001E-2</v>
      </c>
      <c r="AI409" s="18">
        <v>9.7142091180220005E-2</v>
      </c>
      <c r="AJ409" s="18">
        <v>9.6738967427609998E-2</v>
      </c>
      <c r="AK409" s="18">
        <v>9.3582902954679997E-2</v>
      </c>
      <c r="AL409" s="18">
        <v>9.1710214396440004E-2</v>
      </c>
      <c r="AM409" s="18">
        <v>9.0172747689420005E-2</v>
      </c>
      <c r="AN409" s="18">
        <v>9.0299938023749998E-2</v>
      </c>
      <c r="AO409" s="220">
        <v>9.1658395733989997E-2</v>
      </c>
      <c r="AP409" s="220">
        <v>9.4009733642219998E-2</v>
      </c>
      <c r="AQ409" s="18"/>
      <c r="AR409" s="18"/>
      <c r="AS409" s="18"/>
      <c r="AT409" s="18"/>
    </row>
    <row r="410" spans="1:46" s="19" customFormat="1" ht="12.75" x14ac:dyDescent="0.2">
      <c r="A410" s="116" t="s">
        <v>163</v>
      </c>
      <c r="B410" s="58"/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514225.8</v>
      </c>
      <c r="R410" s="19">
        <v>240491.48</v>
      </c>
      <c r="S410" s="19">
        <v>540097.34</v>
      </c>
      <c r="T410" s="19">
        <v>562620.56999999995</v>
      </c>
      <c r="U410" s="19">
        <v>586391.16</v>
      </c>
      <c r="V410" s="19">
        <v>617715.62</v>
      </c>
      <c r="W410" s="19">
        <v>318996.03000000003</v>
      </c>
      <c r="X410" s="19">
        <v>720481.61</v>
      </c>
      <c r="Y410" s="19">
        <v>754133.45</v>
      </c>
      <c r="Z410" s="19">
        <v>397793.16</v>
      </c>
      <c r="AA410" s="19">
        <v>861473.56</v>
      </c>
      <c r="AB410" s="19">
        <v>892047</v>
      </c>
      <c r="AC410" s="19">
        <v>903516.81</v>
      </c>
      <c r="AD410" s="19">
        <v>894819.31</v>
      </c>
      <c r="AE410" s="19">
        <v>913353.43</v>
      </c>
      <c r="AF410" s="19">
        <v>946640.87</v>
      </c>
      <c r="AG410" s="19">
        <v>984872.53</v>
      </c>
      <c r="AH410" s="19">
        <v>1025853.7</v>
      </c>
      <c r="AI410" s="19">
        <v>1100570.32</v>
      </c>
      <c r="AJ410" s="19">
        <v>1170812.05</v>
      </c>
      <c r="AK410" s="19">
        <v>1234248.28</v>
      </c>
      <c r="AL410" s="19">
        <v>1308066.74</v>
      </c>
      <c r="AM410" s="19">
        <v>1413456.4</v>
      </c>
      <c r="AN410" s="19">
        <v>1459894.9</v>
      </c>
      <c r="AO410" s="224">
        <v>1511821.18</v>
      </c>
      <c r="AP410" s="224">
        <v>1522887.37</v>
      </c>
    </row>
    <row r="411" spans="1:46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220">
        <v>0</v>
      </c>
      <c r="AP411" s="220">
        <v>0</v>
      </c>
      <c r="AQ411" s="18"/>
      <c r="AR411" s="18"/>
      <c r="AS411" s="18"/>
      <c r="AT411" s="18"/>
    </row>
    <row r="412" spans="1:46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220">
        <v>0</v>
      </c>
      <c r="AP412" s="220">
        <v>0</v>
      </c>
      <c r="AQ412" s="18"/>
      <c r="AR412" s="18"/>
      <c r="AS412" s="18"/>
      <c r="AT412" s="18"/>
    </row>
    <row r="413" spans="1:46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220">
        <v>0</v>
      </c>
      <c r="AP413" s="220">
        <v>0</v>
      </c>
      <c r="AQ413" s="18"/>
      <c r="AR413" s="18"/>
      <c r="AS413" s="18"/>
      <c r="AT413" s="18"/>
    </row>
    <row r="414" spans="1:46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220">
        <v>0</v>
      </c>
      <c r="AP414" s="220">
        <v>0</v>
      </c>
      <c r="AQ414" s="18"/>
      <c r="AR414" s="18"/>
      <c r="AS414" s="18"/>
      <c r="AT414" s="18"/>
    </row>
    <row r="415" spans="1:46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220">
        <v>0</v>
      </c>
      <c r="AP415" s="220">
        <v>0</v>
      </c>
      <c r="AQ415" s="18"/>
      <c r="AR415" s="18"/>
      <c r="AS415" s="18"/>
      <c r="AT415" s="18"/>
    </row>
    <row r="416" spans="1:46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220">
        <v>0</v>
      </c>
      <c r="AP416" s="220">
        <v>0</v>
      </c>
      <c r="AQ416" s="18"/>
      <c r="AR416" s="18"/>
      <c r="AS416" s="18"/>
      <c r="AT416" s="18"/>
    </row>
    <row r="417" spans="1:46" x14ac:dyDescent="0.2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220">
        <v>1</v>
      </c>
      <c r="AP417" s="220">
        <v>1</v>
      </c>
      <c r="AQ417" s="18"/>
      <c r="AR417" s="18"/>
      <c r="AS417" s="18"/>
      <c r="AT417" s="18"/>
    </row>
    <row r="418" spans="1:46" s="19" customFormat="1" ht="12.75" x14ac:dyDescent="0.2">
      <c r="A418" s="116" t="s">
        <v>171</v>
      </c>
      <c r="B418" s="58"/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919897.18</v>
      </c>
      <c r="U418" s="19">
        <v>1208364.26</v>
      </c>
      <c r="V418" s="19">
        <v>1379784.97</v>
      </c>
      <c r="W418" s="19">
        <v>669605.68000000005</v>
      </c>
      <c r="X418" s="19">
        <v>1258385.0900000001</v>
      </c>
      <c r="Y418" s="19">
        <v>1426066.75</v>
      </c>
      <c r="Z418" s="19">
        <v>1144033.27</v>
      </c>
      <c r="AA418" s="19">
        <v>1866649.8</v>
      </c>
      <c r="AB418" s="19">
        <v>2475818.8199999998</v>
      </c>
      <c r="AC418" s="19">
        <v>3311019.63</v>
      </c>
      <c r="AD418" s="19">
        <v>3946624.17</v>
      </c>
      <c r="AE418" s="19">
        <v>4473594.05</v>
      </c>
      <c r="AF418" s="19">
        <v>4643386.18</v>
      </c>
      <c r="AG418" s="19">
        <v>4916356.29</v>
      </c>
      <c r="AH418" s="19">
        <v>5052720.3</v>
      </c>
      <c r="AI418" s="19">
        <v>4991677.3899999997</v>
      </c>
      <c r="AJ418" s="19">
        <v>4926480.2699999996</v>
      </c>
      <c r="AK418" s="19">
        <v>4723776.82</v>
      </c>
      <c r="AL418" s="19">
        <v>4454420.9400000004</v>
      </c>
      <c r="AM418" s="19">
        <v>4226578.68</v>
      </c>
      <c r="AN418" s="19">
        <v>4087709.81</v>
      </c>
      <c r="AO418" s="224">
        <v>3903853.02</v>
      </c>
      <c r="AP418" s="224">
        <v>3950101.93</v>
      </c>
    </row>
    <row r="419" spans="1:46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220">
        <v>0</v>
      </c>
      <c r="AP419" s="220">
        <v>0</v>
      </c>
      <c r="AQ419" s="18"/>
      <c r="AR419" s="18"/>
      <c r="AS419" s="18"/>
      <c r="AT419" s="18"/>
    </row>
    <row r="420" spans="1:46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220">
        <v>0</v>
      </c>
      <c r="AP420" s="220">
        <v>0</v>
      </c>
      <c r="AQ420" s="18"/>
      <c r="AR420" s="18"/>
      <c r="AS420" s="18"/>
      <c r="AT420" s="18"/>
    </row>
    <row r="421" spans="1:46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0.21100589100799999</v>
      </c>
      <c r="U421" s="18">
        <v>0.2114413165447</v>
      </c>
      <c r="V421" s="18">
        <v>0.2151687084317</v>
      </c>
      <c r="W421" s="18">
        <v>0.2278834150006</v>
      </c>
      <c r="X421" s="18">
        <v>0.209605503193</v>
      </c>
      <c r="Y421" s="18">
        <v>0.21246665727149999</v>
      </c>
      <c r="Z421" s="18">
        <v>0.2020419546885</v>
      </c>
      <c r="AA421" s="18">
        <v>0.2065313643727</v>
      </c>
      <c r="AB421" s="18">
        <v>0.19280365819699999</v>
      </c>
      <c r="AC421" s="18">
        <v>0.2350143434584</v>
      </c>
      <c r="AD421" s="18">
        <v>0.2527340910259</v>
      </c>
      <c r="AE421" s="18">
        <v>0.2751701542685</v>
      </c>
      <c r="AF421" s="18">
        <v>0.27320842395310002</v>
      </c>
      <c r="AG421" s="18">
        <v>0.2782506124361</v>
      </c>
      <c r="AH421" s="18">
        <v>0.27690187595740001</v>
      </c>
      <c r="AI421" s="18">
        <v>0.28095855847840001</v>
      </c>
      <c r="AJ421" s="18">
        <v>0.2878011589733</v>
      </c>
      <c r="AK421" s="18">
        <v>0.28403939563269998</v>
      </c>
      <c r="AL421" s="18">
        <v>0.28624060990229999</v>
      </c>
      <c r="AM421" s="18">
        <v>0.28368776333430001</v>
      </c>
      <c r="AN421" s="18">
        <v>0.28091985481429999</v>
      </c>
      <c r="AO421" s="220">
        <v>0.27751683465420002</v>
      </c>
      <c r="AP421" s="220">
        <v>0.27147119929059998</v>
      </c>
      <c r="AQ421" s="18"/>
      <c r="AR421" s="18"/>
      <c r="AS421" s="18"/>
      <c r="AT421" s="18"/>
    </row>
    <row r="422" spans="1:46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0.2316830347155</v>
      </c>
      <c r="U422" s="18">
        <v>0.21810343844499999</v>
      </c>
      <c r="V422" s="18">
        <v>0.22487322472070001</v>
      </c>
      <c r="W422" s="18">
        <v>0.2098793799476</v>
      </c>
      <c r="X422" s="18">
        <v>0.22301140742219999</v>
      </c>
      <c r="Y422" s="18">
        <v>0.26036728203589998</v>
      </c>
      <c r="Z422" s="18">
        <v>0.30463970656139999</v>
      </c>
      <c r="AA422" s="18">
        <v>0.29528025556800003</v>
      </c>
      <c r="AB422" s="18">
        <v>0.31360246991789997</v>
      </c>
      <c r="AC422" s="18">
        <v>0.2883295298879</v>
      </c>
      <c r="AD422" s="18">
        <v>0.29568256759799999</v>
      </c>
      <c r="AE422" s="18">
        <v>0.2864882267985</v>
      </c>
      <c r="AF422" s="18">
        <v>0.28234142702830001</v>
      </c>
      <c r="AG422" s="18">
        <v>0.27432402860970001</v>
      </c>
      <c r="AH422" s="18">
        <v>0.26476580874920003</v>
      </c>
      <c r="AI422" s="18">
        <v>0.26242752263090002</v>
      </c>
      <c r="AJ422" s="18">
        <v>0.2687436932476</v>
      </c>
      <c r="AK422" s="18">
        <v>0.27364490943789999</v>
      </c>
      <c r="AL422" s="18">
        <v>0.27023783309639998</v>
      </c>
      <c r="AM422" s="18">
        <v>0.27116573470990002</v>
      </c>
      <c r="AN422" s="18">
        <v>0.27565842097159998</v>
      </c>
      <c r="AO422" s="220">
        <v>0.27831212256049997</v>
      </c>
      <c r="AP422" s="220">
        <v>0.2760754782482</v>
      </c>
      <c r="AQ422" s="18"/>
      <c r="AR422" s="18"/>
      <c r="AS422" s="18"/>
      <c r="AT422" s="18"/>
    </row>
    <row r="423" spans="1:46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0.18319632017420001</v>
      </c>
      <c r="U423" s="18">
        <v>0.17227805959770001</v>
      </c>
      <c r="V423" s="18">
        <v>0.15571428565209999</v>
      </c>
      <c r="W423" s="18">
        <v>0.17338203198480001</v>
      </c>
      <c r="X423" s="18">
        <v>0.1567325150046</v>
      </c>
      <c r="Y423" s="18">
        <v>0.1386649197683</v>
      </c>
      <c r="Z423" s="18">
        <v>0.1848378151466</v>
      </c>
      <c r="AA423" s="18">
        <v>0.1622103514007</v>
      </c>
      <c r="AB423" s="18">
        <v>0.16323449670109999</v>
      </c>
      <c r="AC423" s="18">
        <v>0.17330612152950001</v>
      </c>
      <c r="AD423" s="18">
        <v>0.16025680658149999</v>
      </c>
      <c r="AE423" s="18">
        <v>0.15804210800089999</v>
      </c>
      <c r="AF423" s="18">
        <v>0.14931695863729999</v>
      </c>
      <c r="AG423" s="18">
        <v>0.14792210100979999</v>
      </c>
      <c r="AH423" s="18">
        <v>0.1476753042052</v>
      </c>
      <c r="AI423" s="18">
        <v>0.1503482619773</v>
      </c>
      <c r="AJ423" s="18">
        <v>0.15054951677010001</v>
      </c>
      <c r="AK423" s="18">
        <v>0.1484214147449</v>
      </c>
      <c r="AL423" s="18">
        <v>0.14848555637800001</v>
      </c>
      <c r="AM423" s="18">
        <v>0.15228136553550001</v>
      </c>
      <c r="AN423" s="18">
        <v>0.1575841535377</v>
      </c>
      <c r="AO423" s="220">
        <v>0.15974119376029999</v>
      </c>
      <c r="AP423" s="220">
        <v>0.15945535254090001</v>
      </c>
      <c r="AQ423" s="18"/>
      <c r="AR423" s="18"/>
      <c r="AS423" s="18"/>
      <c r="AT423" s="18"/>
    </row>
    <row r="424" spans="1:46" x14ac:dyDescent="0.2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0.2888327765498</v>
      </c>
      <c r="U424" s="18">
        <v>0.30695427883639997</v>
      </c>
      <c r="V424" s="18">
        <v>0.31047255862279999</v>
      </c>
      <c r="W424" s="18">
        <v>0.291289013436</v>
      </c>
      <c r="X424" s="18">
        <v>0.33007948306189999</v>
      </c>
      <c r="Y424" s="18">
        <v>0.32436764070820001</v>
      </c>
      <c r="Z424" s="18">
        <v>0.24792620917389999</v>
      </c>
      <c r="AA424" s="18">
        <v>0.27858421006450002</v>
      </c>
      <c r="AB424" s="18">
        <v>0.28482127106600003</v>
      </c>
      <c r="AC424" s="18">
        <v>0.25580084789910001</v>
      </c>
      <c r="AD424" s="18">
        <v>0.2494334352774</v>
      </c>
      <c r="AE424" s="18">
        <v>0.24050890902649999</v>
      </c>
      <c r="AF424" s="18">
        <v>0.25594364174669998</v>
      </c>
      <c r="AG424" s="18">
        <v>0.25608749236930001</v>
      </c>
      <c r="AH424" s="18">
        <v>0.26862868852529997</v>
      </c>
      <c r="AI424" s="18">
        <v>0.26526507029750002</v>
      </c>
      <c r="AJ424" s="18">
        <v>0.25192662958430001</v>
      </c>
      <c r="AK424" s="18">
        <v>0.25138505517510001</v>
      </c>
      <c r="AL424" s="18">
        <v>0.25157948753800002</v>
      </c>
      <c r="AM424" s="18">
        <v>0.2507553165866</v>
      </c>
      <c r="AN424" s="18">
        <v>0.24491882781550001</v>
      </c>
      <c r="AO424" s="220">
        <v>0.24335328876039999</v>
      </c>
      <c r="AP424" s="220">
        <v>0.24908724863330001</v>
      </c>
      <c r="AQ424" s="18"/>
      <c r="AR424" s="18"/>
      <c r="AS424" s="18"/>
      <c r="AT424" s="18"/>
    </row>
    <row r="425" spans="1:46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8.5281977552449997E-2</v>
      </c>
      <c r="U425" s="18">
        <v>9.1222906576199997E-2</v>
      </c>
      <c r="V425" s="18">
        <v>9.3771222572649998E-2</v>
      </c>
      <c r="W425" s="18">
        <v>9.7566159630910004E-2</v>
      </c>
      <c r="X425" s="18">
        <v>8.0571091318320007E-2</v>
      </c>
      <c r="Y425" s="18">
        <v>6.4133500216040001E-2</v>
      </c>
      <c r="Z425" s="18">
        <v>6.0554314429679998E-2</v>
      </c>
      <c r="AA425" s="18">
        <v>5.7393818594149999E-2</v>
      </c>
      <c r="AB425" s="18">
        <v>4.5538104117990003E-2</v>
      </c>
      <c r="AC425" s="18">
        <v>4.7549157225040002E-2</v>
      </c>
      <c r="AD425" s="18">
        <v>4.1893099517169997E-2</v>
      </c>
      <c r="AE425" s="18">
        <v>3.9790601905700003E-2</v>
      </c>
      <c r="AF425" s="18">
        <v>3.9189548634610001E-2</v>
      </c>
      <c r="AG425" s="18">
        <v>4.3415765575200001E-2</v>
      </c>
      <c r="AH425" s="18">
        <v>4.2028322562819999E-2</v>
      </c>
      <c r="AI425" s="18">
        <v>4.1000586615900003E-2</v>
      </c>
      <c r="AJ425" s="18">
        <v>4.0979001424699998E-2</v>
      </c>
      <c r="AK425" s="18">
        <v>4.2509225009489997E-2</v>
      </c>
      <c r="AL425" s="18">
        <v>4.3456513085280001E-2</v>
      </c>
      <c r="AM425" s="18">
        <v>4.2109819833670001E-2</v>
      </c>
      <c r="AN425" s="18">
        <v>4.0918742860839998E-2</v>
      </c>
      <c r="AO425" s="220">
        <v>4.1076560264689997E-2</v>
      </c>
      <c r="AP425" s="220">
        <v>4.3910721287069999E-2</v>
      </c>
      <c r="AQ425" s="18"/>
      <c r="AR425" s="18"/>
      <c r="AS425" s="18"/>
      <c r="AT425" s="18"/>
    </row>
    <row r="426" spans="1:46" s="19" customFormat="1" ht="12.75" x14ac:dyDescent="0.2">
      <c r="A426" s="116" t="s">
        <v>180</v>
      </c>
      <c r="B426" s="58"/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20064156.350000001</v>
      </c>
      <c r="R426" s="19">
        <v>9991513.3399999999</v>
      </c>
      <c r="S426" s="19">
        <v>21304617.859999999</v>
      </c>
      <c r="T426" s="19">
        <v>24242290.609999999</v>
      </c>
      <c r="U426" s="19">
        <v>26315317.539999999</v>
      </c>
      <c r="V426" s="19">
        <v>28128409.579999998</v>
      </c>
      <c r="W426" s="19">
        <v>16662017.52</v>
      </c>
      <c r="X426" s="19">
        <v>34385682.890000001</v>
      </c>
      <c r="Y426" s="19">
        <v>36285980.869999997</v>
      </c>
      <c r="Z426" s="19">
        <v>21793277.800000001</v>
      </c>
      <c r="AA426" s="19">
        <v>40491307.280000001</v>
      </c>
      <c r="AB426" s="19">
        <v>40971647.039999999</v>
      </c>
      <c r="AC426" s="19">
        <v>42036334.469999999</v>
      </c>
      <c r="AD426" s="19">
        <v>43142567.789999999</v>
      </c>
      <c r="AE426" s="19">
        <v>44510847.990000002</v>
      </c>
      <c r="AF426" s="19">
        <v>45833450.590000004</v>
      </c>
      <c r="AG426" s="19">
        <v>47413404.219999999</v>
      </c>
      <c r="AH426" s="19">
        <v>48426532.090000004</v>
      </c>
      <c r="AI426" s="19">
        <v>49690493.030000001</v>
      </c>
      <c r="AJ426" s="19">
        <v>51961466.079999998</v>
      </c>
      <c r="AK426" s="19">
        <v>56955818.759999998</v>
      </c>
      <c r="AL426" s="19">
        <v>60802822.740000002</v>
      </c>
      <c r="AM426" s="19">
        <v>63052467.859999999</v>
      </c>
      <c r="AN426" s="19">
        <v>64702993</v>
      </c>
      <c r="AO426" s="224">
        <v>65813930.450000003</v>
      </c>
      <c r="AP426" s="224">
        <v>66348453.130000003</v>
      </c>
    </row>
    <row r="427" spans="1:46" s="18" customFormat="1" x14ac:dyDescent="0.2">
      <c r="A427" s="16" t="s">
        <v>181</v>
      </c>
      <c r="B427" s="59"/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  <c r="AK427" s="18">
        <v>1</v>
      </c>
      <c r="AL427" s="18">
        <v>1</v>
      </c>
      <c r="AM427" s="18">
        <v>1</v>
      </c>
      <c r="AN427" s="18">
        <v>1</v>
      </c>
      <c r="AO427" s="220">
        <v>1</v>
      </c>
      <c r="AP427" s="220">
        <v>1</v>
      </c>
    </row>
    <row r="428" spans="1:46" s="18" customFormat="1" x14ac:dyDescent="0.2">
      <c r="A428" s="16" t="s">
        <v>182</v>
      </c>
      <c r="B428" s="59"/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220">
        <v>0</v>
      </c>
      <c r="AP428" s="220">
        <v>0</v>
      </c>
    </row>
    <row r="429" spans="1:46" s="18" customFormat="1" x14ac:dyDescent="0.2">
      <c r="A429" s="16" t="s">
        <v>183</v>
      </c>
      <c r="B429" s="59"/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220">
        <v>0</v>
      </c>
      <c r="AP429" s="220">
        <v>0</v>
      </c>
    </row>
    <row r="430" spans="1:46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220">
        <v>0</v>
      </c>
      <c r="AP430" s="220">
        <v>0</v>
      </c>
    </row>
    <row r="431" spans="1:46" s="18" customFormat="1" x14ac:dyDescent="0.2">
      <c r="A431" s="16" t="s">
        <v>185</v>
      </c>
      <c r="B431" s="59"/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220">
        <v>0</v>
      </c>
      <c r="AP431" s="220">
        <v>0</v>
      </c>
    </row>
    <row r="432" spans="1:46" s="18" customFormat="1" x14ac:dyDescent="0.2">
      <c r="A432" s="16" t="s">
        <v>186</v>
      </c>
      <c r="B432" s="59"/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220">
        <v>0</v>
      </c>
      <c r="AP432" s="220">
        <v>0</v>
      </c>
    </row>
    <row r="433" spans="1:42" s="18" customFormat="1" x14ac:dyDescent="0.2">
      <c r="A433" s="16" t="s">
        <v>187</v>
      </c>
      <c r="B433" s="59"/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220">
        <v>0</v>
      </c>
      <c r="AP433" s="220">
        <v>0</v>
      </c>
    </row>
    <row r="434" spans="1:42" s="18" customFormat="1" x14ac:dyDescent="0.2">
      <c r="A434" s="16" t="s">
        <v>188</v>
      </c>
      <c r="B434" s="59"/>
      <c r="C434" s="18">
        <v>0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0.16252870922670001</v>
      </c>
      <c r="R434" s="18">
        <v>0.16152581928929999</v>
      </c>
      <c r="S434" s="18">
        <v>0.16211655960660001</v>
      </c>
      <c r="T434" s="18">
        <v>0.1631829689322</v>
      </c>
      <c r="U434" s="18">
        <v>0.1635790298624</v>
      </c>
      <c r="V434" s="18">
        <v>0.16404311471220001</v>
      </c>
      <c r="W434" s="18">
        <v>0.16326446490339999</v>
      </c>
      <c r="X434" s="18">
        <v>0.1650511913347</v>
      </c>
      <c r="Y434" s="18">
        <v>0.16517889498749999</v>
      </c>
      <c r="Z434" s="18">
        <v>0.16453085129619999</v>
      </c>
      <c r="AA434" s="18">
        <v>0.1655884821436</v>
      </c>
      <c r="AB434" s="18">
        <v>0.166127448318</v>
      </c>
      <c r="AC434" s="18">
        <v>0.16629346850070001</v>
      </c>
      <c r="AD434" s="18">
        <v>0.16639520805140001</v>
      </c>
      <c r="AE434" s="18">
        <v>0.1669859278443</v>
      </c>
      <c r="AF434" s="18">
        <v>0.16742839498189999</v>
      </c>
      <c r="AG434" s="18">
        <v>0.167370897396</v>
      </c>
      <c r="AH434" s="18">
        <v>0.16776971102679999</v>
      </c>
      <c r="AI434" s="18">
        <v>0.16814608211439999</v>
      </c>
      <c r="AJ434" s="18">
        <v>0.1684275075219</v>
      </c>
      <c r="AK434" s="18">
        <v>0.16849014656190001</v>
      </c>
      <c r="AL434" s="18">
        <v>0.168760115111</v>
      </c>
      <c r="AM434" s="18">
        <v>0.16859622050219999</v>
      </c>
      <c r="AN434" s="18">
        <v>0.1714892746476</v>
      </c>
      <c r="AO434" s="220">
        <v>0.17201602115520001</v>
      </c>
      <c r="AP434" s="220">
        <v>0.1724982629881</v>
      </c>
    </row>
    <row r="435" spans="1:42" s="18" customFormat="1" x14ac:dyDescent="0.2">
      <c r="A435" s="16" t="s">
        <v>189</v>
      </c>
      <c r="B435" s="59"/>
      <c r="C435" s="18">
        <v>0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0.246752788508</v>
      </c>
      <c r="R435" s="18">
        <v>0.24919155857629999</v>
      </c>
      <c r="S435" s="18">
        <v>0.24337810641909999</v>
      </c>
      <c r="T435" s="18">
        <v>0.24678647941660001</v>
      </c>
      <c r="U435" s="18">
        <v>0.2480107882132</v>
      </c>
      <c r="V435" s="18">
        <v>0.24856541413069999</v>
      </c>
      <c r="W435" s="18">
        <v>0.24327161192659999</v>
      </c>
      <c r="X435" s="18">
        <v>0.24772199911439999</v>
      </c>
      <c r="Y435" s="18">
        <v>0.2466763343874</v>
      </c>
      <c r="Z435" s="18">
        <v>0.24452478371110001</v>
      </c>
      <c r="AA435" s="18">
        <v>0.24945868437310001</v>
      </c>
      <c r="AB435" s="18">
        <v>0.2493842123126</v>
      </c>
      <c r="AC435" s="18">
        <v>0.24870179103609999</v>
      </c>
      <c r="AD435" s="18">
        <v>0.24652477063520001</v>
      </c>
      <c r="AE435" s="18">
        <v>0.24809494998250001</v>
      </c>
      <c r="AF435" s="18">
        <v>0.24830950183690001</v>
      </c>
      <c r="AG435" s="18">
        <v>0.24862661757599999</v>
      </c>
      <c r="AH435" s="18">
        <v>0.24760580662529999</v>
      </c>
      <c r="AI435" s="18">
        <v>0.24755140606920001</v>
      </c>
      <c r="AJ435" s="18">
        <v>0.24779461943930001</v>
      </c>
      <c r="AK435" s="18">
        <v>0.24911135446989999</v>
      </c>
      <c r="AL435" s="18">
        <v>0.24656228583590001</v>
      </c>
      <c r="AM435" s="18">
        <v>0.24740606492930001</v>
      </c>
      <c r="AN435" s="18">
        <v>0.24944414412099999</v>
      </c>
      <c r="AO435" s="220">
        <v>0.25005362448649998</v>
      </c>
      <c r="AP435" s="220">
        <v>0.25018919089070002</v>
      </c>
    </row>
    <row r="436" spans="1:42" s="18" customFormat="1" x14ac:dyDescent="0.2">
      <c r="A436" s="16" t="s">
        <v>190</v>
      </c>
      <c r="B436" s="59"/>
      <c r="C436" s="18">
        <v>0</v>
      </c>
      <c r="D436" s="18">
        <v>0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0.16052657969869999</v>
      </c>
      <c r="U436" s="18">
        <v>0.16282986153410001</v>
      </c>
      <c r="V436" s="18">
        <v>0.16259720182429999</v>
      </c>
      <c r="W436" s="18">
        <v>0.15949785910299999</v>
      </c>
      <c r="X436" s="18">
        <v>0.1624590318959</v>
      </c>
      <c r="Y436" s="18">
        <v>0.15741193786320001</v>
      </c>
      <c r="Z436" s="18">
        <v>0.1544632486567</v>
      </c>
      <c r="AA436" s="18">
        <v>0.15669849568579999</v>
      </c>
      <c r="AB436" s="18">
        <v>0.15574219519179999</v>
      </c>
      <c r="AC436" s="18">
        <v>0.15338566108080001</v>
      </c>
      <c r="AD436" s="18">
        <v>0.151087024495</v>
      </c>
      <c r="AE436" s="18">
        <v>0.15021330569720001</v>
      </c>
      <c r="AF436" s="18">
        <v>0.15120668420950001</v>
      </c>
      <c r="AG436" s="18">
        <v>0.15141833442239999</v>
      </c>
      <c r="AH436" s="18">
        <v>0.1514891016212</v>
      </c>
      <c r="AI436" s="18">
        <v>0.15146432666500001</v>
      </c>
      <c r="AJ436" s="18">
        <v>0.15092572882310001</v>
      </c>
      <c r="AK436" s="18">
        <v>0.15078223371319999</v>
      </c>
      <c r="AL436" s="18">
        <v>0.15080067922410001</v>
      </c>
      <c r="AM436" s="18">
        <v>0.150747875502</v>
      </c>
      <c r="AN436" s="18">
        <v>0.15265448811140001</v>
      </c>
      <c r="AO436" s="220">
        <v>0.1525153393451</v>
      </c>
      <c r="AP436" s="220">
        <v>0.15324734580169999</v>
      </c>
    </row>
    <row r="437" spans="1:42" s="18" customFormat="1" x14ac:dyDescent="0.2">
      <c r="A437" s="16" t="s">
        <v>191</v>
      </c>
      <c r="B437" s="59"/>
      <c r="C437" s="18">
        <v>0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220">
        <v>0</v>
      </c>
      <c r="AP437" s="220">
        <v>0</v>
      </c>
    </row>
    <row r="438" spans="1:42" s="18" customFormat="1" x14ac:dyDescent="0.2">
      <c r="A438" s="16" t="s">
        <v>192</v>
      </c>
      <c r="B438" s="59"/>
      <c r="C438" s="18">
        <v>0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0.113847001522</v>
      </c>
      <c r="R438" s="18">
        <v>0.1143337572648</v>
      </c>
      <c r="S438" s="18">
        <v>0.1131417109503</v>
      </c>
      <c r="T438" s="18">
        <v>0.1140992056095</v>
      </c>
      <c r="U438" s="18">
        <v>0.11488393592189999</v>
      </c>
      <c r="V438" s="18">
        <v>0.1150411461335</v>
      </c>
      <c r="W438" s="18">
        <v>0.1132067871866</v>
      </c>
      <c r="X438" s="18">
        <v>0.115046444469</v>
      </c>
      <c r="Y438" s="18">
        <v>0.1138534334476</v>
      </c>
      <c r="Z438" s="18">
        <v>0.11270377673280001</v>
      </c>
      <c r="AA438" s="18">
        <v>0.1143491324405</v>
      </c>
      <c r="AB438" s="18">
        <v>0.1142507711645</v>
      </c>
      <c r="AC438" s="18">
        <v>0.1136761841235</v>
      </c>
      <c r="AD438" s="18">
        <v>0.11280140063629999</v>
      </c>
      <c r="AE438" s="18">
        <v>0.11305883670480001</v>
      </c>
      <c r="AF438" s="18">
        <v>0.1133889162057</v>
      </c>
      <c r="AG438" s="18">
        <v>0.1134831698789</v>
      </c>
      <c r="AH438" s="18">
        <v>0.1133729238546</v>
      </c>
      <c r="AI438" s="18">
        <v>0.1134323629697</v>
      </c>
      <c r="AJ438" s="18">
        <v>0.1134295711569</v>
      </c>
      <c r="AK438" s="18">
        <v>0.113676746949</v>
      </c>
      <c r="AL438" s="18">
        <v>0.1132246160342</v>
      </c>
      <c r="AM438" s="18">
        <v>0.11335003218670001</v>
      </c>
      <c r="AN438" s="18">
        <v>0.11471758137599999</v>
      </c>
      <c r="AO438" s="220">
        <v>0.1149169969974</v>
      </c>
      <c r="AP438" s="220">
        <v>0.11518695993609999</v>
      </c>
    </row>
    <row r="439" spans="1:42" s="18" customFormat="1" ht="12.75" x14ac:dyDescent="0.2">
      <c r="A439" s="49" t="s">
        <v>193</v>
      </c>
      <c r="B439" s="64"/>
      <c r="AO439" s="220"/>
      <c r="AP439" s="220"/>
    </row>
    <row r="440" spans="1:42" s="18" customFormat="1" x14ac:dyDescent="0.2">
      <c r="A440" s="16" t="s">
        <v>194</v>
      </c>
      <c r="B440" s="59"/>
      <c r="AO440" s="220"/>
      <c r="AP440" s="220"/>
    </row>
    <row r="441" spans="1:42" s="18" customFormat="1" x14ac:dyDescent="0.2">
      <c r="A441" s="16" t="s">
        <v>195</v>
      </c>
      <c r="B441" s="59"/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0.15589244581719999</v>
      </c>
      <c r="R441" s="18">
        <v>0.12973663200259999</v>
      </c>
      <c r="S441" s="18">
        <v>0.16021073787199999</v>
      </c>
      <c r="T441" s="18">
        <v>0.17368243398479999</v>
      </c>
      <c r="U441" s="18">
        <v>0.17384713773970001</v>
      </c>
      <c r="V441" s="18">
        <v>0.16359329800520001</v>
      </c>
      <c r="W441" s="18">
        <v>0.14971273365250001</v>
      </c>
      <c r="X441" s="18">
        <v>0.15115900791430001</v>
      </c>
      <c r="Y441" s="18">
        <v>0.17590866948129999</v>
      </c>
      <c r="Z441" s="18">
        <v>0.158487599678</v>
      </c>
      <c r="AA441" s="18">
        <v>0.15347852899280001</v>
      </c>
      <c r="AB441" s="18">
        <v>0.16235428953680001</v>
      </c>
      <c r="AC441" s="18">
        <v>0.14083857853939999</v>
      </c>
      <c r="AD441" s="18">
        <v>0.14481516391800001</v>
      </c>
      <c r="AE441" s="18">
        <v>0.1654141738653</v>
      </c>
      <c r="AF441" s="18">
        <v>0.1608899253361</v>
      </c>
      <c r="AG441" s="18">
        <v>0.16998900231379999</v>
      </c>
      <c r="AH441" s="18">
        <v>0.129691143624</v>
      </c>
      <c r="AI441" s="18">
        <v>0.15985968213910001</v>
      </c>
      <c r="AJ441" s="18">
        <v>0.1459239193578</v>
      </c>
      <c r="AK441" s="18">
        <v>0.129410901533</v>
      </c>
      <c r="AL441" s="18">
        <v>0.1362346314832</v>
      </c>
      <c r="AM441" s="18">
        <v>0.15335306512649999</v>
      </c>
      <c r="AN441" s="18">
        <v>0.1541492017611</v>
      </c>
      <c r="AO441" s="220">
        <v>0.17098103262539999</v>
      </c>
      <c r="AP441" s="220">
        <v>0.17088402136299999</v>
      </c>
    </row>
    <row r="442" spans="1:42" s="18" customFormat="1" x14ac:dyDescent="0.2">
      <c r="A442" s="16" t="s">
        <v>196</v>
      </c>
      <c r="B442" s="59"/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0.14858145906170001</v>
      </c>
      <c r="S442" s="18">
        <v>0.16074255899629999</v>
      </c>
      <c r="T442" s="18">
        <v>0.13579302273819999</v>
      </c>
      <c r="U442" s="18">
        <v>0.17035996328370001</v>
      </c>
      <c r="V442" s="18">
        <v>0.15072186831760001</v>
      </c>
      <c r="W442" s="18">
        <v>0.17183413897239999</v>
      </c>
      <c r="X442" s="18">
        <v>0.17208776341500001</v>
      </c>
      <c r="Y442" s="18">
        <v>0.12027265484459999</v>
      </c>
      <c r="Z442" s="18">
        <v>0.1792704821351</v>
      </c>
      <c r="AA442" s="18">
        <v>0.2051801237866</v>
      </c>
      <c r="AB442" s="18">
        <v>0.20354792882450001</v>
      </c>
      <c r="AC442" s="18">
        <v>0.15921457411119999</v>
      </c>
      <c r="AD442" s="18">
        <v>0.15978991544330001</v>
      </c>
      <c r="AE442" s="18">
        <v>0.19137810180549999</v>
      </c>
      <c r="AF442" s="18">
        <v>0.18036083701819999</v>
      </c>
      <c r="AG442" s="18">
        <v>0.19083068999780001</v>
      </c>
      <c r="AH442" s="18">
        <v>0.16147898700759999</v>
      </c>
      <c r="AI442" s="18">
        <v>0.1177688545202</v>
      </c>
      <c r="AJ442" s="18">
        <v>7.5464440599899998E-2</v>
      </c>
      <c r="AK442" s="18">
        <v>0.1843788740557</v>
      </c>
      <c r="AL442" s="18">
        <v>0.1689854419066</v>
      </c>
      <c r="AM442" s="18">
        <v>0.1540897576735</v>
      </c>
      <c r="AN442" s="18">
        <v>0.1557532196268</v>
      </c>
      <c r="AO442" s="220">
        <v>0.1583834271298</v>
      </c>
      <c r="AP442" s="220">
        <v>0.1721582785845</v>
      </c>
    </row>
    <row r="443" spans="1:42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220">
        <v>0</v>
      </c>
      <c r="AP443" s="220">
        <v>0</v>
      </c>
    </row>
    <row r="444" spans="1:42" s="18" customFormat="1" x14ac:dyDescent="0.2">
      <c r="A444" s="16" t="s">
        <v>13</v>
      </c>
      <c r="B444" s="59"/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0.17835824509760001</v>
      </c>
      <c r="S444" s="18">
        <v>0.17757308199130001</v>
      </c>
      <c r="T444" s="18">
        <v>0.19328589308909999</v>
      </c>
      <c r="U444" s="18">
        <v>0.18634884755700001</v>
      </c>
      <c r="V444" s="18">
        <v>0.19126334506010001</v>
      </c>
      <c r="W444" s="18">
        <v>0.1646597697762</v>
      </c>
      <c r="X444" s="18">
        <v>0.19369659219599999</v>
      </c>
      <c r="Y444" s="18">
        <v>0.1915882176116</v>
      </c>
      <c r="Z444" s="18">
        <v>0.17343137506930001</v>
      </c>
      <c r="AA444" s="18">
        <v>0.1885888258416</v>
      </c>
      <c r="AB444" s="18">
        <v>0.1893532861585</v>
      </c>
      <c r="AC444" s="18">
        <v>0.1901544961321</v>
      </c>
      <c r="AD444" s="18">
        <v>0.1860290707186</v>
      </c>
      <c r="AE444" s="18">
        <v>0.1864106440387</v>
      </c>
      <c r="AF444" s="18">
        <v>0.1886968872749</v>
      </c>
      <c r="AG444" s="18">
        <v>0.18132523182240001</v>
      </c>
      <c r="AH444" s="18">
        <v>0.1857554253874</v>
      </c>
      <c r="AI444" s="18">
        <v>0.1831849494759</v>
      </c>
      <c r="AJ444" s="18">
        <v>0.1858180994734</v>
      </c>
      <c r="AK444" s="18">
        <v>0.18378165881229999</v>
      </c>
      <c r="AL444" s="18">
        <v>0.188538766631</v>
      </c>
      <c r="AM444" s="18">
        <v>0.18458546440900001</v>
      </c>
      <c r="AN444" s="18">
        <v>0.18998009791279999</v>
      </c>
      <c r="AO444" s="220">
        <v>0.191248102605</v>
      </c>
      <c r="AP444" s="220">
        <v>0.19068562950090001</v>
      </c>
    </row>
    <row r="445" spans="1:42" s="18" customFormat="1" x14ac:dyDescent="0.2">
      <c r="A445" s="16" t="s">
        <v>14</v>
      </c>
      <c r="B445" s="59"/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0.20157949213910001</v>
      </c>
      <c r="S445" s="18">
        <v>0.1964896787232</v>
      </c>
      <c r="T445" s="18">
        <v>0.1990337441227</v>
      </c>
      <c r="U445" s="18">
        <v>0.19772713385999999</v>
      </c>
      <c r="V445" s="18">
        <v>0.19942036599890001</v>
      </c>
      <c r="W445" s="18">
        <v>0.18387597380859999</v>
      </c>
      <c r="X445" s="18">
        <v>0.1922310038393</v>
      </c>
      <c r="Y445" s="18">
        <v>0.19314456162060001</v>
      </c>
      <c r="Z445" s="18">
        <v>0.18639115993540001</v>
      </c>
      <c r="AA445" s="18">
        <v>0.19029108676180001</v>
      </c>
      <c r="AB445" s="18">
        <v>0.19277146212599999</v>
      </c>
      <c r="AC445" s="18">
        <v>0.19363775943879999</v>
      </c>
      <c r="AD445" s="18">
        <v>0.1929354314449</v>
      </c>
      <c r="AE445" s="18">
        <v>0.1928061100854</v>
      </c>
      <c r="AF445" s="18">
        <v>0.1902643610743</v>
      </c>
      <c r="AG445" s="18">
        <v>0.19307061137049999</v>
      </c>
      <c r="AH445" s="18">
        <v>0.19287716233130001</v>
      </c>
      <c r="AI445" s="18">
        <v>0.19614574531209999</v>
      </c>
      <c r="AJ445" s="18">
        <v>0.19069639028009999</v>
      </c>
      <c r="AK445" s="18">
        <v>0.19068740665200001</v>
      </c>
      <c r="AL445" s="18">
        <v>0.1908684120402</v>
      </c>
      <c r="AM445" s="18">
        <v>0.19361199398660001</v>
      </c>
      <c r="AN445" s="18">
        <v>0.19982357279240001</v>
      </c>
      <c r="AO445" s="220">
        <v>0.19835387017139999</v>
      </c>
      <c r="AP445" s="220">
        <v>0.20104623155269999</v>
      </c>
    </row>
    <row r="446" spans="1:42" s="18" customFormat="1" x14ac:dyDescent="0.2">
      <c r="A446" s="16" t="s">
        <v>15</v>
      </c>
      <c r="B446" s="59"/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0.1983813915098</v>
      </c>
      <c r="S446" s="18">
        <v>0.196263031245</v>
      </c>
      <c r="T446" s="18">
        <v>0.19283894186430001</v>
      </c>
      <c r="U446" s="18">
        <v>0.19265700473559999</v>
      </c>
      <c r="V446" s="18">
        <v>0.19337764993430001</v>
      </c>
      <c r="W446" s="18">
        <v>0.1965705218995</v>
      </c>
      <c r="X446" s="18">
        <v>0.1897425880211</v>
      </c>
      <c r="Y446" s="18">
        <v>0.19356730809680001</v>
      </c>
      <c r="Z446" s="18">
        <v>0.2007163788943</v>
      </c>
      <c r="AA446" s="18">
        <v>0.19326782808160001</v>
      </c>
      <c r="AB446" s="18">
        <v>0.19169889565939999</v>
      </c>
      <c r="AC446" s="18">
        <v>0.18815268935400001</v>
      </c>
      <c r="AD446" s="18">
        <v>0.1874384387028</v>
      </c>
      <c r="AE446" s="18">
        <v>0.19403725195150001</v>
      </c>
      <c r="AF446" s="18">
        <v>0.1948022257591</v>
      </c>
      <c r="AG446" s="18">
        <v>0.19311652515380001</v>
      </c>
      <c r="AH446" s="18">
        <v>0.19135977266679999</v>
      </c>
      <c r="AI446" s="18">
        <v>0.1917101528156</v>
      </c>
      <c r="AJ446" s="18">
        <v>0.1944237700906</v>
      </c>
      <c r="AK446" s="18">
        <v>0.19385642544930001</v>
      </c>
      <c r="AL446" s="18">
        <v>0.19284062938060001</v>
      </c>
      <c r="AM446" s="18">
        <v>0.1931536874957</v>
      </c>
      <c r="AN446" s="18">
        <v>0.19108244872790001</v>
      </c>
      <c r="AO446" s="220">
        <v>0.190657871225</v>
      </c>
      <c r="AP446" s="220">
        <v>0.19126926284660001</v>
      </c>
    </row>
    <row r="447" spans="1:42" s="18" customFormat="1" x14ac:dyDescent="0.2">
      <c r="A447" s="16" t="s">
        <v>16</v>
      </c>
      <c r="B447" s="59"/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0.1951119739244</v>
      </c>
      <c r="R447" s="18">
        <v>0.1986572762703</v>
      </c>
      <c r="S447" s="18">
        <v>0.19263660227240001</v>
      </c>
      <c r="T447" s="18">
        <v>0.19026220433400001</v>
      </c>
      <c r="U447" s="18">
        <v>0.19047085051230001</v>
      </c>
      <c r="V447" s="18">
        <v>0.18831313138210001</v>
      </c>
      <c r="W447" s="18">
        <v>0.187783297287</v>
      </c>
      <c r="X447" s="18">
        <v>0.18546437984190001</v>
      </c>
      <c r="Y447" s="18">
        <v>0.1854200246014</v>
      </c>
      <c r="Z447" s="18">
        <v>0.18737051620010001</v>
      </c>
      <c r="AA447" s="18">
        <v>0.18861428099319999</v>
      </c>
      <c r="AB447" s="18">
        <v>0.18869170859350001</v>
      </c>
      <c r="AC447" s="18">
        <v>0.18935771009220001</v>
      </c>
      <c r="AD447" s="18">
        <v>0.1880225938299</v>
      </c>
      <c r="AE447" s="18">
        <v>0.18571615986949999</v>
      </c>
      <c r="AF447" s="18">
        <v>0.1860345901697</v>
      </c>
      <c r="AG447" s="18">
        <v>0.1875948943438</v>
      </c>
      <c r="AH447" s="18">
        <v>0.1880575652558</v>
      </c>
      <c r="AI447" s="18">
        <v>0.18850119343079999</v>
      </c>
      <c r="AJ447" s="18">
        <v>0.19020048759739999</v>
      </c>
      <c r="AK447" s="18">
        <v>0.1885694957656</v>
      </c>
      <c r="AL447" s="18">
        <v>0.18933944697089999</v>
      </c>
      <c r="AM447" s="18">
        <v>0.18732071008330001</v>
      </c>
      <c r="AN447" s="18">
        <v>0.19027241015640001</v>
      </c>
      <c r="AO447" s="220">
        <v>0.19080780771870001</v>
      </c>
      <c r="AP447" s="220">
        <v>0.19292889036710001</v>
      </c>
    </row>
    <row r="448" spans="1:42" s="18" customFormat="1" x14ac:dyDescent="0.2">
      <c r="A448" s="16" t="s">
        <v>17</v>
      </c>
      <c r="B448" s="59"/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0.1830119045884</v>
      </c>
      <c r="R448" s="18">
        <v>0.18353087126709999</v>
      </c>
      <c r="S448" s="18">
        <v>0.18390139086419999</v>
      </c>
      <c r="T448" s="18">
        <v>0.183649151831</v>
      </c>
      <c r="U448" s="18">
        <v>0.1816679976028</v>
      </c>
      <c r="V448" s="18">
        <v>0.17928217717869999</v>
      </c>
      <c r="W448" s="18">
        <v>0.18357367656109999</v>
      </c>
      <c r="X448" s="18">
        <v>0.18061088067869999</v>
      </c>
      <c r="Y448" s="18">
        <v>0.18118828433289999</v>
      </c>
      <c r="Z448" s="18">
        <v>0.1814268192688</v>
      </c>
      <c r="AA448" s="18">
        <v>0.17831641786319999</v>
      </c>
      <c r="AB448" s="18">
        <v>0.1786636536674</v>
      </c>
      <c r="AC448" s="18">
        <v>0.17803408384780001</v>
      </c>
      <c r="AD448" s="18">
        <v>0.17958324497709999</v>
      </c>
      <c r="AE448" s="18">
        <v>0.17977787903860001</v>
      </c>
      <c r="AF448" s="18">
        <v>0.1797316084101</v>
      </c>
      <c r="AG448" s="18">
        <v>0.179812309079</v>
      </c>
      <c r="AH448" s="18">
        <v>0.18059502543879999</v>
      </c>
      <c r="AI448" s="18">
        <v>0.18129064135779999</v>
      </c>
      <c r="AJ448" s="18">
        <v>0.17976005324300001</v>
      </c>
      <c r="AK448" s="18">
        <v>0.1806023814862</v>
      </c>
      <c r="AL448" s="18">
        <v>0.18148245479380001</v>
      </c>
      <c r="AM448" s="18">
        <v>0.1823930256172</v>
      </c>
      <c r="AN448" s="18">
        <v>0.18475015700110001</v>
      </c>
      <c r="AO448" s="220">
        <v>0.18566032887209999</v>
      </c>
      <c r="AP448" s="220">
        <v>0.18626456447020001</v>
      </c>
    </row>
    <row r="449" spans="1:42" s="18" customFormat="1" x14ac:dyDescent="0.2">
      <c r="A449" s="16" t="s">
        <v>18</v>
      </c>
      <c r="B449" s="59"/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0.17008515406649999</v>
      </c>
      <c r="R449" s="18">
        <v>0.16729844646459999</v>
      </c>
      <c r="S449" s="18">
        <v>0.16971012688680001</v>
      </c>
      <c r="T449" s="18">
        <v>0.16877857162580001</v>
      </c>
      <c r="U449" s="18">
        <v>0.16993592164060001</v>
      </c>
      <c r="V449" s="18">
        <v>0.1712666375445</v>
      </c>
      <c r="W449" s="18">
        <v>0.1691665413856</v>
      </c>
      <c r="X449" s="18">
        <v>0.17138600258289999</v>
      </c>
      <c r="Y449" s="18">
        <v>0.1688502004986</v>
      </c>
      <c r="Z449" s="18">
        <v>0.16788979760690001</v>
      </c>
      <c r="AA449" s="18">
        <v>0.17169702297889999</v>
      </c>
      <c r="AB449" s="18">
        <v>0.17072777926499999</v>
      </c>
      <c r="AC449" s="18">
        <v>0.17058933933439999</v>
      </c>
      <c r="AD449" s="18">
        <v>0.17177329761439999</v>
      </c>
      <c r="AE449" s="18">
        <v>0.17144158224459999</v>
      </c>
      <c r="AF449" s="18">
        <v>0.17329469011420001</v>
      </c>
      <c r="AG449" s="18">
        <v>0.1728499220677</v>
      </c>
      <c r="AH449" s="18">
        <v>0.1745657654135</v>
      </c>
      <c r="AI449" s="18">
        <v>0.17288027670020001</v>
      </c>
      <c r="AJ449" s="18">
        <v>0.17286496561840001</v>
      </c>
      <c r="AK449" s="18">
        <v>0.1744144344876</v>
      </c>
      <c r="AL449" s="18">
        <v>0.1739657806139</v>
      </c>
      <c r="AM449" s="18">
        <v>0.17362374426150001</v>
      </c>
      <c r="AN449" s="18">
        <v>0.17569477963460001</v>
      </c>
      <c r="AO449" s="220">
        <v>0.1759034382985</v>
      </c>
      <c r="AP449" s="220">
        <v>0.17649828328379999</v>
      </c>
    </row>
    <row r="450" spans="1:42" s="18" customFormat="1" x14ac:dyDescent="0.2">
      <c r="A450" s="16" t="s">
        <v>19</v>
      </c>
      <c r="B450" s="59"/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0.16207849454189999</v>
      </c>
      <c r="R450" s="18">
        <v>0.1616149513514</v>
      </c>
      <c r="S450" s="18">
        <v>0.1614714411116</v>
      </c>
      <c r="T450" s="18">
        <v>0.16252742709359999</v>
      </c>
      <c r="U450" s="18">
        <v>0.1627183392722</v>
      </c>
      <c r="V450" s="18">
        <v>0.16319101572850001</v>
      </c>
      <c r="W450" s="18">
        <v>0.16280335773919999</v>
      </c>
      <c r="X450" s="18">
        <v>0.16326953948459999</v>
      </c>
      <c r="Y450" s="18">
        <v>0.16199754156560001</v>
      </c>
      <c r="Z450" s="18">
        <v>0.16116145277060001</v>
      </c>
      <c r="AA450" s="18">
        <v>0.16137373011940001</v>
      </c>
      <c r="AB450" s="18">
        <v>0.1604618861504</v>
      </c>
      <c r="AC450" s="18">
        <v>0.16037851840270001</v>
      </c>
      <c r="AD450" s="18">
        <v>0.16058538140760001</v>
      </c>
      <c r="AE450" s="18">
        <v>0.16309895392920001</v>
      </c>
      <c r="AF450" s="18">
        <v>0.1633054088208</v>
      </c>
      <c r="AG450" s="18">
        <v>0.1651154509893</v>
      </c>
      <c r="AH450" s="18">
        <v>0.1640827074092</v>
      </c>
      <c r="AI450" s="18">
        <v>0.16450592634290001</v>
      </c>
      <c r="AJ450" s="18">
        <v>0.1644502944516</v>
      </c>
      <c r="AK450" s="18">
        <v>0.1634075446281</v>
      </c>
      <c r="AL450" s="18">
        <v>0.16403697506529999</v>
      </c>
      <c r="AM450" s="18">
        <v>0.16478835040270001</v>
      </c>
      <c r="AN450" s="18">
        <v>0.1661803242255</v>
      </c>
      <c r="AO450" s="220">
        <v>0.16643502346110001</v>
      </c>
      <c r="AP450" s="220">
        <v>0.1653297272274</v>
      </c>
    </row>
    <row r="451" spans="1:42" s="18" customFormat="1" x14ac:dyDescent="0.2">
      <c r="A451" s="16" t="s">
        <v>20</v>
      </c>
      <c r="B451" s="59"/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0.1520318768725</v>
      </c>
      <c r="R451" s="18">
        <v>0.15194365242089999</v>
      </c>
      <c r="S451" s="18">
        <v>0.15099385393260001</v>
      </c>
      <c r="T451" s="18">
        <v>0.1533719823693</v>
      </c>
      <c r="U451" s="18">
        <v>0.15410287249169999</v>
      </c>
      <c r="V451" s="18">
        <v>0.15271516645829999</v>
      </c>
      <c r="W451" s="18">
        <v>0.15231317955939999</v>
      </c>
      <c r="X451" s="18">
        <v>0.15409680538330001</v>
      </c>
      <c r="Y451" s="18">
        <v>0.1535346993236</v>
      </c>
      <c r="Z451" s="18">
        <v>0.15537258370830001</v>
      </c>
      <c r="AA451" s="18">
        <v>0.153359041305</v>
      </c>
      <c r="AB451" s="18">
        <v>0.1529741382991</v>
      </c>
      <c r="AC451" s="18">
        <v>0.1532705418949</v>
      </c>
      <c r="AD451" s="18">
        <v>0.1538429682163</v>
      </c>
      <c r="AE451" s="18">
        <v>0.1544575494365</v>
      </c>
      <c r="AF451" s="18">
        <v>0.1551261142565</v>
      </c>
      <c r="AG451" s="18">
        <v>0.15515977215650001</v>
      </c>
      <c r="AH451" s="18">
        <v>0.15513045361389999</v>
      </c>
      <c r="AI451" s="18">
        <v>0.15639329142889999</v>
      </c>
      <c r="AJ451" s="18">
        <v>0.15832149260520001</v>
      </c>
      <c r="AK451" s="18">
        <v>0.15904124262319999</v>
      </c>
      <c r="AL451" s="18">
        <v>0.1575381555291</v>
      </c>
      <c r="AM451" s="18">
        <v>0.15821104378619999</v>
      </c>
      <c r="AN451" s="18">
        <v>0.16064635539809999</v>
      </c>
      <c r="AO451" s="220">
        <v>0.1603324032665</v>
      </c>
      <c r="AP451" s="220">
        <v>0.161549955233</v>
      </c>
    </row>
    <row r="452" spans="1:42" s="18" customFormat="1" x14ac:dyDescent="0.2">
      <c r="A452" s="16" t="s">
        <v>21</v>
      </c>
      <c r="B452" s="59"/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0.143932273621</v>
      </c>
      <c r="R452" s="18">
        <v>0.1444199019736</v>
      </c>
      <c r="S452" s="18">
        <v>0.14704059983250001</v>
      </c>
      <c r="T452" s="18">
        <v>0.14683873337180001</v>
      </c>
      <c r="U452" s="18">
        <v>0.14816217076659999</v>
      </c>
      <c r="V452" s="18">
        <v>0.14872228377210001</v>
      </c>
      <c r="W452" s="18">
        <v>0.15048965431200001</v>
      </c>
      <c r="X452" s="18">
        <v>0.14861742317259999</v>
      </c>
      <c r="Y452" s="18">
        <v>0.1491930126505</v>
      </c>
      <c r="Z452" s="18">
        <v>0.1486842795285</v>
      </c>
      <c r="AA452" s="18">
        <v>0.1509693852382</v>
      </c>
      <c r="AB452" s="18">
        <v>0.14770947066830001</v>
      </c>
      <c r="AC452" s="18">
        <v>0.1491974280926</v>
      </c>
      <c r="AD452" s="18">
        <v>0.1492044561774</v>
      </c>
      <c r="AE452" s="18">
        <v>0.1497196566556</v>
      </c>
      <c r="AF452" s="18">
        <v>0.15032360618580001</v>
      </c>
      <c r="AG452" s="18">
        <v>0.15242486145340001</v>
      </c>
      <c r="AH452" s="18">
        <v>0.15146634066199999</v>
      </c>
      <c r="AI452" s="18">
        <v>0.15343952883920001</v>
      </c>
      <c r="AJ452" s="18">
        <v>0.15299497425719999</v>
      </c>
      <c r="AK452" s="18">
        <v>0.15328490438180001</v>
      </c>
      <c r="AL452" s="18">
        <v>0.15425714205499999</v>
      </c>
      <c r="AM452" s="18">
        <v>0.15463553021269999</v>
      </c>
      <c r="AN452" s="18">
        <v>0.15540674686469999</v>
      </c>
      <c r="AO452" s="220">
        <v>0.15539768904160001</v>
      </c>
      <c r="AP452" s="220">
        <v>0.1555143161285</v>
      </c>
    </row>
    <row r="453" spans="1:42" s="18" customFormat="1" x14ac:dyDescent="0.2">
      <c r="A453" s="16" t="s">
        <v>22</v>
      </c>
      <c r="B453" s="59"/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0.1414953518157</v>
      </c>
      <c r="R453" s="18">
        <v>0.1428831192027</v>
      </c>
      <c r="S453" s="18">
        <v>0.1411800086959</v>
      </c>
      <c r="T453" s="18">
        <v>0.14216193003290001</v>
      </c>
      <c r="U453" s="18">
        <v>0.14346778838989999</v>
      </c>
      <c r="V453" s="18">
        <v>0.1423636712794</v>
      </c>
      <c r="W453" s="18">
        <v>0.14289386115300001</v>
      </c>
      <c r="X453" s="18">
        <v>0.14431381148879999</v>
      </c>
      <c r="Y453" s="18">
        <v>0.1445525314186</v>
      </c>
      <c r="Z453" s="18">
        <v>0.14317242201790001</v>
      </c>
      <c r="AA453" s="18">
        <v>0.1445903983562</v>
      </c>
      <c r="AB453" s="18">
        <v>0.14695953776539999</v>
      </c>
      <c r="AC453" s="18">
        <v>0.14659668044419999</v>
      </c>
      <c r="AD453" s="18">
        <v>0.14811501492679999</v>
      </c>
      <c r="AE453" s="18">
        <v>0.1492899495276</v>
      </c>
      <c r="AF453" s="18">
        <v>0.15060255935629999</v>
      </c>
      <c r="AG453" s="18">
        <v>0.1486877855358</v>
      </c>
      <c r="AH453" s="18">
        <v>0.1501880877616</v>
      </c>
      <c r="AI453" s="18">
        <v>0.1513209925972</v>
      </c>
      <c r="AJ453" s="18">
        <v>0.1496798693999</v>
      </c>
      <c r="AK453" s="18">
        <v>0.14932157455190001</v>
      </c>
      <c r="AL453" s="18">
        <v>0.15014343573149999</v>
      </c>
      <c r="AM453" s="18">
        <v>0.1501474380102</v>
      </c>
      <c r="AN453" s="18">
        <v>0.15311416034450001</v>
      </c>
      <c r="AO453" s="220">
        <v>0.15346595923619999</v>
      </c>
      <c r="AP453" s="220">
        <v>0.15345104555469999</v>
      </c>
    </row>
    <row r="454" spans="1:42" s="18" customFormat="1" x14ac:dyDescent="0.2">
      <c r="A454" s="16" t="s">
        <v>23</v>
      </c>
      <c r="B454" s="59"/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0.13968382253389999</v>
      </c>
      <c r="R454" s="18">
        <v>0.13773210317330001</v>
      </c>
      <c r="S454" s="18">
        <v>0.1387523321528</v>
      </c>
      <c r="T454" s="18">
        <v>0.1423515992129</v>
      </c>
      <c r="U454" s="18">
        <v>0.13966397645539999</v>
      </c>
      <c r="V454" s="18">
        <v>0.1419786462225</v>
      </c>
      <c r="W454" s="18">
        <v>0.14354384511250001</v>
      </c>
      <c r="X454" s="18">
        <v>0.14206572551259999</v>
      </c>
      <c r="Y454" s="18">
        <v>0.14322152754590001</v>
      </c>
      <c r="Z454" s="18">
        <v>0.14253256849410001</v>
      </c>
      <c r="AA454" s="18">
        <v>0.1443183998482</v>
      </c>
      <c r="AB454" s="18">
        <v>0.14245003790720001</v>
      </c>
      <c r="AC454" s="18">
        <v>0.14377944351140001</v>
      </c>
      <c r="AD454" s="18">
        <v>0.1443042115581</v>
      </c>
      <c r="AE454" s="18">
        <v>0.14565763013399999</v>
      </c>
      <c r="AF454" s="18">
        <v>0.14547471180249999</v>
      </c>
      <c r="AG454" s="18">
        <v>0.1459162719605</v>
      </c>
      <c r="AH454" s="18">
        <v>0.1461499983406</v>
      </c>
      <c r="AI454" s="18">
        <v>0.1464296029511</v>
      </c>
      <c r="AJ454" s="18">
        <v>0.1484675892741</v>
      </c>
      <c r="AK454" s="18">
        <v>0.14835076949209999</v>
      </c>
      <c r="AL454" s="18">
        <v>0.1477069061929</v>
      </c>
      <c r="AM454" s="18">
        <v>0.1475700598419</v>
      </c>
      <c r="AN454" s="18">
        <v>0.14961480863429999</v>
      </c>
      <c r="AO454" s="220">
        <v>0.1504802939871</v>
      </c>
      <c r="AP454" s="220">
        <v>0.1511022836598</v>
      </c>
    </row>
    <row r="455" spans="1:42" s="18" customFormat="1" x14ac:dyDescent="0.2">
      <c r="A455" s="16" t="s">
        <v>24</v>
      </c>
      <c r="B455" s="59"/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0.13842650742359999</v>
      </c>
      <c r="R455" s="18">
        <v>0.1355505977891</v>
      </c>
      <c r="S455" s="18">
        <v>0.136904331027</v>
      </c>
      <c r="T455" s="18">
        <v>0.1373260356995</v>
      </c>
      <c r="U455" s="18">
        <v>0.13738461885379999</v>
      </c>
      <c r="V455" s="18">
        <v>0.13627387518100001</v>
      </c>
      <c r="W455" s="18">
        <v>0.1379602917461</v>
      </c>
      <c r="X455" s="18">
        <v>0.1377563765623</v>
      </c>
      <c r="Y455" s="18">
        <v>0.13866952463150001</v>
      </c>
      <c r="Z455" s="18">
        <v>0.1392301062671</v>
      </c>
      <c r="AA455" s="18">
        <v>0.13947042119559999</v>
      </c>
      <c r="AB455" s="18">
        <v>0.1390237560864</v>
      </c>
      <c r="AC455" s="18">
        <v>0.1410705090804</v>
      </c>
      <c r="AD455" s="18">
        <v>0.14182092007130001</v>
      </c>
      <c r="AE455" s="18">
        <v>0.13957883834099999</v>
      </c>
      <c r="AF455" s="18">
        <v>0.14147630887150001</v>
      </c>
      <c r="AG455" s="18">
        <v>0.1403483798672</v>
      </c>
      <c r="AH455" s="18">
        <v>0.14145103008339999</v>
      </c>
      <c r="AI455" s="18">
        <v>0.1412920082147</v>
      </c>
      <c r="AJ455" s="18">
        <v>0.14115191181680001</v>
      </c>
      <c r="AK455" s="18">
        <v>0.1412454010858</v>
      </c>
      <c r="AL455" s="18">
        <v>0.1422597889203</v>
      </c>
      <c r="AM455" s="18">
        <v>0.14293492924990001</v>
      </c>
      <c r="AN455" s="18">
        <v>0.14424088886729999</v>
      </c>
      <c r="AO455" s="220">
        <v>0.14561948776719999</v>
      </c>
      <c r="AP455" s="220">
        <v>0.14537340083799999</v>
      </c>
    </row>
    <row r="456" spans="1:42" s="18" customFormat="1" x14ac:dyDescent="0.2">
      <c r="A456" s="36" t="s">
        <v>795</v>
      </c>
      <c r="B456" s="59"/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0.14166624732809999</v>
      </c>
      <c r="R456" s="18">
        <v>0.15524276255360001</v>
      </c>
      <c r="S456" s="18">
        <v>0.13812029228229999</v>
      </c>
      <c r="T456" s="18">
        <v>0.14060178880339999</v>
      </c>
      <c r="U456" s="18">
        <v>0.14313413936819999</v>
      </c>
      <c r="V456" s="18">
        <v>0.13904249771050001</v>
      </c>
      <c r="W456" s="18">
        <v>0.13738820473419999</v>
      </c>
      <c r="X456" s="18">
        <v>0.1409925058067</v>
      </c>
      <c r="Y456" s="18">
        <v>0.13899221735020001</v>
      </c>
      <c r="Z456" s="18">
        <v>0.13614557866099999</v>
      </c>
      <c r="AA456" s="18">
        <v>0.13823407828930001</v>
      </c>
      <c r="AB456" s="18">
        <v>0.1376669709943</v>
      </c>
      <c r="AC456" s="18">
        <v>0.13869602643430001</v>
      </c>
      <c r="AD456" s="18">
        <v>0.13807167064260001</v>
      </c>
      <c r="AE456" s="18">
        <v>0.13907631067760001</v>
      </c>
      <c r="AF456" s="18">
        <v>0.1373297604956</v>
      </c>
      <c r="AG456" s="18">
        <v>0.1370325366964</v>
      </c>
      <c r="AH456" s="18">
        <v>0.13587026172149999</v>
      </c>
      <c r="AI456" s="18">
        <v>0.1373819998179</v>
      </c>
      <c r="AJ456" s="18">
        <v>0.14088873936730001</v>
      </c>
      <c r="AK456" s="18">
        <v>0.1402095906744</v>
      </c>
      <c r="AL456" s="18">
        <v>0.13826905169869999</v>
      </c>
      <c r="AM456" s="18">
        <v>0.14054082691479999</v>
      </c>
      <c r="AN456" s="18">
        <v>0.1406922963194</v>
      </c>
      <c r="AO456" s="220">
        <v>0.14183466934370001</v>
      </c>
      <c r="AP456" s="220">
        <v>0.13899878416030001</v>
      </c>
    </row>
    <row r="457" spans="1:42" s="18" customFormat="1" x14ac:dyDescent="0.2">
      <c r="A457" s="16"/>
      <c r="B457" s="59"/>
      <c r="AO457" s="220"/>
      <c r="AP457" s="220"/>
    </row>
    <row r="458" spans="1:42" s="18" customFormat="1" ht="12.75" x14ac:dyDescent="0.2">
      <c r="A458" s="49" t="s">
        <v>197</v>
      </c>
      <c r="B458" s="64"/>
      <c r="AO458" s="220"/>
      <c r="AP458" s="220"/>
    </row>
    <row r="459" spans="1:42" s="18" customFormat="1" x14ac:dyDescent="0.2">
      <c r="A459" s="16" t="s">
        <v>198</v>
      </c>
      <c r="B459" s="59"/>
      <c r="AO459" s="220"/>
      <c r="AP459" s="220"/>
    </row>
    <row r="460" spans="1:42" s="18" customFormat="1" x14ac:dyDescent="0.2">
      <c r="A460" s="16" t="s">
        <v>199</v>
      </c>
      <c r="B460" s="59"/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4.0537084798799999E-2</v>
      </c>
      <c r="T460" s="18">
        <v>0.24990399999999999</v>
      </c>
      <c r="U460" s="18">
        <v>0.24990399999999999</v>
      </c>
      <c r="V460" s="18">
        <v>0.24990399999999999</v>
      </c>
      <c r="W460" s="18">
        <v>0.10977370910460001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0.24990399999999999</v>
      </c>
      <c r="AE460" s="18">
        <v>0.24990399999999999</v>
      </c>
      <c r="AF460" s="18">
        <v>0.24990399999999999</v>
      </c>
      <c r="AG460" s="18">
        <v>0.24990399999999999</v>
      </c>
      <c r="AH460" s="18">
        <v>0.1149397678355</v>
      </c>
      <c r="AI460" s="18">
        <v>0.24990399999999999</v>
      </c>
      <c r="AJ460" s="18">
        <v>0.1916632299771</v>
      </c>
      <c r="AK460" s="18">
        <v>3.8416276556190003E-2</v>
      </c>
      <c r="AL460" s="18">
        <v>0.24990399999999999</v>
      </c>
      <c r="AM460" s="18">
        <v>0.1872624627102</v>
      </c>
      <c r="AN460" s="18">
        <v>0.2515110205578</v>
      </c>
      <c r="AO460" s="220">
        <v>0.17169148922159999</v>
      </c>
      <c r="AP460" s="220">
        <v>0.25240400000000002</v>
      </c>
    </row>
    <row r="461" spans="1:42" s="18" customFormat="1" x14ac:dyDescent="0.2">
      <c r="A461" s="16" t="s">
        <v>200</v>
      </c>
      <c r="B461" s="59"/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9.9482987688100002E-2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0.1095148086824</v>
      </c>
      <c r="AK461" s="18">
        <v>0.24990399999999999</v>
      </c>
      <c r="AL461" s="18">
        <v>0.24990399999999999</v>
      </c>
      <c r="AM461" s="18">
        <v>0.24990399999999999</v>
      </c>
      <c r="AN461" s="18">
        <v>0.25240400000000002</v>
      </c>
      <c r="AO461" s="220">
        <v>0.16348667900719999</v>
      </c>
      <c r="AP461" s="220">
        <v>0.25240400000000002</v>
      </c>
    </row>
    <row r="462" spans="1:42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220">
        <v>0</v>
      </c>
      <c r="AP462" s="220">
        <v>0</v>
      </c>
    </row>
    <row r="463" spans="1:42" s="18" customFormat="1" x14ac:dyDescent="0.2">
      <c r="A463" s="16" t="s">
        <v>13</v>
      </c>
      <c r="B463" s="59"/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0.201197934154</v>
      </c>
      <c r="T463" s="18">
        <v>0.21563494857439999</v>
      </c>
      <c r="U463" s="18">
        <v>0.22925679346300001</v>
      </c>
      <c r="V463" s="18">
        <v>0.23550473766589999</v>
      </c>
      <c r="W463" s="18">
        <v>0.17287249855680001</v>
      </c>
      <c r="X463" s="18">
        <v>0.22672594381030001</v>
      </c>
      <c r="Y463" s="18">
        <v>0.23882272628740001</v>
      </c>
      <c r="Z463" s="18">
        <v>0.1885308657427</v>
      </c>
      <c r="AA463" s="18">
        <v>0.24520513110869999</v>
      </c>
      <c r="AB463" s="18">
        <v>0.24458895642280001</v>
      </c>
      <c r="AC463" s="18">
        <v>0.2388268697133</v>
      </c>
      <c r="AD463" s="18">
        <v>0.2239458884312</v>
      </c>
      <c r="AE463" s="18">
        <v>0.23753110120670001</v>
      </c>
      <c r="AF463" s="18">
        <v>0.2346654680078</v>
      </c>
      <c r="AG463" s="18">
        <v>0.2385526184564</v>
      </c>
      <c r="AH463" s="18">
        <v>0.23197794979440001</v>
      </c>
      <c r="AI463" s="18">
        <v>0.22890380878790001</v>
      </c>
      <c r="AJ463" s="18">
        <v>0.2318432718996</v>
      </c>
      <c r="AK463" s="18">
        <v>0.2438880384645</v>
      </c>
      <c r="AL463" s="18">
        <v>0.22387733655559999</v>
      </c>
      <c r="AM463" s="18">
        <v>0.23123018472199999</v>
      </c>
      <c r="AN463" s="18">
        <v>0.23063524661090001</v>
      </c>
      <c r="AO463" s="220">
        <v>0.23715846752399999</v>
      </c>
      <c r="AP463" s="220">
        <v>0.23679358177900001</v>
      </c>
    </row>
    <row r="464" spans="1:42" s="18" customFormat="1" x14ac:dyDescent="0.2">
      <c r="A464" s="16" t="s">
        <v>14</v>
      </c>
      <c r="B464" s="59"/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0.24990399999999999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  <c r="AK464" s="18">
        <v>0.24990399999999999</v>
      </c>
      <c r="AL464" s="18">
        <v>0.24990399999999999</v>
      </c>
      <c r="AM464" s="18">
        <v>0.24990399999999999</v>
      </c>
      <c r="AN464" s="18">
        <v>0.25240233953090002</v>
      </c>
      <c r="AO464" s="220">
        <v>0.25240400000000002</v>
      </c>
      <c r="AP464" s="220">
        <v>0.25240400000000002</v>
      </c>
    </row>
    <row r="465" spans="1:42" s="18" customFormat="1" x14ac:dyDescent="0.2">
      <c r="A465" s="16" t="s">
        <v>15</v>
      </c>
      <c r="B465" s="59"/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0.2414277573102</v>
      </c>
      <c r="T465" s="18">
        <v>0.24990399999999999</v>
      </c>
      <c r="U465" s="18">
        <v>0.24908518090539999</v>
      </c>
      <c r="V465" s="18">
        <v>0.24990399999999999</v>
      </c>
      <c r="W465" s="18">
        <v>0.24990399999999999</v>
      </c>
      <c r="X465" s="18">
        <v>0.24555216282799999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  <c r="AK465" s="18">
        <v>0.24990399999999999</v>
      </c>
      <c r="AL465" s="18">
        <v>0.24990399999999999</v>
      </c>
      <c r="AM465" s="18">
        <v>0.24990399999999999</v>
      </c>
      <c r="AN465" s="18">
        <v>0.25240400000000002</v>
      </c>
      <c r="AO465" s="220">
        <v>0.25240400000000002</v>
      </c>
      <c r="AP465" s="220">
        <v>0.25240400000000002</v>
      </c>
    </row>
    <row r="466" spans="1:42" s="18" customFormat="1" x14ac:dyDescent="0.2">
      <c r="A466" s="16" t="s">
        <v>16</v>
      </c>
      <c r="B466" s="59"/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0.25240400000000002</v>
      </c>
      <c r="AO466" s="220">
        <v>0.25240400000000002</v>
      </c>
      <c r="AP466" s="220">
        <v>0.25240400000000002</v>
      </c>
    </row>
    <row r="467" spans="1:42" s="18" customFormat="1" x14ac:dyDescent="0.2">
      <c r="A467" s="16" t="s">
        <v>17</v>
      </c>
      <c r="B467" s="59"/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0.24990399999999999</v>
      </c>
      <c r="AL467" s="18">
        <v>0.24990399999999999</v>
      </c>
      <c r="AM467" s="18">
        <v>0.24990399999999999</v>
      </c>
      <c r="AN467" s="18">
        <v>0.25240400000000002</v>
      </c>
      <c r="AO467" s="220">
        <v>0.25240400000000002</v>
      </c>
      <c r="AP467" s="220">
        <v>0.25240400000000002</v>
      </c>
    </row>
    <row r="468" spans="1:42" s="18" customFormat="1" x14ac:dyDescent="0.2">
      <c r="A468" s="16" t="s">
        <v>18</v>
      </c>
      <c r="B468" s="59"/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  <c r="AK468" s="18">
        <v>0.24990399999999999</v>
      </c>
      <c r="AL468" s="18">
        <v>0.24990399999999999</v>
      </c>
      <c r="AM468" s="18">
        <v>0.249593729259</v>
      </c>
      <c r="AN468" s="18">
        <v>0.25240400000000002</v>
      </c>
      <c r="AO468" s="220">
        <v>0.25240400000000002</v>
      </c>
      <c r="AP468" s="220">
        <v>0.25240400000000002</v>
      </c>
    </row>
    <row r="469" spans="1:42" s="18" customFormat="1" x14ac:dyDescent="0.2">
      <c r="A469" s="16" t="s">
        <v>19</v>
      </c>
      <c r="B469" s="59"/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0.2468087558314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0.24990399999999999</v>
      </c>
      <c r="AI469" s="18">
        <v>0.24990399999999999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0.25240400000000002</v>
      </c>
      <c r="AO469" s="220">
        <v>0.25240400000000002</v>
      </c>
      <c r="AP469" s="220">
        <v>0.25240400000000002</v>
      </c>
    </row>
    <row r="470" spans="1:42" s="18" customFormat="1" x14ac:dyDescent="0.2">
      <c r="A470" s="16" t="s">
        <v>20</v>
      </c>
      <c r="B470" s="59"/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0.24990399999999999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0.25240400000000002</v>
      </c>
      <c r="AO470" s="220">
        <v>0.25240400000000002</v>
      </c>
      <c r="AP470" s="220">
        <v>0.25240400000000002</v>
      </c>
    </row>
    <row r="471" spans="1:42" s="18" customFormat="1" x14ac:dyDescent="0.2">
      <c r="A471" s="16" t="s">
        <v>21</v>
      </c>
      <c r="B471" s="59"/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0.25240400000000002</v>
      </c>
      <c r="AO471" s="220">
        <v>0.25240400000000002</v>
      </c>
      <c r="AP471" s="220">
        <v>0.25240400000000002</v>
      </c>
    </row>
    <row r="472" spans="1:42" s="18" customFormat="1" x14ac:dyDescent="0.2">
      <c r="A472" s="16" t="s">
        <v>22</v>
      </c>
      <c r="B472" s="59"/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0.22812770863180001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0.25240400000000002</v>
      </c>
      <c r="AO472" s="220">
        <v>0.25240400000000002</v>
      </c>
      <c r="AP472" s="220">
        <v>0.25240400000000002</v>
      </c>
    </row>
    <row r="473" spans="1:42" s="18" customFormat="1" x14ac:dyDescent="0.2">
      <c r="A473" s="16" t="s">
        <v>23</v>
      </c>
      <c r="B473" s="59"/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0.25240400000000002</v>
      </c>
      <c r="AO473" s="220">
        <v>0.25240400000000002</v>
      </c>
      <c r="AP473" s="220">
        <v>0.25240400000000002</v>
      </c>
    </row>
    <row r="474" spans="1:42" s="18" customFormat="1" x14ac:dyDescent="0.2">
      <c r="A474" s="16" t="s">
        <v>24</v>
      </c>
      <c r="B474" s="59"/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0.1463160594921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0.25240400000000002</v>
      </c>
      <c r="AO474" s="220">
        <v>0.25240400000000002</v>
      </c>
      <c r="AP474" s="220">
        <v>0.25240400000000002</v>
      </c>
    </row>
    <row r="475" spans="1:42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</v>
      </c>
      <c r="AH475" s="18">
        <v>0.24990399999999999</v>
      </c>
      <c r="AI475" s="18">
        <v>0.24990399999999999</v>
      </c>
      <c r="AJ475" s="18">
        <v>0.24990399999999999</v>
      </c>
      <c r="AK475" s="18">
        <v>0</v>
      </c>
      <c r="AL475" s="18">
        <v>0</v>
      </c>
      <c r="AM475" s="18">
        <v>0.24990399999999999</v>
      </c>
      <c r="AN475" s="18">
        <v>0.25240400000000002</v>
      </c>
      <c r="AO475" s="220">
        <v>0.25240400000000002</v>
      </c>
      <c r="AP475" s="220">
        <v>0.25240400000000002</v>
      </c>
    </row>
    <row r="476" spans="1:42" s="18" customFormat="1" x14ac:dyDescent="0.2">
      <c r="A476" s="16"/>
      <c r="B476" s="59"/>
      <c r="AO476" s="220"/>
      <c r="AP476" s="220"/>
    </row>
    <row r="477" spans="1:42" s="18" customFormat="1" ht="12.75" x14ac:dyDescent="0.2">
      <c r="A477" s="49" t="s">
        <v>201</v>
      </c>
      <c r="B477" s="64"/>
      <c r="AO477" s="220"/>
      <c r="AP477" s="220"/>
    </row>
    <row r="478" spans="1:42" s="18" customFormat="1" x14ac:dyDescent="0.2">
      <c r="A478" s="16" t="s">
        <v>202</v>
      </c>
      <c r="B478" s="59"/>
      <c r="AO478" s="220"/>
      <c r="AP478" s="220"/>
    </row>
    <row r="479" spans="1:42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  <c r="AK479" s="18">
        <v>0</v>
      </c>
      <c r="AL479" s="18">
        <v>0</v>
      </c>
      <c r="AM479" s="18">
        <v>0</v>
      </c>
      <c r="AN479" s="18">
        <v>0</v>
      </c>
      <c r="AO479" s="220">
        <v>0.1136067873712</v>
      </c>
      <c r="AP479" s="220">
        <v>0.1131344477649</v>
      </c>
    </row>
    <row r="480" spans="1:42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2.1368315539999999E-6</v>
      </c>
      <c r="AE480" s="18">
        <v>0.18990399999999999</v>
      </c>
      <c r="AF480" s="18">
        <v>0.18990399999999999</v>
      </c>
      <c r="AG480" s="18">
        <v>0.18140851968999999</v>
      </c>
      <c r="AH480" s="18">
        <v>0.18829513976779999</v>
      </c>
      <c r="AI480" s="18">
        <v>3.2500000000000001E-2</v>
      </c>
      <c r="AJ480" s="18">
        <v>6.5738411471979999E-3</v>
      </c>
      <c r="AK480" s="18">
        <v>0.12990399999999999</v>
      </c>
      <c r="AL480" s="18">
        <v>0</v>
      </c>
      <c r="AM480" s="18">
        <v>0</v>
      </c>
      <c r="AN480" s="18">
        <v>0</v>
      </c>
      <c r="AO480" s="220">
        <v>0</v>
      </c>
      <c r="AP480" s="220">
        <v>0</v>
      </c>
    </row>
    <row r="481" spans="1:46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220">
        <v>0</v>
      </c>
      <c r="AP481" s="220">
        <v>0</v>
      </c>
    </row>
    <row r="482" spans="1:46" s="18" customFormat="1" x14ac:dyDescent="0.2">
      <c r="A482" s="16" t="s">
        <v>13</v>
      </c>
      <c r="B482" s="59"/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0.19058474860489999</v>
      </c>
      <c r="Z482" s="18">
        <v>7.7177682895210001E-2</v>
      </c>
      <c r="AA482" s="18">
        <v>0.1762158156036</v>
      </c>
      <c r="AB482" s="18">
        <v>0.17207424744309999</v>
      </c>
      <c r="AC482" s="18">
        <v>0.1816536563126</v>
      </c>
      <c r="AD482" s="18">
        <v>0.17223454300060001</v>
      </c>
      <c r="AE482" s="18">
        <v>0.17235276468739999</v>
      </c>
      <c r="AF482" s="18">
        <v>0.1782142156439</v>
      </c>
      <c r="AG482" s="18">
        <v>0.17131285455469999</v>
      </c>
      <c r="AH482" s="18">
        <v>0.14973677877639999</v>
      </c>
      <c r="AI482" s="18">
        <v>0.16381438320790001</v>
      </c>
      <c r="AJ482" s="18">
        <v>0.1752176230544</v>
      </c>
      <c r="AK482" s="18">
        <v>0.1663792455069</v>
      </c>
      <c r="AL482" s="18">
        <v>0.16795906049869999</v>
      </c>
      <c r="AM482" s="18">
        <v>0.16370326313040001</v>
      </c>
      <c r="AN482" s="18">
        <v>0.15726094181200001</v>
      </c>
      <c r="AO482" s="220">
        <v>0.15401719120900001</v>
      </c>
      <c r="AP482" s="220">
        <v>0.15355361850820001</v>
      </c>
    </row>
    <row r="483" spans="1:46" s="18" customFormat="1" x14ac:dyDescent="0.2">
      <c r="A483" s="16" t="s">
        <v>14</v>
      </c>
      <c r="B483" s="59"/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0.182882093509</v>
      </c>
      <c r="AC483" s="18">
        <v>0.1703274746374</v>
      </c>
      <c r="AD483" s="18">
        <v>0.15172287664949999</v>
      </c>
      <c r="AE483" s="18">
        <v>0.1655423548643</v>
      </c>
      <c r="AF483" s="18">
        <v>0.1740783647054</v>
      </c>
      <c r="AG483" s="18">
        <v>0.17830845977439999</v>
      </c>
      <c r="AH483" s="18">
        <v>0.19418379748590001</v>
      </c>
      <c r="AI483" s="18">
        <v>0.1978371726882</v>
      </c>
      <c r="AJ483" s="18">
        <v>0.189597583529</v>
      </c>
      <c r="AK483" s="18">
        <v>0.1882572495449</v>
      </c>
      <c r="AL483" s="18">
        <v>0.1830711225329</v>
      </c>
      <c r="AM483" s="18">
        <v>0.18296752343059999</v>
      </c>
      <c r="AN483" s="18">
        <v>0.1770179977452</v>
      </c>
      <c r="AO483" s="220">
        <v>0.1932392987812</v>
      </c>
      <c r="AP483" s="220">
        <v>0.17867662760120001</v>
      </c>
    </row>
    <row r="484" spans="1:46" s="18" customFormat="1" x14ac:dyDescent="0.2">
      <c r="A484" s="16" t="s">
        <v>15</v>
      </c>
      <c r="B484" s="59"/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0.16115174361830001</v>
      </c>
      <c r="Y484" s="18">
        <v>0.1763455020751</v>
      </c>
      <c r="Z484" s="18">
        <v>0.2066766421531</v>
      </c>
      <c r="AA484" s="18">
        <v>0.20252592006430001</v>
      </c>
      <c r="AB484" s="18">
        <v>0.19190889821029999</v>
      </c>
      <c r="AC484" s="18">
        <v>0.17003880109030001</v>
      </c>
      <c r="AD484" s="18">
        <v>0.1680181352557</v>
      </c>
      <c r="AE484" s="18">
        <v>0.17388623500209999</v>
      </c>
      <c r="AF484" s="18">
        <v>0.16504340656889999</v>
      </c>
      <c r="AG484" s="18">
        <v>0.1718535434497</v>
      </c>
      <c r="AH484" s="18">
        <v>0.171885441404</v>
      </c>
      <c r="AI484" s="18">
        <v>0.1771131041566</v>
      </c>
      <c r="AJ484" s="18">
        <v>0.1731798584375</v>
      </c>
      <c r="AK484" s="18">
        <v>0.1661477326644</v>
      </c>
      <c r="AL484" s="18">
        <v>0.1741215075774</v>
      </c>
      <c r="AM484" s="18">
        <v>0.18065700631010001</v>
      </c>
      <c r="AN484" s="18">
        <v>0.18432525270210001</v>
      </c>
      <c r="AO484" s="220">
        <v>0.18287010839260001</v>
      </c>
      <c r="AP484" s="220">
        <v>0.17994844428859999</v>
      </c>
    </row>
    <row r="485" spans="1:46" s="18" customFormat="1" x14ac:dyDescent="0.2">
      <c r="A485" s="16" t="s">
        <v>16</v>
      </c>
      <c r="B485" s="59"/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0.18070316657429999</v>
      </c>
      <c r="V485" s="18">
        <v>0.17667615481250001</v>
      </c>
      <c r="W485" s="18">
        <v>0.19584152623959999</v>
      </c>
      <c r="X485" s="18">
        <v>0.1840519727903</v>
      </c>
      <c r="Y485" s="18">
        <v>0.1810484846889</v>
      </c>
      <c r="Z485" s="18">
        <v>0.18045318087539999</v>
      </c>
      <c r="AA485" s="18">
        <v>0.16485375425279999</v>
      </c>
      <c r="AB485" s="18">
        <v>0.1714865226608</v>
      </c>
      <c r="AC485" s="18">
        <v>0.1783337645758</v>
      </c>
      <c r="AD485" s="18">
        <v>0.17232116806260001</v>
      </c>
      <c r="AE485" s="18">
        <v>0.1821777889358</v>
      </c>
      <c r="AF485" s="18">
        <v>0.1786108910425</v>
      </c>
      <c r="AG485" s="18">
        <v>0.18482492493050001</v>
      </c>
      <c r="AH485" s="18">
        <v>0.18323863707970001</v>
      </c>
      <c r="AI485" s="18">
        <v>0.1773993752752</v>
      </c>
      <c r="AJ485" s="18">
        <v>0.18009081852629999</v>
      </c>
      <c r="AK485" s="18">
        <v>0.1834415027088</v>
      </c>
      <c r="AL485" s="18">
        <v>0.17426134579130001</v>
      </c>
      <c r="AM485" s="18">
        <v>0.1709439638976</v>
      </c>
      <c r="AN485" s="18">
        <v>0.17881671165650001</v>
      </c>
      <c r="AO485" s="220">
        <v>0.17722597695770001</v>
      </c>
      <c r="AP485" s="220">
        <v>0.1776749986583</v>
      </c>
    </row>
    <row r="486" spans="1:46" s="18" customFormat="1" x14ac:dyDescent="0.2">
      <c r="A486" s="16" t="s">
        <v>17</v>
      </c>
      <c r="B486" s="59"/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0.17671585459</v>
      </c>
      <c r="U486" s="18">
        <v>0.18827049991639999</v>
      </c>
      <c r="V486" s="18">
        <v>0.18896265331939999</v>
      </c>
      <c r="W486" s="18">
        <v>0.20297543494539999</v>
      </c>
      <c r="X486" s="18">
        <v>0.18290652329250001</v>
      </c>
      <c r="Y486" s="18">
        <v>0.1789055038316</v>
      </c>
      <c r="Z486" s="18">
        <v>0.1994397853581</v>
      </c>
      <c r="AA486" s="18">
        <v>0.17954572382379999</v>
      </c>
      <c r="AB486" s="18">
        <v>0.18147460013</v>
      </c>
      <c r="AC486" s="18">
        <v>0.18038861685179999</v>
      </c>
      <c r="AD486" s="18">
        <v>0.17895529069970001</v>
      </c>
      <c r="AE486" s="18">
        <v>0.1706320582793</v>
      </c>
      <c r="AF486" s="18">
        <v>0.1724515446357</v>
      </c>
      <c r="AG486" s="18">
        <v>0.1736992626984</v>
      </c>
      <c r="AH486" s="18">
        <v>0.17280720665970001</v>
      </c>
      <c r="AI486" s="18">
        <v>0.1686666000174</v>
      </c>
      <c r="AJ486" s="18">
        <v>0.16483485842500001</v>
      </c>
      <c r="AK486" s="18">
        <v>0.1617596776845</v>
      </c>
      <c r="AL486" s="18">
        <v>0.16936759074179999</v>
      </c>
      <c r="AM486" s="18">
        <v>0.1668081415697</v>
      </c>
      <c r="AN486" s="18">
        <v>0.1658615473092</v>
      </c>
      <c r="AO486" s="220">
        <v>0.16367618503770001</v>
      </c>
      <c r="AP486" s="220">
        <v>0.16780422740590001</v>
      </c>
    </row>
    <row r="487" spans="1:46" s="18" customFormat="1" x14ac:dyDescent="0.2">
      <c r="A487" s="16" t="s">
        <v>18</v>
      </c>
      <c r="B487" s="59"/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0.166144638772</v>
      </c>
      <c r="V487" s="18">
        <v>0.16738392526420001</v>
      </c>
      <c r="W487" s="18">
        <v>0.16677866420910001</v>
      </c>
      <c r="X487" s="18">
        <v>0.1724227841098</v>
      </c>
      <c r="Y487" s="18">
        <v>0.1747959587108</v>
      </c>
      <c r="Z487" s="18">
        <v>0.18291330120099999</v>
      </c>
      <c r="AA487" s="18">
        <v>0.17575085095260001</v>
      </c>
      <c r="AB487" s="18">
        <v>0.16659143167580001</v>
      </c>
      <c r="AC487" s="18">
        <v>0.16389965239439999</v>
      </c>
      <c r="AD487" s="18">
        <v>0.16495605650389999</v>
      </c>
      <c r="AE487" s="18">
        <v>0.16241787251959999</v>
      </c>
      <c r="AF487" s="18">
        <v>0.16298199573950001</v>
      </c>
      <c r="AG487" s="18">
        <v>0.15844083570100001</v>
      </c>
      <c r="AH487" s="18">
        <v>0.1584581231934</v>
      </c>
      <c r="AI487" s="18">
        <v>0.1584523323823</v>
      </c>
      <c r="AJ487" s="18">
        <v>0.157077811471</v>
      </c>
      <c r="AK487" s="18">
        <v>0.16248771217380001</v>
      </c>
      <c r="AL487" s="18">
        <v>0.15994221779830001</v>
      </c>
      <c r="AM487" s="18">
        <v>0.16021595338460001</v>
      </c>
      <c r="AN487" s="18">
        <v>0.1589855876839</v>
      </c>
      <c r="AO487" s="220">
        <v>0.16253318430380001</v>
      </c>
      <c r="AP487" s="220">
        <v>0.16316823841360001</v>
      </c>
    </row>
    <row r="488" spans="1:46" s="18" customFormat="1" x14ac:dyDescent="0.2">
      <c r="A488" s="16" t="s">
        <v>19</v>
      </c>
      <c r="B488" s="59"/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0.1472340829838</v>
      </c>
      <c r="X488" s="18">
        <v>0.15574754226359999</v>
      </c>
      <c r="Y488" s="18">
        <v>0.1501396855837</v>
      </c>
      <c r="Z488" s="18">
        <v>0.15731991095869999</v>
      </c>
      <c r="AA488" s="18">
        <v>0.1538747950229</v>
      </c>
      <c r="AB488" s="18">
        <v>0.14733452615170001</v>
      </c>
      <c r="AC488" s="18">
        <v>0.14968334363239999</v>
      </c>
      <c r="AD488" s="18">
        <v>0.14818362357959999</v>
      </c>
      <c r="AE488" s="18">
        <v>0.14994657480920001</v>
      </c>
      <c r="AF488" s="18">
        <v>0.14785302462229999</v>
      </c>
      <c r="AG488" s="18">
        <v>0.14791601139060001</v>
      </c>
      <c r="AH488" s="18">
        <v>0.1500009435929</v>
      </c>
      <c r="AI488" s="18">
        <v>0.1513822582838</v>
      </c>
      <c r="AJ488" s="18">
        <v>0.1478419961171</v>
      </c>
      <c r="AK488" s="18">
        <v>0.14731350500920001</v>
      </c>
      <c r="AL488" s="18">
        <v>0.14514630369830001</v>
      </c>
      <c r="AM488" s="18">
        <v>0.14559374781699999</v>
      </c>
      <c r="AN488" s="18">
        <v>0.1482033443104</v>
      </c>
      <c r="AO488" s="220">
        <v>0.14703086691610001</v>
      </c>
      <c r="AP488" s="220">
        <v>0.14867499389790001</v>
      </c>
    </row>
    <row r="489" spans="1:46" s="18" customFormat="1" x14ac:dyDescent="0.2">
      <c r="A489" s="16" t="s">
        <v>20</v>
      </c>
      <c r="B489" s="59"/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0.14049717138920001</v>
      </c>
      <c r="V489" s="18">
        <v>0.14270447712520001</v>
      </c>
      <c r="W489" s="18">
        <v>0.13697613162159999</v>
      </c>
      <c r="X489" s="18">
        <v>0.14632376745760001</v>
      </c>
      <c r="Y489" s="18">
        <v>0.1448292483112</v>
      </c>
      <c r="Z489" s="18">
        <v>0.1452571725214</v>
      </c>
      <c r="AA489" s="18">
        <v>0.14513058418130001</v>
      </c>
      <c r="AB489" s="18">
        <v>0.14799366108039999</v>
      </c>
      <c r="AC489" s="18">
        <v>0.14281964496960001</v>
      </c>
      <c r="AD489" s="18">
        <v>0.14294251596659999</v>
      </c>
      <c r="AE489" s="18">
        <v>0.13934907017709999</v>
      </c>
      <c r="AF489" s="18">
        <v>0.143857694141</v>
      </c>
      <c r="AG489" s="18">
        <v>0.14482541109200001</v>
      </c>
      <c r="AH489" s="18">
        <v>0.14053132394750001</v>
      </c>
      <c r="AI489" s="18">
        <v>0.1410729169371</v>
      </c>
      <c r="AJ489" s="18">
        <v>0.1400349275526</v>
      </c>
      <c r="AK489" s="18">
        <v>0.13887499993229999</v>
      </c>
      <c r="AL489" s="18">
        <v>0.14065508900920001</v>
      </c>
      <c r="AM489" s="18">
        <v>0.14194549702670001</v>
      </c>
      <c r="AN489" s="18">
        <v>0.1415957929052</v>
      </c>
      <c r="AO489" s="220">
        <v>0.14204699659789999</v>
      </c>
      <c r="AP489" s="220">
        <v>0.1422091502933</v>
      </c>
    </row>
    <row r="490" spans="1:46" s="18" customFormat="1" x14ac:dyDescent="0.2">
      <c r="A490" s="16" t="s">
        <v>21</v>
      </c>
      <c r="B490" s="59"/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0.1464945630333</v>
      </c>
      <c r="V490" s="18">
        <v>0.14179339349799999</v>
      </c>
      <c r="W490" s="18">
        <v>0.14996822008970001</v>
      </c>
      <c r="X490" s="18">
        <v>0.14595955714539999</v>
      </c>
      <c r="Y490" s="18">
        <v>0.1448967146456</v>
      </c>
      <c r="Z490" s="18">
        <v>0.13434186497309999</v>
      </c>
      <c r="AA490" s="18">
        <v>0.13733715128480001</v>
      </c>
      <c r="AB490" s="18">
        <v>0.14096701795880001</v>
      </c>
      <c r="AC490" s="18">
        <v>0.1415346175835</v>
      </c>
      <c r="AD490" s="18">
        <v>0.13693132540030001</v>
      </c>
      <c r="AE490" s="18">
        <v>0.13648443908419999</v>
      </c>
      <c r="AF490" s="18">
        <v>0.1328604038158</v>
      </c>
      <c r="AG490" s="18">
        <v>0.13422095721390001</v>
      </c>
      <c r="AH490" s="18">
        <v>0.13598020678850001</v>
      </c>
      <c r="AI490" s="18">
        <v>0.13663454905889999</v>
      </c>
      <c r="AJ490" s="18">
        <v>0.13929239882729999</v>
      </c>
      <c r="AK490" s="18">
        <v>0.138513691213</v>
      </c>
      <c r="AL490" s="18">
        <v>0.134989034856</v>
      </c>
      <c r="AM490" s="18">
        <v>0.13943110130979999</v>
      </c>
      <c r="AN490" s="18">
        <v>0.1463518171538</v>
      </c>
      <c r="AO490" s="220">
        <v>0.14207988437220001</v>
      </c>
      <c r="AP490" s="220">
        <v>0.14221478086520001</v>
      </c>
    </row>
    <row r="491" spans="1:46" s="18" customFormat="1" x14ac:dyDescent="0.2">
      <c r="A491" s="16" t="s">
        <v>22</v>
      </c>
      <c r="B491" s="59"/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0.14899992977980001</v>
      </c>
      <c r="Y491" s="18">
        <v>0.13639543177079999</v>
      </c>
      <c r="Z491" s="18">
        <v>0.13842437254439999</v>
      </c>
      <c r="AA491" s="18">
        <v>0.13665752231229999</v>
      </c>
      <c r="AB491" s="18">
        <v>0.13888266294990001</v>
      </c>
      <c r="AC491" s="18">
        <v>0.13273313871299999</v>
      </c>
      <c r="AD491" s="18">
        <v>0.12961645831099999</v>
      </c>
      <c r="AE491" s="18">
        <v>0.12944294659040001</v>
      </c>
      <c r="AF491" s="18">
        <v>0.12988376258939999</v>
      </c>
      <c r="AG491" s="18">
        <v>0.1330706038608</v>
      </c>
      <c r="AH491" s="18">
        <v>0.1371334275112</v>
      </c>
      <c r="AI491" s="18">
        <v>0.1381032332379</v>
      </c>
      <c r="AJ491" s="18">
        <v>0.1375807749273</v>
      </c>
      <c r="AK491" s="18">
        <v>0.13376347141680001</v>
      </c>
      <c r="AL491" s="18">
        <v>0.1389942853426</v>
      </c>
      <c r="AM491" s="18">
        <v>0.132191494099</v>
      </c>
      <c r="AN491" s="18">
        <v>0.1372453703524</v>
      </c>
      <c r="AO491" s="220">
        <v>0.1391301034978</v>
      </c>
      <c r="AP491" s="220">
        <v>0.14273058770479999</v>
      </c>
    </row>
    <row r="492" spans="1:46" s="18" customFormat="1" x14ac:dyDescent="0.2">
      <c r="A492" s="16" t="s">
        <v>23</v>
      </c>
      <c r="B492" s="59"/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0.14127270763989999</v>
      </c>
      <c r="W492" s="18">
        <v>0.15108581951460001</v>
      </c>
      <c r="X492" s="18">
        <v>0.14193101238969999</v>
      </c>
      <c r="Y492" s="18">
        <v>0.14116433394620001</v>
      </c>
      <c r="Z492" s="18">
        <v>0.14353521626429999</v>
      </c>
      <c r="AA492" s="18">
        <v>0.13118035809859999</v>
      </c>
      <c r="AB492" s="18">
        <v>0.13139599149129999</v>
      </c>
      <c r="AC492" s="18">
        <v>0.13154502725559999</v>
      </c>
      <c r="AD492" s="18">
        <v>0.1296791199165</v>
      </c>
      <c r="AE492" s="18">
        <v>0.1281915766815</v>
      </c>
      <c r="AF492" s="18">
        <v>0.1318091776826</v>
      </c>
      <c r="AG492" s="18">
        <v>0.1298403037136</v>
      </c>
      <c r="AH492" s="18">
        <v>0.13516669829450001</v>
      </c>
      <c r="AI492" s="18">
        <v>0.13032471206849999</v>
      </c>
      <c r="AJ492" s="18">
        <v>0.12899720358309999</v>
      </c>
      <c r="AK492" s="18">
        <v>0.13271393396280001</v>
      </c>
      <c r="AL492" s="18">
        <v>0.12985774638440001</v>
      </c>
      <c r="AM492" s="18">
        <v>0.12769996435360001</v>
      </c>
      <c r="AN492" s="18">
        <v>0.12821574291269999</v>
      </c>
      <c r="AO492" s="220">
        <v>0.12671310715879999</v>
      </c>
      <c r="AP492" s="220">
        <v>0.1305058422564</v>
      </c>
    </row>
    <row r="493" spans="1:46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0.1195718920577</v>
      </c>
      <c r="Y493" s="18">
        <v>0.12313276535000001</v>
      </c>
      <c r="Z493" s="18">
        <v>0.12552295754289999</v>
      </c>
      <c r="AA493" s="18">
        <v>0.124750260397</v>
      </c>
      <c r="AB493" s="18">
        <v>0.12637563544659999</v>
      </c>
      <c r="AC493" s="18">
        <v>0.13761561691849999</v>
      </c>
      <c r="AD493" s="18">
        <v>0.13772873580139999</v>
      </c>
      <c r="AE493" s="18">
        <v>0.1456097460089</v>
      </c>
      <c r="AF493" s="18">
        <v>0.13716152311060001</v>
      </c>
      <c r="AG493" s="18">
        <v>0.14231254750870001</v>
      </c>
      <c r="AH493" s="18">
        <v>0.1294490702967</v>
      </c>
      <c r="AI493" s="18">
        <v>0.14266314804919999</v>
      </c>
      <c r="AJ493" s="18">
        <v>0.13529331837879999</v>
      </c>
      <c r="AK493" s="18">
        <v>0.13041971929749999</v>
      </c>
      <c r="AL493" s="18">
        <v>0.13624853325</v>
      </c>
      <c r="AM493" s="18">
        <v>0.13996981328950001</v>
      </c>
      <c r="AN493" s="18">
        <v>0.13483333953230001</v>
      </c>
      <c r="AO493" s="220">
        <v>0.14340842802020001</v>
      </c>
      <c r="AP493" s="220">
        <v>0.1280598798673</v>
      </c>
    </row>
    <row r="494" spans="1:46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0.13627719065130001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  <c r="AK494" s="18">
        <v>0.12724219777340001</v>
      </c>
      <c r="AL494" s="18">
        <v>0.1099</v>
      </c>
      <c r="AM494" s="18">
        <v>0.1129469668874</v>
      </c>
      <c r="AN494" s="18">
        <v>0.16219347368420001</v>
      </c>
      <c r="AO494" s="220">
        <v>0.1129070542505</v>
      </c>
      <c r="AP494" s="220">
        <v>0.1221557456609</v>
      </c>
    </row>
    <row r="495" spans="1:46" s="18" customFormat="1" x14ac:dyDescent="0.2">
      <c r="A495" s="16"/>
      <c r="B495" s="59"/>
      <c r="AO495" s="220"/>
      <c r="AP495" s="220"/>
    </row>
    <row r="496" spans="1:46" ht="12.75" x14ac:dyDescent="0.2">
      <c r="A496" s="49" t="s">
        <v>205</v>
      </c>
      <c r="B496" s="50"/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220"/>
      <c r="AP496" s="220"/>
      <c r="AQ496" s="18"/>
      <c r="AR496" s="18"/>
      <c r="AS496" s="18"/>
      <c r="AT496" s="18"/>
    </row>
    <row r="497" spans="1:46" x14ac:dyDescent="0.2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220"/>
      <c r="AP497" s="220"/>
      <c r="AQ497" s="18"/>
      <c r="AR497" s="18"/>
      <c r="AS497" s="18"/>
      <c r="AT497" s="18"/>
    </row>
    <row r="498" spans="1:46" x14ac:dyDescent="0.2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220">
        <v>0</v>
      </c>
      <c r="AP498" s="220">
        <v>0</v>
      </c>
      <c r="AQ498" s="18"/>
      <c r="AR498" s="18"/>
      <c r="AS498" s="18"/>
      <c r="AT498" s="18"/>
    </row>
    <row r="499" spans="1:46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220">
        <v>0</v>
      </c>
      <c r="AP499" s="220">
        <v>0</v>
      </c>
      <c r="AQ499" s="18"/>
      <c r="AR499" s="18"/>
      <c r="AS499" s="18"/>
      <c r="AT499" s="18"/>
    </row>
    <row r="500" spans="1:46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220">
        <v>0</v>
      </c>
      <c r="AP500" s="220">
        <v>0</v>
      </c>
      <c r="AQ500" s="18"/>
      <c r="AR500" s="18"/>
      <c r="AS500" s="18"/>
      <c r="AT500" s="18"/>
    </row>
    <row r="501" spans="1:46" x14ac:dyDescent="0.2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220">
        <v>0</v>
      </c>
      <c r="AP501" s="220">
        <v>0</v>
      </c>
      <c r="AQ501" s="18"/>
      <c r="AR501" s="18"/>
      <c r="AS501" s="18"/>
      <c r="AT501" s="18"/>
    </row>
    <row r="502" spans="1:46" x14ac:dyDescent="0.2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220">
        <v>0</v>
      </c>
      <c r="AP502" s="220">
        <v>0</v>
      </c>
      <c r="AQ502" s="18"/>
      <c r="AR502" s="18"/>
      <c r="AS502" s="18"/>
      <c r="AT502" s="18"/>
    </row>
    <row r="503" spans="1:46" x14ac:dyDescent="0.2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220">
        <v>0</v>
      </c>
      <c r="AP503" s="220">
        <v>0</v>
      </c>
      <c r="AQ503" s="18"/>
      <c r="AR503" s="18"/>
      <c r="AS503" s="18"/>
      <c r="AT503" s="18"/>
    </row>
    <row r="504" spans="1:46" x14ac:dyDescent="0.2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220">
        <v>0</v>
      </c>
      <c r="AP504" s="220">
        <v>0</v>
      </c>
      <c r="AQ504" s="18"/>
      <c r="AR504" s="18"/>
      <c r="AS504" s="18"/>
      <c r="AT504" s="18"/>
    </row>
    <row r="505" spans="1:46" x14ac:dyDescent="0.2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220">
        <v>0</v>
      </c>
      <c r="AP505" s="220">
        <v>0</v>
      </c>
      <c r="AQ505" s="18"/>
      <c r="AR505" s="18"/>
      <c r="AS505" s="18"/>
      <c r="AT505" s="18"/>
    </row>
    <row r="506" spans="1:46" x14ac:dyDescent="0.2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220">
        <v>0</v>
      </c>
      <c r="AP506" s="220">
        <v>0</v>
      </c>
      <c r="AQ506" s="18"/>
      <c r="AR506" s="18"/>
      <c r="AS506" s="18"/>
      <c r="AT506" s="18"/>
    </row>
    <row r="507" spans="1:46" x14ac:dyDescent="0.2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220">
        <v>0</v>
      </c>
      <c r="AP507" s="220">
        <v>0</v>
      </c>
      <c r="AQ507" s="18"/>
      <c r="AR507" s="18"/>
      <c r="AS507" s="18"/>
      <c r="AT507" s="18"/>
    </row>
    <row r="508" spans="1:46" x14ac:dyDescent="0.2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220">
        <v>0</v>
      </c>
      <c r="AP508" s="220">
        <v>0</v>
      </c>
      <c r="AQ508" s="18"/>
      <c r="AR508" s="18"/>
      <c r="AS508" s="18"/>
      <c r="AT508" s="18"/>
    </row>
    <row r="509" spans="1:46" x14ac:dyDescent="0.2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220">
        <v>0</v>
      </c>
      <c r="AP509" s="220">
        <v>0</v>
      </c>
      <c r="AQ509" s="18"/>
      <c r="AR509" s="18"/>
      <c r="AS509" s="18"/>
      <c r="AT509" s="18"/>
    </row>
    <row r="510" spans="1:46" x14ac:dyDescent="0.2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220">
        <v>0</v>
      </c>
      <c r="AP510" s="220">
        <v>0</v>
      </c>
      <c r="AQ510" s="18"/>
      <c r="AR510" s="18"/>
      <c r="AS510" s="18"/>
      <c r="AT510" s="18"/>
    </row>
    <row r="511" spans="1:46" x14ac:dyDescent="0.2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220">
        <v>0</v>
      </c>
      <c r="AP511" s="220">
        <v>0</v>
      </c>
      <c r="AQ511" s="18"/>
      <c r="AR511" s="18"/>
      <c r="AS511" s="18"/>
      <c r="AT511" s="18"/>
    </row>
    <row r="512" spans="1:46" x14ac:dyDescent="0.2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220">
        <v>0</v>
      </c>
      <c r="AP512" s="220">
        <v>0</v>
      </c>
      <c r="AQ512" s="18"/>
      <c r="AR512" s="18"/>
      <c r="AS512" s="18"/>
      <c r="AT512" s="18"/>
    </row>
    <row r="513" spans="1:46" x14ac:dyDescent="0.2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220">
        <v>0</v>
      </c>
      <c r="AP513" s="220">
        <v>0</v>
      </c>
      <c r="AQ513" s="18"/>
      <c r="AR513" s="18"/>
      <c r="AS513" s="18"/>
      <c r="AT513" s="18"/>
    </row>
    <row r="514" spans="1:46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220"/>
      <c r="AP514" s="220"/>
      <c r="AQ514" s="18"/>
      <c r="AR514" s="18"/>
      <c r="AS514" s="18"/>
      <c r="AT514" s="18"/>
    </row>
    <row r="515" spans="1:46" x14ac:dyDescent="0.2">
      <c r="A515" s="16" t="s">
        <v>209</v>
      </c>
      <c r="C515" s="7"/>
      <c r="D515" s="7"/>
      <c r="E515" s="7"/>
      <c r="F515" s="7"/>
    </row>
    <row r="516" spans="1:46" ht="12.75" x14ac:dyDescent="0.2">
      <c r="A516" s="49" t="s">
        <v>210</v>
      </c>
      <c r="B516" s="50"/>
      <c r="C516" s="7"/>
      <c r="D516" s="7"/>
      <c r="E516" s="7"/>
      <c r="F516" s="7"/>
    </row>
    <row r="517" spans="1:46" x14ac:dyDescent="0.2">
      <c r="A517" s="16" t="s">
        <v>211</v>
      </c>
      <c r="C517" s="7"/>
      <c r="D517" s="7"/>
      <c r="E517" s="7"/>
      <c r="F517" s="7"/>
    </row>
    <row r="518" spans="1:46" s="19" customFormat="1" x14ac:dyDescent="0.2">
      <c r="A518" s="28" t="s">
        <v>212</v>
      </c>
      <c r="B518" s="32"/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3386.6108789999998</v>
      </c>
      <c r="R518" s="19">
        <v>3359.2901879999999</v>
      </c>
      <c r="S518" s="19">
        <v>3352.4008349999999</v>
      </c>
      <c r="T518" s="19">
        <v>3335.983264</v>
      </c>
      <c r="U518" s="19">
        <v>3329.7071129999999</v>
      </c>
      <c r="V518" s="19">
        <v>3291.8918920000001</v>
      </c>
      <c r="W518" s="19">
        <v>3286.0995849999999</v>
      </c>
      <c r="X518" s="19">
        <v>3286.7219919999998</v>
      </c>
      <c r="Y518" s="19">
        <v>3271.07438</v>
      </c>
      <c r="Z518" s="19">
        <v>3248.3539089999999</v>
      </c>
      <c r="AA518" s="19">
        <v>3242.7104720000002</v>
      </c>
      <c r="AB518" s="19">
        <v>3193.927126</v>
      </c>
      <c r="AC518" s="19">
        <v>3176.2096769999998</v>
      </c>
      <c r="AD518" s="19">
        <v>3149.0945670000001</v>
      </c>
      <c r="AE518" s="19">
        <v>3127.8225809999999</v>
      </c>
      <c r="AF518" s="19">
        <v>3123.138833</v>
      </c>
      <c r="AG518" s="19">
        <v>3226.5392780000002</v>
      </c>
      <c r="AH518" s="19">
        <v>3233.617021</v>
      </c>
      <c r="AI518" s="19">
        <v>3237.7919320000001</v>
      </c>
      <c r="AJ518" s="19">
        <v>3340.534521</v>
      </c>
      <c r="AK518" s="19">
        <v>3326.057906</v>
      </c>
      <c r="AL518" s="19">
        <v>3330.2013419999998</v>
      </c>
      <c r="AM518" s="19">
        <v>3319.2393740000002</v>
      </c>
      <c r="AN518" s="19">
        <v>3322.5950779999998</v>
      </c>
      <c r="AO518" s="224">
        <v>3080.3475939999998</v>
      </c>
      <c r="AP518" s="224">
        <v>3044.3421050000002</v>
      </c>
    </row>
    <row r="519" spans="1:46" s="19" customFormat="1" x14ac:dyDescent="0.2">
      <c r="A519" s="28" t="s">
        <v>213</v>
      </c>
      <c r="B519" s="32"/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6654.5454550000004</v>
      </c>
      <c r="V519" s="19">
        <v>6654.5454550000004</v>
      </c>
      <c r="W519" s="19">
        <v>7018.181818</v>
      </c>
      <c r="X519" s="19">
        <v>7018.181818</v>
      </c>
      <c r="Y519" s="19">
        <v>6015.2542370000001</v>
      </c>
      <c r="Z519" s="19">
        <v>6004.3956040000003</v>
      </c>
      <c r="AA519" s="19">
        <v>6010.1123600000001</v>
      </c>
      <c r="AB519" s="19">
        <v>5995.4545449999996</v>
      </c>
      <c r="AC519" s="19">
        <v>5953.4090910000004</v>
      </c>
      <c r="AD519" s="19">
        <v>5981.818182</v>
      </c>
      <c r="AE519" s="19">
        <v>6053.8461539999998</v>
      </c>
      <c r="AF519" s="19">
        <v>6053.8461539999998</v>
      </c>
      <c r="AG519" s="19">
        <v>6031.8681319999996</v>
      </c>
      <c r="AH519" s="19">
        <v>6031.8681319999996</v>
      </c>
      <c r="AI519" s="19">
        <v>6001.136364</v>
      </c>
      <c r="AJ519" s="19">
        <v>6001.136364</v>
      </c>
      <c r="AK519" s="19">
        <v>6723.2432429999999</v>
      </c>
      <c r="AL519" s="19">
        <v>6257.575758</v>
      </c>
      <c r="AM519" s="19">
        <v>6257.575758</v>
      </c>
      <c r="AN519" s="19">
        <v>6290.8163269999995</v>
      </c>
      <c r="AO519" s="224">
        <v>6293.8144329999996</v>
      </c>
      <c r="AP519" s="224">
        <v>6035.6321840000001</v>
      </c>
    </row>
    <row r="520" spans="1:46" s="19" customFormat="1" x14ac:dyDescent="0.2">
      <c r="A520" s="28" t="s">
        <v>629</v>
      </c>
      <c r="B520" s="32"/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3885.3658540000001</v>
      </c>
      <c r="R520" s="19">
        <v>3885.3658540000001</v>
      </c>
      <c r="S520" s="19">
        <v>3804.7619049999998</v>
      </c>
      <c r="T520" s="19">
        <v>3622.4719100000002</v>
      </c>
      <c r="U520" s="19">
        <v>3584.9462370000001</v>
      </c>
      <c r="V520" s="19">
        <v>3492.708333</v>
      </c>
      <c r="W520" s="19">
        <v>3405.0505050000002</v>
      </c>
      <c r="X520" s="19">
        <v>3309.8039220000001</v>
      </c>
      <c r="Y520" s="19">
        <v>3093.6936940000001</v>
      </c>
      <c r="Z520" s="19">
        <v>2942.3728809999998</v>
      </c>
      <c r="AA520" s="19">
        <v>2886.7768599999999</v>
      </c>
      <c r="AB520" s="19">
        <v>2740.625</v>
      </c>
      <c r="AC520" s="19">
        <v>2586.9565219999999</v>
      </c>
      <c r="AD520" s="19">
        <v>2509.0277780000001</v>
      </c>
      <c r="AE520" s="19">
        <v>2523.0769230000001</v>
      </c>
      <c r="AF520" s="19">
        <v>2464.1891890000002</v>
      </c>
      <c r="AG520" s="19">
        <v>2401.9480520000002</v>
      </c>
      <c r="AH520" s="19">
        <v>2374.522293</v>
      </c>
      <c r="AI520" s="19">
        <v>2355.625</v>
      </c>
      <c r="AJ520" s="19">
        <v>2343.2098769999998</v>
      </c>
      <c r="AK520" s="19">
        <v>2281.0650890000002</v>
      </c>
      <c r="AL520" s="19">
        <v>2272.9411759999998</v>
      </c>
      <c r="AM520" s="19">
        <v>2239.6551720000002</v>
      </c>
      <c r="AN520" s="19">
        <v>2217.5141239999998</v>
      </c>
      <c r="AO520" s="224">
        <v>1959.509202</v>
      </c>
      <c r="AP520" s="224">
        <v>1960.7361960000001</v>
      </c>
    </row>
    <row r="521" spans="1:46" s="19" customFormat="1" x14ac:dyDescent="0.2">
      <c r="A521" s="28" t="s">
        <v>13</v>
      </c>
      <c r="B521" s="32"/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779.31034499999998</v>
      </c>
      <c r="R521" s="19">
        <v>779.31034499999998</v>
      </c>
      <c r="S521" s="19">
        <v>752.94117600000004</v>
      </c>
      <c r="T521" s="19">
        <v>732.43243199999995</v>
      </c>
      <c r="U521" s="19">
        <v>724.32432400000005</v>
      </c>
      <c r="V521" s="19">
        <v>725.64102600000001</v>
      </c>
      <c r="W521" s="19">
        <v>720</v>
      </c>
      <c r="X521" s="19">
        <v>720</v>
      </c>
      <c r="Y521" s="19">
        <v>714.63414599999999</v>
      </c>
      <c r="Z521" s="19">
        <v>714.63414599999999</v>
      </c>
      <c r="AA521" s="19">
        <v>709.52381000000003</v>
      </c>
      <c r="AB521" s="19">
        <v>706.81818199999998</v>
      </c>
      <c r="AC521" s="19">
        <v>697.91666699999996</v>
      </c>
      <c r="AD521" s="19">
        <v>690</v>
      </c>
      <c r="AE521" s="19">
        <v>686.27450999999996</v>
      </c>
      <c r="AF521" s="19">
        <v>690.56603800000005</v>
      </c>
      <c r="AG521" s="19">
        <v>683.63636399999996</v>
      </c>
      <c r="AH521" s="19">
        <v>680.35714299999995</v>
      </c>
      <c r="AI521" s="19">
        <v>682.45614</v>
      </c>
      <c r="AJ521" s="19">
        <v>685.71428600000002</v>
      </c>
      <c r="AK521" s="19">
        <v>687.27272700000003</v>
      </c>
      <c r="AL521" s="19">
        <v>690.74074099999996</v>
      </c>
      <c r="AM521" s="19">
        <v>677.58620699999994</v>
      </c>
      <c r="AN521" s="19">
        <v>672.72727299999997</v>
      </c>
      <c r="AO521" s="224">
        <v>658.03571399999998</v>
      </c>
      <c r="AP521" s="224">
        <v>654.67625899999996</v>
      </c>
    </row>
    <row r="522" spans="1:46" s="19" customFormat="1" x14ac:dyDescent="0.2">
      <c r="A522" s="28" t="s">
        <v>14</v>
      </c>
      <c r="B522" s="32"/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724.50980400000003</v>
      </c>
      <c r="R522" s="19">
        <v>720.19230800000003</v>
      </c>
      <c r="S522" s="19">
        <v>710.09174299999995</v>
      </c>
      <c r="T522" s="19">
        <v>723.63636399999996</v>
      </c>
      <c r="U522" s="19">
        <v>724.10714299999995</v>
      </c>
      <c r="V522" s="19">
        <v>724.10714299999995</v>
      </c>
      <c r="W522" s="19">
        <v>709.16666699999996</v>
      </c>
      <c r="X522" s="19">
        <v>702.419355</v>
      </c>
      <c r="Y522" s="19">
        <v>700.8</v>
      </c>
      <c r="Z522" s="19">
        <v>717.32283500000005</v>
      </c>
      <c r="AA522" s="19">
        <v>713.95348799999999</v>
      </c>
      <c r="AB522" s="19">
        <v>710.68702299999995</v>
      </c>
      <c r="AC522" s="19">
        <v>700.719424</v>
      </c>
      <c r="AD522" s="19">
        <v>695.364238</v>
      </c>
      <c r="AE522" s="19">
        <v>694.155844</v>
      </c>
      <c r="AF522" s="19">
        <v>688.67924500000004</v>
      </c>
      <c r="AG522" s="19">
        <v>700</v>
      </c>
      <c r="AH522" s="19">
        <v>696.73202600000002</v>
      </c>
      <c r="AI522" s="19">
        <v>694.155844</v>
      </c>
      <c r="AJ522" s="19">
        <v>701.34228199999995</v>
      </c>
      <c r="AK522" s="19">
        <v>700.66225199999997</v>
      </c>
      <c r="AL522" s="19">
        <v>696.75324699999999</v>
      </c>
      <c r="AM522" s="19">
        <v>625.40322600000002</v>
      </c>
      <c r="AN522" s="19">
        <v>590.46242800000005</v>
      </c>
      <c r="AO522" s="224">
        <v>573.61419100000001</v>
      </c>
      <c r="AP522" s="224">
        <v>560.38394400000004</v>
      </c>
    </row>
    <row r="523" spans="1:46" s="19" customFormat="1" x14ac:dyDescent="0.2">
      <c r="A523" s="28" t="s">
        <v>15</v>
      </c>
      <c r="B523" s="32"/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730.10380599999996</v>
      </c>
      <c r="R523" s="19">
        <v>729.065744</v>
      </c>
      <c r="S523" s="19">
        <v>737.58169899999996</v>
      </c>
      <c r="T523" s="19">
        <v>754.40251599999999</v>
      </c>
      <c r="U523" s="19">
        <v>749.69135800000004</v>
      </c>
      <c r="V523" s="19">
        <v>745.45454500000005</v>
      </c>
      <c r="W523" s="19">
        <v>737.60445700000002</v>
      </c>
      <c r="X523" s="19">
        <v>732.876712</v>
      </c>
      <c r="Y523" s="19">
        <v>729.057592</v>
      </c>
      <c r="Z523" s="19">
        <v>723.21428600000002</v>
      </c>
      <c r="AA523" s="19">
        <v>717.86600499999997</v>
      </c>
      <c r="AB523" s="19">
        <v>712.17183799999998</v>
      </c>
      <c r="AC523" s="19">
        <v>714.22018300000002</v>
      </c>
      <c r="AD523" s="19">
        <v>709.73451299999999</v>
      </c>
      <c r="AE523" s="19">
        <v>696.08695699999998</v>
      </c>
      <c r="AF523" s="19">
        <v>692.09401700000001</v>
      </c>
      <c r="AG523" s="19">
        <v>665.64551400000005</v>
      </c>
      <c r="AH523" s="19">
        <v>639.61864400000002</v>
      </c>
      <c r="AI523" s="19">
        <v>626.931106</v>
      </c>
      <c r="AJ523" s="19">
        <v>624.40604800000006</v>
      </c>
      <c r="AK523" s="19">
        <v>622.76595699999996</v>
      </c>
      <c r="AL523" s="19">
        <v>620.78189299999997</v>
      </c>
      <c r="AM523" s="19">
        <v>597.84053200000005</v>
      </c>
      <c r="AN523" s="19">
        <v>577.65006400000004</v>
      </c>
      <c r="AO523" s="224">
        <v>568.51654199999996</v>
      </c>
      <c r="AP523" s="224">
        <v>559.655485</v>
      </c>
    </row>
    <row r="524" spans="1:46" s="19" customFormat="1" x14ac:dyDescent="0.2">
      <c r="A524" s="28" t="s">
        <v>16</v>
      </c>
      <c r="B524" s="32"/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1639.2129299999999</v>
      </c>
      <c r="R524" s="19">
        <v>1665.92644</v>
      </c>
      <c r="S524" s="19">
        <v>1736.835106</v>
      </c>
      <c r="T524" s="19">
        <v>1771.6677400000001</v>
      </c>
      <c r="U524" s="19">
        <v>1806.459627</v>
      </c>
      <c r="V524" s="19">
        <v>1857.5866189999999</v>
      </c>
      <c r="W524" s="19">
        <v>1917.6201370000001</v>
      </c>
      <c r="X524" s="19">
        <v>1951.054384</v>
      </c>
      <c r="Y524" s="19">
        <v>1973.0150209999999</v>
      </c>
      <c r="Z524" s="19">
        <v>1982.365254</v>
      </c>
      <c r="AA524" s="19">
        <v>1999.4393480000001</v>
      </c>
      <c r="AB524" s="19">
        <v>2016.309227</v>
      </c>
      <c r="AC524" s="19">
        <v>2044.2843419999999</v>
      </c>
      <c r="AD524" s="19">
        <v>2043.9182920000001</v>
      </c>
      <c r="AE524" s="19">
        <v>2038.5612149999999</v>
      </c>
      <c r="AF524" s="19">
        <v>2031.26072</v>
      </c>
      <c r="AG524" s="19">
        <v>2075.598935</v>
      </c>
      <c r="AH524" s="19">
        <v>2070.2936100000002</v>
      </c>
      <c r="AI524" s="19">
        <v>2062.275948</v>
      </c>
      <c r="AJ524" s="19">
        <v>2127.5476389999999</v>
      </c>
      <c r="AK524" s="19">
        <v>2156.8299480000001</v>
      </c>
      <c r="AL524" s="19">
        <v>2147.0496889999999</v>
      </c>
      <c r="AM524" s="19">
        <v>2158.3091439999998</v>
      </c>
      <c r="AN524" s="19">
        <v>2180.5471120000002</v>
      </c>
      <c r="AO524" s="224">
        <v>2220.3926540000002</v>
      </c>
      <c r="AP524" s="224">
        <v>2233.2062190000001</v>
      </c>
    </row>
    <row r="525" spans="1:46" s="19" customFormat="1" x14ac:dyDescent="0.2">
      <c r="A525" s="28" t="s">
        <v>17</v>
      </c>
      <c r="B525" s="32"/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2794.425268</v>
      </c>
      <c r="R525" s="19">
        <v>2814.4342190000002</v>
      </c>
      <c r="S525" s="19">
        <v>2905.8642970000001</v>
      </c>
      <c r="T525" s="19">
        <v>2961.6759950000001</v>
      </c>
      <c r="U525" s="19">
        <v>2991.8401210000002</v>
      </c>
      <c r="V525" s="19">
        <v>3025.879105</v>
      </c>
      <c r="W525" s="19">
        <v>3091.9314380000001</v>
      </c>
      <c r="X525" s="19">
        <v>3129.1048799999999</v>
      </c>
      <c r="Y525" s="19">
        <v>3156.3002329999999</v>
      </c>
      <c r="Z525" s="19">
        <v>3186.8784529999998</v>
      </c>
      <c r="AA525" s="19">
        <v>3208.7025699999999</v>
      </c>
      <c r="AB525" s="19">
        <v>3231.973841</v>
      </c>
      <c r="AC525" s="19">
        <v>3258.4004599999998</v>
      </c>
      <c r="AD525" s="19">
        <v>3276.62237</v>
      </c>
      <c r="AE525" s="19">
        <v>3273.6134999999999</v>
      </c>
      <c r="AF525" s="19">
        <v>3286.3949120000002</v>
      </c>
      <c r="AG525" s="19">
        <v>3364.7737069999998</v>
      </c>
      <c r="AH525" s="19">
        <v>3366.5024109999999</v>
      </c>
      <c r="AI525" s="19">
        <v>3366.5890690000001</v>
      </c>
      <c r="AJ525" s="19">
        <v>3475.6833820000002</v>
      </c>
      <c r="AK525" s="19">
        <v>3488.5228780000002</v>
      </c>
      <c r="AL525" s="19">
        <v>3498.6759259999999</v>
      </c>
      <c r="AM525" s="19">
        <v>3502.3754450000001</v>
      </c>
      <c r="AN525" s="19">
        <v>3519.654008</v>
      </c>
      <c r="AO525" s="224">
        <v>3536.6072899999999</v>
      </c>
      <c r="AP525" s="224">
        <v>3538.2122119999999</v>
      </c>
    </row>
    <row r="526" spans="1:46" s="19" customFormat="1" x14ac:dyDescent="0.2">
      <c r="A526" s="28" t="s">
        <v>18</v>
      </c>
      <c r="B526" s="32"/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4113.7285089999996</v>
      </c>
      <c r="R526" s="19">
        <v>4125.880862</v>
      </c>
      <c r="S526" s="19">
        <v>4197.3765800000001</v>
      </c>
      <c r="T526" s="19">
        <v>4251.7547860000004</v>
      </c>
      <c r="U526" s="19">
        <v>4280.6778169999998</v>
      </c>
      <c r="V526" s="19">
        <v>4293.1151719999998</v>
      </c>
      <c r="W526" s="19">
        <v>4335.4149719999996</v>
      </c>
      <c r="X526" s="19">
        <v>4358.4742429999997</v>
      </c>
      <c r="Y526" s="19">
        <v>4387.4458059999997</v>
      </c>
      <c r="Z526" s="19">
        <v>4428.4465490000002</v>
      </c>
      <c r="AA526" s="19">
        <v>4448.5101100000002</v>
      </c>
      <c r="AB526" s="19">
        <v>4451.8320080000003</v>
      </c>
      <c r="AC526" s="19">
        <v>4463.7690890000003</v>
      </c>
      <c r="AD526" s="19">
        <v>4470.8715970000003</v>
      </c>
      <c r="AE526" s="19">
        <v>4483.0279499999997</v>
      </c>
      <c r="AF526" s="19">
        <v>4487.4160320000001</v>
      </c>
      <c r="AG526" s="19">
        <v>4562.4289010000002</v>
      </c>
      <c r="AH526" s="19">
        <v>4558.7160050000002</v>
      </c>
      <c r="AI526" s="19">
        <v>4560.2608200000004</v>
      </c>
      <c r="AJ526" s="19">
        <v>4667.2846390000004</v>
      </c>
      <c r="AK526" s="19">
        <v>4688.0602989999998</v>
      </c>
      <c r="AL526" s="19">
        <v>4683.8518139999996</v>
      </c>
      <c r="AM526" s="19">
        <v>4666.0117630000004</v>
      </c>
      <c r="AN526" s="19">
        <v>4644.9855349999998</v>
      </c>
      <c r="AO526" s="224">
        <v>4650.9077880000004</v>
      </c>
      <c r="AP526" s="224">
        <v>4647.2814319999998</v>
      </c>
    </row>
    <row r="527" spans="1:46" s="19" customFormat="1" x14ac:dyDescent="0.2">
      <c r="A527" s="28" t="s">
        <v>19</v>
      </c>
      <c r="B527" s="32"/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5209.2603849999996</v>
      </c>
      <c r="R527" s="19">
        <v>5218.1654319999998</v>
      </c>
      <c r="S527" s="19">
        <v>5278.466246</v>
      </c>
      <c r="T527" s="19">
        <v>5320.4620459999996</v>
      </c>
      <c r="U527" s="19">
        <v>5354.2080969999997</v>
      </c>
      <c r="V527" s="19">
        <v>5351.257055</v>
      </c>
      <c r="W527" s="19">
        <v>5406.7915309999998</v>
      </c>
      <c r="X527" s="19">
        <v>5446.2942560000001</v>
      </c>
      <c r="Y527" s="19">
        <v>5449.1435499999998</v>
      </c>
      <c r="Z527" s="19">
        <v>5477.0607220000002</v>
      </c>
      <c r="AA527" s="19">
        <v>5498.2857139999996</v>
      </c>
      <c r="AB527" s="19">
        <v>5520.1223749999999</v>
      </c>
      <c r="AC527" s="19">
        <v>5551.1955939999998</v>
      </c>
      <c r="AD527" s="19">
        <v>5572.1421220000002</v>
      </c>
      <c r="AE527" s="19">
        <v>5579.0549810000002</v>
      </c>
      <c r="AF527" s="19">
        <v>5602.9748280000003</v>
      </c>
      <c r="AG527" s="19">
        <v>5709.3788969999996</v>
      </c>
      <c r="AH527" s="19">
        <v>5707.7752209999999</v>
      </c>
      <c r="AI527" s="19">
        <v>5704.9894839999997</v>
      </c>
      <c r="AJ527" s="19">
        <v>5828.8631409999998</v>
      </c>
      <c r="AK527" s="19">
        <v>5850.5435379999999</v>
      </c>
      <c r="AL527" s="19">
        <v>5862.4455079999998</v>
      </c>
      <c r="AM527" s="19">
        <v>5862.2201590000004</v>
      </c>
      <c r="AN527" s="19">
        <v>5861.9929890000003</v>
      </c>
      <c r="AO527" s="224">
        <v>5898.4982870000003</v>
      </c>
      <c r="AP527" s="224">
        <v>5895.7142860000004</v>
      </c>
    </row>
    <row r="528" spans="1:46" s="19" customFormat="1" x14ac:dyDescent="0.2">
      <c r="A528" s="28" t="s">
        <v>20</v>
      </c>
      <c r="B528" s="32"/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5907.553688</v>
      </c>
      <c r="R528" s="19">
        <v>5919.7397559999999</v>
      </c>
      <c r="S528" s="19">
        <v>5945.997515</v>
      </c>
      <c r="T528" s="19">
        <v>6007.2534009999999</v>
      </c>
      <c r="U528" s="19">
        <v>6034.6584359999997</v>
      </c>
      <c r="V528" s="19">
        <v>6027.892398</v>
      </c>
      <c r="W528" s="19">
        <v>6075.4371289999999</v>
      </c>
      <c r="X528" s="19">
        <v>6100.4209129999999</v>
      </c>
      <c r="Y528" s="19">
        <v>6120.2163769999997</v>
      </c>
      <c r="Z528" s="19">
        <v>6153.0937709999998</v>
      </c>
      <c r="AA528" s="19">
        <v>6169.1147149999997</v>
      </c>
      <c r="AB528" s="19">
        <v>6184.5781729999999</v>
      </c>
      <c r="AC528" s="19">
        <v>6215.3956920000001</v>
      </c>
      <c r="AD528" s="19">
        <v>6237.4714169999997</v>
      </c>
      <c r="AE528" s="19">
        <v>6250.162319</v>
      </c>
      <c r="AF528" s="19">
        <v>6255.16183</v>
      </c>
      <c r="AG528" s="19">
        <v>6382.979472</v>
      </c>
      <c r="AH528" s="19">
        <v>6386.1534959999999</v>
      </c>
      <c r="AI528" s="19">
        <v>6400.8378350000003</v>
      </c>
      <c r="AJ528" s="19">
        <v>6550.2600419999999</v>
      </c>
      <c r="AK528" s="19">
        <v>6564.8243860000002</v>
      </c>
      <c r="AL528" s="19">
        <v>6564.6932729999999</v>
      </c>
      <c r="AM528" s="19">
        <v>6565.8926270000002</v>
      </c>
      <c r="AN528" s="19">
        <v>6567.7488130000002</v>
      </c>
      <c r="AO528" s="224">
        <v>6610.2848100000001</v>
      </c>
      <c r="AP528" s="224">
        <v>6627.3031989999999</v>
      </c>
    </row>
    <row r="529" spans="1:46" s="19" customFormat="1" x14ac:dyDescent="0.2">
      <c r="A529" s="28" t="s">
        <v>21</v>
      </c>
      <c r="B529" s="32"/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6313.0571030000001</v>
      </c>
      <c r="R529" s="19">
        <v>6322.6001379999998</v>
      </c>
      <c r="S529" s="19">
        <v>6364.8120550000003</v>
      </c>
      <c r="T529" s="19">
        <v>6389.6859560000003</v>
      </c>
      <c r="U529" s="19">
        <v>6410.0758400000004</v>
      </c>
      <c r="V529" s="19">
        <v>6421.5919350000004</v>
      </c>
      <c r="W529" s="19">
        <v>6478.2110759999996</v>
      </c>
      <c r="X529" s="19">
        <v>6505.3704479999997</v>
      </c>
      <c r="Y529" s="19">
        <v>6530.4107000000004</v>
      </c>
      <c r="Z529" s="19">
        <v>6566.5840939999998</v>
      </c>
      <c r="AA529" s="19">
        <v>6589.3247019999999</v>
      </c>
      <c r="AB529" s="19">
        <v>6604.2201379999997</v>
      </c>
      <c r="AC529" s="19">
        <v>6629.6092719999997</v>
      </c>
      <c r="AD529" s="19">
        <v>6657.5684380000002</v>
      </c>
      <c r="AE529" s="19">
        <v>6687.6739779999998</v>
      </c>
      <c r="AF529" s="19">
        <v>6699.5589030000001</v>
      </c>
      <c r="AG529" s="19">
        <v>6822.5158799999999</v>
      </c>
      <c r="AH529" s="19">
        <v>6832.7118270000001</v>
      </c>
      <c r="AI529" s="19">
        <v>6850.6036969999996</v>
      </c>
      <c r="AJ529" s="19">
        <v>7003.1781940000001</v>
      </c>
      <c r="AK529" s="19">
        <v>7025.8960850000003</v>
      </c>
      <c r="AL529" s="19">
        <v>7034.8820939999996</v>
      </c>
      <c r="AM529" s="19">
        <v>7030.6014670000004</v>
      </c>
      <c r="AN529" s="19">
        <v>7032.7650610000001</v>
      </c>
      <c r="AO529" s="224">
        <v>7094.836335</v>
      </c>
      <c r="AP529" s="224">
        <v>7102.6833980000001</v>
      </c>
    </row>
    <row r="530" spans="1:46" s="19" customFormat="1" x14ac:dyDescent="0.2">
      <c r="A530" s="28" t="s">
        <v>22</v>
      </c>
      <c r="B530" s="32"/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6116.7419499999996</v>
      </c>
      <c r="R530" s="19">
        <v>6121.7403869999998</v>
      </c>
      <c r="S530" s="19">
        <v>6164.9350649999997</v>
      </c>
      <c r="T530" s="19">
        <v>6187.8127519999998</v>
      </c>
      <c r="U530" s="19">
        <v>6212.8719359999996</v>
      </c>
      <c r="V530" s="19">
        <v>6217.7491389999996</v>
      </c>
      <c r="W530" s="19">
        <v>6255.0567339999998</v>
      </c>
      <c r="X530" s="19">
        <v>6276.1498739999997</v>
      </c>
      <c r="Y530" s="19">
        <v>6310.7681599999996</v>
      </c>
      <c r="Z530" s="19">
        <v>6344.2772100000002</v>
      </c>
      <c r="AA530" s="19">
        <v>6354.7921230000002</v>
      </c>
      <c r="AB530" s="19">
        <v>6373.4817810000004</v>
      </c>
      <c r="AC530" s="19">
        <v>6391.054975</v>
      </c>
      <c r="AD530" s="19">
        <v>6412.1317680000002</v>
      </c>
      <c r="AE530" s="19">
        <v>6415.8296309999996</v>
      </c>
      <c r="AF530" s="19">
        <v>6429.4388140000001</v>
      </c>
      <c r="AG530" s="19">
        <v>6561.2717350000003</v>
      </c>
      <c r="AH530" s="19">
        <v>6573.5924800000003</v>
      </c>
      <c r="AI530" s="19">
        <v>6575.9328180000002</v>
      </c>
      <c r="AJ530" s="19">
        <v>6699.0515180000002</v>
      </c>
      <c r="AK530" s="19">
        <v>6728.6434550000004</v>
      </c>
      <c r="AL530" s="19">
        <v>6742.4359679999998</v>
      </c>
      <c r="AM530" s="19">
        <v>6743.3243240000002</v>
      </c>
      <c r="AN530" s="19">
        <v>6751.3191559999996</v>
      </c>
      <c r="AO530" s="224">
        <v>6823.977973</v>
      </c>
      <c r="AP530" s="224">
        <v>6827.8890600000004</v>
      </c>
    </row>
    <row r="531" spans="1:46" s="19" customFormat="1" x14ac:dyDescent="0.2">
      <c r="A531" s="28" t="s">
        <v>23</v>
      </c>
      <c r="B531" s="32"/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5817.5688980000004</v>
      </c>
      <c r="R531" s="19">
        <v>5821.0153769999997</v>
      </c>
      <c r="S531" s="19">
        <v>5840.0876879999996</v>
      </c>
      <c r="T531" s="19">
        <v>5853.135808</v>
      </c>
      <c r="U531" s="19">
        <v>5866.7890219999999</v>
      </c>
      <c r="V531" s="19">
        <v>5871.7910449999999</v>
      </c>
      <c r="W531" s="19">
        <v>5890.1137220000001</v>
      </c>
      <c r="X531" s="19">
        <v>5908.8337179999999</v>
      </c>
      <c r="Y531" s="19">
        <v>5933.2875320000003</v>
      </c>
      <c r="Z531" s="19">
        <v>5946.1336890000002</v>
      </c>
      <c r="AA531" s="19">
        <v>5953.1870580000004</v>
      </c>
      <c r="AB531" s="19">
        <v>5968.6373979999998</v>
      </c>
      <c r="AC531" s="19">
        <v>5976.878479</v>
      </c>
      <c r="AD531" s="19">
        <v>5996.2742109999999</v>
      </c>
      <c r="AE531" s="19">
        <v>6011.9567109999998</v>
      </c>
      <c r="AF531" s="19">
        <v>6025.2777310000001</v>
      </c>
      <c r="AG531" s="19">
        <v>6132.0985950000004</v>
      </c>
      <c r="AH531" s="19">
        <v>6144.5776150000002</v>
      </c>
      <c r="AI531" s="19">
        <v>6153.6440240000002</v>
      </c>
      <c r="AJ531" s="19">
        <v>6242.0888139999997</v>
      </c>
      <c r="AK531" s="19">
        <v>6252.1479280000003</v>
      </c>
      <c r="AL531" s="19">
        <v>6260.7121120000002</v>
      </c>
      <c r="AM531" s="19">
        <v>6267.0908159999999</v>
      </c>
      <c r="AN531" s="19">
        <v>6274.555249</v>
      </c>
      <c r="AO531" s="224">
        <v>6328.3772799999997</v>
      </c>
      <c r="AP531" s="224">
        <v>6340.5437460000003</v>
      </c>
    </row>
    <row r="532" spans="1:46" s="19" customFormat="1" x14ac:dyDescent="0.2">
      <c r="A532" s="28" t="s">
        <v>24</v>
      </c>
      <c r="B532" s="32"/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5132.0735020000002</v>
      </c>
      <c r="R532" s="19">
        <v>5132.5847370000001</v>
      </c>
      <c r="S532" s="19">
        <v>5145.9854009999999</v>
      </c>
      <c r="T532" s="19">
        <v>5154.2349459999996</v>
      </c>
      <c r="U532" s="19">
        <v>5158.4287100000001</v>
      </c>
      <c r="V532" s="19">
        <v>5155.4287889999996</v>
      </c>
      <c r="W532" s="19">
        <v>5162.0562129999998</v>
      </c>
      <c r="X532" s="19">
        <v>5175.5579749999997</v>
      </c>
      <c r="Y532" s="19">
        <v>5177.3817929999996</v>
      </c>
      <c r="Z532" s="19">
        <v>5187.2146899999998</v>
      </c>
      <c r="AA532" s="19">
        <v>5190.3393820000001</v>
      </c>
      <c r="AB532" s="19">
        <v>5198.4942719999999</v>
      </c>
      <c r="AC532" s="19">
        <v>5211.127007</v>
      </c>
      <c r="AD532" s="19">
        <v>5222.9185870000001</v>
      </c>
      <c r="AE532" s="19">
        <v>5222.4304629999997</v>
      </c>
      <c r="AF532" s="19">
        <v>5223.3433949999999</v>
      </c>
      <c r="AG532" s="19">
        <v>5269.188596</v>
      </c>
      <c r="AH532" s="19">
        <v>5272.4965810000003</v>
      </c>
      <c r="AI532" s="19">
        <v>5277.6709090000004</v>
      </c>
      <c r="AJ532" s="19">
        <v>5322.933164</v>
      </c>
      <c r="AK532" s="19">
        <v>5329.8095960000001</v>
      </c>
      <c r="AL532" s="19">
        <v>5333.591308</v>
      </c>
      <c r="AM532" s="19">
        <v>5342.0449600000002</v>
      </c>
      <c r="AN532" s="19">
        <v>5349.5735000000004</v>
      </c>
      <c r="AO532" s="224">
        <v>5391.7114350000002</v>
      </c>
      <c r="AP532" s="224">
        <v>5398.6855859999996</v>
      </c>
    </row>
    <row r="533" spans="1:46" s="19" customFormat="1" x14ac:dyDescent="0.2">
      <c r="A533" s="36" t="s">
        <v>795</v>
      </c>
      <c r="B533" s="32"/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5018.468468</v>
      </c>
      <c r="R533" s="19">
        <v>5015.2923540000002</v>
      </c>
      <c r="S533" s="19">
        <v>5025.1094890000004</v>
      </c>
      <c r="T533" s="19">
        <v>5039.130435</v>
      </c>
      <c r="U533" s="19">
        <v>5039.2334490000003</v>
      </c>
      <c r="V533" s="19">
        <v>5033.4475670000002</v>
      </c>
      <c r="W533" s="19">
        <v>5030.3415940000004</v>
      </c>
      <c r="X533" s="19">
        <v>5032.2112209999996</v>
      </c>
      <c r="Y533" s="19">
        <v>5037.8118999999997</v>
      </c>
      <c r="Z533" s="19">
        <v>5041.5940220000002</v>
      </c>
      <c r="AA533" s="19">
        <v>5046.191347</v>
      </c>
      <c r="AB533" s="19">
        <v>5048.0643239999999</v>
      </c>
      <c r="AC533" s="19">
        <v>5051.3341069999997</v>
      </c>
      <c r="AD533" s="19">
        <v>5051.5134529999996</v>
      </c>
      <c r="AE533" s="19">
        <v>5050.8686209999996</v>
      </c>
      <c r="AF533" s="19">
        <v>5054.1536859999997</v>
      </c>
      <c r="AG533" s="19">
        <v>5109.0044740000003</v>
      </c>
      <c r="AH533" s="19">
        <v>5106.8500540000005</v>
      </c>
      <c r="AI533" s="19">
        <v>5110.8490570000004</v>
      </c>
      <c r="AJ533" s="19">
        <v>5123.5795449999996</v>
      </c>
      <c r="AK533" s="19">
        <v>5124.2590559999999</v>
      </c>
      <c r="AL533" s="19">
        <v>5122.7874929999998</v>
      </c>
      <c r="AM533" s="19">
        <v>5133.6962160000003</v>
      </c>
      <c r="AN533" s="19">
        <v>5139.4123609999997</v>
      </c>
      <c r="AO533" s="224">
        <v>5164.606127</v>
      </c>
      <c r="AP533" s="224">
        <v>5166.7728239999997</v>
      </c>
    </row>
    <row r="534" spans="1:46" s="19" customFormat="1" x14ac:dyDescent="0.2">
      <c r="A534" s="28"/>
      <c r="B534" s="32"/>
      <c r="AO534" s="224"/>
      <c r="AP534" s="224"/>
    </row>
    <row r="535" spans="1:46" x14ac:dyDescent="0.2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0.17351524204829999</v>
      </c>
      <c r="R535" s="18">
        <v>0.17492925694020001</v>
      </c>
      <c r="S535" s="18">
        <v>0.18038616269800001</v>
      </c>
      <c r="T535" s="18">
        <v>0.18821982552249999</v>
      </c>
      <c r="U535" s="18">
        <v>0.19248700160830001</v>
      </c>
      <c r="V535" s="18">
        <v>0.19840611852529999</v>
      </c>
      <c r="W535" s="18">
        <v>0.20521202242620001</v>
      </c>
      <c r="X535" s="18">
        <v>0.21099609764739999</v>
      </c>
      <c r="Y535" s="18">
        <v>0.21067160051389999</v>
      </c>
      <c r="Z535" s="18">
        <v>0.21272938612389999</v>
      </c>
      <c r="AA535" s="18">
        <v>0.2184330259134</v>
      </c>
      <c r="AB535" s="18">
        <v>0.2159149912187</v>
      </c>
      <c r="AC535" s="18">
        <v>0.2146963394343</v>
      </c>
      <c r="AD535" s="18">
        <v>0.21300082518159999</v>
      </c>
      <c r="AE535" s="18">
        <v>0.21145281823020001</v>
      </c>
      <c r="AF535" s="18">
        <v>0.21199226790389999</v>
      </c>
      <c r="AG535" s="18">
        <v>0.2289672565509</v>
      </c>
      <c r="AH535" s="18">
        <v>0.2289911435384</v>
      </c>
      <c r="AI535" s="18">
        <v>0.22717118407940001</v>
      </c>
      <c r="AJ535" s="18">
        <v>0.24139081172999999</v>
      </c>
      <c r="AK535" s="18">
        <v>0.2448981150284</v>
      </c>
      <c r="AL535" s="18">
        <v>0.24730146919019999</v>
      </c>
      <c r="AM535" s="18">
        <v>0.25354487538699999</v>
      </c>
      <c r="AN535" s="18">
        <v>0.2501474128981</v>
      </c>
      <c r="AO535" s="220">
        <v>0.2589515746405</v>
      </c>
      <c r="AP535" s="220">
        <v>0.2562268308963</v>
      </c>
      <c r="AQ535" s="18"/>
      <c r="AR535" s="18"/>
      <c r="AS535" s="18"/>
      <c r="AT535" s="18"/>
    </row>
    <row r="536" spans="1:46" ht="12.75" x14ac:dyDescent="0.2">
      <c r="A536" s="49" t="s">
        <v>851</v>
      </c>
      <c r="B536" s="50"/>
      <c r="C536" s="7"/>
      <c r="D536" s="7"/>
      <c r="E536" s="7"/>
      <c r="F536" s="7"/>
    </row>
    <row r="537" spans="1:46" x14ac:dyDescent="0.2">
      <c r="A537" s="16" t="s">
        <v>216</v>
      </c>
      <c r="C537" s="7"/>
      <c r="D537" s="7"/>
      <c r="E537" s="7"/>
      <c r="F537" s="7"/>
    </row>
    <row r="538" spans="1:46" x14ac:dyDescent="0.2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4.3133195307100002E-4</v>
      </c>
      <c r="R538" s="18">
        <v>1.2386810182809999E-3</v>
      </c>
      <c r="S538" s="18">
        <v>2.052587286274E-3</v>
      </c>
      <c r="T538" s="18">
        <v>2.1982809838789999E-3</v>
      </c>
      <c r="U538" s="18">
        <v>1.4467592592590001E-3</v>
      </c>
      <c r="V538" s="18">
        <v>2.6386705591740001E-3</v>
      </c>
      <c r="W538" s="18">
        <v>1.2099322799100001E-3</v>
      </c>
      <c r="X538" s="18">
        <v>1.317777699687E-3</v>
      </c>
      <c r="Y538" s="18">
        <v>2.0982807635030001E-3</v>
      </c>
      <c r="Z538" s="18">
        <v>1.328696565073E-3</v>
      </c>
      <c r="AA538" s="18">
        <v>7.2048416535900001E-4</v>
      </c>
      <c r="AB538" s="18">
        <v>1.3872219711019999E-3</v>
      </c>
      <c r="AC538" s="18">
        <v>1.120227678707E-3</v>
      </c>
      <c r="AD538" s="18">
        <v>8.3114610673700004E-4</v>
      </c>
      <c r="AE538" s="18">
        <v>2.044557247603E-3</v>
      </c>
      <c r="AF538" s="18">
        <v>1.1867574240539999E-3</v>
      </c>
      <c r="AG538" s="18">
        <v>1.2575888985259999E-3</v>
      </c>
      <c r="AH538" s="18">
        <v>1.3607732558959999E-3</v>
      </c>
      <c r="AI538" s="18">
        <v>3.4227969140499998E-3</v>
      </c>
      <c r="AJ538" s="18">
        <v>1.749708381936E-3</v>
      </c>
      <c r="AK538" s="18">
        <v>1.835423676965E-3</v>
      </c>
      <c r="AL538" s="18">
        <v>1.949015811552E-3</v>
      </c>
      <c r="AM538" s="18">
        <v>1.1156796871079999E-3</v>
      </c>
      <c r="AN538" s="18">
        <v>1.9914271489809999E-3</v>
      </c>
      <c r="AO538" s="220">
        <v>1.897272670536E-3</v>
      </c>
      <c r="AP538" s="220">
        <v>1.0097367472049999E-3</v>
      </c>
      <c r="AQ538" s="18"/>
      <c r="AR538" s="18"/>
      <c r="AS538" s="18"/>
      <c r="AT538" s="18"/>
    </row>
    <row r="539" spans="1:46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220">
        <v>0</v>
      </c>
      <c r="AP539" s="220">
        <v>0</v>
      </c>
      <c r="AQ539" s="18"/>
      <c r="AR539" s="18"/>
      <c r="AS539" s="18"/>
      <c r="AT539" s="18"/>
    </row>
    <row r="540" spans="1:46" x14ac:dyDescent="0.2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3.6080917874400001E-2</v>
      </c>
      <c r="R540" s="18">
        <v>3.5857679822310001E-2</v>
      </c>
      <c r="S540" s="18">
        <v>3.5181346086739999E-2</v>
      </c>
      <c r="T540" s="18">
        <v>3.4617974412799998E-2</v>
      </c>
      <c r="U540" s="18">
        <v>3.5628858024689999E-2</v>
      </c>
      <c r="V540" s="18">
        <v>3.7802230705889998E-2</v>
      </c>
      <c r="W540" s="18">
        <v>3.7616252821669999E-2</v>
      </c>
      <c r="X540" s="18">
        <v>3.7143760761849998E-2</v>
      </c>
      <c r="Y540" s="18">
        <v>3.6770678218489998E-2</v>
      </c>
      <c r="Z540" s="18">
        <v>3.6350513434600003E-2</v>
      </c>
      <c r="AA540" s="18">
        <v>3.61522943418E-2</v>
      </c>
      <c r="AB540" s="18">
        <v>3.6052184484939999E-2</v>
      </c>
      <c r="AC540" s="18">
        <v>3.5741318235489997E-2</v>
      </c>
      <c r="AD540" s="18">
        <v>3.5287255759700001E-2</v>
      </c>
      <c r="AE540" s="18">
        <v>3.5011280315849998E-2</v>
      </c>
      <c r="AF540" s="18">
        <v>3.4702423986139999E-2</v>
      </c>
      <c r="AG540" s="18">
        <v>3.373807458803E-2</v>
      </c>
      <c r="AH540" s="18">
        <v>3.3458187786710003E-2</v>
      </c>
      <c r="AI540" s="18">
        <v>3.3182114527870003E-2</v>
      </c>
      <c r="AJ540" s="18">
        <v>3.285563517192E-2</v>
      </c>
      <c r="AK540" s="18">
        <v>3.190711160174E-2</v>
      </c>
      <c r="AL540" s="18">
        <v>3.1494030332369999E-2</v>
      </c>
      <c r="AM540" s="18">
        <v>3.3608283608279999E-2</v>
      </c>
      <c r="AN540" s="18">
        <v>3.6222116984199998E-2</v>
      </c>
      <c r="AO540" s="220">
        <v>4.0354490420019998E-2</v>
      </c>
      <c r="AP540" s="220">
        <v>4.2781584325039999E-2</v>
      </c>
      <c r="AQ540" s="18"/>
      <c r="AR540" s="18"/>
      <c r="AS540" s="18"/>
      <c r="AT540" s="18"/>
    </row>
    <row r="541" spans="1:46" x14ac:dyDescent="0.2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3.6878881987579999E-2</v>
      </c>
      <c r="R541" s="18">
        <v>3.6818725439949997E-2</v>
      </c>
      <c r="S541" s="18">
        <v>3.6310269094190002E-2</v>
      </c>
      <c r="T541" s="18">
        <v>3.5865647403650003E-2</v>
      </c>
      <c r="U541" s="18">
        <v>3.6014660493830002E-2</v>
      </c>
      <c r="V541" s="18">
        <v>3.5743693390220002E-2</v>
      </c>
      <c r="W541" s="18">
        <v>3.5521444695260002E-2</v>
      </c>
      <c r="X541" s="18">
        <v>3.542186456759E-2</v>
      </c>
      <c r="Y541" s="18">
        <v>3.5383105455530001E-2</v>
      </c>
      <c r="Z541" s="18">
        <v>3.5366293756770001E-2</v>
      </c>
      <c r="AA541" s="18">
        <v>3.5159627269530001E-2</v>
      </c>
      <c r="AB541" s="18">
        <v>3.4945524260799998E-2</v>
      </c>
      <c r="AC541" s="18">
        <v>3.4666505192409998E-2</v>
      </c>
      <c r="AD541" s="18">
        <v>3.4339457567799998E-2</v>
      </c>
      <c r="AE541" s="18">
        <v>3.4066553863509999E-2</v>
      </c>
      <c r="AF541" s="18">
        <v>3.3993097709690001E-2</v>
      </c>
      <c r="AG541" s="18">
        <v>3.3839259901710002E-2</v>
      </c>
      <c r="AH541" s="18">
        <v>3.3668616640709997E-2</v>
      </c>
      <c r="AI541" s="18">
        <v>3.346734760404E-2</v>
      </c>
      <c r="AJ541" s="18">
        <v>3.245292451258E-2</v>
      </c>
      <c r="AK541" s="18">
        <v>3.1893811430169998E-2</v>
      </c>
      <c r="AL541" s="18">
        <v>3.1674733785089997E-2</v>
      </c>
      <c r="AM541" s="18">
        <v>3.1778067492350001E-2</v>
      </c>
      <c r="AN541" s="18">
        <v>3.1838548686749998E-2</v>
      </c>
      <c r="AO541" s="220">
        <v>3.2553204768149997E-2</v>
      </c>
      <c r="AP541" s="220">
        <v>3.2768361581920001E-2</v>
      </c>
      <c r="AQ541" s="18"/>
      <c r="AR541" s="18"/>
      <c r="AS541" s="18"/>
      <c r="AT541" s="18"/>
    </row>
    <row r="542" spans="1:46" x14ac:dyDescent="0.2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4.2399930986890003E-2</v>
      </c>
      <c r="R542" s="18">
        <v>4.202972834444E-2</v>
      </c>
      <c r="S542" s="18">
        <v>4.1051745725490002E-2</v>
      </c>
      <c r="T542" s="18">
        <v>3.996514437359E-2</v>
      </c>
      <c r="U542" s="18">
        <v>3.9313271604939998E-2</v>
      </c>
      <c r="V542" s="18">
        <v>3.8550789729770003E-2</v>
      </c>
      <c r="W542" s="18">
        <v>3.7507900677200001E-2</v>
      </c>
      <c r="X542" s="18">
        <v>3.7003197807220001E-2</v>
      </c>
      <c r="Y542" s="18">
        <v>3.6076891837010003E-2</v>
      </c>
      <c r="Z542" s="18">
        <v>3.5333486434170003E-2</v>
      </c>
      <c r="AA542" s="18">
        <v>3.4791379807230002E-2</v>
      </c>
      <c r="AB542" s="18">
        <v>3.4275293420830001E-2</v>
      </c>
      <c r="AC542" s="18">
        <v>3.3727936056189997E-2</v>
      </c>
      <c r="AD542" s="18">
        <v>3.3420822397199998E-2</v>
      </c>
      <c r="AE542" s="18">
        <v>3.2980823463059999E-2</v>
      </c>
      <c r="AF542" s="18">
        <v>3.2751776725910002E-2</v>
      </c>
      <c r="AG542" s="18">
        <v>3.113616652212E-2</v>
      </c>
      <c r="AH542" s="18">
        <v>3.0792755635989998E-2</v>
      </c>
      <c r="AI542" s="18">
        <v>3.051993915028E-2</v>
      </c>
      <c r="AJ542" s="18">
        <v>2.97867022163E-2</v>
      </c>
      <c r="AK542" s="18">
        <v>2.9260377458870002E-2</v>
      </c>
      <c r="AL542" s="18">
        <v>2.9015811552109999E-2</v>
      </c>
      <c r="AM542" s="18">
        <v>2.900767186481E-2</v>
      </c>
      <c r="AN542" s="18">
        <v>2.9142836326550001E-2</v>
      </c>
      <c r="AO542" s="220">
        <v>2.9707295762339998E-2</v>
      </c>
      <c r="AP542" s="220">
        <v>2.9715109989179998E-2</v>
      </c>
      <c r="AQ542" s="18"/>
      <c r="AR542" s="18"/>
      <c r="AS542" s="18"/>
      <c r="AT542" s="18"/>
    </row>
    <row r="543" spans="1:46" x14ac:dyDescent="0.2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4.0157004830920003E-2</v>
      </c>
      <c r="R543" s="18">
        <v>4.0427985648390001E-2</v>
      </c>
      <c r="S543" s="18">
        <v>4.0087029700939997E-2</v>
      </c>
      <c r="T543" s="18">
        <v>3.9489840377069999E-2</v>
      </c>
      <c r="U543" s="18">
        <v>3.9390432098770002E-2</v>
      </c>
      <c r="V543" s="18">
        <v>3.9336776704840003E-2</v>
      </c>
      <c r="W543" s="18">
        <v>3.9494356659140001E-2</v>
      </c>
      <c r="X543" s="18">
        <v>3.9340056928000001E-2</v>
      </c>
      <c r="Y543" s="18">
        <v>3.8970488696360002E-2</v>
      </c>
      <c r="Z543" s="18">
        <v>3.8630622354910001E-2</v>
      </c>
      <c r="AA543" s="18">
        <v>3.8425822152489998E-2</v>
      </c>
      <c r="AB543" s="18">
        <v>3.796935642253E-2</v>
      </c>
      <c r="AC543" s="18">
        <v>3.7800115050409998E-2</v>
      </c>
      <c r="AD543" s="18">
        <v>3.7678623505400001E-2</v>
      </c>
      <c r="AE543" s="18">
        <v>3.771855611957E-2</v>
      </c>
      <c r="AF543" s="18">
        <v>3.745788375234E-2</v>
      </c>
      <c r="AG543" s="18">
        <v>3.6976004625610001E-2</v>
      </c>
      <c r="AH543" s="18">
        <v>3.707756407559E-2</v>
      </c>
      <c r="AI543" s="18">
        <v>3.7406280560690001E-2</v>
      </c>
      <c r="AJ543" s="18">
        <v>3.6549463978230001E-2</v>
      </c>
      <c r="AK543" s="18">
        <v>3.6362669078429999E-2</v>
      </c>
      <c r="AL543" s="18">
        <v>3.6205227492740001E-2</v>
      </c>
      <c r="AM543" s="18">
        <v>3.6015143158000001E-2</v>
      </c>
      <c r="AN543" s="18">
        <v>3.5748545893900002E-2</v>
      </c>
      <c r="AO543" s="220">
        <v>3.6360232166259998E-2</v>
      </c>
      <c r="AP543" s="220">
        <v>3.624233681933E-2</v>
      </c>
      <c r="AQ543" s="18"/>
      <c r="AR543" s="18"/>
      <c r="AS543" s="18"/>
      <c r="AT543" s="18"/>
    </row>
    <row r="544" spans="1:46" x14ac:dyDescent="0.2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4.714458247067E-2</v>
      </c>
      <c r="R544" s="18">
        <v>4.7176661541090001E-2</v>
      </c>
      <c r="S544" s="18">
        <v>4.6716886635600002E-2</v>
      </c>
      <c r="T544" s="18">
        <v>4.6540182992039998E-2</v>
      </c>
      <c r="U544" s="18">
        <v>4.6103395061730001E-2</v>
      </c>
      <c r="V544" s="18">
        <v>4.5662100456620003E-2</v>
      </c>
      <c r="W544" s="18">
        <v>4.5092550790069998E-2</v>
      </c>
      <c r="X544" s="18">
        <v>4.4945004743999997E-2</v>
      </c>
      <c r="Y544" s="18">
        <v>4.457154460539E-2</v>
      </c>
      <c r="Z544" s="18">
        <v>4.4093041566880001E-2</v>
      </c>
      <c r="AA544" s="18">
        <v>4.3981555605370003E-2</v>
      </c>
      <c r="AB544" s="18">
        <v>4.3892326636220003E-2</v>
      </c>
      <c r="AC544" s="18">
        <v>4.3613188410189997E-2</v>
      </c>
      <c r="AD544" s="18">
        <v>4.3379994167400002E-2</v>
      </c>
      <c r="AE544" s="18">
        <v>4.3175408911449997E-2</v>
      </c>
      <c r="AF544" s="18">
        <v>4.3200698413560001E-2</v>
      </c>
      <c r="AG544" s="18">
        <v>4.1934084995660002E-2</v>
      </c>
      <c r="AH544" s="18">
        <v>4.1945484898219997E-2</v>
      </c>
      <c r="AI544" s="18">
        <v>4.1874932087359998E-2</v>
      </c>
      <c r="AJ544" s="18">
        <v>3.9715602955059999E-2</v>
      </c>
      <c r="AK544" s="18">
        <v>3.9435008711610001E-2</v>
      </c>
      <c r="AL544" s="18">
        <v>3.9380445304939997E-2</v>
      </c>
      <c r="AM544" s="18">
        <v>3.9750789750790001E-2</v>
      </c>
      <c r="AN544" s="18">
        <v>3.9901400070429999E-2</v>
      </c>
      <c r="AO544" s="220">
        <v>3.949322848405E-2</v>
      </c>
      <c r="AP544" s="220">
        <v>3.9776415434550003E-2</v>
      </c>
      <c r="AQ544" s="18"/>
      <c r="AR544" s="18"/>
      <c r="AS544" s="18"/>
      <c r="AT544" s="18"/>
    </row>
    <row r="545" spans="1:46" x14ac:dyDescent="0.2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3.9833505866110001E-2</v>
      </c>
      <c r="R545" s="18">
        <v>3.9894071416369997E-2</v>
      </c>
      <c r="S545" s="18">
        <v>3.988177097231E-2</v>
      </c>
      <c r="T545" s="18">
        <v>4.0123579039090002E-2</v>
      </c>
      <c r="U545" s="18">
        <v>3.993055555556E-2</v>
      </c>
      <c r="V545" s="18">
        <v>3.9879481997160002E-2</v>
      </c>
      <c r="W545" s="18">
        <v>3.9729119638830003E-2</v>
      </c>
      <c r="X545" s="18">
        <v>3.9568471729279998E-2</v>
      </c>
      <c r="Y545" s="18">
        <v>3.9224312982269999E-2</v>
      </c>
      <c r="Z545" s="18">
        <v>3.9007906564749999E-2</v>
      </c>
      <c r="AA545" s="18">
        <v>3.9034231003230002E-2</v>
      </c>
      <c r="AB545" s="18">
        <v>3.8966909300620002E-2</v>
      </c>
      <c r="AC545" s="18">
        <v>3.895061915287E-2</v>
      </c>
      <c r="AD545" s="18">
        <v>3.900554097404E-2</v>
      </c>
      <c r="AE545" s="18">
        <v>3.891708967851E-2</v>
      </c>
      <c r="AF545" s="18">
        <v>3.8767409185779998E-2</v>
      </c>
      <c r="AG545" s="18">
        <v>3.7640936686900002E-2</v>
      </c>
      <c r="AH545" s="18">
        <v>3.7582593325200003E-2</v>
      </c>
      <c r="AI545" s="18">
        <v>3.7514940780180001E-2</v>
      </c>
      <c r="AJ545" s="18">
        <v>3.6466144531469999E-2</v>
      </c>
      <c r="AK545" s="18">
        <v>3.612326599013E-2</v>
      </c>
      <c r="AL545" s="18">
        <v>3.6166505324299998E-2</v>
      </c>
      <c r="AM545" s="18">
        <v>3.677982249411E-2</v>
      </c>
      <c r="AN545" s="18">
        <v>3.7217830558689997E-2</v>
      </c>
      <c r="AO545" s="220">
        <v>3.8045309867069999E-2</v>
      </c>
      <c r="AP545" s="220">
        <v>3.8586368553909997E-2</v>
      </c>
      <c r="AQ545" s="18"/>
      <c r="AR545" s="18"/>
      <c r="AS545" s="18"/>
      <c r="AT545" s="18"/>
    </row>
    <row r="546" spans="1:46" x14ac:dyDescent="0.2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1.207729468599E-2</v>
      </c>
      <c r="R546" s="18">
        <v>1.2194601059289999E-2</v>
      </c>
      <c r="S546" s="18">
        <v>1.22334202262E-2</v>
      </c>
      <c r="T546" s="18">
        <v>1.233809957619E-2</v>
      </c>
      <c r="U546" s="18">
        <v>1.246141975309E-2</v>
      </c>
      <c r="V546" s="18">
        <v>1.250093569878E-2</v>
      </c>
      <c r="W546" s="18">
        <v>1.244243792325E-2</v>
      </c>
      <c r="X546" s="18">
        <v>1.2457391854380001E-2</v>
      </c>
      <c r="Y546" s="18">
        <v>1.2505076485719999E-2</v>
      </c>
      <c r="Z546" s="18">
        <v>1.235195695679E-2</v>
      </c>
      <c r="AA546" s="18">
        <v>1.2248230811109999E-2</v>
      </c>
      <c r="AB546" s="18">
        <v>1.2282369811559999E-2</v>
      </c>
      <c r="AC546" s="18">
        <v>1.238305731327E-2</v>
      </c>
      <c r="AD546" s="18">
        <v>1.235053951589E-2</v>
      </c>
      <c r="AE546" s="18">
        <v>1.2182741116750001E-2</v>
      </c>
      <c r="AF546" s="18">
        <v>1.2194955598899999E-2</v>
      </c>
      <c r="AG546" s="18">
        <v>1.1506215669270001E-2</v>
      </c>
      <c r="AH546" s="18">
        <v>1.144732965784E-2</v>
      </c>
      <c r="AI546" s="18">
        <v>1.1368575464519999E-2</v>
      </c>
      <c r="AJ546" s="18">
        <v>1.1720268844079999E-2</v>
      </c>
      <c r="AK546" s="18">
        <v>1.170415098355E-2</v>
      </c>
      <c r="AL546" s="18">
        <v>1.1694094869309999E-2</v>
      </c>
      <c r="AM546" s="18">
        <v>1.2009226294940001E-2</v>
      </c>
      <c r="AN546" s="18">
        <v>1.2664990953580001E-2</v>
      </c>
      <c r="AO546" s="220">
        <v>1.3505585720530001E-2</v>
      </c>
      <c r="AP546" s="220">
        <v>1.394398365188E-2</v>
      </c>
      <c r="AQ546" s="18"/>
      <c r="AR546" s="18"/>
      <c r="AS546" s="18"/>
      <c r="AT546" s="18"/>
    </row>
    <row r="547" spans="1:46" x14ac:dyDescent="0.2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6.4160628019320001E-2</v>
      </c>
      <c r="R547" s="18">
        <v>6.4005638134289999E-2</v>
      </c>
      <c r="S547" s="18">
        <v>6.3240214290109995E-2</v>
      </c>
      <c r="T547" s="18">
        <v>6.2462866875270001E-2</v>
      </c>
      <c r="U547" s="18">
        <v>6.1612654320990001E-2</v>
      </c>
      <c r="V547" s="18">
        <v>6.1101130324129997E-2</v>
      </c>
      <c r="W547" s="18">
        <v>6.029796839729E-2</v>
      </c>
      <c r="X547" s="18">
        <v>5.993252978178E-2</v>
      </c>
      <c r="Y547" s="18">
        <v>5.9327196426150003E-2</v>
      </c>
      <c r="Z547" s="18">
        <v>5.8692300121389998E-2</v>
      </c>
      <c r="AA547" s="18">
        <v>5.8375228153319997E-2</v>
      </c>
      <c r="AB547" s="18">
        <v>5.810745514909E-2</v>
      </c>
      <c r="AC547" s="18">
        <v>5.7616034394020001E-2</v>
      </c>
      <c r="AD547" s="18">
        <v>5.707203266258E-2</v>
      </c>
      <c r="AE547" s="18">
        <v>5.66271855612E-2</v>
      </c>
      <c r="AF547" s="18">
        <v>5.6391438977480002E-2</v>
      </c>
      <c r="AG547" s="18">
        <v>5.0043365134430001E-2</v>
      </c>
      <c r="AH547" s="18">
        <v>4.9955809940659998E-2</v>
      </c>
      <c r="AI547" s="18">
        <v>4.987504074758E-2</v>
      </c>
      <c r="AJ547" s="18">
        <v>4.8964061545300003E-2</v>
      </c>
      <c r="AK547" s="18">
        <v>4.875842898373E-2</v>
      </c>
      <c r="AL547" s="18">
        <v>4.8505969667630003E-2</v>
      </c>
      <c r="AM547" s="18">
        <v>4.8701298701300001E-2</v>
      </c>
      <c r="AN547" s="18">
        <v>4.8765679453090002E-2</v>
      </c>
      <c r="AO547" s="220">
        <v>4.8754914809959998E-2</v>
      </c>
      <c r="AP547" s="220">
        <v>4.8707777377089999E-2</v>
      </c>
      <c r="AQ547" s="18"/>
      <c r="AR547" s="18"/>
      <c r="AS547" s="18"/>
      <c r="AT547" s="18"/>
    </row>
    <row r="548" spans="1:46" x14ac:dyDescent="0.2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4.2378364389229997E-2</v>
      </c>
      <c r="R548" s="18">
        <v>4.2179224329400002E-2</v>
      </c>
      <c r="S548" s="18">
        <v>4.2180668732939998E-2</v>
      </c>
      <c r="T548" s="18">
        <v>4.2084208024720002E-2</v>
      </c>
      <c r="U548" s="18">
        <v>4.2052469135799998E-2</v>
      </c>
      <c r="V548" s="18">
        <v>4.2050303166400002E-2</v>
      </c>
      <c r="W548" s="18">
        <v>4.198645598194E-2</v>
      </c>
      <c r="X548" s="18">
        <v>4.1799908634080001E-2</v>
      </c>
      <c r="Y548" s="18">
        <v>4.1948693651009998E-2</v>
      </c>
      <c r="Z548" s="18">
        <v>4.2157409533810003E-2</v>
      </c>
      <c r="AA548" s="18">
        <v>4.2380479682350002E-2</v>
      </c>
      <c r="AB548" s="18">
        <v>4.219336939071E-2</v>
      </c>
      <c r="AC548" s="18">
        <v>4.2144781858369999E-2</v>
      </c>
      <c r="AD548" s="18">
        <v>4.2067658209389999E-2</v>
      </c>
      <c r="AE548" s="18">
        <v>4.1864072194019997E-2</v>
      </c>
      <c r="AF548" s="18">
        <v>4.1741123190879997E-2</v>
      </c>
      <c r="AG548" s="18">
        <v>4.1225787799940003E-2</v>
      </c>
      <c r="AH548" s="18">
        <v>4.1300169745940002E-2</v>
      </c>
      <c r="AI548" s="18">
        <v>4.0964902749100002E-2</v>
      </c>
      <c r="AJ548" s="18">
        <v>4.0423818252509999E-2</v>
      </c>
      <c r="AK548" s="18">
        <v>4.0100017290220002E-2</v>
      </c>
      <c r="AL548" s="18">
        <v>3.9883833494679999E-2</v>
      </c>
      <c r="AM548" s="18">
        <v>4.0289826004109998E-2</v>
      </c>
      <c r="AN548" s="18">
        <v>4.1006399281139999E-2</v>
      </c>
      <c r="AO548" s="220">
        <v>4.124071647007E-2</v>
      </c>
      <c r="AP548" s="220">
        <v>4.1831950955639997E-2</v>
      </c>
      <c r="AQ548" s="18"/>
      <c r="AR548" s="18"/>
      <c r="AS548" s="18"/>
      <c r="AT548" s="18"/>
    </row>
    <row r="549" spans="1:46" x14ac:dyDescent="0.2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0.1526915113872</v>
      </c>
      <c r="R549" s="18">
        <v>0.15203741670939999</v>
      </c>
      <c r="S549" s="18">
        <v>0.15008518237240001</v>
      </c>
      <c r="T549" s="18">
        <v>0.14910682457319999</v>
      </c>
      <c r="U549" s="18">
        <v>0.14822530864200001</v>
      </c>
      <c r="V549" s="18">
        <v>0.1470357062654</v>
      </c>
      <c r="W549" s="18">
        <v>0.14584198645599999</v>
      </c>
      <c r="X549" s="18">
        <v>0.1445338581017</v>
      </c>
      <c r="Y549" s="18">
        <v>0.1441721943956</v>
      </c>
      <c r="Z549" s="18">
        <v>0.1432531741085</v>
      </c>
      <c r="AA549" s="18">
        <v>0.14334432738799999</v>
      </c>
      <c r="AB549" s="18">
        <v>0.1430553174244</v>
      </c>
      <c r="AC549" s="18">
        <v>0.14302582578949999</v>
      </c>
      <c r="AD549" s="18">
        <v>0.14238845144359999</v>
      </c>
      <c r="AE549" s="18">
        <v>0.1425831923294</v>
      </c>
      <c r="AF549" s="18">
        <v>0.14333847140190001</v>
      </c>
      <c r="AG549" s="18">
        <v>0.141832899682</v>
      </c>
      <c r="AH549" s="18">
        <v>0.14226393389729999</v>
      </c>
      <c r="AI549" s="18">
        <v>0.1415571009453</v>
      </c>
      <c r="AJ549" s="18">
        <v>0.13615786257849999</v>
      </c>
      <c r="AK549" s="18">
        <v>0.13570165055130001</v>
      </c>
      <c r="AL549" s="18">
        <v>0.1357341077767</v>
      </c>
      <c r="AM549" s="18">
        <v>0.1351727423156</v>
      </c>
      <c r="AN549" s="18">
        <v>0.13381419013269999</v>
      </c>
      <c r="AO549" s="220">
        <v>0.12831554640199999</v>
      </c>
      <c r="AP549" s="220">
        <v>0.1275153263613</v>
      </c>
      <c r="AQ549" s="18"/>
      <c r="AR549" s="18"/>
      <c r="AS549" s="18"/>
      <c r="AT549" s="18"/>
    </row>
    <row r="550" spans="1:46" x14ac:dyDescent="0.2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0.24303398895789999</v>
      </c>
      <c r="R550" s="18">
        <v>0.2424184179053</v>
      </c>
      <c r="S550" s="18">
        <v>0.24146636835730001</v>
      </c>
      <c r="T550" s="18">
        <v>0.24082069156729999</v>
      </c>
      <c r="U550" s="18">
        <v>0.23910108024689999</v>
      </c>
      <c r="V550" s="18">
        <v>0.23753649225240001</v>
      </c>
      <c r="W550" s="18">
        <v>0.23671331828440001</v>
      </c>
      <c r="X550" s="18">
        <v>0.23611062304530001</v>
      </c>
      <c r="Y550" s="18">
        <v>0.23571815351290001</v>
      </c>
      <c r="Z550" s="18">
        <v>0.23601587874409999</v>
      </c>
      <c r="AA550" s="18">
        <v>0.23550225751709999</v>
      </c>
      <c r="AB550" s="18">
        <v>0.2352198513023</v>
      </c>
      <c r="AC550" s="18">
        <v>0.23532350358779999</v>
      </c>
      <c r="AD550" s="18">
        <v>0.23589967920679999</v>
      </c>
      <c r="AE550" s="18">
        <v>0.23594190637340001</v>
      </c>
      <c r="AF550" s="18">
        <v>0.2361647273868</v>
      </c>
      <c r="AG550" s="18">
        <v>0.2366001734605</v>
      </c>
      <c r="AH550" s="18">
        <v>0.23691483242850001</v>
      </c>
      <c r="AI550" s="18">
        <v>0.2364310550907</v>
      </c>
      <c r="AJ550" s="18">
        <v>0.2319613397767</v>
      </c>
      <c r="AK550" s="18">
        <v>0.2328727040579</v>
      </c>
      <c r="AL550" s="18">
        <v>0.23362374959660001</v>
      </c>
      <c r="AM550" s="18">
        <v>0.2326630898059</v>
      </c>
      <c r="AN550" s="18">
        <v>0.2314548346751</v>
      </c>
      <c r="AO550" s="220">
        <v>0.22390313923729999</v>
      </c>
      <c r="AP550" s="220">
        <v>0.22281524221660001</v>
      </c>
      <c r="AQ550" s="18"/>
      <c r="AR550" s="18"/>
      <c r="AS550" s="18"/>
      <c r="AT550" s="18"/>
    </row>
    <row r="551" spans="1:46" x14ac:dyDescent="0.2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5.6224120082820003E-2</v>
      </c>
      <c r="R551" s="18">
        <v>5.650948231676E-2</v>
      </c>
      <c r="S551" s="18">
        <v>5.8375582421640003E-2</v>
      </c>
      <c r="T551" s="18">
        <v>5.9313977898360001E-2</v>
      </c>
      <c r="U551" s="18">
        <v>6.0320216049380003E-2</v>
      </c>
      <c r="V551" s="18">
        <v>6.0483569129430002E-2</v>
      </c>
      <c r="W551" s="18">
        <v>6.1742663656879998E-2</v>
      </c>
      <c r="X551" s="18">
        <v>6.2427522226520003E-2</v>
      </c>
      <c r="Y551" s="18">
        <v>6.3405306619740004E-2</v>
      </c>
      <c r="Z551" s="18">
        <v>6.4154719333360005E-2</v>
      </c>
      <c r="AA551" s="18">
        <v>6.4651445771559998E-2</v>
      </c>
      <c r="AB551" s="18">
        <v>6.5246192932959995E-2</v>
      </c>
      <c r="AC551" s="18">
        <v>6.5487904568709995E-2</v>
      </c>
      <c r="AD551" s="18">
        <v>6.6025080198309993E-2</v>
      </c>
      <c r="AE551" s="18">
        <v>6.5989847715739999E-2</v>
      </c>
      <c r="AF551" s="18">
        <v>6.6090111718889996E-2</v>
      </c>
      <c r="AG551" s="18">
        <v>6.899392888118E-2</v>
      </c>
      <c r="AH551" s="18">
        <v>6.8726063717859998E-2</v>
      </c>
      <c r="AI551" s="18">
        <v>6.8795501466910006E-2</v>
      </c>
      <c r="AJ551" s="18">
        <v>7.2682330722660005E-2</v>
      </c>
      <c r="AK551" s="18">
        <v>7.3244044848180007E-2</v>
      </c>
      <c r="AL551" s="18">
        <v>7.2965472733139997E-2</v>
      </c>
      <c r="AM551" s="18">
        <v>7.2757358471639999E-2</v>
      </c>
      <c r="AN551" s="18">
        <v>7.2347091180649997E-2</v>
      </c>
      <c r="AO551" s="220">
        <v>7.3481869812150005E-2</v>
      </c>
      <c r="AP551" s="220">
        <v>7.3205914172379996E-2</v>
      </c>
      <c r="AQ551" s="18"/>
      <c r="AR551" s="18"/>
      <c r="AS551" s="18"/>
      <c r="AT551" s="18"/>
    </row>
    <row r="552" spans="1:46" x14ac:dyDescent="0.2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8.7215320910970007E-2</v>
      </c>
      <c r="R552" s="18">
        <v>8.7241585511699998E-2</v>
      </c>
      <c r="S552" s="18">
        <v>8.8179149818349997E-2</v>
      </c>
      <c r="T552" s="18">
        <v>8.9555194676600003E-2</v>
      </c>
      <c r="U552" s="18">
        <v>9.0393518518519997E-2</v>
      </c>
      <c r="V552" s="18">
        <v>9.055692791377E-2</v>
      </c>
      <c r="W552" s="18">
        <v>9.211738148984E-2</v>
      </c>
      <c r="X552" s="18">
        <v>9.2753979688649998E-2</v>
      </c>
      <c r="Y552" s="18">
        <v>9.2933531880330003E-2</v>
      </c>
      <c r="Z552" s="18">
        <v>9.4157015845939995E-2</v>
      </c>
      <c r="AA552" s="18">
        <v>9.4863748438949999E-2</v>
      </c>
      <c r="AB552" s="18">
        <v>9.5016911638639998E-2</v>
      </c>
      <c r="AC552" s="18">
        <v>9.5491840503799996E-2</v>
      </c>
      <c r="AD552" s="18">
        <v>9.5917177019540001E-2</v>
      </c>
      <c r="AE552" s="18">
        <v>9.5939086294419995E-2</v>
      </c>
      <c r="AF552" s="18">
        <v>9.6222837577919995E-2</v>
      </c>
      <c r="AG552" s="18">
        <v>0.1003180109858</v>
      </c>
      <c r="AH552" s="18">
        <v>0.1002903918185</v>
      </c>
      <c r="AI552" s="18">
        <v>9.9899489296969998E-2</v>
      </c>
      <c r="AJ552" s="18">
        <v>0.10464922512909999</v>
      </c>
      <c r="AK552" s="18">
        <v>0.1053639591951</v>
      </c>
      <c r="AL552" s="18">
        <v>0.1057244272346</v>
      </c>
      <c r="AM552" s="18">
        <v>0.105099533671</v>
      </c>
      <c r="AN552" s="18">
        <v>0.1037242116256</v>
      </c>
      <c r="AO552" s="220">
        <v>0.1040504275105</v>
      </c>
      <c r="AP552" s="220">
        <v>0.10334174780619999</v>
      </c>
      <c r="AQ552" s="18"/>
      <c r="AR552" s="18"/>
      <c r="AS552" s="18"/>
      <c r="AT552" s="18"/>
    </row>
    <row r="553" spans="1:46" x14ac:dyDescent="0.2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2.928743961353E-2</v>
      </c>
      <c r="R553" s="18">
        <v>2.9365282760980001E-2</v>
      </c>
      <c r="S553" s="18">
        <v>3.039881770972E-2</v>
      </c>
      <c r="T553" s="18">
        <v>3.1290846437200003E-2</v>
      </c>
      <c r="U553" s="18">
        <v>3.1520061728400002E-2</v>
      </c>
      <c r="V553" s="18">
        <v>3.1982184295229997E-2</v>
      </c>
      <c r="W553" s="18">
        <v>3.3173814898420001E-2</v>
      </c>
      <c r="X553" s="18">
        <v>3.4139227606559998E-2</v>
      </c>
      <c r="Y553" s="18">
        <v>3.4435494788140002E-2</v>
      </c>
      <c r="Z553" s="18">
        <v>3.4742954627469999E-2</v>
      </c>
      <c r="AA553" s="18">
        <v>3.5047551954910001E-2</v>
      </c>
      <c r="AB553" s="18">
        <v>3.5257259535200001E-2</v>
      </c>
      <c r="AC553" s="18">
        <v>3.560507432862E-2</v>
      </c>
      <c r="AD553" s="18">
        <v>3.5987168270629998E-2</v>
      </c>
      <c r="AE553" s="18">
        <v>3.6195713479979998E-2</v>
      </c>
      <c r="AF553" s="18">
        <v>3.6393894337669999E-2</v>
      </c>
      <c r="AG553" s="18">
        <v>3.8276958658569997E-2</v>
      </c>
      <c r="AH553" s="18">
        <v>3.8382222970410003E-2</v>
      </c>
      <c r="AI553" s="18">
        <v>3.871020319461E-2</v>
      </c>
      <c r="AJ553" s="18">
        <v>4.2159640059989997E-2</v>
      </c>
      <c r="AK553" s="18">
        <v>4.2813252290950003E-2</v>
      </c>
      <c r="AL553" s="18">
        <v>4.3149403033239997E-2</v>
      </c>
      <c r="AM553" s="18">
        <v>4.2909792909790002E-2</v>
      </c>
      <c r="AN553" s="18">
        <v>4.2414969703590003E-2</v>
      </c>
      <c r="AO553" s="220">
        <v>4.396180490545E-2</v>
      </c>
      <c r="AP553" s="220">
        <v>4.3611010938810001E-2</v>
      </c>
      <c r="AQ553" s="18"/>
      <c r="AR553" s="18"/>
      <c r="AS553" s="18"/>
      <c r="AT553" s="18"/>
    </row>
    <row r="554" spans="1:46" x14ac:dyDescent="0.2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1.9409937888199998E-2</v>
      </c>
      <c r="R554" s="18">
        <v>1.964804373825E-2</v>
      </c>
      <c r="S554" s="18">
        <v>2.0176933024079999E-2</v>
      </c>
      <c r="T554" s="18">
        <v>2.0339050184179999E-2</v>
      </c>
      <c r="U554" s="18">
        <v>2.0659722222220001E-2</v>
      </c>
      <c r="V554" s="18">
        <v>2.0547945205479999E-2</v>
      </c>
      <c r="W554" s="18">
        <v>2.107449209932E-2</v>
      </c>
      <c r="X554" s="18">
        <v>2.1541272797549998E-2</v>
      </c>
      <c r="Y554" s="18">
        <v>2.1930418302419999E-2</v>
      </c>
      <c r="Z554" s="18">
        <v>2.232538302549E-2</v>
      </c>
      <c r="AA554" s="18">
        <v>2.2527138236900002E-2</v>
      </c>
      <c r="AB554" s="18">
        <v>2.2554047103200001E-2</v>
      </c>
      <c r="AC554" s="18">
        <v>2.2904114565990001E-2</v>
      </c>
      <c r="AD554" s="18">
        <v>2.2951297754450001E-2</v>
      </c>
      <c r="AE554" s="18">
        <v>2.3040045121260001E-2</v>
      </c>
      <c r="AF554" s="18">
        <v>2.3271358223410001E-2</v>
      </c>
      <c r="AG554" s="18">
        <v>2.427002023706E-2</v>
      </c>
      <c r="AH554" s="18">
        <v>2.3988889356510001E-2</v>
      </c>
      <c r="AI554" s="18">
        <v>2.4095403672719999E-2</v>
      </c>
      <c r="AJ554" s="18">
        <v>2.566238960173E-2</v>
      </c>
      <c r="AK554" s="18">
        <v>2.5749132163799999E-2</v>
      </c>
      <c r="AL554" s="18">
        <v>2.5827686350439999E-2</v>
      </c>
      <c r="AM554" s="18">
        <v>2.56104898962E-2</v>
      </c>
      <c r="AN554" s="18">
        <v>2.5609267421950001E-2</v>
      </c>
      <c r="AO554" s="220">
        <v>2.6237283904390001E-2</v>
      </c>
      <c r="AP554" s="220">
        <v>2.6132948671719999E-2</v>
      </c>
      <c r="AQ554" s="18"/>
      <c r="AR554" s="18"/>
      <c r="AS554" s="18"/>
      <c r="AT554" s="18"/>
    </row>
    <row r="555" spans="1:46" x14ac:dyDescent="0.2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2.769151138716E-2</v>
      </c>
      <c r="R555" s="18">
        <v>2.776354006492E-2</v>
      </c>
      <c r="S555" s="18">
        <v>2.8366756296310001E-2</v>
      </c>
      <c r="T555" s="18">
        <v>2.9231195785639999E-2</v>
      </c>
      <c r="U555" s="18">
        <v>3.02662037037E-2</v>
      </c>
      <c r="V555" s="18">
        <v>3.0690919979039999E-2</v>
      </c>
      <c r="W555" s="18">
        <v>3.133182844244E-2</v>
      </c>
      <c r="X555" s="18">
        <v>3.1767227747129999E-2</v>
      </c>
      <c r="Y555" s="18">
        <v>3.2286449167459999E-2</v>
      </c>
      <c r="Z555" s="18">
        <v>3.3036973852559999E-2</v>
      </c>
      <c r="AA555" s="18">
        <v>3.344647603189E-2</v>
      </c>
      <c r="AB555" s="18">
        <v>3.3792103745499999E-2</v>
      </c>
      <c r="AC555" s="18">
        <v>3.4227497048049997E-2</v>
      </c>
      <c r="AD555" s="18">
        <v>3.4718576844559999E-2</v>
      </c>
      <c r="AE555" s="18">
        <v>3.4672870840380003E-2</v>
      </c>
      <c r="AF555" s="18">
        <v>3.4825191995529997E-2</v>
      </c>
      <c r="AG555" s="18">
        <v>3.6961549580800002E-2</v>
      </c>
      <c r="AH555" s="18">
        <v>3.7175764207450002E-2</v>
      </c>
      <c r="AI555" s="18">
        <v>3.7216125176569997E-2</v>
      </c>
      <c r="AJ555" s="18">
        <v>3.9896128423040002E-2</v>
      </c>
      <c r="AK555" s="18">
        <v>4.0193118491230001E-2</v>
      </c>
      <c r="AL555" s="18">
        <v>4.0296869958049999E-2</v>
      </c>
      <c r="AM555" s="18">
        <v>4.0302361730929999E-2</v>
      </c>
      <c r="AN555" s="18">
        <v>3.9925685767370003E-2</v>
      </c>
      <c r="AO555" s="220">
        <v>4.0853772701740003E-2</v>
      </c>
      <c r="AP555" s="220">
        <v>4.0954441639619997E-2</v>
      </c>
      <c r="AQ555" s="18"/>
      <c r="AR555" s="18"/>
      <c r="AS555" s="18"/>
      <c r="AT555" s="18"/>
    </row>
    <row r="556" spans="1:46" x14ac:dyDescent="0.2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1.8957039337469998E-2</v>
      </c>
      <c r="R556" s="18">
        <v>1.913548607552E-2</v>
      </c>
      <c r="S556" s="18">
        <v>1.978694143968E-2</v>
      </c>
      <c r="T556" s="18">
        <v>2.024002851824E-2</v>
      </c>
      <c r="U556" s="18">
        <v>2.098765432099E-2</v>
      </c>
      <c r="V556" s="18">
        <v>2.1240362302569999E-2</v>
      </c>
      <c r="W556" s="18">
        <v>2.213995485327E-2</v>
      </c>
      <c r="X556" s="18">
        <v>2.2665776434619998E-2</v>
      </c>
      <c r="Y556" s="18">
        <v>2.3114931636660001E-2</v>
      </c>
      <c r="Z556" s="18">
        <v>2.375250155835E-2</v>
      </c>
      <c r="AA556" s="18">
        <v>2.4064171122989999E-2</v>
      </c>
      <c r="AB556" s="18">
        <v>2.4377698458470001E-2</v>
      </c>
      <c r="AC556" s="18">
        <v>2.473583820279E-2</v>
      </c>
      <c r="AD556" s="18">
        <v>2.505103528726E-2</v>
      </c>
      <c r="AE556" s="18">
        <v>2.53807106599E-2</v>
      </c>
      <c r="AF556" s="18">
        <v>2.5590309511790001E-2</v>
      </c>
      <c r="AG556" s="18">
        <v>2.7291124602489999E-2</v>
      </c>
      <c r="AH556" s="18">
        <v>2.742589397191E-2</v>
      </c>
      <c r="AI556" s="18">
        <v>2.7395957839829999E-2</v>
      </c>
      <c r="AJ556" s="18">
        <v>2.946731100372E-2</v>
      </c>
      <c r="AK556" s="18">
        <v>3.0031787410060001E-2</v>
      </c>
      <c r="AL556" s="18">
        <v>3.01516618264E-2</v>
      </c>
      <c r="AM556" s="18">
        <v>2.9910244195960001E-2</v>
      </c>
      <c r="AN556" s="18">
        <v>2.9749978750020001E-2</v>
      </c>
      <c r="AO556" s="220">
        <v>3.075578855395E-2</v>
      </c>
      <c r="AP556" s="220">
        <v>3.0460391874019999E-2</v>
      </c>
      <c r="AQ556" s="18"/>
      <c r="AR556" s="18"/>
      <c r="AS556" s="18"/>
      <c r="AT556" s="18"/>
    </row>
    <row r="557" spans="1:46" x14ac:dyDescent="0.2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2.9546238785370001E-3</v>
      </c>
      <c r="R557" s="18">
        <v>3.0326328378610001E-3</v>
      </c>
      <c r="S557" s="18">
        <v>3.140458548E-3</v>
      </c>
      <c r="T557" s="18">
        <v>3.267714976037E-3</v>
      </c>
      <c r="U557" s="18">
        <v>3.3564814814810002E-3</v>
      </c>
      <c r="V557" s="18">
        <v>3.4433715098440001E-3</v>
      </c>
      <c r="W557" s="18">
        <v>3.6297968397290001E-3</v>
      </c>
      <c r="X557" s="18">
        <v>3.7951997750990001E-3</v>
      </c>
      <c r="Y557" s="18">
        <v>3.858129145797E-3</v>
      </c>
      <c r="Z557" s="18">
        <v>3.9204750500309998E-3</v>
      </c>
      <c r="AA557" s="18">
        <v>3.9866790483199998E-3</v>
      </c>
      <c r="AB557" s="18">
        <v>4.0837320947050004E-3</v>
      </c>
      <c r="AC557" s="18">
        <v>4.1175936298399997E-3</v>
      </c>
      <c r="AD557" s="18">
        <v>4.3307086614170001E-3</v>
      </c>
      <c r="AE557" s="18">
        <v>4.3288212069940001E-3</v>
      </c>
      <c r="AF557" s="18">
        <v>4.3923665579939999E-3</v>
      </c>
      <c r="AG557" s="18">
        <v>4.8135299219429998E-3</v>
      </c>
      <c r="AH557" s="18">
        <v>4.8679208226369997E-3</v>
      </c>
      <c r="AI557" s="18">
        <v>4.9440399869609998E-3</v>
      </c>
      <c r="AJ557" s="18">
        <v>5.2630117202690004E-3</v>
      </c>
      <c r="AK557" s="18">
        <v>5.2535677710239996E-3</v>
      </c>
      <c r="AL557" s="18">
        <v>5.2016779606320002E-3</v>
      </c>
      <c r="AM557" s="18">
        <v>5.1772551772550001E-3</v>
      </c>
      <c r="AN557" s="18">
        <v>5.1485677510229996E-3</v>
      </c>
      <c r="AO557" s="220">
        <v>5.2050177869309997E-3</v>
      </c>
      <c r="AP557" s="220">
        <v>5.3011179228269999E-3</v>
      </c>
      <c r="AQ557" s="18"/>
      <c r="AR557" s="18"/>
      <c r="AS557" s="18"/>
      <c r="AT557" s="18"/>
    </row>
    <row r="558" spans="1:46" x14ac:dyDescent="0.2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7.9796411318199998E-4</v>
      </c>
      <c r="R558" s="18">
        <v>8.32906201948E-4</v>
      </c>
      <c r="S558" s="18">
        <v>8.8261253309799995E-4</v>
      </c>
      <c r="T558" s="18">
        <v>8.9119499346500004E-4</v>
      </c>
      <c r="U558" s="18">
        <v>8.6805555555600003E-4</v>
      </c>
      <c r="V558" s="18">
        <v>8.7955685305799998E-4</v>
      </c>
      <c r="W558" s="18">
        <v>9.75169300226E-4</v>
      </c>
      <c r="X558" s="18">
        <v>9.6637031310400001E-4</v>
      </c>
      <c r="Y558" s="18">
        <v>9.1376742926799995E-4</v>
      </c>
      <c r="Z558" s="18">
        <v>9.6781601653499996E-4</v>
      </c>
      <c r="AA558" s="18">
        <v>9.4463479458199999E-4</v>
      </c>
      <c r="AB558" s="18">
        <v>9.8196611437599991E-4</v>
      </c>
      <c r="AC558" s="18">
        <v>9.6884555996200003E-4</v>
      </c>
      <c r="AD558" s="18">
        <v>9.6237970253700001E-4</v>
      </c>
      <c r="AE558" s="18">
        <v>9.7292724196300004E-4</v>
      </c>
      <c r="AF558" s="18">
        <v>9.5486229521599998E-4</v>
      </c>
      <c r="AG558" s="18">
        <v>9.5403295750200005E-4</v>
      </c>
      <c r="AH558" s="18">
        <v>9.9602990895400001E-4</v>
      </c>
      <c r="AI558" s="18">
        <v>9.9152450287900008E-4</v>
      </c>
      <c r="AJ558" s="18">
        <v>1.0414930844859999E-3</v>
      </c>
      <c r="AK558" s="18">
        <v>1.0108130394880001E-3</v>
      </c>
      <c r="AL558" s="18">
        <v>9.8096160051600002E-4</v>
      </c>
      <c r="AM558" s="18">
        <v>9.6525096525099997E-4</v>
      </c>
      <c r="AN558" s="18">
        <v>9.4714218061300003E-4</v>
      </c>
      <c r="AO558" s="220">
        <v>9.3615427822500003E-4</v>
      </c>
      <c r="AP558" s="220">
        <v>9.2559201827099999E-4</v>
      </c>
      <c r="AQ558" s="18"/>
      <c r="AR558" s="18"/>
      <c r="AS558" s="18"/>
      <c r="AT558" s="18"/>
    </row>
    <row r="559" spans="1:46" x14ac:dyDescent="0.2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1.9409937888200001E-4</v>
      </c>
      <c r="R559" s="18">
        <v>1.9220912352599999E-4</v>
      </c>
      <c r="S559" s="18">
        <v>2.0525872862700001E-4</v>
      </c>
      <c r="T559" s="18">
        <v>2.5745633144500001E-4</v>
      </c>
      <c r="U559" s="18">
        <v>3.4722222222199997E-4</v>
      </c>
      <c r="V559" s="18">
        <v>3.3685156074600003E-4</v>
      </c>
      <c r="W559" s="18">
        <v>3.61173814898E-4</v>
      </c>
      <c r="X559" s="18">
        <v>3.6897775591199997E-4</v>
      </c>
      <c r="Y559" s="18">
        <v>3.5535400027100002E-4</v>
      </c>
      <c r="Z559" s="18">
        <v>3.6088054853800002E-4</v>
      </c>
      <c r="AA559" s="18">
        <v>0</v>
      </c>
      <c r="AB559" s="18">
        <v>0</v>
      </c>
      <c r="AC559" s="18">
        <v>0</v>
      </c>
      <c r="AD559" s="18">
        <v>2.4788568095699998E-4</v>
      </c>
      <c r="AE559" s="18">
        <v>2.82007896221E-4</v>
      </c>
      <c r="AF559" s="18">
        <v>2.7281779863300002E-4</v>
      </c>
      <c r="AG559" s="18">
        <v>2.8910089621300001E-4</v>
      </c>
      <c r="AH559" s="18">
        <v>2.8057180533899999E-4</v>
      </c>
      <c r="AI559" s="18">
        <v>2.7165054873399999E-4</v>
      </c>
      <c r="AJ559" s="18">
        <v>2.7773148919599998E-4</v>
      </c>
      <c r="AK559" s="18">
        <v>2.9260377458899999E-4</v>
      </c>
      <c r="AL559" s="18">
        <v>2.8396256857099998E-4</v>
      </c>
      <c r="AM559" s="18">
        <v>2.8832171689300001E-4</v>
      </c>
      <c r="AN559" s="18">
        <v>2.7928551479599998E-4</v>
      </c>
      <c r="AO559" s="220">
        <v>3.1205142607499997E-4</v>
      </c>
      <c r="AP559" s="220">
        <v>3.0051688904900002E-4</v>
      </c>
      <c r="AQ559" s="18"/>
      <c r="AR559" s="18"/>
      <c r="AS559" s="18"/>
      <c r="AT559" s="18"/>
    </row>
    <row r="560" spans="1:46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>
        <v>0</v>
      </c>
      <c r="AB560" s="18">
        <v>0</v>
      </c>
      <c r="AC560" s="18">
        <v>0</v>
      </c>
      <c r="AD560" s="18">
        <v>5.8326042578000001E-5</v>
      </c>
      <c r="AE560" s="18">
        <v>5.6401579243999999E-5</v>
      </c>
      <c r="AF560" s="18">
        <v>6.8204449658000002E-5</v>
      </c>
      <c r="AG560" s="18">
        <v>7.2275224052999998E-5</v>
      </c>
      <c r="AH560" s="18">
        <v>7.0142951335000001E-5</v>
      </c>
      <c r="AI560" s="18">
        <v>6.7912637184000004E-5</v>
      </c>
      <c r="AJ560" s="18">
        <v>6.9432872298999995E-5</v>
      </c>
      <c r="AK560" s="18">
        <v>6.6500857861E-5</v>
      </c>
      <c r="AL560" s="18">
        <v>6.4536947401999998E-5</v>
      </c>
      <c r="AM560" s="18">
        <v>6.2678634106999993E-5</v>
      </c>
      <c r="AN560" s="18">
        <v>6.0714242347E-5</v>
      </c>
      <c r="AO560" s="220">
        <v>4.9928228171999998E-5</v>
      </c>
      <c r="AP560" s="220">
        <v>4.8082702247999997E-5</v>
      </c>
      <c r="AQ560" s="18"/>
      <c r="AR560" s="18"/>
      <c r="AS560" s="18"/>
      <c r="AT560" s="18"/>
    </row>
    <row r="561" spans="1:46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>
        <v>0</v>
      </c>
      <c r="AB561" s="18">
        <v>0</v>
      </c>
      <c r="AC561" s="18">
        <v>0</v>
      </c>
      <c r="AD561" s="18">
        <v>1.4581510645E-5</v>
      </c>
      <c r="AE561" s="18">
        <v>1.4100394811E-5</v>
      </c>
      <c r="AF561" s="18">
        <v>1.3640889932E-5</v>
      </c>
      <c r="AG561" s="18">
        <v>1.4455044811E-5</v>
      </c>
      <c r="AH561" s="18">
        <v>1.4028590267E-5</v>
      </c>
      <c r="AI561" s="18">
        <v>1.3582527436999999E-5</v>
      </c>
      <c r="AJ561" s="18">
        <v>1.3886574459999999E-5</v>
      </c>
      <c r="AK561" s="18">
        <v>1.3300171572E-5</v>
      </c>
      <c r="AL561" s="18">
        <v>1.2907389479999999E-5</v>
      </c>
      <c r="AM561" s="18">
        <v>1.2535726821E-5</v>
      </c>
      <c r="AN561" s="18">
        <v>1.2142848469E-5</v>
      </c>
      <c r="AO561" s="220">
        <v>1.2482057043E-5</v>
      </c>
      <c r="AP561" s="220">
        <v>1.2020675561999999E-5</v>
      </c>
      <c r="AQ561" s="18"/>
      <c r="AR561" s="18"/>
      <c r="AS561" s="18"/>
      <c r="AT561" s="18"/>
    </row>
    <row r="562" spans="1:46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>
        <v>0</v>
      </c>
      <c r="AB562" s="18">
        <v>0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220">
        <v>0</v>
      </c>
      <c r="AP562" s="220">
        <v>0</v>
      </c>
      <c r="AQ562" s="18"/>
      <c r="AR562" s="18"/>
      <c r="AS562" s="18"/>
      <c r="AT562" s="18"/>
    </row>
    <row r="563" spans="1:46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>
        <v>0</v>
      </c>
      <c r="AB563" s="18">
        <v>0</v>
      </c>
      <c r="AC563" s="18">
        <v>0</v>
      </c>
      <c r="AD563" s="18">
        <v>1.4581510645E-5</v>
      </c>
      <c r="AE563" s="18">
        <v>1.4100394811E-5</v>
      </c>
      <c r="AF563" s="18">
        <v>1.3640889932E-5</v>
      </c>
      <c r="AG563" s="18">
        <v>1.4455044811E-5</v>
      </c>
      <c r="AH563" s="18">
        <v>1.4028590267E-5</v>
      </c>
      <c r="AI563" s="18">
        <v>1.3582527436999999E-5</v>
      </c>
      <c r="AJ563" s="18">
        <v>1.3886574459999999E-5</v>
      </c>
      <c r="AK563" s="18">
        <v>1.3300171572E-5</v>
      </c>
      <c r="AL563" s="18">
        <v>1.2907389479999999E-5</v>
      </c>
      <c r="AM563" s="18">
        <v>1.2535726821E-5</v>
      </c>
      <c r="AN563" s="18">
        <v>1.2142848469E-5</v>
      </c>
      <c r="AO563" s="220">
        <v>1.2482057043E-5</v>
      </c>
      <c r="AP563" s="220">
        <v>1.2020675561999999E-5</v>
      </c>
      <c r="AQ563" s="18"/>
      <c r="AR563" s="18"/>
      <c r="AS563" s="18"/>
      <c r="AT563" s="18"/>
    </row>
    <row r="564" spans="1:46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220">
        <v>0</v>
      </c>
      <c r="AP564" s="220">
        <v>0</v>
      </c>
      <c r="AQ564" s="18"/>
      <c r="AR564" s="18"/>
      <c r="AS564" s="18"/>
      <c r="AT564" s="18"/>
    </row>
    <row r="565" spans="1:46" ht="12.75" x14ac:dyDescent="0.2">
      <c r="A565" s="49" t="s">
        <v>853</v>
      </c>
      <c r="B565" s="50"/>
      <c r="C565" s="7"/>
      <c r="D565" s="7"/>
      <c r="E565" s="7"/>
      <c r="F565" s="7"/>
    </row>
    <row r="566" spans="1:46" x14ac:dyDescent="0.2">
      <c r="A566" s="16" t="s">
        <v>216</v>
      </c>
      <c r="C566" s="7"/>
      <c r="D566" s="7"/>
      <c r="E566" s="7"/>
      <c r="F566" s="7"/>
    </row>
    <row r="567" spans="1:46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>
        <v>7.3185011709600003E-4</v>
      </c>
      <c r="AB567" s="18">
        <v>1.410996258482E-3</v>
      </c>
      <c r="AC567" s="18">
        <v>1.126468976435E-3</v>
      </c>
      <c r="AD567" s="18">
        <v>8.3571585660899999E-4</v>
      </c>
      <c r="AE567" s="18">
        <v>2.0556878756950001E-3</v>
      </c>
      <c r="AF567" s="18">
        <v>1.193579366168E-3</v>
      </c>
      <c r="AG567" s="18">
        <v>1.265454545455E-3</v>
      </c>
      <c r="AH567" s="18">
        <v>1.3691282746159999E-3</v>
      </c>
      <c r="AI567" s="18">
        <v>3.445399980859E-3</v>
      </c>
      <c r="AJ567" s="18">
        <v>1.7621391810249999E-3</v>
      </c>
      <c r="AK567" s="18">
        <v>1.8490232333789999E-3</v>
      </c>
      <c r="AL567" s="18">
        <v>1.9647387938329999E-3</v>
      </c>
      <c r="AM567" s="18">
        <v>1.1266393235100001E-3</v>
      </c>
      <c r="AN567" s="18">
        <v>2.0127144645440001E-3</v>
      </c>
      <c r="AO567" s="220">
        <v>1.9178358736249999E-3</v>
      </c>
      <c r="AP567" s="220">
        <v>1.0206313333820001E-3</v>
      </c>
      <c r="AQ567" s="18"/>
      <c r="AR567" s="18"/>
      <c r="AS567" s="18"/>
      <c r="AT567" s="18"/>
    </row>
    <row r="568" spans="1:46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220">
        <v>0</v>
      </c>
      <c r="AP568" s="220">
        <v>0</v>
      </c>
      <c r="AQ568" s="18"/>
      <c r="AR568" s="18"/>
      <c r="AS568" s="18"/>
      <c r="AT568" s="18"/>
    </row>
    <row r="569" spans="1:46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>
        <v>3.5551652354929998E-2</v>
      </c>
      <c r="AB569" s="18">
        <v>3.5512714820219997E-2</v>
      </c>
      <c r="AC569" s="18">
        <v>3.5377214881570002E-2</v>
      </c>
      <c r="AD569" s="18">
        <v>3.4968110842310003E-2</v>
      </c>
      <c r="AE569" s="18">
        <v>3.4804922309180003E-2</v>
      </c>
      <c r="AF569" s="18">
        <v>3.447660858828E-2</v>
      </c>
      <c r="AG569" s="18">
        <v>3.3512727272729997E-2</v>
      </c>
      <c r="AH569" s="18">
        <v>3.3240176151759997E-2</v>
      </c>
      <c r="AI569" s="18">
        <v>3.2963727594650001E-2</v>
      </c>
      <c r="AJ569" s="18">
        <v>3.2529648690979997E-2</v>
      </c>
      <c r="AK569" s="18">
        <v>3.1594179596430003E-2</v>
      </c>
      <c r="AL569" s="18">
        <v>3.1175590397500001E-2</v>
      </c>
      <c r="AM569" s="18">
        <v>3.3280166084359998E-2</v>
      </c>
      <c r="AN569" s="18">
        <v>3.5922044132450003E-2</v>
      </c>
      <c r="AO569" s="220">
        <v>4.0047441203190003E-2</v>
      </c>
      <c r="AP569" s="220">
        <v>4.2453403319479999E-2</v>
      </c>
      <c r="AQ569" s="18"/>
      <c r="AR569" s="18"/>
      <c r="AS569" s="18"/>
      <c r="AT569" s="18"/>
    </row>
    <row r="570" spans="1:46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>
        <v>3.4852328909709997E-2</v>
      </c>
      <c r="AB570" s="18">
        <v>3.416513412391E-2</v>
      </c>
      <c r="AC570" s="18">
        <v>3.4326858673810003E-2</v>
      </c>
      <c r="AD570" s="18">
        <v>3.404442489554E-2</v>
      </c>
      <c r="AE570" s="18">
        <v>3.3769989792450002E-2</v>
      </c>
      <c r="AF570" s="18">
        <v>3.3653450404720002E-2</v>
      </c>
      <c r="AG570" s="18">
        <v>3.3425454545449998E-2</v>
      </c>
      <c r="AH570" s="18">
        <v>3.3296635049680001E-2</v>
      </c>
      <c r="AI570" s="18">
        <v>3.299107203894E-2</v>
      </c>
      <c r="AJ570" s="18">
        <v>3.1998209890360001E-2</v>
      </c>
      <c r="AK570" s="18">
        <v>3.1486989843769998E-2</v>
      </c>
      <c r="AL570" s="18">
        <v>3.1227636458270001E-2</v>
      </c>
      <c r="AM570" s="18">
        <v>3.1292723682209998E-2</v>
      </c>
      <c r="AN570" s="18">
        <v>3.1442527183920002E-2</v>
      </c>
      <c r="AO570" s="220">
        <v>3.2161602907040003E-2</v>
      </c>
      <c r="AP570" s="220">
        <v>3.241719520789E-2</v>
      </c>
      <c r="AQ570" s="18"/>
      <c r="AR570" s="18"/>
      <c r="AS570" s="18"/>
      <c r="AT570" s="18"/>
    </row>
    <row r="571" spans="1:46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>
        <v>3.3778948737970001E-2</v>
      </c>
      <c r="AB571" s="18">
        <v>3.3435855158860002E-2</v>
      </c>
      <c r="AC571" s="18">
        <v>3.3337392681E-2</v>
      </c>
      <c r="AD571" s="18">
        <v>3.2959460450110001E-2</v>
      </c>
      <c r="AE571" s="18">
        <v>3.2465691278210002E-2</v>
      </c>
      <c r="AF571" s="18">
        <v>3.2185484977359999E-2</v>
      </c>
      <c r="AG571" s="18">
        <v>3.047272727273E-2</v>
      </c>
      <c r="AH571" s="18">
        <v>3.0247854561879998E-2</v>
      </c>
      <c r="AI571" s="18">
        <v>3.0051544277489999E-2</v>
      </c>
      <c r="AJ571" s="18">
        <v>2.9285074960839999E-2</v>
      </c>
      <c r="AK571" s="18">
        <v>2.8820644746360001E-2</v>
      </c>
      <c r="AL571" s="18">
        <v>2.8547264328930001E-2</v>
      </c>
      <c r="AM571" s="18">
        <v>2.8457137070229999E-2</v>
      </c>
      <c r="AN571" s="18">
        <v>2.8521636680490001E-2</v>
      </c>
      <c r="AO571" s="220">
        <v>2.9196527707680001E-2</v>
      </c>
      <c r="AP571" s="220">
        <v>2.9258098223620001E-2</v>
      </c>
      <c r="AQ571" s="18"/>
      <c r="AR571" s="18"/>
      <c r="AS571" s="18"/>
      <c r="AT571" s="18"/>
    </row>
    <row r="572" spans="1:46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>
        <v>3.8039942753060003E-2</v>
      </c>
      <c r="AB572" s="18">
        <v>3.7573720591030001E-2</v>
      </c>
      <c r="AC572" s="18">
        <v>3.7630152834440003E-2</v>
      </c>
      <c r="AD572" s="18">
        <v>3.7460596730439999E-2</v>
      </c>
      <c r="AE572" s="18">
        <v>3.751275944199E-2</v>
      </c>
      <c r="AF572" s="18">
        <v>3.7316504321579999E-2</v>
      </c>
      <c r="AG572" s="18">
        <v>3.6814545454549999E-2</v>
      </c>
      <c r="AH572" s="18">
        <v>3.6910004516709997E-2</v>
      </c>
      <c r="AI572" s="18">
        <v>3.7270477570720002E-2</v>
      </c>
      <c r="AJ572" s="18">
        <v>3.6389572611319997E-2</v>
      </c>
      <c r="AK572" s="18">
        <v>3.6189940241710003E-2</v>
      </c>
      <c r="AL572" s="18">
        <v>3.5950816472579999E-2</v>
      </c>
      <c r="AM572" s="18">
        <v>3.5710668894630003E-2</v>
      </c>
      <c r="AN572" s="18">
        <v>3.5480228762180002E-2</v>
      </c>
      <c r="AO572" s="220">
        <v>3.6148682749569998E-2</v>
      </c>
      <c r="AP572" s="220">
        <v>3.597725450171E-2</v>
      </c>
      <c r="AQ572" s="18"/>
      <c r="AR572" s="18"/>
      <c r="AS572" s="18"/>
      <c r="AT572" s="18"/>
    </row>
    <row r="573" spans="1:46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>
        <v>4.4154957064790001E-2</v>
      </c>
      <c r="AB573" s="18">
        <v>4.3978692371109997E-2</v>
      </c>
      <c r="AC573" s="18">
        <v>4.3566948791330003E-2</v>
      </c>
      <c r="AD573" s="18">
        <v>4.3354592771789997E-2</v>
      </c>
      <c r="AE573" s="18">
        <v>4.316944538959E-2</v>
      </c>
      <c r="AF573" s="18">
        <v>4.3270681849359997E-2</v>
      </c>
      <c r="AG573" s="18">
        <v>4.2021818181819999E-2</v>
      </c>
      <c r="AH573" s="18">
        <v>4.1991305329720001E-2</v>
      </c>
      <c r="AI573" s="18">
        <v>4.1905360878299998E-2</v>
      </c>
      <c r="AJ573" s="18">
        <v>3.9732042962629999E-2</v>
      </c>
      <c r="AK573" s="18">
        <v>3.9392234102420001E-2</v>
      </c>
      <c r="AL573" s="18">
        <v>3.9372844967799997E-2</v>
      </c>
      <c r="AM573" s="18">
        <v>3.9748848042940002E-2</v>
      </c>
      <c r="AN573" s="18">
        <v>3.9861564517320001E-2</v>
      </c>
      <c r="AO573" s="220">
        <v>3.9479660845869999E-2</v>
      </c>
      <c r="AP573" s="220">
        <v>3.9841073120939999E-2</v>
      </c>
      <c r="AQ573" s="18"/>
      <c r="AR573" s="18"/>
      <c r="AS573" s="18"/>
      <c r="AT573" s="18"/>
    </row>
    <row r="574" spans="1:46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>
        <v>3.8934426229510002E-2</v>
      </c>
      <c r="AB574" s="18">
        <v>3.898471684951E-2</v>
      </c>
      <c r="AC574" s="18">
        <v>3.8893624794500002E-2</v>
      </c>
      <c r="AD574" s="18">
        <v>3.8912103218239999E-2</v>
      </c>
      <c r="AE574" s="18">
        <v>3.8859589429509997E-2</v>
      </c>
      <c r="AF574" s="18">
        <v>3.8660996021400003E-2</v>
      </c>
      <c r="AG574" s="18">
        <v>3.7585454545450002E-2</v>
      </c>
      <c r="AH574" s="18">
        <v>3.7531052393860002E-2</v>
      </c>
      <c r="AI574" s="18">
        <v>3.7489233125060001E-2</v>
      </c>
      <c r="AJ574" s="18">
        <v>3.6431528306110003E-2</v>
      </c>
      <c r="AK574" s="18">
        <v>3.6109547927220001E-2</v>
      </c>
      <c r="AL574" s="18">
        <v>3.6080931624489998E-2</v>
      </c>
      <c r="AM574" s="18">
        <v>3.6710719530100001E-2</v>
      </c>
      <c r="AN574" s="18">
        <v>3.7198399646550001E-2</v>
      </c>
      <c r="AO574" s="220">
        <v>3.7990814575550001E-2</v>
      </c>
      <c r="AP574" s="220">
        <v>3.8540983208180002E-2</v>
      </c>
      <c r="AQ574" s="18"/>
      <c r="AR574" s="18"/>
      <c r="AS574" s="18"/>
      <c r="AT574" s="18"/>
    </row>
    <row r="575" spans="1:46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>
        <v>1.2181238615659999E-2</v>
      </c>
      <c r="AB575" s="18">
        <v>1.212822626673E-2</v>
      </c>
      <c r="AC575" s="18">
        <v>1.2360713633319999E-2</v>
      </c>
      <c r="AD575" s="18">
        <v>1.2345135987100001E-2</v>
      </c>
      <c r="AE575" s="18">
        <v>1.216400136101E-2</v>
      </c>
      <c r="AF575" s="18">
        <v>1.215530251063E-2</v>
      </c>
      <c r="AG575" s="18">
        <v>1.143272727273E-2</v>
      </c>
      <c r="AH575" s="18">
        <v>1.1390582655829999E-2</v>
      </c>
      <c r="AI575" s="18">
        <v>1.133427215925E-2</v>
      </c>
      <c r="AJ575" s="18">
        <v>1.1677668382190001E-2</v>
      </c>
      <c r="AK575" s="18">
        <v>1.161668944449E-2</v>
      </c>
      <c r="AL575" s="18">
        <v>1.1593260035130001E-2</v>
      </c>
      <c r="AM575" s="18">
        <v>1.188667780647E-2</v>
      </c>
      <c r="AN575" s="18">
        <v>1.253037480671E-2</v>
      </c>
      <c r="AO575" s="220">
        <v>1.338699909155E-2</v>
      </c>
      <c r="AP575" s="220">
        <v>1.386357561177E-2</v>
      </c>
      <c r="AQ575" s="18"/>
      <c r="AR575" s="18"/>
      <c r="AS575" s="18"/>
      <c r="AT575" s="18"/>
    </row>
    <row r="576" spans="1:46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>
        <v>5.8352849336459997E-2</v>
      </c>
      <c r="AB576" s="18">
        <v>5.8136216627560001E-2</v>
      </c>
      <c r="AC576" s="18">
        <v>5.7647810996770001E-2</v>
      </c>
      <c r="AD576" s="18">
        <v>5.7077926838210002E-2</v>
      </c>
      <c r="AE576" s="18">
        <v>5.6637745264830001E-2</v>
      </c>
      <c r="AF576" s="18">
        <v>5.6386335574150001E-2</v>
      </c>
      <c r="AG576" s="18">
        <v>4.9978181818179999E-2</v>
      </c>
      <c r="AH576" s="18">
        <v>4.9867321589879998E-2</v>
      </c>
      <c r="AI576" s="18">
        <v>4.9712199723820003E-2</v>
      </c>
      <c r="AJ576" s="18">
        <v>4.8864399194450001E-2</v>
      </c>
      <c r="AK576" s="18">
        <v>4.8677546426559998E-2</v>
      </c>
      <c r="AL576" s="18">
        <v>4.849391711665E-2</v>
      </c>
      <c r="AM576" s="18">
        <v>4.8686009418199998E-2</v>
      </c>
      <c r="AN576" s="18">
        <v>4.8722417220980002E-2</v>
      </c>
      <c r="AO576" s="220">
        <v>4.8677702634499997E-2</v>
      </c>
      <c r="AP576" s="220">
        <v>4.858934169279E-2</v>
      </c>
      <c r="AQ576" s="18"/>
      <c r="AR576" s="18"/>
      <c r="AS576" s="18"/>
      <c r="AT576" s="18"/>
    </row>
    <row r="577" spans="1:46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>
        <v>4.2398516783759999E-2</v>
      </c>
      <c r="AB577" s="18">
        <v>4.2107933286829997E-2</v>
      </c>
      <c r="AC577" s="18">
        <v>4.2181696401390002E-2</v>
      </c>
      <c r="AD577" s="18">
        <v>4.2108349827729999E-2</v>
      </c>
      <c r="AE577" s="18">
        <v>4.1921855506409998E-2</v>
      </c>
      <c r="AF577" s="18">
        <v>4.1788997118949997E-2</v>
      </c>
      <c r="AG577" s="18">
        <v>4.1294545454549997E-2</v>
      </c>
      <c r="AH577" s="18">
        <v>4.1356142728090003E-2</v>
      </c>
      <c r="AI577" s="18">
        <v>4.1057683105240002E-2</v>
      </c>
      <c r="AJ577" s="18">
        <v>4.0459275005589997E-2</v>
      </c>
      <c r="AK577" s="18">
        <v>4.0129163651950003E-2</v>
      </c>
      <c r="AL577" s="18">
        <v>3.9945351636199999E-2</v>
      </c>
      <c r="AM577" s="18">
        <v>4.0217226188669998E-2</v>
      </c>
      <c r="AN577" s="18">
        <v>4.0941557644629999E-2</v>
      </c>
      <c r="AO577" s="220">
        <v>4.1082063187650002E-2</v>
      </c>
      <c r="AP577" s="220">
        <v>4.170008019246E-2</v>
      </c>
      <c r="AQ577" s="18"/>
      <c r="AR577" s="18"/>
      <c r="AS577" s="18"/>
      <c r="AT577" s="18"/>
    </row>
    <row r="578" spans="1:46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>
        <v>0.14456479313039999</v>
      </c>
      <c r="AB578" s="18">
        <v>0.14439723508150001</v>
      </c>
      <c r="AC578" s="18">
        <v>0.14336601108200001</v>
      </c>
      <c r="AD578" s="18">
        <v>0.14273147129979999</v>
      </c>
      <c r="AE578" s="18">
        <v>0.14293410457069999</v>
      </c>
      <c r="AF578" s="18">
        <v>0.14375085745640001</v>
      </c>
      <c r="AG578" s="18">
        <v>0.1423709090909</v>
      </c>
      <c r="AH578" s="18">
        <v>0.14278455284550001</v>
      </c>
      <c r="AI578" s="18">
        <v>0.1420407158776</v>
      </c>
      <c r="AJ578" s="18">
        <v>0.1366776683822</v>
      </c>
      <c r="AK578" s="18">
        <v>0.13613098587780001</v>
      </c>
      <c r="AL578" s="18">
        <v>0.1361915295036</v>
      </c>
      <c r="AM578" s="18">
        <v>0.13577902678619999</v>
      </c>
      <c r="AN578" s="18">
        <v>0.13448368964919999</v>
      </c>
      <c r="AO578" s="220">
        <v>0.12888614111230001</v>
      </c>
      <c r="AP578" s="220">
        <v>0.12801633010130001</v>
      </c>
      <c r="AQ578" s="18"/>
      <c r="AR578" s="18"/>
      <c r="AS578" s="18"/>
      <c r="AT578" s="18"/>
    </row>
    <row r="579" spans="1:46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>
        <v>0.2367453812126</v>
      </c>
      <c r="AB579" s="18">
        <v>0.23638150802210001</v>
      </c>
      <c r="AC579" s="18">
        <v>0.23578213481089999</v>
      </c>
      <c r="AD579" s="18">
        <v>0.2364049556484</v>
      </c>
      <c r="AE579" s="18">
        <v>0.2364041057049</v>
      </c>
      <c r="AF579" s="18">
        <v>0.23661681986559999</v>
      </c>
      <c r="AG579" s="18">
        <v>0.23723636363639999</v>
      </c>
      <c r="AH579" s="18">
        <v>0.23756492773259999</v>
      </c>
      <c r="AI579" s="18">
        <v>0.23704898757199999</v>
      </c>
      <c r="AJ579" s="18">
        <v>0.2326023718953</v>
      </c>
      <c r="AK579" s="18">
        <v>0.23356647104539999</v>
      </c>
      <c r="AL579" s="18">
        <v>0.23429835404329999</v>
      </c>
      <c r="AM579" s="18">
        <v>0.23364474150590001</v>
      </c>
      <c r="AN579" s="18">
        <v>0.2324562480057</v>
      </c>
      <c r="AO579" s="220">
        <v>0.22482840415870001</v>
      </c>
      <c r="AP579" s="220">
        <v>0.22379772059</v>
      </c>
      <c r="AQ579" s="18"/>
      <c r="AR579" s="18"/>
      <c r="AS579" s="18"/>
      <c r="AT579" s="18"/>
    </row>
    <row r="580" spans="1:46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>
        <v>6.4288966952899998E-2</v>
      </c>
      <c r="AB580" s="18">
        <v>6.5127782357790001E-2</v>
      </c>
      <c r="AC580" s="18">
        <v>6.5548316385559996E-2</v>
      </c>
      <c r="AD580" s="18">
        <v>6.6065537717180003E-2</v>
      </c>
      <c r="AE580" s="18">
        <v>6.5966315073149998E-2</v>
      </c>
      <c r="AF580" s="18">
        <v>6.6031005624910002E-2</v>
      </c>
      <c r="AG580" s="18">
        <v>6.8887272727269994E-2</v>
      </c>
      <c r="AH580" s="18">
        <v>6.8498757904250002E-2</v>
      </c>
      <c r="AI580" s="18">
        <v>6.8607210729959997E-2</v>
      </c>
      <c r="AJ580" s="18">
        <v>7.2499440590739997E-2</v>
      </c>
      <c r="AK580" s="18">
        <v>7.3090012594799997E-2</v>
      </c>
      <c r="AL580" s="18">
        <v>7.2799427493330002E-2</v>
      </c>
      <c r="AM580" s="18">
        <v>7.2674565800800006E-2</v>
      </c>
      <c r="AN580" s="18">
        <v>7.2150904494239998E-2</v>
      </c>
      <c r="AO580" s="220">
        <v>7.3331987483599995E-2</v>
      </c>
      <c r="AP580" s="220">
        <v>7.3035892201889996E-2</v>
      </c>
      <c r="AQ580" s="18"/>
      <c r="AR580" s="18"/>
      <c r="AS580" s="18"/>
      <c r="AT580" s="18"/>
    </row>
    <row r="581" spans="1:46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>
        <v>9.5042935206870002E-2</v>
      </c>
      <c r="AB581" s="18">
        <v>9.5329443845520001E-2</v>
      </c>
      <c r="AC581" s="18">
        <v>9.5704195335809997E-2</v>
      </c>
      <c r="AD581" s="18">
        <v>9.6107323510010001E-2</v>
      </c>
      <c r="AE581" s="18">
        <v>9.6092775320400003E-2</v>
      </c>
      <c r="AF581" s="18">
        <v>9.6405542598440003E-2</v>
      </c>
      <c r="AG581" s="18">
        <v>0.1004509090909</v>
      </c>
      <c r="AH581" s="18">
        <v>0.1004121499548</v>
      </c>
      <c r="AI581" s="18">
        <v>9.9998632777790003E-2</v>
      </c>
      <c r="AJ581" s="18">
        <v>0.104917207429</v>
      </c>
      <c r="AK581" s="18">
        <v>0.1055953050888</v>
      </c>
      <c r="AL581" s="18">
        <v>0.1059787912302</v>
      </c>
      <c r="AM581" s="18">
        <v>0.1053977416578</v>
      </c>
      <c r="AN581" s="18">
        <v>0.10392479320590001</v>
      </c>
      <c r="AO581" s="220">
        <v>0.10433279499339999</v>
      </c>
      <c r="AP581" s="220">
        <v>0.1035697795922</v>
      </c>
      <c r="AQ581" s="18"/>
      <c r="AR581" s="18"/>
      <c r="AS581" s="18"/>
      <c r="AT581" s="18"/>
    </row>
    <row r="582" spans="1:46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>
        <v>3.4771012230029999E-2</v>
      </c>
      <c r="AB582" s="18">
        <v>3.510051366605E-2</v>
      </c>
      <c r="AC582" s="18">
        <v>3.5544662972659999E-2</v>
      </c>
      <c r="AD582" s="18">
        <v>3.5950443515869998E-2</v>
      </c>
      <c r="AE582" s="18">
        <v>3.6180106612229999E-2</v>
      </c>
      <c r="AF582" s="18">
        <v>3.6369872410480002E-2</v>
      </c>
      <c r="AG582" s="18">
        <v>3.8254545454550003E-2</v>
      </c>
      <c r="AH582" s="18">
        <v>3.8406165311650003E-2</v>
      </c>
      <c r="AI582" s="18">
        <v>3.8719733118220002E-2</v>
      </c>
      <c r="AJ582" s="18">
        <v>4.2137502797050003E-2</v>
      </c>
      <c r="AK582" s="18">
        <v>4.2808907468450001E-2</v>
      </c>
      <c r="AL582" s="18">
        <v>4.3120161342790002E-2</v>
      </c>
      <c r="AM582" s="18">
        <v>4.2673046736540002E-2</v>
      </c>
      <c r="AN582" s="18">
        <v>4.216882256204E-2</v>
      </c>
      <c r="AO582" s="220">
        <v>4.3756939537699997E-2</v>
      </c>
      <c r="AP582" s="220">
        <v>4.3425433160799998E-2</v>
      </c>
      <c r="AQ582" s="18"/>
      <c r="AR582" s="18"/>
      <c r="AS582" s="18"/>
      <c r="AT582" s="18"/>
    </row>
    <row r="583" spans="1:46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>
        <v>2.2589773614360001E-2</v>
      </c>
      <c r="AB583" s="18">
        <v>2.2528378464079998E-2</v>
      </c>
      <c r="AC583" s="18">
        <v>2.2955611033310001E-2</v>
      </c>
      <c r="AD583" s="18">
        <v>2.298951689759E-2</v>
      </c>
      <c r="AE583" s="18">
        <v>2.308041283883E-2</v>
      </c>
      <c r="AF583" s="18">
        <v>2.3336534504049999E-2</v>
      </c>
      <c r="AG583" s="18">
        <v>2.4363636363640001E-2</v>
      </c>
      <c r="AH583" s="18">
        <v>2.4051490514909998E-2</v>
      </c>
      <c r="AI583" s="18">
        <v>2.4172488754599999E-2</v>
      </c>
      <c r="AJ583" s="18">
        <v>2.5746811367200001E-2</v>
      </c>
      <c r="AK583" s="18">
        <v>2.5846129110060002E-2</v>
      </c>
      <c r="AL583" s="18">
        <v>2.5944961290740001E-2</v>
      </c>
      <c r="AM583" s="18">
        <v>2.5735480277479999E-2</v>
      </c>
      <c r="AN583" s="18">
        <v>2.5748017967159999E-2</v>
      </c>
      <c r="AO583" s="220">
        <v>2.634500857979E-2</v>
      </c>
      <c r="AP583" s="220">
        <v>2.6232655342519999E-2</v>
      </c>
      <c r="AQ583" s="18"/>
      <c r="AR583" s="18"/>
      <c r="AS583" s="18"/>
      <c r="AT583" s="18"/>
    </row>
    <row r="584" spans="1:46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>
        <v>3.3600052042679997E-2</v>
      </c>
      <c r="AB584" s="18">
        <v>3.3911471875200001E-2</v>
      </c>
      <c r="AC584" s="18">
        <v>3.438774888875E-2</v>
      </c>
      <c r="AD584" s="18">
        <v>3.488014075214E-2</v>
      </c>
      <c r="AE584" s="18">
        <v>3.481909946694E-2</v>
      </c>
      <c r="AF584" s="18">
        <v>3.4956784195359997E-2</v>
      </c>
      <c r="AG584" s="18">
        <v>3.707636363636E-2</v>
      </c>
      <c r="AH584" s="18">
        <v>3.7319331526649999E-2</v>
      </c>
      <c r="AI584" s="18">
        <v>3.7393527570039997E-2</v>
      </c>
      <c r="AJ584" s="18">
        <v>4.0039718057730003E-2</v>
      </c>
      <c r="AK584" s="18">
        <v>4.0316745719110002E-2</v>
      </c>
      <c r="AL584" s="18">
        <v>4.0439789213449998E-2</v>
      </c>
      <c r="AM584" s="18">
        <v>4.0381791483109997E-2</v>
      </c>
      <c r="AN584" s="18">
        <v>4.0070199553279999E-2</v>
      </c>
      <c r="AO584" s="220">
        <v>4.0993741798729999E-2</v>
      </c>
      <c r="AP584" s="220">
        <v>4.1080411168619997E-2</v>
      </c>
      <c r="AQ584" s="18"/>
      <c r="AR584" s="18"/>
      <c r="AS584" s="18"/>
      <c r="AT584" s="18"/>
    </row>
    <row r="585" spans="1:46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>
        <v>2.4134790528230001E-2</v>
      </c>
      <c r="AB585" s="18">
        <v>2.433572198618E-2</v>
      </c>
      <c r="AC585" s="18">
        <v>2.4812762589049998E-2</v>
      </c>
      <c r="AD585" s="18">
        <v>2.5159445788430001E-2</v>
      </c>
      <c r="AE585" s="18">
        <v>2.5476352500850001E-2</v>
      </c>
      <c r="AF585" s="18">
        <v>2.5709973933320002E-2</v>
      </c>
      <c r="AG585" s="18">
        <v>2.7403636363639999E-2</v>
      </c>
      <c r="AH585" s="18">
        <v>2.7523712737130002E-2</v>
      </c>
      <c r="AI585" s="18">
        <v>2.7481166513990001E-2</v>
      </c>
      <c r="AJ585" s="18">
        <v>2.9578764824349998E-2</v>
      </c>
      <c r="AK585" s="18">
        <v>3.0147117935529998E-2</v>
      </c>
      <c r="AL585" s="18">
        <v>3.0303818879709999E-2</v>
      </c>
      <c r="AM585" s="18">
        <v>3.0052154539470001E-2</v>
      </c>
      <c r="AN585" s="18">
        <v>2.9871628089640001E-2</v>
      </c>
      <c r="AO585" s="220">
        <v>3.088725143838E-2</v>
      </c>
      <c r="AP585" s="220">
        <v>3.0570338509390001E-2</v>
      </c>
      <c r="AQ585" s="18"/>
      <c r="AR585" s="18"/>
      <c r="AS585" s="18"/>
      <c r="AT585" s="18"/>
    </row>
    <row r="586" spans="1:46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>
        <v>3.9845173041890003E-3</v>
      </c>
      <c r="AB586" s="18">
        <v>4.1061576510880004E-3</v>
      </c>
      <c r="AC586" s="18">
        <v>4.1253120623520002E-3</v>
      </c>
      <c r="AD586" s="18">
        <v>4.3398577816879998E-3</v>
      </c>
      <c r="AE586" s="18">
        <v>4.338210275604E-3</v>
      </c>
      <c r="AF586" s="18">
        <v>4.4038962820690001E-3</v>
      </c>
      <c r="AG586" s="18">
        <v>4.7999999999999996E-3</v>
      </c>
      <c r="AH586" s="18">
        <v>4.8554652213190002E-3</v>
      </c>
      <c r="AI586" s="18">
        <v>4.949344416948E-3</v>
      </c>
      <c r="AJ586" s="18">
        <v>5.2444618482880003E-3</v>
      </c>
      <c r="AK586" s="18">
        <v>5.2255004421580004E-3</v>
      </c>
      <c r="AL586" s="18">
        <v>5.2046060763779999E-3</v>
      </c>
      <c r="AM586" s="18">
        <v>5.1901362094279998E-3</v>
      </c>
      <c r="AN586" s="18">
        <v>5.1667853022750003E-3</v>
      </c>
      <c r="AO586" s="220">
        <v>5.2109619460990004E-3</v>
      </c>
      <c r="AP586" s="220">
        <v>5.2975626351729997E-3</v>
      </c>
      <c r="AQ586" s="18"/>
      <c r="AR586" s="18"/>
      <c r="AS586" s="18"/>
      <c r="AT586" s="18"/>
    </row>
    <row r="587" spans="1:46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>
        <v>9.4327348425699996E-4</v>
      </c>
      <c r="AB587" s="18">
        <v>9.9879510431900007E-4</v>
      </c>
      <c r="AC587" s="18">
        <v>9.7424343907900001E-4</v>
      </c>
      <c r="AD587" s="18">
        <v>9.6767099186299995E-4</v>
      </c>
      <c r="AE587" s="18">
        <v>9.7822388567499999E-4</v>
      </c>
      <c r="AF587" s="18">
        <v>9.6035121415799995E-4</v>
      </c>
      <c r="AG587" s="18">
        <v>9.6000000000000002E-4</v>
      </c>
      <c r="AH587" s="18">
        <v>1.0021454381210001E-3</v>
      </c>
      <c r="AI587" s="18">
        <v>9.9807221667699993E-4</v>
      </c>
      <c r="AJ587" s="18">
        <v>1.048892369658E-3</v>
      </c>
      <c r="AK587" s="18">
        <v>1.018302650267E-3</v>
      </c>
      <c r="AL587" s="18">
        <v>9.8887515451199994E-4</v>
      </c>
      <c r="AM587" s="18">
        <v>9.7473289786799997E-4</v>
      </c>
      <c r="AN587" s="18">
        <v>9.5726663557600005E-4</v>
      </c>
      <c r="AO587" s="220">
        <v>9.4630059553900002E-4</v>
      </c>
      <c r="AP587" s="220">
        <v>9.3557872226699996E-4</v>
      </c>
      <c r="AQ587" s="18"/>
      <c r="AR587" s="18"/>
      <c r="AS587" s="18"/>
      <c r="AT587" s="18"/>
    </row>
    <row r="588" spans="1:46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>
        <v>0</v>
      </c>
      <c r="AB588" s="18">
        <v>0</v>
      </c>
      <c r="AC588" s="18">
        <v>0</v>
      </c>
      <c r="AD588" s="18">
        <v>2.4924858881300002E-4</v>
      </c>
      <c r="AE588" s="18">
        <v>2.8354315526799999E-4</v>
      </c>
      <c r="AF588" s="18">
        <v>2.7438606118799998E-4</v>
      </c>
      <c r="AG588" s="18">
        <v>2.90909090909E-4</v>
      </c>
      <c r="AH588" s="18">
        <v>2.8229448961200002E-4</v>
      </c>
      <c r="AI588" s="18">
        <v>2.7344444292499997E-4</v>
      </c>
      <c r="AJ588" s="18">
        <v>2.7970463190899998E-4</v>
      </c>
      <c r="AK588" s="18">
        <v>2.9477181981399998E-4</v>
      </c>
      <c r="AL588" s="18">
        <v>2.8625333420099998E-4</v>
      </c>
      <c r="AM588" s="18">
        <v>2.9115398248000002E-4</v>
      </c>
      <c r="AN588" s="18">
        <v>2.82270931003E-4</v>
      </c>
      <c r="AO588" s="220">
        <v>3.1543353184600002E-4</v>
      </c>
      <c r="AP588" s="220">
        <v>3.0375932541099998E-4</v>
      </c>
      <c r="AQ588" s="18"/>
      <c r="AR588" s="18"/>
      <c r="AS588" s="18"/>
      <c r="AT588" s="18"/>
    </row>
    <row r="589" spans="1:46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>
        <v>0</v>
      </c>
      <c r="AB589" s="18">
        <v>0</v>
      </c>
      <c r="AC589" s="18">
        <v>0</v>
      </c>
      <c r="AD589" s="18">
        <v>5.864672678E-5</v>
      </c>
      <c r="AE589" s="18">
        <v>5.6708631054000003E-5</v>
      </c>
      <c r="AF589" s="18">
        <v>6.8596515296999994E-5</v>
      </c>
      <c r="AG589" s="18">
        <v>7.2727272726999997E-5</v>
      </c>
      <c r="AH589" s="18">
        <v>7.0573622403000006E-5</v>
      </c>
      <c r="AI589" s="18">
        <v>6.8361110731000004E-5</v>
      </c>
      <c r="AJ589" s="18">
        <v>6.9926157977000006E-5</v>
      </c>
      <c r="AK589" s="18">
        <v>6.6993595412000005E-5</v>
      </c>
      <c r="AL589" s="18">
        <v>6.5057575954999999E-5</v>
      </c>
      <c r="AM589" s="18">
        <v>6.3294344016999994E-5</v>
      </c>
      <c r="AN589" s="18">
        <v>6.1363245869999994E-5</v>
      </c>
      <c r="AO589" s="220">
        <v>5.0469365095000003E-5</v>
      </c>
      <c r="AP589" s="220">
        <v>4.8601492065999998E-5</v>
      </c>
      <c r="AQ589" s="18"/>
      <c r="AR589" s="18"/>
      <c r="AS589" s="18"/>
      <c r="AT589" s="18"/>
    </row>
    <row r="590" spans="1:46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>
        <v>0</v>
      </c>
      <c r="AB590" s="18">
        <v>0</v>
      </c>
      <c r="AC590" s="18">
        <v>0</v>
      </c>
      <c r="AD590" s="18">
        <v>1.4661681695E-5</v>
      </c>
      <c r="AE590" s="18">
        <v>1.4177157763000001E-5</v>
      </c>
      <c r="AF590" s="18">
        <v>1.3719303058999999E-5</v>
      </c>
      <c r="AG590" s="18">
        <v>1.4545454545E-5</v>
      </c>
      <c r="AH590" s="18">
        <v>1.4114724481E-5</v>
      </c>
      <c r="AI590" s="18">
        <v>1.3672222146000001E-5</v>
      </c>
      <c r="AJ590" s="18">
        <v>1.3985231595000001E-5</v>
      </c>
      <c r="AK590" s="18">
        <v>1.3398719082000001E-5</v>
      </c>
      <c r="AL590" s="18">
        <v>1.3011515191E-5</v>
      </c>
      <c r="AM590" s="18">
        <v>1.2658868803E-5</v>
      </c>
      <c r="AN590" s="18">
        <v>1.2272649174000001E-5</v>
      </c>
      <c r="AO590" s="220">
        <v>1.2617341274000001E-5</v>
      </c>
      <c r="AP590" s="220">
        <v>1.2150373015999999E-5</v>
      </c>
      <c r="AQ590" s="18"/>
      <c r="AR590" s="18"/>
      <c r="AS590" s="18"/>
      <c r="AT590" s="18"/>
    </row>
    <row r="591" spans="1:46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>
        <v>0</v>
      </c>
      <c r="AB591" s="18">
        <v>0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220">
        <v>0</v>
      </c>
      <c r="AP591" s="220">
        <v>0</v>
      </c>
      <c r="AQ591" s="18"/>
      <c r="AR591" s="18"/>
      <c r="AS591" s="18"/>
      <c r="AT591" s="18"/>
    </row>
    <row r="592" spans="1:46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>
        <v>0</v>
      </c>
      <c r="AB592" s="18">
        <v>0</v>
      </c>
      <c r="AC592" s="18">
        <v>0</v>
      </c>
      <c r="AD592" s="18">
        <v>1.4661681695E-5</v>
      </c>
      <c r="AE592" s="18">
        <v>1.4177157763000001E-5</v>
      </c>
      <c r="AF592" s="18">
        <v>1.3719303058999999E-5</v>
      </c>
      <c r="AG592" s="18">
        <v>1.4545454545E-5</v>
      </c>
      <c r="AH592" s="18">
        <v>1.4114724481E-5</v>
      </c>
      <c r="AI592" s="18">
        <v>1.3672222146000001E-5</v>
      </c>
      <c r="AJ592" s="18">
        <v>1.3985231595000001E-5</v>
      </c>
      <c r="AK592" s="18">
        <v>1.3398719082000001E-5</v>
      </c>
      <c r="AL592" s="18">
        <v>1.3011515191E-5</v>
      </c>
      <c r="AM592" s="18">
        <v>1.2658868803E-5</v>
      </c>
      <c r="AN592" s="18">
        <v>1.2272649174000001E-5</v>
      </c>
      <c r="AO592" s="220">
        <v>1.2617341274000001E-5</v>
      </c>
      <c r="AP592" s="220">
        <v>1.2150373015999999E-5</v>
      </c>
      <c r="AQ592" s="18"/>
      <c r="AR592" s="18"/>
      <c r="AS592" s="18"/>
      <c r="AT592" s="18"/>
    </row>
    <row r="593" spans="1:46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  <c r="AN593" s="18">
        <v>0</v>
      </c>
      <c r="AO593" s="220">
        <v>0</v>
      </c>
      <c r="AP593" s="220">
        <v>0</v>
      </c>
      <c r="AQ593" s="18"/>
      <c r="AR593" s="18"/>
      <c r="AS593" s="18"/>
      <c r="AT593" s="18"/>
    </row>
    <row r="594" spans="1:46" ht="12.75" x14ac:dyDescent="0.2">
      <c r="A594" s="49" t="s">
        <v>837</v>
      </c>
      <c r="B594" s="50"/>
      <c r="C594" s="7"/>
      <c r="D594" s="7"/>
      <c r="E594" s="7"/>
      <c r="F594" s="7"/>
    </row>
    <row r="595" spans="1:46" ht="12.75" x14ac:dyDescent="0.2">
      <c r="A595" s="28" t="s">
        <v>863</v>
      </c>
      <c r="B595" s="50"/>
      <c r="C595" s="7"/>
      <c r="D595" s="7"/>
      <c r="E595" s="7"/>
      <c r="F595" s="7"/>
    </row>
    <row r="596" spans="1:46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224">
        <v>0</v>
      </c>
      <c r="AP596" s="224">
        <v>0</v>
      </c>
    </row>
    <row r="597" spans="1:46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224">
        <v>0</v>
      </c>
      <c r="AP597" s="224">
        <v>0</v>
      </c>
    </row>
    <row r="598" spans="1:46" s="19" customFormat="1" x14ac:dyDescent="0.2">
      <c r="A598" s="28" t="s">
        <v>242</v>
      </c>
      <c r="B598" s="32"/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241581.81</v>
      </c>
      <c r="R598" s="19">
        <v>232206.6</v>
      </c>
      <c r="S598" s="19">
        <v>241541.95</v>
      </c>
      <c r="T598" s="19">
        <v>243433.91</v>
      </c>
      <c r="U598" s="19">
        <v>254102.39</v>
      </c>
      <c r="V598" s="19">
        <v>270277.32</v>
      </c>
      <c r="W598" s="19">
        <v>268199.08</v>
      </c>
      <c r="X598" s="19">
        <v>287906.77</v>
      </c>
      <c r="Y598" s="19">
        <v>287407.84000000003</v>
      </c>
      <c r="Z598" s="19">
        <v>283546.02</v>
      </c>
      <c r="AA598" s="19">
        <v>303702.96999999997</v>
      </c>
      <c r="AB598" s="19">
        <v>286532.13</v>
      </c>
      <c r="AC598" s="19">
        <v>276614.34999999998</v>
      </c>
      <c r="AD598" s="19">
        <v>282849.34999999998</v>
      </c>
      <c r="AE598" s="19">
        <v>278761.32</v>
      </c>
      <c r="AF598" s="19">
        <v>303251.53999999998</v>
      </c>
      <c r="AG598" s="19">
        <v>314558.38</v>
      </c>
      <c r="AH598" s="19">
        <v>338621.69</v>
      </c>
      <c r="AI598" s="19">
        <v>347971.26</v>
      </c>
      <c r="AJ598" s="19">
        <v>354161.52</v>
      </c>
      <c r="AK598" s="19">
        <v>356716.07</v>
      </c>
      <c r="AL598" s="19">
        <v>351941.42</v>
      </c>
      <c r="AM598" s="19">
        <v>399051.04</v>
      </c>
      <c r="AN598" s="19">
        <v>427066.82</v>
      </c>
      <c r="AO598" s="224">
        <v>447701.28</v>
      </c>
      <c r="AP598" s="224">
        <v>512165.54</v>
      </c>
    </row>
    <row r="599" spans="1:46" s="19" customFormat="1" x14ac:dyDescent="0.2">
      <c r="A599" s="28" t="s">
        <v>243</v>
      </c>
      <c r="B599" s="32"/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364054.37</v>
      </c>
      <c r="R599" s="19">
        <v>370778.71</v>
      </c>
      <c r="S599" s="19">
        <v>382111.35</v>
      </c>
      <c r="T599" s="19">
        <v>383364.95</v>
      </c>
      <c r="U599" s="19">
        <v>397799.15</v>
      </c>
      <c r="V599" s="19">
        <v>415222.79</v>
      </c>
      <c r="W599" s="19">
        <v>423454.75</v>
      </c>
      <c r="X599" s="19">
        <v>440058.57</v>
      </c>
      <c r="Y599" s="19">
        <v>445295.58</v>
      </c>
      <c r="Z599" s="19">
        <v>446457.01</v>
      </c>
      <c r="AA599" s="19">
        <v>491017.46</v>
      </c>
      <c r="AB599" s="19">
        <v>495885.5</v>
      </c>
      <c r="AC599" s="19">
        <v>466931.86</v>
      </c>
      <c r="AD599" s="19">
        <v>478992.96</v>
      </c>
      <c r="AE599" s="19">
        <v>484984.54</v>
      </c>
      <c r="AF599" s="19">
        <v>522152.3</v>
      </c>
      <c r="AG599" s="19">
        <v>560644.55000000005</v>
      </c>
      <c r="AH599" s="19">
        <v>584935.46</v>
      </c>
      <c r="AI599" s="19">
        <v>592489.62</v>
      </c>
      <c r="AJ599" s="19">
        <v>609267.55000000005</v>
      </c>
      <c r="AK599" s="19">
        <v>624964.06000000006</v>
      </c>
      <c r="AL599" s="19">
        <v>639220.51</v>
      </c>
      <c r="AM599" s="19">
        <v>698477.33</v>
      </c>
      <c r="AN599" s="19">
        <v>686979.68</v>
      </c>
      <c r="AO599" s="224">
        <v>672820.28</v>
      </c>
      <c r="AP599" s="224">
        <v>699933.84</v>
      </c>
    </row>
    <row r="600" spans="1:46" s="19" customFormat="1" x14ac:dyDescent="0.2">
      <c r="A600" s="28" t="s">
        <v>244</v>
      </c>
      <c r="B600" s="32"/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829496.06</v>
      </c>
      <c r="R600" s="19">
        <v>815692.65</v>
      </c>
      <c r="S600" s="19">
        <v>836591.06</v>
      </c>
      <c r="T600" s="19">
        <v>855785.39</v>
      </c>
      <c r="U600" s="19">
        <v>876942.15</v>
      </c>
      <c r="V600" s="19">
        <v>870244.84</v>
      </c>
      <c r="W600" s="19">
        <v>863987.81</v>
      </c>
      <c r="X600" s="19">
        <v>900271.59</v>
      </c>
      <c r="Y600" s="19">
        <v>911301.81</v>
      </c>
      <c r="Z600" s="19">
        <v>892686.63</v>
      </c>
      <c r="AA600" s="19">
        <v>945413.96</v>
      </c>
      <c r="AB600" s="19">
        <v>931023.53</v>
      </c>
      <c r="AC600" s="19">
        <v>903043.51</v>
      </c>
      <c r="AD600" s="19">
        <v>895273.26</v>
      </c>
      <c r="AE600" s="19">
        <v>924201.69</v>
      </c>
      <c r="AF600" s="19">
        <v>951802.45</v>
      </c>
      <c r="AG600" s="19">
        <v>966079.37</v>
      </c>
      <c r="AH600" s="19">
        <v>983186.07</v>
      </c>
      <c r="AI600" s="19">
        <v>998773.52</v>
      </c>
      <c r="AJ600" s="19">
        <v>1028174.91</v>
      </c>
      <c r="AK600" s="19">
        <v>1042185.66</v>
      </c>
      <c r="AL600" s="19">
        <v>1051861.82</v>
      </c>
      <c r="AM600" s="19">
        <v>1126125.21</v>
      </c>
      <c r="AN600" s="19">
        <v>1123842.02</v>
      </c>
      <c r="AO600" s="224">
        <v>1112670.1100000001</v>
      </c>
      <c r="AP600" s="224">
        <v>1156349.04</v>
      </c>
    </row>
    <row r="601" spans="1:46" s="19" customFormat="1" x14ac:dyDescent="0.2">
      <c r="A601" s="28" t="s">
        <v>245</v>
      </c>
      <c r="B601" s="32"/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710063.35</v>
      </c>
      <c r="R601" s="19">
        <v>699814.49</v>
      </c>
      <c r="S601" s="19">
        <v>723554.3</v>
      </c>
      <c r="T601" s="19">
        <v>781225.91</v>
      </c>
      <c r="U601" s="19">
        <v>796133.14</v>
      </c>
      <c r="V601" s="19">
        <v>826879.09</v>
      </c>
      <c r="W601" s="19">
        <v>877010.61</v>
      </c>
      <c r="X601" s="19">
        <v>919637.3</v>
      </c>
      <c r="Y601" s="19">
        <v>938105.27</v>
      </c>
      <c r="Z601" s="19">
        <v>947447.67</v>
      </c>
      <c r="AA601" s="19">
        <v>1037144.61</v>
      </c>
      <c r="AB601" s="19">
        <v>1020318.98</v>
      </c>
      <c r="AC601" s="19">
        <v>1013210.71</v>
      </c>
      <c r="AD601" s="19">
        <v>1005176.1</v>
      </c>
      <c r="AE601" s="19">
        <v>1029029.32</v>
      </c>
      <c r="AF601" s="19">
        <v>1109066.46</v>
      </c>
      <c r="AG601" s="19">
        <v>1154839.1599999999</v>
      </c>
      <c r="AH601" s="19">
        <v>1205997.1599999999</v>
      </c>
      <c r="AI601" s="19">
        <v>1250617.43</v>
      </c>
      <c r="AJ601" s="19">
        <v>1310866.53</v>
      </c>
      <c r="AK601" s="19">
        <v>1350901.44</v>
      </c>
      <c r="AL601" s="19">
        <v>1373501.25</v>
      </c>
      <c r="AM601" s="19">
        <v>1509872.08</v>
      </c>
      <c r="AN601" s="19">
        <v>1511462.61</v>
      </c>
      <c r="AO601" s="224">
        <v>1495347.17</v>
      </c>
      <c r="AP601" s="224">
        <v>1523332.19</v>
      </c>
    </row>
    <row r="602" spans="1:46" s="19" customFormat="1" x14ac:dyDescent="0.2">
      <c r="A602" s="28" t="s">
        <v>246</v>
      </c>
      <c r="B602" s="32"/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701004.86</v>
      </c>
      <c r="R602" s="19">
        <v>693578.2</v>
      </c>
      <c r="S602" s="19">
        <v>734112.26</v>
      </c>
      <c r="T602" s="19">
        <v>789214.59</v>
      </c>
      <c r="U602" s="19">
        <v>803463.43</v>
      </c>
      <c r="V602" s="19">
        <v>824063.42</v>
      </c>
      <c r="W602" s="19">
        <v>838686.93</v>
      </c>
      <c r="X602" s="19">
        <v>892384.11</v>
      </c>
      <c r="Y602" s="19">
        <v>918970.67</v>
      </c>
      <c r="Z602" s="19">
        <v>944506.06</v>
      </c>
      <c r="AA602" s="19">
        <v>1018523.06</v>
      </c>
      <c r="AB602" s="19">
        <v>997757.5</v>
      </c>
      <c r="AC602" s="19">
        <v>991438.17</v>
      </c>
      <c r="AD602" s="19">
        <v>1046541.03</v>
      </c>
      <c r="AE602" s="19">
        <v>1024381.12</v>
      </c>
      <c r="AF602" s="19">
        <v>1087507.1599999999</v>
      </c>
      <c r="AG602" s="19">
        <v>1116156.3700000001</v>
      </c>
      <c r="AH602" s="19">
        <v>1162341.02</v>
      </c>
      <c r="AI602" s="19">
        <v>1226339.52</v>
      </c>
      <c r="AJ602" s="19">
        <v>1250296.69</v>
      </c>
      <c r="AK602" s="19">
        <v>1287868.72</v>
      </c>
      <c r="AL602" s="19">
        <v>1297131.6599999999</v>
      </c>
      <c r="AM602" s="19">
        <v>1412738.68</v>
      </c>
      <c r="AN602" s="19">
        <v>1389552.97</v>
      </c>
      <c r="AO602" s="224">
        <v>1399821.6</v>
      </c>
      <c r="AP602" s="224">
        <v>1468050.41</v>
      </c>
    </row>
    <row r="603" spans="1:46" s="19" customFormat="1" x14ac:dyDescent="0.2">
      <c r="A603" s="28" t="s">
        <v>247</v>
      </c>
      <c r="B603" s="32"/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789952.84</v>
      </c>
      <c r="R603" s="19">
        <v>798059.29</v>
      </c>
      <c r="S603" s="19">
        <v>832453.03</v>
      </c>
      <c r="T603" s="19">
        <v>902187.04</v>
      </c>
      <c r="U603" s="19">
        <v>929350.84</v>
      </c>
      <c r="V603" s="19">
        <v>980606.44</v>
      </c>
      <c r="W603" s="19">
        <v>1024344.34</v>
      </c>
      <c r="X603" s="19">
        <v>1095445.94</v>
      </c>
      <c r="Y603" s="19">
        <v>1127082.2</v>
      </c>
      <c r="Z603" s="19">
        <v>1178726.23</v>
      </c>
      <c r="AA603" s="19">
        <v>1243530.3600000001</v>
      </c>
      <c r="AB603" s="19">
        <v>1221285.56</v>
      </c>
      <c r="AC603" s="19">
        <v>1201474.1399999999</v>
      </c>
      <c r="AD603" s="19">
        <v>1257661.51</v>
      </c>
      <c r="AE603" s="19">
        <v>1277471.43</v>
      </c>
      <c r="AF603" s="19">
        <v>1336861.02</v>
      </c>
      <c r="AG603" s="19">
        <v>1379754.88</v>
      </c>
      <c r="AH603" s="19">
        <v>1451431.63</v>
      </c>
      <c r="AI603" s="19">
        <v>1488756.8</v>
      </c>
      <c r="AJ603" s="19">
        <v>1540498.64</v>
      </c>
      <c r="AK603" s="19">
        <v>1576470.01</v>
      </c>
      <c r="AL603" s="19">
        <v>1618399.61</v>
      </c>
      <c r="AM603" s="19">
        <v>1752441.16</v>
      </c>
      <c r="AN603" s="19">
        <v>1824736.98</v>
      </c>
      <c r="AO603" s="224">
        <v>1900220.33</v>
      </c>
      <c r="AP603" s="224">
        <v>2054783.27</v>
      </c>
    </row>
    <row r="604" spans="1:46" s="19" customFormat="1" x14ac:dyDescent="0.2">
      <c r="A604" s="28" t="s">
        <v>248</v>
      </c>
      <c r="B604" s="32"/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414401.07</v>
      </c>
      <c r="R604" s="19">
        <v>433941.93</v>
      </c>
      <c r="S604" s="19">
        <v>458427.74</v>
      </c>
      <c r="T604" s="19">
        <v>486039.09</v>
      </c>
      <c r="U604" s="19">
        <v>525354.13</v>
      </c>
      <c r="V604" s="19">
        <v>557074.56999999995</v>
      </c>
      <c r="W604" s="19">
        <v>591711.64</v>
      </c>
      <c r="X604" s="19">
        <v>590277.92000000004</v>
      </c>
      <c r="Y604" s="19">
        <v>597553.18999999994</v>
      </c>
      <c r="Z604" s="19">
        <v>587475.98</v>
      </c>
      <c r="AA604" s="19">
        <v>617069.69999999995</v>
      </c>
      <c r="AB604" s="19">
        <v>624550.01</v>
      </c>
      <c r="AC604" s="19">
        <v>639284.89</v>
      </c>
      <c r="AD604" s="19">
        <v>661752.93000000005</v>
      </c>
      <c r="AE604" s="19">
        <v>691626.45</v>
      </c>
      <c r="AF604" s="19">
        <v>724661.13</v>
      </c>
      <c r="AG604" s="19">
        <v>754789.91</v>
      </c>
      <c r="AH604" s="19">
        <v>767834.78</v>
      </c>
      <c r="AI604" s="19">
        <v>808003.39</v>
      </c>
      <c r="AJ604" s="19">
        <v>836886.72</v>
      </c>
      <c r="AK604" s="19">
        <v>884222.47</v>
      </c>
      <c r="AL604" s="19">
        <v>938308.28</v>
      </c>
      <c r="AM604" s="19">
        <v>1032093.96</v>
      </c>
      <c r="AN604" s="19">
        <v>1043923.57</v>
      </c>
      <c r="AO604" s="224">
        <v>1095107.23</v>
      </c>
      <c r="AP604" s="224">
        <v>1182673.1399999999</v>
      </c>
    </row>
    <row r="605" spans="1:46" s="19" customFormat="1" x14ac:dyDescent="0.2">
      <c r="A605" s="28" t="s">
        <v>249</v>
      </c>
      <c r="B605" s="32"/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1351016.69</v>
      </c>
      <c r="R605" s="19">
        <v>1329007.3899999999</v>
      </c>
      <c r="S605" s="19">
        <v>1427093.5</v>
      </c>
      <c r="T605" s="19">
        <v>1512402.1</v>
      </c>
      <c r="U605" s="19">
        <v>1548146.04</v>
      </c>
      <c r="V605" s="19">
        <v>1639191.95</v>
      </c>
      <c r="W605" s="19">
        <v>1694727.19</v>
      </c>
      <c r="X605" s="19">
        <v>1807959.32</v>
      </c>
      <c r="Y605" s="19">
        <v>1865284.11</v>
      </c>
      <c r="Z605" s="19">
        <v>1902839.41</v>
      </c>
      <c r="AA605" s="19">
        <v>2083834.79</v>
      </c>
      <c r="AB605" s="19">
        <v>2065295.82</v>
      </c>
      <c r="AC605" s="19">
        <v>2051607.59</v>
      </c>
      <c r="AD605" s="19">
        <v>2076858.52</v>
      </c>
      <c r="AE605" s="19">
        <v>2114271.48</v>
      </c>
      <c r="AF605" s="19">
        <v>2258190.09</v>
      </c>
      <c r="AG605" s="19">
        <v>2329239.36</v>
      </c>
      <c r="AH605" s="19">
        <v>2429161.7000000002</v>
      </c>
      <c r="AI605" s="19">
        <v>2507254.7799999998</v>
      </c>
      <c r="AJ605" s="19">
        <v>2557773.87</v>
      </c>
      <c r="AK605" s="19">
        <v>2656665.04</v>
      </c>
      <c r="AL605" s="19">
        <v>2779689.17</v>
      </c>
      <c r="AM605" s="19">
        <v>2941273.21</v>
      </c>
      <c r="AN605" s="19">
        <v>2959009.4</v>
      </c>
      <c r="AO605" s="224">
        <v>3000266.19</v>
      </c>
      <c r="AP605" s="224">
        <v>3125242.1</v>
      </c>
    </row>
    <row r="606" spans="1:46" s="19" customFormat="1" x14ac:dyDescent="0.2">
      <c r="A606" s="28" t="s">
        <v>250</v>
      </c>
      <c r="B606" s="32"/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1184942.68</v>
      </c>
      <c r="R606" s="19">
        <v>1211012.9099999999</v>
      </c>
      <c r="S606" s="19">
        <v>1281900.67</v>
      </c>
      <c r="T606" s="19">
        <v>1365365.58</v>
      </c>
      <c r="U606" s="19">
        <v>1477356.6</v>
      </c>
      <c r="V606" s="19">
        <v>1598987.86</v>
      </c>
      <c r="W606" s="19">
        <v>1709203.75</v>
      </c>
      <c r="X606" s="19">
        <v>1803552.62</v>
      </c>
      <c r="Y606" s="19">
        <v>1906487.65</v>
      </c>
      <c r="Z606" s="19">
        <v>1950467.66</v>
      </c>
      <c r="AA606" s="19">
        <v>2104755.38</v>
      </c>
      <c r="AB606" s="19">
        <v>2143878.4500000002</v>
      </c>
      <c r="AC606" s="19">
        <v>2136930.02</v>
      </c>
      <c r="AD606" s="19">
        <v>2176612.4700000002</v>
      </c>
      <c r="AE606" s="19">
        <v>2216074.4700000002</v>
      </c>
      <c r="AF606" s="19">
        <v>2304093.48</v>
      </c>
      <c r="AG606" s="19">
        <v>2328646.77</v>
      </c>
      <c r="AH606" s="19">
        <v>2393428.1800000002</v>
      </c>
      <c r="AI606" s="19">
        <v>2408730.9700000002</v>
      </c>
      <c r="AJ606" s="19">
        <v>2527768.6</v>
      </c>
      <c r="AK606" s="19">
        <v>2677782.2999999998</v>
      </c>
      <c r="AL606" s="19">
        <v>2753446.47</v>
      </c>
      <c r="AM606" s="19">
        <v>2986152.8</v>
      </c>
      <c r="AN606" s="19">
        <v>3107425.71</v>
      </c>
      <c r="AO606" s="224">
        <v>3393067.86</v>
      </c>
      <c r="AP606" s="224">
        <v>3698780.21</v>
      </c>
    </row>
    <row r="607" spans="1:46" s="19" customFormat="1" x14ac:dyDescent="0.2">
      <c r="A607" s="28" t="s">
        <v>251</v>
      </c>
      <c r="B607" s="32"/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2853918.11</v>
      </c>
      <c r="R607" s="19">
        <v>2760173.52</v>
      </c>
      <c r="S607" s="19">
        <v>2875439.78</v>
      </c>
      <c r="T607" s="19">
        <v>3021861.58</v>
      </c>
      <c r="U607" s="19">
        <v>3079149.89</v>
      </c>
      <c r="V607" s="19">
        <v>3266838.42</v>
      </c>
      <c r="W607" s="19">
        <v>3418134.1</v>
      </c>
      <c r="X607" s="19">
        <v>3582453.7599999998</v>
      </c>
      <c r="Y607" s="19">
        <v>3608122.38</v>
      </c>
      <c r="Z607" s="19">
        <v>3681664.07</v>
      </c>
      <c r="AA607" s="19">
        <v>3945785.07</v>
      </c>
      <c r="AB607" s="19">
        <v>3853153.13</v>
      </c>
      <c r="AC607" s="19">
        <v>3810731.27</v>
      </c>
      <c r="AD607" s="19">
        <v>3975034.74</v>
      </c>
      <c r="AE607" s="19">
        <v>4063948.31</v>
      </c>
      <c r="AF607" s="19">
        <v>4211810.6500000004</v>
      </c>
      <c r="AG607" s="19">
        <v>4386004.8899999997</v>
      </c>
      <c r="AH607" s="19">
        <v>4512779.53</v>
      </c>
      <c r="AI607" s="19">
        <v>4700932.97</v>
      </c>
      <c r="AJ607" s="19">
        <v>4908734.5599999996</v>
      </c>
      <c r="AK607" s="19">
        <v>5250899.0599999996</v>
      </c>
      <c r="AL607" s="19">
        <v>5535351.7999999998</v>
      </c>
      <c r="AM607" s="19">
        <v>5903924.8499999996</v>
      </c>
      <c r="AN607" s="19">
        <v>5835168.79</v>
      </c>
      <c r="AO607" s="224">
        <v>5848096.1799999997</v>
      </c>
      <c r="AP607" s="224">
        <v>6012846.7599999998</v>
      </c>
    </row>
    <row r="608" spans="1:46" s="19" customFormat="1" x14ac:dyDescent="0.2">
      <c r="A608" s="28" t="s">
        <v>252</v>
      </c>
      <c r="B608" s="32"/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6059722.71</v>
      </c>
      <c r="R608" s="19">
        <v>6164158.6600000001</v>
      </c>
      <c r="S608" s="19">
        <v>6468609.1200000001</v>
      </c>
      <c r="T608" s="19">
        <v>7042279.5599999996</v>
      </c>
      <c r="U608" s="19">
        <v>7340678.71</v>
      </c>
      <c r="V608" s="19">
        <v>7660386.1399999997</v>
      </c>
      <c r="W608" s="19">
        <v>8103946.3799999999</v>
      </c>
      <c r="X608" s="19">
        <v>8439714.25</v>
      </c>
      <c r="Y608" s="19">
        <v>8725682.3800000008</v>
      </c>
      <c r="Z608" s="19">
        <v>9013547.1400000006</v>
      </c>
      <c r="AA608" s="19">
        <v>9596317.6300000008</v>
      </c>
      <c r="AB608" s="19">
        <v>9569029.9000000004</v>
      </c>
      <c r="AC608" s="19">
        <v>9835615.6799999997</v>
      </c>
      <c r="AD608" s="19">
        <v>10074438.09</v>
      </c>
      <c r="AE608" s="19">
        <v>10290509.07</v>
      </c>
      <c r="AF608" s="19">
        <v>10735425.949999999</v>
      </c>
      <c r="AG608" s="19">
        <v>10976016.73</v>
      </c>
      <c r="AH608" s="19">
        <v>11376273.9</v>
      </c>
      <c r="AI608" s="19">
        <v>11648409.25</v>
      </c>
      <c r="AJ608" s="19">
        <v>12342577.18</v>
      </c>
      <c r="AK608" s="19">
        <v>13247149.890000001</v>
      </c>
      <c r="AL608" s="19">
        <v>13894379.24</v>
      </c>
      <c r="AM608" s="19">
        <v>14809444.460000001</v>
      </c>
      <c r="AN608" s="19">
        <v>14977240.199999999</v>
      </c>
      <c r="AO608" s="224">
        <v>15107363.289999999</v>
      </c>
      <c r="AP608" s="224">
        <v>15608200.25</v>
      </c>
    </row>
    <row r="609" spans="1:42" s="19" customFormat="1" x14ac:dyDescent="0.2">
      <c r="A609" s="28" t="s">
        <v>253</v>
      </c>
      <c r="B609" s="32"/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4405405.47</v>
      </c>
      <c r="R609" s="19">
        <v>4528827.7699999996</v>
      </c>
      <c r="S609" s="19">
        <v>5009217.8099999996</v>
      </c>
      <c r="T609" s="19">
        <v>5396083.2800000003</v>
      </c>
      <c r="U609" s="19">
        <v>5748949.3700000001</v>
      </c>
      <c r="V609" s="19">
        <v>6104449.4699999997</v>
      </c>
      <c r="W609" s="19">
        <v>6660603.0199999996</v>
      </c>
      <c r="X609" s="19">
        <v>7138848.8799999999</v>
      </c>
      <c r="Y609" s="19">
        <v>7582239.5899999999</v>
      </c>
      <c r="Z609" s="19">
        <v>7906180.8300000001</v>
      </c>
      <c r="AA609" s="19">
        <v>8281154.75</v>
      </c>
      <c r="AB609" s="19">
        <v>8513451.2200000007</v>
      </c>
      <c r="AC609" s="19">
        <v>8901139.4299999997</v>
      </c>
      <c r="AD609" s="19">
        <v>9152432.1199999992</v>
      </c>
      <c r="AE609" s="19">
        <v>9443515.3100000005</v>
      </c>
      <c r="AF609" s="19">
        <v>9743409.9100000001</v>
      </c>
      <c r="AG609" s="19">
        <v>10036796.77</v>
      </c>
      <c r="AH609" s="19">
        <v>10298909.76</v>
      </c>
      <c r="AI609" s="19">
        <v>10536186.09</v>
      </c>
      <c r="AJ609" s="19">
        <v>11091771.689999999</v>
      </c>
      <c r="AK609" s="19">
        <v>11733826.99</v>
      </c>
      <c r="AL609" s="19">
        <v>12216274.939999999</v>
      </c>
      <c r="AM609" s="19">
        <v>12750126.41</v>
      </c>
      <c r="AN609" s="19">
        <v>12981566.34</v>
      </c>
      <c r="AO609" s="224">
        <v>13012018.189999999</v>
      </c>
      <c r="AP609" s="224">
        <v>13201607.09</v>
      </c>
    </row>
    <row r="610" spans="1:42" s="19" customFormat="1" x14ac:dyDescent="0.2">
      <c r="A610" s="28" t="s">
        <v>254</v>
      </c>
      <c r="B610" s="32"/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6512954.9400000004</v>
      </c>
      <c r="R610" s="19">
        <v>6625715.7400000002</v>
      </c>
      <c r="S610" s="19">
        <v>7106742.8499999996</v>
      </c>
      <c r="T610" s="19">
        <v>7803390.6699999999</v>
      </c>
      <c r="U610" s="19">
        <v>8177225.6200000001</v>
      </c>
      <c r="V610" s="19">
        <v>8695459.5099999998</v>
      </c>
      <c r="W610" s="19">
        <v>9406666.5899999999</v>
      </c>
      <c r="X610" s="19">
        <v>9976978.5500000007</v>
      </c>
      <c r="Y610" s="19">
        <v>10352545.85</v>
      </c>
      <c r="Z610" s="19">
        <v>10838641.060000001</v>
      </c>
      <c r="AA610" s="19">
        <v>11420643.029999999</v>
      </c>
      <c r="AB610" s="19">
        <v>11587147.6</v>
      </c>
      <c r="AC610" s="19">
        <v>11842032.960000001</v>
      </c>
      <c r="AD610" s="19">
        <v>12283805.380000001</v>
      </c>
      <c r="AE610" s="19">
        <v>12578823.07</v>
      </c>
      <c r="AF610" s="19">
        <v>13104369.939999999</v>
      </c>
      <c r="AG610" s="19">
        <v>13756944.25</v>
      </c>
      <c r="AH610" s="19">
        <v>14071716.539999999</v>
      </c>
      <c r="AI610" s="19">
        <v>14195589.23</v>
      </c>
      <c r="AJ610" s="19">
        <v>15092143.41</v>
      </c>
      <c r="AK610" s="19">
        <v>16173703.43</v>
      </c>
      <c r="AL610" s="19">
        <v>17044506.030000001</v>
      </c>
      <c r="AM610" s="19">
        <v>17852916.960000001</v>
      </c>
      <c r="AN610" s="19">
        <v>18128086.469999999</v>
      </c>
      <c r="AO610" s="224">
        <v>18022296.829999998</v>
      </c>
      <c r="AP610" s="224">
        <v>18374946.100000001</v>
      </c>
    </row>
    <row r="611" spans="1:42" s="19" customFormat="1" x14ac:dyDescent="0.2">
      <c r="A611" s="28" t="s">
        <v>255</v>
      </c>
      <c r="B611" s="32"/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3531799.65</v>
      </c>
      <c r="R611" s="19">
        <v>3717146.53</v>
      </c>
      <c r="S611" s="19">
        <v>4188836.75</v>
      </c>
      <c r="T611" s="19">
        <v>4635935.7699999996</v>
      </c>
      <c r="U611" s="19">
        <v>4783701.08</v>
      </c>
      <c r="V611" s="19">
        <v>5150040.21</v>
      </c>
      <c r="W611" s="19">
        <v>5747135.3399999999</v>
      </c>
      <c r="X611" s="19">
        <v>6112070.5</v>
      </c>
      <c r="Y611" s="19">
        <v>6362263.6900000004</v>
      </c>
      <c r="Z611" s="19">
        <v>6841156.75</v>
      </c>
      <c r="AA611" s="19">
        <v>7112426.0700000003</v>
      </c>
      <c r="AB611" s="19">
        <v>7393034</v>
      </c>
      <c r="AC611" s="19">
        <v>7687193.1699999999</v>
      </c>
      <c r="AD611" s="19">
        <v>7945122.5499999998</v>
      </c>
      <c r="AE611" s="19">
        <v>8181654.9000000004</v>
      </c>
      <c r="AF611" s="19">
        <v>8446556.3699999992</v>
      </c>
      <c r="AG611" s="19">
        <v>8781811.7699999996</v>
      </c>
      <c r="AH611" s="19">
        <v>9125659.1600000001</v>
      </c>
      <c r="AI611" s="19">
        <v>9392956.5199999996</v>
      </c>
      <c r="AJ611" s="19">
        <v>10073222.720000001</v>
      </c>
      <c r="AK611" s="19">
        <v>10964179.039999999</v>
      </c>
      <c r="AL611" s="19">
        <v>11475881.51</v>
      </c>
      <c r="AM611" s="19">
        <v>12154622.08</v>
      </c>
      <c r="AN611" s="19">
        <v>12256371.84</v>
      </c>
      <c r="AO611" s="224">
        <v>12468340.9</v>
      </c>
      <c r="AP611" s="224">
        <v>12646002.609999999</v>
      </c>
    </row>
    <row r="612" spans="1:42" s="19" customFormat="1" x14ac:dyDescent="0.2">
      <c r="A612" s="28" t="s">
        <v>256</v>
      </c>
      <c r="B612" s="32"/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2537914.9</v>
      </c>
      <c r="R612" s="19">
        <v>2647285.33</v>
      </c>
      <c r="S612" s="19">
        <v>2896093.34</v>
      </c>
      <c r="T612" s="19">
        <v>3126116.26</v>
      </c>
      <c r="U612" s="19">
        <v>3278869.61</v>
      </c>
      <c r="V612" s="19">
        <v>3481675.03</v>
      </c>
      <c r="W612" s="19">
        <v>3783658.37</v>
      </c>
      <c r="X612" s="19">
        <v>4008948.32</v>
      </c>
      <c r="Y612" s="19">
        <v>4206957.1399999997</v>
      </c>
      <c r="Z612" s="19">
        <v>4596359.7699999996</v>
      </c>
      <c r="AA612" s="19">
        <v>4860463.22</v>
      </c>
      <c r="AB612" s="19">
        <v>4907741.28</v>
      </c>
      <c r="AC612" s="19">
        <v>5100851.25</v>
      </c>
      <c r="AD612" s="19">
        <v>5341199.92</v>
      </c>
      <c r="AE612" s="19">
        <v>5451891.0999999996</v>
      </c>
      <c r="AF612" s="19">
        <v>5766257.8499999996</v>
      </c>
      <c r="AG612" s="19">
        <v>5906326.21</v>
      </c>
      <c r="AH612" s="19">
        <v>5998688.2000000002</v>
      </c>
      <c r="AI612" s="19">
        <v>6147191.6900000004</v>
      </c>
      <c r="AJ612" s="19">
        <v>6549040.4000000004</v>
      </c>
      <c r="AK612" s="19">
        <v>6890113.9199999999</v>
      </c>
      <c r="AL612" s="19">
        <v>7067856.5</v>
      </c>
      <c r="AM612" s="19">
        <v>7298303.1100000003</v>
      </c>
      <c r="AN612" s="19">
        <v>7409280.2800000003</v>
      </c>
      <c r="AO612" s="224">
        <v>7432011.0300000003</v>
      </c>
      <c r="AP612" s="224">
        <v>7524207.0800000001</v>
      </c>
    </row>
    <row r="613" spans="1:42" s="19" customFormat="1" x14ac:dyDescent="0.2">
      <c r="A613" s="28" t="s">
        <v>257</v>
      </c>
      <c r="B613" s="32"/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4388810.17</v>
      </c>
      <c r="R613" s="19">
        <v>4413322.8600000003</v>
      </c>
      <c r="S613" s="19">
        <v>4782861.2699999996</v>
      </c>
      <c r="T613" s="19">
        <v>5260446.2300000004</v>
      </c>
      <c r="U613" s="19">
        <v>5803563.8399999999</v>
      </c>
      <c r="V613" s="19">
        <v>6252376.8799999999</v>
      </c>
      <c r="W613" s="19">
        <v>6816027.2199999997</v>
      </c>
      <c r="X613" s="19">
        <v>7249084.3899999997</v>
      </c>
      <c r="Y613" s="19">
        <v>7503106.0700000003</v>
      </c>
      <c r="Z613" s="19">
        <v>7890074.1900000004</v>
      </c>
      <c r="AA613" s="19">
        <v>8312025.0599999996</v>
      </c>
      <c r="AB613" s="19">
        <v>8512415.0199999996</v>
      </c>
      <c r="AC613" s="19">
        <v>8859903.2599999998</v>
      </c>
      <c r="AD613" s="19">
        <v>9190866.9199999999</v>
      </c>
      <c r="AE613" s="19">
        <v>9516756.4299999997</v>
      </c>
      <c r="AF613" s="19">
        <v>9855331.3499999996</v>
      </c>
      <c r="AG613" s="19">
        <v>10236336.77</v>
      </c>
      <c r="AH613" s="19">
        <v>10510071.539999999</v>
      </c>
      <c r="AI613" s="19">
        <v>10753076.439999999</v>
      </c>
      <c r="AJ613" s="19">
        <v>11505133.41</v>
      </c>
      <c r="AK613" s="19">
        <v>12144025.119999999</v>
      </c>
      <c r="AL613" s="19">
        <v>12720564.119999999</v>
      </c>
      <c r="AM613" s="19">
        <v>13272924.859999999</v>
      </c>
      <c r="AN613" s="19">
        <v>13523718.68</v>
      </c>
      <c r="AO613" s="224">
        <v>13412146.119999999</v>
      </c>
      <c r="AP613" s="224">
        <v>13783364.279999999</v>
      </c>
    </row>
    <row r="614" spans="1:42" s="19" customFormat="1" x14ac:dyDescent="0.2">
      <c r="A614" s="28" t="s">
        <v>258</v>
      </c>
      <c r="B614" s="32"/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4009811.23</v>
      </c>
      <c r="R614" s="19">
        <v>4211082.33</v>
      </c>
      <c r="S614" s="19">
        <v>4627162.2699999996</v>
      </c>
      <c r="T614" s="19">
        <v>5071908.3099999996</v>
      </c>
      <c r="U614" s="19">
        <v>5460339.0300000003</v>
      </c>
      <c r="V614" s="19">
        <v>5876210.7599999998</v>
      </c>
      <c r="W614" s="19">
        <v>6537529.1900000004</v>
      </c>
      <c r="X614" s="19">
        <v>7042010.4400000004</v>
      </c>
      <c r="Y614" s="19">
        <v>7495574.8700000001</v>
      </c>
      <c r="Z614" s="19">
        <v>7998775.0099999998</v>
      </c>
      <c r="AA614" s="19">
        <v>8340039.8700000001</v>
      </c>
      <c r="AB614" s="19">
        <v>8816078.5399999991</v>
      </c>
      <c r="AC614" s="19">
        <v>9138922.4399999995</v>
      </c>
      <c r="AD614" s="19">
        <v>9469204.2100000009</v>
      </c>
      <c r="AE614" s="19">
        <v>9743085.6199999992</v>
      </c>
      <c r="AF614" s="19">
        <v>9997625.5399999991</v>
      </c>
      <c r="AG614" s="19">
        <v>10367071.15</v>
      </c>
      <c r="AH614" s="19">
        <v>10750968.35</v>
      </c>
      <c r="AI614" s="19">
        <v>10970389.119999999</v>
      </c>
      <c r="AJ614" s="19">
        <v>11690806.779999999</v>
      </c>
      <c r="AK614" s="19">
        <v>12566812.23</v>
      </c>
      <c r="AL614" s="19">
        <v>13052162.49</v>
      </c>
      <c r="AM614" s="19">
        <v>13667985.970000001</v>
      </c>
      <c r="AN614" s="19">
        <v>13838446.369999999</v>
      </c>
      <c r="AO614" s="224">
        <v>13942139.67</v>
      </c>
      <c r="AP614" s="224">
        <v>14098159.619999999</v>
      </c>
    </row>
    <row r="615" spans="1:42" s="19" customFormat="1" x14ac:dyDescent="0.2">
      <c r="A615" s="28" t="s">
        <v>259</v>
      </c>
      <c r="B615" s="32"/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813261.57</v>
      </c>
      <c r="R615" s="19">
        <v>864631.79</v>
      </c>
      <c r="S615" s="19">
        <v>990528.84</v>
      </c>
      <c r="T615" s="19">
        <v>1131933.96</v>
      </c>
      <c r="U615" s="19">
        <v>1196462.95</v>
      </c>
      <c r="V615" s="19">
        <v>1280251.7</v>
      </c>
      <c r="W615" s="19">
        <v>1396981.63</v>
      </c>
      <c r="X615" s="19">
        <v>1556269.34</v>
      </c>
      <c r="Y615" s="19">
        <v>1621239.63</v>
      </c>
      <c r="Z615" s="19">
        <v>1735865.02</v>
      </c>
      <c r="AA615" s="19">
        <v>1799699.34</v>
      </c>
      <c r="AB615" s="19">
        <v>1834004.88</v>
      </c>
      <c r="AC615" s="19">
        <v>1928196.66</v>
      </c>
      <c r="AD615" s="19">
        <v>2064899.63</v>
      </c>
      <c r="AE615" s="19">
        <v>2190240.0299999998</v>
      </c>
      <c r="AF615" s="19">
        <v>2297126.4700000002</v>
      </c>
      <c r="AG615" s="19">
        <v>2396272.42</v>
      </c>
      <c r="AH615" s="19">
        <v>2569502.2400000002</v>
      </c>
      <c r="AI615" s="19">
        <v>2695719.65</v>
      </c>
      <c r="AJ615" s="19">
        <v>2865828.54</v>
      </c>
      <c r="AK615" s="19">
        <v>2945966.32</v>
      </c>
      <c r="AL615" s="19">
        <v>3004676.22</v>
      </c>
      <c r="AM615" s="19">
        <v>2987565.31</v>
      </c>
      <c r="AN615" s="19">
        <v>3001442.7</v>
      </c>
      <c r="AO615" s="224">
        <v>2964048.84</v>
      </c>
      <c r="AP615" s="224">
        <v>3004120.07</v>
      </c>
    </row>
    <row r="616" spans="1:42" s="19" customFormat="1" x14ac:dyDescent="0.2">
      <c r="A616" s="28" t="s">
        <v>260</v>
      </c>
      <c r="B616" s="32"/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263486.09000000003</v>
      </c>
      <c r="R616" s="19">
        <v>239885.25</v>
      </c>
      <c r="S616" s="19">
        <v>276996.84000000003</v>
      </c>
      <c r="T616" s="19">
        <v>316401.57</v>
      </c>
      <c r="U616" s="19">
        <v>328334.90000000002</v>
      </c>
      <c r="V616" s="19">
        <v>343047.44</v>
      </c>
      <c r="W616" s="19">
        <v>433068.23</v>
      </c>
      <c r="X616" s="19">
        <v>463307.14</v>
      </c>
      <c r="Y616" s="19">
        <v>430368.45</v>
      </c>
      <c r="Z616" s="19">
        <v>458768.03</v>
      </c>
      <c r="AA616" s="19">
        <v>493942.73</v>
      </c>
      <c r="AB616" s="19">
        <v>528223.9</v>
      </c>
      <c r="AC616" s="19">
        <v>558647.75</v>
      </c>
      <c r="AD616" s="19">
        <v>606711.13</v>
      </c>
      <c r="AE616" s="19">
        <v>618812.96</v>
      </c>
      <c r="AF616" s="19">
        <v>587989.98</v>
      </c>
      <c r="AG616" s="19">
        <v>610602.35</v>
      </c>
      <c r="AH616" s="19">
        <v>630396.48</v>
      </c>
      <c r="AI616" s="19">
        <v>625738.35</v>
      </c>
      <c r="AJ616" s="19">
        <v>625669.38</v>
      </c>
      <c r="AK616" s="19">
        <v>665878.44999999995</v>
      </c>
      <c r="AL616" s="19">
        <v>646101.23</v>
      </c>
      <c r="AM616" s="19">
        <v>690809</v>
      </c>
      <c r="AN616" s="19">
        <v>716733.22</v>
      </c>
      <c r="AO616" s="224">
        <v>701145.95</v>
      </c>
      <c r="AP616" s="224">
        <v>654183.67000000004</v>
      </c>
    </row>
    <row r="617" spans="1:42" s="19" customFormat="1" x14ac:dyDescent="0.2">
      <c r="A617" s="16" t="s">
        <v>831</v>
      </c>
      <c r="B617" s="32"/>
      <c r="AA617" s="19">
        <v>0</v>
      </c>
      <c r="AB617" s="19">
        <v>0</v>
      </c>
      <c r="AC617" s="19">
        <v>0</v>
      </c>
      <c r="AD617" s="19">
        <v>255651.99</v>
      </c>
      <c r="AE617" s="19">
        <v>318541.27</v>
      </c>
      <c r="AF617" s="19">
        <v>312406.12</v>
      </c>
      <c r="AG617" s="19">
        <v>305044.71000000002</v>
      </c>
      <c r="AH617" s="19">
        <v>289622.21999999997</v>
      </c>
      <c r="AI617" s="19">
        <v>299152.24</v>
      </c>
      <c r="AJ617" s="19">
        <v>293582.59000000003</v>
      </c>
      <c r="AK617" s="19">
        <v>328516.55</v>
      </c>
      <c r="AL617" s="19">
        <v>326839.53000000003</v>
      </c>
      <c r="AM617" s="19">
        <v>325306.84999999998</v>
      </c>
      <c r="AN617" s="19">
        <v>318777.53000000003</v>
      </c>
      <c r="AO617" s="224">
        <v>311258.49</v>
      </c>
      <c r="AP617" s="224">
        <v>285324.15999999997</v>
      </c>
    </row>
    <row r="618" spans="1:42" s="19" customFormat="1" x14ac:dyDescent="0.2">
      <c r="A618" s="16" t="s">
        <v>832</v>
      </c>
      <c r="B618" s="32"/>
      <c r="AA618" s="19">
        <v>0</v>
      </c>
      <c r="AB618" s="19">
        <v>0</v>
      </c>
      <c r="AC618" s="19">
        <v>0</v>
      </c>
      <c r="AD618" s="19">
        <v>68435.38</v>
      </c>
      <c r="AE618" s="19">
        <v>67114.63</v>
      </c>
      <c r="AF618" s="19">
        <v>71694.34</v>
      </c>
      <c r="AG618" s="19">
        <v>73410.289999999994</v>
      </c>
      <c r="AH618" s="19">
        <v>76441.429999999993</v>
      </c>
      <c r="AI618" s="19">
        <v>76087.47</v>
      </c>
      <c r="AJ618" s="19">
        <v>78137.8</v>
      </c>
      <c r="AK618" s="19">
        <v>73535.070000000007</v>
      </c>
      <c r="AL618" s="19">
        <v>71215.839999999997</v>
      </c>
      <c r="AM618" s="19">
        <v>69409.97</v>
      </c>
      <c r="AN618" s="19">
        <v>66508.7</v>
      </c>
      <c r="AO618" s="224">
        <v>38852.410000000003</v>
      </c>
      <c r="AP618" s="224">
        <v>28732.02</v>
      </c>
    </row>
    <row r="619" spans="1:42" s="19" customFormat="1" x14ac:dyDescent="0.2">
      <c r="A619" s="16" t="s">
        <v>833</v>
      </c>
      <c r="B619" s="32"/>
      <c r="AA619" s="19">
        <v>0</v>
      </c>
      <c r="AB619" s="19">
        <v>0</v>
      </c>
      <c r="AC619" s="19">
        <v>0</v>
      </c>
      <c r="AD619" s="19">
        <v>27031.89</v>
      </c>
      <c r="AE619" s="19">
        <v>26761.57</v>
      </c>
      <c r="AF619" s="19">
        <v>26493.95</v>
      </c>
      <c r="AG619" s="19">
        <v>26229.01</v>
      </c>
      <c r="AH619" s="19">
        <v>25966.720000000001</v>
      </c>
      <c r="AI619" s="19">
        <v>25707.05</v>
      </c>
      <c r="AJ619" s="19">
        <v>25449.98</v>
      </c>
      <c r="AK619" s="19">
        <v>25195.48</v>
      </c>
      <c r="AL619" s="19">
        <v>24943.53</v>
      </c>
      <c r="AM619" s="19">
        <v>24694.09</v>
      </c>
      <c r="AN619" s="19">
        <v>24447.15</v>
      </c>
      <c r="AO619" s="224">
        <v>24202.68</v>
      </c>
      <c r="AP619" s="224">
        <v>23960.65</v>
      </c>
    </row>
    <row r="620" spans="1:42" s="19" customFormat="1" x14ac:dyDescent="0.2">
      <c r="A620" s="16" t="s">
        <v>834</v>
      </c>
      <c r="B620" s="32"/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224">
        <v>0</v>
      </c>
      <c r="AP620" s="224">
        <v>0</v>
      </c>
    </row>
    <row r="621" spans="1:42" s="19" customFormat="1" x14ac:dyDescent="0.2">
      <c r="A621" s="16" t="s">
        <v>835</v>
      </c>
      <c r="B621" s="32"/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224">
        <v>0</v>
      </c>
      <c r="AP621" s="224">
        <v>0</v>
      </c>
    </row>
    <row r="622" spans="1:42" s="19" customFormat="1" x14ac:dyDescent="0.2">
      <c r="A622" s="16" t="s">
        <v>836</v>
      </c>
      <c r="B622" s="32"/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224">
        <v>0</v>
      </c>
      <c r="AP622" s="224">
        <v>0</v>
      </c>
    </row>
    <row r="623" spans="1:42" ht="12.75" x14ac:dyDescent="0.2">
      <c r="A623" s="49" t="s">
        <v>838</v>
      </c>
      <c r="B623" s="50"/>
      <c r="C623" s="7"/>
      <c r="D623" s="7"/>
      <c r="E623" s="7"/>
      <c r="F623" s="7"/>
    </row>
    <row r="624" spans="1:42" ht="12.75" x14ac:dyDescent="0.2">
      <c r="A624" s="28" t="s">
        <v>863</v>
      </c>
      <c r="B624" s="50"/>
      <c r="C624" s="7"/>
      <c r="D624" s="7"/>
      <c r="E624" s="7"/>
      <c r="F624" s="7"/>
    </row>
    <row r="625" spans="1:42" s="19" customFormat="1" x14ac:dyDescent="0.2">
      <c r="A625" s="28" t="s">
        <v>240</v>
      </c>
      <c r="B625" s="32"/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224">
        <v>0</v>
      </c>
      <c r="AP625" s="224">
        <v>0</v>
      </c>
    </row>
    <row r="626" spans="1:42" s="19" customFormat="1" x14ac:dyDescent="0.2">
      <c r="A626" s="28" t="s">
        <v>241</v>
      </c>
      <c r="B626" s="32"/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224">
        <v>0</v>
      </c>
      <c r="AP626" s="224">
        <v>0</v>
      </c>
    </row>
    <row r="627" spans="1:42" s="19" customFormat="1" x14ac:dyDescent="0.2">
      <c r="A627" s="28" t="s">
        <v>242</v>
      </c>
      <c r="B627" s="32"/>
      <c r="AA627" s="19">
        <v>275041.33</v>
      </c>
      <c r="AB627" s="19">
        <v>255452.95</v>
      </c>
      <c r="AC627" s="19">
        <v>261872.91</v>
      </c>
      <c r="AD627" s="19">
        <v>269688.42</v>
      </c>
      <c r="AE627" s="19">
        <v>269615.28999999998</v>
      </c>
      <c r="AF627" s="19">
        <v>293318.18</v>
      </c>
      <c r="AG627" s="19">
        <v>304476.32</v>
      </c>
      <c r="AH627" s="19">
        <v>329194.03000000003</v>
      </c>
      <c r="AI627" s="19">
        <v>338933.45</v>
      </c>
      <c r="AJ627" s="19">
        <v>340322.88</v>
      </c>
      <c r="AK627" s="19">
        <v>341983.99</v>
      </c>
      <c r="AL627" s="19">
        <v>335989.28</v>
      </c>
      <c r="AM627" s="19">
        <v>378021.08</v>
      </c>
      <c r="AN627" s="19">
        <v>405766.78</v>
      </c>
      <c r="AO627" s="224">
        <v>426562.23</v>
      </c>
      <c r="AP627" s="224">
        <v>490057.74</v>
      </c>
    </row>
    <row r="628" spans="1:42" s="19" customFormat="1" x14ac:dyDescent="0.2">
      <c r="A628" s="28" t="s">
        <v>243</v>
      </c>
      <c r="B628" s="32"/>
      <c r="AA628" s="19">
        <v>456990.19</v>
      </c>
      <c r="AB628" s="19">
        <v>441032.18</v>
      </c>
      <c r="AC628" s="19">
        <v>446004.27</v>
      </c>
      <c r="AD628" s="19">
        <v>459410.53</v>
      </c>
      <c r="AE628" s="19">
        <v>465145.86</v>
      </c>
      <c r="AF628" s="19">
        <v>499876.17</v>
      </c>
      <c r="AG628" s="19">
        <v>532524.94999999995</v>
      </c>
      <c r="AH628" s="19">
        <v>558495.84</v>
      </c>
      <c r="AI628" s="19">
        <v>559134.80000000005</v>
      </c>
      <c r="AJ628" s="19">
        <v>577965.78</v>
      </c>
      <c r="AK628" s="19">
        <v>593311.72</v>
      </c>
      <c r="AL628" s="19">
        <v>604830.05000000005</v>
      </c>
      <c r="AM628" s="19">
        <v>654354.32999999996</v>
      </c>
      <c r="AN628" s="19">
        <v>642814.81999999995</v>
      </c>
      <c r="AO628" s="224">
        <v>631805.65</v>
      </c>
      <c r="AP628" s="224">
        <v>659803.21</v>
      </c>
    </row>
    <row r="629" spans="1:42" s="19" customFormat="1" x14ac:dyDescent="0.2">
      <c r="A629" s="28" t="s">
        <v>244</v>
      </c>
      <c r="B629" s="32"/>
      <c r="AA629" s="19">
        <v>842383.48</v>
      </c>
      <c r="AB629" s="19">
        <v>827883.37</v>
      </c>
      <c r="AC629" s="19">
        <v>862256.72</v>
      </c>
      <c r="AD629" s="19">
        <v>845953.34</v>
      </c>
      <c r="AE629" s="19">
        <v>873671.52</v>
      </c>
      <c r="AF629" s="19">
        <v>895004.56</v>
      </c>
      <c r="AG629" s="19">
        <v>906820.29</v>
      </c>
      <c r="AH629" s="19">
        <v>933127.64</v>
      </c>
      <c r="AI629" s="19">
        <v>955170.72</v>
      </c>
      <c r="AJ629" s="19">
        <v>977000.8</v>
      </c>
      <c r="AK629" s="19">
        <v>995600.14</v>
      </c>
      <c r="AL629" s="19">
        <v>1000248.24</v>
      </c>
      <c r="AM629" s="19">
        <v>1064929.99</v>
      </c>
      <c r="AN629" s="19">
        <v>1045115.01</v>
      </c>
      <c r="AO629" s="224">
        <v>1050868.06</v>
      </c>
      <c r="AP629" s="224">
        <v>1082469.9099999999</v>
      </c>
    </row>
    <row r="630" spans="1:42" s="19" customFormat="1" x14ac:dyDescent="0.2">
      <c r="A630" s="28" t="s">
        <v>245</v>
      </c>
      <c r="B630" s="32"/>
      <c r="AA630" s="19">
        <v>954715.99</v>
      </c>
      <c r="AB630" s="19">
        <v>929874.96</v>
      </c>
      <c r="AC630" s="19">
        <v>984690.3</v>
      </c>
      <c r="AD630" s="19">
        <v>971892.2</v>
      </c>
      <c r="AE630" s="19">
        <v>997990.2</v>
      </c>
      <c r="AF630" s="19">
        <v>1081950.9099999999</v>
      </c>
      <c r="AG630" s="19">
        <v>1122585.5</v>
      </c>
      <c r="AH630" s="19">
        <v>1175902.1100000001</v>
      </c>
      <c r="AI630" s="19">
        <v>1220820.1299999999</v>
      </c>
      <c r="AJ630" s="19">
        <v>1271270.93</v>
      </c>
      <c r="AK630" s="19">
        <v>1309761.1100000001</v>
      </c>
      <c r="AL630" s="19">
        <v>1319370.23</v>
      </c>
      <c r="AM630" s="19">
        <v>1448355.76</v>
      </c>
      <c r="AN630" s="19">
        <v>1453127.48</v>
      </c>
      <c r="AO630" s="224">
        <v>1447421.5</v>
      </c>
      <c r="AP630" s="224">
        <v>1469104.02</v>
      </c>
    </row>
    <row r="631" spans="1:42" s="19" customFormat="1" x14ac:dyDescent="0.2">
      <c r="A631" s="28" t="s">
        <v>246</v>
      </c>
      <c r="B631" s="32"/>
      <c r="AA631" s="19">
        <v>969006.84</v>
      </c>
      <c r="AB631" s="19">
        <v>931970.93</v>
      </c>
      <c r="AC631" s="19">
        <v>956443.31</v>
      </c>
      <c r="AD631" s="19">
        <v>1013640.74</v>
      </c>
      <c r="AE631" s="19">
        <v>993150.94</v>
      </c>
      <c r="AF631" s="19">
        <v>1068109.93</v>
      </c>
      <c r="AG631" s="19">
        <v>1101152.3999999999</v>
      </c>
      <c r="AH631" s="19">
        <v>1142097.44</v>
      </c>
      <c r="AI631" s="19">
        <v>1205921.27</v>
      </c>
      <c r="AJ631" s="19">
        <v>1224341.74</v>
      </c>
      <c r="AK631" s="19">
        <v>1252934.78</v>
      </c>
      <c r="AL631" s="19">
        <v>1266609.5900000001</v>
      </c>
      <c r="AM631" s="19">
        <v>1373429.03</v>
      </c>
      <c r="AN631" s="19">
        <v>1333421.95</v>
      </c>
      <c r="AO631" s="224">
        <v>1352235.07</v>
      </c>
      <c r="AP631" s="224">
        <v>1432399.4</v>
      </c>
    </row>
    <row r="632" spans="1:42" s="19" customFormat="1" x14ac:dyDescent="0.2">
      <c r="A632" s="28" t="s">
        <v>247</v>
      </c>
      <c r="B632" s="32"/>
      <c r="AA632" s="19">
        <v>1162182.23</v>
      </c>
      <c r="AB632" s="19">
        <v>1143685.18</v>
      </c>
      <c r="AC632" s="19">
        <v>1167372.6399999999</v>
      </c>
      <c r="AD632" s="19">
        <v>1220528.06</v>
      </c>
      <c r="AE632" s="19">
        <v>1244189.48</v>
      </c>
      <c r="AF632" s="19">
        <v>1296275.71</v>
      </c>
      <c r="AG632" s="19">
        <v>1334204.45</v>
      </c>
      <c r="AH632" s="19">
        <v>1407091.38</v>
      </c>
      <c r="AI632" s="19">
        <v>1449634</v>
      </c>
      <c r="AJ632" s="19">
        <v>1499738.41</v>
      </c>
      <c r="AK632" s="19">
        <v>1533673.43</v>
      </c>
      <c r="AL632" s="19">
        <v>1560578.41</v>
      </c>
      <c r="AM632" s="19">
        <v>1684654.39</v>
      </c>
      <c r="AN632" s="19">
        <v>1754410.18</v>
      </c>
      <c r="AO632" s="224">
        <v>1831314.12</v>
      </c>
      <c r="AP632" s="224">
        <v>1986307.03</v>
      </c>
    </row>
    <row r="633" spans="1:42" s="19" customFormat="1" x14ac:dyDescent="0.2">
      <c r="A633" s="28" t="s">
        <v>248</v>
      </c>
      <c r="B633" s="32"/>
      <c r="AA633" s="19">
        <v>579571.21</v>
      </c>
      <c r="AB633" s="19">
        <v>582683.06000000006</v>
      </c>
      <c r="AC633" s="19">
        <v>626721.01</v>
      </c>
      <c r="AD633" s="19">
        <v>649230.30000000005</v>
      </c>
      <c r="AE633" s="19">
        <v>675987.75</v>
      </c>
      <c r="AF633" s="19">
        <v>702036.05</v>
      </c>
      <c r="AG633" s="19">
        <v>726148.26</v>
      </c>
      <c r="AH633" s="19">
        <v>739745.04</v>
      </c>
      <c r="AI633" s="19">
        <v>782210.93</v>
      </c>
      <c r="AJ633" s="19">
        <v>812702.46</v>
      </c>
      <c r="AK633" s="19">
        <v>853433.41</v>
      </c>
      <c r="AL633" s="19">
        <v>893908.1</v>
      </c>
      <c r="AM633" s="19">
        <v>979900.26</v>
      </c>
      <c r="AN633" s="19">
        <v>985374.47</v>
      </c>
      <c r="AO633" s="224">
        <v>1044298.93</v>
      </c>
      <c r="AP633" s="224">
        <v>1135138.23</v>
      </c>
    </row>
    <row r="634" spans="1:42" s="19" customFormat="1" x14ac:dyDescent="0.2">
      <c r="A634" s="28" t="s">
        <v>249</v>
      </c>
      <c r="B634" s="32"/>
      <c r="AA634" s="19">
        <v>1966125.3</v>
      </c>
      <c r="AB634" s="19">
        <v>1922767.65</v>
      </c>
      <c r="AC634" s="19">
        <v>2006276.96</v>
      </c>
      <c r="AD634" s="19">
        <v>2036926.09</v>
      </c>
      <c r="AE634" s="19">
        <v>2073321.72</v>
      </c>
      <c r="AF634" s="19">
        <v>2208701.5099999998</v>
      </c>
      <c r="AG634" s="19">
        <v>2259502.0499999998</v>
      </c>
      <c r="AH634" s="19">
        <v>2353867.88</v>
      </c>
      <c r="AI634" s="19">
        <v>2408819.48</v>
      </c>
      <c r="AJ634" s="19">
        <v>2471923.4900000002</v>
      </c>
      <c r="AK634" s="19">
        <v>2568135.94</v>
      </c>
      <c r="AL634" s="19">
        <v>2700170.31</v>
      </c>
      <c r="AM634" s="19">
        <v>2848020.73</v>
      </c>
      <c r="AN634" s="19">
        <v>2841969.41</v>
      </c>
      <c r="AO634" s="224">
        <v>2883199.82</v>
      </c>
      <c r="AP634" s="224">
        <v>3003682.91</v>
      </c>
    </row>
    <row r="635" spans="1:42" s="19" customFormat="1" x14ac:dyDescent="0.2">
      <c r="A635" s="28" t="s">
        <v>250</v>
      </c>
      <c r="B635" s="32"/>
      <c r="AA635" s="19">
        <v>1982465.3</v>
      </c>
      <c r="AB635" s="19">
        <v>2007330.56</v>
      </c>
      <c r="AC635" s="19">
        <v>2093260.66</v>
      </c>
      <c r="AD635" s="19">
        <v>2135204.61</v>
      </c>
      <c r="AE635" s="19">
        <v>2175306.81</v>
      </c>
      <c r="AF635" s="19">
        <v>2253468.37</v>
      </c>
      <c r="AG635" s="19">
        <v>2280872.3199999998</v>
      </c>
      <c r="AH635" s="19">
        <v>2349978.88</v>
      </c>
      <c r="AI635" s="19">
        <v>2372918.4500000002</v>
      </c>
      <c r="AJ635" s="19">
        <v>2469480.7400000002</v>
      </c>
      <c r="AK635" s="19">
        <v>2616376.5</v>
      </c>
      <c r="AL635" s="19">
        <v>2696982.43</v>
      </c>
      <c r="AM635" s="19">
        <v>2881468.65</v>
      </c>
      <c r="AN635" s="19">
        <v>2986191.58</v>
      </c>
      <c r="AO635" s="224">
        <v>3242962.03</v>
      </c>
      <c r="AP635" s="224">
        <v>3552857.87</v>
      </c>
    </row>
    <row r="636" spans="1:42" s="19" customFormat="1" x14ac:dyDescent="0.2">
      <c r="A636" s="28" t="s">
        <v>251</v>
      </c>
      <c r="B636" s="32"/>
      <c r="AA636" s="19">
        <v>3775683.81</v>
      </c>
      <c r="AB636" s="19">
        <v>3704952.38</v>
      </c>
      <c r="AC636" s="19">
        <v>3737177.35</v>
      </c>
      <c r="AD636" s="19">
        <v>3891676.66</v>
      </c>
      <c r="AE636" s="19">
        <v>3971165.67</v>
      </c>
      <c r="AF636" s="19">
        <v>4121825.9</v>
      </c>
      <c r="AG636" s="19">
        <v>4310165.84</v>
      </c>
      <c r="AH636" s="19">
        <v>4440663.01</v>
      </c>
      <c r="AI636" s="19">
        <v>4638296.2300000004</v>
      </c>
      <c r="AJ636" s="19">
        <v>4854131.12</v>
      </c>
      <c r="AK636" s="19">
        <v>5159944.43</v>
      </c>
      <c r="AL636" s="19">
        <v>5435015.9299999997</v>
      </c>
      <c r="AM636" s="19">
        <v>5781375.7400000002</v>
      </c>
      <c r="AN636" s="19">
        <v>5707602.3799999999</v>
      </c>
      <c r="AO636" s="224">
        <v>5717572.1200000001</v>
      </c>
      <c r="AP636" s="224">
        <v>5889069.7400000002</v>
      </c>
    </row>
    <row r="637" spans="1:42" s="19" customFormat="1" x14ac:dyDescent="0.2">
      <c r="A637" s="28" t="s">
        <v>252</v>
      </c>
      <c r="B637" s="32"/>
      <c r="AA637" s="19">
        <v>9201452.2400000002</v>
      </c>
      <c r="AB637" s="19">
        <v>9107283.5899999999</v>
      </c>
      <c r="AC637" s="19">
        <v>9676194.1699999999</v>
      </c>
      <c r="AD637" s="19">
        <v>9906853</v>
      </c>
      <c r="AE637" s="19">
        <v>10109641.17</v>
      </c>
      <c r="AF637" s="19">
        <v>10514225.619999999</v>
      </c>
      <c r="AG637" s="19">
        <v>10790612.08</v>
      </c>
      <c r="AH637" s="19">
        <v>11202636.67</v>
      </c>
      <c r="AI637" s="19">
        <v>11434526.73</v>
      </c>
      <c r="AJ637" s="19">
        <v>12135005.08</v>
      </c>
      <c r="AK637" s="19">
        <v>13039348.460000001</v>
      </c>
      <c r="AL637" s="19">
        <v>13681834.6</v>
      </c>
      <c r="AM637" s="19">
        <v>14547159.970000001</v>
      </c>
      <c r="AN637" s="19">
        <v>14674519.140000001</v>
      </c>
      <c r="AO637" s="224">
        <v>14793189</v>
      </c>
      <c r="AP637" s="224">
        <v>15279284.029999999</v>
      </c>
    </row>
    <row r="638" spans="1:42" s="19" customFormat="1" x14ac:dyDescent="0.2">
      <c r="A638" s="28" t="s">
        <v>253</v>
      </c>
      <c r="B638" s="32"/>
      <c r="AA638" s="19">
        <v>7959351.5199999996</v>
      </c>
      <c r="AB638" s="19">
        <v>8229266.5899999999</v>
      </c>
      <c r="AC638" s="19">
        <v>8834718.8300000001</v>
      </c>
      <c r="AD638" s="19">
        <v>9077103.3699999992</v>
      </c>
      <c r="AE638" s="19">
        <v>9347364.0399999991</v>
      </c>
      <c r="AF638" s="19">
        <v>9633826.75</v>
      </c>
      <c r="AG638" s="19">
        <v>9886012.2599999998</v>
      </c>
      <c r="AH638" s="19">
        <v>10119308.869999999</v>
      </c>
      <c r="AI638" s="19">
        <v>10348731.93</v>
      </c>
      <c r="AJ638" s="19">
        <v>10851143.550000001</v>
      </c>
      <c r="AK638" s="19">
        <v>11493265.33</v>
      </c>
      <c r="AL638" s="19">
        <v>11984844.51</v>
      </c>
      <c r="AM638" s="19">
        <v>12501108.130000001</v>
      </c>
      <c r="AN638" s="19">
        <v>12671945.689999999</v>
      </c>
      <c r="AO638" s="224">
        <v>12704892.789999999</v>
      </c>
      <c r="AP638" s="224">
        <v>12878608.23</v>
      </c>
    </row>
    <row r="639" spans="1:42" s="19" customFormat="1" x14ac:dyDescent="0.2">
      <c r="A639" s="28" t="s">
        <v>254</v>
      </c>
      <c r="B639" s="32"/>
      <c r="AA639" s="19">
        <v>11093976.23</v>
      </c>
      <c r="AB639" s="19">
        <v>11225962.92</v>
      </c>
      <c r="AC639" s="19">
        <v>11727167.42</v>
      </c>
      <c r="AD639" s="19">
        <v>12154737.210000001</v>
      </c>
      <c r="AE639" s="19">
        <v>12443502.08</v>
      </c>
      <c r="AF639" s="19">
        <v>12939828.18</v>
      </c>
      <c r="AG639" s="19">
        <v>13531352.279999999</v>
      </c>
      <c r="AH639" s="19">
        <v>13856398.890000001</v>
      </c>
      <c r="AI639" s="19">
        <v>13941720.15</v>
      </c>
      <c r="AJ639" s="19">
        <v>14895899.060000001</v>
      </c>
      <c r="AK639" s="19">
        <v>15990981.960000001</v>
      </c>
      <c r="AL639" s="19">
        <v>16848920.140000001</v>
      </c>
      <c r="AM639" s="19">
        <v>17614207.050000001</v>
      </c>
      <c r="AN639" s="19">
        <v>17757438.52</v>
      </c>
      <c r="AO639" s="224">
        <v>17709424.760000002</v>
      </c>
      <c r="AP639" s="224">
        <v>18041716.43</v>
      </c>
    </row>
    <row r="640" spans="1:42" s="19" customFormat="1" x14ac:dyDescent="0.2">
      <c r="A640" s="28" t="s">
        <v>255</v>
      </c>
      <c r="B640" s="32"/>
      <c r="AA640" s="19">
        <v>6841179.6399999997</v>
      </c>
      <c r="AB640" s="19">
        <v>7136327.4800000004</v>
      </c>
      <c r="AC640" s="19">
        <v>7603335.5</v>
      </c>
      <c r="AD640" s="19">
        <v>7863185.6399999997</v>
      </c>
      <c r="AE640" s="19">
        <v>8096904.4400000004</v>
      </c>
      <c r="AF640" s="19">
        <v>8342802.9699999997</v>
      </c>
      <c r="AG640" s="19">
        <v>8684833.8800000008</v>
      </c>
      <c r="AH640" s="19">
        <v>9042607.5199999996</v>
      </c>
      <c r="AI640" s="19">
        <v>9296839.5199999996</v>
      </c>
      <c r="AJ640" s="19">
        <v>9953332.3599999994</v>
      </c>
      <c r="AK640" s="19">
        <v>10847685.35</v>
      </c>
      <c r="AL640" s="19">
        <v>11324040.539999999</v>
      </c>
      <c r="AM640" s="19">
        <v>11871146.939999999</v>
      </c>
      <c r="AN640" s="19">
        <v>11945781.300000001</v>
      </c>
      <c r="AO640" s="224">
        <v>12190136.619999999</v>
      </c>
      <c r="AP640" s="224">
        <v>12357815.83</v>
      </c>
    </row>
    <row r="641" spans="1:52" s="19" customFormat="1" x14ac:dyDescent="0.2">
      <c r="A641" s="28" t="s">
        <v>256</v>
      </c>
      <c r="B641" s="32"/>
      <c r="AA641" s="19">
        <v>4756323.41</v>
      </c>
      <c r="AB641" s="19">
        <v>4756729.29</v>
      </c>
      <c r="AC641" s="19">
        <v>5066244.46</v>
      </c>
      <c r="AD641" s="19">
        <v>5297273.78</v>
      </c>
      <c r="AE641" s="19">
        <v>5410256.8700000001</v>
      </c>
      <c r="AF641" s="19">
        <v>5733110.4699999997</v>
      </c>
      <c r="AG641" s="19">
        <v>5886919.4500000002</v>
      </c>
      <c r="AH641" s="19">
        <v>5974026.4699999997</v>
      </c>
      <c r="AI641" s="19">
        <v>6122915.6100000003</v>
      </c>
      <c r="AJ641" s="19">
        <v>6515807.7599999998</v>
      </c>
      <c r="AK641" s="19">
        <v>6856559.5599999996</v>
      </c>
      <c r="AL641" s="19">
        <v>7040189.2300000004</v>
      </c>
      <c r="AM641" s="19">
        <v>7253750.5099999998</v>
      </c>
      <c r="AN641" s="19">
        <v>7345224.1399999997</v>
      </c>
      <c r="AO641" s="224">
        <v>7357664.7400000002</v>
      </c>
      <c r="AP641" s="224">
        <v>7453164.5700000003</v>
      </c>
    </row>
    <row r="642" spans="1:52" s="19" customFormat="1" x14ac:dyDescent="0.2">
      <c r="A642" s="28" t="s">
        <v>257</v>
      </c>
      <c r="B642" s="32"/>
      <c r="AA642" s="19">
        <v>8147479.29</v>
      </c>
      <c r="AB642" s="19">
        <v>8320565.1299999999</v>
      </c>
      <c r="AC642" s="19">
        <v>8836841.2300000004</v>
      </c>
      <c r="AD642" s="19">
        <v>9169055.0600000005</v>
      </c>
      <c r="AE642" s="19">
        <v>9491273.7599999998</v>
      </c>
      <c r="AF642" s="19">
        <v>9810249.1400000006</v>
      </c>
      <c r="AG642" s="19">
        <v>10157497.41</v>
      </c>
      <c r="AH642" s="19">
        <v>10450040.67</v>
      </c>
      <c r="AI642" s="19">
        <v>10716621.720000001</v>
      </c>
      <c r="AJ642" s="19">
        <v>11418377.58</v>
      </c>
      <c r="AK642" s="19">
        <v>12027223.49</v>
      </c>
      <c r="AL642" s="19">
        <v>12614782.93</v>
      </c>
      <c r="AM642" s="19">
        <v>13100430.18</v>
      </c>
      <c r="AN642" s="19">
        <v>13384478.17</v>
      </c>
      <c r="AO642" s="224">
        <v>13270144.460000001</v>
      </c>
      <c r="AP642" s="224">
        <v>13640245.529999999</v>
      </c>
    </row>
    <row r="643" spans="1:52" s="19" customFormat="1" x14ac:dyDescent="0.2">
      <c r="A643" s="28" t="s">
        <v>258</v>
      </c>
      <c r="B643" s="32"/>
      <c r="AA643" s="19">
        <v>8210058.4000000004</v>
      </c>
      <c r="AB643" s="19">
        <v>8526323.1199999992</v>
      </c>
      <c r="AC643" s="19">
        <v>9107603.9100000001</v>
      </c>
      <c r="AD643" s="19">
        <v>9445192.6799999997</v>
      </c>
      <c r="AE643" s="19">
        <v>9717327.5600000005</v>
      </c>
      <c r="AF643" s="19">
        <v>9972017.9000000004</v>
      </c>
      <c r="AG643" s="19">
        <v>10313223.310000001</v>
      </c>
      <c r="AH643" s="19">
        <v>10686742.67</v>
      </c>
      <c r="AI643" s="19">
        <v>10882440.390000001</v>
      </c>
      <c r="AJ643" s="19">
        <v>11614241.1</v>
      </c>
      <c r="AK643" s="19">
        <v>12482777.060000001</v>
      </c>
      <c r="AL643" s="19">
        <v>12982597.310000001</v>
      </c>
      <c r="AM643" s="19">
        <v>13544569.32</v>
      </c>
      <c r="AN643" s="19">
        <v>13655755.300000001</v>
      </c>
      <c r="AO643" s="224">
        <v>13777960.699999999</v>
      </c>
      <c r="AP643" s="224">
        <v>13955251.109999999</v>
      </c>
    </row>
    <row r="644" spans="1:52" s="19" customFormat="1" x14ac:dyDescent="0.2">
      <c r="A644" s="28" t="s">
        <v>259</v>
      </c>
      <c r="B644" s="32"/>
      <c r="AA644" s="19">
        <v>1770879.02</v>
      </c>
      <c r="AB644" s="19">
        <v>1799775.65</v>
      </c>
      <c r="AC644" s="19">
        <v>1928196.66</v>
      </c>
      <c r="AD644" s="19">
        <v>2064899.63</v>
      </c>
      <c r="AE644" s="19">
        <v>2190240.0299999998</v>
      </c>
      <c r="AF644" s="19">
        <v>2297126.4700000002</v>
      </c>
      <c r="AG644" s="19">
        <v>2368675.87</v>
      </c>
      <c r="AH644" s="19">
        <v>2541610.14</v>
      </c>
      <c r="AI644" s="19">
        <v>2685584.41</v>
      </c>
      <c r="AJ644" s="19">
        <v>2837249.39</v>
      </c>
      <c r="AK644" s="19">
        <v>2917204.65</v>
      </c>
      <c r="AL644" s="19">
        <v>2986288.31</v>
      </c>
      <c r="AM644" s="19">
        <v>2969202.34</v>
      </c>
      <c r="AN644" s="19">
        <v>2971752.07</v>
      </c>
      <c r="AO644" s="224">
        <v>2922274.91</v>
      </c>
      <c r="AP644" s="224">
        <v>2964364.1</v>
      </c>
    </row>
    <row r="645" spans="1:52" s="19" customFormat="1" x14ac:dyDescent="0.2">
      <c r="A645" s="28" t="s">
        <v>260</v>
      </c>
      <c r="B645" s="32"/>
      <c r="AA645" s="19">
        <v>493508.75</v>
      </c>
      <c r="AB645" s="19">
        <v>528223.9</v>
      </c>
      <c r="AC645" s="19">
        <v>558647.75</v>
      </c>
      <c r="AD645" s="19">
        <v>606711.13</v>
      </c>
      <c r="AE645" s="19">
        <v>618812.96</v>
      </c>
      <c r="AF645" s="19">
        <v>587989.98</v>
      </c>
      <c r="AG645" s="19">
        <v>610602.35</v>
      </c>
      <c r="AH645" s="19">
        <v>630396.48</v>
      </c>
      <c r="AI645" s="19">
        <v>625738.35</v>
      </c>
      <c r="AJ645" s="19">
        <v>625669.38</v>
      </c>
      <c r="AK645" s="19">
        <v>665878.44999999995</v>
      </c>
      <c r="AL645" s="19">
        <v>646101.23</v>
      </c>
      <c r="AM645" s="19">
        <v>690809</v>
      </c>
      <c r="AN645" s="19">
        <v>716733.22</v>
      </c>
      <c r="AO645" s="224">
        <v>701145.95</v>
      </c>
      <c r="AP645" s="224">
        <v>654183.67000000004</v>
      </c>
    </row>
    <row r="646" spans="1:52" s="19" customFormat="1" x14ac:dyDescent="0.2">
      <c r="A646" s="16" t="s">
        <v>831</v>
      </c>
      <c r="B646" s="32"/>
      <c r="AA646" s="19">
        <v>0</v>
      </c>
      <c r="AB646" s="19">
        <v>0</v>
      </c>
      <c r="AC646" s="19">
        <v>0</v>
      </c>
      <c r="AD646" s="19">
        <v>255651.99</v>
      </c>
      <c r="AE646" s="19">
        <v>318541.27</v>
      </c>
      <c r="AF646" s="19">
        <v>312406.12</v>
      </c>
      <c r="AG646" s="19">
        <v>305044.71000000002</v>
      </c>
      <c r="AH646" s="19">
        <v>289622.21999999997</v>
      </c>
      <c r="AI646" s="19">
        <v>299152.24</v>
      </c>
      <c r="AJ646" s="19">
        <v>293582.59000000003</v>
      </c>
      <c r="AK646" s="19">
        <v>328516.55</v>
      </c>
      <c r="AL646" s="19">
        <v>326839.53000000003</v>
      </c>
      <c r="AM646" s="19">
        <v>325306.84999999998</v>
      </c>
      <c r="AN646" s="19">
        <v>318777.53000000003</v>
      </c>
      <c r="AO646" s="224">
        <v>311258.49</v>
      </c>
      <c r="AP646" s="224">
        <v>285324.15999999997</v>
      </c>
    </row>
    <row r="647" spans="1:52" s="19" customFormat="1" x14ac:dyDescent="0.2">
      <c r="A647" s="16" t="s">
        <v>832</v>
      </c>
      <c r="B647" s="32"/>
      <c r="AA647" s="19">
        <v>0</v>
      </c>
      <c r="AB647" s="19">
        <v>0</v>
      </c>
      <c r="AC647" s="19">
        <v>0</v>
      </c>
      <c r="AD647" s="19">
        <v>68435.38</v>
      </c>
      <c r="AE647" s="19">
        <v>67114.63</v>
      </c>
      <c r="AF647" s="19">
        <v>71694.34</v>
      </c>
      <c r="AG647" s="19">
        <v>73410.289999999994</v>
      </c>
      <c r="AH647" s="19">
        <v>76441.429999999993</v>
      </c>
      <c r="AI647" s="19">
        <v>76087.47</v>
      </c>
      <c r="AJ647" s="19">
        <v>78137.8</v>
      </c>
      <c r="AK647" s="19">
        <v>73535.070000000007</v>
      </c>
      <c r="AL647" s="19">
        <v>71215.839999999997</v>
      </c>
      <c r="AM647" s="19">
        <v>69409.97</v>
      </c>
      <c r="AN647" s="19">
        <v>66508.7</v>
      </c>
      <c r="AO647" s="224">
        <v>38852.410000000003</v>
      </c>
      <c r="AP647" s="224">
        <v>28732.02</v>
      </c>
    </row>
    <row r="648" spans="1:52" s="19" customFormat="1" x14ac:dyDescent="0.2">
      <c r="A648" s="16" t="s">
        <v>833</v>
      </c>
      <c r="B648" s="32"/>
      <c r="AA648" s="19">
        <v>0</v>
      </c>
      <c r="AB648" s="19">
        <v>0</v>
      </c>
      <c r="AC648" s="19">
        <v>0</v>
      </c>
      <c r="AD648" s="19">
        <v>27031.89</v>
      </c>
      <c r="AE648" s="19">
        <v>26761.57</v>
      </c>
      <c r="AF648" s="19">
        <v>26493.95</v>
      </c>
      <c r="AG648" s="19">
        <v>26229.01</v>
      </c>
      <c r="AH648" s="19">
        <v>25966.720000000001</v>
      </c>
      <c r="AI648" s="19">
        <v>25707.05</v>
      </c>
      <c r="AJ648" s="19">
        <v>25449.98</v>
      </c>
      <c r="AK648" s="19">
        <v>25195.48</v>
      </c>
      <c r="AL648" s="19">
        <v>24943.53</v>
      </c>
      <c r="AM648" s="19">
        <v>24694.09</v>
      </c>
      <c r="AN648" s="19">
        <v>24447.15</v>
      </c>
      <c r="AO648" s="224">
        <v>24202.68</v>
      </c>
      <c r="AP648" s="224">
        <v>23960.65</v>
      </c>
    </row>
    <row r="649" spans="1:52" s="19" customFormat="1" x14ac:dyDescent="0.2">
      <c r="A649" s="16" t="s">
        <v>834</v>
      </c>
      <c r="B649" s="32"/>
      <c r="AA649" s="19">
        <v>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224">
        <v>0</v>
      </c>
      <c r="AP649" s="224">
        <v>0</v>
      </c>
    </row>
    <row r="650" spans="1:52" s="19" customFormat="1" x14ac:dyDescent="0.2">
      <c r="A650" s="16" t="s">
        <v>835</v>
      </c>
      <c r="B650" s="32"/>
      <c r="AA650" s="19">
        <v>0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224">
        <v>0</v>
      </c>
      <c r="AP650" s="224">
        <v>0</v>
      </c>
    </row>
    <row r="651" spans="1:52" s="19" customFormat="1" x14ac:dyDescent="0.2">
      <c r="A651" s="16" t="s">
        <v>836</v>
      </c>
      <c r="B651" s="32"/>
      <c r="AA651" s="19">
        <v>0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224">
        <v>0</v>
      </c>
      <c r="AP651" s="224">
        <v>0</v>
      </c>
    </row>
    <row r="652" spans="1:52" ht="12.75" x14ac:dyDescent="0.2">
      <c r="A652" s="49" t="s">
        <v>839</v>
      </c>
      <c r="B652" s="50"/>
      <c r="C652" s="7"/>
      <c r="D652" s="7"/>
      <c r="E652" s="7"/>
      <c r="F652" s="7"/>
    </row>
    <row r="653" spans="1:52" s="130" customFormat="1" ht="12.75" x14ac:dyDescent="0.2">
      <c r="A653" s="28" t="s">
        <v>864</v>
      </c>
      <c r="B653" s="129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52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>
        <v>45</v>
      </c>
      <c r="AB654" s="17">
        <v>89</v>
      </c>
      <c r="AC654" s="17">
        <v>74</v>
      </c>
      <c r="AD654" s="17">
        <v>57</v>
      </c>
      <c r="AE654" s="17">
        <v>145</v>
      </c>
      <c r="AF654" s="17">
        <v>87</v>
      </c>
      <c r="AG654" s="17">
        <v>87</v>
      </c>
      <c r="AH654" s="17">
        <v>97</v>
      </c>
      <c r="AI654" s="17">
        <v>252</v>
      </c>
      <c r="AJ654" s="17">
        <v>126</v>
      </c>
      <c r="AK654" s="17">
        <v>138</v>
      </c>
      <c r="AL654" s="17">
        <v>151</v>
      </c>
      <c r="AM654" s="17">
        <v>89</v>
      </c>
      <c r="AN654" s="17">
        <v>164</v>
      </c>
      <c r="AO654" s="218">
        <v>152</v>
      </c>
      <c r="AP654" s="218">
        <v>84</v>
      </c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</row>
    <row r="655" spans="1:52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7">
        <v>0</v>
      </c>
      <c r="AM655" s="17">
        <v>0</v>
      </c>
      <c r="AN655" s="17">
        <v>0</v>
      </c>
      <c r="AO655" s="218">
        <v>0</v>
      </c>
      <c r="AP655" s="218">
        <v>0</v>
      </c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</row>
    <row r="656" spans="1:52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>
        <v>2258</v>
      </c>
      <c r="AB656" s="17">
        <v>2313</v>
      </c>
      <c r="AC656" s="17">
        <v>2361</v>
      </c>
      <c r="AD656" s="17">
        <v>2420</v>
      </c>
      <c r="AE656" s="17">
        <v>2483</v>
      </c>
      <c r="AF656" s="17">
        <v>2544</v>
      </c>
      <c r="AG656" s="17">
        <v>2334</v>
      </c>
      <c r="AH656" s="17">
        <v>2385</v>
      </c>
      <c r="AI656" s="17">
        <v>2443</v>
      </c>
      <c r="AJ656" s="17">
        <v>2366</v>
      </c>
      <c r="AK656" s="17">
        <v>2399</v>
      </c>
      <c r="AL656" s="17">
        <v>2440</v>
      </c>
      <c r="AM656" s="17">
        <v>2681</v>
      </c>
      <c r="AN656" s="17">
        <v>2983</v>
      </c>
      <c r="AO656" s="218">
        <v>3233</v>
      </c>
      <c r="AP656" s="218">
        <v>3559</v>
      </c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1:52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>
        <v>2196</v>
      </c>
      <c r="AB657" s="17">
        <v>2242</v>
      </c>
      <c r="AC657" s="17">
        <v>2290</v>
      </c>
      <c r="AD657" s="17">
        <v>2355</v>
      </c>
      <c r="AE657" s="17">
        <v>2416</v>
      </c>
      <c r="AF657" s="17">
        <v>2492</v>
      </c>
      <c r="AG657" s="17">
        <v>2341</v>
      </c>
      <c r="AH657" s="17">
        <v>2400</v>
      </c>
      <c r="AI657" s="17">
        <v>2464</v>
      </c>
      <c r="AJ657" s="17">
        <v>2337</v>
      </c>
      <c r="AK657" s="17">
        <v>2398</v>
      </c>
      <c r="AL657" s="17">
        <v>2454</v>
      </c>
      <c r="AM657" s="17">
        <v>2535</v>
      </c>
      <c r="AN657" s="17">
        <v>2622</v>
      </c>
      <c r="AO657" s="218">
        <v>2608</v>
      </c>
      <c r="AP657" s="218">
        <v>2726</v>
      </c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</row>
    <row r="658" spans="1:52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>
        <v>2173</v>
      </c>
      <c r="AB658" s="17">
        <v>2199</v>
      </c>
      <c r="AC658" s="17">
        <v>2228</v>
      </c>
      <c r="AD658" s="17">
        <v>2292</v>
      </c>
      <c r="AE658" s="17">
        <v>2339</v>
      </c>
      <c r="AF658" s="17">
        <v>2401</v>
      </c>
      <c r="AG658" s="17">
        <v>2154</v>
      </c>
      <c r="AH658" s="17">
        <v>2195</v>
      </c>
      <c r="AI658" s="17">
        <v>2247</v>
      </c>
      <c r="AJ658" s="17">
        <v>2145</v>
      </c>
      <c r="AK658" s="17">
        <v>2200</v>
      </c>
      <c r="AL658" s="17">
        <v>2248</v>
      </c>
      <c r="AM658" s="17">
        <v>2314</v>
      </c>
      <c r="AN658" s="17">
        <v>2400</v>
      </c>
      <c r="AO658" s="218">
        <v>2380</v>
      </c>
      <c r="AP658" s="218">
        <v>2472</v>
      </c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</row>
    <row r="659" spans="1:52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>
        <v>2400</v>
      </c>
      <c r="AB659" s="17">
        <v>2436</v>
      </c>
      <c r="AC659" s="17">
        <v>2497</v>
      </c>
      <c r="AD659" s="17">
        <v>2584</v>
      </c>
      <c r="AE659" s="17">
        <v>2675</v>
      </c>
      <c r="AF659" s="17">
        <v>2746</v>
      </c>
      <c r="AG659" s="17">
        <v>2558</v>
      </c>
      <c r="AH659" s="17">
        <v>2643</v>
      </c>
      <c r="AI659" s="17">
        <v>2754</v>
      </c>
      <c r="AJ659" s="17">
        <v>2632</v>
      </c>
      <c r="AK659" s="17">
        <v>2734</v>
      </c>
      <c r="AL659" s="17">
        <v>2805</v>
      </c>
      <c r="AM659" s="17">
        <v>2873</v>
      </c>
      <c r="AN659" s="17">
        <v>2944</v>
      </c>
      <c r="AO659" s="218">
        <v>2913</v>
      </c>
      <c r="AP659" s="218">
        <v>3015</v>
      </c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</row>
    <row r="660" spans="1:52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>
        <v>2747</v>
      </c>
      <c r="AB660" s="17">
        <v>2816</v>
      </c>
      <c r="AC660" s="17">
        <v>2881</v>
      </c>
      <c r="AD660" s="17">
        <v>2975</v>
      </c>
      <c r="AE660" s="17">
        <v>3062</v>
      </c>
      <c r="AF660" s="17">
        <v>3167</v>
      </c>
      <c r="AG660" s="17">
        <v>2901</v>
      </c>
      <c r="AH660" s="17">
        <v>2990</v>
      </c>
      <c r="AI660" s="17">
        <v>3083</v>
      </c>
      <c r="AJ660" s="17">
        <v>2860</v>
      </c>
      <c r="AK660" s="17">
        <v>2965</v>
      </c>
      <c r="AL660" s="17">
        <v>3051</v>
      </c>
      <c r="AM660" s="17">
        <v>3171</v>
      </c>
      <c r="AN660" s="17">
        <v>3286</v>
      </c>
      <c r="AO660" s="218">
        <v>3164</v>
      </c>
      <c r="AP660" s="218">
        <v>3309</v>
      </c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</row>
    <row r="661" spans="1:52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>
        <v>2438</v>
      </c>
      <c r="AB661" s="17">
        <v>2500</v>
      </c>
      <c r="AC661" s="17">
        <v>2573</v>
      </c>
      <c r="AD661" s="17">
        <v>2675</v>
      </c>
      <c r="AE661" s="17">
        <v>2760</v>
      </c>
      <c r="AF661" s="17">
        <v>2842</v>
      </c>
      <c r="AG661" s="17">
        <v>2604</v>
      </c>
      <c r="AH661" s="17">
        <v>2679</v>
      </c>
      <c r="AI661" s="17">
        <v>2762</v>
      </c>
      <c r="AJ661" s="17">
        <v>2626</v>
      </c>
      <c r="AK661" s="17">
        <v>2716</v>
      </c>
      <c r="AL661" s="17">
        <v>2802</v>
      </c>
      <c r="AM661" s="17">
        <v>2934</v>
      </c>
      <c r="AN661" s="17">
        <v>3065</v>
      </c>
      <c r="AO661" s="218">
        <v>3048</v>
      </c>
      <c r="AP661" s="218">
        <v>3210</v>
      </c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1:52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>
        <v>765</v>
      </c>
      <c r="AB662" s="17">
        <v>788</v>
      </c>
      <c r="AC662" s="17">
        <v>818</v>
      </c>
      <c r="AD662" s="17">
        <v>847</v>
      </c>
      <c r="AE662" s="17">
        <v>864</v>
      </c>
      <c r="AF662" s="17">
        <v>894</v>
      </c>
      <c r="AG662" s="17">
        <v>796</v>
      </c>
      <c r="AH662" s="17">
        <v>816</v>
      </c>
      <c r="AI662" s="17">
        <v>837</v>
      </c>
      <c r="AJ662" s="17">
        <v>844</v>
      </c>
      <c r="AK662" s="17">
        <v>880</v>
      </c>
      <c r="AL662" s="17">
        <v>906</v>
      </c>
      <c r="AM662" s="17">
        <v>958</v>
      </c>
      <c r="AN662" s="17">
        <v>1043</v>
      </c>
      <c r="AO662" s="218">
        <v>1082</v>
      </c>
      <c r="AP662" s="218">
        <v>1160</v>
      </c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</row>
    <row r="663" spans="1:52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>
        <v>3646</v>
      </c>
      <c r="AB663" s="17">
        <v>3728</v>
      </c>
      <c r="AC663" s="17">
        <v>3806</v>
      </c>
      <c r="AD663" s="17">
        <v>3914</v>
      </c>
      <c r="AE663" s="17">
        <v>4016</v>
      </c>
      <c r="AF663" s="17">
        <v>4134</v>
      </c>
      <c r="AG663" s="17">
        <v>3462</v>
      </c>
      <c r="AH663" s="17">
        <v>3561</v>
      </c>
      <c r="AI663" s="17">
        <v>3672</v>
      </c>
      <c r="AJ663" s="17">
        <v>3526</v>
      </c>
      <c r="AK663" s="17">
        <v>3666</v>
      </c>
      <c r="AL663" s="17">
        <v>3758</v>
      </c>
      <c r="AM663" s="17">
        <v>3885</v>
      </c>
      <c r="AN663" s="17">
        <v>4016</v>
      </c>
      <c r="AO663" s="218">
        <v>3906</v>
      </c>
      <c r="AP663" s="218">
        <v>4052</v>
      </c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</row>
    <row r="664" spans="1:52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>
        <v>2647</v>
      </c>
      <c r="AB664" s="17">
        <v>2707</v>
      </c>
      <c r="AC664" s="17">
        <v>2784</v>
      </c>
      <c r="AD664" s="17">
        <v>2885</v>
      </c>
      <c r="AE664" s="17">
        <v>2969</v>
      </c>
      <c r="AF664" s="17">
        <v>3060</v>
      </c>
      <c r="AG664" s="17">
        <v>2852</v>
      </c>
      <c r="AH664" s="17">
        <v>2944</v>
      </c>
      <c r="AI664" s="17">
        <v>3016</v>
      </c>
      <c r="AJ664" s="17">
        <v>2911</v>
      </c>
      <c r="AK664" s="17">
        <v>3015</v>
      </c>
      <c r="AL664" s="17">
        <v>3090</v>
      </c>
      <c r="AM664" s="17">
        <v>3214</v>
      </c>
      <c r="AN664" s="17">
        <v>3377</v>
      </c>
      <c r="AO664" s="218">
        <v>3304</v>
      </c>
      <c r="AP664" s="218">
        <v>3480</v>
      </c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</row>
    <row r="665" spans="1:52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>
        <v>8953</v>
      </c>
      <c r="AB665" s="17">
        <v>9178</v>
      </c>
      <c r="AC665" s="17">
        <v>9448</v>
      </c>
      <c r="AD665" s="17">
        <v>9765</v>
      </c>
      <c r="AE665" s="17">
        <v>10112</v>
      </c>
      <c r="AF665" s="17">
        <v>10508</v>
      </c>
      <c r="AG665" s="17">
        <v>9812</v>
      </c>
      <c r="AH665" s="17">
        <v>10141</v>
      </c>
      <c r="AI665" s="17">
        <v>10422</v>
      </c>
      <c r="AJ665" s="17">
        <v>9805</v>
      </c>
      <c r="AK665" s="17">
        <v>10203</v>
      </c>
      <c r="AL665" s="17">
        <v>10516</v>
      </c>
      <c r="AM665" s="17">
        <v>10783</v>
      </c>
      <c r="AN665" s="17">
        <v>11020</v>
      </c>
      <c r="AO665" s="218">
        <v>10280</v>
      </c>
      <c r="AP665" s="218">
        <v>10608</v>
      </c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</row>
    <row r="666" spans="1:52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>
        <v>14709</v>
      </c>
      <c r="AB666" s="17">
        <v>15091</v>
      </c>
      <c r="AC666" s="17">
        <v>15545</v>
      </c>
      <c r="AD666" s="17">
        <v>16178</v>
      </c>
      <c r="AE666" s="17">
        <v>16733</v>
      </c>
      <c r="AF666" s="17">
        <v>17313</v>
      </c>
      <c r="AG666" s="17">
        <v>16368</v>
      </c>
      <c r="AH666" s="17">
        <v>16888</v>
      </c>
      <c r="AI666" s="17">
        <v>17407</v>
      </c>
      <c r="AJ666" s="17">
        <v>16704</v>
      </c>
      <c r="AK666" s="17">
        <v>17509</v>
      </c>
      <c r="AL666" s="17">
        <v>18100</v>
      </c>
      <c r="AM666" s="17">
        <v>18560</v>
      </c>
      <c r="AN666" s="17">
        <v>19061</v>
      </c>
      <c r="AO666" s="218">
        <v>17938</v>
      </c>
      <c r="AP666" s="218">
        <v>18536</v>
      </c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</row>
    <row r="667" spans="1:52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>
        <v>4038</v>
      </c>
      <c r="AB667" s="17">
        <v>4186</v>
      </c>
      <c r="AC667" s="17">
        <v>4326</v>
      </c>
      <c r="AD667" s="17">
        <v>4528</v>
      </c>
      <c r="AE667" s="17">
        <v>4680</v>
      </c>
      <c r="AF667" s="17">
        <v>4845</v>
      </c>
      <c r="AG667" s="17">
        <v>4773</v>
      </c>
      <c r="AH667" s="17">
        <v>4899</v>
      </c>
      <c r="AI667" s="17">
        <v>5065</v>
      </c>
      <c r="AJ667" s="17">
        <v>5234</v>
      </c>
      <c r="AK667" s="17">
        <v>5507</v>
      </c>
      <c r="AL667" s="17">
        <v>5653</v>
      </c>
      <c r="AM667" s="17">
        <v>5804</v>
      </c>
      <c r="AN667" s="17">
        <v>5958</v>
      </c>
      <c r="AO667" s="218">
        <v>5887</v>
      </c>
      <c r="AP667" s="218">
        <v>6090</v>
      </c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</row>
    <row r="668" spans="1:52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>
        <v>5925</v>
      </c>
      <c r="AB668" s="17">
        <v>6096</v>
      </c>
      <c r="AC668" s="17">
        <v>6308</v>
      </c>
      <c r="AD668" s="17">
        <v>6578</v>
      </c>
      <c r="AE668" s="17">
        <v>6804</v>
      </c>
      <c r="AF668" s="17">
        <v>7054</v>
      </c>
      <c r="AG668" s="17">
        <v>6940</v>
      </c>
      <c r="AH668" s="17">
        <v>7149</v>
      </c>
      <c r="AI668" s="17">
        <v>7355</v>
      </c>
      <c r="AJ668" s="17">
        <v>7536</v>
      </c>
      <c r="AK668" s="17">
        <v>7922</v>
      </c>
      <c r="AL668" s="17">
        <v>8191</v>
      </c>
      <c r="AM668" s="17">
        <v>8384</v>
      </c>
      <c r="AN668" s="17">
        <v>8542</v>
      </c>
      <c r="AO668" s="218">
        <v>8336</v>
      </c>
      <c r="AP668" s="218">
        <v>8597</v>
      </c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</row>
    <row r="669" spans="1:52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>
        <v>2189</v>
      </c>
      <c r="AB669" s="17">
        <v>2262</v>
      </c>
      <c r="AC669" s="17">
        <v>2352</v>
      </c>
      <c r="AD669" s="17">
        <v>2468</v>
      </c>
      <c r="AE669" s="17">
        <v>2567</v>
      </c>
      <c r="AF669" s="17">
        <v>2668</v>
      </c>
      <c r="AG669" s="17">
        <v>2648</v>
      </c>
      <c r="AH669" s="17">
        <v>2736</v>
      </c>
      <c r="AI669" s="17">
        <v>2850</v>
      </c>
      <c r="AJ669" s="17">
        <v>3036</v>
      </c>
      <c r="AK669" s="17">
        <v>3219</v>
      </c>
      <c r="AL669" s="17">
        <v>3343</v>
      </c>
      <c r="AM669" s="17">
        <v>3423</v>
      </c>
      <c r="AN669" s="17">
        <v>3493</v>
      </c>
      <c r="AO669" s="218">
        <v>3522</v>
      </c>
      <c r="AP669" s="218">
        <v>3628</v>
      </c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1:52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>
        <v>1407</v>
      </c>
      <c r="AB670" s="17">
        <v>1447</v>
      </c>
      <c r="AC670" s="17">
        <v>1513</v>
      </c>
      <c r="AD670" s="17">
        <v>1574</v>
      </c>
      <c r="AE670" s="17">
        <v>1634</v>
      </c>
      <c r="AF670" s="17">
        <v>1706</v>
      </c>
      <c r="AG670" s="17">
        <v>1679</v>
      </c>
      <c r="AH670" s="17">
        <v>1710</v>
      </c>
      <c r="AI670" s="17">
        <v>1774</v>
      </c>
      <c r="AJ670" s="17">
        <v>1848</v>
      </c>
      <c r="AK670" s="17">
        <v>1936</v>
      </c>
      <c r="AL670" s="17">
        <v>2001</v>
      </c>
      <c r="AM670" s="17">
        <v>2043</v>
      </c>
      <c r="AN670" s="17">
        <v>2109</v>
      </c>
      <c r="AO670" s="218">
        <v>2102</v>
      </c>
      <c r="AP670" s="218">
        <v>2174</v>
      </c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</row>
    <row r="671" spans="1:52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>
        <v>2089</v>
      </c>
      <c r="AB671" s="17">
        <v>2168</v>
      </c>
      <c r="AC671" s="17">
        <v>2261</v>
      </c>
      <c r="AD671" s="17">
        <v>2381</v>
      </c>
      <c r="AE671" s="17">
        <v>2459</v>
      </c>
      <c r="AF671" s="17">
        <v>2553</v>
      </c>
      <c r="AG671" s="17">
        <v>2557</v>
      </c>
      <c r="AH671" s="17">
        <v>2650</v>
      </c>
      <c r="AI671" s="17">
        <v>2740</v>
      </c>
      <c r="AJ671" s="17">
        <v>2873</v>
      </c>
      <c r="AK671" s="17">
        <v>3022</v>
      </c>
      <c r="AL671" s="17">
        <v>3122</v>
      </c>
      <c r="AM671" s="17">
        <v>3215</v>
      </c>
      <c r="AN671" s="17">
        <v>3288</v>
      </c>
      <c r="AO671" s="218">
        <v>3273</v>
      </c>
      <c r="AP671" s="218">
        <v>3407</v>
      </c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</row>
    <row r="672" spans="1:52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>
        <v>1503</v>
      </c>
      <c r="AB672" s="17">
        <v>1564</v>
      </c>
      <c r="AC672" s="17">
        <v>1634</v>
      </c>
      <c r="AD672" s="17">
        <v>1718</v>
      </c>
      <c r="AE672" s="17">
        <v>1800</v>
      </c>
      <c r="AF672" s="17">
        <v>1876</v>
      </c>
      <c r="AG672" s="17">
        <v>1888</v>
      </c>
      <c r="AH672" s="17">
        <v>1955</v>
      </c>
      <c r="AI672" s="17">
        <v>2017</v>
      </c>
      <c r="AJ672" s="17">
        <v>2122</v>
      </c>
      <c r="AK672" s="17">
        <v>2258</v>
      </c>
      <c r="AL672" s="17">
        <v>2336</v>
      </c>
      <c r="AM672" s="17">
        <v>2386</v>
      </c>
      <c r="AN672" s="17">
        <v>2450</v>
      </c>
      <c r="AO672" s="218">
        <v>2464</v>
      </c>
      <c r="AP672" s="218">
        <v>2534</v>
      </c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</row>
    <row r="673" spans="1:52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>
        <v>249</v>
      </c>
      <c r="AB673" s="17">
        <v>262</v>
      </c>
      <c r="AC673" s="17">
        <v>272</v>
      </c>
      <c r="AD673" s="17">
        <v>297</v>
      </c>
      <c r="AE673" s="17">
        <v>307</v>
      </c>
      <c r="AF673" s="17">
        <v>322</v>
      </c>
      <c r="AG673" s="17">
        <v>333</v>
      </c>
      <c r="AH673" s="17">
        <v>347</v>
      </c>
      <c r="AI673" s="17">
        <v>364</v>
      </c>
      <c r="AJ673" s="17">
        <v>379</v>
      </c>
      <c r="AK673" s="17">
        <v>395</v>
      </c>
      <c r="AL673" s="17">
        <v>403</v>
      </c>
      <c r="AM673" s="17">
        <v>413</v>
      </c>
      <c r="AN673" s="17">
        <v>424</v>
      </c>
      <c r="AO673" s="218">
        <v>417</v>
      </c>
      <c r="AP673" s="218">
        <v>441</v>
      </c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</row>
    <row r="674" spans="1:52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>
        <v>59</v>
      </c>
      <c r="AB674" s="17">
        <v>63</v>
      </c>
      <c r="AC674" s="17">
        <v>64</v>
      </c>
      <c r="AD674" s="17">
        <v>66</v>
      </c>
      <c r="AE674" s="17">
        <v>69</v>
      </c>
      <c r="AF674" s="17">
        <v>70</v>
      </c>
      <c r="AG674" s="17">
        <v>66</v>
      </c>
      <c r="AH674" s="17">
        <v>71</v>
      </c>
      <c r="AI674" s="17">
        <v>73</v>
      </c>
      <c r="AJ674" s="17">
        <v>75</v>
      </c>
      <c r="AK674" s="17">
        <v>76</v>
      </c>
      <c r="AL674" s="17">
        <v>76</v>
      </c>
      <c r="AM674" s="17">
        <v>77</v>
      </c>
      <c r="AN674" s="17">
        <v>78</v>
      </c>
      <c r="AO674" s="218">
        <v>75</v>
      </c>
      <c r="AP674" s="218">
        <v>77</v>
      </c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1:52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>
        <v>0</v>
      </c>
      <c r="AB675" s="17">
        <v>0</v>
      </c>
      <c r="AC675" s="17">
        <v>0</v>
      </c>
      <c r="AD675" s="17">
        <v>17</v>
      </c>
      <c r="AE675" s="17">
        <v>20</v>
      </c>
      <c r="AF675" s="17">
        <v>20</v>
      </c>
      <c r="AG675" s="17">
        <v>20</v>
      </c>
      <c r="AH675" s="17">
        <v>20</v>
      </c>
      <c r="AI675" s="17">
        <v>20</v>
      </c>
      <c r="AJ675" s="17">
        <v>20</v>
      </c>
      <c r="AK675" s="17">
        <v>22</v>
      </c>
      <c r="AL675" s="17">
        <v>22</v>
      </c>
      <c r="AM675" s="17">
        <v>23</v>
      </c>
      <c r="AN675" s="17">
        <v>23</v>
      </c>
      <c r="AO675" s="218">
        <v>25</v>
      </c>
      <c r="AP675" s="218">
        <v>25</v>
      </c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</row>
    <row r="676" spans="1:52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>
        <v>0</v>
      </c>
      <c r="AB676" s="17">
        <v>0</v>
      </c>
      <c r="AC676" s="17">
        <v>0</v>
      </c>
      <c r="AD676" s="17">
        <v>4</v>
      </c>
      <c r="AE676" s="17">
        <v>4</v>
      </c>
      <c r="AF676" s="17">
        <v>5</v>
      </c>
      <c r="AG676" s="17">
        <v>5</v>
      </c>
      <c r="AH676" s="17">
        <v>5</v>
      </c>
      <c r="AI676" s="17">
        <v>5</v>
      </c>
      <c r="AJ676" s="17">
        <v>5</v>
      </c>
      <c r="AK676" s="17">
        <v>5</v>
      </c>
      <c r="AL676" s="17">
        <v>5</v>
      </c>
      <c r="AM676" s="17">
        <v>5</v>
      </c>
      <c r="AN676" s="17">
        <v>5</v>
      </c>
      <c r="AO676" s="218">
        <v>4</v>
      </c>
      <c r="AP676" s="218">
        <v>4</v>
      </c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</row>
    <row r="677" spans="1:52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>
        <v>0</v>
      </c>
      <c r="AB677" s="17">
        <v>0</v>
      </c>
      <c r="AC677" s="17">
        <v>0</v>
      </c>
      <c r="AD677" s="17">
        <v>1</v>
      </c>
      <c r="AE677" s="17">
        <v>1</v>
      </c>
      <c r="AF677" s="17">
        <v>1</v>
      </c>
      <c r="AG677" s="17">
        <v>1</v>
      </c>
      <c r="AH677" s="17">
        <v>1</v>
      </c>
      <c r="AI677" s="17">
        <v>1</v>
      </c>
      <c r="AJ677" s="17">
        <v>1</v>
      </c>
      <c r="AK677" s="17">
        <v>1</v>
      </c>
      <c r="AL677" s="17">
        <v>1</v>
      </c>
      <c r="AM677" s="17">
        <v>1</v>
      </c>
      <c r="AN677" s="17">
        <v>1</v>
      </c>
      <c r="AO677" s="218">
        <v>1</v>
      </c>
      <c r="AP677" s="218">
        <v>1</v>
      </c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</row>
    <row r="678" spans="1:52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>
        <v>0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7">
        <v>0</v>
      </c>
      <c r="AM678" s="17">
        <v>0</v>
      </c>
      <c r="AN678" s="17">
        <v>0</v>
      </c>
      <c r="AO678" s="218">
        <v>0</v>
      </c>
      <c r="AP678" s="218">
        <v>0</v>
      </c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</row>
    <row r="679" spans="1:52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>
        <v>0</v>
      </c>
      <c r="AB679" s="17">
        <v>0</v>
      </c>
      <c r="AC679" s="17">
        <v>0</v>
      </c>
      <c r="AD679" s="17">
        <v>1</v>
      </c>
      <c r="AE679" s="17">
        <v>1</v>
      </c>
      <c r="AF679" s="17">
        <v>1</v>
      </c>
      <c r="AG679" s="17">
        <v>1</v>
      </c>
      <c r="AH679" s="17">
        <v>1</v>
      </c>
      <c r="AI679" s="17">
        <v>1</v>
      </c>
      <c r="AJ679" s="17">
        <v>1</v>
      </c>
      <c r="AK679" s="17">
        <v>1</v>
      </c>
      <c r="AL679" s="17">
        <v>1</v>
      </c>
      <c r="AM679" s="17">
        <v>1</v>
      </c>
      <c r="AN679" s="17">
        <v>1</v>
      </c>
      <c r="AO679" s="218">
        <v>1</v>
      </c>
      <c r="AP679" s="218">
        <v>1</v>
      </c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</row>
    <row r="680" spans="1:52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  <c r="AL680" s="17">
        <v>0</v>
      </c>
      <c r="AM680" s="17">
        <v>0</v>
      </c>
      <c r="AN680" s="17">
        <v>0</v>
      </c>
      <c r="AO680" s="218">
        <v>0</v>
      </c>
      <c r="AP680" s="218">
        <v>0</v>
      </c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</row>
    <row r="681" spans="1:52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218"/>
      <c r="AP681" s="218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</row>
    <row r="682" spans="1:52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218"/>
      <c r="AP682" s="218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1:52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>
        <v>45</v>
      </c>
      <c r="AB683" s="17">
        <v>89</v>
      </c>
      <c r="AC683" s="17">
        <v>74</v>
      </c>
      <c r="AD683" s="17">
        <v>57</v>
      </c>
      <c r="AE683" s="17">
        <v>145</v>
      </c>
      <c r="AF683" s="17">
        <v>87</v>
      </c>
      <c r="AG683" s="17">
        <v>87</v>
      </c>
      <c r="AH683" s="17">
        <v>97</v>
      </c>
      <c r="AI683" s="17">
        <v>252</v>
      </c>
      <c r="AJ683" s="17">
        <v>126</v>
      </c>
      <c r="AK683" s="17">
        <v>138</v>
      </c>
      <c r="AL683" s="17">
        <v>151</v>
      </c>
      <c r="AM683" s="17">
        <v>89</v>
      </c>
      <c r="AN683" s="17">
        <v>164</v>
      </c>
      <c r="AO683" s="218">
        <v>152</v>
      </c>
      <c r="AP683" s="218">
        <v>84</v>
      </c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</row>
    <row r="684" spans="1:52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7">
        <v>0</v>
      </c>
      <c r="AM684" s="17">
        <v>0</v>
      </c>
      <c r="AN684" s="17">
        <v>0</v>
      </c>
      <c r="AO684" s="218">
        <v>0</v>
      </c>
      <c r="AP684" s="218">
        <v>0</v>
      </c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</row>
    <row r="685" spans="1:52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>
        <v>2186</v>
      </c>
      <c r="AB685" s="17">
        <v>2240</v>
      </c>
      <c r="AC685" s="17">
        <v>2324</v>
      </c>
      <c r="AD685" s="17">
        <v>2385</v>
      </c>
      <c r="AE685" s="17">
        <v>2455</v>
      </c>
      <c r="AF685" s="17">
        <v>2513</v>
      </c>
      <c r="AG685" s="17">
        <v>2304</v>
      </c>
      <c r="AH685" s="17">
        <v>2355</v>
      </c>
      <c r="AI685" s="17">
        <v>2411</v>
      </c>
      <c r="AJ685" s="17">
        <v>2326</v>
      </c>
      <c r="AK685" s="17">
        <v>2358</v>
      </c>
      <c r="AL685" s="17">
        <v>2396</v>
      </c>
      <c r="AM685" s="17">
        <v>2629</v>
      </c>
      <c r="AN685" s="17">
        <v>2927</v>
      </c>
      <c r="AO685" s="218">
        <v>3174</v>
      </c>
      <c r="AP685" s="218">
        <v>3494</v>
      </c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</row>
    <row r="686" spans="1:52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>
        <v>2143</v>
      </c>
      <c r="AB686" s="17">
        <v>2155</v>
      </c>
      <c r="AC686" s="17">
        <v>2255</v>
      </c>
      <c r="AD686" s="17">
        <v>2322</v>
      </c>
      <c r="AE686" s="17">
        <v>2382</v>
      </c>
      <c r="AF686" s="17">
        <v>2453</v>
      </c>
      <c r="AG686" s="17">
        <v>2298</v>
      </c>
      <c r="AH686" s="17">
        <v>2359</v>
      </c>
      <c r="AI686" s="17">
        <v>2413</v>
      </c>
      <c r="AJ686" s="17">
        <v>2288</v>
      </c>
      <c r="AK686" s="17">
        <v>2350</v>
      </c>
      <c r="AL686" s="17">
        <v>2400</v>
      </c>
      <c r="AM686" s="17">
        <v>2472</v>
      </c>
      <c r="AN686" s="17">
        <v>2562</v>
      </c>
      <c r="AO686" s="218">
        <v>2549</v>
      </c>
      <c r="AP686" s="218">
        <v>2668</v>
      </c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</row>
    <row r="687" spans="1:52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>
        <v>2077</v>
      </c>
      <c r="AB687" s="17">
        <v>2109</v>
      </c>
      <c r="AC687" s="17">
        <v>2190</v>
      </c>
      <c r="AD687" s="17">
        <v>2248</v>
      </c>
      <c r="AE687" s="17">
        <v>2290</v>
      </c>
      <c r="AF687" s="17">
        <v>2346</v>
      </c>
      <c r="AG687" s="17">
        <v>2095</v>
      </c>
      <c r="AH687" s="17">
        <v>2143</v>
      </c>
      <c r="AI687" s="17">
        <v>2198</v>
      </c>
      <c r="AJ687" s="17">
        <v>2094</v>
      </c>
      <c r="AK687" s="17">
        <v>2151</v>
      </c>
      <c r="AL687" s="17">
        <v>2194</v>
      </c>
      <c r="AM687" s="17">
        <v>2248</v>
      </c>
      <c r="AN687" s="17">
        <v>2324</v>
      </c>
      <c r="AO687" s="218">
        <v>2314</v>
      </c>
      <c r="AP687" s="218">
        <v>2408</v>
      </c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1:52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>
        <v>2339</v>
      </c>
      <c r="AB688" s="17">
        <v>2370</v>
      </c>
      <c r="AC688" s="17">
        <v>2472</v>
      </c>
      <c r="AD688" s="17">
        <v>2555</v>
      </c>
      <c r="AE688" s="17">
        <v>2646</v>
      </c>
      <c r="AF688" s="17">
        <v>2720</v>
      </c>
      <c r="AG688" s="17">
        <v>2531</v>
      </c>
      <c r="AH688" s="17">
        <v>2615</v>
      </c>
      <c r="AI688" s="17">
        <v>2726</v>
      </c>
      <c r="AJ688" s="17">
        <v>2602</v>
      </c>
      <c r="AK688" s="17">
        <v>2701</v>
      </c>
      <c r="AL688" s="17">
        <v>2763</v>
      </c>
      <c r="AM688" s="17">
        <v>2821</v>
      </c>
      <c r="AN688" s="17">
        <v>2891</v>
      </c>
      <c r="AO688" s="218">
        <v>2865</v>
      </c>
      <c r="AP688" s="218">
        <v>2961</v>
      </c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</row>
    <row r="689" spans="1:52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>
        <v>2715</v>
      </c>
      <c r="AB689" s="17">
        <v>2774</v>
      </c>
      <c r="AC689" s="17">
        <v>2862</v>
      </c>
      <c r="AD689" s="17">
        <v>2957</v>
      </c>
      <c r="AE689" s="17">
        <v>3045</v>
      </c>
      <c r="AF689" s="17">
        <v>3154</v>
      </c>
      <c r="AG689" s="17">
        <v>2889</v>
      </c>
      <c r="AH689" s="17">
        <v>2975</v>
      </c>
      <c r="AI689" s="17">
        <v>3065</v>
      </c>
      <c r="AJ689" s="17">
        <v>2841</v>
      </c>
      <c r="AK689" s="17">
        <v>2940</v>
      </c>
      <c r="AL689" s="17">
        <v>3026</v>
      </c>
      <c r="AM689" s="17">
        <v>3140</v>
      </c>
      <c r="AN689" s="17">
        <v>3248</v>
      </c>
      <c r="AO689" s="218">
        <v>3129</v>
      </c>
      <c r="AP689" s="218">
        <v>3279</v>
      </c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</row>
    <row r="690" spans="1:52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>
        <v>2394</v>
      </c>
      <c r="AB690" s="17">
        <v>2459</v>
      </c>
      <c r="AC690" s="17">
        <v>2555</v>
      </c>
      <c r="AD690" s="17">
        <v>2654</v>
      </c>
      <c r="AE690" s="17">
        <v>2741</v>
      </c>
      <c r="AF690" s="17">
        <v>2818</v>
      </c>
      <c r="AG690" s="17">
        <v>2584</v>
      </c>
      <c r="AH690" s="17">
        <v>2659</v>
      </c>
      <c r="AI690" s="17">
        <v>2742</v>
      </c>
      <c r="AJ690" s="17">
        <v>2605</v>
      </c>
      <c r="AK690" s="17">
        <v>2695</v>
      </c>
      <c r="AL690" s="17">
        <v>2773</v>
      </c>
      <c r="AM690" s="17">
        <v>2900</v>
      </c>
      <c r="AN690" s="17">
        <v>3031</v>
      </c>
      <c r="AO690" s="218">
        <v>3011</v>
      </c>
      <c r="AP690" s="218">
        <v>3172</v>
      </c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</row>
    <row r="691" spans="1:52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>
        <v>749</v>
      </c>
      <c r="AB691" s="17">
        <v>765</v>
      </c>
      <c r="AC691" s="17">
        <v>812</v>
      </c>
      <c r="AD691" s="17">
        <v>842</v>
      </c>
      <c r="AE691" s="17">
        <v>858</v>
      </c>
      <c r="AF691" s="17">
        <v>886</v>
      </c>
      <c r="AG691" s="17">
        <v>786</v>
      </c>
      <c r="AH691" s="17">
        <v>807</v>
      </c>
      <c r="AI691" s="17">
        <v>829</v>
      </c>
      <c r="AJ691" s="17">
        <v>835</v>
      </c>
      <c r="AK691" s="17">
        <v>867</v>
      </c>
      <c r="AL691" s="17">
        <v>891</v>
      </c>
      <c r="AM691" s="17">
        <v>939</v>
      </c>
      <c r="AN691" s="17">
        <v>1021</v>
      </c>
      <c r="AO691" s="218">
        <v>1061</v>
      </c>
      <c r="AP691" s="218">
        <v>1141</v>
      </c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</row>
    <row r="692" spans="1:52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>
        <v>3588</v>
      </c>
      <c r="AB692" s="17">
        <v>3667</v>
      </c>
      <c r="AC692" s="17">
        <v>3787</v>
      </c>
      <c r="AD692" s="17">
        <v>3893</v>
      </c>
      <c r="AE692" s="17">
        <v>3995</v>
      </c>
      <c r="AF692" s="17">
        <v>4110</v>
      </c>
      <c r="AG692" s="17">
        <v>3436</v>
      </c>
      <c r="AH692" s="17">
        <v>3533</v>
      </c>
      <c r="AI692" s="17">
        <v>3636</v>
      </c>
      <c r="AJ692" s="17">
        <v>3494</v>
      </c>
      <c r="AK692" s="17">
        <v>3633</v>
      </c>
      <c r="AL692" s="17">
        <v>3727</v>
      </c>
      <c r="AM692" s="17">
        <v>3846</v>
      </c>
      <c r="AN692" s="17">
        <v>3970</v>
      </c>
      <c r="AO692" s="218">
        <v>3858</v>
      </c>
      <c r="AP692" s="218">
        <v>3999</v>
      </c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</row>
    <row r="693" spans="1:52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>
        <v>2607</v>
      </c>
      <c r="AB693" s="17">
        <v>2656</v>
      </c>
      <c r="AC693" s="17">
        <v>2771</v>
      </c>
      <c r="AD693" s="17">
        <v>2872</v>
      </c>
      <c r="AE693" s="17">
        <v>2957</v>
      </c>
      <c r="AF693" s="17">
        <v>3046</v>
      </c>
      <c r="AG693" s="17">
        <v>2839</v>
      </c>
      <c r="AH693" s="17">
        <v>2930</v>
      </c>
      <c r="AI693" s="17">
        <v>3003</v>
      </c>
      <c r="AJ693" s="17">
        <v>2893</v>
      </c>
      <c r="AK693" s="17">
        <v>2995</v>
      </c>
      <c r="AL693" s="17">
        <v>3070</v>
      </c>
      <c r="AM693" s="17">
        <v>3177</v>
      </c>
      <c r="AN693" s="17">
        <v>3336</v>
      </c>
      <c r="AO693" s="218">
        <v>3256</v>
      </c>
      <c r="AP693" s="218">
        <v>3432</v>
      </c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</row>
    <row r="694" spans="1:52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>
        <v>8889</v>
      </c>
      <c r="AB694" s="17">
        <v>9108</v>
      </c>
      <c r="AC694" s="17">
        <v>9418</v>
      </c>
      <c r="AD694" s="17">
        <v>9735</v>
      </c>
      <c r="AE694" s="17">
        <v>10082</v>
      </c>
      <c r="AF694" s="17">
        <v>10478</v>
      </c>
      <c r="AG694" s="17">
        <v>9788</v>
      </c>
      <c r="AH694" s="17">
        <v>10116</v>
      </c>
      <c r="AI694" s="17">
        <v>10389</v>
      </c>
      <c r="AJ694" s="17">
        <v>9773</v>
      </c>
      <c r="AK694" s="17">
        <v>10160</v>
      </c>
      <c r="AL694" s="17">
        <v>10467</v>
      </c>
      <c r="AM694" s="17">
        <v>10726</v>
      </c>
      <c r="AN694" s="17">
        <v>10958</v>
      </c>
      <c r="AO694" s="218">
        <v>10215</v>
      </c>
      <c r="AP694" s="218">
        <v>10536</v>
      </c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</row>
    <row r="695" spans="1:52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>
        <v>14557</v>
      </c>
      <c r="AB695" s="17">
        <v>14910</v>
      </c>
      <c r="AC695" s="17">
        <v>15489</v>
      </c>
      <c r="AD695" s="17">
        <v>16124</v>
      </c>
      <c r="AE695" s="17">
        <v>16675</v>
      </c>
      <c r="AF695" s="17">
        <v>17247</v>
      </c>
      <c r="AG695" s="17">
        <v>16310</v>
      </c>
      <c r="AH695" s="17">
        <v>16831</v>
      </c>
      <c r="AI695" s="17">
        <v>17338</v>
      </c>
      <c r="AJ695" s="17">
        <v>16632</v>
      </c>
      <c r="AK695" s="17">
        <v>17432</v>
      </c>
      <c r="AL695" s="17">
        <v>18007</v>
      </c>
      <c r="AM695" s="17">
        <v>18457</v>
      </c>
      <c r="AN695" s="17">
        <v>18941</v>
      </c>
      <c r="AO695" s="218">
        <v>17819</v>
      </c>
      <c r="AP695" s="218">
        <v>18419</v>
      </c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1:52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>
        <v>3953</v>
      </c>
      <c r="AB696" s="17">
        <v>4108</v>
      </c>
      <c r="AC696" s="17">
        <v>4306</v>
      </c>
      <c r="AD696" s="17">
        <v>4506</v>
      </c>
      <c r="AE696" s="17">
        <v>4653</v>
      </c>
      <c r="AF696" s="17">
        <v>4813</v>
      </c>
      <c r="AG696" s="17">
        <v>4736</v>
      </c>
      <c r="AH696" s="17">
        <v>4853</v>
      </c>
      <c r="AI696" s="17">
        <v>5018</v>
      </c>
      <c r="AJ696" s="17">
        <v>5184</v>
      </c>
      <c r="AK696" s="17">
        <v>5455</v>
      </c>
      <c r="AL696" s="17">
        <v>5595</v>
      </c>
      <c r="AM696" s="17">
        <v>5741</v>
      </c>
      <c r="AN696" s="17">
        <v>5879</v>
      </c>
      <c r="AO696" s="218">
        <v>5812</v>
      </c>
      <c r="AP696" s="218">
        <v>6011</v>
      </c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</row>
    <row r="697" spans="1:52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>
        <v>5844</v>
      </c>
      <c r="AB697" s="17">
        <v>6013</v>
      </c>
      <c r="AC697" s="17">
        <v>6287</v>
      </c>
      <c r="AD697" s="17">
        <v>6555</v>
      </c>
      <c r="AE697" s="17">
        <v>6778</v>
      </c>
      <c r="AF697" s="17">
        <v>7027</v>
      </c>
      <c r="AG697" s="17">
        <v>6906</v>
      </c>
      <c r="AH697" s="17">
        <v>7114</v>
      </c>
      <c r="AI697" s="17">
        <v>7314</v>
      </c>
      <c r="AJ697" s="17">
        <v>7502</v>
      </c>
      <c r="AK697" s="17">
        <v>7881</v>
      </c>
      <c r="AL697" s="17">
        <v>8145</v>
      </c>
      <c r="AM697" s="17">
        <v>8326</v>
      </c>
      <c r="AN697" s="17">
        <v>8468</v>
      </c>
      <c r="AO697" s="218">
        <v>8269</v>
      </c>
      <c r="AP697" s="218">
        <v>8524</v>
      </c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</row>
    <row r="698" spans="1:52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>
        <v>2138</v>
      </c>
      <c r="AB698" s="17">
        <v>2214</v>
      </c>
      <c r="AC698" s="17">
        <v>2335</v>
      </c>
      <c r="AD698" s="17">
        <v>2452</v>
      </c>
      <c r="AE698" s="17">
        <v>2552</v>
      </c>
      <c r="AF698" s="17">
        <v>2651</v>
      </c>
      <c r="AG698" s="17">
        <v>2630</v>
      </c>
      <c r="AH698" s="17">
        <v>2721</v>
      </c>
      <c r="AI698" s="17">
        <v>2832</v>
      </c>
      <c r="AJ698" s="17">
        <v>3013</v>
      </c>
      <c r="AK698" s="17">
        <v>3195</v>
      </c>
      <c r="AL698" s="17">
        <v>3314</v>
      </c>
      <c r="AM698" s="17">
        <v>3371</v>
      </c>
      <c r="AN698" s="17">
        <v>3436</v>
      </c>
      <c r="AO698" s="218">
        <v>3468</v>
      </c>
      <c r="AP698" s="218">
        <v>3574</v>
      </c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</row>
    <row r="699" spans="1:52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>
        <v>1389</v>
      </c>
      <c r="AB699" s="17">
        <v>1421</v>
      </c>
      <c r="AC699" s="17">
        <v>1508</v>
      </c>
      <c r="AD699" s="17">
        <v>1568</v>
      </c>
      <c r="AE699" s="17">
        <v>1628</v>
      </c>
      <c r="AF699" s="17">
        <v>1701</v>
      </c>
      <c r="AG699" s="17">
        <v>1675</v>
      </c>
      <c r="AH699" s="17">
        <v>1704</v>
      </c>
      <c r="AI699" s="17">
        <v>1768</v>
      </c>
      <c r="AJ699" s="17">
        <v>1841</v>
      </c>
      <c r="AK699" s="17">
        <v>1929</v>
      </c>
      <c r="AL699" s="17">
        <v>1994</v>
      </c>
      <c r="AM699" s="17">
        <v>2033</v>
      </c>
      <c r="AN699" s="17">
        <v>2098</v>
      </c>
      <c r="AO699" s="218">
        <v>2088</v>
      </c>
      <c r="AP699" s="218">
        <v>2159</v>
      </c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</row>
    <row r="700" spans="1:52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>
        <v>2066</v>
      </c>
      <c r="AB700" s="17">
        <v>2139</v>
      </c>
      <c r="AC700" s="17">
        <v>2259</v>
      </c>
      <c r="AD700" s="17">
        <v>2379</v>
      </c>
      <c r="AE700" s="17">
        <v>2456</v>
      </c>
      <c r="AF700" s="17">
        <v>2548</v>
      </c>
      <c r="AG700" s="17">
        <v>2549</v>
      </c>
      <c r="AH700" s="17">
        <v>2644</v>
      </c>
      <c r="AI700" s="17">
        <v>2735</v>
      </c>
      <c r="AJ700" s="17">
        <v>2863</v>
      </c>
      <c r="AK700" s="17">
        <v>3009</v>
      </c>
      <c r="AL700" s="17">
        <v>3108</v>
      </c>
      <c r="AM700" s="17">
        <v>3190</v>
      </c>
      <c r="AN700" s="17">
        <v>3265</v>
      </c>
      <c r="AO700" s="218">
        <v>3249</v>
      </c>
      <c r="AP700" s="218">
        <v>3381</v>
      </c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1:52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>
        <v>1484</v>
      </c>
      <c r="AB701" s="17">
        <v>1535</v>
      </c>
      <c r="AC701" s="17">
        <v>1630</v>
      </c>
      <c r="AD701" s="17">
        <v>1716</v>
      </c>
      <c r="AE701" s="17">
        <v>1797</v>
      </c>
      <c r="AF701" s="17">
        <v>1874</v>
      </c>
      <c r="AG701" s="17">
        <v>1884</v>
      </c>
      <c r="AH701" s="17">
        <v>1950</v>
      </c>
      <c r="AI701" s="17">
        <v>2010</v>
      </c>
      <c r="AJ701" s="17">
        <v>2115</v>
      </c>
      <c r="AK701" s="17">
        <v>2250</v>
      </c>
      <c r="AL701" s="17">
        <v>2329</v>
      </c>
      <c r="AM701" s="17">
        <v>2374</v>
      </c>
      <c r="AN701" s="17">
        <v>2434</v>
      </c>
      <c r="AO701" s="218">
        <v>2448</v>
      </c>
      <c r="AP701" s="218">
        <v>2516</v>
      </c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</row>
    <row r="702" spans="1:52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>
        <v>245</v>
      </c>
      <c r="AB702" s="17">
        <v>259</v>
      </c>
      <c r="AC702" s="17">
        <v>271</v>
      </c>
      <c r="AD702" s="17">
        <v>296</v>
      </c>
      <c r="AE702" s="17">
        <v>306</v>
      </c>
      <c r="AF702" s="17">
        <v>321</v>
      </c>
      <c r="AG702" s="17">
        <v>330</v>
      </c>
      <c r="AH702" s="17">
        <v>344</v>
      </c>
      <c r="AI702" s="17">
        <v>362</v>
      </c>
      <c r="AJ702" s="17">
        <v>375</v>
      </c>
      <c r="AK702" s="17">
        <v>390</v>
      </c>
      <c r="AL702" s="17">
        <v>400</v>
      </c>
      <c r="AM702" s="17">
        <v>410</v>
      </c>
      <c r="AN702" s="17">
        <v>421</v>
      </c>
      <c r="AO702" s="218">
        <v>413</v>
      </c>
      <c r="AP702" s="218">
        <v>436</v>
      </c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</row>
    <row r="703" spans="1:52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>
        <v>58</v>
      </c>
      <c r="AB703" s="17">
        <v>63</v>
      </c>
      <c r="AC703" s="17">
        <v>64</v>
      </c>
      <c r="AD703" s="17">
        <v>66</v>
      </c>
      <c r="AE703" s="17">
        <v>69</v>
      </c>
      <c r="AF703" s="17">
        <v>70</v>
      </c>
      <c r="AG703" s="17">
        <v>66</v>
      </c>
      <c r="AH703" s="17">
        <v>71</v>
      </c>
      <c r="AI703" s="17">
        <v>73</v>
      </c>
      <c r="AJ703" s="17">
        <v>75</v>
      </c>
      <c r="AK703" s="17">
        <v>76</v>
      </c>
      <c r="AL703" s="17">
        <v>76</v>
      </c>
      <c r="AM703" s="17">
        <v>77</v>
      </c>
      <c r="AN703" s="17">
        <v>78</v>
      </c>
      <c r="AO703" s="218">
        <v>75</v>
      </c>
      <c r="AP703" s="218">
        <v>77</v>
      </c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</row>
    <row r="704" spans="1:52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>
        <v>0</v>
      </c>
      <c r="AB704" s="17">
        <v>0</v>
      </c>
      <c r="AC704" s="17">
        <v>0</v>
      </c>
      <c r="AD704" s="17">
        <v>17</v>
      </c>
      <c r="AE704" s="17">
        <v>20</v>
      </c>
      <c r="AF704" s="17">
        <v>20</v>
      </c>
      <c r="AG704" s="17">
        <v>20</v>
      </c>
      <c r="AH704" s="17">
        <v>20</v>
      </c>
      <c r="AI704" s="17">
        <v>20</v>
      </c>
      <c r="AJ704" s="17">
        <v>20</v>
      </c>
      <c r="AK704" s="17">
        <v>22</v>
      </c>
      <c r="AL704" s="17">
        <v>22</v>
      </c>
      <c r="AM704" s="17">
        <v>23</v>
      </c>
      <c r="AN704" s="17">
        <v>23</v>
      </c>
      <c r="AO704" s="218">
        <v>25</v>
      </c>
      <c r="AP704" s="218">
        <v>25</v>
      </c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</row>
    <row r="705" spans="1:52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>
        <v>0</v>
      </c>
      <c r="AB705" s="17">
        <v>0</v>
      </c>
      <c r="AC705" s="17">
        <v>0</v>
      </c>
      <c r="AD705" s="17">
        <v>4</v>
      </c>
      <c r="AE705" s="17">
        <v>4</v>
      </c>
      <c r="AF705" s="17">
        <v>5</v>
      </c>
      <c r="AG705" s="17">
        <v>5</v>
      </c>
      <c r="AH705" s="17">
        <v>5</v>
      </c>
      <c r="AI705" s="17">
        <v>5</v>
      </c>
      <c r="AJ705" s="17">
        <v>5</v>
      </c>
      <c r="AK705" s="17">
        <v>5</v>
      </c>
      <c r="AL705" s="17">
        <v>5</v>
      </c>
      <c r="AM705" s="17">
        <v>5</v>
      </c>
      <c r="AN705" s="17">
        <v>5</v>
      </c>
      <c r="AO705" s="218">
        <v>4</v>
      </c>
      <c r="AP705" s="218">
        <v>4</v>
      </c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</row>
    <row r="706" spans="1:52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>
        <v>0</v>
      </c>
      <c r="AB706" s="17">
        <v>0</v>
      </c>
      <c r="AC706" s="17">
        <v>0</v>
      </c>
      <c r="AD706" s="17">
        <v>1</v>
      </c>
      <c r="AE706" s="17">
        <v>1</v>
      </c>
      <c r="AF706" s="17">
        <v>1</v>
      </c>
      <c r="AG706" s="17">
        <v>1</v>
      </c>
      <c r="AH706" s="17">
        <v>1</v>
      </c>
      <c r="AI706" s="17">
        <v>1</v>
      </c>
      <c r="AJ706" s="17">
        <v>1</v>
      </c>
      <c r="AK706" s="17">
        <v>1</v>
      </c>
      <c r="AL706" s="17">
        <v>1</v>
      </c>
      <c r="AM706" s="17">
        <v>1</v>
      </c>
      <c r="AN706" s="17">
        <v>1</v>
      </c>
      <c r="AO706" s="218">
        <v>1</v>
      </c>
      <c r="AP706" s="218">
        <v>1</v>
      </c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</row>
    <row r="707" spans="1:52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  <c r="AF707" s="17">
        <v>0</v>
      </c>
      <c r="AG707" s="17">
        <v>0</v>
      </c>
      <c r="AH707" s="17">
        <v>0</v>
      </c>
      <c r="AI707" s="17">
        <v>0</v>
      </c>
      <c r="AJ707" s="17">
        <v>0</v>
      </c>
      <c r="AK707" s="17">
        <v>0</v>
      </c>
      <c r="AL707" s="17">
        <v>0</v>
      </c>
      <c r="AM707" s="17">
        <v>0</v>
      </c>
      <c r="AN707" s="17">
        <v>0</v>
      </c>
      <c r="AO707" s="218">
        <v>0</v>
      </c>
      <c r="AP707" s="218">
        <v>0</v>
      </c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</row>
    <row r="708" spans="1:52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>
        <v>0</v>
      </c>
      <c r="AB708" s="17">
        <v>0</v>
      </c>
      <c r="AC708" s="17">
        <v>0</v>
      </c>
      <c r="AD708" s="17">
        <v>1</v>
      </c>
      <c r="AE708" s="17">
        <v>1</v>
      </c>
      <c r="AF708" s="17">
        <v>1</v>
      </c>
      <c r="AG708" s="17">
        <v>1</v>
      </c>
      <c r="AH708" s="17">
        <v>1</v>
      </c>
      <c r="AI708" s="17">
        <v>1</v>
      </c>
      <c r="AJ708" s="17">
        <v>1</v>
      </c>
      <c r="AK708" s="17">
        <v>1</v>
      </c>
      <c r="AL708" s="17">
        <v>1</v>
      </c>
      <c r="AM708" s="17">
        <v>1</v>
      </c>
      <c r="AN708" s="17">
        <v>1</v>
      </c>
      <c r="AO708" s="218">
        <v>1</v>
      </c>
      <c r="AP708" s="218">
        <v>1</v>
      </c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1:52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>
        <v>0</v>
      </c>
      <c r="AB709" s="17">
        <v>0</v>
      </c>
      <c r="AC709" s="17">
        <v>0</v>
      </c>
      <c r="AD709" s="17">
        <v>0</v>
      </c>
      <c r="AE709" s="17">
        <v>0</v>
      </c>
      <c r="AF709" s="17">
        <v>0</v>
      </c>
      <c r="AG709" s="17">
        <v>0</v>
      </c>
      <c r="AH709" s="17">
        <v>0</v>
      </c>
      <c r="AI709" s="17">
        <v>0</v>
      </c>
      <c r="AJ709" s="17">
        <v>0</v>
      </c>
      <c r="AK709" s="17">
        <v>0</v>
      </c>
      <c r="AL709" s="17">
        <v>0</v>
      </c>
      <c r="AM709" s="17">
        <v>0</v>
      </c>
      <c r="AN709" s="17">
        <v>0</v>
      </c>
      <c r="AO709" s="218">
        <v>0</v>
      </c>
      <c r="AP709" s="218">
        <v>0</v>
      </c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1:52" x14ac:dyDescent="0.2">
      <c r="C710" s="7"/>
      <c r="D710" s="7"/>
      <c r="E710" s="7"/>
      <c r="F710" s="7"/>
    </row>
    <row r="711" spans="1:52" ht="18" x14ac:dyDescent="0.25">
      <c r="A711" s="97" t="s">
        <v>262</v>
      </c>
      <c r="B711" s="51"/>
      <c r="C711" s="7"/>
      <c r="D711" s="7"/>
      <c r="E711" s="7"/>
      <c r="F711" s="7"/>
    </row>
    <row r="712" spans="1:52" s="19" customFormat="1" x14ac:dyDescent="0.2">
      <c r="A712" s="28" t="s">
        <v>263</v>
      </c>
      <c r="B712" s="32"/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6337432.71</v>
      </c>
      <c r="R712" s="19">
        <v>7305650.3099999996</v>
      </c>
      <c r="S712" s="19">
        <v>7052777.0599999996</v>
      </c>
      <c r="T712" s="19">
        <v>7015920.2000000002</v>
      </c>
      <c r="U712" s="19">
        <v>7323566.5999999996</v>
      </c>
      <c r="V712" s="19">
        <v>7127809.6100000003</v>
      </c>
      <c r="W712" s="19">
        <v>6935289.2000000002</v>
      </c>
      <c r="X712" s="19">
        <v>7311143.5099999998</v>
      </c>
      <c r="Y712" s="19">
        <v>7221162.7000000002</v>
      </c>
      <c r="Z712" s="19">
        <v>6614048.5499999998</v>
      </c>
      <c r="AA712" s="19">
        <v>9435573.8499999996</v>
      </c>
      <c r="AB712" s="19">
        <v>6472192.0099999998</v>
      </c>
      <c r="AC712" s="19">
        <v>6215093.29</v>
      </c>
      <c r="AD712" s="19">
        <v>7894330.9100000001</v>
      </c>
      <c r="AE712" s="19">
        <v>7976973.9400000004</v>
      </c>
      <c r="AF712" s="19">
        <v>8405557.9900000002</v>
      </c>
      <c r="AG712" s="19">
        <v>9294540.7200000007</v>
      </c>
      <c r="AH712" s="19">
        <v>9186189.0399999991</v>
      </c>
      <c r="AI712" s="19">
        <v>9608533.9299999997</v>
      </c>
      <c r="AJ712" s="19">
        <v>9263555.8599999994</v>
      </c>
      <c r="AK712" s="19">
        <v>10244242.619999999</v>
      </c>
      <c r="AL712" s="19">
        <v>11256572.539999999</v>
      </c>
      <c r="AM712" s="19">
        <v>12923282.439999999</v>
      </c>
      <c r="AN712" s="19">
        <v>9122177.8800000008</v>
      </c>
      <c r="AO712" s="224">
        <v>10241270.16</v>
      </c>
      <c r="AP712" s="224">
        <v>11149610.15</v>
      </c>
    </row>
    <row r="713" spans="1:52" x14ac:dyDescent="0.2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0.28937423097210002</v>
      </c>
      <c r="R713" s="18">
        <v>0.29781237126810001</v>
      </c>
      <c r="S713" s="18">
        <v>0.28273027002209999</v>
      </c>
      <c r="T713" s="18">
        <v>0.27784489007009999</v>
      </c>
      <c r="U713" s="18">
        <v>0.27553490935570002</v>
      </c>
      <c r="V713" s="18">
        <v>0.26509894872919998</v>
      </c>
      <c r="W713" s="18">
        <v>0.2570661961995</v>
      </c>
      <c r="X713" s="18">
        <v>0.25767671174149998</v>
      </c>
      <c r="Y713" s="18">
        <v>0.24878207767259999</v>
      </c>
      <c r="Z713" s="18">
        <v>0.2424126072585</v>
      </c>
      <c r="AA713" s="18">
        <v>0.26564532916990002</v>
      </c>
      <c r="AB713" s="18">
        <v>0.23568393683809999</v>
      </c>
      <c r="AC713" s="18">
        <v>0.22189916580409999</v>
      </c>
      <c r="AD713" s="18">
        <v>0.23376585294329999</v>
      </c>
      <c r="AE713" s="18">
        <v>0.2325762731088</v>
      </c>
      <c r="AF713" s="18">
        <v>0.23624639868290001</v>
      </c>
      <c r="AG713" s="18">
        <v>0.26104727272729999</v>
      </c>
      <c r="AH713" s="18">
        <v>0.2584970641373</v>
      </c>
      <c r="AI713" s="18">
        <v>0.25850070411940002</v>
      </c>
      <c r="AJ713" s="18">
        <v>0.27534123965090002</v>
      </c>
      <c r="AK713" s="18">
        <v>0.27872015435320002</v>
      </c>
      <c r="AL713" s="18">
        <v>0.28331273176760002</v>
      </c>
      <c r="AM713" s="18">
        <v>0.29291356524380002</v>
      </c>
      <c r="AN713" s="18">
        <v>0.26114970177460001</v>
      </c>
      <c r="AO713" s="220">
        <v>0.28376400524880002</v>
      </c>
      <c r="AP713" s="220">
        <v>0.28358970620399998</v>
      </c>
      <c r="AQ713" s="18"/>
      <c r="AR713" s="18"/>
      <c r="AS713" s="18"/>
      <c r="AT713" s="18"/>
    </row>
    <row r="714" spans="1:52" s="19" customFormat="1" x14ac:dyDescent="0.2">
      <c r="A714" s="28" t="s">
        <v>733</v>
      </c>
      <c r="B714" s="32"/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139</v>
      </c>
      <c r="R714" s="19">
        <v>158</v>
      </c>
      <c r="S714" s="19">
        <v>147</v>
      </c>
      <c r="T714" s="19">
        <v>141</v>
      </c>
      <c r="U714" s="19">
        <v>144</v>
      </c>
      <c r="V714" s="19">
        <v>136</v>
      </c>
      <c r="W714" s="19">
        <v>127</v>
      </c>
      <c r="X714" s="19">
        <v>131</v>
      </c>
      <c r="Y714" s="19">
        <v>124</v>
      </c>
      <c r="Z714" s="19">
        <v>110</v>
      </c>
      <c r="AA714" s="19">
        <v>153</v>
      </c>
      <c r="AB714" s="19">
        <v>103</v>
      </c>
      <c r="AC714" s="19">
        <v>95</v>
      </c>
      <c r="AD714" s="19">
        <v>116</v>
      </c>
      <c r="AE714" s="19">
        <v>113</v>
      </c>
      <c r="AF714" s="19">
        <v>115</v>
      </c>
      <c r="AG714" s="19">
        <v>135</v>
      </c>
      <c r="AH714" s="19">
        <v>130</v>
      </c>
      <c r="AI714" s="19">
        <v>131</v>
      </c>
      <c r="AJ714" s="19">
        <v>130</v>
      </c>
      <c r="AK714" s="19">
        <v>137</v>
      </c>
      <c r="AL714" s="19">
        <v>146</v>
      </c>
      <c r="AM714" s="19">
        <v>164</v>
      </c>
      <c r="AN714" s="19">
        <v>112</v>
      </c>
      <c r="AO714" s="224">
        <v>129</v>
      </c>
      <c r="AP714" s="224">
        <v>135</v>
      </c>
    </row>
    <row r="715" spans="1:52" x14ac:dyDescent="0.2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2.1</v>
      </c>
      <c r="R715" s="7">
        <v>2.39</v>
      </c>
      <c r="S715" s="7">
        <v>2.2400000000000002</v>
      </c>
      <c r="T715" s="7">
        <v>2.21</v>
      </c>
      <c r="U715" s="7">
        <v>2.2400000000000002</v>
      </c>
      <c r="V715" s="7">
        <v>2.09</v>
      </c>
      <c r="W715" s="7">
        <v>1.96</v>
      </c>
      <c r="X715" s="7">
        <v>2.09</v>
      </c>
      <c r="Y715" s="7">
        <v>1.94</v>
      </c>
      <c r="Z715" s="7">
        <v>1.76</v>
      </c>
      <c r="AA715" s="7">
        <v>2.35</v>
      </c>
      <c r="AB715" s="7">
        <v>1.62</v>
      </c>
      <c r="AC715" s="7">
        <v>1.5</v>
      </c>
      <c r="AD715" s="7">
        <v>1.8</v>
      </c>
      <c r="AE715" s="7">
        <v>1.77</v>
      </c>
      <c r="AF715" s="7">
        <v>1.82</v>
      </c>
      <c r="AG715" s="7">
        <v>2.16</v>
      </c>
      <c r="AH715" s="7">
        <v>2.1</v>
      </c>
      <c r="AI715" s="7">
        <v>2.12</v>
      </c>
      <c r="AJ715" s="7">
        <v>2.11</v>
      </c>
      <c r="AK715" s="7">
        <v>2.23</v>
      </c>
      <c r="AL715" s="7">
        <v>2.39</v>
      </c>
      <c r="AM715" s="7">
        <v>2.62</v>
      </c>
      <c r="AN715" s="7">
        <v>1.88</v>
      </c>
      <c r="AO715" s="7">
        <v>2.19</v>
      </c>
      <c r="AP715" s="7">
        <v>2.25</v>
      </c>
    </row>
    <row r="716" spans="1:52" s="19" customFormat="1" x14ac:dyDescent="0.2">
      <c r="A716" s="28" t="s">
        <v>264</v>
      </c>
      <c r="B716" s="32"/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66.279399999999995</v>
      </c>
      <c r="R716" s="19">
        <v>66.347399999999993</v>
      </c>
      <c r="S716" s="19">
        <v>65.779200000000003</v>
      </c>
      <c r="T716" s="19">
        <v>63.918799999999997</v>
      </c>
      <c r="U716" s="19">
        <v>64.292599999999993</v>
      </c>
      <c r="V716" s="19">
        <v>64.941699999999997</v>
      </c>
      <c r="W716" s="19">
        <v>64.941999999999993</v>
      </c>
      <c r="X716" s="19">
        <v>62.560099999999998</v>
      </c>
      <c r="Y716" s="19">
        <v>63.836300000000001</v>
      </c>
      <c r="Z716" s="19">
        <v>62.816200000000002</v>
      </c>
      <c r="AA716" s="19">
        <v>65.3352</v>
      </c>
      <c r="AB716" s="19">
        <v>63.347299999999997</v>
      </c>
      <c r="AC716" s="19">
        <v>62.9893</v>
      </c>
      <c r="AD716" s="19">
        <v>64.113799999999998</v>
      </c>
      <c r="AE716" s="19">
        <v>63.739800000000002</v>
      </c>
      <c r="AF716" s="19">
        <v>63.284399999999998</v>
      </c>
      <c r="AG716" s="19">
        <v>62.441499999999998</v>
      </c>
      <c r="AH716" s="19">
        <v>61.608899999999998</v>
      </c>
      <c r="AI716" s="19">
        <v>62.0274</v>
      </c>
      <c r="AJ716" s="19">
        <v>61.426600000000001</v>
      </c>
      <c r="AK716" s="19">
        <v>61.467199999999998</v>
      </c>
      <c r="AL716" s="19">
        <v>61.313299999999998</v>
      </c>
      <c r="AM716" s="19">
        <v>62.465699999999998</v>
      </c>
      <c r="AN716" s="19">
        <v>59.613100000000003</v>
      </c>
      <c r="AO716" s="224">
        <v>58.962200000000003</v>
      </c>
      <c r="AP716" s="224">
        <v>60.1907</v>
      </c>
    </row>
    <row r="717" spans="1:52" ht="12.75" x14ac:dyDescent="0.2">
      <c r="A717" s="49" t="s">
        <v>265</v>
      </c>
      <c r="B717" s="50"/>
      <c r="C717" s="7"/>
      <c r="D717" s="7"/>
      <c r="E717" s="7"/>
      <c r="F717" s="7"/>
    </row>
    <row r="718" spans="1:52" x14ac:dyDescent="0.2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0.71814613526570004</v>
      </c>
      <c r="R718" s="18">
        <v>0.7085041858876</v>
      </c>
      <c r="S718" s="18">
        <v>0.72386543237750001</v>
      </c>
      <c r="T718" s="18">
        <v>0.72844298332479995</v>
      </c>
      <c r="U718" s="18">
        <v>0.73186728395059997</v>
      </c>
      <c r="V718" s="18">
        <v>0.74133542929859997</v>
      </c>
      <c r="W718" s="18">
        <v>0.74914672686229999</v>
      </c>
      <c r="X718" s="18">
        <v>0.74786520012650004</v>
      </c>
      <c r="Y718" s="18">
        <v>0.75610870448080003</v>
      </c>
      <c r="Z718" s="18">
        <v>0.76327876382009996</v>
      </c>
      <c r="AA718" s="18">
        <v>0.74028947452689997</v>
      </c>
      <c r="AB718" s="18">
        <v>0.77056283803790004</v>
      </c>
      <c r="AC718" s="18">
        <v>0.78123770020289995</v>
      </c>
      <c r="AD718" s="18">
        <v>0.76878098571010001</v>
      </c>
      <c r="AE718" s="18">
        <v>0.77026226734350001</v>
      </c>
      <c r="AF718" s="18">
        <v>0.76659073237940001</v>
      </c>
      <c r="AG718" s="18">
        <v>0.74249783174329997</v>
      </c>
      <c r="AH718" s="18">
        <v>0.74476382868290003</v>
      </c>
      <c r="AI718" s="18">
        <v>0.74467564924480001</v>
      </c>
      <c r="AJ718" s="18">
        <v>0.72835083041719995</v>
      </c>
      <c r="AK718" s="18">
        <v>0.72508545360239995</v>
      </c>
      <c r="AL718" s="18">
        <v>0.72073572120039997</v>
      </c>
      <c r="AM718" s="18">
        <v>0.7116156044727</v>
      </c>
      <c r="AN718" s="18">
        <v>0.74407732565910001</v>
      </c>
      <c r="AO718" s="220">
        <v>0.72161268177000004</v>
      </c>
      <c r="AP718" s="220">
        <v>0.72163721601149999</v>
      </c>
      <c r="AQ718" s="18"/>
      <c r="AR718" s="18"/>
      <c r="AS718" s="18"/>
      <c r="AT718" s="18"/>
    </row>
    <row r="719" spans="1:52" x14ac:dyDescent="0.2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4.2960662525880003E-2</v>
      </c>
      <c r="R719" s="18">
        <v>3.9125234922259999E-2</v>
      </c>
      <c r="S719" s="18">
        <v>4.0538598903920003E-2</v>
      </c>
      <c r="T719" s="18">
        <v>4.0282013704600002E-2</v>
      </c>
      <c r="U719" s="18">
        <v>3.9255401234569998E-2</v>
      </c>
      <c r="V719" s="18">
        <v>3.978591211917E-2</v>
      </c>
      <c r="W719" s="18">
        <v>3.998194130926E-2</v>
      </c>
      <c r="X719" s="18">
        <v>3.8496679200200001E-2</v>
      </c>
      <c r="Y719" s="18">
        <v>3.7430621361849999E-2</v>
      </c>
      <c r="Z719" s="18">
        <v>3.7744824644860002E-2</v>
      </c>
      <c r="AA719" s="18">
        <v>3.2982164014220001E-2</v>
      </c>
      <c r="AB719" s="18">
        <v>4.0260610689399998E-2</v>
      </c>
      <c r="AC719" s="18">
        <v>4.0600684247179997E-2</v>
      </c>
      <c r="AD719" s="18">
        <v>3.748906386702E-2</v>
      </c>
      <c r="AE719" s="18">
        <v>3.7239142695999997E-2</v>
      </c>
      <c r="AF719" s="18">
        <v>3.7621574431519998E-2</v>
      </c>
      <c r="AG719" s="18">
        <v>3.9259901705699998E-2</v>
      </c>
      <c r="AH719" s="18">
        <v>4.0640826003390002E-2</v>
      </c>
      <c r="AI719" s="18">
        <v>3.9647397587740003E-2</v>
      </c>
      <c r="AJ719" s="18">
        <v>4.4242626228959997E-2</v>
      </c>
      <c r="AK719" s="18">
        <v>4.3770864644149997E-2</v>
      </c>
      <c r="AL719" s="18">
        <v>4.2620200064540002E-2</v>
      </c>
      <c r="AM719" s="18">
        <v>3.9487539487539997E-2</v>
      </c>
      <c r="AN719" s="18">
        <v>4.5147110609209999E-2</v>
      </c>
      <c r="AO719" s="220">
        <v>4.723210385071E-2</v>
      </c>
      <c r="AP719" s="220">
        <v>4.5726649837719999E-2</v>
      </c>
      <c r="AQ719" s="18"/>
      <c r="AR719" s="18"/>
      <c r="AS719" s="18"/>
      <c r="AT719" s="18"/>
    </row>
    <row r="720" spans="1:52" x14ac:dyDescent="0.2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8.3980331262939995E-2</v>
      </c>
      <c r="R720" s="18">
        <v>8.7626003758759993E-2</v>
      </c>
      <c r="S720" s="18">
        <v>8.1282456536460004E-2</v>
      </c>
      <c r="T720" s="18">
        <v>7.8167703093439997E-2</v>
      </c>
      <c r="U720" s="18">
        <v>7.5115740740739997E-2</v>
      </c>
      <c r="V720" s="18">
        <v>7.3321356388950001E-2</v>
      </c>
      <c r="W720" s="18">
        <v>7.196388261851E-2</v>
      </c>
      <c r="X720" s="18">
        <v>7.1230277260430006E-2</v>
      </c>
      <c r="Y720" s="18">
        <v>7.1527683768780007E-2</v>
      </c>
      <c r="Z720" s="18">
        <v>7.0913027787799995E-2</v>
      </c>
      <c r="AA720" s="18">
        <v>6.8574081782959997E-2</v>
      </c>
      <c r="AB720" s="18">
        <v>7.2010848387549994E-2</v>
      </c>
      <c r="AC720" s="18">
        <v>6.6926034696780004E-2</v>
      </c>
      <c r="AD720" s="18">
        <v>6.6739574219890005E-2</v>
      </c>
      <c r="AE720" s="18">
        <v>6.7992103778910004E-2</v>
      </c>
      <c r="AF720" s="18">
        <v>6.8327217667680004E-2</v>
      </c>
      <c r="AG720" s="18">
        <v>7.3417172593240002E-2</v>
      </c>
      <c r="AH720" s="18">
        <v>7.3145069651950001E-2</v>
      </c>
      <c r="AI720" s="18">
        <v>7.2191133326090007E-2</v>
      </c>
      <c r="AJ720" s="18">
        <v>8.1278120313279995E-2</v>
      </c>
      <c r="AK720" s="18">
        <v>7.8643914506500004E-2</v>
      </c>
      <c r="AL720" s="18">
        <v>7.7805743788320003E-2</v>
      </c>
      <c r="AM720" s="18">
        <v>7.5289575289579996E-2</v>
      </c>
      <c r="AN720" s="18">
        <v>7.9001372141879994E-2</v>
      </c>
      <c r="AO720" s="220">
        <v>8.2181863571120006E-2</v>
      </c>
      <c r="AP720" s="220">
        <v>8.1812717874739996E-2</v>
      </c>
      <c r="AQ720" s="18"/>
      <c r="AR720" s="18"/>
      <c r="AS720" s="18"/>
      <c r="AT720" s="18"/>
    </row>
    <row r="721" spans="1:46" x14ac:dyDescent="0.2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7.3218599033819998E-2</v>
      </c>
      <c r="R721" s="18">
        <v>7.2356056723049997E-2</v>
      </c>
      <c r="S721" s="18">
        <v>6.85358894887E-2</v>
      </c>
      <c r="T721" s="18">
        <v>6.8087297500689994E-2</v>
      </c>
      <c r="U721" s="18">
        <v>6.9772376543210002E-2</v>
      </c>
      <c r="V721" s="18">
        <v>6.6191331686500002E-2</v>
      </c>
      <c r="W721" s="18">
        <v>6.34762979684E-2</v>
      </c>
      <c r="X721" s="18">
        <v>6.4448114699369993E-2</v>
      </c>
      <c r="Y721" s="18">
        <v>6.2711520238260002E-2</v>
      </c>
      <c r="Z721" s="18">
        <v>6.2661986155310004E-2</v>
      </c>
      <c r="AA721" s="18">
        <v>6.5900284991510003E-2</v>
      </c>
      <c r="AB721" s="18">
        <v>5.7421637545400001E-2</v>
      </c>
      <c r="AC721" s="18">
        <v>5.5481546519730002E-2</v>
      </c>
      <c r="AD721" s="18">
        <v>5.8136482939630002E-2</v>
      </c>
      <c r="AE721" s="18">
        <v>5.76565143824E-2</v>
      </c>
      <c r="AF721" s="18">
        <v>5.9651611671149997E-2</v>
      </c>
      <c r="AG721" s="18">
        <v>6.4411679676210004E-2</v>
      </c>
      <c r="AH721" s="18">
        <v>6.4082600339489995E-2</v>
      </c>
      <c r="AI721" s="18">
        <v>6.5834510485709999E-2</v>
      </c>
      <c r="AJ721" s="18">
        <v>6.9057934788649994E-2</v>
      </c>
      <c r="AK721" s="18">
        <v>7.0065303842420004E-2</v>
      </c>
      <c r="AL721" s="18">
        <v>7.0513068731849995E-2</v>
      </c>
      <c r="AM721" s="18">
        <v>7.4424610138900005E-2</v>
      </c>
      <c r="AN721" s="18">
        <v>6.4235668403090002E-2</v>
      </c>
      <c r="AO721" s="220">
        <v>7.2233664107840004E-2</v>
      </c>
      <c r="AP721" s="220">
        <v>7.0164683255200005E-2</v>
      </c>
      <c r="AQ721" s="18"/>
      <c r="AR721" s="18"/>
      <c r="AS721" s="18"/>
      <c r="AT721" s="18"/>
    </row>
    <row r="722" spans="1:46" x14ac:dyDescent="0.2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4.5031055900620003E-2</v>
      </c>
      <c r="R722" s="18">
        <v>4.9483171023410003E-2</v>
      </c>
      <c r="S722" s="18">
        <v>4.5013239188000001E-2</v>
      </c>
      <c r="T722" s="18">
        <v>4.5965857329580001E-2</v>
      </c>
      <c r="U722" s="18">
        <v>4.3807870370369997E-2</v>
      </c>
      <c r="V722" s="18">
        <v>4.2705292312299997E-2</v>
      </c>
      <c r="W722" s="18">
        <v>4.0252821670429997E-2</v>
      </c>
      <c r="X722" s="18">
        <v>4.218645675932E-2</v>
      </c>
      <c r="Y722" s="18">
        <v>3.9444294030050002E-2</v>
      </c>
      <c r="Z722" s="18">
        <v>3.6957448902599999E-2</v>
      </c>
      <c r="AA722" s="18">
        <v>4.6815459989109999E-2</v>
      </c>
      <c r="AB722" s="18">
        <v>3.3885624327820003E-2</v>
      </c>
      <c r="AC722" s="18">
        <v>3.2289805928120002E-2</v>
      </c>
      <c r="AD722" s="18">
        <v>3.7037037037039998E-2</v>
      </c>
      <c r="AE722" s="18">
        <v>3.5956006768190003E-2</v>
      </c>
      <c r="AF722" s="18">
        <v>3.6080153869240003E-2</v>
      </c>
      <c r="AG722" s="18">
        <v>4.249783174328E-2</v>
      </c>
      <c r="AH722" s="18">
        <v>4.099154076007E-2</v>
      </c>
      <c r="AI722" s="18">
        <v>4.0571009453439999E-2</v>
      </c>
      <c r="AJ722" s="18">
        <v>4.3020607676499997E-2</v>
      </c>
      <c r="AK722" s="18">
        <v>4.450237408063E-2</v>
      </c>
      <c r="AL722" s="18">
        <v>4.6311713455949997E-2</v>
      </c>
      <c r="AM722" s="18">
        <v>5.143408714837E-2</v>
      </c>
      <c r="AN722" s="18">
        <v>3.9282114798490003E-2</v>
      </c>
      <c r="AO722" s="220">
        <v>4.3025650627219997E-2</v>
      </c>
      <c r="AP722" s="220">
        <v>4.4392354850340002E-2</v>
      </c>
      <c r="AQ722" s="18"/>
      <c r="AR722" s="18"/>
      <c r="AS722" s="18"/>
      <c r="AT722" s="18"/>
    </row>
    <row r="723" spans="1:46" x14ac:dyDescent="0.2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2.5405452035890001E-2</v>
      </c>
      <c r="R723" s="18">
        <v>2.8511019989749999E-2</v>
      </c>
      <c r="S723" s="18">
        <v>2.7853609474739999E-2</v>
      </c>
      <c r="T723" s="18">
        <v>2.732997979958E-2</v>
      </c>
      <c r="U723" s="18">
        <v>2.760416666667E-2</v>
      </c>
      <c r="V723" s="18">
        <v>2.483344561719E-2</v>
      </c>
      <c r="W723" s="18">
        <v>2.4126410835209999E-2</v>
      </c>
      <c r="X723" s="18">
        <v>2.5160768879360002E-2</v>
      </c>
      <c r="Y723" s="18">
        <v>2.213347773115E-2</v>
      </c>
      <c r="Z723" s="18">
        <v>1.9946852137399999E-2</v>
      </c>
      <c r="AA723" s="18">
        <v>3.1541195683500001E-2</v>
      </c>
      <c r="AB723" s="18">
        <v>1.820534002525E-2</v>
      </c>
      <c r="AC723" s="18">
        <v>1.6349268824369999E-2</v>
      </c>
      <c r="AD723" s="18">
        <v>2.20180810732E-2</v>
      </c>
      <c r="AE723" s="18">
        <v>2.1460800902430001E-2</v>
      </c>
      <c r="AF723" s="18">
        <v>2.1907269230240001E-2</v>
      </c>
      <c r="AG723" s="18">
        <v>2.5527609135590001E-2</v>
      </c>
      <c r="AH723" s="18">
        <v>2.5447862744270001E-2</v>
      </c>
      <c r="AI723" s="18">
        <v>2.5331413669459998E-2</v>
      </c>
      <c r="AJ723" s="18">
        <v>2.3898794645340001E-2</v>
      </c>
      <c r="AK723" s="18">
        <v>2.7105749664169999E-2</v>
      </c>
      <c r="AL723" s="18">
        <v>2.9428848015489999E-2</v>
      </c>
      <c r="AM723" s="18">
        <v>3.2994032994029997E-2</v>
      </c>
      <c r="AN723" s="18">
        <v>2.005998567144E-2</v>
      </c>
      <c r="AO723" s="220">
        <v>2.3516195469010001E-2</v>
      </c>
      <c r="AP723" s="220">
        <v>2.5015025844449999E-2</v>
      </c>
      <c r="AQ723" s="18"/>
      <c r="AR723" s="18"/>
      <c r="AS723" s="18"/>
      <c r="AT723" s="18"/>
    </row>
    <row r="724" spans="1:46" x14ac:dyDescent="0.2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1.0265700483089999E-2</v>
      </c>
      <c r="R724" s="18">
        <v>1.302750726123E-2</v>
      </c>
      <c r="S724" s="18">
        <v>1.161764404031E-2</v>
      </c>
      <c r="T724" s="18">
        <v>1.0634926922010001E-2</v>
      </c>
      <c r="U724" s="18">
        <v>1.1361882716050001E-2</v>
      </c>
      <c r="V724" s="18">
        <v>1.064825211468E-2</v>
      </c>
      <c r="W724" s="18">
        <v>1.023927765237E-2</v>
      </c>
      <c r="X724" s="18">
        <v>9.5582809150650001E-3</v>
      </c>
      <c r="Y724" s="18">
        <v>9.6114796263709994E-3</v>
      </c>
      <c r="Z724" s="18">
        <v>7.8573537613600003E-3</v>
      </c>
      <c r="AA724" s="18">
        <v>1.2616478273399999E-2</v>
      </c>
      <c r="AB724" s="18">
        <v>6.9205230917899997E-3</v>
      </c>
      <c r="AC724" s="18">
        <v>6.4488782585E-3</v>
      </c>
      <c r="AD724" s="18">
        <v>8.8072324292800003E-3</v>
      </c>
      <c r="AE724" s="18">
        <v>8.4602368866330008E-3</v>
      </c>
      <c r="AF724" s="18">
        <v>9.0302691347580004E-3</v>
      </c>
      <c r="AG724" s="18">
        <v>1.131830008673E-2</v>
      </c>
      <c r="AH724" s="18">
        <v>1.005849922141E-2</v>
      </c>
      <c r="AI724" s="18">
        <v>1.071661414756E-2</v>
      </c>
      <c r="AJ724" s="18">
        <v>9.1790257179359992E-3</v>
      </c>
      <c r="AK724" s="18">
        <v>9.722425419288E-3</v>
      </c>
      <c r="AL724" s="18">
        <v>1.1694094869309999E-2</v>
      </c>
      <c r="AM724" s="18">
        <v>1.3638870781729999E-2</v>
      </c>
      <c r="AN724" s="18">
        <v>7.5042803540850004E-3</v>
      </c>
      <c r="AO724" s="220">
        <v>9.3615427822510006E-3</v>
      </c>
      <c r="AP724" s="220">
        <v>1.0325760307729999E-2</v>
      </c>
      <c r="AQ724" s="18"/>
      <c r="AR724" s="18"/>
      <c r="AS724" s="18"/>
      <c r="AT724" s="18"/>
    </row>
    <row r="725" spans="1:46" x14ac:dyDescent="0.2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8.8423050379599999E-4</v>
      </c>
      <c r="R725" s="18">
        <v>1.19596787972E-3</v>
      </c>
      <c r="S725" s="18">
        <v>1.1083971345879999E-3</v>
      </c>
      <c r="T725" s="18">
        <v>1.0100209925929999E-3</v>
      </c>
      <c r="U725" s="18">
        <v>1.138117283951E-3</v>
      </c>
      <c r="V725" s="18">
        <v>1.0854105846250001E-3</v>
      </c>
      <c r="W725" s="18">
        <v>7.5846501128700003E-4</v>
      </c>
      <c r="X725" s="18">
        <v>9.8394068243300007E-4</v>
      </c>
      <c r="Y725" s="18">
        <v>9.4761066738899996E-4</v>
      </c>
      <c r="Z725" s="18">
        <v>6.2333912929399998E-4</v>
      </c>
      <c r="AA725" s="18">
        <v>1.120753146114E-3</v>
      </c>
      <c r="AB725" s="18">
        <v>7.32577894852E-4</v>
      </c>
      <c r="AC725" s="18">
        <v>6.0552847497700004E-4</v>
      </c>
      <c r="AD725" s="18">
        <v>9.4779819189299999E-4</v>
      </c>
      <c r="AE725" s="18">
        <v>8.8832487309600003E-4</v>
      </c>
      <c r="AF725" s="18">
        <v>7.5024894624099996E-4</v>
      </c>
      <c r="AG725" s="18">
        <v>9.6848800231300004E-4</v>
      </c>
      <c r="AH725" s="18">
        <v>7.99629645217E-4</v>
      </c>
      <c r="AI725" s="18">
        <v>9.5077692056900001E-4</v>
      </c>
      <c r="AJ725" s="18">
        <v>8.6096761650799995E-4</v>
      </c>
      <c r="AK725" s="18">
        <v>1.0108130394880001E-3</v>
      </c>
      <c r="AL725" s="18">
        <v>8.3898031623099996E-4</v>
      </c>
      <c r="AM725" s="18">
        <v>1.0530010530010001E-3</v>
      </c>
      <c r="AN725" s="18">
        <v>6.4357096887799996E-4</v>
      </c>
      <c r="AO725" s="220">
        <v>8.1133370779500004E-4</v>
      </c>
      <c r="AP725" s="220">
        <v>8.6548864046200004E-4</v>
      </c>
      <c r="AQ725" s="18"/>
      <c r="AR725" s="18"/>
      <c r="AS725" s="18"/>
      <c r="AT725" s="18"/>
    </row>
    <row r="726" spans="1:46" x14ac:dyDescent="0.2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1.0783298826799999E-4</v>
      </c>
      <c r="R726" s="18">
        <v>1.7085255424599999E-4</v>
      </c>
      <c r="S726" s="18">
        <v>1.6420698290199999E-4</v>
      </c>
      <c r="T726" s="18">
        <v>7.9217332751999996E-5</v>
      </c>
      <c r="U726" s="18">
        <v>5.7870370370000002E-5</v>
      </c>
      <c r="V726" s="18">
        <v>9.3569877984999995E-5</v>
      </c>
      <c r="W726" s="18">
        <v>5.4176072235000002E-5</v>
      </c>
      <c r="X726" s="18">
        <v>7.0281477316999998E-5</v>
      </c>
      <c r="Y726" s="18">
        <v>8.4608095303000003E-5</v>
      </c>
      <c r="Z726" s="18">
        <v>1.6403661297000001E-5</v>
      </c>
      <c r="AA726" s="18">
        <v>1.60107592302E-4</v>
      </c>
      <c r="AB726" s="18">
        <v>0</v>
      </c>
      <c r="AC726" s="18">
        <v>6.0552847498E-5</v>
      </c>
      <c r="AD726" s="18">
        <v>4.3744531934000001E-5</v>
      </c>
      <c r="AE726" s="18">
        <v>8.4602368866000001E-5</v>
      </c>
      <c r="AF726" s="18">
        <v>2.7281779862999999E-5</v>
      </c>
      <c r="AG726" s="18">
        <v>1.01185313674E-4</v>
      </c>
      <c r="AH726" s="18">
        <v>7.0142951335000001E-5</v>
      </c>
      <c r="AI726" s="18">
        <v>6.7912637184000004E-5</v>
      </c>
      <c r="AJ726" s="18">
        <v>1.1109259567799999E-4</v>
      </c>
      <c r="AK726" s="18">
        <v>9.3101201005E-5</v>
      </c>
      <c r="AL726" s="18">
        <v>3.8722168440999999E-5</v>
      </c>
      <c r="AM726" s="18">
        <v>6.2678634106999993E-5</v>
      </c>
      <c r="AN726" s="18">
        <v>3.6428545407999997E-5</v>
      </c>
      <c r="AO726" s="220">
        <v>2.4964114085999999E-5</v>
      </c>
      <c r="AP726" s="220">
        <v>4.8082702247999997E-5</v>
      </c>
      <c r="AQ726" s="18"/>
      <c r="AR726" s="18"/>
      <c r="AS726" s="18"/>
      <c r="AT726" s="18"/>
    </row>
    <row r="727" spans="1:46" s="19" customFormat="1" x14ac:dyDescent="0.2">
      <c r="A727" s="28" t="s">
        <v>275</v>
      </c>
      <c r="B727" s="32"/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2178617.7599999998</v>
      </c>
      <c r="R727" s="19">
        <v>1859031.44</v>
      </c>
      <c r="S727" s="19">
        <v>3768295.69</v>
      </c>
      <c r="T727" s="19">
        <v>4276545.6500000004</v>
      </c>
      <c r="U727" s="19">
        <v>3676245.36</v>
      </c>
      <c r="V727" s="19">
        <v>3592461.81</v>
      </c>
      <c r="W727" s="19">
        <v>5108945.32</v>
      </c>
      <c r="X727" s="19">
        <v>4459958.28</v>
      </c>
      <c r="Y727" s="19">
        <v>4005294.4</v>
      </c>
      <c r="Z727" s="19">
        <v>4472942.0199999996</v>
      </c>
      <c r="AA727" s="19">
        <v>3528123.97</v>
      </c>
      <c r="AB727" s="19">
        <v>3638532.41</v>
      </c>
      <c r="AC727" s="19">
        <v>4110702.89</v>
      </c>
      <c r="AD727" s="19">
        <v>4720399.57</v>
      </c>
      <c r="AE727" s="19">
        <v>4130592.08</v>
      </c>
      <c r="AF727" s="19">
        <v>4370623.0599999996</v>
      </c>
      <c r="AG727" s="19">
        <v>4327669.29</v>
      </c>
      <c r="AH727" s="19">
        <v>4040832.99</v>
      </c>
      <c r="AI727" s="19">
        <v>3632618.29</v>
      </c>
      <c r="AJ727" s="19">
        <v>6475559.5</v>
      </c>
      <c r="AK727" s="19">
        <v>6955297.9900000002</v>
      </c>
      <c r="AL727" s="19">
        <v>5494872.0300000003</v>
      </c>
      <c r="AM727" s="19">
        <v>4615774.34</v>
      </c>
      <c r="AN727" s="19">
        <v>4411009.67</v>
      </c>
      <c r="AO727" s="224">
        <v>4479322.96</v>
      </c>
      <c r="AP727" s="224">
        <v>5520672.0800000001</v>
      </c>
    </row>
    <row r="728" spans="1:46" x14ac:dyDescent="0.2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1.678678150817E-2</v>
      </c>
      <c r="R728" s="18">
        <v>1.45914185981E-2</v>
      </c>
      <c r="S728" s="18">
        <v>2.2202746129130001E-2</v>
      </c>
      <c r="T728" s="18">
        <v>2.3496013529840001E-2</v>
      </c>
      <c r="U728" s="18">
        <v>2.104206444501E-2</v>
      </c>
      <c r="V728" s="18">
        <v>2.0474117445770001E-2</v>
      </c>
      <c r="W728" s="18">
        <v>2.480979159775E-2</v>
      </c>
      <c r="X728" s="18">
        <v>2.2221825262140001E-2</v>
      </c>
      <c r="Y728" s="18">
        <v>2.080760257994E-2</v>
      </c>
      <c r="Z728" s="18">
        <v>2.033321091115E-2</v>
      </c>
      <c r="AA728" s="18">
        <v>1.8117356232109999E-2</v>
      </c>
      <c r="AB728" s="18">
        <v>1.693195510178E-2</v>
      </c>
      <c r="AC728" s="18">
        <v>1.7186263167509999E-2</v>
      </c>
      <c r="AD728" s="18">
        <v>1.8722967524380001E-2</v>
      </c>
      <c r="AE728" s="18">
        <v>1.7452081206759999E-2</v>
      </c>
      <c r="AF728" s="18">
        <v>1.7643023734390001E-2</v>
      </c>
      <c r="AG728" s="18">
        <v>1.9592727272729999E-2</v>
      </c>
      <c r="AH728" s="18">
        <v>1.798215898826E-2</v>
      </c>
      <c r="AI728" s="18">
        <v>1.6967227683519999E-2</v>
      </c>
      <c r="AJ728" s="18">
        <v>2.5495077198480001E-2</v>
      </c>
      <c r="AK728" s="18">
        <v>2.556475600933E-2</v>
      </c>
      <c r="AL728" s="18">
        <v>2.1911391581550001E-2</v>
      </c>
      <c r="AM728" s="18">
        <v>2.0001012709499999E-2</v>
      </c>
      <c r="AN728" s="18">
        <v>1.8089884882549999E-2</v>
      </c>
      <c r="AO728" s="220">
        <v>2.0175128696879999E-2</v>
      </c>
      <c r="AP728" s="220">
        <v>2.239313746932E-2</v>
      </c>
      <c r="AQ728" s="18"/>
      <c r="AR728" s="18"/>
      <c r="AS728" s="18"/>
      <c r="AT728" s="18"/>
    </row>
    <row r="729" spans="1:46" s="19" customFormat="1" x14ac:dyDescent="0.2">
      <c r="A729" s="28" t="s">
        <v>729</v>
      </c>
      <c r="B729" s="32"/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47.869100000000003</v>
      </c>
      <c r="R729" s="19">
        <v>40.305999999999997</v>
      </c>
      <c r="S729" s="19">
        <v>78.627700000000004</v>
      </c>
      <c r="T729" s="19">
        <v>86.102599999999995</v>
      </c>
      <c r="U729" s="19">
        <v>72.362799999999993</v>
      </c>
      <c r="V729" s="19">
        <v>68.180800000000005</v>
      </c>
      <c r="W729" s="19">
        <v>93.886499999999998</v>
      </c>
      <c r="X729" s="19">
        <v>79.62</v>
      </c>
      <c r="Y729" s="19">
        <v>68.706199999999995</v>
      </c>
      <c r="Z729" s="19">
        <v>74.671000000000006</v>
      </c>
      <c r="AA729" s="19">
        <v>57.374200000000002</v>
      </c>
      <c r="AB729" s="19">
        <v>57.684899999999999</v>
      </c>
      <c r="AC729" s="19">
        <v>62.575400000000002</v>
      </c>
      <c r="AD729" s="19">
        <v>69.202299999999994</v>
      </c>
      <c r="AE729" s="19">
        <v>58.558599999999998</v>
      </c>
      <c r="AF729" s="19">
        <v>59.9619</v>
      </c>
      <c r="AG729" s="19">
        <v>62.9465</v>
      </c>
      <c r="AH729" s="19">
        <v>57.035200000000003</v>
      </c>
      <c r="AI729" s="19">
        <v>49.665999999999997</v>
      </c>
      <c r="AJ729" s="19">
        <v>90.562200000000004</v>
      </c>
      <c r="AK729" s="19">
        <v>93.192099999999996</v>
      </c>
      <c r="AL729" s="19">
        <v>71.494500000000002</v>
      </c>
      <c r="AM729" s="19">
        <v>58.4071</v>
      </c>
      <c r="AN729" s="19">
        <v>54.134799999999998</v>
      </c>
      <c r="AO729" s="224">
        <v>56.515099999999997</v>
      </c>
      <c r="AP729" s="224">
        <v>67.0779</v>
      </c>
    </row>
    <row r="730" spans="1:46" s="19" customFormat="1" x14ac:dyDescent="0.2">
      <c r="A730" s="28" t="s">
        <v>276</v>
      </c>
      <c r="B730" s="32"/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1937</v>
      </c>
      <c r="R730" s="19">
        <v>1814</v>
      </c>
      <c r="S730" s="19">
        <v>2617</v>
      </c>
      <c r="T730" s="19">
        <v>2582</v>
      </c>
      <c r="U730" s="19">
        <v>2400</v>
      </c>
      <c r="V730" s="19">
        <v>2289</v>
      </c>
      <c r="W730" s="19">
        <v>2595</v>
      </c>
      <c r="X730" s="19">
        <v>2408</v>
      </c>
      <c r="Y730" s="19">
        <v>2228</v>
      </c>
      <c r="Z730" s="19">
        <v>2574</v>
      </c>
      <c r="AA730" s="19">
        <v>2139</v>
      </c>
      <c r="AB730" s="19">
        <v>2372</v>
      </c>
      <c r="AC730" s="19">
        <v>2576</v>
      </c>
      <c r="AD730" s="19">
        <v>2508</v>
      </c>
      <c r="AE730" s="19">
        <v>2385</v>
      </c>
      <c r="AF730" s="19">
        <v>2404</v>
      </c>
      <c r="AG730" s="19">
        <v>2147</v>
      </c>
      <c r="AH730" s="19">
        <v>2189</v>
      </c>
      <c r="AI730" s="19">
        <v>1948</v>
      </c>
      <c r="AJ730" s="19">
        <v>2356</v>
      </c>
      <c r="AK730" s="19">
        <v>2350</v>
      </c>
      <c r="AL730" s="19">
        <v>2159</v>
      </c>
      <c r="AM730" s="19">
        <v>1878</v>
      </c>
      <c r="AN730" s="19">
        <v>1904</v>
      </c>
      <c r="AO730" s="224">
        <v>1861</v>
      </c>
      <c r="AP730" s="224">
        <v>1987</v>
      </c>
    </row>
    <row r="731" spans="1:46" ht="12.75" x14ac:dyDescent="0.2">
      <c r="A731" s="49" t="s">
        <v>277</v>
      </c>
      <c r="B731" s="50"/>
      <c r="C731" s="7"/>
      <c r="D731" s="7"/>
      <c r="E731" s="7"/>
      <c r="F731" s="7"/>
    </row>
    <row r="732" spans="1:46" s="19" customFormat="1" x14ac:dyDescent="0.2">
      <c r="A732" s="28" t="s">
        <v>803</v>
      </c>
      <c r="B732" s="32"/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2044519</v>
      </c>
      <c r="R732" s="19">
        <v>1724657</v>
      </c>
      <c r="S732" s="19">
        <v>3620436</v>
      </c>
      <c r="T732" s="19">
        <v>4121491</v>
      </c>
      <c r="U732" s="19">
        <v>3542310</v>
      </c>
      <c r="V732" s="19">
        <v>3440913</v>
      </c>
      <c r="W732" s="19">
        <v>4941277</v>
      </c>
      <c r="X732" s="19">
        <v>4290596</v>
      </c>
      <c r="Y732" s="19">
        <v>3835159</v>
      </c>
      <c r="Z732" s="19">
        <v>4321198</v>
      </c>
      <c r="AA732" s="19">
        <v>3328223</v>
      </c>
      <c r="AB732" s="19">
        <v>3508892</v>
      </c>
      <c r="AC732" s="19">
        <v>3969633</v>
      </c>
      <c r="AD732" s="19">
        <v>4541176</v>
      </c>
      <c r="AE732" s="19">
        <v>3956288</v>
      </c>
      <c r="AF732" s="19">
        <v>4197761</v>
      </c>
      <c r="AG732" s="19">
        <v>4077307</v>
      </c>
      <c r="AH732" s="19">
        <v>3834116</v>
      </c>
      <c r="AI732" s="19">
        <v>3389649</v>
      </c>
      <c r="AJ732" s="19">
        <v>6227771</v>
      </c>
      <c r="AK732" s="19">
        <v>6698324</v>
      </c>
      <c r="AL732" s="19">
        <v>5219797</v>
      </c>
      <c r="AM732" s="19">
        <v>4339667</v>
      </c>
      <c r="AN732" s="19">
        <v>4167578</v>
      </c>
      <c r="AO732" s="224">
        <v>4200305</v>
      </c>
      <c r="AP732" s="224">
        <v>5244700</v>
      </c>
    </row>
    <row r="733" spans="1:46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224">
        <v>0</v>
      </c>
      <c r="AP733" s="224">
        <v>0</v>
      </c>
    </row>
    <row r="734" spans="1:46" s="19" customFormat="1" x14ac:dyDescent="0.2">
      <c r="A734" s="28" t="s">
        <v>280</v>
      </c>
      <c r="B734" s="32"/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48083</v>
      </c>
      <c r="R734" s="19">
        <v>32310</v>
      </c>
      <c r="S734" s="19">
        <v>44437</v>
      </c>
      <c r="T734" s="19">
        <v>49846</v>
      </c>
      <c r="U734" s="19">
        <v>44273</v>
      </c>
      <c r="V734" s="19">
        <v>53733</v>
      </c>
      <c r="W734" s="19">
        <v>60549</v>
      </c>
      <c r="X734" s="19">
        <v>44791</v>
      </c>
      <c r="Y734" s="19">
        <v>57465</v>
      </c>
      <c r="Z734" s="19">
        <v>59459</v>
      </c>
      <c r="AA734" s="19">
        <v>84344</v>
      </c>
      <c r="AB734" s="19">
        <v>43572</v>
      </c>
      <c r="AC734" s="19">
        <v>42756</v>
      </c>
      <c r="AD734" s="19">
        <v>51589</v>
      </c>
      <c r="AE734" s="19">
        <v>64761</v>
      </c>
      <c r="AF734" s="19">
        <v>46077</v>
      </c>
      <c r="AG734" s="19">
        <v>85495</v>
      </c>
      <c r="AH734" s="19">
        <v>72987</v>
      </c>
      <c r="AI734" s="19">
        <v>82891</v>
      </c>
      <c r="AJ734" s="19">
        <v>90751</v>
      </c>
      <c r="AK734" s="19">
        <v>96355</v>
      </c>
      <c r="AL734" s="19">
        <v>100832</v>
      </c>
      <c r="AM734" s="19">
        <v>105904</v>
      </c>
      <c r="AN734" s="19">
        <v>73955</v>
      </c>
      <c r="AO734" s="224">
        <v>83684</v>
      </c>
      <c r="AP734" s="224">
        <v>82180</v>
      </c>
    </row>
    <row r="735" spans="1:46" s="19" customFormat="1" x14ac:dyDescent="0.2">
      <c r="A735" s="28" t="s">
        <v>281</v>
      </c>
      <c r="B735" s="32"/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52419</v>
      </c>
      <c r="R735" s="19">
        <v>46662</v>
      </c>
      <c r="S735" s="19">
        <v>53122</v>
      </c>
      <c r="T735" s="19">
        <v>52112</v>
      </c>
      <c r="U735" s="19">
        <v>56023</v>
      </c>
      <c r="V735" s="19">
        <v>51663</v>
      </c>
      <c r="W735" s="19">
        <v>67494</v>
      </c>
      <c r="X735" s="19">
        <v>65631</v>
      </c>
      <c r="Y735" s="19">
        <v>65000</v>
      </c>
      <c r="Z735" s="19">
        <v>53010</v>
      </c>
      <c r="AA735" s="19">
        <v>67223</v>
      </c>
      <c r="AB735" s="19">
        <v>47148</v>
      </c>
      <c r="AC735" s="19">
        <v>51394</v>
      </c>
      <c r="AD735" s="19">
        <v>57321</v>
      </c>
      <c r="AE735" s="19">
        <v>56940</v>
      </c>
      <c r="AF735" s="19">
        <v>67712</v>
      </c>
      <c r="AG735" s="19">
        <v>77039</v>
      </c>
      <c r="AH735" s="19">
        <v>80233</v>
      </c>
      <c r="AI735" s="19">
        <v>83708</v>
      </c>
      <c r="AJ735" s="19">
        <v>86942</v>
      </c>
      <c r="AK735" s="19">
        <v>97848</v>
      </c>
      <c r="AL735" s="19">
        <v>97965</v>
      </c>
      <c r="AM735" s="19">
        <v>112555</v>
      </c>
      <c r="AN735" s="19">
        <v>98219</v>
      </c>
      <c r="AO735" s="224">
        <v>101113</v>
      </c>
      <c r="AP735" s="224">
        <v>107239</v>
      </c>
    </row>
    <row r="736" spans="1:46" s="19" customFormat="1" x14ac:dyDescent="0.2">
      <c r="A736" s="28" t="s">
        <v>282</v>
      </c>
      <c r="B736" s="32"/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33596</v>
      </c>
      <c r="R736" s="19">
        <v>55402</v>
      </c>
      <c r="S736" s="19">
        <v>50302</v>
      </c>
      <c r="T736" s="19">
        <v>53097</v>
      </c>
      <c r="U736" s="19">
        <v>33639</v>
      </c>
      <c r="V736" s="19">
        <v>46153</v>
      </c>
      <c r="W736" s="19">
        <v>39625</v>
      </c>
      <c r="X736" s="19">
        <v>58939</v>
      </c>
      <c r="Y736" s="19">
        <v>47670</v>
      </c>
      <c r="Z736" s="19">
        <v>39276</v>
      </c>
      <c r="AA736" s="19">
        <v>48334</v>
      </c>
      <c r="AB736" s="19">
        <v>38920</v>
      </c>
      <c r="AC736" s="19">
        <v>46919</v>
      </c>
      <c r="AD736" s="19">
        <v>70313</v>
      </c>
      <c r="AE736" s="19">
        <v>52604</v>
      </c>
      <c r="AF736" s="19">
        <v>59073</v>
      </c>
      <c r="AG736" s="19">
        <v>87828</v>
      </c>
      <c r="AH736" s="19">
        <v>53497</v>
      </c>
      <c r="AI736" s="19">
        <v>76371</v>
      </c>
      <c r="AJ736" s="19">
        <v>70096</v>
      </c>
      <c r="AK736" s="19">
        <v>62770</v>
      </c>
      <c r="AL736" s="19">
        <v>76278</v>
      </c>
      <c r="AM736" s="19">
        <v>57448</v>
      </c>
      <c r="AN736" s="19">
        <v>71258</v>
      </c>
      <c r="AO736" s="224">
        <v>94220</v>
      </c>
      <c r="AP736" s="224">
        <v>86553</v>
      </c>
    </row>
    <row r="737" spans="1:42" s="19" customFormat="1" ht="12.75" x14ac:dyDescent="0.2">
      <c r="A737" s="49" t="s">
        <v>764</v>
      </c>
      <c r="B737" s="32"/>
      <c r="AO737" s="224"/>
      <c r="AP737" s="224"/>
    </row>
    <row r="738" spans="1:42" s="91" customFormat="1" x14ac:dyDescent="0.2">
      <c r="A738" s="113" t="s">
        <v>804</v>
      </c>
      <c r="B738" s="90"/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580</v>
      </c>
      <c r="R738" s="91">
        <v>526</v>
      </c>
      <c r="S738" s="91">
        <v>924</v>
      </c>
      <c r="T738" s="91">
        <v>1073</v>
      </c>
      <c r="U738" s="91">
        <v>965</v>
      </c>
      <c r="V738" s="91">
        <v>978</v>
      </c>
      <c r="W738" s="91">
        <v>1292</v>
      </c>
      <c r="X738" s="91">
        <v>1173</v>
      </c>
      <c r="Y738" s="91">
        <v>1115</v>
      </c>
      <c r="Z738" s="91">
        <v>1152</v>
      </c>
      <c r="AA738" s="91">
        <v>934</v>
      </c>
      <c r="AB738" s="91">
        <v>971</v>
      </c>
      <c r="AC738" s="91">
        <v>1066</v>
      </c>
      <c r="AD738" s="91">
        <v>1253</v>
      </c>
      <c r="AE738" s="91">
        <v>1095</v>
      </c>
      <c r="AF738" s="91">
        <v>1149</v>
      </c>
      <c r="AG738" s="91">
        <v>1137</v>
      </c>
      <c r="AH738" s="91">
        <v>1034</v>
      </c>
      <c r="AI738" s="91">
        <v>996</v>
      </c>
      <c r="AJ738" s="91">
        <v>1806</v>
      </c>
      <c r="AK738" s="91">
        <v>1944</v>
      </c>
      <c r="AL738" s="91">
        <v>1525</v>
      </c>
      <c r="AM738" s="91">
        <v>1349</v>
      </c>
      <c r="AN738" s="91">
        <v>1337</v>
      </c>
      <c r="AO738" s="91">
        <v>1351</v>
      </c>
      <c r="AP738" s="91">
        <v>1678</v>
      </c>
    </row>
    <row r="739" spans="1:42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</row>
    <row r="740" spans="1:42" s="91" customFormat="1" x14ac:dyDescent="0.2">
      <c r="A740" s="113" t="s">
        <v>767</v>
      </c>
      <c r="B740" s="90"/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83</v>
      </c>
      <c r="R740" s="91">
        <v>67</v>
      </c>
      <c r="S740" s="91">
        <v>83</v>
      </c>
      <c r="T740" s="91">
        <v>104</v>
      </c>
      <c r="U740" s="91">
        <v>76</v>
      </c>
      <c r="V740" s="91">
        <v>88</v>
      </c>
      <c r="W740" s="91">
        <v>107</v>
      </c>
      <c r="X740" s="91">
        <v>95</v>
      </c>
      <c r="Y740" s="91">
        <v>104</v>
      </c>
      <c r="Z740" s="91">
        <v>95</v>
      </c>
      <c r="AA740" s="91">
        <v>129</v>
      </c>
      <c r="AB740" s="91">
        <v>83</v>
      </c>
      <c r="AC740" s="91">
        <v>77</v>
      </c>
      <c r="AD740" s="91">
        <v>100</v>
      </c>
      <c r="AE740" s="91">
        <v>102</v>
      </c>
      <c r="AF740" s="91">
        <v>93</v>
      </c>
      <c r="AG740" s="91">
        <v>141</v>
      </c>
      <c r="AH740" s="91">
        <v>129</v>
      </c>
      <c r="AI740" s="91">
        <v>141</v>
      </c>
      <c r="AJ740" s="91">
        <v>169</v>
      </c>
      <c r="AK740" s="91">
        <v>163</v>
      </c>
      <c r="AL740" s="91">
        <v>154</v>
      </c>
      <c r="AM740" s="91">
        <v>193</v>
      </c>
      <c r="AN740" s="91">
        <v>130</v>
      </c>
      <c r="AO740" s="91">
        <v>147</v>
      </c>
      <c r="AP740" s="91">
        <v>160</v>
      </c>
    </row>
    <row r="741" spans="1:42" s="91" customFormat="1" x14ac:dyDescent="0.2">
      <c r="A741" s="113" t="s">
        <v>768</v>
      </c>
      <c r="B741" s="90"/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384</v>
      </c>
      <c r="R741" s="91">
        <v>331</v>
      </c>
      <c r="S741" s="91">
        <v>350</v>
      </c>
      <c r="T741" s="91">
        <v>379</v>
      </c>
      <c r="U741" s="91">
        <v>404</v>
      </c>
      <c r="V741" s="91">
        <v>404</v>
      </c>
      <c r="W741" s="91">
        <v>473</v>
      </c>
      <c r="X741" s="91">
        <v>476</v>
      </c>
      <c r="Y741" s="91">
        <v>457</v>
      </c>
      <c r="Z741" s="91">
        <v>390</v>
      </c>
      <c r="AA741" s="91">
        <v>472</v>
      </c>
      <c r="AB741" s="91">
        <v>383</v>
      </c>
      <c r="AC741" s="91">
        <v>365</v>
      </c>
      <c r="AD741" s="91">
        <v>392</v>
      </c>
      <c r="AE741" s="91">
        <v>420</v>
      </c>
      <c r="AF741" s="91">
        <v>462</v>
      </c>
      <c r="AG741" s="91">
        <v>558</v>
      </c>
      <c r="AH741" s="91">
        <v>560</v>
      </c>
      <c r="AI741" s="91">
        <v>597</v>
      </c>
      <c r="AJ741" s="91">
        <v>627</v>
      </c>
      <c r="AK741" s="91">
        <v>699</v>
      </c>
      <c r="AL741" s="91">
        <v>690</v>
      </c>
      <c r="AM741" s="91">
        <v>754</v>
      </c>
      <c r="AN741" s="91">
        <v>683</v>
      </c>
      <c r="AO741" s="91">
        <v>732</v>
      </c>
      <c r="AP741" s="91">
        <v>766</v>
      </c>
    </row>
    <row r="742" spans="1:42" s="91" customFormat="1" x14ac:dyDescent="0.2">
      <c r="A742" s="113" t="s">
        <v>769</v>
      </c>
      <c r="B742" s="90"/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78</v>
      </c>
      <c r="R742" s="91">
        <v>101</v>
      </c>
      <c r="S742" s="91">
        <v>84</v>
      </c>
      <c r="T742" s="91">
        <v>100</v>
      </c>
      <c r="U742" s="91">
        <v>87</v>
      </c>
      <c r="V742" s="91">
        <v>98</v>
      </c>
      <c r="W742" s="91">
        <v>98</v>
      </c>
      <c r="X742" s="91">
        <v>108</v>
      </c>
      <c r="Y742" s="91">
        <v>122</v>
      </c>
      <c r="Z742" s="91">
        <v>101</v>
      </c>
      <c r="AA742" s="91">
        <v>115</v>
      </c>
      <c r="AB742" s="91">
        <v>97</v>
      </c>
      <c r="AC742" s="91">
        <v>88</v>
      </c>
      <c r="AD742" s="91">
        <v>139</v>
      </c>
      <c r="AE742" s="91">
        <v>116</v>
      </c>
      <c r="AF742" s="91">
        <v>114</v>
      </c>
      <c r="AG742" s="91">
        <v>181</v>
      </c>
      <c r="AH742" s="91">
        <v>123</v>
      </c>
      <c r="AI742" s="91">
        <v>131</v>
      </c>
      <c r="AJ742" s="91">
        <v>146</v>
      </c>
      <c r="AK742" s="91">
        <v>154</v>
      </c>
      <c r="AL742" s="91">
        <v>180</v>
      </c>
      <c r="AM742" s="91">
        <v>162</v>
      </c>
      <c r="AN742" s="91">
        <v>167</v>
      </c>
      <c r="AO742" s="91">
        <v>179</v>
      </c>
      <c r="AP742" s="91">
        <v>177</v>
      </c>
    </row>
    <row r="743" spans="1:42" ht="12.75" x14ac:dyDescent="0.2">
      <c r="A743" s="49" t="s">
        <v>283</v>
      </c>
      <c r="B743" s="50"/>
      <c r="C743" s="7"/>
      <c r="D743" s="7"/>
      <c r="E743" s="7"/>
      <c r="F743" s="7"/>
    </row>
    <row r="744" spans="1:42" s="19" customFormat="1" x14ac:dyDescent="0.2">
      <c r="A744" s="28" t="s">
        <v>805</v>
      </c>
      <c r="B744" s="32"/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3525</v>
      </c>
      <c r="R744" s="19">
        <v>3279</v>
      </c>
      <c r="S744" s="19">
        <v>3918</v>
      </c>
      <c r="T744" s="19">
        <v>3841</v>
      </c>
      <c r="U744" s="19">
        <v>3671</v>
      </c>
      <c r="V744" s="19">
        <v>3518</v>
      </c>
      <c r="W744" s="19">
        <v>3825</v>
      </c>
      <c r="X744" s="19">
        <v>3658</v>
      </c>
      <c r="Y744" s="19">
        <v>3440</v>
      </c>
      <c r="Z744" s="19">
        <v>3751</v>
      </c>
      <c r="AA744" s="19">
        <v>3563</v>
      </c>
      <c r="AB744" s="19">
        <v>3614</v>
      </c>
      <c r="AC744" s="19">
        <v>3724</v>
      </c>
      <c r="AD744" s="19">
        <v>3624</v>
      </c>
      <c r="AE744" s="19">
        <v>3613</v>
      </c>
      <c r="AF744" s="19">
        <v>3653</v>
      </c>
      <c r="AG744" s="19">
        <v>3586</v>
      </c>
      <c r="AH744" s="19">
        <v>3708</v>
      </c>
      <c r="AI744" s="19">
        <v>3403</v>
      </c>
      <c r="AJ744" s="19">
        <v>3448</v>
      </c>
      <c r="AK744" s="19">
        <v>3446</v>
      </c>
      <c r="AL744" s="19">
        <v>3423</v>
      </c>
      <c r="AM744" s="19">
        <v>3217</v>
      </c>
      <c r="AN744" s="19">
        <v>3117</v>
      </c>
      <c r="AO744" s="224">
        <v>3109</v>
      </c>
      <c r="AP744" s="224">
        <v>3126</v>
      </c>
    </row>
    <row r="745" spans="1:42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224">
        <v>0</v>
      </c>
      <c r="AP745" s="224">
        <v>0</v>
      </c>
    </row>
    <row r="746" spans="1:42" s="19" customFormat="1" x14ac:dyDescent="0.2">
      <c r="A746" s="28" t="s">
        <v>286</v>
      </c>
      <c r="B746" s="32"/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579</v>
      </c>
      <c r="R746" s="19">
        <v>482</v>
      </c>
      <c r="S746" s="19">
        <v>535</v>
      </c>
      <c r="T746" s="19">
        <v>479</v>
      </c>
      <c r="U746" s="19">
        <v>583</v>
      </c>
      <c r="V746" s="19">
        <v>611</v>
      </c>
      <c r="W746" s="19">
        <v>566</v>
      </c>
      <c r="X746" s="19">
        <v>471</v>
      </c>
      <c r="Y746" s="19">
        <v>553</v>
      </c>
      <c r="Z746" s="19">
        <v>626</v>
      </c>
      <c r="AA746" s="19">
        <v>654</v>
      </c>
      <c r="AB746" s="19">
        <v>525</v>
      </c>
      <c r="AC746" s="19">
        <v>555</v>
      </c>
      <c r="AD746" s="19">
        <v>516</v>
      </c>
      <c r="AE746" s="19">
        <v>635</v>
      </c>
      <c r="AF746" s="19">
        <v>495</v>
      </c>
      <c r="AG746" s="19">
        <v>606</v>
      </c>
      <c r="AH746" s="19">
        <v>566</v>
      </c>
      <c r="AI746" s="19">
        <v>588</v>
      </c>
      <c r="AJ746" s="19">
        <v>537</v>
      </c>
      <c r="AK746" s="19">
        <v>591</v>
      </c>
      <c r="AL746" s="19">
        <v>655</v>
      </c>
      <c r="AM746" s="19">
        <v>549</v>
      </c>
      <c r="AN746" s="19">
        <v>569</v>
      </c>
      <c r="AO746" s="224">
        <v>569</v>
      </c>
      <c r="AP746" s="224">
        <v>514</v>
      </c>
    </row>
    <row r="747" spans="1:42" s="19" customFormat="1" x14ac:dyDescent="0.2">
      <c r="A747" s="28" t="s">
        <v>287</v>
      </c>
      <c r="B747" s="32"/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137</v>
      </c>
      <c r="R747" s="19">
        <v>141</v>
      </c>
      <c r="S747" s="19">
        <v>152</v>
      </c>
      <c r="T747" s="19">
        <v>137</v>
      </c>
      <c r="U747" s="19">
        <v>139</v>
      </c>
      <c r="V747" s="19">
        <v>128</v>
      </c>
      <c r="W747" s="19">
        <v>143</v>
      </c>
      <c r="X747" s="19">
        <v>138</v>
      </c>
      <c r="Y747" s="19">
        <v>142</v>
      </c>
      <c r="Z747" s="19">
        <v>136</v>
      </c>
      <c r="AA747" s="19">
        <v>142</v>
      </c>
      <c r="AB747" s="19">
        <v>123</v>
      </c>
      <c r="AC747" s="19">
        <v>141</v>
      </c>
      <c r="AD747" s="19">
        <v>146</v>
      </c>
      <c r="AE747" s="19">
        <v>136</v>
      </c>
      <c r="AF747" s="19">
        <v>147</v>
      </c>
      <c r="AG747" s="19">
        <v>138</v>
      </c>
      <c r="AH747" s="19">
        <v>143</v>
      </c>
      <c r="AI747" s="19">
        <v>140</v>
      </c>
      <c r="AJ747" s="19">
        <v>139</v>
      </c>
      <c r="AK747" s="19">
        <v>140</v>
      </c>
      <c r="AL747" s="19">
        <v>142</v>
      </c>
      <c r="AM747" s="19">
        <v>149</v>
      </c>
      <c r="AN747" s="19">
        <v>144</v>
      </c>
      <c r="AO747" s="224">
        <v>138</v>
      </c>
      <c r="AP747" s="224">
        <v>140</v>
      </c>
    </row>
    <row r="748" spans="1:42" s="19" customFormat="1" x14ac:dyDescent="0.2">
      <c r="A748" s="28" t="s">
        <v>288</v>
      </c>
      <c r="B748" s="32"/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431</v>
      </c>
      <c r="R748" s="19">
        <v>549</v>
      </c>
      <c r="S748" s="19">
        <v>599</v>
      </c>
      <c r="T748" s="19">
        <v>531</v>
      </c>
      <c r="U748" s="19">
        <v>387</v>
      </c>
      <c r="V748" s="19">
        <v>471</v>
      </c>
      <c r="W748" s="19">
        <v>404</v>
      </c>
      <c r="X748" s="19">
        <v>546</v>
      </c>
      <c r="Y748" s="19">
        <v>391</v>
      </c>
      <c r="Z748" s="19">
        <v>389</v>
      </c>
      <c r="AA748" s="19">
        <v>420</v>
      </c>
      <c r="AB748" s="19">
        <v>401</v>
      </c>
      <c r="AC748" s="19">
        <v>533</v>
      </c>
      <c r="AD748" s="19">
        <v>506</v>
      </c>
      <c r="AE748" s="19">
        <v>453</v>
      </c>
      <c r="AF748" s="19">
        <v>518</v>
      </c>
      <c r="AG748" s="19">
        <v>485</v>
      </c>
      <c r="AH748" s="19">
        <v>435</v>
      </c>
      <c r="AI748" s="19">
        <v>583</v>
      </c>
      <c r="AJ748" s="19">
        <v>480</v>
      </c>
      <c r="AK748" s="19">
        <v>408</v>
      </c>
      <c r="AL748" s="19">
        <v>424</v>
      </c>
      <c r="AM748" s="19">
        <v>355</v>
      </c>
      <c r="AN748" s="19">
        <v>427</v>
      </c>
      <c r="AO748" s="224">
        <v>526</v>
      </c>
      <c r="AP748" s="224">
        <v>489</v>
      </c>
    </row>
    <row r="749" spans="1:42" s="19" customFormat="1" x14ac:dyDescent="0.2">
      <c r="A749" s="28" t="s">
        <v>770</v>
      </c>
      <c r="B749" s="32"/>
      <c r="AO749" s="224"/>
      <c r="AP749" s="224"/>
    </row>
    <row r="750" spans="1:42" s="19" customFormat="1" x14ac:dyDescent="0.2">
      <c r="A750" s="28" t="s">
        <v>771</v>
      </c>
      <c r="B750" s="32"/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6337433</v>
      </c>
      <c r="R750" s="19">
        <v>7305650</v>
      </c>
      <c r="S750" s="19">
        <v>7052777</v>
      </c>
      <c r="T750" s="19">
        <v>7015920</v>
      </c>
      <c r="U750" s="19">
        <v>7323567</v>
      </c>
      <c r="V750" s="19">
        <v>7127810</v>
      </c>
      <c r="W750" s="19">
        <v>6935289</v>
      </c>
      <c r="X750" s="19">
        <v>7311144</v>
      </c>
      <c r="Y750" s="19">
        <v>7221163</v>
      </c>
      <c r="Z750" s="19">
        <v>6614049</v>
      </c>
      <c r="AA750" s="19">
        <v>9435574</v>
      </c>
      <c r="AB750" s="19">
        <v>6472192</v>
      </c>
      <c r="AC750" s="19">
        <v>6215093</v>
      </c>
      <c r="AD750" s="19">
        <v>7894331</v>
      </c>
      <c r="AE750" s="19">
        <v>7976974</v>
      </c>
      <c r="AF750" s="19">
        <v>8405558</v>
      </c>
      <c r="AG750" s="19">
        <v>9294541</v>
      </c>
      <c r="AH750" s="19">
        <v>9186189</v>
      </c>
      <c r="AI750" s="19">
        <v>9608534</v>
      </c>
      <c r="AJ750" s="19">
        <v>9263556</v>
      </c>
      <c r="AK750" s="19">
        <v>10244243</v>
      </c>
      <c r="AL750" s="19">
        <v>11256573</v>
      </c>
      <c r="AM750" s="19">
        <v>12923282</v>
      </c>
      <c r="AN750" s="19">
        <v>9122178</v>
      </c>
      <c r="AO750" s="224">
        <v>10241270</v>
      </c>
      <c r="AP750" s="224">
        <v>11149610</v>
      </c>
    </row>
    <row r="751" spans="1:42" s="91" customFormat="1" x14ac:dyDescent="0.2">
      <c r="A751" s="113" t="s">
        <v>772</v>
      </c>
      <c r="B751" s="90"/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95617</v>
      </c>
      <c r="R751" s="91">
        <v>110112</v>
      </c>
      <c r="S751" s="91">
        <v>107219</v>
      </c>
      <c r="T751" s="91">
        <v>109763</v>
      </c>
      <c r="U751" s="91">
        <v>113910</v>
      </c>
      <c r="V751" s="91">
        <v>109757</v>
      </c>
      <c r="W751" s="91">
        <v>106792</v>
      </c>
      <c r="X751" s="91">
        <v>116866</v>
      </c>
      <c r="Y751" s="91">
        <v>113120</v>
      </c>
      <c r="Z751" s="91">
        <v>105292</v>
      </c>
      <c r="AA751" s="91">
        <v>144418</v>
      </c>
      <c r="AB751" s="91">
        <v>102170</v>
      </c>
      <c r="AC751" s="91">
        <v>98669</v>
      </c>
      <c r="AD751" s="91">
        <v>123130</v>
      </c>
      <c r="AE751" s="91">
        <v>125149</v>
      </c>
      <c r="AF751" s="91">
        <v>132822</v>
      </c>
      <c r="AG751" s="91">
        <v>148852</v>
      </c>
      <c r="AH751" s="91">
        <v>149105</v>
      </c>
      <c r="AI751" s="91">
        <v>154908</v>
      </c>
      <c r="AJ751" s="91">
        <v>150807</v>
      </c>
      <c r="AK751" s="91">
        <v>166662</v>
      </c>
      <c r="AL751" s="91">
        <v>183591</v>
      </c>
      <c r="AM751" s="91">
        <v>206886</v>
      </c>
      <c r="AN751" s="91">
        <v>153023</v>
      </c>
      <c r="AO751" s="91">
        <v>173692</v>
      </c>
      <c r="AP751" s="91">
        <v>185238</v>
      </c>
    </row>
    <row r="752" spans="1:42" s="19" customFormat="1" x14ac:dyDescent="0.2">
      <c r="A752" s="28" t="s">
        <v>773</v>
      </c>
      <c r="B752" s="32"/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6183184</v>
      </c>
      <c r="R752" s="19">
        <v>7159321</v>
      </c>
      <c r="S752" s="19">
        <v>6945130</v>
      </c>
      <c r="T752" s="19">
        <v>6876747</v>
      </c>
      <c r="U752" s="19">
        <v>7196827</v>
      </c>
      <c r="V752" s="19">
        <v>6981619</v>
      </c>
      <c r="W752" s="19">
        <v>6798382</v>
      </c>
      <c r="X752" s="19">
        <v>7162327</v>
      </c>
      <c r="Y752" s="19">
        <v>7091292</v>
      </c>
      <c r="Z752" s="19">
        <v>6529912</v>
      </c>
      <c r="AA752" s="19">
        <v>9303453</v>
      </c>
      <c r="AB752" s="19">
        <v>6347083</v>
      </c>
      <c r="AC752" s="19">
        <v>6115308</v>
      </c>
      <c r="AD752" s="19">
        <v>7739956</v>
      </c>
      <c r="AE752" s="19">
        <v>7836777</v>
      </c>
      <c r="AF752" s="19">
        <v>8249481</v>
      </c>
      <c r="AG752" s="19">
        <v>9129440</v>
      </c>
      <c r="AH752" s="19">
        <v>9013628</v>
      </c>
      <c r="AI752" s="19">
        <v>9422168</v>
      </c>
      <c r="AJ752" s="19">
        <v>9098985</v>
      </c>
      <c r="AK752" s="19">
        <v>10084325</v>
      </c>
      <c r="AL752" s="19">
        <v>11103729</v>
      </c>
      <c r="AM752" s="19">
        <v>12763110</v>
      </c>
      <c r="AN752" s="19">
        <v>8989350</v>
      </c>
      <c r="AO752" s="224">
        <v>10033032</v>
      </c>
      <c r="AP752" s="224">
        <v>10946488</v>
      </c>
    </row>
    <row r="753" spans="1:42" s="91" customFormat="1" x14ac:dyDescent="0.2">
      <c r="A753" s="113" t="s">
        <v>774</v>
      </c>
      <c r="B753" s="90"/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94684</v>
      </c>
      <c r="R753" s="91">
        <v>108879</v>
      </c>
      <c r="S753" s="91">
        <v>106248</v>
      </c>
      <c r="T753" s="91">
        <v>108687</v>
      </c>
      <c r="U753" s="91">
        <v>112773</v>
      </c>
      <c r="V753" s="91">
        <v>108501</v>
      </c>
      <c r="W753" s="91">
        <v>105482</v>
      </c>
      <c r="X753" s="91">
        <v>115711</v>
      </c>
      <c r="Y753" s="91">
        <v>112072</v>
      </c>
      <c r="Z753" s="91">
        <v>104366</v>
      </c>
      <c r="AA753" s="91">
        <v>143345</v>
      </c>
      <c r="AB753" s="91">
        <v>101060</v>
      </c>
      <c r="AC753" s="91">
        <v>97662</v>
      </c>
      <c r="AD753" s="91">
        <v>121852</v>
      </c>
      <c r="AE753" s="91">
        <v>123897</v>
      </c>
      <c r="AF753" s="91">
        <v>131487</v>
      </c>
      <c r="AG753" s="91">
        <v>147438</v>
      </c>
      <c r="AH753" s="91">
        <v>147384</v>
      </c>
      <c r="AI753" s="91">
        <v>153110</v>
      </c>
      <c r="AJ753" s="91">
        <v>149333</v>
      </c>
      <c r="AK753" s="91">
        <v>164903</v>
      </c>
      <c r="AL753" s="91">
        <v>181865</v>
      </c>
      <c r="AM753" s="91">
        <v>205119</v>
      </c>
      <c r="AN753" s="91">
        <v>151446</v>
      </c>
      <c r="AO753" s="91">
        <v>171783</v>
      </c>
      <c r="AP753" s="91">
        <v>183218</v>
      </c>
    </row>
    <row r="754" spans="1:42" s="19" customFormat="1" x14ac:dyDescent="0.2">
      <c r="A754" s="28" t="s">
        <v>775</v>
      </c>
      <c r="B754" s="32"/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154248</v>
      </c>
      <c r="R754" s="19">
        <v>146330</v>
      </c>
      <c r="S754" s="19">
        <v>107647</v>
      </c>
      <c r="T754" s="19">
        <v>139173</v>
      </c>
      <c r="U754" s="19">
        <v>126740</v>
      </c>
      <c r="V754" s="19">
        <v>146190</v>
      </c>
      <c r="W754" s="19">
        <v>136907</v>
      </c>
      <c r="X754" s="19">
        <v>148817</v>
      </c>
      <c r="Y754" s="19">
        <v>129871</v>
      </c>
      <c r="Z754" s="19">
        <v>84136</v>
      </c>
      <c r="AA754" s="19">
        <v>132121</v>
      </c>
      <c r="AB754" s="19">
        <v>125109</v>
      </c>
      <c r="AC754" s="19">
        <v>99785</v>
      </c>
      <c r="AD754" s="19">
        <v>154375</v>
      </c>
      <c r="AE754" s="19">
        <v>140197</v>
      </c>
      <c r="AF754" s="19">
        <v>156077</v>
      </c>
      <c r="AG754" s="19">
        <v>165101</v>
      </c>
      <c r="AH754" s="19">
        <v>172561</v>
      </c>
      <c r="AI754" s="19">
        <v>186366</v>
      </c>
      <c r="AJ754" s="19">
        <v>164571</v>
      </c>
      <c r="AK754" s="19">
        <v>159918</v>
      </c>
      <c r="AL754" s="19">
        <v>152844</v>
      </c>
      <c r="AM754" s="19">
        <v>160173</v>
      </c>
      <c r="AN754" s="19">
        <v>132828</v>
      </c>
      <c r="AO754" s="224">
        <v>208238</v>
      </c>
      <c r="AP754" s="224">
        <v>203123</v>
      </c>
    </row>
    <row r="755" spans="1:42" s="91" customFormat="1" x14ac:dyDescent="0.2">
      <c r="A755" s="113" t="s">
        <v>776</v>
      </c>
      <c r="B755" s="90"/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933</v>
      </c>
      <c r="R755" s="91">
        <v>1233</v>
      </c>
      <c r="S755" s="91">
        <v>971</v>
      </c>
      <c r="T755" s="91">
        <v>1076</v>
      </c>
      <c r="U755" s="91">
        <v>1137</v>
      </c>
      <c r="V755" s="91">
        <v>1256</v>
      </c>
      <c r="W755" s="91">
        <v>1310</v>
      </c>
      <c r="X755" s="91">
        <v>1155</v>
      </c>
      <c r="Y755" s="91">
        <v>1048</v>
      </c>
      <c r="Z755" s="91">
        <v>926</v>
      </c>
      <c r="AA755" s="91">
        <v>1073</v>
      </c>
      <c r="AB755" s="91">
        <v>1110</v>
      </c>
      <c r="AC755" s="91">
        <v>1007</v>
      </c>
      <c r="AD755" s="91">
        <v>1278</v>
      </c>
      <c r="AE755" s="91">
        <v>1252</v>
      </c>
      <c r="AF755" s="91">
        <v>1335</v>
      </c>
      <c r="AG755" s="91">
        <v>1414</v>
      </c>
      <c r="AH755" s="91">
        <v>1721</v>
      </c>
      <c r="AI755" s="91">
        <v>1798</v>
      </c>
      <c r="AJ755" s="91">
        <v>1474</v>
      </c>
      <c r="AK755" s="91">
        <v>1759</v>
      </c>
      <c r="AL755" s="91">
        <v>1726</v>
      </c>
      <c r="AM755" s="91">
        <v>1767</v>
      </c>
      <c r="AN755" s="91">
        <v>1577</v>
      </c>
      <c r="AO755" s="91">
        <v>1909</v>
      </c>
      <c r="AP755" s="91">
        <v>2020</v>
      </c>
    </row>
    <row r="756" spans="1:42" s="19" customFormat="1" x14ac:dyDescent="0.2">
      <c r="A756" s="28" t="s">
        <v>777</v>
      </c>
      <c r="B756" s="32"/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48083</v>
      </c>
      <c r="R756" s="19">
        <v>32310</v>
      </c>
      <c r="S756" s="19">
        <v>44437</v>
      </c>
      <c r="T756" s="19">
        <v>49846</v>
      </c>
      <c r="U756" s="19">
        <v>44273</v>
      </c>
      <c r="V756" s="19">
        <v>53733</v>
      </c>
      <c r="W756" s="19">
        <v>60549</v>
      </c>
      <c r="X756" s="19">
        <v>44791</v>
      </c>
      <c r="Y756" s="19">
        <v>57465</v>
      </c>
      <c r="Z756" s="19">
        <v>59459</v>
      </c>
      <c r="AA756" s="19">
        <v>84344</v>
      </c>
      <c r="AB756" s="19">
        <v>43572</v>
      </c>
      <c r="AC756" s="19">
        <v>42756</v>
      </c>
      <c r="AD756" s="19">
        <v>51589</v>
      </c>
      <c r="AE756" s="19">
        <v>64761</v>
      </c>
      <c r="AF756" s="19">
        <v>46077</v>
      </c>
      <c r="AG756" s="19">
        <v>85495</v>
      </c>
      <c r="AH756" s="19">
        <v>72987</v>
      </c>
      <c r="AI756" s="19">
        <v>82891</v>
      </c>
      <c r="AJ756" s="19">
        <v>90751</v>
      </c>
      <c r="AK756" s="19">
        <v>96355</v>
      </c>
      <c r="AL756" s="19">
        <v>100832</v>
      </c>
      <c r="AM756" s="19">
        <v>105904</v>
      </c>
      <c r="AN756" s="19">
        <v>73955</v>
      </c>
      <c r="AO756" s="224">
        <v>83684</v>
      </c>
      <c r="AP756" s="224">
        <v>82180</v>
      </c>
    </row>
    <row r="757" spans="1:42" s="91" customFormat="1" x14ac:dyDescent="0.2">
      <c r="A757" s="113" t="s">
        <v>778</v>
      </c>
      <c r="B757" s="90"/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83</v>
      </c>
      <c r="R757" s="91">
        <v>67</v>
      </c>
      <c r="S757" s="91">
        <v>83</v>
      </c>
      <c r="T757" s="91">
        <v>104</v>
      </c>
      <c r="U757" s="91">
        <v>76</v>
      </c>
      <c r="V757" s="91">
        <v>88</v>
      </c>
      <c r="W757" s="91">
        <v>107</v>
      </c>
      <c r="X757" s="91">
        <v>95</v>
      </c>
      <c r="Y757" s="91">
        <v>104</v>
      </c>
      <c r="Z757" s="91">
        <v>95</v>
      </c>
      <c r="AA757" s="91">
        <v>129</v>
      </c>
      <c r="AB757" s="91">
        <v>83</v>
      </c>
      <c r="AC757" s="91">
        <v>77</v>
      </c>
      <c r="AD757" s="91">
        <v>100</v>
      </c>
      <c r="AE757" s="91">
        <v>102</v>
      </c>
      <c r="AF757" s="91">
        <v>93</v>
      </c>
      <c r="AG757" s="91">
        <v>141</v>
      </c>
      <c r="AH757" s="91">
        <v>129</v>
      </c>
      <c r="AI757" s="91">
        <v>141</v>
      </c>
      <c r="AJ757" s="91">
        <v>169</v>
      </c>
      <c r="AK757" s="91">
        <v>163</v>
      </c>
      <c r="AL757" s="91">
        <v>154</v>
      </c>
      <c r="AM757" s="91">
        <v>193</v>
      </c>
      <c r="AN757" s="91">
        <v>130</v>
      </c>
      <c r="AO757" s="91">
        <v>147</v>
      </c>
      <c r="AP757" s="91">
        <v>160</v>
      </c>
    </row>
    <row r="758" spans="1:42" s="19" customFormat="1" x14ac:dyDescent="0.2">
      <c r="A758" s="28" t="s">
        <v>779</v>
      </c>
      <c r="B758" s="32"/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47565</v>
      </c>
      <c r="R758" s="19">
        <v>32143</v>
      </c>
      <c r="S758" s="19">
        <v>44437</v>
      </c>
      <c r="T758" s="19">
        <v>49766</v>
      </c>
      <c r="U758" s="19">
        <v>43343</v>
      </c>
      <c r="V758" s="19">
        <v>53489</v>
      </c>
      <c r="W758" s="19">
        <v>59514</v>
      </c>
      <c r="X758" s="19">
        <v>44732</v>
      </c>
      <c r="Y758" s="19">
        <v>57465</v>
      </c>
      <c r="Z758" s="19">
        <v>59459</v>
      </c>
      <c r="AA758" s="19">
        <v>82749</v>
      </c>
      <c r="AB758" s="19">
        <v>43532</v>
      </c>
      <c r="AC758" s="19">
        <v>42656</v>
      </c>
      <c r="AD758" s="19">
        <v>50386</v>
      </c>
      <c r="AE758" s="19">
        <v>64449</v>
      </c>
      <c r="AF758" s="19">
        <v>45643</v>
      </c>
      <c r="AG758" s="19">
        <v>85406</v>
      </c>
      <c r="AH758" s="19">
        <v>72884</v>
      </c>
      <c r="AI758" s="19">
        <v>82731</v>
      </c>
      <c r="AJ758" s="19">
        <v>90661</v>
      </c>
      <c r="AK758" s="19">
        <v>96275</v>
      </c>
      <c r="AL758" s="19">
        <v>100832</v>
      </c>
      <c r="AM758" s="19">
        <v>105904</v>
      </c>
      <c r="AN758" s="19">
        <v>73955</v>
      </c>
      <c r="AO758" s="224">
        <v>83684</v>
      </c>
      <c r="AP758" s="224">
        <v>81349</v>
      </c>
    </row>
    <row r="759" spans="1:42" s="91" customFormat="1" x14ac:dyDescent="0.2">
      <c r="A759" s="113" t="s">
        <v>780</v>
      </c>
      <c r="B759" s="90"/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82</v>
      </c>
      <c r="R759" s="91">
        <v>66</v>
      </c>
      <c r="S759" s="91">
        <v>83</v>
      </c>
      <c r="T759" s="91">
        <v>103</v>
      </c>
      <c r="U759" s="91">
        <v>75</v>
      </c>
      <c r="V759" s="91">
        <v>86</v>
      </c>
      <c r="W759" s="91">
        <v>102</v>
      </c>
      <c r="X759" s="91">
        <v>94</v>
      </c>
      <c r="Y759" s="91">
        <v>104</v>
      </c>
      <c r="Z759" s="91">
        <v>95</v>
      </c>
      <c r="AA759" s="91">
        <v>127</v>
      </c>
      <c r="AB759" s="91">
        <v>82</v>
      </c>
      <c r="AC759" s="91">
        <v>76</v>
      </c>
      <c r="AD759" s="91">
        <v>97</v>
      </c>
      <c r="AE759" s="91">
        <v>101</v>
      </c>
      <c r="AF759" s="91">
        <v>91</v>
      </c>
      <c r="AG759" s="91">
        <v>139</v>
      </c>
      <c r="AH759" s="91">
        <v>128</v>
      </c>
      <c r="AI759" s="91">
        <v>138</v>
      </c>
      <c r="AJ759" s="91">
        <v>167</v>
      </c>
      <c r="AK759" s="91">
        <v>162</v>
      </c>
      <c r="AL759" s="91">
        <v>154</v>
      </c>
      <c r="AM759" s="91">
        <v>193</v>
      </c>
      <c r="AN759" s="91">
        <v>130</v>
      </c>
      <c r="AO759" s="91">
        <v>147</v>
      </c>
      <c r="AP759" s="91">
        <v>157</v>
      </c>
    </row>
    <row r="760" spans="1:42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1035</v>
      </c>
      <c r="X760" s="19">
        <v>59</v>
      </c>
      <c r="Y760" s="19">
        <v>0</v>
      </c>
      <c r="Z760" s="19">
        <v>0</v>
      </c>
      <c r="AA760" s="19">
        <v>1595</v>
      </c>
      <c r="AB760" s="19">
        <v>40</v>
      </c>
      <c r="AC760" s="19">
        <v>100</v>
      </c>
      <c r="AD760" s="19">
        <v>1204</v>
      </c>
      <c r="AE760" s="19">
        <v>312</v>
      </c>
      <c r="AF760" s="19">
        <v>433</v>
      </c>
      <c r="AG760" s="19">
        <v>89</v>
      </c>
      <c r="AH760" s="19">
        <v>104</v>
      </c>
      <c r="AI760" s="19">
        <v>160</v>
      </c>
      <c r="AJ760" s="19">
        <v>89</v>
      </c>
      <c r="AK760" s="19">
        <v>80</v>
      </c>
      <c r="AL760" s="19">
        <v>0</v>
      </c>
      <c r="AM760" s="19">
        <v>0</v>
      </c>
      <c r="AN760" s="19">
        <v>0</v>
      </c>
      <c r="AO760" s="224">
        <v>0</v>
      </c>
      <c r="AP760" s="224">
        <v>831</v>
      </c>
    </row>
    <row r="761" spans="1:42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5</v>
      </c>
      <c r="X761" s="91">
        <v>1</v>
      </c>
      <c r="Y761" s="91">
        <v>0</v>
      </c>
      <c r="Z761" s="91">
        <v>0</v>
      </c>
      <c r="AA761" s="91">
        <v>2</v>
      </c>
      <c r="AB761" s="91">
        <v>1</v>
      </c>
      <c r="AC761" s="91">
        <v>1</v>
      </c>
      <c r="AD761" s="91">
        <v>3</v>
      </c>
      <c r="AE761" s="91">
        <v>1</v>
      </c>
      <c r="AF761" s="91">
        <v>2</v>
      </c>
      <c r="AG761" s="91">
        <v>2</v>
      </c>
      <c r="AH761" s="91">
        <v>1</v>
      </c>
      <c r="AI761" s="91">
        <v>3</v>
      </c>
      <c r="AJ761" s="91">
        <v>2</v>
      </c>
      <c r="AK761" s="91">
        <v>1</v>
      </c>
      <c r="AL761" s="91">
        <v>0</v>
      </c>
      <c r="AM761" s="91">
        <v>0</v>
      </c>
      <c r="AN761" s="91">
        <v>0</v>
      </c>
      <c r="AO761" s="91">
        <v>0</v>
      </c>
      <c r="AP761" s="91">
        <v>3</v>
      </c>
    </row>
    <row r="762" spans="1:42" s="19" customFormat="1" x14ac:dyDescent="0.2">
      <c r="A762" s="28" t="s">
        <v>783</v>
      </c>
      <c r="B762" s="32"/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52419</v>
      </c>
      <c r="R762" s="19">
        <v>46662</v>
      </c>
      <c r="S762" s="19">
        <v>53122</v>
      </c>
      <c r="T762" s="19">
        <v>52112</v>
      </c>
      <c r="U762" s="19">
        <v>56023</v>
      </c>
      <c r="V762" s="19">
        <v>51663</v>
      </c>
      <c r="W762" s="19">
        <v>67494</v>
      </c>
      <c r="X762" s="19">
        <v>65631</v>
      </c>
      <c r="Y762" s="19">
        <v>65000</v>
      </c>
      <c r="Z762" s="19">
        <v>53010</v>
      </c>
      <c r="AA762" s="19">
        <v>67223</v>
      </c>
      <c r="AB762" s="19">
        <v>47148</v>
      </c>
      <c r="AC762" s="19">
        <v>51394</v>
      </c>
      <c r="AD762" s="19">
        <v>57321</v>
      </c>
      <c r="AE762" s="19">
        <v>56940</v>
      </c>
      <c r="AF762" s="19">
        <v>67712</v>
      </c>
      <c r="AG762" s="19">
        <v>77039</v>
      </c>
      <c r="AH762" s="19">
        <v>80233</v>
      </c>
      <c r="AI762" s="19">
        <v>83708</v>
      </c>
      <c r="AJ762" s="19">
        <v>86942</v>
      </c>
      <c r="AK762" s="19">
        <v>97848</v>
      </c>
      <c r="AL762" s="19">
        <v>97965</v>
      </c>
      <c r="AM762" s="19">
        <v>112755</v>
      </c>
      <c r="AN762" s="19">
        <v>98219</v>
      </c>
      <c r="AO762" s="224">
        <v>101113</v>
      </c>
      <c r="AP762" s="224">
        <v>107239</v>
      </c>
    </row>
    <row r="763" spans="1:42" s="91" customFormat="1" x14ac:dyDescent="0.2">
      <c r="A763" s="113" t="s">
        <v>784</v>
      </c>
      <c r="B763" s="90"/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384</v>
      </c>
      <c r="R763" s="91">
        <v>331</v>
      </c>
      <c r="S763" s="91">
        <v>350</v>
      </c>
      <c r="T763" s="91">
        <v>379</v>
      </c>
      <c r="U763" s="91">
        <v>404</v>
      </c>
      <c r="V763" s="91">
        <v>404</v>
      </c>
      <c r="W763" s="91">
        <v>473</v>
      </c>
      <c r="X763" s="91">
        <v>476</v>
      </c>
      <c r="Y763" s="91">
        <v>457</v>
      </c>
      <c r="Z763" s="91">
        <v>390</v>
      </c>
      <c r="AA763" s="91">
        <v>472</v>
      </c>
      <c r="AB763" s="91">
        <v>383</v>
      </c>
      <c r="AC763" s="91">
        <v>365</v>
      </c>
      <c r="AD763" s="91">
        <v>392</v>
      </c>
      <c r="AE763" s="91">
        <v>420</v>
      </c>
      <c r="AF763" s="91">
        <v>462</v>
      </c>
      <c r="AG763" s="91">
        <v>558</v>
      </c>
      <c r="AH763" s="91">
        <v>560</v>
      </c>
      <c r="AI763" s="91">
        <v>597</v>
      </c>
      <c r="AJ763" s="91">
        <v>627</v>
      </c>
      <c r="AK763" s="91">
        <v>699</v>
      </c>
      <c r="AL763" s="91">
        <v>690</v>
      </c>
      <c r="AM763" s="91">
        <v>755</v>
      </c>
      <c r="AN763" s="91">
        <v>683</v>
      </c>
      <c r="AO763" s="91">
        <v>732</v>
      </c>
      <c r="AP763" s="91">
        <v>766</v>
      </c>
    </row>
    <row r="764" spans="1:42" s="19" customFormat="1" x14ac:dyDescent="0.2">
      <c r="A764" s="28" t="s">
        <v>785</v>
      </c>
      <c r="B764" s="32"/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50544</v>
      </c>
      <c r="R764" s="19">
        <v>45483</v>
      </c>
      <c r="S764" s="19">
        <v>52705</v>
      </c>
      <c r="T764" s="19">
        <v>51731</v>
      </c>
      <c r="U764" s="19">
        <v>53272</v>
      </c>
      <c r="V764" s="19">
        <v>50239</v>
      </c>
      <c r="W764" s="19">
        <v>64459</v>
      </c>
      <c r="X764" s="19">
        <v>63053</v>
      </c>
      <c r="Y764" s="19">
        <v>62858</v>
      </c>
      <c r="Z764" s="19">
        <v>52821</v>
      </c>
      <c r="AA764" s="19">
        <v>65549</v>
      </c>
      <c r="AB764" s="19">
        <v>46726</v>
      </c>
      <c r="AC764" s="19">
        <v>51012</v>
      </c>
      <c r="AD764" s="19">
        <v>55724</v>
      </c>
      <c r="AE764" s="19">
        <v>55677</v>
      </c>
      <c r="AF764" s="19">
        <v>67551</v>
      </c>
      <c r="AG764" s="19">
        <v>75060</v>
      </c>
      <c r="AH764" s="19">
        <v>77168</v>
      </c>
      <c r="AI764" s="19">
        <v>80863</v>
      </c>
      <c r="AJ764" s="19">
        <v>84612</v>
      </c>
      <c r="AK764" s="19">
        <v>95243</v>
      </c>
      <c r="AL764" s="19">
        <v>96108</v>
      </c>
      <c r="AM764" s="19">
        <v>111130</v>
      </c>
      <c r="AN764" s="19">
        <v>96734</v>
      </c>
      <c r="AO764" s="224">
        <v>97583</v>
      </c>
      <c r="AP764" s="224">
        <v>106125</v>
      </c>
    </row>
    <row r="765" spans="1:42" s="91" customFormat="1" x14ac:dyDescent="0.2">
      <c r="A765" s="113" t="s">
        <v>786</v>
      </c>
      <c r="B765" s="90"/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368</v>
      </c>
      <c r="R765" s="91">
        <v>323</v>
      </c>
      <c r="S765" s="91">
        <v>348</v>
      </c>
      <c r="T765" s="91">
        <v>376</v>
      </c>
      <c r="U765" s="91">
        <v>393</v>
      </c>
      <c r="V765" s="91">
        <v>396</v>
      </c>
      <c r="W765" s="91">
        <v>458</v>
      </c>
      <c r="X765" s="91">
        <v>463</v>
      </c>
      <c r="Y765" s="91">
        <v>443</v>
      </c>
      <c r="Z765" s="91">
        <v>389</v>
      </c>
      <c r="AA765" s="91">
        <v>463</v>
      </c>
      <c r="AB765" s="91">
        <v>380</v>
      </c>
      <c r="AC765" s="91">
        <v>361</v>
      </c>
      <c r="AD765" s="91">
        <v>378</v>
      </c>
      <c r="AE765" s="91">
        <v>410</v>
      </c>
      <c r="AF765" s="91">
        <v>460</v>
      </c>
      <c r="AG765" s="91">
        <v>547</v>
      </c>
      <c r="AH765" s="91">
        <v>544</v>
      </c>
      <c r="AI765" s="91">
        <v>582</v>
      </c>
      <c r="AJ765" s="91">
        <v>610</v>
      </c>
      <c r="AK765" s="91">
        <v>683</v>
      </c>
      <c r="AL765" s="91">
        <v>674</v>
      </c>
      <c r="AM765" s="91">
        <v>744</v>
      </c>
      <c r="AN765" s="91">
        <v>671</v>
      </c>
      <c r="AO765" s="91">
        <v>704</v>
      </c>
      <c r="AP765" s="91">
        <v>753</v>
      </c>
    </row>
    <row r="766" spans="1:42" s="19" customFormat="1" x14ac:dyDescent="0.2">
      <c r="A766" s="28" t="s">
        <v>787</v>
      </c>
      <c r="B766" s="32"/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1875</v>
      </c>
      <c r="R766" s="19">
        <v>1179</v>
      </c>
      <c r="S766" s="19">
        <v>417</v>
      </c>
      <c r="T766" s="19">
        <v>381</v>
      </c>
      <c r="U766" s="19">
        <v>2751</v>
      </c>
      <c r="V766" s="19">
        <v>1424</v>
      </c>
      <c r="W766" s="19">
        <v>3035</v>
      </c>
      <c r="X766" s="19">
        <v>2578</v>
      </c>
      <c r="Y766" s="19">
        <v>2142</v>
      </c>
      <c r="Z766" s="19">
        <v>189</v>
      </c>
      <c r="AA766" s="19">
        <v>1674</v>
      </c>
      <c r="AB766" s="19">
        <v>422</v>
      </c>
      <c r="AC766" s="19">
        <v>382</v>
      </c>
      <c r="AD766" s="19">
        <v>1597</v>
      </c>
      <c r="AE766" s="19">
        <v>1263</v>
      </c>
      <c r="AF766" s="19">
        <v>161</v>
      </c>
      <c r="AG766" s="19">
        <v>1979</v>
      </c>
      <c r="AH766" s="19">
        <v>3064</v>
      </c>
      <c r="AI766" s="19">
        <v>2845</v>
      </c>
      <c r="AJ766" s="19">
        <v>2330</v>
      </c>
      <c r="AK766" s="19">
        <v>2605</v>
      </c>
      <c r="AL766" s="19">
        <v>1857</v>
      </c>
      <c r="AM766" s="19">
        <v>1625</v>
      </c>
      <c r="AN766" s="19">
        <v>1484</v>
      </c>
      <c r="AO766" s="224">
        <v>3530</v>
      </c>
      <c r="AP766" s="224">
        <v>1115</v>
      </c>
    </row>
    <row r="767" spans="1:42" s="91" customFormat="1" x14ac:dyDescent="0.2">
      <c r="A767" s="113" t="s">
        <v>788</v>
      </c>
      <c r="B767" s="90"/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16</v>
      </c>
      <c r="R767" s="91">
        <v>8</v>
      </c>
      <c r="S767" s="91">
        <v>2</v>
      </c>
      <c r="T767" s="91">
        <v>3</v>
      </c>
      <c r="U767" s="91">
        <v>11</v>
      </c>
      <c r="V767" s="91">
        <v>8</v>
      </c>
      <c r="W767" s="91">
        <v>15</v>
      </c>
      <c r="X767" s="91">
        <v>13</v>
      </c>
      <c r="Y767" s="91">
        <v>14</v>
      </c>
      <c r="Z767" s="91">
        <v>1</v>
      </c>
      <c r="AA767" s="91">
        <v>9</v>
      </c>
      <c r="AB767" s="91">
        <v>3</v>
      </c>
      <c r="AC767" s="91">
        <v>4</v>
      </c>
      <c r="AD767" s="91">
        <v>14</v>
      </c>
      <c r="AE767" s="91">
        <v>10</v>
      </c>
      <c r="AF767" s="91">
        <v>2</v>
      </c>
      <c r="AG767" s="91">
        <v>11</v>
      </c>
      <c r="AH767" s="91">
        <v>16</v>
      </c>
      <c r="AI767" s="91">
        <v>15</v>
      </c>
      <c r="AJ767" s="91">
        <v>17</v>
      </c>
      <c r="AK767" s="91">
        <v>16</v>
      </c>
      <c r="AL767" s="91">
        <v>16</v>
      </c>
      <c r="AM767" s="91">
        <v>11</v>
      </c>
      <c r="AN767" s="91">
        <v>12</v>
      </c>
      <c r="AO767" s="91">
        <v>28</v>
      </c>
      <c r="AP767" s="91">
        <v>13</v>
      </c>
    </row>
    <row r="768" spans="1:42" s="19" customFormat="1" x14ac:dyDescent="0.2">
      <c r="A768" s="28" t="s">
        <v>789</v>
      </c>
      <c r="B768" s="32"/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33596</v>
      </c>
      <c r="R768" s="19">
        <v>55402</v>
      </c>
      <c r="S768" s="19">
        <v>50302</v>
      </c>
      <c r="T768" s="19">
        <v>53097</v>
      </c>
      <c r="U768" s="19">
        <v>33639</v>
      </c>
      <c r="V768" s="19">
        <v>46153</v>
      </c>
      <c r="W768" s="19">
        <v>39625</v>
      </c>
      <c r="X768" s="19">
        <v>58939</v>
      </c>
      <c r="Y768" s="19">
        <v>47670</v>
      </c>
      <c r="Z768" s="19">
        <v>39276</v>
      </c>
      <c r="AA768" s="19">
        <v>48334</v>
      </c>
      <c r="AB768" s="19">
        <v>38920</v>
      </c>
      <c r="AC768" s="19">
        <v>46919</v>
      </c>
      <c r="AD768" s="19">
        <v>70313</v>
      </c>
      <c r="AE768" s="19">
        <v>52604</v>
      </c>
      <c r="AF768" s="19">
        <v>59073</v>
      </c>
      <c r="AG768" s="19">
        <v>87828</v>
      </c>
      <c r="AH768" s="19">
        <v>53497</v>
      </c>
      <c r="AI768" s="19">
        <v>76371</v>
      </c>
      <c r="AJ768" s="19">
        <v>70096</v>
      </c>
      <c r="AK768" s="19">
        <v>62770</v>
      </c>
      <c r="AL768" s="19">
        <v>76278</v>
      </c>
      <c r="AM768" s="19">
        <v>57448</v>
      </c>
      <c r="AN768" s="19">
        <v>71258</v>
      </c>
      <c r="AO768" s="224">
        <v>94220</v>
      </c>
      <c r="AP768" s="224">
        <v>86553</v>
      </c>
    </row>
    <row r="769" spans="1:42" s="91" customFormat="1" x14ac:dyDescent="0.2">
      <c r="A769" s="113" t="s">
        <v>790</v>
      </c>
      <c r="B769" s="90"/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78</v>
      </c>
      <c r="R769" s="91">
        <v>101</v>
      </c>
      <c r="S769" s="91">
        <v>84</v>
      </c>
      <c r="T769" s="91">
        <v>100</v>
      </c>
      <c r="U769" s="91">
        <v>87</v>
      </c>
      <c r="V769" s="91">
        <v>98</v>
      </c>
      <c r="W769" s="91">
        <v>98</v>
      </c>
      <c r="X769" s="91">
        <v>108</v>
      </c>
      <c r="Y769" s="91">
        <v>122</v>
      </c>
      <c r="Z769" s="91">
        <v>101</v>
      </c>
      <c r="AA769" s="91">
        <v>115</v>
      </c>
      <c r="AB769" s="91">
        <v>97</v>
      </c>
      <c r="AC769" s="91">
        <v>88</v>
      </c>
      <c r="AD769" s="91">
        <v>139</v>
      </c>
      <c r="AE769" s="91">
        <v>116</v>
      </c>
      <c r="AF769" s="91">
        <v>114</v>
      </c>
      <c r="AG769" s="91">
        <v>181</v>
      </c>
      <c r="AH769" s="91">
        <v>123</v>
      </c>
      <c r="AI769" s="91">
        <v>131</v>
      </c>
      <c r="AJ769" s="91">
        <v>146</v>
      </c>
      <c r="AK769" s="91">
        <v>154</v>
      </c>
      <c r="AL769" s="91">
        <v>180</v>
      </c>
      <c r="AM769" s="91">
        <v>162</v>
      </c>
      <c r="AN769" s="91">
        <v>167</v>
      </c>
      <c r="AO769" s="91">
        <v>179</v>
      </c>
      <c r="AP769" s="91">
        <v>177</v>
      </c>
    </row>
    <row r="770" spans="1:42" s="19" customFormat="1" x14ac:dyDescent="0.2">
      <c r="A770" s="28" t="s">
        <v>791</v>
      </c>
      <c r="B770" s="32"/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32539</v>
      </c>
      <c r="R770" s="19">
        <v>55402</v>
      </c>
      <c r="S770" s="19">
        <v>50248</v>
      </c>
      <c r="T770" s="19">
        <v>53097</v>
      </c>
      <c r="U770" s="19">
        <v>33639</v>
      </c>
      <c r="V770" s="19">
        <v>46153</v>
      </c>
      <c r="W770" s="19">
        <v>39625</v>
      </c>
      <c r="X770" s="19">
        <v>57946</v>
      </c>
      <c r="Y770" s="19">
        <v>47670</v>
      </c>
      <c r="Z770" s="19">
        <v>39276</v>
      </c>
      <c r="AA770" s="19">
        <v>48334</v>
      </c>
      <c r="AB770" s="19">
        <v>38920</v>
      </c>
      <c r="AC770" s="19">
        <v>46919</v>
      </c>
      <c r="AD770" s="19">
        <v>70193</v>
      </c>
      <c r="AE770" s="19">
        <v>52589</v>
      </c>
      <c r="AF770" s="19">
        <v>59073</v>
      </c>
      <c r="AG770" s="19">
        <v>87400</v>
      </c>
      <c r="AH770" s="19">
        <v>53497</v>
      </c>
      <c r="AI770" s="19">
        <v>76371</v>
      </c>
      <c r="AJ770" s="19">
        <v>70096</v>
      </c>
      <c r="AK770" s="19">
        <v>62235</v>
      </c>
      <c r="AL770" s="19">
        <v>75778</v>
      </c>
      <c r="AM770" s="19">
        <v>57091</v>
      </c>
      <c r="AN770" s="19">
        <v>71258</v>
      </c>
      <c r="AO770" s="224">
        <v>93482</v>
      </c>
      <c r="AP770" s="224">
        <v>86553</v>
      </c>
    </row>
    <row r="771" spans="1:42" s="91" customFormat="1" x14ac:dyDescent="0.2">
      <c r="A771" s="113" t="s">
        <v>792</v>
      </c>
      <c r="B771" s="90"/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77</v>
      </c>
      <c r="R771" s="91">
        <v>101</v>
      </c>
      <c r="S771" s="91">
        <v>83</v>
      </c>
      <c r="T771" s="91">
        <v>100</v>
      </c>
      <c r="U771" s="91">
        <v>87</v>
      </c>
      <c r="V771" s="91">
        <v>98</v>
      </c>
      <c r="W771" s="91">
        <v>98</v>
      </c>
      <c r="X771" s="91">
        <v>107</v>
      </c>
      <c r="Y771" s="91">
        <v>122</v>
      </c>
      <c r="Z771" s="91">
        <v>101</v>
      </c>
      <c r="AA771" s="91">
        <v>115</v>
      </c>
      <c r="AB771" s="91">
        <v>97</v>
      </c>
      <c r="AC771" s="91">
        <v>88</v>
      </c>
      <c r="AD771" s="91">
        <v>137</v>
      </c>
      <c r="AE771" s="91">
        <v>115</v>
      </c>
      <c r="AF771" s="91">
        <v>114</v>
      </c>
      <c r="AG771" s="91">
        <v>179</v>
      </c>
      <c r="AH771" s="91">
        <v>123</v>
      </c>
      <c r="AI771" s="91">
        <v>131</v>
      </c>
      <c r="AJ771" s="91">
        <v>146</v>
      </c>
      <c r="AK771" s="91">
        <v>153</v>
      </c>
      <c r="AL771" s="91">
        <v>179</v>
      </c>
      <c r="AM771" s="91">
        <v>160</v>
      </c>
      <c r="AN771" s="91">
        <v>167</v>
      </c>
      <c r="AO771" s="91">
        <v>177</v>
      </c>
      <c r="AP771" s="91">
        <v>177</v>
      </c>
    </row>
    <row r="772" spans="1:42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0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120</v>
      </c>
      <c r="AE772" s="19">
        <v>15</v>
      </c>
      <c r="AF772" s="19">
        <v>0</v>
      </c>
      <c r="AG772" s="19">
        <v>428</v>
      </c>
      <c r="AH772" s="19">
        <v>0</v>
      </c>
      <c r="AI772" s="19">
        <v>0</v>
      </c>
      <c r="AJ772" s="19">
        <v>0</v>
      </c>
      <c r="AK772" s="19">
        <v>535</v>
      </c>
      <c r="AL772" s="19">
        <v>500</v>
      </c>
      <c r="AM772" s="19">
        <v>357</v>
      </c>
      <c r="AN772" s="19">
        <v>0</v>
      </c>
      <c r="AO772" s="224">
        <v>739</v>
      </c>
      <c r="AP772" s="224">
        <v>0</v>
      </c>
    </row>
    <row r="773" spans="1:42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0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2</v>
      </c>
      <c r="AE773" s="91">
        <v>1</v>
      </c>
      <c r="AF773" s="91">
        <v>0</v>
      </c>
      <c r="AG773" s="91">
        <v>2</v>
      </c>
      <c r="AH773" s="91">
        <v>0</v>
      </c>
      <c r="AI773" s="91">
        <v>0</v>
      </c>
      <c r="AJ773" s="91">
        <v>0</v>
      </c>
      <c r="AK773" s="91">
        <v>1</v>
      </c>
      <c r="AL773" s="91">
        <v>1</v>
      </c>
      <c r="AM773" s="91">
        <v>2</v>
      </c>
      <c r="AN773" s="91">
        <v>0</v>
      </c>
      <c r="AO773" s="91">
        <v>2</v>
      </c>
      <c r="AP773" s="91">
        <v>0</v>
      </c>
    </row>
    <row r="774" spans="1:42" x14ac:dyDescent="0.2">
      <c r="C774" s="7"/>
      <c r="D774" s="7"/>
      <c r="E774" s="7"/>
      <c r="F774" s="7"/>
    </row>
    <row r="775" spans="1:42" ht="18" x14ac:dyDescent="0.25">
      <c r="A775" s="97" t="s">
        <v>289</v>
      </c>
      <c r="B775" s="51"/>
      <c r="C775" s="7"/>
      <c r="D775" s="7"/>
      <c r="E775" s="7"/>
      <c r="F775" s="7"/>
    </row>
    <row r="776" spans="1:42" x14ac:dyDescent="0.2">
      <c r="A776" s="16" t="s">
        <v>290</v>
      </c>
      <c r="C776" s="7"/>
      <c r="D776" s="7"/>
      <c r="E776" s="7"/>
      <c r="F776" s="7"/>
    </row>
    <row r="777" spans="1:42" s="17" customFormat="1" x14ac:dyDescent="0.2">
      <c r="A777" s="36" t="s">
        <v>291</v>
      </c>
      <c r="B777" s="37"/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45544</v>
      </c>
      <c r="R777" s="17">
        <v>46161</v>
      </c>
      <c r="S777" s="17">
        <v>48003</v>
      </c>
      <c r="T777" s="17">
        <v>49744</v>
      </c>
      <c r="U777" s="17">
        <v>50969</v>
      </c>
      <c r="V777" s="17">
        <v>52735</v>
      </c>
      <c r="W777" s="17">
        <v>54508</v>
      </c>
      <c r="X777" s="17">
        <v>56193</v>
      </c>
      <c r="Y777" s="17">
        <v>58397</v>
      </c>
      <c r="Z777" s="17">
        <v>60004</v>
      </c>
      <c r="AA777" s="17">
        <v>61685</v>
      </c>
      <c r="AB777" s="17">
        <v>63338</v>
      </c>
      <c r="AC777" s="17">
        <v>65011</v>
      </c>
      <c r="AD777" s="17">
        <v>67878</v>
      </c>
      <c r="AE777" s="17">
        <v>70049</v>
      </c>
      <c r="AF777" s="17">
        <v>72271</v>
      </c>
      <c r="AG777" s="17">
        <v>68265</v>
      </c>
      <c r="AH777" s="17">
        <v>70370</v>
      </c>
      <c r="AI777" s="17">
        <v>72589</v>
      </c>
      <c r="AJ777" s="17">
        <v>71000</v>
      </c>
      <c r="AK777" s="17">
        <v>74066</v>
      </c>
      <c r="AL777" s="17">
        <v>76256</v>
      </c>
      <c r="AM777" s="17">
        <v>78473</v>
      </c>
      <c r="AN777" s="17">
        <v>80963</v>
      </c>
      <c r="AO777" s="218">
        <v>78778</v>
      </c>
      <c r="AP777" s="218">
        <v>82075</v>
      </c>
    </row>
    <row r="778" spans="1:42" s="17" customFormat="1" x14ac:dyDescent="0.2">
      <c r="A778" s="36" t="s">
        <v>292</v>
      </c>
      <c r="B778" s="37"/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497</v>
      </c>
      <c r="S778" s="17">
        <v>579</v>
      </c>
      <c r="T778" s="17">
        <v>595</v>
      </c>
      <c r="U778" s="17">
        <v>710</v>
      </c>
      <c r="V778" s="17">
        <v>527</v>
      </c>
      <c r="W778" s="17">
        <v>697</v>
      </c>
      <c r="X778" s="17">
        <v>544</v>
      </c>
      <c r="Y778" s="17">
        <v>516</v>
      </c>
      <c r="Z778" s="17">
        <v>777</v>
      </c>
      <c r="AA778" s="17">
        <v>600</v>
      </c>
      <c r="AB778" s="17">
        <v>620</v>
      </c>
      <c r="AC778" s="17">
        <v>833</v>
      </c>
      <c r="AD778" s="17">
        <v>483</v>
      </c>
      <c r="AE778" s="17">
        <v>654</v>
      </c>
      <c r="AF778" s="17">
        <v>795</v>
      </c>
      <c r="AG778" s="17">
        <v>647</v>
      </c>
      <c r="AH778" s="17">
        <v>652</v>
      </c>
      <c r="AI778" s="17">
        <v>753</v>
      </c>
      <c r="AJ778" s="17">
        <v>706</v>
      </c>
      <c r="AK778" s="17">
        <v>803</v>
      </c>
      <c r="AL778" s="17">
        <v>868</v>
      </c>
      <c r="AM778" s="17">
        <v>931</v>
      </c>
      <c r="AN778" s="17">
        <v>976</v>
      </c>
      <c r="AO778" s="218">
        <v>947</v>
      </c>
      <c r="AP778" s="218">
        <v>721</v>
      </c>
    </row>
    <row r="779" spans="1:42" s="17" customFormat="1" x14ac:dyDescent="0.2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53</v>
      </c>
      <c r="V779" s="17">
        <v>58</v>
      </c>
      <c r="W779" s="17">
        <v>59</v>
      </c>
      <c r="X779" s="17">
        <v>56</v>
      </c>
      <c r="Y779" s="17">
        <v>62</v>
      </c>
      <c r="Z779" s="17">
        <v>59</v>
      </c>
      <c r="AA779" s="17">
        <v>54</v>
      </c>
      <c r="AB779" s="17">
        <v>75</v>
      </c>
      <c r="AC779" s="17">
        <v>82</v>
      </c>
      <c r="AD779" s="17">
        <v>69</v>
      </c>
      <c r="AE779" s="17">
        <v>53</v>
      </c>
      <c r="AF779" s="17">
        <v>81</v>
      </c>
      <c r="AG779" s="17">
        <v>94</v>
      </c>
      <c r="AH779" s="17">
        <v>71</v>
      </c>
      <c r="AI779" s="17">
        <v>96</v>
      </c>
      <c r="AJ779" s="17">
        <v>109</v>
      </c>
      <c r="AK779" s="17">
        <v>102</v>
      </c>
      <c r="AL779" s="17">
        <v>123</v>
      </c>
      <c r="AM779" s="17">
        <v>131</v>
      </c>
      <c r="AN779" s="17">
        <v>167</v>
      </c>
      <c r="AO779" s="218">
        <v>124</v>
      </c>
      <c r="AP779" s="218">
        <v>115</v>
      </c>
    </row>
    <row r="780" spans="1:42" s="17" customFormat="1" x14ac:dyDescent="0.2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38</v>
      </c>
      <c r="W780" s="17">
        <v>41</v>
      </c>
      <c r="X780" s="17">
        <v>42</v>
      </c>
      <c r="Y780" s="17">
        <v>39</v>
      </c>
      <c r="Z780" s="17">
        <v>41</v>
      </c>
      <c r="AA780" s="17">
        <v>40</v>
      </c>
      <c r="AB780" s="17">
        <v>39</v>
      </c>
      <c r="AC780" s="17">
        <v>45</v>
      </c>
      <c r="AD780" s="17">
        <v>55</v>
      </c>
      <c r="AE780" s="17">
        <v>51</v>
      </c>
      <c r="AF780" s="17">
        <v>41</v>
      </c>
      <c r="AG780" s="17">
        <v>56</v>
      </c>
      <c r="AH780" s="17">
        <v>61</v>
      </c>
      <c r="AI780" s="17">
        <v>56</v>
      </c>
      <c r="AJ780" s="17">
        <v>67</v>
      </c>
      <c r="AK780" s="17">
        <v>74</v>
      </c>
      <c r="AL780" s="17">
        <v>72</v>
      </c>
      <c r="AM780" s="17">
        <v>68</v>
      </c>
      <c r="AN780" s="17">
        <v>89</v>
      </c>
      <c r="AO780" s="218">
        <v>109</v>
      </c>
      <c r="AP780" s="218">
        <v>83</v>
      </c>
    </row>
    <row r="781" spans="1:42" s="17" customFormat="1" x14ac:dyDescent="0.2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29</v>
      </c>
      <c r="X781" s="17">
        <v>35</v>
      </c>
      <c r="Y781" s="17">
        <v>25</v>
      </c>
      <c r="Z781" s="17">
        <v>28</v>
      </c>
      <c r="AA781" s="17">
        <v>32</v>
      </c>
      <c r="AB781" s="17">
        <v>32</v>
      </c>
      <c r="AC781" s="17">
        <v>33</v>
      </c>
      <c r="AD781" s="17">
        <v>43</v>
      </c>
      <c r="AE781" s="17">
        <v>49</v>
      </c>
      <c r="AF781" s="17">
        <v>46</v>
      </c>
      <c r="AG781" s="17">
        <v>36</v>
      </c>
      <c r="AH781" s="17">
        <v>56</v>
      </c>
      <c r="AI781" s="17">
        <v>52</v>
      </c>
      <c r="AJ781" s="17">
        <v>48</v>
      </c>
      <c r="AK781" s="17">
        <v>61</v>
      </c>
      <c r="AL781" s="17">
        <v>69</v>
      </c>
      <c r="AM781" s="17">
        <v>60</v>
      </c>
      <c r="AN781" s="17">
        <v>61</v>
      </c>
      <c r="AO781" s="218">
        <v>66</v>
      </c>
      <c r="AP781" s="218">
        <v>93</v>
      </c>
    </row>
    <row r="782" spans="1:42" s="17" customFormat="1" x14ac:dyDescent="0.2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31</v>
      </c>
      <c r="Y782" s="17">
        <v>35</v>
      </c>
      <c r="Z782" s="17">
        <v>28</v>
      </c>
      <c r="AA782" s="17">
        <v>26</v>
      </c>
      <c r="AB782" s="17">
        <v>30</v>
      </c>
      <c r="AC782" s="17">
        <v>28</v>
      </c>
      <c r="AD782" s="17">
        <v>27</v>
      </c>
      <c r="AE782" s="17">
        <v>37</v>
      </c>
      <c r="AF782" s="17">
        <v>41</v>
      </c>
      <c r="AG782" s="17">
        <v>44</v>
      </c>
      <c r="AH782" s="17">
        <v>30</v>
      </c>
      <c r="AI782" s="17">
        <v>43</v>
      </c>
      <c r="AJ782" s="17">
        <v>44</v>
      </c>
      <c r="AK782" s="17">
        <v>44</v>
      </c>
      <c r="AL782" s="17">
        <v>54</v>
      </c>
      <c r="AM782" s="17">
        <v>59</v>
      </c>
      <c r="AN782" s="17">
        <v>50</v>
      </c>
      <c r="AO782" s="218">
        <v>44</v>
      </c>
      <c r="AP782" s="218">
        <v>63</v>
      </c>
    </row>
    <row r="783" spans="1:42" s="17" customFormat="1" x14ac:dyDescent="0.2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23</v>
      </c>
      <c r="Z783" s="17">
        <v>26</v>
      </c>
      <c r="AA783" s="17">
        <v>21</v>
      </c>
      <c r="AB783" s="17">
        <v>23</v>
      </c>
      <c r="AC783" s="17">
        <v>26</v>
      </c>
      <c r="AD783" s="17">
        <v>25</v>
      </c>
      <c r="AE783" s="17">
        <v>27</v>
      </c>
      <c r="AF783" s="17">
        <v>34</v>
      </c>
      <c r="AG783" s="17">
        <v>38</v>
      </c>
      <c r="AH783" s="17">
        <v>43</v>
      </c>
      <c r="AI783" s="17">
        <v>35</v>
      </c>
      <c r="AJ783" s="17">
        <v>38</v>
      </c>
      <c r="AK783" s="17">
        <v>37</v>
      </c>
      <c r="AL783" s="17">
        <v>33</v>
      </c>
      <c r="AM783" s="17">
        <v>50</v>
      </c>
      <c r="AN783" s="17">
        <v>47</v>
      </c>
      <c r="AO783" s="218">
        <v>47</v>
      </c>
      <c r="AP783" s="218">
        <v>40</v>
      </c>
    </row>
    <row r="784" spans="1:42" s="17" customFormat="1" x14ac:dyDescent="0.2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162</v>
      </c>
      <c r="V784" s="17">
        <v>175</v>
      </c>
      <c r="W784" s="17">
        <v>172</v>
      </c>
      <c r="X784" s="17">
        <v>179</v>
      </c>
      <c r="Y784" s="17">
        <v>184</v>
      </c>
      <c r="Z784" s="17">
        <v>182</v>
      </c>
      <c r="AA784" s="17">
        <v>173</v>
      </c>
      <c r="AB784" s="17">
        <v>199</v>
      </c>
      <c r="AC784" s="17">
        <v>214</v>
      </c>
      <c r="AD784" s="17">
        <v>219</v>
      </c>
      <c r="AE784" s="17">
        <v>217</v>
      </c>
      <c r="AF784" s="17">
        <v>243</v>
      </c>
      <c r="AG784" s="17">
        <v>268</v>
      </c>
      <c r="AH784" s="17">
        <v>261</v>
      </c>
      <c r="AI784" s="17">
        <v>282</v>
      </c>
      <c r="AJ784" s="17">
        <v>306</v>
      </c>
      <c r="AK784" s="17">
        <v>318</v>
      </c>
      <c r="AL784" s="17">
        <v>351</v>
      </c>
      <c r="AM784" s="17">
        <v>368</v>
      </c>
      <c r="AN784" s="17">
        <v>414</v>
      </c>
      <c r="AO784" s="218">
        <v>390</v>
      </c>
      <c r="AP784" s="218">
        <v>394</v>
      </c>
    </row>
    <row r="785" spans="1:46" s="17" customFormat="1" x14ac:dyDescent="0.2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72</v>
      </c>
      <c r="X785" s="17">
        <v>81</v>
      </c>
      <c r="Y785" s="17">
        <v>83</v>
      </c>
      <c r="Z785" s="17">
        <v>82</v>
      </c>
      <c r="AA785" s="17">
        <v>79</v>
      </c>
      <c r="AB785" s="17">
        <v>85</v>
      </c>
      <c r="AC785" s="17">
        <v>87</v>
      </c>
      <c r="AD785" s="17">
        <v>95</v>
      </c>
      <c r="AE785" s="17">
        <v>113</v>
      </c>
      <c r="AF785" s="17">
        <v>121</v>
      </c>
      <c r="AG785" s="17">
        <v>118</v>
      </c>
      <c r="AH785" s="17">
        <v>129</v>
      </c>
      <c r="AI785" s="17">
        <v>130</v>
      </c>
      <c r="AJ785" s="17">
        <v>130</v>
      </c>
      <c r="AK785" s="17">
        <v>142</v>
      </c>
      <c r="AL785" s="17">
        <v>156</v>
      </c>
      <c r="AM785" s="17">
        <v>169</v>
      </c>
      <c r="AN785" s="17">
        <v>158</v>
      </c>
      <c r="AO785" s="218">
        <v>157</v>
      </c>
      <c r="AP785" s="218">
        <v>196</v>
      </c>
    </row>
    <row r="786" spans="1:46" ht="12.75" x14ac:dyDescent="0.2">
      <c r="A786" s="49" t="s">
        <v>301</v>
      </c>
      <c r="B786" s="50"/>
      <c r="C786" s="7"/>
      <c r="D786" s="7"/>
      <c r="E786" s="7"/>
      <c r="F786" s="7"/>
    </row>
    <row r="787" spans="1:46" x14ac:dyDescent="0.2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0.98220794065000006</v>
      </c>
      <c r="R787" s="18">
        <v>0.98581954084360002</v>
      </c>
      <c r="S787" s="18">
        <v>0.98528325123149996</v>
      </c>
      <c r="T787" s="18">
        <v>0.98512724032080001</v>
      </c>
      <c r="U787" s="18">
        <v>0.98317933681830005</v>
      </c>
      <c r="V787" s="18">
        <v>0.98686303497579997</v>
      </c>
      <c r="W787" s="18">
        <v>0.98430756451229995</v>
      </c>
      <c r="X787" s="18">
        <v>0.98729706936539996</v>
      </c>
      <c r="Y787" s="18">
        <v>0.98815506709309997</v>
      </c>
      <c r="Z787" s="18">
        <v>0.98426914685959999</v>
      </c>
      <c r="AA787" s="18">
        <v>0.98762368311509996</v>
      </c>
      <c r="AB787" s="18">
        <v>0.98723444051310005</v>
      </c>
      <c r="AC787" s="18">
        <v>0.98415029216750005</v>
      </c>
      <c r="AD787" s="18">
        <v>0.98976377952759997</v>
      </c>
      <c r="AE787" s="18">
        <v>0.98771855611960002</v>
      </c>
      <c r="AF787" s="18">
        <v>0.98584075625089995</v>
      </c>
      <c r="AG787" s="18">
        <v>0.98677363399829998</v>
      </c>
      <c r="AH787" s="18">
        <v>0.98719189708629995</v>
      </c>
      <c r="AI787" s="18">
        <v>0.98594208410299999</v>
      </c>
      <c r="AJ787" s="18">
        <v>0.98594678664669999</v>
      </c>
      <c r="AK787" s="18">
        <v>0.98509050766749995</v>
      </c>
      <c r="AL787" s="18">
        <v>0.98426589222329997</v>
      </c>
      <c r="AM787" s="18">
        <v>0.98371609085889999</v>
      </c>
      <c r="AN787" s="18">
        <v>0.98312144062749995</v>
      </c>
      <c r="AO787" s="220">
        <v>0.98331148973350002</v>
      </c>
      <c r="AP787" s="220">
        <v>0.98659694674840004</v>
      </c>
      <c r="AQ787" s="18"/>
      <c r="AR787" s="18"/>
      <c r="AS787" s="18"/>
      <c r="AT787" s="18"/>
    </row>
    <row r="788" spans="1:46" x14ac:dyDescent="0.2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1.440617654036E-2</v>
      </c>
      <c r="R788" s="18">
        <v>1.061398825414E-2</v>
      </c>
      <c r="S788" s="18">
        <v>1.18842364532E-2</v>
      </c>
      <c r="T788" s="18">
        <v>1.1783344885629999E-2</v>
      </c>
      <c r="U788" s="18">
        <v>1.369572346212E-2</v>
      </c>
      <c r="V788" s="18">
        <v>9.8620805808709994E-3</v>
      </c>
      <c r="W788" s="18">
        <v>1.258645285949E-2</v>
      </c>
      <c r="X788" s="18">
        <v>9.5579450418160003E-3</v>
      </c>
      <c r="Y788" s="18">
        <v>8.7314076856690008E-3</v>
      </c>
      <c r="Z788" s="18">
        <v>1.274543575611E-2</v>
      </c>
      <c r="AA788" s="18">
        <v>9.6064555381219999E-3</v>
      </c>
      <c r="AB788" s="18">
        <v>9.6637935065540005E-3</v>
      </c>
      <c r="AC788" s="18">
        <v>1.2610130491390001E-2</v>
      </c>
      <c r="AD788" s="18">
        <v>7.042869641295E-3</v>
      </c>
      <c r="AE788" s="18">
        <v>9.2216582064300005E-3</v>
      </c>
      <c r="AF788" s="18">
        <v>1.084450749567E-2</v>
      </c>
      <c r="AG788" s="18">
        <v>9.3524139924830007E-3</v>
      </c>
      <c r="AH788" s="18">
        <v>9.146640854061E-3</v>
      </c>
      <c r="AI788" s="18">
        <v>1.022764315984E-2</v>
      </c>
      <c r="AJ788" s="18">
        <v>9.8039215686269998E-3</v>
      </c>
      <c r="AK788" s="18">
        <v>1.0680037772490001E-2</v>
      </c>
      <c r="AL788" s="18">
        <v>1.1203614069050001E-2</v>
      </c>
      <c r="AM788" s="18">
        <v>1.167076167076E-2</v>
      </c>
      <c r="AN788" s="18">
        <v>1.185142010613E-2</v>
      </c>
      <c r="AO788" s="220">
        <v>1.182050801972E-2</v>
      </c>
      <c r="AP788" s="220">
        <v>8.6669070801779994E-3</v>
      </c>
      <c r="AQ788" s="18"/>
      <c r="AR788" s="18"/>
      <c r="AS788" s="18"/>
      <c r="AT788" s="18"/>
    </row>
    <row r="789" spans="1:46" x14ac:dyDescent="0.2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1.1214388923629999E-3</v>
      </c>
      <c r="R789" s="18">
        <v>1.2813667912439999E-3</v>
      </c>
      <c r="S789" s="18">
        <v>8.0049261083699999E-4</v>
      </c>
      <c r="T789" s="18">
        <v>1.0694128131500001E-3</v>
      </c>
      <c r="U789" s="18">
        <v>1.022356821821E-3</v>
      </c>
      <c r="V789" s="18">
        <v>1.085390272658E-3</v>
      </c>
      <c r="W789" s="18">
        <v>1.0654242736149999E-3</v>
      </c>
      <c r="X789" s="18">
        <v>9.8390610724599994E-4</v>
      </c>
      <c r="Y789" s="18">
        <v>1.0491226288980001E-3</v>
      </c>
      <c r="Z789" s="18">
        <v>9.6780014106900001E-4</v>
      </c>
      <c r="AA789" s="18">
        <v>8.6458099843099998E-4</v>
      </c>
      <c r="AB789" s="18">
        <v>1.1690072790190001E-3</v>
      </c>
      <c r="AC789" s="18">
        <v>1.241333373702E-3</v>
      </c>
      <c r="AD789" s="18">
        <v>1.0061242344710001E-3</v>
      </c>
      <c r="AE789" s="18">
        <v>7.4732092498600001E-4</v>
      </c>
      <c r="AF789" s="18">
        <v>1.104912084464E-3</v>
      </c>
      <c r="AG789" s="18">
        <v>1.3587742122000001E-3</v>
      </c>
      <c r="AH789" s="18">
        <v>9.9602990895400001E-4</v>
      </c>
      <c r="AI789" s="18">
        <v>1.303922633924E-3</v>
      </c>
      <c r="AJ789" s="18">
        <v>1.5136366161199999E-3</v>
      </c>
      <c r="AK789" s="18">
        <v>1.356617500366E-3</v>
      </c>
      <c r="AL789" s="18">
        <v>1.587608906099E-3</v>
      </c>
      <c r="AM789" s="18">
        <v>1.6421802136090001E-3</v>
      </c>
      <c r="AN789" s="18">
        <v>2.0278556943890001E-3</v>
      </c>
      <c r="AO789" s="220">
        <v>1.5477750733319999E-3</v>
      </c>
      <c r="AP789" s="220">
        <v>1.3823776896259999E-3</v>
      </c>
      <c r="AQ789" s="18"/>
      <c r="AR789" s="18"/>
      <c r="AS789" s="18"/>
      <c r="AT789" s="18"/>
    </row>
    <row r="790" spans="1:46" x14ac:dyDescent="0.2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6.2541784381800003E-4</v>
      </c>
      <c r="R790" s="18">
        <v>6.4068339562199997E-4</v>
      </c>
      <c r="S790" s="18">
        <v>8.2101806239699997E-4</v>
      </c>
      <c r="T790" s="18">
        <v>5.7431428854299996E-4</v>
      </c>
      <c r="U790" s="18">
        <v>6.3656179471799996E-4</v>
      </c>
      <c r="V790" s="18">
        <v>7.1111776484499999E-4</v>
      </c>
      <c r="W790" s="18">
        <v>7.4037957996999997E-4</v>
      </c>
      <c r="X790" s="18">
        <v>7.3792958043400003E-4</v>
      </c>
      <c r="Y790" s="18">
        <v>6.5993197624199999E-4</v>
      </c>
      <c r="Z790" s="18">
        <v>6.7253908108200005E-4</v>
      </c>
      <c r="AA790" s="18">
        <v>6.4043036920799999E-4</v>
      </c>
      <c r="AB790" s="18">
        <v>6.0788378508999999E-4</v>
      </c>
      <c r="AC790" s="18">
        <v>6.81219534349E-4</v>
      </c>
      <c r="AD790" s="18">
        <v>8.0198308544799995E-4</v>
      </c>
      <c r="AE790" s="18">
        <v>7.1912013536400002E-4</v>
      </c>
      <c r="AF790" s="18">
        <v>5.5927648719799998E-4</v>
      </c>
      <c r="AG790" s="18">
        <v>8.0948250939600003E-4</v>
      </c>
      <c r="AH790" s="18">
        <v>8.5574400628500005E-4</v>
      </c>
      <c r="AI790" s="18">
        <v>7.6062153645600002E-4</v>
      </c>
      <c r="AJ790" s="18">
        <v>9.3040048880700004E-4</v>
      </c>
      <c r="AK790" s="18">
        <v>9.8421269634399997E-4</v>
      </c>
      <c r="AL790" s="18">
        <v>9.2933204259399999E-4</v>
      </c>
      <c r="AM790" s="18">
        <v>8.5242942385799995E-4</v>
      </c>
      <c r="AN790" s="18">
        <v>1.0807135137759999E-3</v>
      </c>
      <c r="AO790" s="220">
        <v>1.3605442176869999E-3</v>
      </c>
      <c r="AP790" s="220">
        <v>9.9771607164299996E-4</v>
      </c>
      <c r="AQ790" s="18"/>
      <c r="AR790" s="18"/>
      <c r="AS790" s="18"/>
      <c r="AT790" s="18"/>
    </row>
    <row r="791" spans="1:46" x14ac:dyDescent="0.2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5.3915331363599999E-4</v>
      </c>
      <c r="R791" s="18">
        <v>4.9119060331000001E-4</v>
      </c>
      <c r="S791" s="18">
        <v>4.3103448275899999E-4</v>
      </c>
      <c r="T791" s="18">
        <v>6.9313793444899998E-4</v>
      </c>
      <c r="U791" s="18">
        <v>4.8224378387799998E-4</v>
      </c>
      <c r="V791" s="18">
        <v>4.8655426015699999E-4</v>
      </c>
      <c r="W791" s="18">
        <v>5.2368311754000002E-4</v>
      </c>
      <c r="X791" s="18">
        <v>6.1494131702899998E-4</v>
      </c>
      <c r="Y791" s="18">
        <v>4.2303331810400002E-4</v>
      </c>
      <c r="Z791" s="18">
        <v>4.5929498220199997E-4</v>
      </c>
      <c r="AA791" s="18">
        <v>5.1234429536599997E-4</v>
      </c>
      <c r="AB791" s="18">
        <v>4.9877643904800003E-4</v>
      </c>
      <c r="AC791" s="18">
        <v>4.9956099185600002E-4</v>
      </c>
      <c r="AD791" s="18">
        <v>6.2700495771400003E-4</v>
      </c>
      <c r="AE791" s="18">
        <v>6.9091934574200004E-4</v>
      </c>
      <c r="AF791" s="18">
        <v>6.2748093685600003E-4</v>
      </c>
      <c r="AG791" s="18">
        <v>5.2038161318300003E-4</v>
      </c>
      <c r="AH791" s="18">
        <v>7.8560105494999998E-4</v>
      </c>
      <c r="AI791" s="18">
        <v>7.0629142670900001E-4</v>
      </c>
      <c r="AJ791" s="18">
        <v>6.6655557407100004E-4</v>
      </c>
      <c r="AK791" s="18">
        <v>8.11310465905E-4</v>
      </c>
      <c r="AL791" s="18">
        <v>8.9060987415299998E-4</v>
      </c>
      <c r="AM791" s="18">
        <v>7.5214360928599995E-4</v>
      </c>
      <c r="AN791" s="18">
        <v>7.4071375663300001E-4</v>
      </c>
      <c r="AO791" s="220">
        <v>8.2381576483799999E-4</v>
      </c>
      <c r="AP791" s="220">
        <v>1.117922827263E-3</v>
      </c>
      <c r="AQ791" s="18"/>
      <c r="AR791" s="18"/>
      <c r="AS791" s="18"/>
      <c r="AT791" s="18"/>
    </row>
    <row r="792" spans="1:46" x14ac:dyDescent="0.2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7.1168237399999996E-4</v>
      </c>
      <c r="R792" s="18">
        <v>4.9119060331000001E-4</v>
      </c>
      <c r="S792" s="18">
        <v>3.8998357963899999E-4</v>
      </c>
      <c r="T792" s="18">
        <v>4.35686701654E-4</v>
      </c>
      <c r="U792" s="18">
        <v>5.7869254065300003E-4</v>
      </c>
      <c r="V792" s="18">
        <v>5.0526788554699999E-4</v>
      </c>
      <c r="W792" s="18">
        <v>4.3339292486100001E-4</v>
      </c>
      <c r="X792" s="18">
        <v>5.4466230936799998E-4</v>
      </c>
      <c r="Y792" s="18">
        <v>5.9224664534599999E-4</v>
      </c>
      <c r="Z792" s="18">
        <v>4.5929498220199997E-4</v>
      </c>
      <c r="AA792" s="18">
        <v>4.1627973998500001E-4</v>
      </c>
      <c r="AB792" s="18">
        <v>4.6760291160700002E-4</v>
      </c>
      <c r="AC792" s="18">
        <v>4.2386993248400001E-4</v>
      </c>
      <c r="AD792" s="18">
        <v>3.9370078740200002E-4</v>
      </c>
      <c r="AE792" s="18">
        <v>5.2171460800899997E-4</v>
      </c>
      <c r="AF792" s="18">
        <v>5.5927648719799998E-4</v>
      </c>
      <c r="AG792" s="18">
        <v>6.3602197166800004E-4</v>
      </c>
      <c r="AH792" s="18">
        <v>4.2085770800900002E-4</v>
      </c>
      <c r="AI792" s="18">
        <v>5.8404867977800005E-4</v>
      </c>
      <c r="AJ792" s="18">
        <v>6.1100927623199998E-4</v>
      </c>
      <c r="AK792" s="18">
        <v>5.8520754917700001E-4</v>
      </c>
      <c r="AL792" s="18">
        <v>6.96999031946E-4</v>
      </c>
      <c r="AM792" s="18">
        <v>7.3960788246500004E-4</v>
      </c>
      <c r="AN792" s="18">
        <v>6.0714242347000003E-4</v>
      </c>
      <c r="AO792" s="220">
        <v>5.49210509892E-4</v>
      </c>
      <c r="AP792" s="220">
        <v>7.5730256040399996E-4</v>
      </c>
      <c r="AQ792" s="18"/>
      <c r="AR792" s="18"/>
      <c r="AS792" s="18"/>
      <c r="AT792" s="18"/>
    </row>
    <row r="793" spans="1:46" x14ac:dyDescent="0.2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3.8819038581800001E-4</v>
      </c>
      <c r="R793" s="18">
        <v>6.6203950880900004E-4</v>
      </c>
      <c r="S793" s="18">
        <v>3.8998357963899999E-4</v>
      </c>
      <c r="T793" s="18">
        <v>3.1686305574799999E-4</v>
      </c>
      <c r="U793" s="18">
        <v>4.0508477845699998E-4</v>
      </c>
      <c r="V793" s="18">
        <v>4.8655426015699999E-4</v>
      </c>
      <c r="W793" s="18">
        <v>3.4310273218099999E-4</v>
      </c>
      <c r="X793" s="18">
        <v>2.63546278727E-4</v>
      </c>
      <c r="Y793" s="18">
        <v>3.8919065265600002E-4</v>
      </c>
      <c r="Z793" s="18">
        <v>4.2648819775900003E-4</v>
      </c>
      <c r="AA793" s="18">
        <v>3.36225943834E-4</v>
      </c>
      <c r="AB793" s="18">
        <v>3.5849556556599997E-4</v>
      </c>
      <c r="AC793" s="18">
        <v>3.9359350873500001E-4</v>
      </c>
      <c r="AD793" s="18">
        <v>3.6453776611299998E-4</v>
      </c>
      <c r="AE793" s="18">
        <v>3.8071065989799999E-4</v>
      </c>
      <c r="AF793" s="18">
        <v>4.6379025767600001E-4</v>
      </c>
      <c r="AG793" s="18">
        <v>5.4929170280400004E-4</v>
      </c>
      <c r="AH793" s="18">
        <v>6.0322938147900002E-4</v>
      </c>
      <c r="AI793" s="18">
        <v>4.7538846028499998E-4</v>
      </c>
      <c r="AJ793" s="18">
        <v>5.2768982947299997E-4</v>
      </c>
      <c r="AK793" s="18">
        <v>4.9210634817199999E-4</v>
      </c>
      <c r="AL793" s="18">
        <v>4.2594385285599999E-4</v>
      </c>
      <c r="AM793" s="18">
        <v>6.2678634107200001E-4</v>
      </c>
      <c r="AN793" s="18">
        <v>5.7071387806199999E-4</v>
      </c>
      <c r="AO793" s="220">
        <v>5.8665668102099997E-4</v>
      </c>
      <c r="AP793" s="220">
        <v>4.8082702247900002E-4</v>
      </c>
      <c r="AQ793" s="18"/>
      <c r="AR793" s="18"/>
      <c r="AS793" s="18"/>
      <c r="AT793" s="18"/>
    </row>
    <row r="794" spans="1:46" x14ac:dyDescent="0.2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3.385882809636E-3</v>
      </c>
      <c r="R794" s="18">
        <v>3.566470902296E-3</v>
      </c>
      <c r="S794" s="18">
        <v>2.832512315271E-3</v>
      </c>
      <c r="T794" s="18">
        <v>3.089414793544E-3</v>
      </c>
      <c r="U794" s="18">
        <v>3.1249397195269998E-3</v>
      </c>
      <c r="V794" s="18">
        <v>3.274884443363E-3</v>
      </c>
      <c r="W794" s="18">
        <v>3.1059826281669999E-3</v>
      </c>
      <c r="X794" s="18">
        <v>3.1449855928030001E-3</v>
      </c>
      <c r="Y794" s="18">
        <v>3.1135252212460001E-3</v>
      </c>
      <c r="Z794" s="18">
        <v>2.9854173843150002E-3</v>
      </c>
      <c r="AA794" s="18">
        <v>2.7698613468249999E-3</v>
      </c>
      <c r="AB794" s="18">
        <v>3.1017659803300002E-3</v>
      </c>
      <c r="AC794" s="18">
        <v>3.2395773411240001E-3</v>
      </c>
      <c r="AD794" s="18">
        <v>3.1933508311459999E-3</v>
      </c>
      <c r="AE794" s="18">
        <v>3.059785673999E-3</v>
      </c>
      <c r="AF794" s="18">
        <v>3.3147362533930001E-3</v>
      </c>
      <c r="AG794" s="18">
        <v>3.8739520092510001E-3</v>
      </c>
      <c r="AH794" s="18">
        <v>3.6614620596779998E-3</v>
      </c>
      <c r="AI794" s="18">
        <v>3.830272737151E-3</v>
      </c>
      <c r="AJ794" s="18">
        <v>4.2492917847030002E-3</v>
      </c>
      <c r="AK794" s="18">
        <v>4.2294545599640002E-3</v>
      </c>
      <c r="AL794" s="18">
        <v>4.5304937076480001E-3</v>
      </c>
      <c r="AM794" s="18">
        <v>4.6131474702900003E-3</v>
      </c>
      <c r="AN794" s="18">
        <v>5.0271392663290004E-3</v>
      </c>
      <c r="AO794" s="220">
        <v>4.86800224677E-3</v>
      </c>
      <c r="AP794" s="220">
        <v>4.7361461714150004E-3</v>
      </c>
      <c r="AQ794" s="18"/>
      <c r="AR794" s="18"/>
      <c r="AS794" s="18"/>
      <c r="AT794" s="18"/>
    </row>
    <row r="795" spans="1:46" x14ac:dyDescent="0.2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1.6390260734540001E-3</v>
      </c>
      <c r="R795" s="18">
        <v>1.6444207154299999E-3</v>
      </c>
      <c r="S795" s="18">
        <v>1.2110016420360001E-3</v>
      </c>
      <c r="T795" s="18">
        <v>1.4456876918510001E-3</v>
      </c>
      <c r="U795" s="18">
        <v>1.4660211029879999E-3</v>
      </c>
      <c r="V795" s="18">
        <v>1.478376405861E-3</v>
      </c>
      <c r="W795" s="18">
        <v>1.300178774582E-3</v>
      </c>
      <c r="X795" s="18">
        <v>1.4231499051230001E-3</v>
      </c>
      <c r="Y795" s="18">
        <v>1.4044706161060001E-3</v>
      </c>
      <c r="Z795" s="18">
        <v>1.3450781621640001E-3</v>
      </c>
      <c r="AA795" s="18">
        <v>1.264849979186E-3</v>
      </c>
      <c r="AB795" s="18">
        <v>1.3248749162210001E-3</v>
      </c>
      <c r="AC795" s="18">
        <v>1.317024433074E-3</v>
      </c>
      <c r="AD795" s="18">
        <v>1.385243511228E-3</v>
      </c>
      <c r="AE795" s="18">
        <v>1.5933446136489999E-3</v>
      </c>
      <c r="AF795" s="18">
        <v>1.650547681731E-3</v>
      </c>
      <c r="AG795" s="18">
        <v>1.705695287655E-3</v>
      </c>
      <c r="AH795" s="18">
        <v>1.809688144438E-3</v>
      </c>
      <c r="AI795" s="18">
        <v>1.765728566772E-3</v>
      </c>
      <c r="AJ795" s="18">
        <v>1.8052546797760001E-3</v>
      </c>
      <c r="AK795" s="18">
        <v>1.888624363254E-3</v>
      </c>
      <c r="AL795" s="18">
        <v>2.013552758955E-3</v>
      </c>
      <c r="AM795" s="18">
        <v>2.1185378328240001E-3</v>
      </c>
      <c r="AN795" s="18">
        <v>1.918570058164E-3</v>
      </c>
      <c r="AO795" s="220">
        <v>1.959682955751E-3</v>
      </c>
      <c r="AP795" s="220">
        <v>2.356052410145E-3</v>
      </c>
      <c r="AQ795" s="18"/>
      <c r="AR795" s="18"/>
      <c r="AS795" s="18"/>
      <c r="AT795" s="18"/>
    </row>
    <row r="796" spans="1:46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7">
        <v>1</v>
      </c>
      <c r="AB796" s="17">
        <v>1</v>
      </c>
      <c r="AC796" s="17">
        <v>0</v>
      </c>
      <c r="AD796" s="17">
        <v>0</v>
      </c>
      <c r="AE796" s="17">
        <v>0</v>
      </c>
      <c r="AF796" s="17">
        <v>0</v>
      </c>
      <c r="AG796" s="17">
        <v>3</v>
      </c>
      <c r="AH796" s="17">
        <v>1</v>
      </c>
      <c r="AI796" s="17">
        <v>1</v>
      </c>
      <c r="AJ796" s="17">
        <v>2</v>
      </c>
      <c r="AK796" s="17">
        <v>1</v>
      </c>
      <c r="AL796" s="17">
        <v>2</v>
      </c>
      <c r="AM796" s="17">
        <v>2</v>
      </c>
      <c r="AN796" s="17">
        <v>0</v>
      </c>
      <c r="AO796" s="218">
        <v>0</v>
      </c>
      <c r="AP796" s="218">
        <v>2</v>
      </c>
    </row>
    <row r="797" spans="1:46" s="100" customFormat="1" x14ac:dyDescent="0.2">
      <c r="A797" s="36" t="s">
        <v>312</v>
      </c>
      <c r="B797" s="99"/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2</v>
      </c>
      <c r="V797" s="17">
        <v>4</v>
      </c>
      <c r="W797" s="17">
        <v>1</v>
      </c>
      <c r="X797" s="17">
        <v>0</v>
      </c>
      <c r="Y797" s="17">
        <v>0</v>
      </c>
      <c r="Z797" s="17">
        <v>0</v>
      </c>
      <c r="AA797" s="17">
        <v>2</v>
      </c>
      <c r="AB797" s="17">
        <v>4</v>
      </c>
      <c r="AC797" s="17">
        <v>2</v>
      </c>
      <c r="AD797" s="17">
        <v>1</v>
      </c>
      <c r="AE797" s="17">
        <v>1</v>
      </c>
      <c r="AF797" s="17">
        <v>1</v>
      </c>
      <c r="AG797" s="17">
        <v>4</v>
      </c>
      <c r="AH797" s="17">
        <v>2</v>
      </c>
      <c r="AI797" s="17">
        <v>5</v>
      </c>
      <c r="AJ797" s="17">
        <v>2</v>
      </c>
      <c r="AK797" s="17">
        <v>6</v>
      </c>
      <c r="AL797" s="17">
        <v>2</v>
      </c>
      <c r="AM797" s="17">
        <v>6</v>
      </c>
      <c r="AN797" s="17">
        <v>3</v>
      </c>
      <c r="AO797" s="218">
        <v>2</v>
      </c>
      <c r="AP797" s="218">
        <v>1</v>
      </c>
    </row>
    <row r="798" spans="1:46" s="17" customFormat="1" x14ac:dyDescent="0.2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00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7">
        <v>0</v>
      </c>
      <c r="AM798" s="17">
        <v>0</v>
      </c>
      <c r="AN798" s="17">
        <v>0</v>
      </c>
      <c r="AO798" s="218">
        <v>0</v>
      </c>
      <c r="AP798" s="218">
        <v>0</v>
      </c>
    </row>
    <row r="799" spans="1:46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3</v>
      </c>
      <c r="W799" s="17">
        <v>2</v>
      </c>
      <c r="X799" s="17">
        <v>10</v>
      </c>
      <c r="Y799" s="17">
        <v>7</v>
      </c>
      <c r="Z799" s="17">
        <v>3</v>
      </c>
      <c r="AA799" s="17">
        <v>1</v>
      </c>
      <c r="AB799" s="17">
        <v>3</v>
      </c>
      <c r="AC799" s="17">
        <v>2</v>
      </c>
      <c r="AD799" s="17">
        <v>4</v>
      </c>
      <c r="AE799" s="17">
        <v>1</v>
      </c>
      <c r="AF799" s="17">
        <v>3</v>
      </c>
      <c r="AG799" s="17">
        <v>2</v>
      </c>
      <c r="AH799" s="17">
        <v>3</v>
      </c>
      <c r="AI799" s="17">
        <v>7</v>
      </c>
      <c r="AJ799" s="17">
        <v>6</v>
      </c>
      <c r="AK799" s="17">
        <v>9</v>
      </c>
      <c r="AL799" s="17">
        <v>6</v>
      </c>
      <c r="AM799" s="17">
        <v>10</v>
      </c>
      <c r="AN799" s="17">
        <v>6</v>
      </c>
      <c r="AO799" s="218">
        <v>13</v>
      </c>
      <c r="AP799" s="218">
        <v>9</v>
      </c>
    </row>
    <row r="800" spans="1:46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>
        <v>1</v>
      </c>
      <c r="AB800" s="17">
        <v>1</v>
      </c>
      <c r="AC800" s="17">
        <v>2</v>
      </c>
      <c r="AD800" s="17">
        <v>3</v>
      </c>
      <c r="AE800" s="17">
        <v>0</v>
      </c>
      <c r="AF800" s="17">
        <v>2</v>
      </c>
      <c r="AG800" s="17">
        <v>0</v>
      </c>
      <c r="AH800" s="17">
        <v>3</v>
      </c>
      <c r="AI800" s="17">
        <v>3</v>
      </c>
      <c r="AJ800" s="17">
        <v>3</v>
      </c>
      <c r="AK800" s="17">
        <v>6</v>
      </c>
      <c r="AL800" s="17">
        <v>2</v>
      </c>
      <c r="AM800" s="17">
        <v>6</v>
      </c>
      <c r="AN800" s="17">
        <v>3</v>
      </c>
      <c r="AO800" s="218">
        <v>7</v>
      </c>
      <c r="AP800" s="218">
        <v>5</v>
      </c>
      <c r="AQ800" s="18"/>
      <c r="AR800" s="18"/>
      <c r="AS800" s="18"/>
      <c r="AT800" s="18"/>
    </row>
    <row r="801" spans="1:46" x14ac:dyDescent="0.2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2</v>
      </c>
      <c r="X801" s="17">
        <v>3</v>
      </c>
      <c r="Y801" s="17">
        <v>1</v>
      </c>
      <c r="Z801" s="17">
        <v>0</v>
      </c>
      <c r="AA801" s="17">
        <v>0</v>
      </c>
      <c r="AB801" s="17">
        <v>0</v>
      </c>
      <c r="AC801" s="17">
        <v>2</v>
      </c>
      <c r="AD801" s="17">
        <v>3</v>
      </c>
      <c r="AE801" s="17">
        <v>0</v>
      </c>
      <c r="AF801" s="17">
        <v>1</v>
      </c>
      <c r="AG801" s="17">
        <v>0</v>
      </c>
      <c r="AH801" s="17">
        <v>1</v>
      </c>
      <c r="AI801" s="17">
        <v>1</v>
      </c>
      <c r="AJ801" s="17">
        <v>2</v>
      </c>
      <c r="AK801" s="17">
        <v>5</v>
      </c>
      <c r="AL801" s="17">
        <v>2</v>
      </c>
      <c r="AM801" s="17">
        <v>5</v>
      </c>
      <c r="AN801" s="17">
        <v>2</v>
      </c>
      <c r="AO801" s="218">
        <v>6</v>
      </c>
      <c r="AP801" s="218">
        <v>1</v>
      </c>
      <c r="AQ801" s="18"/>
      <c r="AR801" s="18"/>
      <c r="AS801" s="18"/>
      <c r="AT801" s="18"/>
    </row>
    <row r="802" spans="1:46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>
        <v>4.29368827823E-4</v>
      </c>
      <c r="AB802" s="18">
        <v>5.0479555779899996E-4</v>
      </c>
      <c r="AC802" s="18">
        <v>0</v>
      </c>
      <c r="AD802" s="18">
        <v>0</v>
      </c>
      <c r="AE802" s="18">
        <v>0</v>
      </c>
      <c r="AF802" s="18">
        <v>0</v>
      </c>
      <c r="AG802" s="18">
        <v>1.192842942346E-3</v>
      </c>
      <c r="AH802" s="18">
        <v>3.8865137971200002E-4</v>
      </c>
      <c r="AI802" s="18">
        <v>4.5289855072500003E-4</v>
      </c>
      <c r="AJ802" s="18">
        <v>8.6206896551700002E-4</v>
      </c>
      <c r="AK802" s="18">
        <v>3.9556962025300002E-4</v>
      </c>
      <c r="AL802" s="18">
        <v>4.5682960255799998E-4</v>
      </c>
      <c r="AM802" s="18">
        <v>5.8806233460699997E-4</v>
      </c>
      <c r="AN802" s="18">
        <v>0</v>
      </c>
      <c r="AO802" s="220">
        <v>0</v>
      </c>
      <c r="AP802" s="220">
        <v>7.06214689266E-4</v>
      </c>
      <c r="AQ802" s="18"/>
      <c r="AR802" s="18"/>
      <c r="AS802" s="18"/>
      <c r="AT802" s="18"/>
    </row>
    <row r="803" spans="1:46" x14ac:dyDescent="0.2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1.3458950201880001E-3</v>
      </c>
      <c r="U803" s="18">
        <v>3.3112582781459998E-3</v>
      </c>
      <c r="V803" s="18">
        <v>1.973359644795E-3</v>
      </c>
      <c r="W803" s="18">
        <v>5.2687038988400001E-4</v>
      </c>
      <c r="X803" s="18">
        <v>0</v>
      </c>
      <c r="Y803" s="18">
        <v>0</v>
      </c>
      <c r="Z803" s="18">
        <v>0</v>
      </c>
      <c r="AA803" s="18">
        <v>1.199040767386E-3</v>
      </c>
      <c r="AB803" s="18">
        <v>1.724137931034E-3</v>
      </c>
      <c r="AC803" s="18">
        <v>1.012145748988E-3</v>
      </c>
      <c r="AD803" s="18">
        <v>6.0277275467099996E-4</v>
      </c>
      <c r="AE803" s="18">
        <v>5.3361792956199998E-4</v>
      </c>
      <c r="AF803" s="18">
        <v>4.9140049140000003E-4</v>
      </c>
      <c r="AG803" s="18">
        <v>1.489203276247E-3</v>
      </c>
      <c r="AH803" s="18">
        <v>7.9904115061900003E-4</v>
      </c>
      <c r="AI803" s="18">
        <v>1.9516003122560001E-3</v>
      </c>
      <c r="AJ803" s="18">
        <v>9.1033227127900005E-4</v>
      </c>
      <c r="AK803" s="18">
        <v>2.5929127052719998E-3</v>
      </c>
      <c r="AL803" s="18">
        <v>7.9239302694099996E-4</v>
      </c>
      <c r="AM803" s="18">
        <v>1.372369624886E-3</v>
      </c>
      <c r="AN803" s="18">
        <v>8.8339222614800005E-4</v>
      </c>
      <c r="AO803" s="220">
        <v>8.3229296712400002E-4</v>
      </c>
      <c r="AP803" s="220">
        <v>4.08163265306E-4</v>
      </c>
      <c r="AQ803" s="18"/>
      <c r="AR803" s="18"/>
      <c r="AS803" s="18"/>
      <c r="AT803" s="18"/>
    </row>
    <row r="804" spans="1:46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220">
        <v>0</v>
      </c>
      <c r="AP804" s="220">
        <v>0</v>
      </c>
    </row>
    <row r="805" spans="1:46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4.0540540540539996E-3</v>
      </c>
      <c r="W805" s="18">
        <v>3.3222591362129998E-3</v>
      </c>
      <c r="X805" s="18">
        <v>4.9431537320809996E-3</v>
      </c>
      <c r="Y805" s="18">
        <v>3.703703703704E-3</v>
      </c>
      <c r="Z805" s="18">
        <v>2.0297699594050002E-3</v>
      </c>
      <c r="AA805" s="18">
        <v>5.7903879559900002E-4</v>
      </c>
      <c r="AB805" s="18">
        <v>1.4563106796120001E-3</v>
      </c>
      <c r="AC805" s="18">
        <v>1.202645820806E-3</v>
      </c>
      <c r="AD805" s="18">
        <v>1.7301038062279999E-3</v>
      </c>
      <c r="AE805" s="18">
        <v>5.0942435048399997E-4</v>
      </c>
      <c r="AF805" s="18">
        <v>1.821493624772E-3</v>
      </c>
      <c r="AG805" s="18">
        <v>1.0718113612E-3</v>
      </c>
      <c r="AH805" s="18">
        <v>1.4866204162539999E-3</v>
      </c>
      <c r="AI805" s="18">
        <v>2.6207412953949999E-3</v>
      </c>
      <c r="AJ805" s="18">
        <v>2.410606669345E-3</v>
      </c>
      <c r="AK805" s="18">
        <v>3.5280282242260001E-3</v>
      </c>
      <c r="AL805" s="18">
        <v>2.7384755819260002E-3</v>
      </c>
      <c r="AM805" s="18">
        <v>4.3365134431919998E-3</v>
      </c>
      <c r="AN805" s="18">
        <v>2.3885350318470001E-3</v>
      </c>
      <c r="AO805" s="220">
        <v>2.9926335174950002E-3</v>
      </c>
      <c r="AP805" s="220">
        <v>2.6737967914440002E-3</v>
      </c>
    </row>
    <row r="806" spans="1:46" s="19" customFormat="1" x14ac:dyDescent="0.2">
      <c r="A806" s="16" t="s">
        <v>817</v>
      </c>
      <c r="B806" s="32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>
        <v>5.7903879559900002E-4</v>
      </c>
      <c r="AB806" s="18">
        <v>4.8543689320400003E-4</v>
      </c>
      <c r="AC806" s="18">
        <v>1.202645820806E-3</v>
      </c>
      <c r="AD806" s="18">
        <v>1.297577854671E-3</v>
      </c>
      <c r="AE806" s="18">
        <v>0</v>
      </c>
      <c r="AF806" s="18">
        <v>1.214329083182E-3</v>
      </c>
      <c r="AG806" s="18">
        <v>0</v>
      </c>
      <c r="AH806" s="18">
        <v>1.4866204162539999E-3</v>
      </c>
      <c r="AI806" s="18">
        <v>1.123174840884E-3</v>
      </c>
      <c r="AJ806" s="18">
        <v>1.2053033346730001E-3</v>
      </c>
      <c r="AK806" s="18">
        <v>2.3520188161510001E-3</v>
      </c>
      <c r="AL806" s="18">
        <v>9.1282519397500005E-4</v>
      </c>
      <c r="AM806" s="18">
        <v>2.601908065915E-3</v>
      </c>
      <c r="AN806" s="18">
        <v>1.1942675159240001E-3</v>
      </c>
      <c r="AO806" s="220">
        <v>1.6114180478819999E-3</v>
      </c>
      <c r="AP806" s="220">
        <v>1.4854426619129999E-3</v>
      </c>
    </row>
    <row r="807" spans="1:46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1.3513513513509999E-3</v>
      </c>
      <c r="W807" s="18">
        <v>3.3222591362129998E-3</v>
      </c>
      <c r="X807" s="18">
        <v>1.4829461196239999E-3</v>
      </c>
      <c r="Y807" s="18">
        <v>5.2910052910100001E-4</v>
      </c>
      <c r="Z807" s="18">
        <v>0</v>
      </c>
      <c r="AA807" s="18">
        <v>0</v>
      </c>
      <c r="AB807" s="18">
        <v>0</v>
      </c>
      <c r="AC807" s="18">
        <v>1.202645820806E-3</v>
      </c>
      <c r="AD807" s="18">
        <v>1.297577854671E-3</v>
      </c>
      <c r="AE807" s="18">
        <v>0</v>
      </c>
      <c r="AF807" s="18">
        <v>6.0716454159100001E-4</v>
      </c>
      <c r="AG807" s="18">
        <v>0</v>
      </c>
      <c r="AH807" s="18">
        <v>4.9554013875099999E-4</v>
      </c>
      <c r="AI807" s="18">
        <v>3.7439161362799999E-4</v>
      </c>
      <c r="AJ807" s="18">
        <v>8.0353555644799995E-4</v>
      </c>
      <c r="AK807" s="18">
        <v>1.960015680125E-3</v>
      </c>
      <c r="AL807" s="18">
        <v>9.1282519397500005E-4</v>
      </c>
      <c r="AM807" s="18">
        <v>2.1682567215959999E-3</v>
      </c>
      <c r="AN807" s="18">
        <v>7.9617834394899996E-4</v>
      </c>
      <c r="AO807" s="220">
        <v>1.3812154696130001E-3</v>
      </c>
      <c r="AP807" s="220">
        <v>2.9708853238299997E-4</v>
      </c>
    </row>
    <row r="808" spans="1:46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</row>
    <row r="809" spans="1:46" s="19" customFormat="1" x14ac:dyDescent="0.2">
      <c r="A809" s="28" t="s">
        <v>321</v>
      </c>
      <c r="B809" s="32"/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40122072.539999999</v>
      </c>
      <c r="R809" s="19">
        <v>41329714.520000003</v>
      </c>
      <c r="S809" s="19">
        <v>44612056.899999999</v>
      </c>
      <c r="T809" s="19">
        <v>48417463.359999999</v>
      </c>
      <c r="U809" s="19">
        <v>50846297.149999999</v>
      </c>
      <c r="V809" s="19">
        <v>54465433.359999999</v>
      </c>
      <c r="W809" s="19">
        <v>58668536.140000001</v>
      </c>
      <c r="X809" s="19">
        <v>62605213.93</v>
      </c>
      <c r="Y809" s="19">
        <v>65232163.909999996</v>
      </c>
      <c r="Z809" s="19">
        <v>67823564.239999995</v>
      </c>
      <c r="AA809" s="19">
        <v>72117208.200000003</v>
      </c>
      <c r="AB809" s="19">
        <v>73241388.890000001</v>
      </c>
      <c r="AC809" s="19">
        <v>74535427.219999999</v>
      </c>
      <c r="AD809" s="19">
        <v>78160705.689999998</v>
      </c>
      <c r="AE809" s="19">
        <v>79888780.900000006</v>
      </c>
      <c r="AF809" s="19">
        <v>82447031.590000004</v>
      </c>
      <c r="AG809" s="19">
        <v>85766963.670000002</v>
      </c>
      <c r="AH809" s="19">
        <v>88510045.329999998</v>
      </c>
      <c r="AI809" s="19">
        <v>90417850.299999997</v>
      </c>
      <c r="AJ809" s="19">
        <v>95694609.170000002</v>
      </c>
      <c r="AK809" s="19">
        <v>101811569.65000001</v>
      </c>
      <c r="AL809" s="19">
        <v>105935021.98999999</v>
      </c>
      <c r="AM809" s="19">
        <v>111279487.12</v>
      </c>
      <c r="AN809" s="19">
        <v>112629172.79000001</v>
      </c>
      <c r="AO809" s="224">
        <v>113361346.98</v>
      </c>
      <c r="AP809" s="224">
        <v>117088711.86</v>
      </c>
    </row>
    <row r="810" spans="1:46" s="19" customFormat="1" x14ac:dyDescent="0.2">
      <c r="A810" s="28" t="s">
        <v>322</v>
      </c>
      <c r="B810" s="32"/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1094657.05</v>
      </c>
      <c r="S810" s="19">
        <v>1320585.23</v>
      </c>
      <c r="T810" s="19">
        <v>1484711.41</v>
      </c>
      <c r="U810" s="19">
        <v>1808065.77</v>
      </c>
      <c r="V810" s="19">
        <v>1486852.8</v>
      </c>
      <c r="W810" s="19">
        <v>1811842.7</v>
      </c>
      <c r="X810" s="19">
        <v>1543474.5</v>
      </c>
      <c r="Y810" s="19">
        <v>1452260.26</v>
      </c>
      <c r="Z810" s="19">
        <v>2053842.76</v>
      </c>
      <c r="AA810" s="19">
        <v>1711321.7</v>
      </c>
      <c r="AB810" s="19">
        <v>1812494.46</v>
      </c>
      <c r="AC810" s="19">
        <v>2483393.65</v>
      </c>
      <c r="AD810" s="19">
        <v>1415640.41</v>
      </c>
      <c r="AE810" s="19">
        <v>1842542.05</v>
      </c>
      <c r="AF810" s="19">
        <v>2374700</v>
      </c>
      <c r="AG810" s="19">
        <v>1935630.04</v>
      </c>
      <c r="AH810" s="19">
        <v>2046574.39</v>
      </c>
      <c r="AI810" s="19">
        <v>2204440.8199999998</v>
      </c>
      <c r="AJ810" s="19">
        <v>2265889.7200000002</v>
      </c>
      <c r="AK810" s="19">
        <v>2437392.0699999998</v>
      </c>
      <c r="AL810" s="19">
        <v>2673623.12</v>
      </c>
      <c r="AM810" s="19">
        <v>3039515.2</v>
      </c>
      <c r="AN810" s="19">
        <v>2903855.15</v>
      </c>
      <c r="AO810" s="224">
        <v>2864608.27</v>
      </c>
      <c r="AP810" s="224">
        <v>2011377.14</v>
      </c>
    </row>
    <row r="811" spans="1:46" s="19" customFormat="1" x14ac:dyDescent="0.2">
      <c r="A811" s="28" t="s">
        <v>323</v>
      </c>
      <c r="B811" s="32"/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127542.46</v>
      </c>
      <c r="V811" s="19">
        <v>105992.07</v>
      </c>
      <c r="W811" s="19">
        <v>146289.49</v>
      </c>
      <c r="X811" s="19">
        <v>153538.62</v>
      </c>
      <c r="Y811" s="19">
        <v>206557.16</v>
      </c>
      <c r="Z811" s="19">
        <v>188175.39</v>
      </c>
      <c r="AA811" s="19">
        <v>140940.4</v>
      </c>
      <c r="AB811" s="19">
        <v>220119.01</v>
      </c>
      <c r="AC811" s="19">
        <v>259407.43</v>
      </c>
      <c r="AD811" s="19">
        <v>228762.81</v>
      </c>
      <c r="AE811" s="19">
        <v>202111.15</v>
      </c>
      <c r="AF811" s="19">
        <v>255030.25</v>
      </c>
      <c r="AG811" s="19">
        <v>353954.54</v>
      </c>
      <c r="AH811" s="19">
        <v>214025.71</v>
      </c>
      <c r="AI811" s="19">
        <v>327600.52</v>
      </c>
      <c r="AJ811" s="19">
        <v>410892.99</v>
      </c>
      <c r="AK811" s="19">
        <v>381919.54</v>
      </c>
      <c r="AL811" s="19">
        <v>355619.2</v>
      </c>
      <c r="AM811" s="19">
        <v>434291.95</v>
      </c>
      <c r="AN811" s="19">
        <v>651382.39</v>
      </c>
      <c r="AO811" s="224">
        <v>420052.98</v>
      </c>
      <c r="AP811" s="224">
        <v>379431.81</v>
      </c>
    </row>
    <row r="812" spans="1:46" s="19" customFormat="1" x14ac:dyDescent="0.2">
      <c r="A812" s="28" t="s">
        <v>324</v>
      </c>
      <c r="B812" s="32"/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98575.29</v>
      </c>
      <c r="W812" s="19">
        <v>89454.15</v>
      </c>
      <c r="X812" s="19">
        <v>133456.75</v>
      </c>
      <c r="Y812" s="19">
        <v>105484.32</v>
      </c>
      <c r="Z812" s="19">
        <v>156031.21</v>
      </c>
      <c r="AA812" s="19">
        <v>134952.76999999999</v>
      </c>
      <c r="AB812" s="19">
        <v>90932.88</v>
      </c>
      <c r="AC812" s="19">
        <v>137291.9</v>
      </c>
      <c r="AD812" s="19">
        <v>213456.96</v>
      </c>
      <c r="AE812" s="19">
        <v>192015.58</v>
      </c>
      <c r="AF812" s="19">
        <v>177597.34</v>
      </c>
      <c r="AG812" s="19">
        <v>205255.58</v>
      </c>
      <c r="AH812" s="19">
        <v>257194</v>
      </c>
      <c r="AI812" s="19">
        <v>184029.36</v>
      </c>
      <c r="AJ812" s="19">
        <v>280483.44</v>
      </c>
      <c r="AK812" s="19">
        <v>267439.40000000002</v>
      </c>
      <c r="AL812" s="19">
        <v>284332.71999999997</v>
      </c>
      <c r="AM812" s="19">
        <v>229204.8</v>
      </c>
      <c r="AN812" s="19">
        <v>315279.24</v>
      </c>
      <c r="AO812" s="224">
        <v>492898.4</v>
      </c>
      <c r="AP812" s="224">
        <v>307904.49</v>
      </c>
    </row>
    <row r="813" spans="1:46" s="19" customFormat="1" x14ac:dyDescent="0.2">
      <c r="A813" s="28" t="s">
        <v>325</v>
      </c>
      <c r="B813" s="32"/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78449.490000000005</v>
      </c>
      <c r="X813" s="19">
        <v>85349.03</v>
      </c>
      <c r="Y813" s="19">
        <v>94545.06</v>
      </c>
      <c r="Z813" s="19">
        <v>73356.17</v>
      </c>
      <c r="AA813" s="19">
        <v>126068.36</v>
      </c>
      <c r="AB813" s="19">
        <v>115486.38</v>
      </c>
      <c r="AC813" s="19">
        <v>76677.48</v>
      </c>
      <c r="AD813" s="19">
        <v>141086.47</v>
      </c>
      <c r="AE813" s="19">
        <v>207434.47</v>
      </c>
      <c r="AF813" s="19">
        <v>197739.26</v>
      </c>
      <c r="AG813" s="19">
        <v>156419.43</v>
      </c>
      <c r="AH813" s="19">
        <v>213061.51</v>
      </c>
      <c r="AI813" s="19">
        <v>218690.29</v>
      </c>
      <c r="AJ813" s="19">
        <v>166625.69</v>
      </c>
      <c r="AK813" s="19">
        <v>267001.2</v>
      </c>
      <c r="AL813" s="19">
        <v>267068.59999999998</v>
      </c>
      <c r="AM813" s="19">
        <v>242333.85</v>
      </c>
      <c r="AN813" s="19">
        <v>246320.17</v>
      </c>
      <c r="AO813" s="224">
        <v>270209.36</v>
      </c>
      <c r="AP813" s="224">
        <v>448704.43</v>
      </c>
    </row>
    <row r="814" spans="1:46" ht="12.75" x14ac:dyDescent="0.2">
      <c r="A814" s="28" t="s">
        <v>326</v>
      </c>
      <c r="B814" s="50"/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84692.68</v>
      </c>
      <c r="Y814" s="19">
        <v>96162.33</v>
      </c>
      <c r="Z814" s="19">
        <v>100633.94</v>
      </c>
      <c r="AA814" s="19">
        <v>61736.05</v>
      </c>
      <c r="AB814" s="19">
        <v>123121.47</v>
      </c>
      <c r="AC814" s="19">
        <v>111365.55</v>
      </c>
      <c r="AD814" s="19">
        <v>66441.66</v>
      </c>
      <c r="AE814" s="19">
        <v>130390.05</v>
      </c>
      <c r="AF814" s="19">
        <v>174870.84</v>
      </c>
      <c r="AG814" s="19">
        <v>179177.13</v>
      </c>
      <c r="AH814" s="19">
        <v>149340.16</v>
      </c>
      <c r="AI814" s="19">
        <v>168060.89</v>
      </c>
      <c r="AJ814" s="19">
        <v>190984.92</v>
      </c>
      <c r="AK814" s="19">
        <v>148745.35</v>
      </c>
      <c r="AL814" s="19">
        <v>236678.06</v>
      </c>
      <c r="AM814" s="19">
        <v>231184.94</v>
      </c>
      <c r="AN814" s="19">
        <v>204098.55</v>
      </c>
      <c r="AO814" s="224">
        <v>189446.13</v>
      </c>
      <c r="AP814" s="224">
        <v>258785.56</v>
      </c>
    </row>
    <row r="815" spans="1:46" x14ac:dyDescent="0.2">
      <c r="A815" s="28" t="s">
        <v>618</v>
      </c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74401.8</v>
      </c>
      <c r="Z815" s="19">
        <v>75866.31</v>
      </c>
      <c r="AA815" s="19">
        <v>86095.13</v>
      </c>
      <c r="AB815" s="19">
        <v>61020.94</v>
      </c>
      <c r="AC815" s="19">
        <v>118877.49</v>
      </c>
      <c r="AD815" s="19">
        <v>111044.73</v>
      </c>
      <c r="AE815" s="19">
        <v>69768.539999999994</v>
      </c>
      <c r="AF815" s="19">
        <v>127711.71</v>
      </c>
      <c r="AG815" s="19">
        <v>166784.95999999999</v>
      </c>
      <c r="AH815" s="19">
        <v>164304.31</v>
      </c>
      <c r="AI815" s="19">
        <v>175997.41</v>
      </c>
      <c r="AJ815" s="19">
        <v>148891.57999999999</v>
      </c>
      <c r="AK815" s="19">
        <v>154125.32999999999</v>
      </c>
      <c r="AL815" s="19">
        <v>132492.85</v>
      </c>
      <c r="AM815" s="19">
        <v>210825.57</v>
      </c>
      <c r="AN815" s="19">
        <v>202242.4</v>
      </c>
      <c r="AO815" s="224">
        <v>202943.17</v>
      </c>
      <c r="AP815" s="224">
        <v>172611.47</v>
      </c>
      <c r="AQ815" s="18"/>
      <c r="AR815" s="18"/>
      <c r="AS815" s="18"/>
      <c r="AT815" s="18"/>
    </row>
    <row r="816" spans="1:46" x14ac:dyDescent="0.2">
      <c r="A816" s="28" t="s">
        <v>329</v>
      </c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477661</v>
      </c>
      <c r="V816" s="19">
        <v>460516</v>
      </c>
      <c r="W816" s="19">
        <v>475092</v>
      </c>
      <c r="X816" s="19">
        <v>535615</v>
      </c>
      <c r="Y816" s="19">
        <v>577151</v>
      </c>
      <c r="Z816" s="19">
        <v>594063</v>
      </c>
      <c r="AA816" s="19">
        <v>549793</v>
      </c>
      <c r="AB816" s="19">
        <v>610681</v>
      </c>
      <c r="AC816" s="19">
        <v>703620</v>
      </c>
      <c r="AD816" s="19">
        <v>760793</v>
      </c>
      <c r="AE816" s="19">
        <v>801720</v>
      </c>
      <c r="AF816" s="19">
        <v>932949</v>
      </c>
      <c r="AG816" s="19">
        <v>1061592</v>
      </c>
      <c r="AH816" s="19">
        <v>997926</v>
      </c>
      <c r="AI816" s="19">
        <v>1074378</v>
      </c>
      <c r="AJ816" s="19">
        <v>1197879</v>
      </c>
      <c r="AK816" s="19">
        <v>1219231</v>
      </c>
      <c r="AL816" s="19">
        <v>1276191</v>
      </c>
      <c r="AM816" s="19">
        <v>1347841</v>
      </c>
      <c r="AN816" s="19">
        <v>1619323</v>
      </c>
      <c r="AO816" s="224">
        <v>1575550</v>
      </c>
      <c r="AP816" s="224">
        <v>1567438</v>
      </c>
      <c r="AQ816" s="18"/>
      <c r="AR816" s="18"/>
      <c r="AS816" s="18"/>
      <c r="AT816" s="18"/>
    </row>
    <row r="817" spans="1:46" x14ac:dyDescent="0.2">
      <c r="A817" s="28" t="s">
        <v>330</v>
      </c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239348.68</v>
      </c>
      <c r="X817" s="19">
        <v>248619.72</v>
      </c>
      <c r="Y817" s="19">
        <v>265109.19</v>
      </c>
      <c r="Z817" s="19">
        <v>249856.42</v>
      </c>
      <c r="AA817" s="19">
        <v>273899.53999999998</v>
      </c>
      <c r="AB817" s="19">
        <v>299628.78999999998</v>
      </c>
      <c r="AC817" s="19">
        <v>306920.52</v>
      </c>
      <c r="AD817" s="19">
        <v>318572.86</v>
      </c>
      <c r="AE817" s="19">
        <v>407593.06</v>
      </c>
      <c r="AF817" s="19">
        <v>500321.81</v>
      </c>
      <c r="AG817" s="19">
        <v>502381.52</v>
      </c>
      <c r="AH817" s="19">
        <v>526705.98</v>
      </c>
      <c r="AI817" s="19">
        <v>562748.59</v>
      </c>
      <c r="AJ817" s="19">
        <v>506502.19</v>
      </c>
      <c r="AK817" s="19">
        <v>569871.88</v>
      </c>
      <c r="AL817" s="19">
        <v>636239.51</v>
      </c>
      <c r="AM817" s="19">
        <v>684344.36</v>
      </c>
      <c r="AN817" s="19">
        <v>652661.12</v>
      </c>
      <c r="AO817" s="224">
        <v>662598.66</v>
      </c>
      <c r="AP817" s="224">
        <v>880101.46</v>
      </c>
      <c r="AQ817" s="18"/>
      <c r="AR817" s="18"/>
      <c r="AS817" s="18"/>
      <c r="AT817" s="18"/>
    </row>
    <row r="818" spans="1:46" ht="12.75" x14ac:dyDescent="0.2">
      <c r="A818" s="49" t="s">
        <v>331</v>
      </c>
      <c r="C818" s="7"/>
      <c r="D818" s="7"/>
      <c r="E818" s="7"/>
      <c r="F818" s="7"/>
      <c r="AB818" s="18"/>
      <c r="AQ818" s="18"/>
      <c r="AR818" s="18"/>
      <c r="AS818" s="18"/>
      <c r="AT818" s="18"/>
    </row>
    <row r="819" spans="1:46" x14ac:dyDescent="0.2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0.95207299364959996</v>
      </c>
      <c r="R819" s="18">
        <v>0.96287597239279998</v>
      </c>
      <c r="S819" s="18">
        <v>0.96316423747159996</v>
      </c>
      <c r="T819" s="18">
        <v>0.96112017527479998</v>
      </c>
      <c r="U819" s="18">
        <v>0.95698025141880005</v>
      </c>
      <c r="V819" s="18">
        <v>0.96548002688669998</v>
      </c>
      <c r="W819" s="18">
        <v>0.96248187444900002</v>
      </c>
      <c r="X819" s="18">
        <v>0.96785789632319996</v>
      </c>
      <c r="Y819" s="18">
        <v>0.96982807888709999</v>
      </c>
      <c r="Z819" s="18">
        <v>0.96242584723650004</v>
      </c>
      <c r="AA819" s="18">
        <v>0.96960734961780004</v>
      </c>
      <c r="AB819" s="18">
        <v>0.96798215842669999</v>
      </c>
      <c r="AC819" s="18">
        <v>0.95900227466190002</v>
      </c>
      <c r="AD819" s="18">
        <v>0.97291586041889999</v>
      </c>
      <c r="AE819" s="18">
        <v>0.96796805383910001</v>
      </c>
      <c r="AF819" s="18">
        <v>0.96143562727489995</v>
      </c>
      <c r="AG819" s="18">
        <v>0.96624051742079997</v>
      </c>
      <c r="AH819" s="18">
        <v>0.9667530568596</v>
      </c>
      <c r="AI819" s="18">
        <v>0.96501216174339999</v>
      </c>
      <c r="AJ819" s="18">
        <v>0.96507400801480003</v>
      </c>
      <c r="AK819" s="18">
        <v>0.96533524555219996</v>
      </c>
      <c r="AL819" s="18">
        <v>0.96406008080259997</v>
      </c>
      <c r="AM819" s="18">
        <v>0.96207388141420003</v>
      </c>
      <c r="AN819" s="18">
        <v>0.96139525212499999</v>
      </c>
      <c r="AO819" s="220">
        <v>0.96231273238670001</v>
      </c>
      <c r="AP819" s="220">
        <v>0.9703460490061</v>
      </c>
      <c r="AQ819" s="18"/>
      <c r="AR819" s="18"/>
      <c r="AS819" s="18"/>
      <c r="AT819" s="18"/>
    </row>
    <row r="820" spans="1:46" x14ac:dyDescent="0.2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3.709410036395E-2</v>
      </c>
      <c r="R820" s="18">
        <v>2.550269179685E-2</v>
      </c>
      <c r="S820" s="18">
        <v>2.8511136998690002E-2</v>
      </c>
      <c r="T820" s="18">
        <v>2.9472549604710001E-2</v>
      </c>
      <c r="U820" s="18">
        <v>3.402968027449E-2</v>
      </c>
      <c r="V820" s="18">
        <v>2.635665582301E-2</v>
      </c>
      <c r="W820" s="18">
        <v>2.9724037326269999E-2</v>
      </c>
      <c r="X820" s="18">
        <v>2.3861654466489999E-2</v>
      </c>
      <c r="Y820" s="18">
        <v>2.15912318951E-2</v>
      </c>
      <c r="Z820" s="18">
        <v>2.914431555659E-2</v>
      </c>
      <c r="AA820" s="18">
        <v>2.3008518206620001E-2</v>
      </c>
      <c r="AB820" s="18">
        <v>2.3954519788829998E-2</v>
      </c>
      <c r="AC820" s="18">
        <v>3.195232452618E-2</v>
      </c>
      <c r="AD820" s="18">
        <v>1.762137375015E-2</v>
      </c>
      <c r="AE820" s="18">
        <v>2.232506019197E-2</v>
      </c>
      <c r="AF820" s="18">
        <v>2.76919755637E-2</v>
      </c>
      <c r="AG820" s="18">
        <v>2.1806580195389998E-2</v>
      </c>
      <c r="AH820" s="18">
        <v>2.23537570255E-2</v>
      </c>
      <c r="AI820" s="18">
        <v>2.3527568882529999E-2</v>
      </c>
      <c r="AJ820" s="18">
        <v>2.2851352785349999E-2</v>
      </c>
      <c r="AK820" s="18">
        <v>2.3110344732820001E-2</v>
      </c>
      <c r="AL820" s="18">
        <v>2.4331267154939999E-2</v>
      </c>
      <c r="AM820" s="18">
        <v>2.6278321924040001E-2</v>
      </c>
      <c r="AN820" s="18">
        <v>2.4787117626039998E-2</v>
      </c>
      <c r="AO820" s="220">
        <v>2.4317362883909999E-2</v>
      </c>
      <c r="AP820" s="220">
        <v>1.6668830238679998E-2</v>
      </c>
      <c r="AQ820" s="18"/>
      <c r="AR820" s="18"/>
      <c r="AS820" s="18"/>
      <c r="AT820" s="18"/>
    </row>
    <row r="821" spans="1:46" x14ac:dyDescent="0.2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3.1835894634119999E-3</v>
      </c>
      <c r="R821" s="18">
        <v>2.9888850460949999E-3</v>
      </c>
      <c r="S821" s="18">
        <v>1.8178166762180001E-3</v>
      </c>
      <c r="T821" s="18">
        <v>2.921583032585E-3</v>
      </c>
      <c r="U821" s="18">
        <v>2.4004818891200002E-3</v>
      </c>
      <c r="V821" s="18">
        <v>1.8788655534420001E-3</v>
      </c>
      <c r="W821" s="18">
        <v>2.3999402714160001E-3</v>
      </c>
      <c r="X821" s="18">
        <v>2.3736611765869998E-3</v>
      </c>
      <c r="Y821" s="18">
        <v>3.0709533710940001E-3</v>
      </c>
      <c r="Z821" s="18">
        <v>2.6702350603240001E-3</v>
      </c>
      <c r="AA821" s="18">
        <v>1.894927037651E-3</v>
      </c>
      <c r="AB821" s="18">
        <v>2.9091648539129999E-3</v>
      </c>
      <c r="AC821" s="18">
        <v>3.3376385527369998E-3</v>
      </c>
      <c r="AD821" s="18">
        <v>2.8475557399099999E-3</v>
      </c>
      <c r="AE821" s="18">
        <v>2.448868718745E-3</v>
      </c>
      <c r="AF821" s="18">
        <v>2.9739720600509998E-3</v>
      </c>
      <c r="AG821" s="18">
        <v>3.9876101850700001E-3</v>
      </c>
      <c r="AH821" s="18">
        <v>2.3377008634170001E-3</v>
      </c>
      <c r="AI821" s="18">
        <v>3.4964167467429999E-3</v>
      </c>
      <c r="AJ821" s="18">
        <v>4.1438295026629997E-3</v>
      </c>
      <c r="AK821" s="18">
        <v>3.6212033091569998E-3</v>
      </c>
      <c r="AL821" s="18">
        <v>3.2363072027239998E-3</v>
      </c>
      <c r="AM821" s="18">
        <v>3.7546986674450002E-3</v>
      </c>
      <c r="AN821" s="18">
        <v>5.5601574756430003E-3</v>
      </c>
      <c r="AO821" s="220">
        <v>3.5657862375459998E-3</v>
      </c>
      <c r="AP821" s="220">
        <v>3.144454762992E-3</v>
      </c>
      <c r="AQ821" s="18"/>
      <c r="AR821" s="18"/>
      <c r="AS821" s="18"/>
      <c r="AT821" s="18"/>
    </row>
    <row r="822" spans="1:46" x14ac:dyDescent="0.2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2.029793077434E-3</v>
      </c>
      <c r="R822" s="18">
        <v>2.096298445639E-3</v>
      </c>
      <c r="S822" s="18">
        <v>2.3319933424049998E-3</v>
      </c>
      <c r="T822" s="18">
        <v>1.4229970881269999E-3</v>
      </c>
      <c r="U822" s="18">
        <v>2.2896105234419999E-3</v>
      </c>
      <c r="V822" s="18">
        <v>1.747392203978E-3</v>
      </c>
      <c r="W822" s="18">
        <v>1.467532746408E-3</v>
      </c>
      <c r="X822" s="18">
        <v>2.063201468324E-3</v>
      </c>
      <c r="Y822" s="18">
        <v>1.568270149055E-3</v>
      </c>
      <c r="Z822" s="18">
        <v>2.2141046576110001E-3</v>
      </c>
      <c r="AA822" s="18">
        <v>1.8144240592400001E-3</v>
      </c>
      <c r="AB822" s="18">
        <v>1.2017986931750001E-3</v>
      </c>
      <c r="AC822" s="18">
        <v>1.7664518646150001E-3</v>
      </c>
      <c r="AD822" s="18">
        <v>2.6570341205010002E-3</v>
      </c>
      <c r="AE822" s="18">
        <v>2.326546295806E-3</v>
      </c>
      <c r="AF822" s="18">
        <v>2.0710073691240002E-3</v>
      </c>
      <c r="AG822" s="18">
        <v>2.312385204469E-3</v>
      </c>
      <c r="AH822" s="18">
        <v>2.8092075286920001E-3</v>
      </c>
      <c r="AI822" s="18">
        <v>1.9641096302180001E-3</v>
      </c>
      <c r="AJ822" s="18">
        <v>2.8286575385009999E-3</v>
      </c>
      <c r="AK822" s="18">
        <v>2.5357499128720001E-3</v>
      </c>
      <c r="AL822" s="18">
        <v>2.5875656592950001E-3</v>
      </c>
      <c r="AM822" s="18">
        <v>1.981604672E-3</v>
      </c>
      <c r="AN822" s="18">
        <v>2.6912029709629998E-3</v>
      </c>
      <c r="AO822" s="220">
        <v>4.1841634624960001E-3</v>
      </c>
      <c r="AP822" s="220">
        <v>2.551688378808E-3</v>
      </c>
      <c r="AQ822" s="18"/>
      <c r="AR822" s="18"/>
      <c r="AS822" s="18"/>
      <c r="AT822" s="18"/>
    </row>
    <row r="823" spans="1:46" x14ac:dyDescent="0.2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1.423997449753E-3</v>
      </c>
      <c r="R823" s="18">
        <v>1.8643744319750001E-3</v>
      </c>
      <c r="S823" s="18">
        <v>1.7391111541760001E-3</v>
      </c>
      <c r="T823" s="18">
        <v>2.067629269384E-3</v>
      </c>
      <c r="U823" s="18">
        <v>1.3053794211000001E-3</v>
      </c>
      <c r="V823" s="18">
        <v>1.879202710956E-3</v>
      </c>
      <c r="W823" s="18">
        <v>1.2869966962289999E-3</v>
      </c>
      <c r="X823" s="18">
        <v>1.3194704952429999E-3</v>
      </c>
      <c r="Y823" s="18">
        <v>1.4056325654710001E-3</v>
      </c>
      <c r="Z823" s="18">
        <v>1.0409342955270001E-3</v>
      </c>
      <c r="AA823" s="18">
        <v>1.6949742157419999E-3</v>
      </c>
      <c r="AB823" s="18">
        <v>1.526305782502E-3</v>
      </c>
      <c r="AC823" s="18">
        <v>9.865627726030001E-4</v>
      </c>
      <c r="AD823" s="18">
        <v>1.756192745981E-3</v>
      </c>
      <c r="AE823" s="18">
        <v>2.513368435004E-3</v>
      </c>
      <c r="AF823" s="18">
        <v>2.3058873777339998E-3</v>
      </c>
      <c r="AG823" s="18">
        <v>1.762202886876E-3</v>
      </c>
      <c r="AH823" s="18">
        <v>2.3271693661849999E-3</v>
      </c>
      <c r="AI823" s="18">
        <v>2.334039006733E-3</v>
      </c>
      <c r="AJ823" s="18">
        <v>1.680409417848E-3</v>
      </c>
      <c r="AK823" s="18">
        <v>2.5315950814899998E-3</v>
      </c>
      <c r="AL823" s="18">
        <v>2.430453793837E-3</v>
      </c>
      <c r="AM823" s="18">
        <v>2.0951127085640001E-3</v>
      </c>
      <c r="AN823" s="18">
        <v>2.1025728598949999E-3</v>
      </c>
      <c r="AO823" s="220">
        <v>2.293779268377E-3</v>
      </c>
      <c r="AP823" s="220">
        <v>3.7185358341170001E-3</v>
      </c>
      <c r="AQ823" s="18"/>
      <c r="AR823" s="18"/>
      <c r="AS823" s="18"/>
      <c r="AT823" s="18"/>
    </row>
    <row r="824" spans="1:46" s="19" customFormat="1" x14ac:dyDescent="0.2">
      <c r="A824" s="16" t="s">
        <v>337</v>
      </c>
      <c r="B824" s="32"/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3.1709720630610002E-3</v>
      </c>
      <c r="R824" s="18">
        <v>1.37663792278E-3</v>
      </c>
      <c r="S824" s="18">
        <v>1.4909250406489999E-3</v>
      </c>
      <c r="T824" s="18">
        <v>1.6293930750150001E-3</v>
      </c>
      <c r="U824" s="18">
        <v>1.7363620661689999E-3</v>
      </c>
      <c r="V824" s="18">
        <v>1.3052973385950001E-3</v>
      </c>
      <c r="W824" s="18">
        <v>1.7793531562620001E-3</v>
      </c>
      <c r="X824" s="18">
        <v>1.309323520409E-3</v>
      </c>
      <c r="Y824" s="18">
        <v>1.4296770515519999E-3</v>
      </c>
      <c r="Z824" s="18">
        <v>1.428009660809E-3</v>
      </c>
      <c r="AA824" s="18">
        <v>8.3003390328699998E-4</v>
      </c>
      <c r="AB824" s="18">
        <v>1.627213629964E-3</v>
      </c>
      <c r="AC824" s="18">
        <v>1.43287319537E-3</v>
      </c>
      <c r="AD824" s="18">
        <v>8.2704146841900002E-4</v>
      </c>
      <c r="AE824" s="18">
        <v>1.579863924779E-3</v>
      </c>
      <c r="AF824" s="18">
        <v>2.0392129650410001E-3</v>
      </c>
      <c r="AG824" s="18">
        <v>2.018588456358E-3</v>
      </c>
      <c r="AH824" s="18">
        <v>1.6311714184939999E-3</v>
      </c>
      <c r="AI824" s="18">
        <v>1.793681250166E-3</v>
      </c>
      <c r="AJ824" s="18">
        <v>1.9260706931500001E-3</v>
      </c>
      <c r="AK824" s="18">
        <v>1.410341962712E-3</v>
      </c>
      <c r="AL824" s="18">
        <v>2.1538851397919999E-3</v>
      </c>
      <c r="AM824" s="18">
        <v>1.9987240982739999E-3</v>
      </c>
      <c r="AN824" s="18">
        <v>1.7421718731920001E-3</v>
      </c>
      <c r="AO824" s="220">
        <v>1.6081885744750001E-3</v>
      </c>
      <c r="AP824" s="220">
        <v>2.1446264263810001E-3</v>
      </c>
    </row>
    <row r="825" spans="1:46" s="19" customFormat="1" x14ac:dyDescent="0.2">
      <c r="A825" s="16" t="s">
        <v>619</v>
      </c>
      <c r="B825" s="32"/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1.0245539328250001E-3</v>
      </c>
      <c r="R825" s="18">
        <v>3.2951399638830002E-3</v>
      </c>
      <c r="S825" s="18">
        <v>9.4477931623600003E-4</v>
      </c>
      <c r="T825" s="18">
        <v>1.3656726554300001E-3</v>
      </c>
      <c r="U825" s="18">
        <v>1.2582344068919999E-3</v>
      </c>
      <c r="V825" s="18">
        <v>1.3525594833E-3</v>
      </c>
      <c r="W825" s="18">
        <v>8.6026535439899998E-4</v>
      </c>
      <c r="X825" s="18">
        <v>1.214792549721E-3</v>
      </c>
      <c r="Y825" s="18">
        <v>1.1061560806E-3</v>
      </c>
      <c r="Z825" s="18">
        <v>1.076553532635E-3</v>
      </c>
      <c r="AA825" s="18">
        <v>1.157538857894E-3</v>
      </c>
      <c r="AB825" s="18">
        <v>8.0647270765399999E-4</v>
      </c>
      <c r="AC825" s="18">
        <v>1.5295247853020001E-3</v>
      </c>
      <c r="AD825" s="18">
        <v>1.3822441606580001E-3</v>
      </c>
      <c r="AE825" s="18">
        <v>8.4534670728699998E-4</v>
      </c>
      <c r="AF825" s="18">
        <v>1.489278457286E-3</v>
      </c>
      <c r="AG825" s="18">
        <v>1.878979727771E-3</v>
      </c>
      <c r="AH825" s="18">
        <v>1.7946176996689999E-3</v>
      </c>
      <c r="AI825" s="18">
        <v>1.878386187261E-3</v>
      </c>
      <c r="AJ825" s="18">
        <v>1.5015620536680001E-3</v>
      </c>
      <c r="AK825" s="18">
        <v>1.461352710628E-3</v>
      </c>
      <c r="AL825" s="18">
        <v>1.205749196794E-3</v>
      </c>
      <c r="AM825" s="18">
        <v>1.8227058704229999E-3</v>
      </c>
      <c r="AN825" s="18">
        <v>1.7263278981980001E-3</v>
      </c>
      <c r="AO825" s="220">
        <v>1.7227635489929999E-3</v>
      </c>
      <c r="AP825" s="220">
        <v>1.43047826957E-3</v>
      </c>
    </row>
    <row r="826" spans="1:46" s="19" customFormat="1" x14ac:dyDescent="0.2">
      <c r="A826" s="16" t="s">
        <v>340</v>
      </c>
      <c r="B826" s="32"/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1.0832905986489999E-2</v>
      </c>
      <c r="R826" s="18">
        <v>1.162133581037E-2</v>
      </c>
      <c r="S826" s="18">
        <v>8.3246255296840002E-3</v>
      </c>
      <c r="T826" s="18">
        <v>9.4072751205399995E-3</v>
      </c>
      <c r="U826" s="18">
        <v>8.9900683067229998E-3</v>
      </c>
      <c r="V826" s="18">
        <v>8.1633172902700005E-3</v>
      </c>
      <c r="W826" s="18">
        <v>7.7940882247130002E-3</v>
      </c>
      <c r="X826" s="18">
        <v>8.280449210285E-3</v>
      </c>
      <c r="Y826" s="18">
        <v>8.580689217773E-3</v>
      </c>
      <c r="Z826" s="18">
        <v>8.4298372069069993E-3</v>
      </c>
      <c r="AA826" s="18">
        <v>7.391898073812E-3</v>
      </c>
      <c r="AB826" s="18">
        <v>8.0709556672069992E-3</v>
      </c>
      <c r="AC826" s="18">
        <v>9.0530511706280008E-3</v>
      </c>
      <c r="AD826" s="18">
        <v>9.4700682354699993E-3</v>
      </c>
      <c r="AE826" s="18">
        <v>9.7139940816219992E-3</v>
      </c>
      <c r="AF826" s="18">
        <v>1.0879358229240001E-2</v>
      </c>
      <c r="AG826" s="18">
        <v>1.195976646054E-2</v>
      </c>
      <c r="AH826" s="18">
        <v>1.0899866876459999E-2</v>
      </c>
      <c r="AI826" s="18">
        <v>1.1466632821119999E-2</v>
      </c>
      <c r="AJ826" s="18">
        <v>1.208052920583E-2</v>
      </c>
      <c r="AK826" s="18">
        <v>1.1560242976859999E-2</v>
      </c>
      <c r="AL826" s="18">
        <v>1.161396099244E-2</v>
      </c>
      <c r="AM826" s="18">
        <v>1.1652846016709999E-2</v>
      </c>
      <c r="AN826" s="18">
        <v>1.382243307789E-2</v>
      </c>
      <c r="AO826" s="220">
        <v>1.337468109189E-2</v>
      </c>
      <c r="AP826" s="220">
        <v>1.298978367187E-2</v>
      </c>
    </row>
    <row r="827" spans="1:46" s="19" customFormat="1" x14ac:dyDescent="0.2">
      <c r="A827" s="16" t="s">
        <v>341</v>
      </c>
      <c r="B827" s="32"/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5.6195234456390001E-3</v>
      </c>
      <c r="R827" s="18">
        <v>6.5361523186370004E-3</v>
      </c>
      <c r="S827" s="18">
        <v>4.1748155110610001E-3</v>
      </c>
      <c r="T827" s="18">
        <v>5.0626949998280003E-3</v>
      </c>
      <c r="U827" s="18">
        <v>4.2999758941609997E-3</v>
      </c>
      <c r="V827" s="18">
        <v>4.5370595328499998E-3</v>
      </c>
      <c r="W827" s="18">
        <v>3.9266152068900004E-3</v>
      </c>
      <c r="X827" s="18">
        <v>3.8435865653730001E-3</v>
      </c>
      <c r="Y827" s="18">
        <v>3.9414656976240001E-3</v>
      </c>
      <c r="Z827" s="18">
        <v>3.5454974889709999E-3</v>
      </c>
      <c r="AA827" s="18">
        <v>3.682546976922E-3</v>
      </c>
      <c r="AB827" s="18">
        <v>3.9599921201189997E-3</v>
      </c>
      <c r="AC827" s="18">
        <v>3.9489607532760002E-3</v>
      </c>
      <c r="AD827" s="18">
        <v>3.965478375058E-3</v>
      </c>
      <c r="AE827" s="18">
        <v>4.938579067071E-3</v>
      </c>
      <c r="AF827" s="18">
        <v>5.8343788000610004E-3</v>
      </c>
      <c r="AG827" s="18">
        <v>5.6597710710059998E-3</v>
      </c>
      <c r="AH827" s="18">
        <v>5.7529584843479999E-3</v>
      </c>
      <c r="AI827" s="18">
        <v>6.0061064441600002E-3</v>
      </c>
      <c r="AJ827" s="18">
        <v>5.1080421646659997E-3</v>
      </c>
      <c r="AK827" s="18">
        <v>5.4032897548310001E-3</v>
      </c>
      <c r="AL827" s="18">
        <v>5.7900881304230002E-3</v>
      </c>
      <c r="AM827" s="18">
        <v>5.9165426772600001E-3</v>
      </c>
      <c r="AN827" s="18">
        <v>5.5710726312849998E-3</v>
      </c>
      <c r="AO827" s="220">
        <v>5.6247313918460001E-3</v>
      </c>
      <c r="AP827" s="220">
        <v>7.2936405300679996E-3</v>
      </c>
    </row>
    <row r="828" spans="1:46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9">
        <v>554</v>
      </c>
      <c r="AB828" s="19">
        <v>1348</v>
      </c>
      <c r="AC828" s="19">
        <v>0</v>
      </c>
      <c r="AD828" s="19">
        <v>0</v>
      </c>
      <c r="AE828" s="19">
        <v>0</v>
      </c>
      <c r="AF828" s="19">
        <v>0</v>
      </c>
      <c r="AG828" s="19">
        <v>896</v>
      </c>
      <c r="AH828" s="19">
        <v>5260</v>
      </c>
      <c r="AI828" s="19">
        <v>231</v>
      </c>
      <c r="AJ828" s="19">
        <v>2288</v>
      </c>
      <c r="AK828" s="19">
        <v>3258</v>
      </c>
      <c r="AL828" s="19">
        <v>5243</v>
      </c>
      <c r="AM828" s="19">
        <v>5248</v>
      </c>
      <c r="AN828" s="19">
        <v>0</v>
      </c>
      <c r="AO828" s="224">
        <v>0</v>
      </c>
      <c r="AP828" s="224">
        <v>4952</v>
      </c>
      <c r="AQ828" s="18"/>
      <c r="AR828" s="18"/>
      <c r="AS828" s="18"/>
      <c r="AT828" s="18"/>
    </row>
    <row r="829" spans="1:46" x14ac:dyDescent="0.2">
      <c r="A829" s="28" t="s">
        <v>342</v>
      </c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3216</v>
      </c>
      <c r="V829" s="19">
        <v>5681</v>
      </c>
      <c r="W829" s="19">
        <v>4466</v>
      </c>
      <c r="X829" s="19">
        <v>0</v>
      </c>
      <c r="Y829" s="19">
        <v>0</v>
      </c>
      <c r="Z829" s="19">
        <v>0</v>
      </c>
      <c r="AA829" s="19">
        <v>8426</v>
      </c>
      <c r="AB829" s="19">
        <v>7369</v>
      </c>
      <c r="AC829" s="19">
        <v>176</v>
      </c>
      <c r="AD829" s="19">
        <v>1976</v>
      </c>
      <c r="AE829" s="19">
        <v>3700</v>
      </c>
      <c r="AF829" s="19">
        <v>1158</v>
      </c>
      <c r="AG829" s="19">
        <v>9699</v>
      </c>
      <c r="AH829" s="19">
        <v>957</v>
      </c>
      <c r="AI829" s="19">
        <v>20994</v>
      </c>
      <c r="AJ829" s="19">
        <v>3969</v>
      </c>
      <c r="AK829" s="19">
        <v>15357</v>
      </c>
      <c r="AL829" s="19">
        <v>3943</v>
      </c>
      <c r="AM829" s="19">
        <v>13330</v>
      </c>
      <c r="AN829" s="19">
        <v>4066</v>
      </c>
      <c r="AO829" s="224">
        <v>9422</v>
      </c>
      <c r="AP829" s="224">
        <v>484</v>
      </c>
      <c r="AQ829" s="18"/>
      <c r="AR829" s="18"/>
      <c r="AS829" s="18"/>
      <c r="AT829" s="18"/>
    </row>
    <row r="830" spans="1:46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224">
        <v>0</v>
      </c>
      <c r="AP830" s="224">
        <v>0</v>
      </c>
      <c r="AQ830" s="18"/>
      <c r="AR830" s="18"/>
      <c r="AS830" s="18"/>
      <c r="AT830" s="18"/>
    </row>
    <row r="831" spans="1:46" x14ac:dyDescent="0.2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19123</v>
      </c>
      <c r="W831" s="19">
        <v>3406</v>
      </c>
      <c r="X831" s="19">
        <v>34534</v>
      </c>
      <c r="Y831" s="19">
        <v>19513</v>
      </c>
      <c r="Z831" s="19">
        <v>3890</v>
      </c>
      <c r="AA831" s="19">
        <v>363</v>
      </c>
      <c r="AB831" s="19">
        <v>8350</v>
      </c>
      <c r="AC831" s="19">
        <v>8890</v>
      </c>
      <c r="AD831" s="19">
        <v>9450</v>
      </c>
      <c r="AE831" s="19">
        <v>7738</v>
      </c>
      <c r="AF831" s="19">
        <v>9324</v>
      </c>
      <c r="AG831" s="19">
        <v>1814</v>
      </c>
      <c r="AH831" s="19">
        <v>5227</v>
      </c>
      <c r="AI831" s="19">
        <v>20758</v>
      </c>
      <c r="AJ831" s="19">
        <v>6049</v>
      </c>
      <c r="AK831" s="19">
        <v>33054</v>
      </c>
      <c r="AL831" s="19">
        <v>7622</v>
      </c>
      <c r="AM831" s="19">
        <v>24186</v>
      </c>
      <c r="AN831" s="19">
        <v>11014</v>
      </c>
      <c r="AO831" s="224">
        <v>37809</v>
      </c>
      <c r="AP831" s="224">
        <v>21702</v>
      </c>
      <c r="AQ831" s="18"/>
      <c r="AR831" s="18"/>
      <c r="AS831" s="18"/>
      <c r="AT831" s="18"/>
    </row>
    <row r="832" spans="1:46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>
        <v>363</v>
      </c>
      <c r="AB832" s="19">
        <v>563</v>
      </c>
      <c r="AC832" s="19">
        <v>8890</v>
      </c>
      <c r="AD832" s="19">
        <v>7771</v>
      </c>
      <c r="AE832" s="19">
        <v>0</v>
      </c>
      <c r="AF832" s="19">
        <v>3087</v>
      </c>
      <c r="AG832" s="19">
        <v>0</v>
      </c>
      <c r="AH832" s="19">
        <v>5227</v>
      </c>
      <c r="AI832" s="19">
        <v>5503</v>
      </c>
      <c r="AJ832" s="19">
        <v>2298</v>
      </c>
      <c r="AK832" s="19">
        <v>29710</v>
      </c>
      <c r="AL832" s="19">
        <v>4261</v>
      </c>
      <c r="AM832" s="19">
        <v>12462</v>
      </c>
      <c r="AN832" s="19">
        <v>5437</v>
      </c>
      <c r="AO832" s="224">
        <v>16708</v>
      </c>
      <c r="AP832" s="224">
        <v>10022</v>
      </c>
    </row>
    <row r="833" spans="1:46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3406</v>
      </c>
      <c r="X833" s="19">
        <v>5877</v>
      </c>
      <c r="Y833" s="19">
        <v>4592</v>
      </c>
      <c r="Z833" s="19">
        <v>0</v>
      </c>
      <c r="AA833" s="19">
        <v>0</v>
      </c>
      <c r="AB833" s="19">
        <v>0</v>
      </c>
      <c r="AC833" s="19">
        <v>8890</v>
      </c>
      <c r="AD833" s="19">
        <v>7771</v>
      </c>
      <c r="AE833" s="19">
        <v>0</v>
      </c>
      <c r="AF833" s="19">
        <v>2125</v>
      </c>
      <c r="AG833" s="19">
        <v>0</v>
      </c>
      <c r="AH833" s="19">
        <v>1279</v>
      </c>
      <c r="AI833" s="19">
        <v>687</v>
      </c>
      <c r="AJ833" s="19">
        <v>1136</v>
      </c>
      <c r="AK833" s="19">
        <v>21614</v>
      </c>
      <c r="AL833" s="19">
        <v>4261</v>
      </c>
      <c r="AM833" s="19">
        <v>10742</v>
      </c>
      <c r="AN833" s="19">
        <v>4253</v>
      </c>
      <c r="AO833" s="224">
        <v>13966</v>
      </c>
      <c r="AP833" s="224">
        <v>1467</v>
      </c>
    </row>
    <row r="834" spans="1:46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8">
        <v>1.3379058220900001E-4</v>
      </c>
      <c r="AB834" s="18">
        <v>3.6401781880399998E-4</v>
      </c>
      <c r="AC834" s="18">
        <v>0</v>
      </c>
      <c r="AD834" s="18">
        <v>0</v>
      </c>
      <c r="AE834" s="18">
        <v>0</v>
      </c>
      <c r="AF834" s="18">
        <v>0</v>
      </c>
      <c r="AG834" s="18">
        <v>2.4557426550999998E-4</v>
      </c>
      <c r="AH834" s="18">
        <v>1.3808050449030001E-3</v>
      </c>
      <c r="AI834" s="18">
        <v>7.0552050174000003E-5</v>
      </c>
      <c r="AJ834" s="18">
        <v>7.1736668864399999E-4</v>
      </c>
      <c r="AK834" s="18">
        <v>8.6181337786099999E-4</v>
      </c>
      <c r="AL834" s="18">
        <v>5.1630167326299997E-4</v>
      </c>
      <c r="AM834" s="18">
        <v>8.1962647052900004E-4</v>
      </c>
      <c r="AN834" s="18">
        <v>0</v>
      </c>
      <c r="AO834" s="220">
        <v>0</v>
      </c>
      <c r="AP834" s="220">
        <v>1.2797333550339999E-3</v>
      </c>
      <c r="AQ834" s="18"/>
      <c r="AR834" s="18"/>
      <c r="AS834" s="18"/>
      <c r="AT834" s="18"/>
    </row>
    <row r="835" spans="1:46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9.8043770567100008E-3</v>
      </c>
      <c r="U835" s="18">
        <v>2.8545473529480001E-3</v>
      </c>
      <c r="V835" s="18">
        <v>1.2276711577719999E-3</v>
      </c>
      <c r="W835" s="18">
        <v>1.1397109113450001E-3</v>
      </c>
      <c r="X835" s="18">
        <v>0</v>
      </c>
      <c r="Y835" s="18">
        <v>0</v>
      </c>
      <c r="Z835" s="18">
        <v>0</v>
      </c>
      <c r="AA835" s="18">
        <v>2.2112725965870001E-3</v>
      </c>
      <c r="AB835" s="18">
        <v>1.7251902825510001E-3</v>
      </c>
      <c r="AC835" s="18">
        <v>4.7320585444000002E-5</v>
      </c>
      <c r="AD835" s="18">
        <v>6.6180084833500005E-4</v>
      </c>
      <c r="AE835" s="18">
        <v>1.1072872986439999E-3</v>
      </c>
      <c r="AF835" s="18">
        <v>3.0959325078100001E-4</v>
      </c>
      <c r="AG835" s="18">
        <v>2.254588583709E-3</v>
      </c>
      <c r="AH835" s="18">
        <v>2.5208923190900002E-4</v>
      </c>
      <c r="AI835" s="18">
        <v>5.3621522861109997E-3</v>
      </c>
      <c r="AJ835" s="18">
        <v>1.191796886925E-3</v>
      </c>
      <c r="AK835" s="18">
        <v>4.7813410043929996E-3</v>
      </c>
      <c r="AL835" s="18">
        <v>9.9925736908400005E-4</v>
      </c>
      <c r="AM835" s="18">
        <v>1.239430127171E-3</v>
      </c>
      <c r="AN835" s="18">
        <v>6.1482512483399996E-4</v>
      </c>
      <c r="AO835" s="220">
        <v>2.2009062125190001E-3</v>
      </c>
      <c r="AP835" s="220">
        <v>1.3750804629199999E-4</v>
      </c>
    </row>
    <row r="836" spans="1:46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220">
        <v>0</v>
      </c>
      <c r="AP836" s="220">
        <v>0</v>
      </c>
    </row>
    <row r="837" spans="1:46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1.578283810956E-2</v>
      </c>
      <c r="W837" s="18">
        <v>3.0373813400869998E-3</v>
      </c>
      <c r="X837" s="18">
        <v>7.5989965998700003E-3</v>
      </c>
      <c r="Y837" s="18">
        <v>5.0354696064909997E-3</v>
      </c>
      <c r="Z837" s="18">
        <v>1.2347214376229999E-3</v>
      </c>
      <c r="AA837" s="18">
        <v>1.15762128302E-4</v>
      </c>
      <c r="AB837" s="18">
        <v>1.688521383145E-3</v>
      </c>
      <c r="AC837" s="18">
        <v>2.4091419195520001E-3</v>
      </c>
      <c r="AD837" s="18">
        <v>2.2677726677769999E-3</v>
      </c>
      <c r="AE837" s="18">
        <v>2.115701148846E-3</v>
      </c>
      <c r="AF837" s="18">
        <v>3.2316753293730001E-3</v>
      </c>
      <c r="AG837" s="18">
        <v>5.6015494335200002E-4</v>
      </c>
      <c r="AH837" s="18">
        <v>1.4469125236079999E-3</v>
      </c>
      <c r="AI837" s="18">
        <v>4.7931882828389999E-3</v>
      </c>
      <c r="AJ837" s="18">
        <v>1.60982507422E-3</v>
      </c>
      <c r="AK837" s="18">
        <v>8.459278714389E-3</v>
      </c>
      <c r="AL837" s="18">
        <v>2.3314050970299999E-3</v>
      </c>
      <c r="AM837" s="18">
        <v>7.6776774669100002E-3</v>
      </c>
      <c r="AN837" s="18">
        <v>2.7411222227160001E-3</v>
      </c>
      <c r="AO837" s="220">
        <v>3.5754655450569999E-3</v>
      </c>
      <c r="AP837" s="220">
        <v>3.3619391395710001E-3</v>
      </c>
    </row>
    <row r="838" spans="1:46" s="19" customFormat="1" x14ac:dyDescent="0.2">
      <c r="A838" s="16" t="s">
        <v>821</v>
      </c>
      <c r="B838" s="32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>
        <v>1.15762128302E-4</v>
      </c>
      <c r="AB838" s="18">
        <v>1.1389668123300001E-4</v>
      </c>
      <c r="AC838" s="18">
        <v>2.4091419195520001E-3</v>
      </c>
      <c r="AD838" s="18">
        <v>1.86488229461E-3</v>
      </c>
      <c r="AE838" s="18">
        <v>0</v>
      </c>
      <c r="AF838" s="18">
        <v>1.0699814312629999E-3</v>
      </c>
      <c r="AG838" s="18">
        <v>0</v>
      </c>
      <c r="AH838" s="18">
        <v>1.4469125236079999E-3</v>
      </c>
      <c r="AI838" s="18">
        <v>1.2707413631060001E-3</v>
      </c>
      <c r="AJ838" s="18">
        <v>6.1151486864999998E-4</v>
      </c>
      <c r="AK838" s="18">
        <v>7.6036106431190001E-3</v>
      </c>
      <c r="AL838" s="18">
        <v>1.303332626328E-3</v>
      </c>
      <c r="AM838" s="18">
        <v>3.9558195640360004E-3</v>
      </c>
      <c r="AN838" s="18">
        <v>1.3532946524170001E-3</v>
      </c>
      <c r="AO838" s="220">
        <v>1.579997860941E-3</v>
      </c>
      <c r="AP838" s="220">
        <v>1.5525463902939999E-3</v>
      </c>
    </row>
    <row r="839" spans="1:46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1.037917769879E-2</v>
      </c>
      <c r="W839" s="18">
        <v>3.0373813400869998E-3</v>
      </c>
      <c r="X839" s="18">
        <v>1.2931995432749999E-3</v>
      </c>
      <c r="Y839" s="18">
        <v>1.184874971916E-3</v>
      </c>
      <c r="Z839" s="18">
        <v>0</v>
      </c>
      <c r="AA839" s="18">
        <v>0</v>
      </c>
      <c r="AB839" s="18">
        <v>0</v>
      </c>
      <c r="AC839" s="18">
        <v>2.4091419195520001E-3</v>
      </c>
      <c r="AD839" s="18">
        <v>1.86488229461E-3</v>
      </c>
      <c r="AE839" s="18">
        <v>0</v>
      </c>
      <c r="AF839" s="18">
        <v>7.3666131099999995E-4</v>
      </c>
      <c r="AG839" s="18">
        <v>0</v>
      </c>
      <c r="AH839" s="18">
        <v>3.5412502600999998E-4</v>
      </c>
      <c r="AI839" s="18">
        <v>1.5871855967000001E-4</v>
      </c>
      <c r="AJ839" s="18">
        <v>3.0242936991700003E-4</v>
      </c>
      <c r="AK839" s="18">
        <v>5.5316601025230004E-3</v>
      </c>
      <c r="AL839" s="18">
        <v>1.303332626328E-3</v>
      </c>
      <c r="AM839" s="18">
        <v>3.409866696199E-3</v>
      </c>
      <c r="AN839" s="18">
        <v>1.0586336640249999E-3</v>
      </c>
      <c r="AO839" s="220">
        <v>1.3207047690469999E-3</v>
      </c>
      <c r="AP839" s="220">
        <v>2.27195940943E-4</v>
      </c>
    </row>
    <row r="840" spans="1:46" ht="12.75" x14ac:dyDescent="0.2">
      <c r="A840" s="49" t="s">
        <v>350</v>
      </c>
      <c r="C840" s="7"/>
      <c r="D840" s="7"/>
      <c r="E840" s="7"/>
      <c r="F840" s="7"/>
      <c r="AB840" s="19"/>
      <c r="AQ840" s="18"/>
      <c r="AR840" s="18"/>
      <c r="AS840" s="18"/>
      <c r="AT840" s="18"/>
    </row>
    <row r="841" spans="1:46" x14ac:dyDescent="0.2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24</v>
      </c>
      <c r="W841" s="17">
        <v>35</v>
      </c>
      <c r="X841" s="17">
        <v>27</v>
      </c>
      <c r="Y841" s="17">
        <v>29</v>
      </c>
      <c r="Z841" s="17">
        <v>28</v>
      </c>
      <c r="AA841" s="17">
        <v>36</v>
      </c>
      <c r="AB841" s="17">
        <v>25</v>
      </c>
      <c r="AC841" s="17">
        <v>31</v>
      </c>
      <c r="AD841" s="17">
        <v>27</v>
      </c>
      <c r="AE841" s="17">
        <v>29</v>
      </c>
      <c r="AF841" s="17">
        <v>29</v>
      </c>
      <c r="AG841" s="17">
        <v>41</v>
      </c>
      <c r="AH841" s="212">
        <v>43</v>
      </c>
      <c r="AI841" s="17">
        <v>57</v>
      </c>
      <c r="AJ841" s="17">
        <v>41</v>
      </c>
      <c r="AK841" s="17">
        <v>51</v>
      </c>
      <c r="AL841" s="17">
        <v>46</v>
      </c>
      <c r="AM841" s="17">
        <v>60</v>
      </c>
      <c r="AN841" s="17">
        <v>68</v>
      </c>
      <c r="AO841" s="218">
        <v>60</v>
      </c>
      <c r="AP841" s="218">
        <v>50</v>
      </c>
    </row>
    <row r="842" spans="1:46" x14ac:dyDescent="0.2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5.6934589919989996E-3</v>
      </c>
      <c r="R842" s="18">
        <v>4.8691938067270003E-3</v>
      </c>
      <c r="S842" s="18">
        <v>7.8817733990149998E-3</v>
      </c>
      <c r="T842" s="18">
        <v>5.7035350034660001E-3</v>
      </c>
      <c r="U842" s="18">
        <v>3.70363226018E-3</v>
      </c>
      <c r="V842" s="18">
        <v>5.3895241125059999E-3</v>
      </c>
      <c r="W842" s="18">
        <v>7.5843761850589997E-3</v>
      </c>
      <c r="X842" s="18">
        <v>5.6925996204930003E-3</v>
      </c>
      <c r="Y842" s="18">
        <v>5.8886237880100001E-3</v>
      </c>
      <c r="Z842" s="18">
        <v>5.5115397864280002E-3</v>
      </c>
      <c r="AA842" s="18">
        <v>6.9165372484350004E-3</v>
      </c>
      <c r="AB842" s="18">
        <v>4.6759562330499996E-3</v>
      </c>
      <c r="AC842" s="18">
        <v>5.6314148172820003E-3</v>
      </c>
      <c r="AD842" s="18">
        <v>4.7244094488189999E-3</v>
      </c>
      <c r="AE842" s="18">
        <v>4.9069373942469997E-3</v>
      </c>
      <c r="AF842" s="18">
        <v>4.7470296962169997E-3</v>
      </c>
      <c r="AG842" s="18">
        <v>7.1118820468340001E-3</v>
      </c>
      <c r="AH842" s="214">
        <v>7.2387525777530002E-3</v>
      </c>
      <c r="AI842" s="18">
        <v>9.2904487667069997E-3</v>
      </c>
      <c r="AJ842" s="18">
        <v>6.8321946342279997E-3</v>
      </c>
      <c r="AK842" s="18">
        <v>8.1397050021949999E-3</v>
      </c>
      <c r="AL842" s="18">
        <v>7.1248789932239999E-3</v>
      </c>
      <c r="AM842" s="18">
        <v>9.0257233114379998E-3</v>
      </c>
      <c r="AN842" s="18">
        <v>9.9085643510250006E-3</v>
      </c>
      <c r="AO842" s="220">
        <v>8.9870810709599992E-3</v>
      </c>
      <c r="AP842" s="220">
        <v>7.2124053371799999E-3</v>
      </c>
    </row>
    <row r="843" spans="1:46" x14ac:dyDescent="0.2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96597</v>
      </c>
      <c r="W843" s="19">
        <v>134515</v>
      </c>
      <c r="X843" s="19">
        <v>84119</v>
      </c>
      <c r="Y843" s="19">
        <v>110455</v>
      </c>
      <c r="Z843" s="19">
        <v>104680</v>
      </c>
      <c r="AA843" s="19">
        <v>116980</v>
      </c>
      <c r="AB843" s="19">
        <v>104291</v>
      </c>
      <c r="AC843" s="19">
        <v>79496</v>
      </c>
      <c r="AD843" s="19">
        <v>122269</v>
      </c>
      <c r="AE843" s="19">
        <v>127221</v>
      </c>
      <c r="AF843" s="19">
        <v>88910</v>
      </c>
      <c r="AG843" s="19">
        <v>177183</v>
      </c>
      <c r="AH843" s="213">
        <v>198434</v>
      </c>
      <c r="AI843" s="19">
        <v>221191</v>
      </c>
      <c r="AJ843" s="19">
        <v>205642</v>
      </c>
      <c r="AK843" s="19">
        <v>224255</v>
      </c>
      <c r="AL843" s="19">
        <v>192568</v>
      </c>
      <c r="AM843" s="19">
        <v>253506</v>
      </c>
      <c r="AN843" s="19">
        <v>289292</v>
      </c>
      <c r="AO843" s="224">
        <v>255734</v>
      </c>
      <c r="AP843" s="224">
        <v>218169</v>
      </c>
    </row>
    <row r="844" spans="1:46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9507.7000000000007</v>
      </c>
      <c r="W844" s="19">
        <v>13069.1</v>
      </c>
      <c r="X844" s="19">
        <v>11819.67</v>
      </c>
      <c r="Y844" s="19">
        <v>11738.13</v>
      </c>
      <c r="Z844" s="19">
        <v>14067.82</v>
      </c>
      <c r="AA844" s="19">
        <v>14379.21</v>
      </c>
      <c r="AB844" s="7">
        <v>17351.509999999998</v>
      </c>
      <c r="AC844" s="19">
        <v>11838</v>
      </c>
      <c r="AD844" s="19">
        <v>18396.25</v>
      </c>
      <c r="AE844" s="19">
        <v>18221.5</v>
      </c>
      <c r="AF844" s="19">
        <v>15462.739999999998</v>
      </c>
      <c r="AG844" s="19">
        <v>21370.819999999996</v>
      </c>
      <c r="AH844" s="213">
        <v>30444</v>
      </c>
      <c r="AI844" s="19">
        <v>35674</v>
      </c>
      <c r="AJ844" s="19">
        <v>31286</v>
      </c>
      <c r="AK844" s="19">
        <v>33091</v>
      </c>
      <c r="AL844" s="19">
        <v>26138</v>
      </c>
      <c r="AM844" s="19">
        <v>30482</v>
      </c>
      <c r="AN844" s="19">
        <v>37148</v>
      </c>
      <c r="AO844" s="224">
        <v>33620</v>
      </c>
      <c r="AP844" s="224">
        <v>31479</v>
      </c>
    </row>
    <row r="845" spans="1:46" s="19" customFormat="1" x14ac:dyDescent="0.2">
      <c r="A845" s="28" t="s">
        <v>355</v>
      </c>
      <c r="B845" s="32"/>
      <c r="C845" s="19">
        <f t="shared" ref="C845:Z845" si="0">C843-C844</f>
        <v>0</v>
      </c>
      <c r="D845" s="19">
        <f t="shared" si="0"/>
        <v>0</v>
      </c>
      <c r="E845" s="19">
        <f t="shared" si="0"/>
        <v>0</v>
      </c>
      <c r="F845" s="19">
        <f t="shared" si="0"/>
        <v>0</v>
      </c>
      <c r="G845" s="19">
        <f t="shared" si="0"/>
        <v>0</v>
      </c>
      <c r="H845" s="19">
        <f t="shared" si="0"/>
        <v>0</v>
      </c>
      <c r="I845" s="19">
        <f t="shared" si="0"/>
        <v>0</v>
      </c>
      <c r="J845" s="19">
        <f t="shared" si="0"/>
        <v>0</v>
      </c>
      <c r="K845" s="19">
        <f t="shared" si="0"/>
        <v>0</v>
      </c>
      <c r="L845" s="19">
        <f t="shared" si="0"/>
        <v>3925</v>
      </c>
      <c r="M845" s="19">
        <f t="shared" si="0"/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87089.3</v>
      </c>
      <c r="W845" s="19">
        <f t="shared" si="0"/>
        <v>121445.9</v>
      </c>
      <c r="X845" s="19">
        <f t="shared" si="0"/>
        <v>72299.33</v>
      </c>
      <c r="Y845" s="19">
        <f t="shared" si="0"/>
        <v>98716.87</v>
      </c>
      <c r="Z845" s="19">
        <f t="shared" si="0"/>
        <v>90612.18</v>
      </c>
      <c r="AA845" s="19">
        <f t="shared" ref="AA845" si="1">AA843-AA844</f>
        <v>102600.79000000001</v>
      </c>
      <c r="AB845" s="19">
        <f t="shared" ref="AB845" si="2">AB843-AB844</f>
        <v>86939.49</v>
      </c>
      <c r="AC845" s="19">
        <f t="shared" ref="AC845" si="3">AC843-AC844</f>
        <v>67658</v>
      </c>
      <c r="AD845" s="19">
        <f t="shared" ref="AD845" si="4">AD843-AD844</f>
        <v>103872.75</v>
      </c>
      <c r="AE845" s="19">
        <f t="shared" ref="AE845" si="5">AE843-AE844</f>
        <v>108999.5</v>
      </c>
      <c r="AF845" s="19">
        <f t="shared" ref="AF845" si="6">AF843-AF844</f>
        <v>73447.260000000009</v>
      </c>
      <c r="AG845" s="19">
        <f>AG843-AG844</f>
        <v>155812.18</v>
      </c>
      <c r="AH845" s="213">
        <v>167990</v>
      </c>
      <c r="AI845" s="19">
        <v>185516</v>
      </c>
      <c r="AJ845" s="19">
        <v>174356</v>
      </c>
      <c r="AK845" s="19">
        <v>191164</v>
      </c>
      <c r="AL845" s="19">
        <v>166430</v>
      </c>
      <c r="AM845" s="19">
        <v>223024</v>
      </c>
      <c r="AN845" s="19">
        <v>252144</v>
      </c>
      <c r="AO845" s="224">
        <v>222114</v>
      </c>
      <c r="AP845" s="224">
        <v>186690</v>
      </c>
    </row>
    <row r="846" spans="1:46" s="19" customFormat="1" x14ac:dyDescent="0.2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-5951</v>
      </c>
      <c r="AA846" s="19">
        <v>-11977</v>
      </c>
      <c r="AB846" s="19">
        <v>-2323</v>
      </c>
      <c r="AC846" s="19">
        <v>-5200</v>
      </c>
      <c r="AD846" s="19">
        <v>-112952</v>
      </c>
      <c r="AE846" s="19">
        <v>-6300</v>
      </c>
      <c r="AF846" s="19">
        <v>-1601</v>
      </c>
      <c r="AG846" s="19">
        <v>-16240</v>
      </c>
      <c r="AH846" s="213">
        <v>-17017</v>
      </c>
      <c r="AI846" s="19">
        <v>2161</v>
      </c>
      <c r="AJ846" s="19">
        <v>-4008</v>
      </c>
      <c r="AK846" s="19">
        <v>-5286</v>
      </c>
      <c r="AL846" s="19">
        <v>-3522</v>
      </c>
      <c r="AM846" s="19">
        <v>-7569</v>
      </c>
      <c r="AN846" s="19">
        <v>-8421</v>
      </c>
      <c r="AO846" s="224">
        <v>-9801</v>
      </c>
      <c r="AP846" s="224">
        <v>-13693</v>
      </c>
    </row>
    <row r="847" spans="1:46" s="19" customFormat="1" x14ac:dyDescent="0.2">
      <c r="A847" s="28" t="s">
        <v>357</v>
      </c>
      <c r="B847" s="32"/>
      <c r="C847" s="19">
        <f>C845+C846</f>
        <v>0</v>
      </c>
      <c r="D847" s="19">
        <f t="shared" ref="D847:Z847" si="7">D845+D846</f>
        <v>0</v>
      </c>
      <c r="E847" s="19">
        <f t="shared" si="7"/>
        <v>0</v>
      </c>
      <c r="F847" s="19">
        <f t="shared" si="7"/>
        <v>0</v>
      </c>
      <c r="G847" s="19">
        <f t="shared" si="7"/>
        <v>0</v>
      </c>
      <c r="H847" s="19">
        <f t="shared" si="7"/>
        <v>0</v>
      </c>
      <c r="I847" s="19">
        <f t="shared" si="7"/>
        <v>0</v>
      </c>
      <c r="J847" s="19">
        <f t="shared" si="7"/>
        <v>0</v>
      </c>
      <c r="K847" s="19">
        <f t="shared" si="7"/>
        <v>0</v>
      </c>
      <c r="L847" s="19">
        <f t="shared" si="7"/>
        <v>3925</v>
      </c>
      <c r="M847" s="19">
        <f t="shared" si="7"/>
        <v>356184.07</v>
      </c>
      <c r="N847" s="19">
        <f t="shared" si="7"/>
        <v>14291.34</v>
      </c>
      <c r="O847" s="19">
        <f t="shared" si="7"/>
        <v>22245.33</v>
      </c>
      <c r="P847" s="19">
        <f t="shared" si="7"/>
        <v>31477.54</v>
      </c>
      <c r="Q847" s="19">
        <f t="shared" si="7"/>
        <v>59729.270000000004</v>
      </c>
      <c r="R847" s="19">
        <f t="shared" si="7"/>
        <v>30739.239999999998</v>
      </c>
      <c r="S847" s="19">
        <f t="shared" si="7"/>
        <v>150324.69</v>
      </c>
      <c r="T847" s="19">
        <f t="shared" si="7"/>
        <v>47274.11</v>
      </c>
      <c r="U847" s="19">
        <f t="shared" si="7"/>
        <v>63302.479999999996</v>
      </c>
      <c r="V847" s="19">
        <f t="shared" si="7"/>
        <v>78992.3</v>
      </c>
      <c r="W847" s="19">
        <f t="shared" si="7"/>
        <v>113002.9</v>
      </c>
      <c r="X847" s="19">
        <f t="shared" si="7"/>
        <v>70493.33</v>
      </c>
      <c r="Y847" s="19">
        <f t="shared" si="7"/>
        <v>87685.87</v>
      </c>
      <c r="Z847" s="19">
        <f t="shared" si="7"/>
        <v>84661.18</v>
      </c>
      <c r="AA847" s="19">
        <f t="shared" ref="AA847" si="8">AA845+AA846</f>
        <v>90623.790000000008</v>
      </c>
      <c r="AB847" s="19">
        <f t="shared" ref="AB847" si="9">AB845+AB846</f>
        <v>84616.49</v>
      </c>
      <c r="AC847" s="19">
        <f t="shared" ref="AC847" si="10">AC845+AC846</f>
        <v>62458</v>
      </c>
      <c r="AD847" s="19">
        <f t="shared" ref="AD847" si="11">AD845+AD846</f>
        <v>-9079.25</v>
      </c>
      <c r="AE847" s="19">
        <f t="shared" ref="AE847" si="12">AE845+AE846</f>
        <v>102699.5</v>
      </c>
      <c r="AF847" s="19">
        <f t="shared" ref="AF847" si="13">AF845+AF846</f>
        <v>71846.260000000009</v>
      </c>
      <c r="AG847" s="19">
        <f t="shared" ref="AG847" si="14">AG845+AG846</f>
        <v>139572.18</v>
      </c>
      <c r="AH847" s="213">
        <v>150973</v>
      </c>
      <c r="AI847" s="19">
        <v>187678</v>
      </c>
      <c r="AJ847" s="19">
        <v>170348</v>
      </c>
      <c r="AK847" s="19">
        <v>185878</v>
      </c>
      <c r="AL847" s="19">
        <v>162909</v>
      </c>
      <c r="AM847" s="19">
        <v>215454</v>
      </c>
      <c r="AN847" s="19">
        <v>243723</v>
      </c>
      <c r="AO847" s="224">
        <v>212313</v>
      </c>
      <c r="AP847" s="224">
        <v>172996</v>
      </c>
    </row>
    <row r="848" spans="1:46" ht="12.75" x14ac:dyDescent="0.2">
      <c r="A848" s="16" t="s">
        <v>824</v>
      </c>
      <c r="B848" s="50"/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2.1902266497709998E-2</v>
      </c>
      <c r="R848" s="18">
        <v>1.216891944682E-2</v>
      </c>
      <c r="S848" s="18">
        <v>4.4696415821120002E-2</v>
      </c>
      <c r="T848" s="18">
        <v>1.42470055545E-2</v>
      </c>
      <c r="U848" s="18">
        <v>1.76676998018E-2</v>
      </c>
      <c r="V848" s="18">
        <v>2.0547944506130001E-2</v>
      </c>
      <c r="W848" s="18">
        <v>2.6481223248409999E-2</v>
      </c>
      <c r="X848" s="18">
        <v>1.560541252002E-2</v>
      </c>
      <c r="Y848" s="18">
        <v>1.970596500532E-2</v>
      </c>
      <c r="Z848" s="18">
        <v>1.7825044938659999E-2</v>
      </c>
      <c r="AA848" s="18">
        <v>1.8873181200400001E-2</v>
      </c>
      <c r="AB848" s="18">
        <v>1.653997767705E-2</v>
      </c>
      <c r="AC848" s="18">
        <v>1.2273884983730001E-2</v>
      </c>
      <c r="AD848" s="18">
        <v>1.8263551546730001E-2</v>
      </c>
      <c r="AE848" s="18">
        <v>1.8497534573979998E-2</v>
      </c>
      <c r="AF848" s="18">
        <v>1.2441673557820001E-2</v>
      </c>
      <c r="AG848" s="18">
        <v>2.395352389051E-2</v>
      </c>
      <c r="AH848" s="214">
        <v>2.600881231649E-2</v>
      </c>
      <c r="AI848" s="18">
        <v>2.8328684274759999E-2</v>
      </c>
      <c r="AJ848" s="18">
        <v>2.4886678027449999E-2</v>
      </c>
      <c r="AK848" s="18">
        <v>2.55155283584E-2</v>
      </c>
      <c r="AL848" s="18">
        <v>2.1029540933629999E-2</v>
      </c>
      <c r="AM848" s="18">
        <v>2.630039370205E-2</v>
      </c>
      <c r="AN848" s="18">
        <v>2.9632560786109999E-2</v>
      </c>
      <c r="AO848" s="220">
        <v>2.6050790184580001E-2</v>
      </c>
      <c r="AP848" s="220">
        <v>2.1696315139169999E-2</v>
      </c>
    </row>
    <row r="849" spans="1:46" s="19" customFormat="1" x14ac:dyDescent="0.2">
      <c r="A849" s="16" t="s">
        <v>359</v>
      </c>
      <c r="B849" s="32"/>
      <c r="C849" s="54">
        <f t="shared" ref="C849:Z849" si="15">(C847/C189)*12</f>
        <v>0</v>
      </c>
      <c r="D849" s="54">
        <f t="shared" si="15"/>
        <v>0</v>
      </c>
      <c r="E849" s="54">
        <f t="shared" si="15"/>
        <v>0</v>
      </c>
      <c r="F849" s="54">
        <f t="shared" si="15"/>
        <v>0</v>
      </c>
      <c r="G849" s="54">
        <f t="shared" si="15"/>
        <v>0</v>
      </c>
      <c r="H849" s="54">
        <f t="shared" si="15"/>
        <v>0</v>
      </c>
      <c r="I849" s="54">
        <f t="shared" si="15"/>
        <v>0</v>
      </c>
      <c r="J849" s="54">
        <f t="shared" si="15"/>
        <v>0</v>
      </c>
      <c r="K849" s="54">
        <f t="shared" si="15"/>
        <v>0</v>
      </c>
      <c r="L849" s="54">
        <f t="shared" si="15"/>
        <v>1.8086639755339052E-3</v>
      </c>
      <c r="M849" s="54">
        <f t="shared" si="15"/>
        <v>0.14535682500628355</v>
      </c>
      <c r="N849" s="54">
        <f t="shared" si="15"/>
        <v>5.1253161984061452E-3</v>
      </c>
      <c r="O849" s="54">
        <f t="shared" si="15"/>
        <v>6.7259406196510368E-3</v>
      </c>
      <c r="P849" s="54">
        <f t="shared" si="15"/>
        <v>9.0788578452257081E-3</v>
      </c>
      <c r="Q849" s="54">
        <f t="shared" si="15"/>
        <v>1.7008081975040321E-2</v>
      </c>
      <c r="R849" s="54">
        <f t="shared" si="15"/>
        <v>8.593742090705828E-3</v>
      </c>
      <c r="S849" s="54">
        <f t="shared" si="15"/>
        <v>3.8945713462588724E-2</v>
      </c>
      <c r="T849" s="54">
        <f t="shared" si="15"/>
        <v>1.1261085832107831E-2</v>
      </c>
      <c r="U849" s="54">
        <f t="shared" si="15"/>
        <v>1.429702297820111E-2</v>
      </c>
      <c r="V849" s="54">
        <f t="shared" si="15"/>
        <v>1.6803058356022346E-2</v>
      </c>
      <c r="W849" s="54">
        <f t="shared" si="15"/>
        <v>2.2246318077676557E-2</v>
      </c>
      <c r="X849" s="54">
        <f t="shared" si="15"/>
        <v>1.3077669758606067E-2</v>
      </c>
      <c r="Y849" s="54">
        <f t="shared" si="15"/>
        <v>1.5643856726563671E-2</v>
      </c>
      <c r="Z849" s="54">
        <f t="shared" si="15"/>
        <v>1.441624759227635E-2</v>
      </c>
      <c r="AA849" s="54">
        <f t="shared" ref="AA849" si="16">(AA847/AA189)*12</f>
        <v>1.462111388292291E-2</v>
      </c>
      <c r="AB849" s="54">
        <f t="shared" ref="AB849" si="17">(AB847/AB189)*12</f>
        <v>1.3419830596337751E-2</v>
      </c>
      <c r="AC849" s="54">
        <f t="shared" ref="AC849" si="18">(AC847/AC189)*12</f>
        <v>9.6433118539516229E-3</v>
      </c>
      <c r="AD849" s="54">
        <f t="shared" ref="AD849" si="19">(AD847/AD189)*12</f>
        <v>-1.3561821758482418E-3</v>
      </c>
      <c r="AE849" s="54">
        <f t="shared" ref="AE849" si="20">(AE847/AE189)*12</f>
        <v>1.4932234643012427E-2</v>
      </c>
      <c r="AF849" s="54">
        <f t="shared" ref="AF849" si="21">(AF847/AF189)*12</f>
        <v>1.0053808276901537E-2</v>
      </c>
      <c r="AG849" s="54">
        <f>(AG847/AG189)*12</f>
        <v>1.886884501678009E-2</v>
      </c>
      <c r="AH849" s="216">
        <v>1.978806333706E-2</v>
      </c>
      <c r="AI849" s="54">
        <v>2.4036547522609999E-2</v>
      </c>
      <c r="AJ849" s="54">
        <v>2.061544341059E-2</v>
      </c>
      <c r="AK849" s="54">
        <v>2.1149049373080001E-2</v>
      </c>
      <c r="AL849" s="54">
        <v>1.7790572749089999E-2</v>
      </c>
      <c r="AM849" s="54">
        <v>2.235270487379E-2</v>
      </c>
      <c r="AN849" s="54">
        <v>2.4964864550350001E-2</v>
      </c>
      <c r="AO849" s="222">
        <v>2.1627596037169999E-2</v>
      </c>
      <c r="AP849" s="222">
        <v>1.7204014499609999E-2</v>
      </c>
    </row>
    <row r="850" spans="1:46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95"/>
      <c r="AB850" s="95"/>
      <c r="AC850" s="95"/>
      <c r="AD850" s="95"/>
      <c r="AE850" s="95"/>
      <c r="AF850" s="95"/>
      <c r="AG850" s="95"/>
      <c r="AH850" s="217"/>
      <c r="AI850" s="95"/>
      <c r="AJ850" s="95"/>
      <c r="AK850" s="95"/>
      <c r="AL850" s="95"/>
      <c r="AM850" s="95"/>
      <c r="AN850" s="95"/>
      <c r="AO850" s="226"/>
      <c r="AP850" s="226"/>
    </row>
    <row r="851" spans="1:46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95"/>
      <c r="AB851" s="95"/>
      <c r="AC851" s="95"/>
      <c r="AD851" s="95"/>
      <c r="AE851" s="95"/>
      <c r="AF851" s="95"/>
      <c r="AG851" s="95"/>
      <c r="AH851" s="217"/>
      <c r="AI851" s="95"/>
      <c r="AJ851" s="95"/>
      <c r="AK851" s="95"/>
      <c r="AL851" s="95"/>
      <c r="AM851" s="95"/>
      <c r="AN851" s="95"/>
      <c r="AO851" s="226"/>
      <c r="AP851" s="226"/>
    </row>
    <row r="852" spans="1:46" s="19" customFormat="1" x14ac:dyDescent="0.2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89826.43</v>
      </c>
      <c r="AA852" s="19">
        <v>85893.65</v>
      </c>
      <c r="AB852" s="19">
        <v>77078.83</v>
      </c>
      <c r="AC852" s="19">
        <v>60774.65</v>
      </c>
      <c r="AD852" s="19">
        <v>111607.89</v>
      </c>
      <c r="AE852" s="19">
        <v>86885.69</v>
      </c>
      <c r="AF852" s="19">
        <v>66846.38</v>
      </c>
      <c r="AG852" s="19">
        <v>118897.32</v>
      </c>
      <c r="AH852" s="213">
        <v>161542.64000000001</v>
      </c>
      <c r="AI852" s="19">
        <v>170322.29</v>
      </c>
      <c r="AJ852" s="19">
        <v>152370.03</v>
      </c>
      <c r="AK852" s="19">
        <v>185949.68</v>
      </c>
      <c r="AL852" s="19">
        <v>143475.07</v>
      </c>
      <c r="AM852" s="19">
        <v>183263.2</v>
      </c>
      <c r="AN852" s="19">
        <v>250926.22</v>
      </c>
      <c r="AO852" s="224">
        <v>193220.82</v>
      </c>
      <c r="AP852" s="224">
        <v>190779.94</v>
      </c>
    </row>
    <row r="853" spans="1:46" s="19" customFormat="1" x14ac:dyDescent="0.2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10829.79</v>
      </c>
      <c r="AA853" s="19">
        <v>31032.3</v>
      </c>
      <c r="AB853" s="19">
        <v>16682.13</v>
      </c>
      <c r="AC853" s="19">
        <v>1864.63</v>
      </c>
      <c r="AD853" s="19">
        <v>5293.44</v>
      </c>
      <c r="AE853" s="19">
        <v>30085.57</v>
      </c>
      <c r="AF853" s="19">
        <v>16251.19</v>
      </c>
      <c r="AG853" s="19">
        <v>40955.480000000003</v>
      </c>
      <c r="AH853" s="213">
        <v>18160.349999999999</v>
      </c>
      <c r="AI853" s="19">
        <v>26020.63</v>
      </c>
      <c r="AJ853" s="19">
        <v>39015.629999999997</v>
      </c>
      <c r="AK853" s="19">
        <v>20634.099999999999</v>
      </c>
      <c r="AL853" s="19">
        <v>26383.34</v>
      </c>
      <c r="AM853" s="19">
        <v>49519.25</v>
      </c>
      <c r="AN853" s="19">
        <v>13625.94</v>
      </c>
      <c r="AO853" s="224">
        <v>36297.160000000003</v>
      </c>
      <c r="AP853" s="224">
        <v>20476.490000000002</v>
      </c>
    </row>
    <row r="854" spans="1:46" s="19" customFormat="1" x14ac:dyDescent="0.2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29878.55</v>
      </c>
      <c r="W854" s="19">
        <v>10011.4</v>
      </c>
      <c r="X854" s="19">
        <v>2057.8200000000002</v>
      </c>
      <c r="Y854" s="19">
        <v>17542.740000000002</v>
      </c>
      <c r="Z854" s="19">
        <v>4023.54</v>
      </c>
      <c r="AA854" s="19">
        <v>53.68</v>
      </c>
      <c r="AB854" s="19">
        <v>5975</v>
      </c>
      <c r="AC854" s="19">
        <v>16475.169999999998</v>
      </c>
      <c r="AD854" s="19">
        <v>5367.9</v>
      </c>
      <c r="AE854" s="19">
        <v>6606.17</v>
      </c>
      <c r="AF854" s="19">
        <v>5812.79</v>
      </c>
      <c r="AG854" s="19">
        <v>7540.26</v>
      </c>
      <c r="AH854" s="213">
        <v>14114.89</v>
      </c>
      <c r="AI854" s="19">
        <v>1368.97</v>
      </c>
      <c r="AJ854" s="19">
        <v>14256.68</v>
      </c>
      <c r="AK854" s="19">
        <v>3388.35</v>
      </c>
      <c r="AL854" s="19">
        <v>22709.54</v>
      </c>
      <c r="AM854" s="19">
        <v>15854.06</v>
      </c>
      <c r="AN854" s="19">
        <v>12887.84</v>
      </c>
      <c r="AO854" s="224">
        <v>26215.99</v>
      </c>
      <c r="AP854" s="224">
        <v>6912.61</v>
      </c>
    </row>
    <row r="855" spans="1:46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213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224">
        <v>0</v>
      </c>
      <c r="AP855" s="224">
        <v>0</v>
      </c>
    </row>
    <row r="856" spans="1:46" ht="12.75" x14ac:dyDescent="0.2">
      <c r="A856" s="49" t="s">
        <v>366</v>
      </c>
      <c r="B856" s="50"/>
      <c r="C856" s="7"/>
      <c r="D856" s="7"/>
      <c r="E856" s="7"/>
      <c r="F856" s="7"/>
      <c r="AB856" s="19"/>
    </row>
    <row r="857" spans="1:46" x14ac:dyDescent="0.2">
      <c r="A857" s="28" t="s">
        <v>367</v>
      </c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2948.5217280000002</v>
      </c>
      <c r="V857" s="19">
        <v>2631.5177140000001</v>
      </c>
      <c r="W857" s="19">
        <v>2762.164651</v>
      </c>
      <c r="X857" s="19">
        <v>2992.2630730000001</v>
      </c>
      <c r="Y857" s="19">
        <v>3136.6884239999999</v>
      </c>
      <c r="Z857" s="19">
        <v>3264.082527</v>
      </c>
      <c r="AA857" s="19">
        <v>3177.9925429999998</v>
      </c>
      <c r="AB857" s="19">
        <v>3068.747136</v>
      </c>
      <c r="AC857" s="19">
        <v>3287.9432240000001</v>
      </c>
      <c r="AD857" s="19">
        <v>3473.9389500000002</v>
      </c>
      <c r="AE857" s="19">
        <v>3694.561244</v>
      </c>
      <c r="AF857" s="19">
        <v>3839.2979420000001</v>
      </c>
      <c r="AG857" s="19">
        <v>3961.162836</v>
      </c>
      <c r="AH857" s="213">
        <v>3823.4700769999999</v>
      </c>
      <c r="AI857" s="19">
        <v>3809.8527300000001</v>
      </c>
      <c r="AJ857" s="19">
        <v>3914.6360129999998</v>
      </c>
      <c r="AK857" s="19">
        <v>3834.059182</v>
      </c>
      <c r="AL857" s="19">
        <v>3635.87302</v>
      </c>
      <c r="AM857" s="19">
        <v>3662.6117119999999</v>
      </c>
      <c r="AN857" s="19">
        <v>3911.4076089999999</v>
      </c>
      <c r="AO857" s="224">
        <v>4039.871897</v>
      </c>
      <c r="AP857" s="224">
        <v>3978.2684260000001</v>
      </c>
      <c r="AQ857" s="44"/>
      <c r="AR857" s="44"/>
      <c r="AS857" s="44"/>
      <c r="AT857" s="44"/>
    </row>
    <row r="858" spans="1:46" x14ac:dyDescent="0.2">
      <c r="A858" s="28" t="s">
        <v>368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3324.2872219999999</v>
      </c>
      <c r="X858" s="19">
        <v>3069.3792589999998</v>
      </c>
      <c r="Y858" s="19">
        <v>3194.0866270000001</v>
      </c>
      <c r="Z858" s="19">
        <v>3047.0295120000001</v>
      </c>
      <c r="AA858" s="19">
        <v>3467.0827850000001</v>
      </c>
      <c r="AB858" s="19">
        <v>3525.0445880000002</v>
      </c>
      <c r="AC858" s="19">
        <v>3527.8220689999998</v>
      </c>
      <c r="AD858" s="19">
        <v>3353.3985259999999</v>
      </c>
      <c r="AE858" s="19">
        <v>3607.0182300000001</v>
      </c>
      <c r="AF858" s="19">
        <v>4134.8909919999996</v>
      </c>
      <c r="AG858" s="19">
        <v>4257.4705080000003</v>
      </c>
      <c r="AH858" s="213">
        <v>4082.9920929999998</v>
      </c>
      <c r="AI858" s="19">
        <v>4328.8353079999997</v>
      </c>
      <c r="AJ858" s="19">
        <v>3896.1706920000001</v>
      </c>
      <c r="AK858" s="19">
        <v>4013.1822539999998</v>
      </c>
      <c r="AL858" s="19">
        <v>4078.4583969999999</v>
      </c>
      <c r="AM858" s="19">
        <v>4049.3749109999999</v>
      </c>
      <c r="AN858" s="19">
        <v>4130.7665820000002</v>
      </c>
      <c r="AO858" s="224">
        <v>4220.3736310000004</v>
      </c>
      <c r="AP858" s="224">
        <v>4490.3135709999997</v>
      </c>
      <c r="AQ858" s="44"/>
      <c r="AR858" s="44"/>
      <c r="AS858" s="44"/>
      <c r="AT858" s="44"/>
    </row>
    <row r="859" spans="1:46" x14ac:dyDescent="0.2">
      <c r="A859" s="28" t="s">
        <v>369</v>
      </c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4024.8858329999998</v>
      </c>
      <c r="W859" s="19">
        <v>3843.2748569999999</v>
      </c>
      <c r="X859" s="19">
        <v>3115.51</v>
      </c>
      <c r="Y859" s="19">
        <v>3808.7765519999998</v>
      </c>
      <c r="Z859" s="19">
        <v>3738.5628569999999</v>
      </c>
      <c r="AA859" s="19">
        <v>3249.4341669999999</v>
      </c>
      <c r="AB859" s="19">
        <v>4171.634</v>
      </c>
      <c r="AC859" s="19">
        <v>2564.3790319999998</v>
      </c>
      <c r="AD859" s="19">
        <v>4528.49</v>
      </c>
      <c r="AE859" s="19">
        <v>4386.9165519999997</v>
      </c>
      <c r="AF859" s="19">
        <v>3065.8744830000001</v>
      </c>
      <c r="AG859" s="19">
        <v>4321.5456100000001</v>
      </c>
      <c r="AH859" s="213">
        <v>4614.746279</v>
      </c>
      <c r="AI859" s="19">
        <v>3880.535789</v>
      </c>
      <c r="AJ859" s="19">
        <v>5015.6668289999998</v>
      </c>
      <c r="AK859" s="19">
        <v>4397.1584309999998</v>
      </c>
      <c r="AL859" s="19">
        <v>4186.2597830000004</v>
      </c>
      <c r="AM859" s="19">
        <v>4225.0946670000003</v>
      </c>
      <c r="AN859" s="19">
        <v>4254.2983819999999</v>
      </c>
      <c r="AO859" s="224">
        <v>4262.232833</v>
      </c>
      <c r="AP859" s="224">
        <v>4363.3807999999999</v>
      </c>
      <c r="AQ859" s="44"/>
      <c r="AR859" s="44"/>
      <c r="AS859" s="44"/>
      <c r="AT859" s="44"/>
    </row>
    <row r="860" spans="1:46" x14ac:dyDescent="0.2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AG860" si="22">L847/L841</f>
        <v>3925</v>
      </c>
      <c r="M860" s="19">
        <f t="shared" si="22"/>
        <v>50883.438571428575</v>
      </c>
      <c r="N860" s="19">
        <f t="shared" si="22"/>
        <v>1587.9266666666667</v>
      </c>
      <c r="O860" s="19">
        <f t="shared" si="22"/>
        <v>3177.9042857142858</v>
      </c>
      <c r="P860" s="19">
        <f t="shared" si="22"/>
        <v>1573.877</v>
      </c>
      <c r="Q860" s="19">
        <f t="shared" si="22"/>
        <v>2714.9668181818183</v>
      </c>
      <c r="R860" s="19">
        <f t="shared" si="22"/>
        <v>1617.8547368421052</v>
      </c>
      <c r="S860" s="19">
        <f t="shared" si="22"/>
        <v>4697.6465625000001</v>
      </c>
      <c r="T860" s="19">
        <f t="shared" si="22"/>
        <v>1969.7545833333334</v>
      </c>
      <c r="U860" s="19">
        <f t="shared" si="22"/>
        <v>3956.4049999999997</v>
      </c>
      <c r="V860" s="19">
        <f t="shared" si="22"/>
        <v>3291.3458333333333</v>
      </c>
      <c r="W860" s="19">
        <f t="shared" si="22"/>
        <v>3228.6542857142854</v>
      </c>
      <c r="X860" s="19">
        <f t="shared" si="22"/>
        <v>2610.8640740740743</v>
      </c>
      <c r="Y860" s="19">
        <f t="shared" si="22"/>
        <v>3023.6506896551723</v>
      </c>
      <c r="Z860" s="19">
        <f t="shared" si="22"/>
        <v>3023.613571428571</v>
      </c>
      <c r="AA860" s="19">
        <f t="shared" si="22"/>
        <v>2517.3275000000003</v>
      </c>
      <c r="AB860" s="19">
        <f t="shared" si="22"/>
        <v>3384.6596000000004</v>
      </c>
      <c r="AC860" s="19">
        <f t="shared" si="22"/>
        <v>2014.7741935483871</v>
      </c>
      <c r="AD860" s="19">
        <f t="shared" si="22"/>
        <v>-336.26851851851853</v>
      </c>
      <c r="AE860" s="19">
        <f t="shared" si="22"/>
        <v>3541.3620689655172</v>
      </c>
      <c r="AF860" s="19">
        <f t="shared" si="22"/>
        <v>2477.4572413793107</v>
      </c>
      <c r="AG860" s="19">
        <f t="shared" si="22"/>
        <v>3404.1995121951218</v>
      </c>
      <c r="AH860" s="213">
        <v>3510.9981400000001</v>
      </c>
      <c r="AI860" s="19">
        <v>3292.5878950000001</v>
      </c>
      <c r="AJ860" s="19">
        <v>4154.8412200000002</v>
      </c>
      <c r="AK860" s="19">
        <v>3644.6715690000001</v>
      </c>
      <c r="AL860" s="19">
        <v>3541.4923910000002</v>
      </c>
      <c r="AM860" s="19">
        <v>3590.9079999999999</v>
      </c>
      <c r="AN860" s="19">
        <v>3584.1648530000002</v>
      </c>
      <c r="AO860" s="224">
        <v>3538.5433330000001</v>
      </c>
      <c r="AP860" s="224">
        <v>3459.9270000000001</v>
      </c>
    </row>
    <row r="861" spans="1:46" ht="12.75" x14ac:dyDescent="0.2">
      <c r="A861" s="28" t="s">
        <v>371</v>
      </c>
      <c r="B861" s="50"/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892.64238999999998</v>
      </c>
      <c r="R861" s="19">
        <v>907.76632900000004</v>
      </c>
      <c r="S861" s="19">
        <v>944.61357999999996</v>
      </c>
      <c r="T861" s="19">
        <v>989.05836999999997</v>
      </c>
      <c r="U861" s="19">
        <v>1014.366893</v>
      </c>
      <c r="V861" s="19">
        <v>1050.7152599999999</v>
      </c>
      <c r="W861" s="19">
        <v>1095.9625579999999</v>
      </c>
      <c r="X861" s="19">
        <v>1134.5871520000001</v>
      </c>
      <c r="Y861" s="19">
        <v>1137.4638600000001</v>
      </c>
      <c r="Z861" s="19">
        <v>1151.422969</v>
      </c>
      <c r="AA861" s="19">
        <v>1191.345307</v>
      </c>
      <c r="AB861" s="19">
        <v>1179.588448</v>
      </c>
      <c r="AC861" s="19">
        <v>1169.6537619999999</v>
      </c>
      <c r="AD861" s="19">
        <v>1173.1861710000001</v>
      </c>
      <c r="AE861" s="19">
        <v>1163.2225169999999</v>
      </c>
      <c r="AF861" s="19">
        <v>1164.0690320000001</v>
      </c>
      <c r="AG861" s="19">
        <v>1283.3658419999999</v>
      </c>
      <c r="AH861" s="213">
        <v>1286.537906</v>
      </c>
      <c r="AI861" s="19">
        <v>1276.4389000000001</v>
      </c>
      <c r="AJ861" s="19">
        <v>1381.7061169999999</v>
      </c>
      <c r="AK861" s="19">
        <v>1410.02179</v>
      </c>
      <c r="AL861" s="19">
        <v>1426.066914</v>
      </c>
      <c r="AM861" s="19">
        <v>1457.0035359999999</v>
      </c>
      <c r="AN861" s="19">
        <v>1432.3515219999999</v>
      </c>
      <c r="AO861" s="224">
        <v>1484.467263</v>
      </c>
      <c r="AP861" s="224">
        <v>1472.75541</v>
      </c>
    </row>
    <row r="862" spans="1:46" x14ac:dyDescent="0.2">
      <c r="A862" s="28" t="s">
        <v>372</v>
      </c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1990.0738100000001</v>
      </c>
      <c r="R862" s="19">
        <v>2043.961736</v>
      </c>
      <c r="S862" s="19">
        <v>2176.8128579999998</v>
      </c>
      <c r="T862" s="19">
        <v>2306.4912949999998</v>
      </c>
      <c r="U862" s="19">
        <v>2380.786998</v>
      </c>
      <c r="V862" s="19">
        <v>2452.6238750000002</v>
      </c>
      <c r="W862" s="19">
        <v>2566.4380940000001</v>
      </c>
      <c r="X862" s="19">
        <v>2628.1612030000001</v>
      </c>
      <c r="Y862" s="19">
        <v>2645.1775539999999</v>
      </c>
      <c r="Z862" s="19">
        <v>2683.5029140000001</v>
      </c>
      <c r="AA862" s="19">
        <v>2715.2099079999998</v>
      </c>
      <c r="AB862" s="19">
        <v>2739.2653110000001</v>
      </c>
      <c r="AC862" s="19">
        <v>2766.2957759999999</v>
      </c>
      <c r="AD862" s="19">
        <v>2758.0524610000002</v>
      </c>
      <c r="AE862" s="19">
        <v>2749.3406209999998</v>
      </c>
      <c r="AF862" s="19">
        <v>2749.6740319999999</v>
      </c>
      <c r="AG862" s="19">
        <v>2756.2048150000001</v>
      </c>
      <c r="AH862" s="213">
        <v>2774.5297820000001</v>
      </c>
      <c r="AI862" s="19">
        <v>2768.30566</v>
      </c>
      <c r="AJ862" s="19">
        <v>2773.4894119999999</v>
      </c>
      <c r="AK862" s="19">
        <v>2794.8796189999998</v>
      </c>
      <c r="AL862" s="19">
        <v>2811.0578959999998</v>
      </c>
      <c r="AM862" s="19">
        <v>2844.2989080000002</v>
      </c>
      <c r="AN862" s="19">
        <v>2888.5713449999998</v>
      </c>
      <c r="AO862" s="224">
        <v>2848.4607460000002</v>
      </c>
      <c r="AP862" s="224">
        <v>2808.102304</v>
      </c>
      <c r="AQ862" s="44"/>
      <c r="AR862" s="44"/>
      <c r="AS862" s="44"/>
      <c r="AT862" s="44"/>
    </row>
    <row r="863" spans="1:46" x14ac:dyDescent="0.2">
      <c r="A863" s="28" t="s">
        <v>373</v>
      </c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908.83570899999995</v>
      </c>
      <c r="R863" s="19">
        <v>916.672642</v>
      </c>
      <c r="S863" s="19">
        <v>950.70246299999997</v>
      </c>
      <c r="T863" s="19">
        <v>997.64484400000003</v>
      </c>
      <c r="U863" s="19">
        <v>1024.903521</v>
      </c>
      <c r="V863" s="19">
        <v>1055.6880389999999</v>
      </c>
      <c r="W863" s="19">
        <v>1100.736247</v>
      </c>
      <c r="X863" s="19">
        <v>1136.4871659999999</v>
      </c>
      <c r="Y863" s="19">
        <v>1138.155487</v>
      </c>
      <c r="Z863" s="19">
        <v>1155.9711629999999</v>
      </c>
      <c r="AA863" s="19">
        <v>1190.844167</v>
      </c>
      <c r="AB863" s="19">
        <v>1179.3566780000001</v>
      </c>
      <c r="AC863" s="19">
        <v>1176.5697740000001</v>
      </c>
      <c r="AD863" s="19">
        <v>1171.4282889999999</v>
      </c>
      <c r="AE863" s="19">
        <v>1163.7402159999999</v>
      </c>
      <c r="AF863" s="19">
        <v>1169.7620219999999</v>
      </c>
      <c r="AG863" s="19">
        <v>1283.0814700000001</v>
      </c>
      <c r="AH863" s="213">
        <v>1284.3726240000001</v>
      </c>
      <c r="AI863" s="19">
        <v>1272.6294869999999</v>
      </c>
      <c r="AJ863" s="19">
        <v>1376.962082</v>
      </c>
      <c r="AK863" s="19">
        <v>1402.7368739999999</v>
      </c>
      <c r="AL863" s="19">
        <v>1418.318853</v>
      </c>
      <c r="AM863" s="19">
        <v>1449.96063</v>
      </c>
      <c r="AN863" s="19">
        <v>1422.5564099999999</v>
      </c>
      <c r="AO863" s="224">
        <v>1470.3980859999999</v>
      </c>
      <c r="AP863" s="224">
        <v>1450.4984260000001</v>
      </c>
      <c r="AQ863" s="44"/>
      <c r="AR863" s="44"/>
      <c r="AS863" s="44"/>
      <c r="AT863" s="44"/>
    </row>
    <row r="864" spans="1:46" ht="12.75" x14ac:dyDescent="0.2">
      <c r="A864" s="49" t="s">
        <v>374</v>
      </c>
      <c r="C864" s="7"/>
      <c r="D864" s="7"/>
      <c r="E864" s="7"/>
      <c r="F864" s="7"/>
      <c r="AB864" s="44"/>
      <c r="AQ864" s="44"/>
      <c r="AR864" s="44"/>
      <c r="AS864" s="44"/>
      <c r="AT864" s="44"/>
    </row>
    <row r="865" spans="1:46" x14ac:dyDescent="0.2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3.2574737706399999</v>
      </c>
      <c r="R865" s="44">
        <v>3.2904671985829999</v>
      </c>
      <c r="S865" s="44">
        <v>2.9578989543560001</v>
      </c>
      <c r="T865" s="44">
        <v>3.0714373631259999</v>
      </c>
      <c r="U865" s="44">
        <v>2.9067606108240001</v>
      </c>
      <c r="V865" s="44">
        <v>2.50450128049</v>
      </c>
      <c r="W865" s="44">
        <v>2.5203093221850001</v>
      </c>
      <c r="X865" s="44">
        <v>2.6373144345320001</v>
      </c>
      <c r="Y865" s="44">
        <v>2.757615897425</v>
      </c>
      <c r="Z865" s="44">
        <v>2.8348249213719998</v>
      </c>
      <c r="AA865" s="44">
        <v>2.667566259095</v>
      </c>
      <c r="AB865" s="44">
        <v>2.601540511893</v>
      </c>
      <c r="AC865" s="44">
        <v>2.8110397555610001</v>
      </c>
      <c r="AD865" s="44">
        <v>2.9611148139179999</v>
      </c>
      <c r="AE865" s="44">
        <v>3.1761431621980001</v>
      </c>
      <c r="AF865" s="44">
        <v>3.298170328791</v>
      </c>
      <c r="AG865" s="44">
        <v>3.0865422044659998</v>
      </c>
      <c r="AH865" s="215">
        <v>2.9719062757630001</v>
      </c>
      <c r="AI865" s="44">
        <v>2.984751351126</v>
      </c>
      <c r="AJ865" s="44">
        <v>2.8331900432279999</v>
      </c>
      <c r="AK865" s="44">
        <v>2.7191488887720001</v>
      </c>
      <c r="AL865" s="44">
        <v>2.5495809381150001</v>
      </c>
      <c r="AM865" s="44">
        <v>2.5137974082540002</v>
      </c>
      <c r="AN865" s="44">
        <v>2.7307595573689998</v>
      </c>
      <c r="AO865" s="225">
        <v>2.7214287564889998</v>
      </c>
      <c r="AP865" s="225">
        <v>2.7012417673520002</v>
      </c>
    </row>
    <row r="866" spans="1:46" ht="12.75" x14ac:dyDescent="0.2">
      <c r="A866" s="16" t="s">
        <v>376</v>
      </c>
      <c r="B866" s="50"/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3.4907721380150001</v>
      </c>
      <c r="R866" s="44">
        <v>4.0137417463610001</v>
      </c>
      <c r="S866" s="44">
        <v>3.4696286111960002</v>
      </c>
      <c r="T866" s="44">
        <v>3.5323304096710002</v>
      </c>
      <c r="U866" s="44">
        <v>2.963559957577</v>
      </c>
      <c r="V866" s="44">
        <v>3.0834720521830001</v>
      </c>
      <c r="W866" s="44">
        <v>3.0332124018240001</v>
      </c>
      <c r="X866" s="44">
        <v>2.7052829343629998</v>
      </c>
      <c r="Y866" s="44">
        <v>2.8080774589709998</v>
      </c>
      <c r="Z866" s="44">
        <v>2.6463164226470002</v>
      </c>
      <c r="AA866" s="44">
        <v>2.9102249071020001</v>
      </c>
      <c r="AB866" s="44">
        <v>2.9883681831920001</v>
      </c>
      <c r="AC866" s="44">
        <v>3.0161251000679998</v>
      </c>
      <c r="AD866" s="44">
        <v>2.8583686117739999</v>
      </c>
      <c r="AE866" s="44">
        <v>3.1008841185890001</v>
      </c>
      <c r="AF866" s="44">
        <v>3.5521011878670001</v>
      </c>
      <c r="AG866" s="44">
        <v>3.3174254513960002</v>
      </c>
      <c r="AH866" s="215">
        <v>3.1736275116470001</v>
      </c>
      <c r="AI866" s="44">
        <v>3.3913376572309999</v>
      </c>
      <c r="AJ866" s="44">
        <v>2.8198258983210001</v>
      </c>
      <c r="AK866" s="44">
        <v>2.8461845647100001</v>
      </c>
      <c r="AL866" s="44">
        <v>2.8599348024419999</v>
      </c>
      <c r="AM866" s="44">
        <v>2.7792485137590002</v>
      </c>
      <c r="AN866" s="44">
        <v>2.8839056044009999</v>
      </c>
      <c r="AO866" s="225">
        <v>2.843022366294</v>
      </c>
      <c r="AP866" s="225">
        <v>3.0489200998029999</v>
      </c>
    </row>
    <row r="867" spans="1:46" x14ac:dyDescent="0.2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3.9167038763469999</v>
      </c>
      <c r="R867" s="44">
        <v>2.523685052821</v>
      </c>
      <c r="S867" s="44">
        <v>5.7074115271670003</v>
      </c>
      <c r="T867" s="44">
        <v>2.519611151816</v>
      </c>
      <c r="U867" s="44">
        <v>4.8199226882959998</v>
      </c>
      <c r="V867" s="44">
        <v>3.8306151878389998</v>
      </c>
      <c r="W867" s="44">
        <v>3.506757443333</v>
      </c>
      <c r="X867" s="44">
        <v>2.745941548087</v>
      </c>
      <c r="Y867" s="44">
        <v>3.3484813756770002</v>
      </c>
      <c r="Z867" s="44">
        <v>3.2469066172019998</v>
      </c>
      <c r="AA867" s="44">
        <v>2.7275334431729998</v>
      </c>
      <c r="AB867" s="44">
        <v>3.53651649092</v>
      </c>
      <c r="AC867" s="44">
        <v>2.1924257556310001</v>
      </c>
      <c r="AD867" s="44">
        <v>3.85999265317</v>
      </c>
      <c r="AE867" s="44">
        <v>3.7713476886100001</v>
      </c>
      <c r="AF867" s="44">
        <v>2.633756588462</v>
      </c>
      <c r="AG867" s="44">
        <v>3.3673528370039998</v>
      </c>
      <c r="AH867" s="215">
        <v>3.5869493295249999</v>
      </c>
      <c r="AI867" s="44">
        <v>3.040126550828</v>
      </c>
      <c r="AJ867" s="44">
        <v>3.6300532855109999</v>
      </c>
      <c r="AK867" s="44">
        <v>3.118503886779</v>
      </c>
      <c r="AL867" s="44">
        <v>2.935528299584</v>
      </c>
      <c r="AM867" s="44">
        <v>2.899852034007</v>
      </c>
      <c r="AN867" s="44">
        <v>2.9701496570389998</v>
      </c>
      <c r="AO867" s="225">
        <v>2.8712204975729998</v>
      </c>
      <c r="AP867" s="225">
        <v>2.9627328275829998</v>
      </c>
      <c r="AQ867" s="44"/>
      <c r="AR867" s="44"/>
      <c r="AS867" s="44"/>
      <c r="AT867" s="44"/>
    </row>
    <row r="868" spans="1:46" x14ac:dyDescent="0.2">
      <c r="A868" s="16" t="s">
        <v>378</v>
      </c>
      <c r="C868" s="44">
        <f t="shared" ref="C868:AG868" si="23">C860/C861</f>
        <v>0</v>
      </c>
      <c r="D868" s="44">
        <f t="shared" si="23"/>
        <v>0</v>
      </c>
      <c r="E868" s="44">
        <f t="shared" si="23"/>
        <v>0</v>
      </c>
      <c r="F868" s="44">
        <f t="shared" si="23"/>
        <v>0</v>
      </c>
      <c r="G868" s="44">
        <f t="shared" si="23"/>
        <v>0</v>
      </c>
      <c r="H868" s="44">
        <f t="shared" si="23"/>
        <v>0</v>
      </c>
      <c r="I868" s="44">
        <f t="shared" si="23"/>
        <v>0</v>
      </c>
      <c r="J868" s="44">
        <f t="shared" si="23"/>
        <v>0</v>
      </c>
      <c r="K868" s="44">
        <f t="shared" si="23"/>
        <v>0</v>
      </c>
      <c r="L868" s="44">
        <f t="shared" si="23"/>
        <v>5.0899410346995015</v>
      </c>
      <c r="M868" s="44">
        <f t="shared" si="23"/>
        <v>64.136518679565185</v>
      </c>
      <c r="N868" s="44">
        <f t="shared" si="23"/>
        <v>1.9602403453873225</v>
      </c>
      <c r="O868" s="44">
        <f t="shared" si="23"/>
        <v>3.5334412659599339</v>
      </c>
      <c r="P868" s="44">
        <f t="shared" si="23"/>
        <v>1.7582885816710885</v>
      </c>
      <c r="Q868" s="44">
        <f t="shared" si="23"/>
        <v>3.0414943863262178</v>
      </c>
      <c r="R868" s="44">
        <f t="shared" si="23"/>
        <v>1.7822369977352455</v>
      </c>
      <c r="S868" s="44">
        <f t="shared" si="23"/>
        <v>4.9730881092139292</v>
      </c>
      <c r="T868" s="44">
        <f t="shared" si="23"/>
        <v>1.9915453355228503</v>
      </c>
      <c r="U868" s="44">
        <f t="shared" si="23"/>
        <v>3.9003688185237326</v>
      </c>
      <c r="V868" s="44">
        <f t="shared" si="23"/>
        <v>3.1324812331490586</v>
      </c>
      <c r="W868" s="44">
        <f t="shared" si="23"/>
        <v>2.9459530913229295</v>
      </c>
      <c r="X868" s="44">
        <f t="shared" si="23"/>
        <v>2.3011577995324188</v>
      </c>
      <c r="Y868" s="44">
        <f t="shared" si="23"/>
        <v>2.6582389084917142</v>
      </c>
      <c r="Z868" s="44">
        <f t="shared" si="23"/>
        <v>2.6259798986418961</v>
      </c>
      <c r="AA868" s="44">
        <f t="shared" si="23"/>
        <v>2.1130124785894675</v>
      </c>
      <c r="AB868" s="44">
        <f t="shared" si="23"/>
        <v>2.869356346901085</v>
      </c>
      <c r="AC868" s="44">
        <f t="shared" si="23"/>
        <v>1.7225389760669938</v>
      </c>
      <c r="AD868" s="44">
        <f t="shared" si="23"/>
        <v>-0.28662843701259288</v>
      </c>
      <c r="AE868" s="44">
        <f t="shared" si="23"/>
        <v>3.0444407817163306</v>
      </c>
      <c r="AF868" s="44">
        <f t="shared" si="23"/>
        <v>2.1282734728564709</v>
      </c>
      <c r="AG868" s="44">
        <f t="shared" si="23"/>
        <v>2.6525558034878118</v>
      </c>
      <c r="AH868" s="215">
        <v>2.7290281330720001</v>
      </c>
      <c r="AI868" s="44">
        <v>2.5795107744850001</v>
      </c>
      <c r="AJ868" s="44">
        <v>3.0070368573240001</v>
      </c>
      <c r="AK868" s="44">
        <v>2.5848335078629998</v>
      </c>
      <c r="AL868" s="44">
        <v>2.4833984695889999</v>
      </c>
      <c r="AM868" s="44">
        <v>2.4645842730780001</v>
      </c>
      <c r="AN868" s="44">
        <v>2.5022941627440001</v>
      </c>
      <c r="AO868" s="225">
        <v>2.383712609682</v>
      </c>
      <c r="AP868" s="225">
        <v>2.3492882638019998</v>
      </c>
      <c r="AQ868" s="44"/>
      <c r="AR868" s="44"/>
      <c r="AS868" s="44"/>
      <c r="AT868" s="44"/>
    </row>
    <row r="869" spans="1:46" ht="12.75" x14ac:dyDescent="0.2">
      <c r="A869" s="49" t="s">
        <v>379</v>
      </c>
      <c r="C869" s="44"/>
      <c r="D869" s="44"/>
      <c r="E869" s="44"/>
      <c r="F869" s="44"/>
      <c r="G869" s="44"/>
      <c r="AB869" s="44"/>
      <c r="AQ869" s="44"/>
      <c r="AR869" s="44"/>
      <c r="AS869" s="44"/>
      <c r="AT869" s="44"/>
    </row>
    <row r="870" spans="1:46" x14ac:dyDescent="0.2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1.461131319553</v>
      </c>
      <c r="R870" s="44">
        <v>1.4613655809449999</v>
      </c>
      <c r="S870" s="44">
        <v>1.2835607392799999</v>
      </c>
      <c r="T870" s="44">
        <v>1.317078819921</v>
      </c>
      <c r="U870" s="44">
        <v>1.2384651506240001</v>
      </c>
      <c r="V870" s="44">
        <v>1.0729397771060001</v>
      </c>
      <c r="W870" s="44">
        <v>1.076263892007</v>
      </c>
      <c r="X870" s="44">
        <v>1.1385386366679999</v>
      </c>
      <c r="Y870" s="44">
        <v>1.185813942552</v>
      </c>
      <c r="Z870" s="44">
        <v>1.2163514004980001</v>
      </c>
      <c r="AA870" s="44">
        <v>1.1704408319999999</v>
      </c>
      <c r="AB870" s="44">
        <v>1.1202810926610001</v>
      </c>
      <c r="AC870" s="44">
        <v>1.188572549953</v>
      </c>
      <c r="AD870" s="44">
        <v>1.259562317638</v>
      </c>
      <c r="AE870" s="44">
        <v>1.3437990245910001</v>
      </c>
      <c r="AF870" s="44">
        <v>1.3962738481279999</v>
      </c>
      <c r="AG870" s="44">
        <v>1.4371801450070001</v>
      </c>
      <c r="AH870" s="215">
        <v>1.378060563944</v>
      </c>
      <c r="AI870" s="44">
        <v>1.3762399094460001</v>
      </c>
      <c r="AJ870" s="44">
        <v>1.411447974401</v>
      </c>
      <c r="AK870" s="44">
        <v>1.3718154999209999</v>
      </c>
      <c r="AL870" s="44">
        <v>1.293418048987</v>
      </c>
      <c r="AM870" s="44">
        <v>1.287702815531</v>
      </c>
      <c r="AN870" s="44">
        <v>1.354097628841</v>
      </c>
      <c r="AO870" s="225">
        <v>1.4182649006050001</v>
      </c>
      <c r="AP870" s="225">
        <v>1.4167106450860001</v>
      </c>
    </row>
    <row r="871" spans="1:46" ht="12.75" x14ac:dyDescent="0.2">
      <c r="A871" s="16" t="s">
        <v>381</v>
      </c>
      <c r="B871" s="50"/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1.5657766905899999</v>
      </c>
      <c r="R871" s="44">
        <v>1.782586995992</v>
      </c>
      <c r="S871" s="44">
        <v>1.5056224482089999</v>
      </c>
      <c r="T871" s="44">
        <v>1.5147167327569999</v>
      </c>
      <c r="U871" s="44">
        <v>1.262665289868</v>
      </c>
      <c r="V871" s="44">
        <v>1.320973497659</v>
      </c>
      <c r="W871" s="44">
        <v>1.295292191373</v>
      </c>
      <c r="X871" s="44">
        <v>1.1678808956419999</v>
      </c>
      <c r="Y871" s="44">
        <v>1.207513129629</v>
      </c>
      <c r="Z871" s="44">
        <v>1.1354671897299999</v>
      </c>
      <c r="AA871" s="44">
        <v>1.276911510618</v>
      </c>
      <c r="AB871" s="44">
        <v>1.2868576746110001</v>
      </c>
      <c r="AC871" s="44">
        <v>1.275287371541</v>
      </c>
      <c r="AD871" s="44">
        <v>1.2158574116709999</v>
      </c>
      <c r="AE871" s="44">
        <v>1.311957566499</v>
      </c>
      <c r="AF871" s="44">
        <v>1.5037749722110001</v>
      </c>
      <c r="AG871" s="44">
        <v>1.54468582493</v>
      </c>
      <c r="AH871" s="215">
        <v>1.4715978609810001</v>
      </c>
      <c r="AI871" s="44">
        <v>1.5637129131459999</v>
      </c>
      <c r="AJ871" s="44">
        <v>1.404790180547</v>
      </c>
      <c r="AK871" s="44">
        <v>1.4359052266779999</v>
      </c>
      <c r="AL871" s="44">
        <v>1.4508624680660001</v>
      </c>
      <c r="AM871" s="44">
        <v>1.423681210139</v>
      </c>
      <c r="AN871" s="44">
        <v>1.430037928525</v>
      </c>
      <c r="AO871" s="225">
        <v>1.4816330665040001</v>
      </c>
      <c r="AP871" s="225">
        <v>1.599056261314</v>
      </c>
    </row>
    <row r="872" spans="1:46" x14ac:dyDescent="0.2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1.7568272551349999</v>
      </c>
      <c r="R872" s="44">
        <v>1.1208215279960001</v>
      </c>
      <c r="S872" s="44">
        <v>2.476693582922</v>
      </c>
      <c r="T872" s="44">
        <v>1.0804473899860001</v>
      </c>
      <c r="U872" s="44">
        <v>2.05359404415</v>
      </c>
      <c r="V872" s="44">
        <v>1.641053026339</v>
      </c>
      <c r="W872" s="44">
        <v>1.4975131746979999</v>
      </c>
      <c r="X872" s="44">
        <v>1.18543337328</v>
      </c>
      <c r="Y872" s="44">
        <v>1.439894477458</v>
      </c>
      <c r="Z872" s="44">
        <v>1.393165193852</v>
      </c>
      <c r="AA872" s="44">
        <v>1.1967524711519999</v>
      </c>
      <c r="AB872" s="44">
        <v>1.5229025035549999</v>
      </c>
      <c r="AC872" s="44">
        <v>0.92700825941630005</v>
      </c>
      <c r="AD872" s="44">
        <v>1.6419158316460001</v>
      </c>
      <c r="AE872" s="44">
        <v>1.595624972345</v>
      </c>
      <c r="AF872" s="44">
        <v>1.1149956127809999</v>
      </c>
      <c r="AG872" s="44">
        <v>1.5679334083209999</v>
      </c>
      <c r="AH872" s="215">
        <v>1.663253466704</v>
      </c>
      <c r="AI872" s="44">
        <v>1.40177287714</v>
      </c>
      <c r="AJ872" s="44">
        <v>1.808431936661</v>
      </c>
      <c r="AK872" s="44">
        <v>1.5732908139420001</v>
      </c>
      <c r="AL872" s="44">
        <v>1.489211512854</v>
      </c>
      <c r="AM872" s="44">
        <v>1.4854608476210001</v>
      </c>
      <c r="AN872" s="44">
        <v>1.4728036370119999</v>
      </c>
      <c r="AO872" s="225">
        <v>1.4963284428800001</v>
      </c>
      <c r="AP872" s="225">
        <v>1.553853929742</v>
      </c>
      <c r="AQ872" s="18"/>
      <c r="AR872" s="18"/>
      <c r="AS872" s="18"/>
      <c r="AT872" s="18"/>
    </row>
    <row r="873" spans="1:46" x14ac:dyDescent="0.2">
      <c r="A873" s="16" t="s">
        <v>383</v>
      </c>
      <c r="C873" s="44">
        <f t="shared" ref="C873:AG873" si="24">C860/C862</f>
        <v>0</v>
      </c>
      <c r="D873" s="44">
        <f t="shared" si="24"/>
        <v>0</v>
      </c>
      <c r="E873" s="44">
        <f t="shared" si="24"/>
        <v>0</v>
      </c>
      <c r="F873" s="44">
        <f t="shared" si="24"/>
        <v>0</v>
      </c>
      <c r="G873" s="44">
        <f t="shared" si="24"/>
        <v>0</v>
      </c>
      <c r="H873" s="44">
        <f t="shared" si="24"/>
        <v>0</v>
      </c>
      <c r="I873" s="44">
        <f t="shared" si="24"/>
        <v>0</v>
      </c>
      <c r="J873" s="44">
        <f t="shared" si="24"/>
        <v>0</v>
      </c>
      <c r="K873" s="44">
        <f t="shared" si="24"/>
        <v>0</v>
      </c>
      <c r="L873" s="44">
        <f t="shared" si="24"/>
        <v>1.8695556627865999</v>
      </c>
      <c r="M873" s="44">
        <f t="shared" si="24"/>
        <v>24.246902766815502</v>
      </c>
      <c r="N873" s="44">
        <f t="shared" si="24"/>
        <v>0.78531233733710193</v>
      </c>
      <c r="O873" s="44">
        <f t="shared" si="24"/>
        <v>1.5415215331149916</v>
      </c>
      <c r="P873" s="44">
        <f t="shared" si="24"/>
        <v>0.75195640090112403</v>
      </c>
      <c r="Q873" s="44">
        <f t="shared" si="24"/>
        <v>1.3642543329494992</v>
      </c>
      <c r="R873" s="44">
        <f t="shared" si="24"/>
        <v>0.79152887666489335</v>
      </c>
      <c r="S873" s="44">
        <f t="shared" si="24"/>
        <v>2.1580387791424926</v>
      </c>
      <c r="T873" s="44">
        <f t="shared" si="24"/>
        <v>0.85400477669408825</v>
      </c>
      <c r="U873" s="44">
        <f t="shared" si="24"/>
        <v>1.6618055304080586</v>
      </c>
      <c r="V873" s="44">
        <f t="shared" si="24"/>
        <v>1.3419692545940551</v>
      </c>
      <c r="W873" s="44">
        <f t="shared" si="24"/>
        <v>1.2580292870739649</v>
      </c>
      <c r="X873" s="44">
        <f t="shared" si="24"/>
        <v>0.99341854338836544</v>
      </c>
      <c r="Y873" s="44">
        <f t="shared" si="24"/>
        <v>1.1430804276570588</v>
      </c>
      <c r="Z873" s="44">
        <f t="shared" si="24"/>
        <v>1.1267413035604295</v>
      </c>
      <c r="AA873" s="44">
        <f t="shared" si="24"/>
        <v>0.92712076977291313</v>
      </c>
      <c r="AB873" s="44">
        <f t="shared" si="24"/>
        <v>1.2356085357662532</v>
      </c>
      <c r="AC873" s="44">
        <f t="shared" si="24"/>
        <v>0.72832927376323586</v>
      </c>
      <c r="AD873" s="44">
        <f t="shared" si="24"/>
        <v>-0.12192245190165674</v>
      </c>
      <c r="AE873" s="44">
        <f t="shared" si="24"/>
        <v>1.2880768726566301</v>
      </c>
      <c r="AF873" s="44">
        <f t="shared" si="24"/>
        <v>0.90100034133039042</v>
      </c>
      <c r="AG873" s="44">
        <f t="shared" si="24"/>
        <v>1.2351039711085918</v>
      </c>
      <c r="AH873" s="215">
        <v>1.265438980613</v>
      </c>
      <c r="AI873" s="44">
        <v>1.1893874085530001</v>
      </c>
      <c r="AJ873" s="44">
        <v>1.4980555545030001</v>
      </c>
      <c r="AK873" s="44">
        <v>1.3040531489260001</v>
      </c>
      <c r="AL873" s="44">
        <v>1.259843276742</v>
      </c>
      <c r="AM873" s="44">
        <v>1.2624931894410001</v>
      </c>
      <c r="AN873" s="44">
        <v>1.240808837706</v>
      </c>
      <c r="AO873" s="225">
        <v>1.242265085713</v>
      </c>
      <c r="AP873" s="225">
        <v>1.2321228451040001</v>
      </c>
      <c r="AQ873" s="18"/>
      <c r="AR873" s="18"/>
      <c r="AS873" s="18"/>
      <c r="AT873" s="18"/>
    </row>
    <row r="874" spans="1:46" ht="12.75" x14ac:dyDescent="0.2">
      <c r="A874" s="49" t="s">
        <v>384</v>
      </c>
      <c r="C874" s="44"/>
      <c r="D874" s="44"/>
      <c r="E874" s="44"/>
      <c r="F874" s="44"/>
      <c r="G874" s="44"/>
      <c r="AB874" s="18"/>
      <c r="AQ874" s="18"/>
      <c r="AR874" s="18"/>
      <c r="AS874" s="18"/>
      <c r="AT874" s="18"/>
    </row>
    <row r="875" spans="1:46" x14ac:dyDescent="0.2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3.1994332336769999</v>
      </c>
      <c r="R875" s="44">
        <v>3.2584973013209999</v>
      </c>
      <c r="S875" s="44">
        <v>2.9389547522189998</v>
      </c>
      <c r="T875" s="44">
        <v>3.045002289818</v>
      </c>
      <c r="U875" s="44">
        <v>2.8768773524000002</v>
      </c>
      <c r="V875" s="44">
        <v>2.4927039202299999</v>
      </c>
      <c r="W875" s="44">
        <v>2.5093792070930001</v>
      </c>
      <c r="X875" s="44">
        <v>2.6329052919140001</v>
      </c>
      <c r="Y875" s="44">
        <v>2.7559401668630001</v>
      </c>
      <c r="Z875" s="44">
        <v>2.823671239806</v>
      </c>
      <c r="AA875" s="44">
        <v>2.6686888433189999</v>
      </c>
      <c r="AB875" s="44">
        <v>2.6020517725680001</v>
      </c>
      <c r="AC875" s="44">
        <v>2.7945161412580002</v>
      </c>
      <c r="AD875" s="44">
        <v>2.9655583542859998</v>
      </c>
      <c r="AE875" s="44">
        <v>3.1747302316530002</v>
      </c>
      <c r="AF875" s="44">
        <v>3.2821188165719999</v>
      </c>
      <c r="AG875" s="44">
        <v>3.087226282614</v>
      </c>
      <c r="AH875" s="215">
        <v>2.9769165155350001</v>
      </c>
      <c r="AI875" s="44">
        <v>2.9936857263199999</v>
      </c>
      <c r="AJ875" s="44">
        <v>2.8429512064389999</v>
      </c>
      <c r="AK875" s="44">
        <v>2.7332704047209999</v>
      </c>
      <c r="AL875" s="44">
        <v>2.5635089113660001</v>
      </c>
      <c r="AM875" s="44">
        <v>2.5260076968599998</v>
      </c>
      <c r="AN875" s="44">
        <v>2.749562394357</v>
      </c>
      <c r="AO875" s="225">
        <v>2.7474681427599998</v>
      </c>
      <c r="AP875" s="225">
        <v>2.742690618433</v>
      </c>
      <c r="AQ875" s="18"/>
      <c r="AR875" s="18"/>
      <c r="AS875" s="18"/>
      <c r="AT875" s="18"/>
    </row>
    <row r="876" spans="1:46" x14ac:dyDescent="0.2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3.4285747717219999</v>
      </c>
      <c r="R876" s="44">
        <v>3.9747445755870001</v>
      </c>
      <c r="S876" s="44">
        <v>3.4474069779469998</v>
      </c>
      <c r="T876" s="44">
        <v>3.5019285481689999</v>
      </c>
      <c r="U876" s="44">
        <v>2.9330927674899998</v>
      </c>
      <c r="V876" s="44">
        <v>3.0689474716070002</v>
      </c>
      <c r="W876" s="44">
        <v>3.0200579209990002</v>
      </c>
      <c r="X876" s="44">
        <v>2.7007601599359998</v>
      </c>
      <c r="Y876" s="44">
        <v>2.806371064246</v>
      </c>
      <c r="Z876" s="44">
        <v>2.6359044319530001</v>
      </c>
      <c r="AA876" s="44">
        <v>2.9114496086649999</v>
      </c>
      <c r="AB876" s="44">
        <v>2.9889554641229998</v>
      </c>
      <c r="AC876" s="44">
        <v>2.9983959705730001</v>
      </c>
      <c r="AD876" s="44">
        <v>2.8626579680159998</v>
      </c>
      <c r="AE876" s="44">
        <v>3.0995046675809999</v>
      </c>
      <c r="AF876" s="44">
        <v>3.5348138467250001</v>
      </c>
      <c r="AG876" s="44">
        <v>3.3181607007810001</v>
      </c>
      <c r="AH876" s="215">
        <v>3.1789778266650002</v>
      </c>
      <c r="AI876" s="44">
        <v>3.4014890834220002</v>
      </c>
      <c r="AJ876" s="44">
        <v>2.8295410181689999</v>
      </c>
      <c r="AK876" s="44">
        <v>2.8609658225099999</v>
      </c>
      <c r="AL876" s="44">
        <v>2.8755581916959998</v>
      </c>
      <c r="AM876" s="44">
        <v>2.7927481801799998</v>
      </c>
      <c r="AN876" s="44">
        <v>2.9037629392670001</v>
      </c>
      <c r="AO876" s="225">
        <v>2.8702251939979999</v>
      </c>
      <c r="AP876" s="225">
        <v>3.095703855594</v>
      </c>
      <c r="AQ876" s="18"/>
      <c r="AR876" s="18"/>
      <c r="AS876" s="18"/>
      <c r="AT876" s="18"/>
    </row>
    <row r="877" spans="1:46" x14ac:dyDescent="0.2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3.846917406183</v>
      </c>
      <c r="R877" s="44">
        <v>2.4991651451629999</v>
      </c>
      <c r="S877" s="44">
        <v>5.6708577573049999</v>
      </c>
      <c r="T877" s="44">
        <v>2.49792550512</v>
      </c>
      <c r="U877" s="44">
        <v>4.7703709657550002</v>
      </c>
      <c r="V877" s="44">
        <v>3.8125712172720001</v>
      </c>
      <c r="W877" s="44">
        <v>3.4915492853029999</v>
      </c>
      <c r="X877" s="44">
        <v>2.7413507993509998</v>
      </c>
      <c r="Y877" s="44">
        <v>3.3464465917230002</v>
      </c>
      <c r="Z877" s="44">
        <v>3.234131591058</v>
      </c>
      <c r="AA877" s="44">
        <v>2.7286812632149999</v>
      </c>
      <c r="AB877" s="44">
        <v>3.537211495207</v>
      </c>
      <c r="AC877" s="44">
        <v>2.1795384254169998</v>
      </c>
      <c r="AD877" s="44">
        <v>3.8657850773920002</v>
      </c>
      <c r="AE877" s="44">
        <v>3.7696699769730002</v>
      </c>
      <c r="AF877" s="44">
        <v>2.6209386403739998</v>
      </c>
      <c r="AG877" s="44">
        <v>3.3680991519219998</v>
      </c>
      <c r="AH877" s="215">
        <v>3.5929964503030001</v>
      </c>
      <c r="AI877" s="44">
        <v>3.049226682814</v>
      </c>
      <c r="AJ877" s="44">
        <v>3.642559874212</v>
      </c>
      <c r="AK877" s="44">
        <v>3.1346993965409999</v>
      </c>
      <c r="AL877" s="44">
        <v>2.9515646446249999</v>
      </c>
      <c r="AM877" s="44">
        <v>2.913937508888</v>
      </c>
      <c r="AN877" s="44">
        <v>2.9906008313950001</v>
      </c>
      <c r="AO877" s="225">
        <v>2.8986931328300001</v>
      </c>
      <c r="AP877" s="225">
        <v>3.0081940940449998</v>
      </c>
      <c r="AQ877" s="18"/>
      <c r="AR877" s="18"/>
      <c r="AS877" s="18"/>
      <c r="AT877" s="18"/>
    </row>
    <row r="878" spans="1:46" x14ac:dyDescent="0.2">
      <c r="A878" s="16" t="s">
        <v>388</v>
      </c>
      <c r="C878" s="44">
        <f t="shared" ref="C878:AG878" si="25">C860/C863</f>
        <v>0</v>
      </c>
      <c r="D878" s="44">
        <f t="shared" si="25"/>
        <v>0</v>
      </c>
      <c r="E878" s="44">
        <f t="shared" si="25"/>
        <v>0</v>
      </c>
      <c r="F878" s="44">
        <f t="shared" si="25"/>
        <v>0</v>
      </c>
      <c r="G878" s="44">
        <f t="shared" si="25"/>
        <v>0</v>
      </c>
      <c r="H878" s="44">
        <f t="shared" si="25"/>
        <v>0</v>
      </c>
      <c r="I878" s="44">
        <f t="shared" si="25"/>
        <v>0</v>
      </c>
      <c r="J878" s="44">
        <f t="shared" si="25"/>
        <v>0</v>
      </c>
      <c r="K878" s="44">
        <f t="shared" si="25"/>
        <v>0</v>
      </c>
      <c r="L878" s="44">
        <f t="shared" si="25"/>
        <v>4.8757059147953665</v>
      </c>
      <c r="M878" s="44">
        <f t="shared" si="25"/>
        <v>63.050253256084595</v>
      </c>
      <c r="N878" s="44">
        <f t="shared" si="25"/>
        <v>1.9173428235431784</v>
      </c>
      <c r="O878" s="44">
        <f t="shared" si="25"/>
        <v>3.4604163779992532</v>
      </c>
      <c r="P878" s="44">
        <f t="shared" si="25"/>
        <v>1.7308842483535316</v>
      </c>
      <c r="Q878" s="44">
        <f t="shared" si="25"/>
        <v>2.9873020957430474</v>
      </c>
      <c r="R878" s="44">
        <f t="shared" si="25"/>
        <v>1.764920935474046</v>
      </c>
      <c r="S878" s="44">
        <f t="shared" si="25"/>
        <v>4.9412373958475797</v>
      </c>
      <c r="T878" s="44">
        <f t="shared" si="25"/>
        <v>1.9744046142069103</v>
      </c>
      <c r="U878" s="44">
        <f t="shared" si="25"/>
        <v>3.8602706683451817</v>
      </c>
      <c r="V878" s="44">
        <f t="shared" si="25"/>
        <v>3.1177257975292205</v>
      </c>
      <c r="W878" s="44">
        <f t="shared" si="25"/>
        <v>2.9331770390171275</v>
      </c>
      <c r="X878" s="44">
        <f t="shared" si="25"/>
        <v>2.2973106535494958</v>
      </c>
      <c r="Y878" s="44">
        <f t="shared" si="25"/>
        <v>2.6566235669829639</v>
      </c>
      <c r="Z878" s="44">
        <f t="shared" si="25"/>
        <v>2.6156479228959548</v>
      </c>
      <c r="AA878" s="44">
        <f t="shared" si="25"/>
        <v>2.1139016923949887</v>
      </c>
      <c r="AB878" s="44">
        <f t="shared" si="25"/>
        <v>2.8699202396851144</v>
      </c>
      <c r="AC878" s="44">
        <f t="shared" si="25"/>
        <v>1.7124136945136132</v>
      </c>
      <c r="AD878" s="44">
        <f t="shared" si="25"/>
        <v>-0.28705856062736634</v>
      </c>
      <c r="AE878" s="44">
        <f t="shared" si="25"/>
        <v>3.0430864382584142</v>
      </c>
      <c r="AF878" s="44">
        <f t="shared" si="25"/>
        <v>2.1179156057259236</v>
      </c>
      <c r="AG878" s="44">
        <f t="shared" si="25"/>
        <v>2.653143694916833</v>
      </c>
      <c r="AH878" s="215">
        <v>2.733628912511</v>
      </c>
      <c r="AI878" s="44">
        <v>2.5872321269079999</v>
      </c>
      <c r="AJ878" s="44">
        <v>3.017396973341</v>
      </c>
      <c r="AK878" s="44">
        <v>2.5982574758400001</v>
      </c>
      <c r="AL878" s="44">
        <v>2.4969648980720001</v>
      </c>
      <c r="AM878" s="44">
        <v>2.4765555183219998</v>
      </c>
      <c r="AN878" s="44">
        <v>2.5195238851899999</v>
      </c>
      <c r="AO878" s="225">
        <v>2.4065206340529999</v>
      </c>
      <c r="AP878" s="225">
        <v>2.3853366103710001</v>
      </c>
      <c r="AQ878" s="18"/>
      <c r="AR878" s="18"/>
      <c r="AS878" s="18"/>
      <c r="AT878" s="18"/>
    </row>
    <row r="879" spans="1:46" ht="12.75" x14ac:dyDescent="0.2">
      <c r="A879" s="49" t="s">
        <v>389</v>
      </c>
      <c r="C879" s="44"/>
      <c r="D879" s="44"/>
      <c r="E879" s="44"/>
      <c r="F879" s="44"/>
      <c r="G879" s="44"/>
      <c r="AB879" s="18"/>
    </row>
    <row r="880" spans="1:46" s="17" customFormat="1" x14ac:dyDescent="0.2">
      <c r="A880" s="16"/>
      <c r="B880" s="37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220"/>
      <c r="AP880" s="220"/>
    </row>
    <row r="881" spans="1:46" s="19" customFormat="1" x14ac:dyDescent="0.2">
      <c r="A881" s="16" t="s">
        <v>390</v>
      </c>
      <c r="B881" s="32"/>
      <c r="C881" s="18"/>
      <c r="D881" s="18">
        <f t="shared" ref="D881" si="26">D810/C809</f>
        <v>0</v>
      </c>
      <c r="E881" s="18">
        <f t="shared" ref="E881" si="27">E810/D809</f>
        <v>0.31942371105134265</v>
      </c>
      <c r="F881" s="18">
        <f t="shared" ref="F881:F882" si="28">F810/E809</f>
        <v>0.16743226806316555</v>
      </c>
      <c r="G881" s="18">
        <f t="shared" ref="G881:G883" si="29">G810/F809</f>
        <v>0.19068780770728117</v>
      </c>
      <c r="H881" s="18">
        <f t="shared" ref="H881:H882" si="30">H810/G809</f>
        <v>6.5782980432353075E-2</v>
      </c>
      <c r="I881" s="18">
        <f t="shared" ref="I881:I883" si="31">I810/H809</f>
        <v>5.715785735834597E-2</v>
      </c>
      <c r="J881" s="18">
        <f t="shared" ref="J881:J884" si="32">J810/I809</f>
        <v>5.0418316214025607E-2</v>
      </c>
      <c r="K881" s="18">
        <f t="shared" ref="K881:K885" si="33">K810/J809</f>
        <v>5.4048256200721276E-2</v>
      </c>
      <c r="L881" s="18">
        <f t="shared" ref="L881:L886" si="34">L810/K809</f>
        <v>5.4342728931599235E-2</v>
      </c>
      <c r="M881" s="18">
        <f t="shared" ref="M881:M886" si="35">M810/L809</f>
        <v>4.5309314289645693E-2</v>
      </c>
      <c r="N881" s="18">
        <f t="shared" ref="N881:N886" si="36">N810/M809</f>
        <v>4.7819766740843518E-2</v>
      </c>
      <c r="O881" s="18">
        <f t="shared" ref="O881:O886" si="37">O810/N809</f>
        <v>4.7560563376119344E-2</v>
      </c>
      <c r="P881" s="18">
        <f t="shared" ref="P881:P886" si="38">P810/O809</f>
        <v>3.2315274849449072E-2</v>
      </c>
      <c r="Q881" s="18">
        <f t="shared" ref="Q881:Q886" si="39">Q810/P809</f>
        <v>3.9192778098740645E-2</v>
      </c>
      <c r="R881" s="18">
        <f t="shared" ref="R881:R886" si="40">R810/Q809</f>
        <v>2.7283163124454092E-2</v>
      </c>
      <c r="S881" s="18">
        <f t="shared" ref="S881:S886" si="41">S810/R809</f>
        <v>3.1952440159269693E-2</v>
      </c>
      <c r="T881" s="18">
        <f t="shared" ref="T881:T886" si="42">T810/S809</f>
        <v>3.3280496645291417E-2</v>
      </c>
      <c r="U881" s="18">
        <f t="shared" ref="U881:U886" si="43">U810/T809</f>
        <v>3.7343256844259425E-2</v>
      </c>
      <c r="V881" s="18">
        <f t="shared" ref="V881:V886" si="44">V810/U809</f>
        <v>2.9242105784295053E-2</v>
      </c>
      <c r="W881" s="18">
        <f t="shared" ref="W881:Z886" si="45">W810/V809</f>
        <v>3.3265919101832332E-2</v>
      </c>
      <c r="X881" s="18">
        <f t="shared" si="45"/>
        <v>2.6308386088189178E-2</v>
      </c>
      <c r="Y881" s="18">
        <f t="shared" si="45"/>
        <v>2.3197113608201994E-2</v>
      </c>
      <c r="Z881" s="18">
        <f t="shared" si="45"/>
        <v>3.1485123854447961E-2</v>
      </c>
      <c r="AA881" s="18">
        <f t="shared" ref="AA881:AA886" si="46">AA810/Z809</f>
        <v>2.5231963539166548E-2</v>
      </c>
      <c r="AB881" s="18">
        <f t="shared" ref="AB881:AB886" si="47">AB810/AA809</f>
        <v>2.513262098240791E-2</v>
      </c>
      <c r="AC881" s="18">
        <f t="shared" ref="AC881:AC886" si="48">AC810/AB809</f>
        <v>3.3906971012384358E-2</v>
      </c>
      <c r="AD881" s="18">
        <f t="shared" ref="AD881:AD886" si="49">AD810/AC809</f>
        <v>1.8992852966704978E-2</v>
      </c>
      <c r="AE881" s="18">
        <f t="shared" ref="AE881:AE886" si="50">AE810/AD809</f>
        <v>2.3573764255761291E-2</v>
      </c>
      <c r="AF881" s="18">
        <f t="shared" ref="AF881:AF886" si="51">AF810/AE809</f>
        <v>2.9725074951043592E-2</v>
      </c>
      <c r="AG881" s="18">
        <f t="shared" ref="AG881:AG886" si="52">AG810/AF809</f>
        <v>2.3477255671564681E-2</v>
      </c>
      <c r="AH881" s="18">
        <f t="shared" ref="AH881:AH886" si="53">AH810/AG809</f>
        <v>2.3862036178341019E-2</v>
      </c>
      <c r="AI881" s="18">
        <f t="shared" ref="AI881:AI886" si="54">AI810/AH809</f>
        <v>2.4906108812632329E-2</v>
      </c>
      <c r="AJ881" s="18">
        <f t="shared" ref="AJ881:AJ886" si="55">AJ810/AI809</f>
        <v>2.50602034054331E-2</v>
      </c>
      <c r="AK881" s="18">
        <f t="shared" ref="AK881:AP886" si="56">AK810/AJ809</f>
        <v>2.5470526408337281E-2</v>
      </c>
      <c r="AL881" s="18">
        <f t="shared" si="56"/>
        <v>2.6260503881741303E-2</v>
      </c>
      <c r="AM881" s="18">
        <f t="shared" si="56"/>
        <v>2.86922600562345E-2</v>
      </c>
      <c r="AN881" s="18">
        <f t="shared" si="56"/>
        <v>2.6095152171833624E-2</v>
      </c>
      <c r="AO881" s="220">
        <f t="shared" si="56"/>
        <v>2.5433981259377052E-2</v>
      </c>
      <c r="AP881" s="220">
        <f t="shared" si="56"/>
        <v>1.7743059637028318E-2</v>
      </c>
    </row>
    <row r="882" spans="1:46" ht="15" x14ac:dyDescent="0.25">
      <c r="A882" s="16" t="s">
        <v>391</v>
      </c>
      <c r="C882" s="18"/>
      <c r="D882" s="18"/>
      <c r="E882" s="18"/>
      <c r="F882" s="18">
        <f t="shared" si="28"/>
        <v>0.28050160489115983</v>
      </c>
      <c r="G882" s="18">
        <f t="shared" si="29"/>
        <v>0</v>
      </c>
      <c r="H882" s="18">
        <f t="shared" si="30"/>
        <v>4.3057091006731295E-2</v>
      </c>
      <c r="I882" s="18">
        <f t="shared" si="31"/>
        <v>8.5742030719278883E-2</v>
      </c>
      <c r="J882" s="18">
        <f t="shared" si="32"/>
        <v>0.10889595460213354</v>
      </c>
      <c r="K882" s="18">
        <f t="shared" si="33"/>
        <v>0.10409488995097328</v>
      </c>
      <c r="L882" s="18">
        <f t="shared" si="34"/>
        <v>0.29414082201234537</v>
      </c>
      <c r="M882" s="18">
        <f t="shared" si="35"/>
        <v>6.9330925249232053E-2</v>
      </c>
      <c r="N882" s="18">
        <f t="shared" si="36"/>
        <v>0.16515276116287375</v>
      </c>
      <c r="O882" s="18">
        <f t="shared" si="37"/>
        <v>9.2708662148267909E-2</v>
      </c>
      <c r="P882" s="18">
        <f t="shared" si="38"/>
        <v>9.2167966444342914E-2</v>
      </c>
      <c r="Q882" s="18">
        <f t="shared" si="39"/>
        <v>0.10998390118190506</v>
      </c>
      <c r="R882" s="18">
        <f t="shared" si="40"/>
        <v>8.2069788257227536E-2</v>
      </c>
      <c r="S882" s="18">
        <f t="shared" si="41"/>
        <v>7.691727742492499E-2</v>
      </c>
      <c r="T882" s="18">
        <f t="shared" si="42"/>
        <v>0.11144898993001763</v>
      </c>
      <c r="U882" s="18">
        <f t="shared" si="43"/>
        <v>8.590387272635025E-2</v>
      </c>
      <c r="V882" s="18">
        <f t="shared" si="44"/>
        <v>5.862180002445376E-2</v>
      </c>
      <c r="W882" s="18">
        <f t="shared" si="45"/>
        <v>9.8388683802458451E-2</v>
      </c>
      <c r="X882" s="18">
        <f t="shared" si="45"/>
        <v>8.4741694187911568E-2</v>
      </c>
      <c r="Y882" s="18">
        <f t="shared" si="45"/>
        <v>0.13382609171709672</v>
      </c>
      <c r="Z882" s="18">
        <f t="shared" si="45"/>
        <v>0.1295741508481407</v>
      </c>
      <c r="AA882" s="18">
        <f t="shared" si="46"/>
        <v>6.8622780061312963E-2</v>
      </c>
      <c r="AB882" s="18">
        <f t="shared" si="47"/>
        <v>0.12862514978919512</v>
      </c>
      <c r="AC882" s="18">
        <f t="shared" si="48"/>
        <v>0.14312177814877294</v>
      </c>
      <c r="AD882" s="18">
        <f t="shared" si="49"/>
        <v>9.2117014956529353E-2</v>
      </c>
      <c r="AE882" s="18">
        <f t="shared" si="50"/>
        <v>0.14277011914346244</v>
      </c>
      <c r="AF882" s="18">
        <f t="shared" si="51"/>
        <v>0.13841217355120877</v>
      </c>
      <c r="AG882" s="18">
        <f t="shared" si="52"/>
        <v>0.14905231818756051</v>
      </c>
      <c r="AH882" s="18">
        <f t="shared" si="53"/>
        <v>0.11057159972574097</v>
      </c>
      <c r="AI882" s="18">
        <f t="shared" si="54"/>
        <v>0.16007261773660719</v>
      </c>
      <c r="AJ882" s="18">
        <f t="shared" si="55"/>
        <v>0.18639329587446127</v>
      </c>
      <c r="AK882" s="18">
        <f t="shared" si="56"/>
        <v>0.16855168926756062</v>
      </c>
      <c r="AL882" s="18">
        <f t="shared" si="56"/>
        <v>0.14590151677977686</v>
      </c>
      <c r="AM882" s="18">
        <f t="shared" si="56"/>
        <v>0.16243574000811303</v>
      </c>
      <c r="AN882" s="18">
        <f t="shared" si="56"/>
        <v>0.21430469898620674</v>
      </c>
      <c r="AO882" s="220">
        <f t="shared" si="56"/>
        <v>0.1446535582189766</v>
      </c>
      <c r="AP882" s="220">
        <f t="shared" si="56"/>
        <v>0.13245504244809012</v>
      </c>
      <c r="AQ882" s="56"/>
      <c r="AR882" s="56"/>
      <c r="AS882" s="56"/>
      <c r="AT882" s="56"/>
    </row>
    <row r="883" spans="1:46" ht="15" x14ac:dyDescent="0.25">
      <c r="A883" s="16" t="s">
        <v>392</v>
      </c>
      <c r="B883" s="50"/>
      <c r="C883" s="18"/>
      <c r="D883" s="18"/>
      <c r="E883" s="18"/>
      <c r="F883" s="18"/>
      <c r="G883" s="18">
        <f t="shared" si="29"/>
        <v>0</v>
      </c>
      <c r="H883" s="18"/>
      <c r="I883" s="18">
        <f t="shared" si="31"/>
        <v>0.62859668042565042</v>
      </c>
      <c r="J883" s="18">
        <f t="shared" si="32"/>
        <v>0.8018023767658139</v>
      </c>
      <c r="K883" s="18">
        <f t="shared" si="33"/>
        <v>0.96333142116066606</v>
      </c>
      <c r="L883" s="18">
        <f t="shared" si="34"/>
        <v>0.63990654151212722</v>
      </c>
      <c r="M883" s="18">
        <f t="shared" si="35"/>
        <v>0.33949575920449471</v>
      </c>
      <c r="N883" s="18">
        <f t="shared" si="36"/>
        <v>0.69154129585679791</v>
      </c>
      <c r="O883" s="18">
        <f t="shared" si="37"/>
        <v>0.78803300951113486</v>
      </c>
      <c r="P883" s="18">
        <f t="shared" si="38"/>
        <v>0.77790226470804369</v>
      </c>
      <c r="Q883" s="18">
        <f t="shared" si="39"/>
        <v>0.61453542479595624</v>
      </c>
      <c r="R883" s="18">
        <f t="shared" si="40"/>
        <v>0.67067944622255737</v>
      </c>
      <c r="S883" s="18">
        <f t="shared" si="41"/>
        <v>0.84193378412611797</v>
      </c>
      <c r="T883" s="18">
        <f t="shared" si="42"/>
        <v>0.85138573296955611</v>
      </c>
      <c r="U883" s="18">
        <f t="shared" si="43"/>
        <v>0.82656192448471699</v>
      </c>
      <c r="V883" s="18">
        <f t="shared" si="44"/>
        <v>0.77288214450309323</v>
      </c>
      <c r="W883" s="18">
        <f t="shared" si="45"/>
        <v>0.84397021399808481</v>
      </c>
      <c r="X883" s="18">
        <f t="shared" si="45"/>
        <v>0.91227845554728515</v>
      </c>
      <c r="Y883" s="18">
        <f t="shared" si="45"/>
        <v>0.68702141519833904</v>
      </c>
      <c r="Z883" s="18">
        <f t="shared" si="45"/>
        <v>0.75538998502884136</v>
      </c>
      <c r="AA883" s="18">
        <f t="shared" si="46"/>
        <v>0.71716482160605577</v>
      </c>
      <c r="AB883" s="18">
        <f t="shared" si="47"/>
        <v>0.64518675979350137</v>
      </c>
      <c r="AC883" s="18">
        <f t="shared" si="48"/>
        <v>0.62371668853135398</v>
      </c>
      <c r="AD883" s="18">
        <f t="shared" si="49"/>
        <v>0.82286370903100192</v>
      </c>
      <c r="AE883" s="18">
        <f t="shared" si="50"/>
        <v>0.83936536712414045</v>
      </c>
      <c r="AF883" s="18">
        <f t="shared" si="51"/>
        <v>0.87871124378838084</v>
      </c>
      <c r="AG883" s="18">
        <f t="shared" si="52"/>
        <v>0.80482836839943495</v>
      </c>
      <c r="AH883" s="18">
        <f t="shared" si="53"/>
        <v>0.72663003559722672</v>
      </c>
      <c r="AI883" s="18">
        <f t="shared" si="54"/>
        <v>0.85984697819715206</v>
      </c>
      <c r="AJ883" s="18">
        <f t="shared" si="55"/>
        <v>0.85617519776830631</v>
      </c>
      <c r="AK883" s="18">
        <f t="shared" si="56"/>
        <v>0.65087360093439417</v>
      </c>
      <c r="AL883" s="18">
        <f t="shared" si="56"/>
        <v>0.74448330137808605</v>
      </c>
      <c r="AM883" s="18">
        <f t="shared" si="56"/>
        <v>0.64452313035966557</v>
      </c>
      <c r="AN883" s="18">
        <f t="shared" si="56"/>
        <v>0.72596151045396995</v>
      </c>
      <c r="AO883" s="220">
        <f t="shared" si="56"/>
        <v>0.75669592480079173</v>
      </c>
      <c r="AP883" s="220">
        <f t="shared" si="56"/>
        <v>0.73301346415873536</v>
      </c>
      <c r="AQ883" s="56"/>
      <c r="AR883" s="56"/>
      <c r="AS883" s="56"/>
      <c r="AT883" s="56"/>
    </row>
    <row r="884" spans="1:46" s="19" customFormat="1" x14ac:dyDescent="0.2">
      <c r="A884" s="16" t="s">
        <v>393</v>
      </c>
      <c r="B884" s="32"/>
      <c r="C884" s="18"/>
      <c r="D884" s="18"/>
      <c r="E884" s="18"/>
      <c r="F884" s="18"/>
      <c r="G884" s="18"/>
      <c r="H884" s="18"/>
      <c r="I884" s="18"/>
      <c r="J884" s="18">
        <f t="shared" si="32"/>
        <v>1.0254194091325826</v>
      </c>
      <c r="K884" s="18">
        <f t="shared" si="33"/>
        <v>0.90517848681034285</v>
      </c>
      <c r="L884" s="18">
        <f t="shared" si="34"/>
        <v>0.84027560228410036</v>
      </c>
      <c r="M884" s="18">
        <f t="shared" si="35"/>
        <v>0.7830254428205905</v>
      </c>
      <c r="N884" s="18">
        <f t="shared" si="36"/>
        <v>0.91523218977900711</v>
      </c>
      <c r="O884" s="18">
        <f t="shared" si="37"/>
        <v>0.98539060258528133</v>
      </c>
      <c r="P884" s="18">
        <f t="shared" si="38"/>
        <v>0.95539427838704671</v>
      </c>
      <c r="Q884" s="18">
        <f t="shared" si="39"/>
        <v>0.62023544625717641</v>
      </c>
      <c r="R884" s="18">
        <f t="shared" si="40"/>
        <v>0.93553559224467309</v>
      </c>
      <c r="S884" s="18">
        <f t="shared" si="41"/>
        <v>0.89522885295515664</v>
      </c>
      <c r="T884" s="18">
        <f t="shared" si="42"/>
        <v>0.9643125197254907</v>
      </c>
      <c r="U884" s="18">
        <f t="shared" si="43"/>
        <v>0.96753072922777028</v>
      </c>
      <c r="V884" s="18">
        <f t="shared" si="44"/>
        <v>0.87143165517538435</v>
      </c>
      <c r="W884" s="18">
        <f t="shared" si="45"/>
        <v>0.79583321540317065</v>
      </c>
      <c r="X884" s="18">
        <f t="shared" si="45"/>
        <v>0.95410922802351827</v>
      </c>
      <c r="Y884" s="18">
        <f t="shared" si="45"/>
        <v>0.70843220743799018</v>
      </c>
      <c r="Z884" s="18">
        <f t="shared" si="45"/>
        <v>0.69542250450114285</v>
      </c>
      <c r="AA884" s="18">
        <f t="shared" si="46"/>
        <v>0.80796886725418593</v>
      </c>
      <c r="AB884" s="18">
        <f t="shared" si="47"/>
        <v>0.85575405380712088</v>
      </c>
      <c r="AC884" s="18">
        <f t="shared" si="48"/>
        <v>0.84323162314885436</v>
      </c>
      <c r="AD884" s="18">
        <f t="shared" si="49"/>
        <v>1.027638702647425</v>
      </c>
      <c r="AE884" s="18">
        <f t="shared" si="50"/>
        <v>0.97178592817961995</v>
      </c>
      <c r="AF884" s="18">
        <f t="shared" si="51"/>
        <v>1.0298084145046982</v>
      </c>
      <c r="AG884" s="18">
        <f t="shared" si="52"/>
        <v>0.88075322524537814</v>
      </c>
      <c r="AH884" s="18">
        <f t="shared" si="53"/>
        <v>1.038030293744024</v>
      </c>
      <c r="AI884" s="18">
        <f t="shared" si="54"/>
        <v>0.85029312503402099</v>
      </c>
      <c r="AJ884" s="18">
        <f t="shared" si="55"/>
        <v>0.90542992705077063</v>
      </c>
      <c r="AK884" s="18">
        <f t="shared" si="56"/>
        <v>0.95193213545869237</v>
      </c>
      <c r="AL884" s="18">
        <f t="shared" si="56"/>
        <v>0.99861351767914508</v>
      </c>
      <c r="AM884" s="18">
        <f t="shared" si="56"/>
        <v>0.85228970482187216</v>
      </c>
      <c r="AN884" s="18">
        <f>AN813/AM812</f>
        <v>1.0746728253509525</v>
      </c>
      <c r="AO884" s="220">
        <f t="shared" si="56"/>
        <v>0.85704773964819247</v>
      </c>
      <c r="AP884" s="220">
        <f t="shared" si="56"/>
        <v>0.91033858093270337</v>
      </c>
    </row>
    <row r="885" spans="1:46" s="19" customFormat="1" x14ac:dyDescent="0.2">
      <c r="A885" s="16" t="s">
        <v>394</v>
      </c>
      <c r="B885" s="32"/>
      <c r="C885" s="18"/>
      <c r="D885" s="18"/>
      <c r="E885" s="18"/>
      <c r="F885" s="18"/>
      <c r="G885" s="18"/>
      <c r="H885" s="18"/>
      <c r="I885" s="18"/>
      <c r="J885" s="18"/>
      <c r="K885" s="18">
        <f t="shared" si="33"/>
        <v>1.0539555924756419</v>
      </c>
      <c r="L885" s="18">
        <f t="shared" si="34"/>
        <v>0.8243682030100089</v>
      </c>
      <c r="M885" s="18">
        <f t="shared" si="35"/>
        <v>1.0337891132181354</v>
      </c>
      <c r="N885" s="18">
        <f t="shared" si="36"/>
        <v>1.0069288130523621</v>
      </c>
      <c r="O885" s="18">
        <f t="shared" si="37"/>
        <v>1.0041000753592171</v>
      </c>
      <c r="P885" s="18">
        <f t="shared" si="38"/>
        <v>0.79669079335901194</v>
      </c>
      <c r="Q885" s="18">
        <f t="shared" si="39"/>
        <v>0.96642937414032903</v>
      </c>
      <c r="R885" s="18">
        <f t="shared" si="40"/>
        <v>0.98466717613883858</v>
      </c>
      <c r="S885" s="18">
        <f t="shared" si="41"/>
        <v>0.8629438008740028</v>
      </c>
      <c r="T885" s="18">
        <f t="shared" si="42"/>
        <v>1.0189924489035356</v>
      </c>
      <c r="U885" s="18">
        <f t="shared" si="43"/>
        <v>0.88572649232111844</v>
      </c>
      <c r="V885" s="18">
        <f t="shared" si="44"/>
        <v>1.0616809008981731</v>
      </c>
      <c r="W885" s="18">
        <f t="shared" si="45"/>
        <v>1.0231128648898904</v>
      </c>
      <c r="X885" s="18">
        <f t="shared" si="45"/>
        <v>1.0795822891901525</v>
      </c>
      <c r="Y885" s="18">
        <f t="shared" si="45"/>
        <v>1.1266950544136236</v>
      </c>
      <c r="Z885" s="18">
        <f t="shared" si="45"/>
        <v>1.064401884138632</v>
      </c>
      <c r="AA885" s="18">
        <f t="shared" si="46"/>
        <v>0.8415931475157441</v>
      </c>
      <c r="AB885" s="18">
        <f t="shared" si="47"/>
        <v>0.97662466617317778</v>
      </c>
      <c r="AC885" s="18">
        <f t="shared" si="48"/>
        <v>0.96431761044029607</v>
      </c>
      <c r="AD885" s="18">
        <f t="shared" si="49"/>
        <v>0.86650813250513714</v>
      </c>
      <c r="AE885" s="18">
        <f t="shared" si="50"/>
        <v>0.92418535951746472</v>
      </c>
      <c r="AF885" s="18">
        <f t="shared" si="51"/>
        <v>0.8430172670916265</v>
      </c>
      <c r="AG885" s="18">
        <f t="shared" si="52"/>
        <v>0.90612825192124213</v>
      </c>
      <c r="AH885" s="18">
        <f t="shared" si="53"/>
        <v>0.95474174787620703</v>
      </c>
      <c r="AI885" s="18">
        <f t="shared" si="54"/>
        <v>0.78879047651544387</v>
      </c>
      <c r="AJ885" s="18">
        <f t="shared" si="55"/>
        <v>0.87331229932522381</v>
      </c>
      <c r="AK885" s="18">
        <f t="shared" si="56"/>
        <v>0.89269157715115843</v>
      </c>
      <c r="AL885" s="18">
        <f t="shared" si="56"/>
        <v>0.88643069768974814</v>
      </c>
      <c r="AM885" s="18">
        <f t="shared" si="56"/>
        <v>0.86563879093236729</v>
      </c>
      <c r="AN885" s="18">
        <f t="shared" si="56"/>
        <v>0.84222055647611749</v>
      </c>
      <c r="AO885" s="220">
        <f t="shared" si="56"/>
        <v>0.76910522593419772</v>
      </c>
      <c r="AP885" s="220">
        <f t="shared" si="56"/>
        <v>0.95772241198454422</v>
      </c>
    </row>
    <row r="886" spans="1:46" s="19" customFormat="1" x14ac:dyDescent="0.2">
      <c r="A886" s="16" t="s">
        <v>620</v>
      </c>
      <c r="B886" s="32"/>
      <c r="C886" s="18"/>
      <c r="D886" s="18"/>
      <c r="E886" s="18"/>
      <c r="F886" s="18"/>
      <c r="G886" s="18"/>
      <c r="H886" s="18"/>
      <c r="I886" s="18"/>
      <c r="J886" s="18"/>
      <c r="K886" s="18"/>
      <c r="L886" s="18">
        <f t="shared" si="34"/>
        <v>1</v>
      </c>
      <c r="M886" s="18">
        <f t="shared" si="35"/>
        <v>0.97696334452201528</v>
      </c>
      <c r="N886" s="18">
        <f t="shared" si="36"/>
        <v>0.55989424331000504</v>
      </c>
      <c r="O886" s="18">
        <f t="shared" si="37"/>
        <v>0.92480499906090963</v>
      </c>
      <c r="P886" s="18">
        <f t="shared" si="38"/>
        <v>1.0187625057624214</v>
      </c>
      <c r="Q886" s="18">
        <f t="shared" si="39"/>
        <v>0.99304536703180146</v>
      </c>
      <c r="R886" s="18">
        <f t="shared" si="40"/>
        <v>1.0584257423905084</v>
      </c>
      <c r="S886" s="18">
        <f t="shared" si="41"/>
        <v>0.74057746104651068</v>
      </c>
      <c r="T886" s="18">
        <f t="shared" si="42"/>
        <v>0.99623832486207042</v>
      </c>
      <c r="U886" s="18">
        <f t="shared" si="43"/>
        <v>0.81445615096921475</v>
      </c>
      <c r="V886" s="18">
        <f t="shared" si="44"/>
        <v>0.82706072628216809</v>
      </c>
      <c r="W886" s="18">
        <f t="shared" si="45"/>
        <v>0.71212790355953404</v>
      </c>
      <c r="X886" s="18">
        <f t="shared" si="45"/>
        <v>0.72447963241454483</v>
      </c>
      <c r="Y886" s="18">
        <f t="shared" si="45"/>
        <v>0.87849150599555959</v>
      </c>
      <c r="Z886" s="18">
        <f t="shared" si="45"/>
        <v>0.78894001424466309</v>
      </c>
      <c r="AA886" s="18">
        <f t="shared" si="46"/>
        <v>0.85552776727215496</v>
      </c>
      <c r="AB886" s="18">
        <f t="shared" si="47"/>
        <v>0.98841665445068161</v>
      </c>
      <c r="AC886" s="18">
        <f t="shared" si="48"/>
        <v>0.96553013865087867</v>
      </c>
      <c r="AD886" s="18">
        <f t="shared" si="49"/>
        <v>0.99711921684937566</v>
      </c>
      <c r="AE886" s="18">
        <f t="shared" si="50"/>
        <v>1.0500721986777573</v>
      </c>
      <c r="AF886" s="18">
        <f t="shared" si="51"/>
        <v>0.97945901546935521</v>
      </c>
      <c r="AG886" s="18">
        <f t="shared" si="52"/>
        <v>0.95376084428941954</v>
      </c>
      <c r="AH886" s="18">
        <f t="shared" si="53"/>
        <v>0.91699375919237014</v>
      </c>
      <c r="AI886" s="18">
        <f t="shared" si="54"/>
        <v>1.1785002105260902</v>
      </c>
      <c r="AJ886" s="18">
        <f t="shared" si="55"/>
        <v>0.88593830486081548</v>
      </c>
      <c r="AK886" s="18">
        <f t="shared" si="56"/>
        <v>0.80700261570389942</v>
      </c>
      <c r="AL886" s="18">
        <f t="shared" si="56"/>
        <v>0.89073608015309391</v>
      </c>
      <c r="AM886" s="18">
        <f t="shared" si="56"/>
        <v>0.89076938521466675</v>
      </c>
      <c r="AN886" s="18">
        <f t="shared" si="56"/>
        <v>0.87480784864273597</v>
      </c>
      <c r="AO886" s="220">
        <f t="shared" si="56"/>
        <v>0.99433910725970387</v>
      </c>
      <c r="AP886" s="220">
        <f t="shared" si="56"/>
        <v>0.91113748272398065</v>
      </c>
    </row>
    <row r="887" spans="1:46" s="19" customFormat="1" x14ac:dyDescent="0.2">
      <c r="A887" s="16" t="s">
        <v>514</v>
      </c>
      <c r="B887" s="32"/>
      <c r="C887" s="18"/>
      <c r="D887" s="18"/>
      <c r="E887" s="18"/>
      <c r="F887" s="18"/>
      <c r="G887" s="1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</row>
    <row r="888" spans="1:46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9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218"/>
      <c r="AP888" s="218"/>
    </row>
    <row r="889" spans="1:46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224"/>
      <c r="AP889" s="224"/>
    </row>
    <row r="890" spans="1:46" ht="15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 spans="1:46" ht="15" x14ac:dyDescent="0.25">
      <c r="A891" s="49" t="s">
        <v>822</v>
      </c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 spans="1:46" ht="15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7">
        <v>8</v>
      </c>
      <c r="AB892" s="7">
        <v>6</v>
      </c>
      <c r="AC892" s="17">
        <v>7</v>
      </c>
      <c r="AD892" s="17">
        <v>7</v>
      </c>
      <c r="AE892" s="17">
        <v>5</v>
      </c>
      <c r="AF892" s="17">
        <v>4</v>
      </c>
      <c r="AG892" s="17">
        <v>3</v>
      </c>
      <c r="AH892" s="17">
        <v>2</v>
      </c>
      <c r="AI892" s="17">
        <v>4</v>
      </c>
      <c r="AJ892" s="17">
        <v>1</v>
      </c>
      <c r="AK892" s="17">
        <v>2</v>
      </c>
      <c r="AL892" s="17">
        <v>2</v>
      </c>
      <c r="AM892" s="17">
        <v>6</v>
      </c>
      <c r="AN892" s="17">
        <v>6</v>
      </c>
      <c r="AO892" s="218">
        <v>4</v>
      </c>
      <c r="AP892" s="218">
        <v>4</v>
      </c>
    </row>
    <row r="893" spans="1:46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19">
        <v>-23862.01</v>
      </c>
      <c r="AB893" s="19">
        <v>-21096.23</v>
      </c>
      <c r="AC893" s="19">
        <v>-30026.25</v>
      </c>
      <c r="AD893" s="19">
        <v>-22737.25</v>
      </c>
      <c r="AE893" s="19">
        <v>-26430.34</v>
      </c>
      <c r="AF893" s="19">
        <v>-17420.88</v>
      </c>
      <c r="AG893" s="19">
        <v>-8489.7099999999991</v>
      </c>
      <c r="AH893" s="19">
        <v>-11817.23</v>
      </c>
      <c r="AI893" s="19">
        <v>-17540.47</v>
      </c>
      <c r="AJ893" s="19">
        <v>-3477.12</v>
      </c>
      <c r="AK893" s="19">
        <v>-8094.48</v>
      </c>
      <c r="AL893" s="19">
        <v>-7012.15</v>
      </c>
      <c r="AM893" s="19">
        <v>-19035.37</v>
      </c>
      <c r="AN893" s="19">
        <v>-20079.490000000002</v>
      </c>
      <c r="AO893" s="224">
        <v>-10755.41</v>
      </c>
      <c r="AP893" s="224">
        <v>-13983.35</v>
      </c>
    </row>
    <row r="894" spans="1:46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7">
        <v>1</v>
      </c>
      <c r="AB894" s="7">
        <v>2</v>
      </c>
      <c r="AC894" s="17">
        <v>2</v>
      </c>
      <c r="AD894" s="17">
        <v>1</v>
      </c>
      <c r="AE894" s="17">
        <v>0</v>
      </c>
      <c r="AF894" s="17">
        <v>2</v>
      </c>
      <c r="AG894" s="17">
        <v>5</v>
      </c>
      <c r="AH894" s="17">
        <v>0</v>
      </c>
      <c r="AI894" s="17">
        <v>1</v>
      </c>
      <c r="AJ894" s="17">
        <v>1</v>
      </c>
      <c r="AK894" s="17">
        <v>5</v>
      </c>
      <c r="AL894" s="17">
        <v>1</v>
      </c>
      <c r="AM894" s="17">
        <v>4</v>
      </c>
      <c r="AN894" s="17">
        <v>3</v>
      </c>
      <c r="AO894" s="218">
        <v>3</v>
      </c>
      <c r="AP894" s="218">
        <v>5</v>
      </c>
    </row>
    <row r="895" spans="1:46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17" t="s">
        <v>1</v>
      </c>
      <c r="AB895" s="17">
        <v>26</v>
      </c>
      <c r="AC895" s="17">
        <v>4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144</v>
      </c>
      <c r="AL895" s="17">
        <v>151</v>
      </c>
      <c r="AM895" s="17">
        <v>192</v>
      </c>
      <c r="AN895" s="17">
        <v>146</v>
      </c>
      <c r="AO895" s="218">
        <v>180</v>
      </c>
      <c r="AP895" s="218">
        <v>216</v>
      </c>
    </row>
    <row r="896" spans="1:46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17">
        <v>1</v>
      </c>
      <c r="AB896" s="17">
        <v>0</v>
      </c>
      <c r="AC896" s="17">
        <v>0</v>
      </c>
      <c r="AD896" s="17">
        <v>0</v>
      </c>
      <c r="AE896" s="17">
        <v>3</v>
      </c>
      <c r="AF896" s="17">
        <v>0</v>
      </c>
      <c r="AG896" s="17">
        <v>0</v>
      </c>
      <c r="AH896" s="17">
        <v>1</v>
      </c>
      <c r="AI896" s="17">
        <v>0</v>
      </c>
      <c r="AJ896" s="17">
        <v>1</v>
      </c>
      <c r="AK896" s="17">
        <v>0</v>
      </c>
      <c r="AL896" s="17">
        <v>0</v>
      </c>
      <c r="AM896" s="17">
        <v>0</v>
      </c>
      <c r="AN896" s="17">
        <v>0</v>
      </c>
      <c r="AO896" s="218">
        <v>0</v>
      </c>
      <c r="AP896" s="218">
        <v>1</v>
      </c>
    </row>
    <row r="897" spans="1:42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 spans="1:42" ht="15" x14ac:dyDescent="0.25">
      <c r="A898" s="49" t="s">
        <v>400</v>
      </c>
      <c r="B898" s="50"/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17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 spans="1:42" s="19" customFormat="1" x14ac:dyDescent="0.2">
      <c r="A899" s="60" t="s">
        <v>723</v>
      </c>
      <c r="B899" s="32"/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8149428.9500000002</v>
      </c>
      <c r="R899" s="19">
        <v>8346025.4199999999</v>
      </c>
      <c r="S899" s="19">
        <v>8106273.9100000001</v>
      </c>
      <c r="T899" s="19">
        <v>7777941.6100000003</v>
      </c>
      <c r="U899" s="19">
        <v>8252290.6200000001</v>
      </c>
      <c r="V899" s="19">
        <v>8447732.8100000005</v>
      </c>
      <c r="W899" s="19">
        <v>8324468.8300000001</v>
      </c>
      <c r="X899" s="19">
        <v>8734802.3599999994</v>
      </c>
      <c r="Y899" s="19">
        <v>9443916.8300000001</v>
      </c>
      <c r="Z899" s="19">
        <v>8232058.1699999999</v>
      </c>
      <c r="AA899" s="19">
        <v>10066535.199999999</v>
      </c>
      <c r="AB899" s="19">
        <v>9755992.1500000004</v>
      </c>
      <c r="AC899" s="19">
        <v>9165364.3699999992</v>
      </c>
      <c r="AD899" s="19">
        <v>10748615.4</v>
      </c>
      <c r="AE899" s="19">
        <v>10485217.34</v>
      </c>
      <c r="AF899" s="19">
        <v>10280843.76</v>
      </c>
      <c r="AG899" s="19">
        <v>11471358.300000001</v>
      </c>
      <c r="AH899" s="19">
        <v>11265822.24</v>
      </c>
      <c r="AI899" s="19">
        <v>11207667.130000001</v>
      </c>
      <c r="AJ899" s="19">
        <v>11400081.050000001</v>
      </c>
      <c r="AK899" s="19">
        <v>11972171.66</v>
      </c>
      <c r="AL899" s="19">
        <v>12325279.9</v>
      </c>
      <c r="AM899" s="19">
        <v>13405371.41</v>
      </c>
      <c r="AN899" s="19">
        <v>12976947.32</v>
      </c>
      <c r="AO899" s="224">
        <v>14137540.310000001</v>
      </c>
      <c r="AP899" s="224">
        <v>15009339.43</v>
      </c>
    </row>
    <row r="900" spans="1:42" s="17" customFormat="1" x14ac:dyDescent="0.2">
      <c r="A900" s="60" t="s">
        <v>724</v>
      </c>
      <c r="B900" s="37"/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-321218</v>
      </c>
      <c r="S900" s="19">
        <v>-125470.74</v>
      </c>
      <c r="T900" s="19">
        <v>-112021.4</v>
      </c>
      <c r="U900" s="19">
        <v>-217297.38</v>
      </c>
      <c r="V900" s="19">
        <v>-252885.21</v>
      </c>
      <c r="W900" s="19">
        <v>-232463.86</v>
      </c>
      <c r="X900" s="19">
        <v>-226422.8</v>
      </c>
      <c r="Y900" s="19">
        <v>-316118.65000000002</v>
      </c>
      <c r="Z900" s="19">
        <v>-219077.95</v>
      </c>
      <c r="AA900" s="19">
        <v>-263682.40999999997</v>
      </c>
      <c r="AB900" s="19">
        <v>-455903.25</v>
      </c>
      <c r="AC900" s="19">
        <v>-174818.58</v>
      </c>
      <c r="AD900" s="19">
        <v>-193959.31</v>
      </c>
      <c r="AE900" s="19">
        <v>-158991.15</v>
      </c>
      <c r="AF900" s="19">
        <v>-270281.03000000003</v>
      </c>
      <c r="AG900" s="19">
        <v>-223896.15</v>
      </c>
      <c r="AH900" s="19">
        <v>-152669.32999999999</v>
      </c>
      <c r="AI900" s="19">
        <v>-211113.18</v>
      </c>
      <c r="AJ900" s="19">
        <v>-252698.77</v>
      </c>
      <c r="AK900" s="19">
        <v>-142192.67000000001</v>
      </c>
      <c r="AL900" s="19">
        <v>-160336.66</v>
      </c>
      <c r="AM900" s="19">
        <v>-178219.36</v>
      </c>
      <c r="AN900" s="19">
        <v>-220855.67999999999</v>
      </c>
      <c r="AO900" s="224">
        <v>-120844.21</v>
      </c>
      <c r="AP900" s="224">
        <v>-155657.06</v>
      </c>
    </row>
    <row r="901" spans="1:42" s="19" customFormat="1" x14ac:dyDescent="0.2">
      <c r="A901" s="28" t="s">
        <v>401</v>
      </c>
      <c r="B901" s="32"/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7874004.1600000001</v>
      </c>
      <c r="R901" s="19">
        <v>8024807.4199999999</v>
      </c>
      <c r="S901" s="19">
        <v>7980803.1699999999</v>
      </c>
      <c r="T901" s="19">
        <v>7665920.21</v>
      </c>
      <c r="U901" s="19">
        <v>8034993.2400000002</v>
      </c>
      <c r="V901" s="19">
        <v>8194847.5999999996</v>
      </c>
      <c r="W901" s="19">
        <v>8092004.9699999997</v>
      </c>
      <c r="X901" s="19">
        <v>8508379.5600000005</v>
      </c>
      <c r="Y901" s="19">
        <v>9127798.1799999997</v>
      </c>
      <c r="Z901" s="19">
        <v>8012980.2199999997</v>
      </c>
      <c r="AA901" s="19">
        <v>9802852.7899999991</v>
      </c>
      <c r="AB901" s="19">
        <v>9300088.9000000004</v>
      </c>
      <c r="AC901" s="19">
        <v>8990545.7899999991</v>
      </c>
      <c r="AD901" s="19">
        <v>10554656.09</v>
      </c>
      <c r="AE901" s="19">
        <v>10326226.189999999</v>
      </c>
      <c r="AF901" s="19">
        <v>10010562.73</v>
      </c>
      <c r="AG901" s="19">
        <v>11247462.15</v>
      </c>
      <c r="AH901" s="19">
        <v>11113152.91</v>
      </c>
      <c r="AI901" s="19">
        <v>10996553.949999999</v>
      </c>
      <c r="AJ901" s="19">
        <v>11147382.279999999</v>
      </c>
      <c r="AK901" s="19">
        <v>11829978.99</v>
      </c>
      <c r="AL901" s="19">
        <v>12164943.24</v>
      </c>
      <c r="AM901" s="19">
        <v>13227152.050000001</v>
      </c>
      <c r="AN901" s="19">
        <v>12756091.640000001</v>
      </c>
      <c r="AO901" s="224">
        <v>14016696.1</v>
      </c>
      <c r="AP901" s="224">
        <v>14853682.369999999</v>
      </c>
    </row>
    <row r="902" spans="1:42" s="19" customFormat="1" x14ac:dyDescent="0.2">
      <c r="A902" s="28" t="s">
        <v>402</v>
      </c>
      <c r="B902" s="32"/>
      <c r="C902" s="19">
        <v>0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432</v>
      </c>
      <c r="S902" s="19">
        <v>431</v>
      </c>
      <c r="T902" s="19">
        <v>405</v>
      </c>
      <c r="U902" s="19">
        <v>408</v>
      </c>
      <c r="V902" s="19">
        <v>402</v>
      </c>
      <c r="W902" s="19">
        <v>392</v>
      </c>
      <c r="X902" s="19">
        <v>389</v>
      </c>
      <c r="Y902" s="19">
        <v>401</v>
      </c>
      <c r="Z902" s="19">
        <v>366</v>
      </c>
      <c r="AA902" s="19">
        <v>396</v>
      </c>
      <c r="AB902" s="19">
        <v>375</v>
      </c>
      <c r="AC902" s="19">
        <v>364</v>
      </c>
      <c r="AD902" s="19">
        <v>402</v>
      </c>
      <c r="AE902" s="19">
        <v>387</v>
      </c>
      <c r="AF902" s="19">
        <v>370</v>
      </c>
      <c r="AG902" s="19">
        <v>387</v>
      </c>
      <c r="AH902" s="19">
        <v>371</v>
      </c>
      <c r="AI902" s="19">
        <v>370</v>
      </c>
      <c r="AJ902" s="19">
        <v>358</v>
      </c>
      <c r="AK902" s="19">
        <v>360</v>
      </c>
      <c r="AL902" s="19">
        <v>355</v>
      </c>
      <c r="AM902" s="19">
        <v>365</v>
      </c>
      <c r="AN902" s="19">
        <v>357</v>
      </c>
      <c r="AO902" s="224">
        <v>366</v>
      </c>
      <c r="AP902" s="224">
        <v>379</v>
      </c>
    </row>
    <row r="903" spans="1:42" s="71" customFormat="1" x14ac:dyDescent="0.2">
      <c r="A903" s="131" t="s">
        <v>867</v>
      </c>
      <c r="B903" s="132"/>
      <c r="D903" s="71">
        <f>D901/C189</f>
        <v>13.23159509202454</v>
      </c>
      <c r="E903" s="71">
        <f t="shared" ref="E903:Z903" si="57">E901/D189</f>
        <v>0.77116085718311156</v>
      </c>
      <c r="F903" s="71">
        <f t="shared" si="57"/>
        <v>0.5036124098595981</v>
      </c>
      <c r="G903" s="71">
        <f t="shared" si="57"/>
        <v>0.40694643523492607</v>
      </c>
      <c r="H903" s="71">
        <f t="shared" si="57"/>
        <v>0.35765019235996398</v>
      </c>
      <c r="I903" s="71">
        <f t="shared" si="57"/>
        <v>0.24818687168850914</v>
      </c>
      <c r="J903" s="71">
        <f t="shared" si="57"/>
        <v>0.27167493461223002</v>
      </c>
      <c r="K903" s="71">
        <f t="shared" si="57"/>
        <v>0.18377023390565361</v>
      </c>
      <c r="L903" s="71">
        <f t="shared" si="57"/>
        <v>0.17265688099417487</v>
      </c>
      <c r="M903" s="71">
        <f t="shared" si="57"/>
        <v>0.18230329276078144</v>
      </c>
      <c r="N903" s="71">
        <f t="shared" si="57"/>
        <v>0.17098389748027121</v>
      </c>
      <c r="O903" s="71">
        <f t="shared" si="57"/>
        <v>0.21300813807371613</v>
      </c>
      <c r="P903" s="71">
        <f t="shared" si="57"/>
        <v>0.20313377258118293</v>
      </c>
      <c r="Q903" s="71">
        <f t="shared" si="57"/>
        <v>0.18925389457942568</v>
      </c>
      <c r="R903" s="71">
        <f t="shared" si="57"/>
        <v>0.19042392229872082</v>
      </c>
      <c r="S903" s="71">
        <f t="shared" si="57"/>
        <v>0.18593217257937927</v>
      </c>
      <c r="T903" s="71">
        <f t="shared" si="57"/>
        <v>0.16550548678204932</v>
      </c>
      <c r="U903" s="71">
        <f t="shared" si="57"/>
        <v>0.15950017979546346</v>
      </c>
      <c r="V903" s="71">
        <f t="shared" si="57"/>
        <v>0.15423556396744675</v>
      </c>
      <c r="W903" s="71">
        <f t="shared" si="57"/>
        <v>0.14344270657618194</v>
      </c>
      <c r="X903" s="71">
        <f t="shared" si="57"/>
        <v>0.13958352545035108</v>
      </c>
      <c r="Y903" s="71">
        <f t="shared" si="57"/>
        <v>0.14111303180651452</v>
      </c>
      <c r="Z903" s="71">
        <f t="shared" si="57"/>
        <v>0.11913161770388306</v>
      </c>
      <c r="AA903" s="71">
        <f t="shared" ref="AA903" si="58">AA901/Z189</f>
        <v>0.13910384992987831</v>
      </c>
      <c r="AB903" s="71">
        <f t="shared" ref="AB903" si="59">AB901/AA189</f>
        <v>0.12503859723093247</v>
      </c>
      <c r="AC903" s="71">
        <f t="shared" ref="AC903" si="60">AC901/AB189</f>
        <v>0.11882199465535376</v>
      </c>
      <c r="AD903" s="71">
        <f t="shared" ref="AD903" si="61">AD901/AC189</f>
        <v>0.13580037810352516</v>
      </c>
      <c r="AE903" s="71">
        <f t="shared" ref="AE903" si="62">AE901/AD189</f>
        <v>0.12853708458532093</v>
      </c>
      <c r="AF903" s="71">
        <f t="shared" ref="AF903" si="63">AF901/AE189</f>
        <v>0.12129243699089338</v>
      </c>
      <c r="AG903" s="71">
        <f t="shared" ref="AG903" si="64">AG901/AF189</f>
        <v>0.13115949257229575</v>
      </c>
      <c r="AH903" s="71">
        <f t="shared" ref="AH903" si="65">AH901/AG189</f>
        <v>0.12519947259939188</v>
      </c>
      <c r="AI903" s="71">
        <f t="shared" ref="AI903" si="66">AI901/AH189</f>
        <v>0.12011011977733722</v>
      </c>
      <c r="AJ903" s="71">
        <f t="shared" ref="AJ903:AP903" si="67">AJ901/AI189</f>
        <v>0.11897384682460933</v>
      </c>
      <c r="AK903" s="71">
        <f t="shared" si="67"/>
        <v>0.11930458087068202</v>
      </c>
      <c r="AL903" s="71">
        <f t="shared" si="67"/>
        <v>0.11534296652221612</v>
      </c>
      <c r="AM903" s="71">
        <f t="shared" si="67"/>
        <v>0.12037349909942516</v>
      </c>
      <c r="AN903" s="71">
        <f t="shared" si="67"/>
        <v>0.11028360134816322</v>
      </c>
      <c r="AO903" s="71">
        <f t="shared" si="67"/>
        <v>0.11964560111033586</v>
      </c>
      <c r="AP903" s="71">
        <f t="shared" si="67"/>
        <v>0.1260913710737766</v>
      </c>
    </row>
    <row r="904" spans="1:42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226"/>
      <c r="AP904" s="226"/>
    </row>
    <row r="905" spans="1:42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226"/>
      <c r="AP905" s="226"/>
    </row>
    <row r="906" spans="1:42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226"/>
      <c r="AP906" s="226"/>
    </row>
    <row r="907" spans="1:42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226"/>
      <c r="AP907" s="226"/>
    </row>
    <row r="908" spans="1:42" s="17" customFormat="1" x14ac:dyDescent="0.2">
      <c r="A908" s="36" t="s">
        <v>407</v>
      </c>
      <c r="B908" s="37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</row>
    <row r="909" spans="1:42" s="17" customFormat="1" x14ac:dyDescent="0.2">
      <c r="A909" s="36" t="s">
        <v>408</v>
      </c>
      <c r="B909" s="37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</row>
    <row r="910" spans="1:42" s="17" customFormat="1" x14ac:dyDescent="0.2">
      <c r="A910" s="36" t="s">
        <v>409</v>
      </c>
      <c r="B910" s="37"/>
      <c r="Z910" s="110"/>
      <c r="AA910" s="110"/>
      <c r="AB910" s="110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</row>
    <row r="911" spans="1:42" s="17" customFormat="1" x14ac:dyDescent="0.2">
      <c r="A911" s="36"/>
      <c r="B911" s="37"/>
      <c r="AO911" s="218"/>
      <c r="AP911" s="218"/>
    </row>
    <row r="912" spans="1:42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C912" s="7"/>
      <c r="AD912" s="7"/>
      <c r="AE912" s="7"/>
      <c r="AO912" s="218"/>
      <c r="AP912" s="218"/>
    </row>
    <row r="913" spans="1:46" s="17" customFormat="1" x14ac:dyDescent="0.2">
      <c r="A913" s="28" t="s">
        <v>412</v>
      </c>
      <c r="B913" s="37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76996.81</v>
      </c>
      <c r="AE913" s="19">
        <v>73618.38</v>
      </c>
      <c r="AF913" s="19">
        <v>80786.759999999995</v>
      </c>
      <c r="AG913" s="19">
        <v>92798.21</v>
      </c>
      <c r="AH913" s="19">
        <v>79788.070000000007</v>
      </c>
      <c r="AI913" s="19">
        <v>121071.5</v>
      </c>
      <c r="AJ913" s="19">
        <v>124743.55</v>
      </c>
      <c r="AK913" s="19">
        <v>140248.57</v>
      </c>
      <c r="AL913" s="19">
        <v>156357.19</v>
      </c>
      <c r="AM913" s="19">
        <v>176502.98</v>
      </c>
      <c r="AN913" s="19">
        <v>184012.01</v>
      </c>
      <c r="AO913" s="224">
        <v>213324.13</v>
      </c>
      <c r="AP913" s="224">
        <v>229466.8</v>
      </c>
    </row>
    <row r="914" spans="1:46" s="19" customFormat="1" x14ac:dyDescent="0.2">
      <c r="A914" s="36" t="s">
        <v>413</v>
      </c>
      <c r="B914" s="32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22</v>
      </c>
      <c r="AE914" s="17">
        <v>23</v>
      </c>
      <c r="AF914" s="17">
        <v>25</v>
      </c>
      <c r="AG914" s="17">
        <v>28</v>
      </c>
      <c r="AH914" s="17">
        <v>24</v>
      </c>
      <c r="AI914" s="17">
        <v>36</v>
      </c>
      <c r="AJ914" s="17">
        <v>38</v>
      </c>
      <c r="AK914" s="17">
        <v>43</v>
      </c>
      <c r="AL914" s="17">
        <v>47</v>
      </c>
      <c r="AM914" s="17">
        <v>50</v>
      </c>
      <c r="AN914" s="17">
        <v>52</v>
      </c>
      <c r="AO914" s="218">
        <v>58</v>
      </c>
      <c r="AP914" s="218">
        <v>62</v>
      </c>
    </row>
    <row r="915" spans="1:46" ht="15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33160.720000000001</v>
      </c>
      <c r="AK915" s="19">
        <v>38594.04</v>
      </c>
      <c r="AL915" s="19">
        <v>28947.22</v>
      </c>
      <c r="AM915" s="19">
        <v>28208.45</v>
      </c>
      <c r="AN915" s="19">
        <v>39844.44</v>
      </c>
      <c r="AO915" s="224">
        <v>32225.95</v>
      </c>
      <c r="AP915" s="224">
        <v>35084.35</v>
      </c>
      <c r="AQ915" s="56"/>
      <c r="AR915" s="56"/>
      <c r="AS915" s="56"/>
      <c r="AT915" s="56"/>
    </row>
    <row r="916" spans="1:46" ht="18" x14ac:dyDescent="0.25">
      <c r="A916" s="28" t="s">
        <v>415</v>
      </c>
      <c r="B916" s="51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976.85</v>
      </c>
      <c r="AI916" s="19">
        <v>6358.02</v>
      </c>
      <c r="AJ916" s="19">
        <v>16447.66</v>
      </c>
      <c r="AK916" s="19">
        <v>8532.7099999999991</v>
      </c>
      <c r="AL916" s="19">
        <v>12409.9</v>
      </c>
      <c r="AM916" s="19">
        <v>10710.62</v>
      </c>
      <c r="AN916" s="19">
        <v>12093.4</v>
      </c>
      <c r="AO916" s="224">
        <v>24361.14</v>
      </c>
      <c r="AP916" s="224">
        <v>6728.56</v>
      </c>
      <c r="AQ916" s="56"/>
      <c r="AR916" s="56"/>
      <c r="AS916" s="56"/>
      <c r="AT916" s="56"/>
    </row>
    <row r="917" spans="1:46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  <c r="AK917" s="19">
        <v>9457.43</v>
      </c>
      <c r="AL917" s="19">
        <v>7777.9</v>
      </c>
      <c r="AM917" s="19">
        <v>6055.43</v>
      </c>
      <c r="AN917" s="19">
        <v>8091.74</v>
      </c>
      <c r="AO917" s="224">
        <v>0</v>
      </c>
      <c r="AP917" s="224">
        <v>28159.39</v>
      </c>
    </row>
    <row r="918" spans="1:46" s="19" customFormat="1" x14ac:dyDescent="0.2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0</v>
      </c>
      <c r="AI918" s="19">
        <v>7899.87</v>
      </c>
      <c r="AJ918" s="19">
        <v>2612.48</v>
      </c>
      <c r="AK918" s="19">
        <v>5351.75</v>
      </c>
      <c r="AL918" s="19">
        <v>16551.099999999999</v>
      </c>
      <c r="AM918" s="19">
        <v>16847.490000000002</v>
      </c>
      <c r="AN918" s="19">
        <v>15599.99</v>
      </c>
      <c r="AO918" s="224">
        <v>10492.59</v>
      </c>
      <c r="AP918" s="224">
        <v>8078.9</v>
      </c>
    </row>
    <row r="919" spans="1:46" s="19" customFormat="1" x14ac:dyDescent="0.2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0</v>
      </c>
      <c r="AI919" s="19">
        <v>8653.9599999999991</v>
      </c>
      <c r="AJ919" s="19">
        <v>0</v>
      </c>
      <c r="AK919" s="19">
        <v>2619.0100000000002</v>
      </c>
      <c r="AL919" s="19">
        <v>0</v>
      </c>
      <c r="AM919" s="19">
        <v>4945.09</v>
      </c>
      <c r="AN919" s="19">
        <v>3972.33</v>
      </c>
      <c r="AO919" s="224">
        <v>20972.69</v>
      </c>
      <c r="AP919" s="224">
        <v>20828.759999999998</v>
      </c>
    </row>
    <row r="920" spans="1:46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5170.71</v>
      </c>
      <c r="AF920" s="19">
        <v>608.79</v>
      </c>
      <c r="AG920" s="19">
        <v>555.32000000000005</v>
      </c>
      <c r="AH920" s="19">
        <v>0</v>
      </c>
      <c r="AI920" s="19">
        <v>8482.27</v>
      </c>
      <c r="AJ920" s="19">
        <v>5778.48</v>
      </c>
      <c r="AK920" s="19">
        <v>6744.34</v>
      </c>
      <c r="AL920" s="19">
        <v>7830.44</v>
      </c>
      <c r="AM920" s="19">
        <v>2923.75</v>
      </c>
      <c r="AN920" s="19">
        <v>0</v>
      </c>
      <c r="AO920" s="224">
        <v>0</v>
      </c>
      <c r="AP920" s="224">
        <v>4790.88</v>
      </c>
    </row>
    <row r="921" spans="1:46" s="19" customFormat="1" x14ac:dyDescent="0.2">
      <c r="A921" s="36" t="s">
        <v>421</v>
      </c>
      <c r="B921" s="32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8</v>
      </c>
      <c r="AK921" s="17">
        <v>9</v>
      </c>
      <c r="AL921" s="17">
        <v>6</v>
      </c>
      <c r="AM921" s="17">
        <v>7</v>
      </c>
      <c r="AN921" s="17">
        <v>8</v>
      </c>
      <c r="AO921" s="218">
        <v>7</v>
      </c>
      <c r="AP921" s="218">
        <v>8</v>
      </c>
    </row>
    <row r="922" spans="1:46" s="19" customFormat="1" x14ac:dyDescent="0.2">
      <c r="A922" s="36" t="s">
        <v>422</v>
      </c>
      <c r="B922" s="32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1</v>
      </c>
      <c r="AI922" s="17">
        <v>1</v>
      </c>
      <c r="AJ922" s="17">
        <v>3</v>
      </c>
      <c r="AK922" s="17">
        <v>2</v>
      </c>
      <c r="AL922" s="17">
        <v>3</v>
      </c>
      <c r="AM922" s="17">
        <v>2</v>
      </c>
      <c r="AN922" s="17">
        <v>4</v>
      </c>
      <c r="AO922" s="218">
        <v>6</v>
      </c>
      <c r="AP922" s="218">
        <v>2</v>
      </c>
    </row>
    <row r="923" spans="1:46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  <c r="AK923" s="17">
        <v>2</v>
      </c>
      <c r="AL923" s="17">
        <v>2</v>
      </c>
      <c r="AM923" s="17">
        <v>2</v>
      </c>
      <c r="AN923" s="17">
        <v>3</v>
      </c>
      <c r="AO923" s="218">
        <v>0</v>
      </c>
      <c r="AP923" s="218">
        <v>6</v>
      </c>
    </row>
    <row r="924" spans="1:46" s="19" customFormat="1" x14ac:dyDescent="0.2">
      <c r="A924" s="36" t="s">
        <v>424</v>
      </c>
      <c r="B924" s="32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0</v>
      </c>
      <c r="AI924" s="17">
        <v>2</v>
      </c>
      <c r="AJ924" s="17">
        <v>1</v>
      </c>
      <c r="AK924" s="17">
        <v>2</v>
      </c>
      <c r="AL924" s="17">
        <v>5</v>
      </c>
      <c r="AM924" s="17">
        <v>3</v>
      </c>
      <c r="AN924" s="17">
        <v>2</v>
      </c>
      <c r="AO924" s="218">
        <v>2</v>
      </c>
      <c r="AP924" s="218">
        <v>1</v>
      </c>
    </row>
    <row r="925" spans="1:46" s="19" customFormat="1" x14ac:dyDescent="0.2">
      <c r="A925" s="36" t="s">
        <v>425</v>
      </c>
      <c r="B925" s="32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0</v>
      </c>
      <c r="AI925" s="17">
        <v>3</v>
      </c>
      <c r="AJ925" s="17">
        <v>0</v>
      </c>
      <c r="AK925" s="17">
        <v>1</v>
      </c>
      <c r="AL925" s="17">
        <v>0</v>
      </c>
      <c r="AM925" s="17">
        <v>1</v>
      </c>
      <c r="AN925" s="17">
        <v>1</v>
      </c>
      <c r="AO925" s="218">
        <v>3</v>
      </c>
      <c r="AP925" s="218">
        <v>3</v>
      </c>
    </row>
    <row r="926" spans="1:46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2</v>
      </c>
      <c r="AF926" s="17">
        <v>1</v>
      </c>
      <c r="AG926" s="17">
        <v>1</v>
      </c>
      <c r="AH926" s="17">
        <v>0</v>
      </c>
      <c r="AI926" s="17">
        <v>1</v>
      </c>
      <c r="AJ926" s="17">
        <v>2</v>
      </c>
      <c r="AK926" s="17">
        <v>2</v>
      </c>
      <c r="AL926" s="17">
        <v>3</v>
      </c>
      <c r="AM926" s="17">
        <v>1</v>
      </c>
      <c r="AN926" s="17">
        <v>0</v>
      </c>
      <c r="AO926" s="218">
        <v>0</v>
      </c>
      <c r="AP926" s="218">
        <v>1</v>
      </c>
    </row>
    <row r="927" spans="1:46" s="19" customFormat="1" x14ac:dyDescent="0.2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65020.38</v>
      </c>
      <c r="AE927" s="19">
        <v>61966.54</v>
      </c>
      <c r="AF927" s="19">
        <v>60701.18</v>
      </c>
      <c r="AG927" s="19">
        <v>65707.320000000007</v>
      </c>
      <c r="AH927" s="19">
        <v>78811.22</v>
      </c>
      <c r="AI927" s="19">
        <v>88730.36</v>
      </c>
      <c r="AJ927" s="19">
        <v>98987.86</v>
      </c>
      <c r="AK927" s="19">
        <v>107543.33</v>
      </c>
      <c r="AL927" s="19">
        <v>111787.85</v>
      </c>
      <c r="AM927" s="19">
        <v>135020.6</v>
      </c>
      <c r="AN927" s="19">
        <v>144254.54999999999</v>
      </c>
      <c r="AO927" s="224">
        <v>157497.71</v>
      </c>
      <c r="AP927" s="224">
        <v>160880.31</v>
      </c>
    </row>
    <row r="928" spans="1:46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 spans="1:42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C929" s="56"/>
      <c r="AD929" s="56"/>
      <c r="AE929" s="56"/>
      <c r="AO929" s="224"/>
      <c r="AP929" s="224"/>
    </row>
    <row r="930" spans="1:42" s="19" customFormat="1" x14ac:dyDescent="0.2">
      <c r="A930" s="28" t="s">
        <v>430</v>
      </c>
      <c r="B930" s="32"/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110047.54</v>
      </c>
      <c r="R930" s="19">
        <v>49872.38</v>
      </c>
      <c r="S930" s="19">
        <v>121686.47</v>
      </c>
      <c r="T930" s="19">
        <v>140815.82999999999</v>
      </c>
      <c r="U930" s="19">
        <v>266072.23</v>
      </c>
      <c r="V930" s="19">
        <v>227724.52</v>
      </c>
      <c r="W930" s="19">
        <v>116085.57</v>
      </c>
      <c r="X930" s="19">
        <v>425909.24</v>
      </c>
      <c r="Y930" s="19">
        <v>313980.28000000003</v>
      </c>
      <c r="Z930" s="19">
        <v>155179.38</v>
      </c>
      <c r="AA930" s="19">
        <v>525183.14</v>
      </c>
      <c r="AB930" s="19">
        <v>392780.25</v>
      </c>
      <c r="AC930" s="19">
        <v>415850.21</v>
      </c>
      <c r="AD930" s="19">
        <v>428524.73</v>
      </c>
      <c r="AE930" s="19">
        <v>436458.62</v>
      </c>
      <c r="AF930" s="19">
        <v>449924.26</v>
      </c>
      <c r="AG930" s="19">
        <v>487538.2</v>
      </c>
      <c r="AH930" s="19">
        <v>497976.58</v>
      </c>
      <c r="AI930" s="19">
        <v>527397.18999999994</v>
      </c>
      <c r="AJ930" s="19">
        <v>543035.1</v>
      </c>
      <c r="AK930" s="19">
        <v>554384.76</v>
      </c>
      <c r="AL930" s="19">
        <v>561831.36</v>
      </c>
      <c r="AM930" s="19">
        <v>591483.06999999995</v>
      </c>
      <c r="AN930" s="19">
        <v>614189.84</v>
      </c>
      <c r="AO930" s="224">
        <v>622937.88</v>
      </c>
      <c r="AP930" s="224">
        <v>618637.24</v>
      </c>
    </row>
    <row r="931" spans="1:42" s="19" customFormat="1" x14ac:dyDescent="0.2">
      <c r="A931" s="28" t="s">
        <v>846</v>
      </c>
      <c r="B931" s="32"/>
      <c r="AC931" s="17">
        <v>15601</v>
      </c>
      <c r="AD931" s="17">
        <v>15752</v>
      </c>
      <c r="AE931" s="17">
        <v>15994</v>
      </c>
      <c r="AF931" s="17">
        <v>16468</v>
      </c>
      <c r="AG931" s="17">
        <v>17111</v>
      </c>
      <c r="AH931" s="17">
        <v>17844</v>
      </c>
      <c r="AI931" s="17">
        <v>18458</v>
      </c>
      <c r="AJ931" s="17">
        <v>18916</v>
      </c>
      <c r="AK931" s="17">
        <v>19542</v>
      </c>
      <c r="AL931" s="17">
        <v>19882</v>
      </c>
      <c r="AM931" s="17">
        <v>20444</v>
      </c>
      <c r="AN931" s="17">
        <v>21500</v>
      </c>
      <c r="AO931" s="218">
        <v>21771</v>
      </c>
      <c r="AP931" s="218">
        <v>21807</v>
      </c>
    </row>
    <row r="932" spans="1:42" s="19" customFormat="1" x14ac:dyDescent="0.2">
      <c r="A932" s="28" t="s">
        <v>431</v>
      </c>
      <c r="B932" s="32"/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-1336.1</v>
      </c>
      <c r="T932" s="19">
        <v>-832.36</v>
      </c>
      <c r="U932" s="19">
        <v>-3634.37</v>
      </c>
      <c r="V932" s="19">
        <v>-1705.04</v>
      </c>
      <c r="W932" s="19">
        <v>-2607.79</v>
      </c>
      <c r="X932" s="19">
        <v>-2104.63</v>
      </c>
      <c r="Y932" s="19">
        <v>-4962.8599999999997</v>
      </c>
      <c r="Z932" s="19">
        <v>-8579.93</v>
      </c>
      <c r="AA932" s="19">
        <v>-2379.33</v>
      </c>
      <c r="AB932" s="19">
        <v>-1760.21</v>
      </c>
      <c r="AC932" s="19">
        <v>-2639.99</v>
      </c>
      <c r="AD932" s="19">
        <v>-4135.3</v>
      </c>
      <c r="AE932" s="19">
        <v>-2193.38</v>
      </c>
      <c r="AF932" s="19">
        <v>-4895.93</v>
      </c>
      <c r="AG932" s="19">
        <v>-2935.06</v>
      </c>
      <c r="AH932" s="19">
        <v>-962.64</v>
      </c>
      <c r="AI932" s="19">
        <v>-1115.07</v>
      </c>
      <c r="AJ932" s="19">
        <v>-1770.83</v>
      </c>
      <c r="AK932" s="19">
        <v>-1258.57</v>
      </c>
      <c r="AL932" s="19">
        <v>-958.4</v>
      </c>
      <c r="AM932" s="19">
        <v>-3708.12</v>
      </c>
      <c r="AN932" s="19">
        <v>-825.24</v>
      </c>
      <c r="AO932" s="224">
        <v>-2315.0500000000002</v>
      </c>
      <c r="AP932" s="224">
        <v>-1307.8699999999999</v>
      </c>
    </row>
    <row r="933" spans="1:42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224">
        <v>0</v>
      </c>
      <c r="AP933" s="224">
        <v>0</v>
      </c>
    </row>
    <row r="934" spans="1:42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224">
        <v>0</v>
      </c>
      <c r="AP934" s="224">
        <v>0</v>
      </c>
    </row>
    <row r="935" spans="1:42" s="19" customFormat="1" x14ac:dyDescent="0.2">
      <c r="A935" s="28" t="s">
        <v>434</v>
      </c>
      <c r="B935" s="32"/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67785.91</v>
      </c>
      <c r="R935" s="19">
        <v>57259.1</v>
      </c>
      <c r="S935" s="19">
        <v>112729.34</v>
      </c>
      <c r="T935" s="19">
        <v>129676.38</v>
      </c>
      <c r="U935" s="19">
        <v>110819.49</v>
      </c>
      <c r="V935" s="19">
        <v>115231.03999999999</v>
      </c>
      <c r="W935" s="19">
        <v>192301.43</v>
      </c>
      <c r="X935" s="19">
        <v>170104.22</v>
      </c>
      <c r="Y935" s="19">
        <v>154153.31</v>
      </c>
      <c r="Z935" s="19">
        <v>172838.99</v>
      </c>
      <c r="AA935" s="19">
        <v>133208.23000000001</v>
      </c>
      <c r="AB935" s="19">
        <v>140423.41</v>
      </c>
      <c r="AC935" s="19">
        <v>158863.82</v>
      </c>
      <c r="AD935" s="19">
        <v>181706.15</v>
      </c>
      <c r="AE935" s="19">
        <v>158380.46</v>
      </c>
      <c r="AF935" s="19">
        <v>167971.9</v>
      </c>
      <c r="AG935" s="19">
        <v>163569.19</v>
      </c>
      <c r="AH935" s="19">
        <v>153427.23000000001</v>
      </c>
      <c r="AI935" s="19">
        <v>135728.12</v>
      </c>
      <c r="AJ935" s="19">
        <v>249248.14</v>
      </c>
      <c r="AK935" s="19">
        <v>268540.90999999997</v>
      </c>
      <c r="AL935" s="19">
        <v>209111.41</v>
      </c>
      <c r="AM935" s="19">
        <v>173714.34</v>
      </c>
      <c r="AN935" s="19">
        <v>166804.57999999999</v>
      </c>
      <c r="AO935" s="224">
        <v>168121.85</v>
      </c>
      <c r="AP935" s="224">
        <v>209867.71</v>
      </c>
    </row>
    <row r="936" spans="1:42" s="19" customFormat="1" x14ac:dyDescent="0.2">
      <c r="A936" s="28" t="s">
        <v>847</v>
      </c>
      <c r="B936" s="32"/>
      <c r="AC936" s="17">
        <v>1066</v>
      </c>
      <c r="AD936" s="17">
        <v>1253</v>
      </c>
      <c r="AE936" s="17">
        <v>1095</v>
      </c>
      <c r="AF936" s="17">
        <v>1149</v>
      </c>
      <c r="AG936" s="17">
        <v>1141</v>
      </c>
      <c r="AH936" s="17">
        <v>1034</v>
      </c>
      <c r="AI936" s="17">
        <v>996</v>
      </c>
      <c r="AJ936" s="17">
        <v>1806</v>
      </c>
      <c r="AK936" s="17">
        <v>1946</v>
      </c>
      <c r="AL936" s="17">
        <v>1526</v>
      </c>
      <c r="AM936" s="17">
        <v>1349</v>
      </c>
      <c r="AN936" s="17">
        <v>1336</v>
      </c>
      <c r="AO936" s="218">
        <v>1351</v>
      </c>
      <c r="AP936" s="218">
        <v>1678</v>
      </c>
    </row>
    <row r="937" spans="1:42" s="19" customFormat="1" x14ac:dyDescent="0.2">
      <c r="A937" s="28" t="s">
        <v>737</v>
      </c>
      <c r="B937" s="32"/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-421.66</v>
      </c>
      <c r="R937" s="19">
        <v>-725.73</v>
      </c>
      <c r="S937" s="19">
        <v>-334.31</v>
      </c>
      <c r="T937" s="19">
        <v>-1183.53</v>
      </c>
      <c r="U937" s="19">
        <v>-1098.0999999999999</v>
      </c>
      <c r="V937" s="19">
        <v>-1673.64</v>
      </c>
      <c r="W937" s="19">
        <v>-315.14</v>
      </c>
      <c r="X937" s="19">
        <v>-1419.11</v>
      </c>
      <c r="Y937" s="19">
        <v>-2955.03</v>
      </c>
      <c r="Z937" s="19">
        <v>-1539.69</v>
      </c>
      <c r="AA937" s="19">
        <v>-2825.85</v>
      </c>
      <c r="AB937" s="19">
        <v>-756.15</v>
      </c>
      <c r="AC937" s="19">
        <v>-2057.7600000000002</v>
      </c>
      <c r="AD937" s="19">
        <v>-1638.71</v>
      </c>
      <c r="AE937" s="19">
        <v>-2445.2399999999998</v>
      </c>
      <c r="AF937" s="19">
        <v>-2410.89</v>
      </c>
      <c r="AG937" s="19">
        <v>-2180.39</v>
      </c>
      <c r="AH937" s="19">
        <v>-1504.48</v>
      </c>
      <c r="AI937" s="19">
        <v>-1437.8</v>
      </c>
      <c r="AJ937" s="19">
        <v>-1869.39</v>
      </c>
      <c r="AK937" s="19">
        <v>-1480.81</v>
      </c>
      <c r="AL937" s="19">
        <v>-1561.83</v>
      </c>
      <c r="AM937" s="19">
        <v>-1673.19</v>
      </c>
      <c r="AN937" s="19">
        <v>-1405.72</v>
      </c>
      <c r="AO937" s="224">
        <v>-220</v>
      </c>
      <c r="AP937" s="224">
        <v>-1103.8699999999999</v>
      </c>
    </row>
    <row r="938" spans="1:42" s="19" customFormat="1" x14ac:dyDescent="0.2">
      <c r="A938" s="28" t="s">
        <v>435</v>
      </c>
      <c r="B938" s="32"/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20383.77</v>
      </c>
      <c r="S938" s="19">
        <v>45685.4</v>
      </c>
      <c r="T938" s="19">
        <v>34285.230000000003</v>
      </c>
      <c r="U938" s="19">
        <v>57451.53</v>
      </c>
      <c r="V938" s="19">
        <v>39966.239999999998</v>
      </c>
      <c r="W938" s="19">
        <v>16679.46</v>
      </c>
      <c r="X938" s="19">
        <v>62460.480000000003</v>
      </c>
      <c r="Y938" s="19">
        <v>38298.379999999997</v>
      </c>
      <c r="Z938" s="19">
        <v>19012</v>
      </c>
      <c r="AA938" s="19">
        <v>73688.27</v>
      </c>
      <c r="AB938" s="19">
        <v>52327.81</v>
      </c>
      <c r="AC938" s="19">
        <v>52332.7</v>
      </c>
      <c r="AD938" s="19">
        <v>45786.66</v>
      </c>
      <c r="AE938" s="19">
        <v>48389.55</v>
      </c>
      <c r="AF938" s="19">
        <v>51704.75</v>
      </c>
      <c r="AG938" s="19">
        <v>51917.33</v>
      </c>
      <c r="AH938" s="19">
        <v>58260</v>
      </c>
      <c r="AI938" s="19">
        <v>56063.21</v>
      </c>
      <c r="AJ938" s="19">
        <v>63528.04</v>
      </c>
      <c r="AK938" s="19">
        <v>62778.48</v>
      </c>
      <c r="AL938" s="19">
        <v>64531.7</v>
      </c>
      <c r="AM938" s="19">
        <v>68068.02</v>
      </c>
      <c r="AN938" s="19">
        <v>79275.39</v>
      </c>
      <c r="AO938" s="224">
        <v>74558.61</v>
      </c>
      <c r="AP938" s="224">
        <v>78009.759999999995</v>
      </c>
    </row>
    <row r="939" spans="1:42" s="19" customFormat="1" x14ac:dyDescent="0.2">
      <c r="A939" s="28" t="s">
        <v>848</v>
      </c>
      <c r="B939" s="32"/>
      <c r="AC939" s="17">
        <v>1885</v>
      </c>
      <c r="AD939" s="17">
        <v>1656</v>
      </c>
      <c r="AE939" s="17">
        <v>1721</v>
      </c>
      <c r="AF939" s="17">
        <v>1829</v>
      </c>
      <c r="AG939" s="17">
        <v>1841</v>
      </c>
      <c r="AH939" s="17">
        <v>2090</v>
      </c>
      <c r="AI939" s="17">
        <v>1999</v>
      </c>
      <c r="AJ939" s="17">
        <v>2276</v>
      </c>
      <c r="AK939" s="17">
        <v>2218</v>
      </c>
      <c r="AL939" s="17">
        <v>2308</v>
      </c>
      <c r="AM939" s="17">
        <v>2416</v>
      </c>
      <c r="AN939" s="17">
        <v>2800</v>
      </c>
      <c r="AO939" s="218">
        <v>2658</v>
      </c>
      <c r="AP939" s="218">
        <v>2771</v>
      </c>
    </row>
    <row r="940" spans="1:42" s="19" customFormat="1" x14ac:dyDescent="0.2">
      <c r="A940" s="28" t="s">
        <v>436</v>
      </c>
      <c r="B940" s="32"/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-5550.5</v>
      </c>
      <c r="T940" s="19">
        <v>-3803.31</v>
      </c>
      <c r="U940" s="19">
        <v>-4299.6899999999996</v>
      </c>
      <c r="V940" s="19">
        <v>-4557.3599999999997</v>
      </c>
      <c r="W940" s="19">
        <v>-3635.51</v>
      </c>
      <c r="X940" s="19">
        <v>-4840.87</v>
      </c>
      <c r="Y940" s="19">
        <v>-4710.18</v>
      </c>
      <c r="Z940" s="19">
        <v>-4050.81</v>
      </c>
      <c r="AA940" s="19">
        <v>-4535.8599999999997</v>
      </c>
      <c r="AB940" s="19">
        <v>-5778.7</v>
      </c>
      <c r="AC940" s="19">
        <v>-5207.42</v>
      </c>
      <c r="AD940" s="19">
        <v>-5152.53</v>
      </c>
      <c r="AE940" s="19">
        <v>-5180.58</v>
      </c>
      <c r="AF940" s="19">
        <v>-4117.99</v>
      </c>
      <c r="AG940" s="19">
        <v>-5009.4799999999996</v>
      </c>
      <c r="AH940" s="19">
        <v>-5076.38</v>
      </c>
      <c r="AI940" s="19">
        <v>-4609.24</v>
      </c>
      <c r="AJ940" s="19">
        <v>-6284.99</v>
      </c>
      <c r="AK940" s="19">
        <v>-5604.71</v>
      </c>
      <c r="AL940" s="19">
        <v>-5580.12</v>
      </c>
      <c r="AM940" s="19">
        <v>-5803.08</v>
      </c>
      <c r="AN940" s="19">
        <v>-6696.34</v>
      </c>
      <c r="AO940" s="224">
        <v>-7029.96</v>
      </c>
      <c r="AP940" s="224">
        <v>-7536.27</v>
      </c>
    </row>
    <row r="941" spans="1:42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224">
        <v>0</v>
      </c>
      <c r="AP941" s="224">
        <v>0</v>
      </c>
    </row>
    <row r="942" spans="1:42" s="19" customFormat="1" x14ac:dyDescent="0.2">
      <c r="A942" s="28" t="s">
        <v>849</v>
      </c>
      <c r="B942" s="32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  <c r="AK942" s="17">
        <v>0</v>
      </c>
      <c r="AL942" s="17">
        <v>0</v>
      </c>
      <c r="AM942" s="17">
        <v>0</v>
      </c>
      <c r="AN942" s="17">
        <v>0</v>
      </c>
      <c r="AO942" s="218">
        <v>0</v>
      </c>
      <c r="AP942" s="218">
        <v>0</v>
      </c>
    </row>
    <row r="943" spans="1:42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224">
        <v>0</v>
      </c>
      <c r="AP943" s="224">
        <v>0</v>
      </c>
    </row>
    <row r="944" spans="1:42" s="19" customFormat="1" x14ac:dyDescent="0.2">
      <c r="A944" s="28" t="s">
        <v>439</v>
      </c>
      <c r="B944" s="32"/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1045</v>
      </c>
      <c r="S944" s="19">
        <v>930</v>
      </c>
      <c r="T944" s="19">
        <v>1023.18</v>
      </c>
      <c r="U944" s="19">
        <v>1340</v>
      </c>
      <c r="V944" s="19">
        <v>1260</v>
      </c>
      <c r="W944" s="19">
        <v>1260</v>
      </c>
      <c r="X944" s="19">
        <v>1204</v>
      </c>
      <c r="Y944" s="19">
        <v>1375</v>
      </c>
      <c r="Z944" s="19">
        <v>909.5</v>
      </c>
      <c r="AA944" s="19">
        <v>1264.58</v>
      </c>
      <c r="AB944" s="19">
        <v>1355</v>
      </c>
      <c r="AC944" s="19">
        <v>700</v>
      </c>
      <c r="AD944" s="19">
        <v>1094.8599999999999</v>
      </c>
      <c r="AE944" s="19">
        <v>1025.49</v>
      </c>
      <c r="AF944" s="19">
        <v>805</v>
      </c>
      <c r="AG944" s="19">
        <v>890</v>
      </c>
      <c r="AH944" s="19">
        <v>700</v>
      </c>
      <c r="AI944" s="19">
        <v>725</v>
      </c>
      <c r="AJ944" s="19">
        <v>930</v>
      </c>
      <c r="AK944" s="19">
        <v>630</v>
      </c>
      <c r="AL944" s="19">
        <v>715</v>
      </c>
      <c r="AM944" s="19">
        <v>1148.01</v>
      </c>
      <c r="AN944" s="19">
        <v>1140</v>
      </c>
      <c r="AO944" s="224">
        <v>745</v>
      </c>
      <c r="AP944" s="224">
        <v>775</v>
      </c>
    </row>
    <row r="945" spans="1:46" s="19" customFormat="1" x14ac:dyDescent="0.2">
      <c r="A945" s="28" t="s">
        <v>855</v>
      </c>
      <c r="B945" s="32"/>
      <c r="AC945" s="17">
        <v>26</v>
      </c>
      <c r="AD945" s="17">
        <v>39</v>
      </c>
      <c r="AE945" s="17">
        <v>38</v>
      </c>
      <c r="AF945" s="17">
        <v>31</v>
      </c>
      <c r="AG945" s="17">
        <v>34</v>
      </c>
      <c r="AH945" s="17">
        <v>26</v>
      </c>
      <c r="AI945" s="17">
        <v>27</v>
      </c>
      <c r="AJ945" s="17">
        <v>34</v>
      </c>
      <c r="AK945" s="17">
        <v>24</v>
      </c>
      <c r="AL945" s="17">
        <v>27</v>
      </c>
      <c r="AM945" s="17">
        <v>42</v>
      </c>
      <c r="AN945" s="17">
        <v>42</v>
      </c>
      <c r="AO945" s="218">
        <v>29</v>
      </c>
      <c r="AP945" s="218">
        <v>27</v>
      </c>
    </row>
    <row r="946" spans="1:46" s="19" customFormat="1" x14ac:dyDescent="0.2">
      <c r="A946" s="28" t="s">
        <v>440</v>
      </c>
      <c r="B946" s="32"/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-210</v>
      </c>
      <c r="T946" s="19">
        <v>-200</v>
      </c>
      <c r="U946" s="19">
        <v>-175</v>
      </c>
      <c r="V946" s="19">
        <v>-75</v>
      </c>
      <c r="W946" s="19">
        <v>-370</v>
      </c>
      <c r="X946" s="19">
        <v>-100</v>
      </c>
      <c r="Y946" s="19">
        <v>-300</v>
      </c>
      <c r="Z946" s="19">
        <v>-235</v>
      </c>
      <c r="AA946" s="19">
        <v>-395</v>
      </c>
      <c r="AB946" s="19">
        <v>-375</v>
      </c>
      <c r="AC946" s="19">
        <v>-175</v>
      </c>
      <c r="AD946" s="19">
        <v>-75</v>
      </c>
      <c r="AE946" s="19">
        <v>-150</v>
      </c>
      <c r="AF946" s="19">
        <v>-75</v>
      </c>
      <c r="AG946" s="19">
        <v>-145</v>
      </c>
      <c r="AH946" s="19">
        <v>-225</v>
      </c>
      <c r="AI946" s="19">
        <v>-100</v>
      </c>
      <c r="AJ946" s="19">
        <v>-135</v>
      </c>
      <c r="AK946" s="19">
        <v>-50</v>
      </c>
      <c r="AL946" s="19">
        <v>0</v>
      </c>
      <c r="AM946" s="19">
        <v>-75</v>
      </c>
      <c r="AN946" s="19">
        <v>-75</v>
      </c>
      <c r="AO946" s="224">
        <v>-30</v>
      </c>
      <c r="AP946" s="224">
        <v>-25</v>
      </c>
      <c r="AQ946" s="27"/>
      <c r="AR946" s="27"/>
      <c r="AS946" s="27"/>
      <c r="AT946" s="27"/>
    </row>
    <row r="947" spans="1:46" s="19" customFormat="1" x14ac:dyDescent="0.2">
      <c r="A947" s="28" t="s">
        <v>441</v>
      </c>
      <c r="B947" s="32"/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4595.93</v>
      </c>
      <c r="R947" s="19">
        <v>5351.42</v>
      </c>
      <c r="S947" s="19">
        <v>3486.2</v>
      </c>
      <c r="T947" s="19">
        <v>4186.5600000000004</v>
      </c>
      <c r="U947" s="19">
        <v>4111.38</v>
      </c>
      <c r="V947" s="19">
        <v>4504.76</v>
      </c>
      <c r="W947" s="19">
        <v>4306.6400000000003</v>
      </c>
      <c r="X947" s="19">
        <v>4369.05</v>
      </c>
      <c r="Y947" s="19">
        <v>3602.78</v>
      </c>
      <c r="Z947" s="19">
        <v>2562.94</v>
      </c>
      <c r="AA947" s="19">
        <v>3710.89</v>
      </c>
      <c r="AB947" s="19">
        <v>3650.53</v>
      </c>
      <c r="AC947" s="19">
        <v>2779.67</v>
      </c>
      <c r="AD947" s="19">
        <v>4271.6000000000004</v>
      </c>
      <c r="AE947" s="19">
        <v>3967.19</v>
      </c>
      <c r="AF947" s="19">
        <v>4280.2700000000004</v>
      </c>
      <c r="AG947" s="19">
        <v>4879.92</v>
      </c>
      <c r="AH947" s="19">
        <v>5133.42</v>
      </c>
      <c r="AI947" s="19">
        <v>5409.11</v>
      </c>
      <c r="AJ947" s="19">
        <v>4721.6899999999996</v>
      </c>
      <c r="AK947" s="19">
        <v>4485.4799999999996</v>
      </c>
      <c r="AL947" s="19">
        <v>4556.2</v>
      </c>
      <c r="AM947" s="19">
        <v>4513.45</v>
      </c>
      <c r="AN947" s="19">
        <v>4377.1000000000004</v>
      </c>
      <c r="AO947" s="224">
        <v>6515.07</v>
      </c>
      <c r="AP947" s="224">
        <v>6338.07</v>
      </c>
      <c r="AQ947" s="27"/>
      <c r="AR947" s="27"/>
      <c r="AS947" s="27"/>
      <c r="AT947" s="27"/>
    </row>
    <row r="948" spans="1:46" s="19" customFormat="1" x14ac:dyDescent="0.2">
      <c r="A948" s="28" t="s">
        <v>856</v>
      </c>
      <c r="B948" s="32"/>
      <c r="AC948" s="17">
        <v>908</v>
      </c>
      <c r="AD948" s="17">
        <v>1170</v>
      </c>
      <c r="AE948" s="17">
        <v>1162</v>
      </c>
      <c r="AF948" s="17">
        <v>1228</v>
      </c>
      <c r="AG948" s="17">
        <v>1324</v>
      </c>
      <c r="AH948" s="17">
        <v>1619</v>
      </c>
      <c r="AI948" s="17">
        <v>1686</v>
      </c>
      <c r="AJ948" s="17">
        <v>1374</v>
      </c>
      <c r="AK948" s="17">
        <v>1650</v>
      </c>
      <c r="AL948" s="17">
        <v>1627</v>
      </c>
      <c r="AM948" s="17">
        <v>1662</v>
      </c>
      <c r="AN948" s="17">
        <v>1453</v>
      </c>
      <c r="AO948" s="218">
        <v>1745</v>
      </c>
      <c r="AP948" s="218">
        <v>1826</v>
      </c>
      <c r="AQ948" s="27"/>
      <c r="AR948" s="27"/>
      <c r="AS948" s="27"/>
      <c r="AT948" s="27"/>
    </row>
    <row r="949" spans="1:46" ht="18" x14ac:dyDescent="0.25">
      <c r="A949" s="28" t="s">
        <v>442</v>
      </c>
      <c r="B949" s="51"/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-88.02</v>
      </c>
      <c r="V949" s="19">
        <v>-41.49</v>
      </c>
      <c r="W949" s="19">
        <v>-137.44999999999999</v>
      </c>
      <c r="X949" s="19">
        <v>-54.59</v>
      </c>
      <c r="Y949" s="19">
        <v>-40.020000000000003</v>
      </c>
      <c r="Z949" s="19">
        <v>-65.52</v>
      </c>
      <c r="AA949" s="19">
        <v>-24.31</v>
      </c>
      <c r="AB949" s="19">
        <v>-120.93</v>
      </c>
      <c r="AC949" s="19">
        <v>-10.130000000000001</v>
      </c>
      <c r="AD949" s="19">
        <v>-197.46</v>
      </c>
      <c r="AE949" s="19">
        <v>-14.12</v>
      </c>
      <c r="AF949" s="19">
        <v>-52.34</v>
      </c>
      <c r="AG949" s="19">
        <v>-50.29</v>
      </c>
      <c r="AH949" s="19">
        <v>-179.04</v>
      </c>
      <c r="AI949" s="19">
        <v>-223.48</v>
      </c>
      <c r="AJ949" s="19">
        <v>-131.16</v>
      </c>
      <c r="AK949" s="19">
        <v>-148.12</v>
      </c>
      <c r="AL949" s="19">
        <v>-69</v>
      </c>
      <c r="AM949" s="19">
        <v>-248.67</v>
      </c>
      <c r="AN949" s="19">
        <v>-542.57000000000005</v>
      </c>
      <c r="AO949" s="224">
        <v>-294.70999999999998</v>
      </c>
      <c r="AP949" s="224">
        <v>-347.62</v>
      </c>
      <c r="AQ949" s="56"/>
      <c r="AR949" s="56"/>
      <c r="AS949" s="56"/>
      <c r="AT949" s="56"/>
    </row>
    <row r="950" spans="1:46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9">
        <v>0</v>
      </c>
      <c r="AK950" s="19">
        <v>0</v>
      </c>
      <c r="AL950" s="19">
        <v>0</v>
      </c>
      <c r="AM950" s="19">
        <v>0</v>
      </c>
      <c r="AN950" s="19">
        <v>0</v>
      </c>
      <c r="AO950" s="224">
        <v>0</v>
      </c>
      <c r="AP950" s="224">
        <v>0</v>
      </c>
      <c r="AQ950" s="27"/>
      <c r="AR950" s="27"/>
      <c r="AS950" s="27"/>
      <c r="AT950" s="27"/>
    </row>
    <row r="951" spans="1:46" s="19" customFormat="1" x14ac:dyDescent="0.2">
      <c r="A951" s="28" t="s">
        <v>857</v>
      </c>
      <c r="B951" s="32"/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17">
        <v>0</v>
      </c>
      <c r="AM951" s="17">
        <v>0</v>
      </c>
      <c r="AN951" s="17">
        <v>0</v>
      </c>
      <c r="AO951" s="218">
        <v>0</v>
      </c>
      <c r="AP951" s="218">
        <v>0</v>
      </c>
      <c r="AQ951" s="27"/>
      <c r="AR951" s="27"/>
      <c r="AS951" s="27"/>
      <c r="AT951" s="27"/>
    </row>
    <row r="952" spans="1:46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0</v>
      </c>
      <c r="AM952" s="19">
        <v>0</v>
      </c>
      <c r="AN952" s="19">
        <v>0</v>
      </c>
      <c r="AO952" s="224">
        <v>0</v>
      </c>
      <c r="AP952" s="224">
        <v>0</v>
      </c>
      <c r="AQ952" s="27"/>
      <c r="AR952" s="27"/>
      <c r="AS952" s="27"/>
      <c r="AT952" s="27"/>
    </row>
    <row r="953" spans="1:46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224">
        <v>0</v>
      </c>
      <c r="AP953" s="224">
        <v>0</v>
      </c>
    </row>
    <row r="954" spans="1:46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  <c r="AK954" s="17">
        <v>0</v>
      </c>
      <c r="AL954" s="17">
        <v>0</v>
      </c>
      <c r="AM954" s="17">
        <v>0</v>
      </c>
      <c r="AN954" s="17">
        <v>0</v>
      </c>
      <c r="AO954" s="218">
        <v>0</v>
      </c>
      <c r="AP954" s="218">
        <v>0</v>
      </c>
    </row>
    <row r="955" spans="1:46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224">
        <v>0</v>
      </c>
      <c r="AP955" s="224">
        <v>0</v>
      </c>
      <c r="AQ955" s="56"/>
      <c r="AR955" s="56"/>
      <c r="AS955" s="56"/>
      <c r="AT955" s="56"/>
    </row>
    <row r="956" spans="1:46" s="19" customFormat="1" x14ac:dyDescent="0.2">
      <c r="A956" s="28" t="s">
        <v>447</v>
      </c>
      <c r="B956" s="32"/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6622.49</v>
      </c>
      <c r="R956" s="19">
        <v>5309.66</v>
      </c>
      <c r="S956" s="19">
        <v>6248.7</v>
      </c>
      <c r="T956" s="19">
        <v>6807.86</v>
      </c>
      <c r="U956" s="19">
        <v>6713.03</v>
      </c>
      <c r="V956" s="19">
        <v>7089.66</v>
      </c>
      <c r="W956" s="19">
        <v>8315.34</v>
      </c>
      <c r="X956" s="19">
        <v>7549.67</v>
      </c>
      <c r="Y956" s="19">
        <v>7906.06</v>
      </c>
      <c r="Z956" s="19">
        <v>7326.94</v>
      </c>
      <c r="AA956" s="19">
        <v>9431.11</v>
      </c>
      <c r="AB956" s="19">
        <v>6375.98</v>
      </c>
      <c r="AC956" s="19">
        <v>6213.71</v>
      </c>
      <c r="AD956" s="19">
        <v>6988.08</v>
      </c>
      <c r="AE956" s="19">
        <v>7932.79</v>
      </c>
      <c r="AF956" s="19">
        <v>7461.96</v>
      </c>
      <c r="AG956" s="19">
        <v>10408.83</v>
      </c>
      <c r="AH956" s="19">
        <v>9913.58</v>
      </c>
      <c r="AI956" s="19">
        <v>10825.33</v>
      </c>
      <c r="AJ956" s="19">
        <v>11525.97</v>
      </c>
      <c r="AK956" s="19">
        <v>12522.7</v>
      </c>
      <c r="AL956" s="19">
        <v>12631.45</v>
      </c>
      <c r="AM956" s="19">
        <v>13819.88</v>
      </c>
      <c r="AN956" s="19">
        <v>11237.24</v>
      </c>
      <c r="AO956" s="224">
        <v>12296.55</v>
      </c>
      <c r="AP956" s="224">
        <v>12580.75</v>
      </c>
    </row>
    <row r="957" spans="1:46" s="19" customFormat="1" x14ac:dyDescent="0.2">
      <c r="A957" s="28" t="s">
        <v>859</v>
      </c>
      <c r="B957" s="32"/>
      <c r="AC957" s="17">
        <v>442</v>
      </c>
      <c r="AD957" s="17">
        <v>489</v>
      </c>
      <c r="AE957" s="17">
        <v>522</v>
      </c>
      <c r="AF957" s="17">
        <v>555</v>
      </c>
      <c r="AG957" s="17">
        <v>689</v>
      </c>
      <c r="AH957" s="17">
        <v>684</v>
      </c>
      <c r="AI957" s="17">
        <v>738</v>
      </c>
      <c r="AJ957" s="17">
        <v>792</v>
      </c>
      <c r="AK957" s="17">
        <v>860</v>
      </c>
      <c r="AL957" s="17">
        <v>839</v>
      </c>
      <c r="AM957" s="17">
        <v>944</v>
      </c>
      <c r="AN957" s="17">
        <v>804</v>
      </c>
      <c r="AO957" s="218">
        <v>879</v>
      </c>
      <c r="AP957" s="218">
        <v>922</v>
      </c>
    </row>
    <row r="958" spans="1:46" s="19" customFormat="1" x14ac:dyDescent="0.2">
      <c r="A958" s="28" t="s">
        <v>448</v>
      </c>
      <c r="B958" s="32"/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-10</v>
      </c>
      <c r="S958" s="19">
        <v>-10</v>
      </c>
      <c r="T958" s="19">
        <v>-20</v>
      </c>
      <c r="U958" s="19">
        <v>-40</v>
      </c>
      <c r="V958" s="19">
        <v>0</v>
      </c>
      <c r="W958" s="19">
        <v>0</v>
      </c>
      <c r="X958" s="19">
        <v>-70</v>
      </c>
      <c r="Y958" s="19">
        <v>-80.099999999999994</v>
      </c>
      <c r="Z958" s="19">
        <v>-55.3</v>
      </c>
      <c r="AA958" s="19">
        <v>-90.15</v>
      </c>
      <c r="AB958" s="19">
        <v>0</v>
      </c>
      <c r="AC958" s="19">
        <v>-35</v>
      </c>
      <c r="AD958" s="19">
        <v>-10.17</v>
      </c>
      <c r="AE958" s="19">
        <v>-50</v>
      </c>
      <c r="AF958" s="19">
        <v>-60.3</v>
      </c>
      <c r="AG958" s="19">
        <v>-86.6</v>
      </c>
      <c r="AH958" s="19">
        <v>-30</v>
      </c>
      <c r="AI958" s="19">
        <v>-50</v>
      </c>
      <c r="AJ958" s="19">
        <v>-20</v>
      </c>
      <c r="AK958" s="19">
        <v>-35</v>
      </c>
      <c r="AL958" s="19">
        <v>-15.15</v>
      </c>
      <c r="AM958" s="19">
        <v>-68.900000000000006</v>
      </c>
      <c r="AN958" s="19">
        <v>-15.15</v>
      </c>
      <c r="AO958" s="224">
        <v>-60.71</v>
      </c>
      <c r="AP958" s="224">
        <v>0</v>
      </c>
    </row>
    <row r="959" spans="1:46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224">
        <v>0</v>
      </c>
      <c r="AP959" s="224">
        <v>0</v>
      </c>
    </row>
    <row r="960" spans="1:46" s="19" customFormat="1" x14ac:dyDescent="0.2">
      <c r="A960" s="28" t="s">
        <v>860</v>
      </c>
      <c r="B960" s="32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  <c r="AK960" s="17">
        <v>0</v>
      </c>
      <c r="AL960" s="17">
        <v>0</v>
      </c>
      <c r="AM960" s="17">
        <v>0</v>
      </c>
      <c r="AN960" s="17">
        <v>0</v>
      </c>
      <c r="AO960" s="218">
        <v>0</v>
      </c>
      <c r="AP960" s="218">
        <v>0</v>
      </c>
    </row>
    <row r="961" spans="1:46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224">
        <v>0</v>
      </c>
      <c r="AP961" s="224">
        <v>0</v>
      </c>
    </row>
    <row r="962" spans="1:46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224">
        <v>0</v>
      </c>
      <c r="AP962" s="224">
        <v>0</v>
      </c>
    </row>
    <row r="963" spans="1:46" s="19" customFormat="1" x14ac:dyDescent="0.2">
      <c r="A963" s="28" t="s">
        <v>861</v>
      </c>
      <c r="B963" s="32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  <c r="AK963" s="17">
        <v>0</v>
      </c>
      <c r="AL963" s="17">
        <v>0</v>
      </c>
      <c r="AM963" s="17">
        <v>0</v>
      </c>
      <c r="AN963" s="17">
        <v>0</v>
      </c>
      <c r="AO963" s="218">
        <v>0</v>
      </c>
      <c r="AP963" s="218">
        <v>0</v>
      </c>
    </row>
    <row r="964" spans="1:46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224">
        <v>0</v>
      </c>
      <c r="AP964" s="224">
        <v>0</v>
      </c>
    </row>
    <row r="965" spans="1:46" s="19" customFormat="1" x14ac:dyDescent="0.2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</row>
    <row r="966" spans="1:46" s="19" customFormat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</row>
    <row r="967" spans="1:46" ht="18" x14ac:dyDescent="0.25">
      <c r="A967" s="97" t="s">
        <v>453</v>
      </c>
      <c r="B967" s="50"/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40"/>
      <c r="AB967" s="19"/>
      <c r="AC967" s="56"/>
      <c r="AD967" s="56"/>
      <c r="AE967" s="56"/>
      <c r="AQ967" s="56"/>
      <c r="AR967" s="56"/>
      <c r="AS967" s="56"/>
      <c r="AT967" s="56"/>
    </row>
    <row r="968" spans="1:46" s="17" customFormat="1" x14ac:dyDescent="0.2">
      <c r="A968" s="28" t="s">
        <v>454</v>
      </c>
      <c r="B968" s="37"/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134227.71</v>
      </c>
      <c r="R968" s="27">
        <v>129171.79</v>
      </c>
      <c r="S968" s="27">
        <v>144036.01999999999</v>
      </c>
      <c r="T968" s="27">
        <v>152885.66</v>
      </c>
      <c r="U968" s="27">
        <v>154919.87</v>
      </c>
      <c r="V968" s="27">
        <v>165005.37</v>
      </c>
      <c r="W968" s="27">
        <v>161233.03</v>
      </c>
      <c r="X968" s="27">
        <v>171486.82</v>
      </c>
      <c r="Y968" s="27">
        <v>183442.68</v>
      </c>
      <c r="Z968" s="27">
        <v>174949.53</v>
      </c>
      <c r="AA968" s="27">
        <v>182699.83</v>
      </c>
      <c r="AB968" s="27">
        <v>182147.6</v>
      </c>
      <c r="AC968" s="27">
        <v>181638.87</v>
      </c>
      <c r="AD968" s="27">
        <v>176030.42</v>
      </c>
      <c r="AE968" s="27">
        <v>180827.65</v>
      </c>
      <c r="AF968" s="27">
        <v>193600.95</v>
      </c>
      <c r="AG968" s="27">
        <v>199506.35</v>
      </c>
      <c r="AH968" s="27">
        <v>206878.19</v>
      </c>
      <c r="AI968" s="27">
        <v>203225.47</v>
      </c>
      <c r="AJ968" s="27">
        <v>207901.37</v>
      </c>
      <c r="AK968" s="27">
        <v>207196.95</v>
      </c>
      <c r="AL968" s="27">
        <v>212369.59</v>
      </c>
      <c r="AM968" s="27">
        <v>243556.43</v>
      </c>
      <c r="AN968" s="27">
        <v>275773.71000000002</v>
      </c>
      <c r="AO968" s="27">
        <v>333756.25</v>
      </c>
      <c r="AP968" s="27">
        <v>416088.63</v>
      </c>
    </row>
    <row r="969" spans="1:46" s="17" customFormat="1" x14ac:dyDescent="0.2">
      <c r="A969" s="28" t="s">
        <v>455</v>
      </c>
      <c r="B969" s="37"/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394800</v>
      </c>
      <c r="R969" s="27">
        <v>396800</v>
      </c>
      <c r="S969" s="27">
        <v>426700</v>
      </c>
      <c r="T969" s="27">
        <v>446400</v>
      </c>
      <c r="U969" s="27">
        <v>456900</v>
      </c>
      <c r="V969" s="27">
        <v>476500</v>
      </c>
      <c r="W969" s="27">
        <v>496600</v>
      </c>
      <c r="X969" s="27">
        <v>504100</v>
      </c>
      <c r="Y969" s="27">
        <v>524100</v>
      </c>
      <c r="Z969" s="27">
        <v>537100</v>
      </c>
      <c r="AA969" s="27">
        <v>544900</v>
      </c>
      <c r="AB969" s="27">
        <v>556800</v>
      </c>
      <c r="AC969" s="27">
        <v>583200</v>
      </c>
      <c r="AD969" s="27">
        <v>605900</v>
      </c>
      <c r="AE969" s="27">
        <v>622300</v>
      </c>
      <c r="AF969" s="27">
        <v>636800</v>
      </c>
      <c r="AG969" s="27">
        <v>654300</v>
      </c>
      <c r="AH969" s="27">
        <v>664100</v>
      </c>
      <c r="AI969" s="27">
        <v>678600</v>
      </c>
      <c r="AJ969" s="27">
        <v>696800</v>
      </c>
      <c r="AK969" s="27">
        <v>719400</v>
      </c>
      <c r="AL969" s="27">
        <v>729800</v>
      </c>
      <c r="AM969" s="27">
        <v>853500</v>
      </c>
      <c r="AN969" s="27">
        <v>1023000</v>
      </c>
      <c r="AO969" s="27">
        <v>1240000</v>
      </c>
      <c r="AP969" s="27">
        <v>1421300</v>
      </c>
    </row>
    <row r="970" spans="1:46" s="17" customFormat="1" x14ac:dyDescent="0.2">
      <c r="A970" s="36" t="s">
        <v>456</v>
      </c>
      <c r="B970" s="37"/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475</v>
      </c>
      <c r="R970" s="17">
        <v>476</v>
      </c>
      <c r="S970" s="17">
        <v>506</v>
      </c>
      <c r="T970" s="17">
        <v>521</v>
      </c>
      <c r="U970" s="17">
        <v>529</v>
      </c>
      <c r="V970" s="17">
        <v>552</v>
      </c>
      <c r="W970" s="17">
        <v>579</v>
      </c>
      <c r="X970" s="17">
        <v>592</v>
      </c>
      <c r="Y970" s="17">
        <v>609</v>
      </c>
      <c r="Z970" s="17">
        <v>624</v>
      </c>
      <c r="AA970" s="17">
        <v>640</v>
      </c>
      <c r="AB970" s="17">
        <v>661</v>
      </c>
      <c r="AC970" s="17">
        <v>690</v>
      </c>
      <c r="AD970" s="17">
        <v>723</v>
      </c>
      <c r="AE970" s="17">
        <v>740</v>
      </c>
      <c r="AF970" s="17">
        <v>755</v>
      </c>
      <c r="AG970" s="17">
        <v>738</v>
      </c>
      <c r="AH970" s="17">
        <v>756</v>
      </c>
      <c r="AI970" s="17">
        <v>773</v>
      </c>
      <c r="AJ970" s="17">
        <v>751</v>
      </c>
      <c r="AK970" s="17">
        <v>765</v>
      </c>
      <c r="AL970" s="17">
        <v>784</v>
      </c>
      <c r="AM970" s="17">
        <v>1013</v>
      </c>
      <c r="AN970" s="17">
        <v>1329</v>
      </c>
      <c r="AO970" s="218">
        <v>1632</v>
      </c>
      <c r="AP970" s="218">
        <v>1946</v>
      </c>
    </row>
    <row r="971" spans="1:46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 spans="1:46" s="17" customFormat="1" x14ac:dyDescent="0.2">
      <c r="A972" s="28" t="s">
        <v>458</v>
      </c>
      <c r="B972" s="37"/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5517</v>
      </c>
      <c r="T972" s="19">
        <v>14908</v>
      </c>
      <c r="U972" s="19">
        <v>19736</v>
      </c>
      <c r="V972" s="19">
        <v>16764</v>
      </c>
      <c r="W972" s="19">
        <v>26236</v>
      </c>
      <c r="X972" s="19">
        <v>5631</v>
      </c>
      <c r="Y972" s="19">
        <v>15376</v>
      </c>
      <c r="Z972" s="19">
        <v>8307</v>
      </c>
      <c r="AA972" s="19">
        <v>16507</v>
      </c>
      <c r="AB972" s="19">
        <v>18012</v>
      </c>
      <c r="AC972" s="19">
        <v>28591</v>
      </c>
      <c r="AD972" s="19">
        <v>13645</v>
      </c>
      <c r="AE972" s="19">
        <v>17193</v>
      </c>
      <c r="AF972" s="19">
        <v>18693</v>
      </c>
      <c r="AG972" s="19">
        <v>10443</v>
      </c>
      <c r="AH972" s="19">
        <v>9852</v>
      </c>
      <c r="AI972" s="19">
        <v>14487</v>
      </c>
      <c r="AJ972" s="19">
        <v>12023</v>
      </c>
      <c r="AK972" s="19">
        <v>11234</v>
      </c>
      <c r="AL972" s="19">
        <v>11203</v>
      </c>
      <c r="AM972" s="19">
        <v>12154</v>
      </c>
      <c r="AN972" s="19">
        <v>14428</v>
      </c>
      <c r="AO972" s="224">
        <v>9674</v>
      </c>
      <c r="AP972" s="224">
        <v>18154</v>
      </c>
    </row>
    <row r="973" spans="1:46" s="17" customFormat="1" x14ac:dyDescent="0.2">
      <c r="A973" s="28" t="s">
        <v>459</v>
      </c>
      <c r="B973" s="37"/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1647</v>
      </c>
      <c r="V973" s="19">
        <v>1436</v>
      </c>
      <c r="W973" s="19">
        <v>65</v>
      </c>
      <c r="X973" s="19">
        <v>14023</v>
      </c>
      <c r="Y973" s="19">
        <v>1231</v>
      </c>
      <c r="Z973" s="19">
        <v>10524</v>
      </c>
      <c r="AA973" s="19">
        <v>554</v>
      </c>
      <c r="AB973" s="19">
        <v>1175</v>
      </c>
      <c r="AC973" s="19">
        <v>0</v>
      </c>
      <c r="AD973" s="19">
        <v>7420</v>
      </c>
      <c r="AE973" s="19">
        <v>0</v>
      </c>
      <c r="AF973" s="19">
        <v>1406</v>
      </c>
      <c r="AG973" s="19">
        <v>1619</v>
      </c>
      <c r="AH973" s="19">
        <v>3908</v>
      </c>
      <c r="AI973" s="19">
        <v>3178</v>
      </c>
      <c r="AJ973" s="19">
        <v>1844</v>
      </c>
      <c r="AK973" s="19">
        <v>3081</v>
      </c>
      <c r="AL973" s="19">
        <v>4165</v>
      </c>
      <c r="AM973" s="19">
        <v>1743</v>
      </c>
      <c r="AN973" s="19">
        <v>3555</v>
      </c>
      <c r="AO973" s="224">
        <v>3165</v>
      </c>
      <c r="AP973" s="224">
        <v>2163</v>
      </c>
    </row>
    <row r="974" spans="1:46" s="17" customFormat="1" x14ac:dyDescent="0.2">
      <c r="A974" s="28" t="s">
        <v>460</v>
      </c>
      <c r="B974" s="37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1180</v>
      </c>
      <c r="X974" s="19">
        <v>0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6992</v>
      </c>
      <c r="AF974" s="19">
        <v>0</v>
      </c>
      <c r="AG974" s="19">
        <v>1225</v>
      </c>
      <c r="AH974" s="19">
        <v>946</v>
      </c>
      <c r="AI974" s="19">
        <v>2751</v>
      </c>
      <c r="AJ974" s="19">
        <v>738</v>
      </c>
      <c r="AK974" s="19">
        <v>1987</v>
      </c>
      <c r="AL974" s="19">
        <v>2664</v>
      </c>
      <c r="AM974" s="19">
        <v>3458</v>
      </c>
      <c r="AN974" s="19">
        <v>1128</v>
      </c>
      <c r="AO974" s="224">
        <v>1775</v>
      </c>
      <c r="AP974" s="224">
        <v>2706</v>
      </c>
    </row>
    <row r="975" spans="1:46" s="17" customFormat="1" x14ac:dyDescent="0.2">
      <c r="A975" s="28" t="s">
        <v>461</v>
      </c>
      <c r="B975" s="37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690</v>
      </c>
      <c r="Y975" s="19">
        <v>0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7118</v>
      </c>
      <c r="AG975" s="19">
        <v>0</v>
      </c>
      <c r="AH975" s="19">
        <v>1319</v>
      </c>
      <c r="AI975" s="19">
        <v>1001</v>
      </c>
      <c r="AJ975" s="19">
        <v>1898</v>
      </c>
      <c r="AK975" s="19">
        <v>788</v>
      </c>
      <c r="AL975" s="19">
        <v>2160</v>
      </c>
      <c r="AM975" s="19">
        <v>2151</v>
      </c>
      <c r="AN975" s="19">
        <v>3705</v>
      </c>
      <c r="AO975" s="224">
        <v>1177</v>
      </c>
      <c r="AP975" s="224">
        <v>1918</v>
      </c>
    </row>
    <row r="976" spans="1:46" s="17" customFormat="1" x14ac:dyDescent="0.2">
      <c r="A976" s="19" t="s">
        <v>462</v>
      </c>
      <c r="B976" s="37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1424</v>
      </c>
      <c r="Z976" s="19">
        <v>0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7250</v>
      </c>
      <c r="AH976" s="19">
        <v>0</v>
      </c>
      <c r="AI976" s="19">
        <v>884</v>
      </c>
      <c r="AJ976" s="19">
        <v>0</v>
      </c>
      <c r="AK976" s="19">
        <v>1995</v>
      </c>
      <c r="AL976" s="19">
        <v>841</v>
      </c>
      <c r="AM976" s="19">
        <v>2337</v>
      </c>
      <c r="AN976" s="19">
        <v>998</v>
      </c>
      <c r="AO976" s="224">
        <v>2584</v>
      </c>
      <c r="AP976" s="224">
        <v>1237</v>
      </c>
    </row>
    <row r="977" spans="1:46" ht="15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1474</v>
      </c>
      <c r="AA977" s="19">
        <v>0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7379</v>
      </c>
      <c r="AI977" s="19">
        <v>0</v>
      </c>
      <c r="AJ977" s="19">
        <v>938</v>
      </c>
      <c r="AK977" s="19">
        <v>0</v>
      </c>
      <c r="AL977" s="19">
        <v>1077</v>
      </c>
      <c r="AM977" s="19">
        <v>893</v>
      </c>
      <c r="AN977" s="19">
        <v>2525</v>
      </c>
      <c r="AO977" s="224">
        <v>1030</v>
      </c>
      <c r="AP977" s="224">
        <v>2743</v>
      </c>
      <c r="AQ977" s="56"/>
      <c r="AR977" s="56"/>
      <c r="AS977" s="56"/>
      <c r="AT977" s="56"/>
    </row>
    <row r="978" spans="1:46" ht="18" x14ac:dyDescent="0.25">
      <c r="A978" s="28" t="s">
        <v>465</v>
      </c>
      <c r="B978" s="51"/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5010</v>
      </c>
      <c r="V978" s="19">
        <v>5255</v>
      </c>
      <c r="W978" s="19">
        <v>2587</v>
      </c>
      <c r="X978" s="19">
        <v>16193</v>
      </c>
      <c r="Y978" s="19">
        <v>3493</v>
      </c>
      <c r="Z978" s="19">
        <v>12380</v>
      </c>
      <c r="AA978" s="19">
        <v>3219</v>
      </c>
      <c r="AB978" s="19">
        <v>4141</v>
      </c>
      <c r="AC978" s="19">
        <v>3712</v>
      </c>
      <c r="AD978" s="19">
        <v>10810</v>
      </c>
      <c r="AE978" s="19">
        <v>8300</v>
      </c>
      <c r="AF978" s="19">
        <v>9186</v>
      </c>
      <c r="AG978" s="19">
        <v>10094</v>
      </c>
      <c r="AH978" s="19">
        <v>13552</v>
      </c>
      <c r="AI978" s="19">
        <v>7814</v>
      </c>
      <c r="AJ978" s="19">
        <v>5418</v>
      </c>
      <c r="AK978" s="19">
        <v>7850</v>
      </c>
      <c r="AL978" s="19">
        <v>10908</v>
      </c>
      <c r="AM978" s="19">
        <v>10583</v>
      </c>
      <c r="AN978" s="19">
        <v>11911</v>
      </c>
      <c r="AO978" s="224">
        <v>9731</v>
      </c>
      <c r="AP978" s="224">
        <v>10769</v>
      </c>
      <c r="AQ978" s="56"/>
      <c r="AR978" s="56"/>
      <c r="AS978" s="56"/>
      <c r="AT978" s="56"/>
    </row>
    <row r="979" spans="1:46" ht="15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2170</v>
      </c>
      <c r="Y979" s="19">
        <v>2262</v>
      </c>
      <c r="Z979" s="19">
        <v>1474</v>
      </c>
      <c r="AA979" s="19">
        <v>1138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7780</v>
      </c>
      <c r="AG979" s="19">
        <v>7250</v>
      </c>
      <c r="AH979" s="19">
        <v>8698</v>
      </c>
      <c r="AI979" s="19">
        <v>1885</v>
      </c>
      <c r="AJ979" s="19">
        <v>2836</v>
      </c>
      <c r="AK979" s="19">
        <v>2782</v>
      </c>
      <c r="AL979" s="19">
        <v>4079</v>
      </c>
      <c r="AM979" s="19">
        <v>5381</v>
      </c>
      <c r="AN979" s="19">
        <v>7228</v>
      </c>
      <c r="AO979" s="224">
        <v>4791</v>
      </c>
      <c r="AP979" s="224">
        <v>5899</v>
      </c>
      <c r="AQ979" s="56"/>
      <c r="AR979" s="56"/>
      <c r="AS979" s="56"/>
      <c r="AT979" s="56"/>
    </row>
    <row r="980" spans="1:46" ht="15" x14ac:dyDescent="0.25">
      <c r="A980" s="49" t="s">
        <v>467</v>
      </c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Q980" s="18"/>
      <c r="AR980" s="18"/>
      <c r="AS980" s="18"/>
      <c r="AT980" s="18"/>
    </row>
    <row r="981" spans="1:46" x14ac:dyDescent="0.2">
      <c r="A981" s="36" t="s">
        <v>468</v>
      </c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443</v>
      </c>
      <c r="R981" s="17">
        <v>458</v>
      </c>
      <c r="S981" s="17">
        <v>487</v>
      </c>
      <c r="T981" s="17">
        <v>495</v>
      </c>
      <c r="U981" s="17">
        <v>500</v>
      </c>
      <c r="V981" s="17">
        <v>532</v>
      </c>
      <c r="W981" s="17">
        <v>554</v>
      </c>
      <c r="X981" s="17">
        <v>573</v>
      </c>
      <c r="Y981" s="17">
        <v>589</v>
      </c>
      <c r="Z981" s="17">
        <v>599</v>
      </c>
      <c r="AA981" s="17">
        <v>617</v>
      </c>
      <c r="AB981" s="17">
        <v>639</v>
      </c>
      <c r="AC981" s="17">
        <v>661</v>
      </c>
      <c r="AD981" s="17">
        <v>702</v>
      </c>
      <c r="AE981" s="17">
        <v>716</v>
      </c>
      <c r="AF981" s="17">
        <v>723</v>
      </c>
      <c r="AG981" s="17">
        <v>707</v>
      </c>
      <c r="AH981" s="17">
        <v>729</v>
      </c>
      <c r="AI981" s="17">
        <v>741</v>
      </c>
      <c r="AJ981" s="17">
        <v>724</v>
      </c>
      <c r="AK981" s="17">
        <v>732</v>
      </c>
      <c r="AL981" s="17">
        <v>749</v>
      </c>
      <c r="AM981" s="17">
        <v>974</v>
      </c>
      <c r="AN981" s="17">
        <v>1284</v>
      </c>
      <c r="AO981" s="218">
        <v>1597</v>
      </c>
      <c r="AP981" s="218">
        <v>1900</v>
      </c>
      <c r="AQ981" s="18"/>
      <c r="AR981" s="18"/>
      <c r="AS981" s="18"/>
      <c r="AT981" s="18"/>
    </row>
    <row r="982" spans="1:46" x14ac:dyDescent="0.2">
      <c r="A982" s="36" t="s">
        <v>469</v>
      </c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13</v>
      </c>
      <c r="T982" s="17">
        <v>17</v>
      </c>
      <c r="U982" s="17">
        <v>21</v>
      </c>
      <c r="V982" s="17">
        <v>12</v>
      </c>
      <c r="W982" s="17">
        <v>20</v>
      </c>
      <c r="X982" s="17">
        <v>12</v>
      </c>
      <c r="Y982" s="17">
        <v>14</v>
      </c>
      <c r="Z982" s="17">
        <v>17</v>
      </c>
      <c r="AA982" s="17">
        <v>17</v>
      </c>
      <c r="AB982" s="17">
        <v>15</v>
      </c>
      <c r="AC982" s="17">
        <v>23</v>
      </c>
      <c r="AD982" s="17">
        <v>13</v>
      </c>
      <c r="AE982" s="17">
        <v>20</v>
      </c>
      <c r="AF982" s="17">
        <v>26</v>
      </c>
      <c r="AG982" s="17">
        <v>25</v>
      </c>
      <c r="AH982" s="17">
        <v>16</v>
      </c>
      <c r="AI982" s="17">
        <v>22</v>
      </c>
      <c r="AJ982" s="17">
        <v>19</v>
      </c>
      <c r="AK982" s="17">
        <v>22</v>
      </c>
      <c r="AL982" s="17">
        <v>19</v>
      </c>
      <c r="AM982" s="17">
        <v>24</v>
      </c>
      <c r="AN982" s="17">
        <v>26</v>
      </c>
      <c r="AO982" s="218">
        <v>24</v>
      </c>
      <c r="AP982" s="218">
        <v>33</v>
      </c>
      <c r="AQ982" s="18"/>
      <c r="AR982" s="18"/>
      <c r="AS982" s="18"/>
      <c r="AT982" s="18"/>
    </row>
    <row r="983" spans="1:46" x14ac:dyDescent="0.2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3</v>
      </c>
      <c r="V983" s="17">
        <v>3</v>
      </c>
      <c r="W983" s="17">
        <v>1</v>
      </c>
      <c r="X983" s="17">
        <v>4</v>
      </c>
      <c r="Y983" s="17">
        <v>3</v>
      </c>
      <c r="Z983" s="17">
        <v>5</v>
      </c>
      <c r="AA983" s="17">
        <v>1</v>
      </c>
      <c r="AB983" s="17">
        <v>2</v>
      </c>
      <c r="AC983" s="17">
        <v>0</v>
      </c>
      <c r="AD983" s="17">
        <v>3</v>
      </c>
      <c r="AE983" s="17">
        <v>0</v>
      </c>
      <c r="AF983" s="17">
        <v>3</v>
      </c>
      <c r="AG983" s="17">
        <v>2</v>
      </c>
      <c r="AH983" s="17">
        <v>6</v>
      </c>
      <c r="AI983" s="17">
        <v>5</v>
      </c>
      <c r="AJ983" s="17">
        <v>4</v>
      </c>
      <c r="AK983" s="17">
        <v>4</v>
      </c>
      <c r="AL983" s="17">
        <v>7</v>
      </c>
      <c r="AM983" s="17">
        <v>3</v>
      </c>
      <c r="AN983" s="17">
        <v>8</v>
      </c>
      <c r="AO983" s="218">
        <v>3</v>
      </c>
      <c r="AP983" s="218">
        <v>4</v>
      </c>
    </row>
    <row r="984" spans="1:46" ht="18" x14ac:dyDescent="0.25">
      <c r="A984" s="36" t="s">
        <v>471</v>
      </c>
      <c r="B984" s="51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2</v>
      </c>
      <c r="X984" s="17">
        <v>0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2</v>
      </c>
      <c r="AF984" s="17">
        <v>0</v>
      </c>
      <c r="AG984" s="17">
        <v>2</v>
      </c>
      <c r="AH984" s="17">
        <v>1</v>
      </c>
      <c r="AI984" s="17">
        <v>3</v>
      </c>
      <c r="AJ984" s="17">
        <v>1</v>
      </c>
      <c r="AK984" s="17">
        <v>4</v>
      </c>
      <c r="AL984" s="17">
        <v>3</v>
      </c>
      <c r="AM984" s="17">
        <v>5</v>
      </c>
      <c r="AN984" s="17">
        <v>1</v>
      </c>
      <c r="AO984" s="218">
        <v>3</v>
      </c>
      <c r="AP984" s="218">
        <v>2</v>
      </c>
    </row>
    <row r="985" spans="1:46" s="17" customFormat="1" x14ac:dyDescent="0.2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1</v>
      </c>
      <c r="Y985" s="17">
        <v>0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2</v>
      </c>
      <c r="AG985" s="17">
        <v>0</v>
      </c>
      <c r="AH985" s="17">
        <v>2</v>
      </c>
      <c r="AI985" s="17">
        <v>1</v>
      </c>
      <c r="AJ985" s="17">
        <v>2</v>
      </c>
      <c r="AK985" s="17">
        <v>1</v>
      </c>
      <c r="AL985" s="17">
        <v>4</v>
      </c>
      <c r="AM985" s="17">
        <v>2</v>
      </c>
      <c r="AN985" s="17">
        <v>5</v>
      </c>
      <c r="AO985" s="218">
        <v>1</v>
      </c>
      <c r="AP985" s="218">
        <v>3</v>
      </c>
    </row>
    <row r="986" spans="1:46" s="19" customFormat="1" x14ac:dyDescent="0.2">
      <c r="A986" s="17" t="s">
        <v>473</v>
      </c>
      <c r="B986" s="32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2</v>
      </c>
      <c r="Z986" s="17">
        <v>0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2</v>
      </c>
      <c r="AH986" s="17">
        <v>0</v>
      </c>
      <c r="AI986" s="17">
        <v>1</v>
      </c>
      <c r="AJ986" s="17">
        <v>0</v>
      </c>
      <c r="AK986" s="17">
        <v>2</v>
      </c>
      <c r="AL986" s="17">
        <v>1</v>
      </c>
      <c r="AM986" s="17">
        <v>4</v>
      </c>
      <c r="AN986" s="17">
        <v>1</v>
      </c>
      <c r="AO986" s="218">
        <v>3</v>
      </c>
      <c r="AP986" s="218">
        <v>1</v>
      </c>
    </row>
    <row r="987" spans="1:46" x14ac:dyDescent="0.2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2</v>
      </c>
      <c r="AA987" s="17">
        <v>0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2</v>
      </c>
      <c r="AI987" s="17">
        <v>0</v>
      </c>
      <c r="AJ987" s="17">
        <v>1</v>
      </c>
      <c r="AK987" s="17">
        <v>0</v>
      </c>
      <c r="AL987" s="17">
        <v>1</v>
      </c>
      <c r="AM987" s="17">
        <v>1</v>
      </c>
      <c r="AN987" s="17">
        <v>4</v>
      </c>
      <c r="AO987" s="218">
        <v>1</v>
      </c>
      <c r="AP987" s="218">
        <v>3</v>
      </c>
    </row>
    <row r="988" spans="1:46" s="17" customFormat="1" x14ac:dyDescent="0.2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8</v>
      </c>
      <c r="V988" s="17">
        <v>8</v>
      </c>
      <c r="W988" s="17">
        <v>5</v>
      </c>
      <c r="X988" s="17">
        <v>7</v>
      </c>
      <c r="Y988" s="17">
        <v>6</v>
      </c>
      <c r="Z988" s="17">
        <v>8</v>
      </c>
      <c r="AA988" s="17">
        <v>6</v>
      </c>
      <c r="AB988" s="17">
        <v>7</v>
      </c>
      <c r="AC988" s="17">
        <v>6</v>
      </c>
      <c r="AD988" s="17">
        <v>8</v>
      </c>
      <c r="AE988" s="17">
        <v>4</v>
      </c>
      <c r="AF988" s="17">
        <v>6</v>
      </c>
      <c r="AG988" s="17">
        <v>6</v>
      </c>
      <c r="AH988" s="17">
        <v>11</v>
      </c>
      <c r="AI988" s="17">
        <v>10</v>
      </c>
      <c r="AJ988" s="17">
        <v>8</v>
      </c>
      <c r="AK988" s="17">
        <v>11</v>
      </c>
      <c r="AL988" s="17">
        <v>16</v>
      </c>
      <c r="AM988" s="17">
        <v>15</v>
      </c>
      <c r="AN988" s="17">
        <v>19</v>
      </c>
      <c r="AO988" s="218">
        <v>11</v>
      </c>
      <c r="AP988" s="218">
        <v>13</v>
      </c>
    </row>
    <row r="989" spans="1:46" s="17" customFormat="1" x14ac:dyDescent="0.2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3</v>
      </c>
      <c r="Y989" s="17">
        <v>3</v>
      </c>
      <c r="Z989" s="17">
        <v>2</v>
      </c>
      <c r="AA989" s="17">
        <v>2</v>
      </c>
      <c r="AB989" s="17">
        <v>4</v>
      </c>
      <c r="AC989" s="17">
        <v>5</v>
      </c>
      <c r="AD989" s="17">
        <v>5</v>
      </c>
      <c r="AE989" s="17">
        <v>2</v>
      </c>
      <c r="AF989" s="17">
        <v>3</v>
      </c>
      <c r="AG989" s="17">
        <v>2</v>
      </c>
      <c r="AH989" s="17">
        <v>4</v>
      </c>
      <c r="AI989" s="17">
        <v>2</v>
      </c>
      <c r="AJ989" s="17">
        <v>3</v>
      </c>
      <c r="AK989" s="17">
        <v>3</v>
      </c>
      <c r="AL989" s="17">
        <v>6</v>
      </c>
      <c r="AM989" s="17">
        <v>7</v>
      </c>
      <c r="AN989" s="17">
        <v>10</v>
      </c>
      <c r="AO989" s="218">
        <v>5</v>
      </c>
      <c r="AP989" s="218">
        <v>7</v>
      </c>
    </row>
    <row r="990" spans="1:46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88"/>
      <c r="AB990" s="18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</row>
    <row r="991" spans="1:46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88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 spans="1:46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88"/>
      <c r="AC992" s="56"/>
      <c r="AD992" s="56"/>
      <c r="AE992" s="56"/>
      <c r="AO992" s="218"/>
      <c r="AP992" s="218"/>
    </row>
    <row r="993" spans="1:42" s="17" customFormat="1" x14ac:dyDescent="0.2">
      <c r="A993" s="16" t="s">
        <v>480</v>
      </c>
      <c r="B993" s="37"/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0.99986816663739997</v>
      </c>
      <c r="R993" s="18">
        <v>0.99986991305859996</v>
      </c>
      <c r="S993" s="18">
        <v>0.99987479654440004</v>
      </c>
      <c r="T993" s="18">
        <v>0.99987919787390001</v>
      </c>
      <c r="U993" s="18">
        <v>0.9998818967384</v>
      </c>
      <c r="V993" s="18">
        <v>0.99988593806439996</v>
      </c>
      <c r="W993" s="18">
        <v>0.99988973425960004</v>
      </c>
      <c r="X993" s="18">
        <v>0.99989282077849995</v>
      </c>
      <c r="Y993" s="18">
        <v>0.9745265541375</v>
      </c>
      <c r="Z993" s="18">
        <v>0.94223899035089997</v>
      </c>
      <c r="AA993" s="18">
        <v>0.91739851678380002</v>
      </c>
      <c r="AB993" s="18">
        <v>0.89081425581840001</v>
      </c>
      <c r="AC993" s="18">
        <v>0.86313401936309997</v>
      </c>
      <c r="AD993" s="18">
        <v>0.82848764753320003</v>
      </c>
      <c r="AE993" s="18">
        <v>0.79888283996819998</v>
      </c>
      <c r="AF993" s="18">
        <v>0.77094251612020004</v>
      </c>
      <c r="AG993" s="18">
        <v>0.72501818181819999</v>
      </c>
      <c r="AH993" s="18">
        <v>0.70129008581749996</v>
      </c>
      <c r="AI993" s="18">
        <v>0.67708945734949999</v>
      </c>
      <c r="AJ993" s="18">
        <v>0.60907082121279998</v>
      </c>
      <c r="AK993" s="18">
        <v>0.58142401586409997</v>
      </c>
      <c r="AL993" s="18">
        <v>0.56273502049309998</v>
      </c>
      <c r="AM993" s="18">
        <v>0.54509089067799998</v>
      </c>
      <c r="AN993" s="18">
        <v>0.52644755897009998</v>
      </c>
      <c r="AO993" s="220">
        <v>0.47609013828609997</v>
      </c>
      <c r="AP993" s="220">
        <v>0.45692692765670001</v>
      </c>
    </row>
    <row r="994" spans="1:42" s="17" customFormat="1" x14ac:dyDescent="0.2">
      <c r="A994" s="16" t="s">
        <v>481</v>
      </c>
      <c r="B994" s="37"/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1.3183336263000001E-4</v>
      </c>
      <c r="R994" s="18">
        <v>1.3008694143899999E-4</v>
      </c>
      <c r="S994" s="18">
        <v>1.2520345561499999E-4</v>
      </c>
      <c r="T994" s="18">
        <v>1.2080212611699999E-4</v>
      </c>
      <c r="U994" s="18">
        <v>1.18103261618E-4</v>
      </c>
      <c r="V994" s="18">
        <v>1.1406193563099999E-4</v>
      </c>
      <c r="W994" s="18">
        <v>1.10265740434E-4</v>
      </c>
      <c r="X994" s="18">
        <v>1.07179221522E-4</v>
      </c>
      <c r="Y994" s="18">
        <v>2.547344586249E-2</v>
      </c>
      <c r="Z994" s="18">
        <v>5.7761009649089999E-2</v>
      </c>
      <c r="AA994" s="18">
        <v>8.2601483216240001E-2</v>
      </c>
      <c r="AB994" s="18">
        <v>0.1091857441816</v>
      </c>
      <c r="AC994" s="18">
        <v>0.1368659806369</v>
      </c>
      <c r="AD994" s="18">
        <v>0.17151235246679999</v>
      </c>
      <c r="AE994" s="18">
        <v>0.2011171600318</v>
      </c>
      <c r="AF994" s="18">
        <v>0.22905748387979999</v>
      </c>
      <c r="AG994" s="18">
        <v>0.27498181818180001</v>
      </c>
      <c r="AH994" s="18">
        <v>0.29870991418249998</v>
      </c>
      <c r="AI994" s="18">
        <v>0.32291054265050001</v>
      </c>
      <c r="AJ994" s="18">
        <v>0.39092917878720002</v>
      </c>
      <c r="AK994" s="18">
        <v>0.41857598413590003</v>
      </c>
      <c r="AL994" s="18">
        <v>0.43726497950690002</v>
      </c>
      <c r="AM994" s="18">
        <v>0.45490910932200002</v>
      </c>
      <c r="AN994" s="18">
        <v>0.47355244102990002</v>
      </c>
      <c r="AO994" s="220">
        <v>0.52390986171389997</v>
      </c>
      <c r="AP994" s="220">
        <v>0.54307307234330005</v>
      </c>
    </row>
    <row r="995" spans="1:42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220">
        <v>0</v>
      </c>
      <c r="AP995" s="220">
        <v>0</v>
      </c>
    </row>
    <row r="996" spans="1:42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C996" s="7"/>
      <c r="AD996" s="7"/>
      <c r="AE996" s="7"/>
      <c r="AF996" s="18"/>
      <c r="AG996" s="18"/>
      <c r="AH996" s="18"/>
      <c r="AI996" s="18"/>
      <c r="AJ996" s="18"/>
      <c r="AK996" s="18"/>
      <c r="AL996" s="18"/>
      <c r="AM996" s="18"/>
      <c r="AN996" s="18"/>
      <c r="AO996" s="220"/>
      <c r="AP996" s="220"/>
    </row>
    <row r="997" spans="1:42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45"/>
      <c r="AC997" s="7"/>
      <c r="AD997" s="7"/>
      <c r="AE997" s="7"/>
      <c r="AF997" s="18"/>
      <c r="AG997" s="18"/>
      <c r="AH997" s="18"/>
      <c r="AI997" s="18"/>
      <c r="AJ997" s="18"/>
      <c r="AK997" s="18"/>
      <c r="AL997" s="18"/>
      <c r="AM997" s="18"/>
      <c r="AN997" s="18"/>
      <c r="AO997" s="220"/>
      <c r="AP997" s="220"/>
    </row>
    <row r="998" spans="1:42" s="18" customFormat="1" x14ac:dyDescent="0.2">
      <c r="A998" s="148" t="s">
        <v>1809</v>
      </c>
      <c r="B998" s="59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2.3600567634089999E-2</v>
      </c>
      <c r="R998" s="18">
        <v>2.3478092372610001E-2</v>
      </c>
      <c r="S998" s="18">
        <v>2.397376327481E-2</v>
      </c>
      <c r="T998" s="18">
        <v>2.3790866775770001E-2</v>
      </c>
      <c r="U998" s="18">
        <v>2.375429691935E-2</v>
      </c>
      <c r="V998" s="18">
        <v>2.628624207507E-2</v>
      </c>
      <c r="W998" s="18">
        <v>2.784733441277E-2</v>
      </c>
      <c r="X998" s="18">
        <v>2.4898535906569999E-2</v>
      </c>
      <c r="Y998" s="18">
        <v>2.6480015511960001E-2</v>
      </c>
      <c r="Z998" s="18">
        <v>2.5853043685049999E-2</v>
      </c>
      <c r="AA998" s="18">
        <v>2.6129798209130001E-2</v>
      </c>
      <c r="AB998" s="18">
        <v>2.6053881248020001E-2</v>
      </c>
      <c r="AC998" s="18">
        <v>2.5676273140999999E-2</v>
      </c>
      <c r="AD998" s="18">
        <v>2.559089451527E-2</v>
      </c>
      <c r="AE998" s="18">
        <v>2.5411324319840001E-2</v>
      </c>
      <c r="AF998" s="18">
        <v>2.575631702924E-2</v>
      </c>
      <c r="AG998" s="18">
        <v>2.6195842424900001E-2</v>
      </c>
      <c r="AH998" s="18">
        <v>2.7242655315269999E-2</v>
      </c>
      <c r="AI998" s="18">
        <v>2.8440284131099999E-2</v>
      </c>
      <c r="AJ998" s="18">
        <v>2.8097292656139999E-2</v>
      </c>
      <c r="AK998" s="18">
        <v>2.719953512945E-2</v>
      </c>
      <c r="AL998" s="18">
        <v>2.6237936729269998E-2</v>
      </c>
      <c r="AM998" s="18">
        <v>2.5538373183539999E-2</v>
      </c>
      <c r="AN998" s="18">
        <v>2.595448711656E-2</v>
      </c>
      <c r="AO998" s="220">
        <v>2.7628037415130001E-2</v>
      </c>
      <c r="AP998" s="220">
        <v>2.8232536271250001E-2</v>
      </c>
    </row>
    <row r="999" spans="1:42" s="18" customFormat="1" x14ac:dyDescent="0.2">
      <c r="A999" s="148" t="s">
        <v>1807</v>
      </c>
      <c r="B999" s="59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1.6795865633069999E-2</v>
      </c>
      <c r="R999" s="18">
        <v>9.5999999999999992E-3</v>
      </c>
      <c r="S999" s="18">
        <v>2.7602905569009999E-2</v>
      </c>
      <c r="T999" s="18">
        <v>2.1538461538460001E-2</v>
      </c>
      <c r="U999" s="18">
        <v>2.2457067371199999E-2</v>
      </c>
      <c r="V999" s="18">
        <v>3.8266741699490001E-2</v>
      </c>
      <c r="W999" s="18">
        <v>3.3301617507140002E-2</v>
      </c>
      <c r="X999" s="18">
        <v>3.4218289085549997E-2</v>
      </c>
      <c r="Y999" s="18">
        <v>1.7661900756940001E-2</v>
      </c>
      <c r="Z999" s="18">
        <v>8.897676717746E-3</v>
      </c>
      <c r="AA999" s="18">
        <v>9.4007050528790003E-3</v>
      </c>
      <c r="AB999" s="18">
        <v>1.172707889126E-2</v>
      </c>
      <c r="AC999" s="18">
        <v>8.2886396879570008E-3</v>
      </c>
      <c r="AD999" s="18">
        <v>1.423877327492E-2</v>
      </c>
      <c r="AE999" s="18">
        <v>1.019607843137E-2</v>
      </c>
      <c r="AF999" s="18">
        <v>1.126213592233E-2</v>
      </c>
      <c r="AG999" s="18">
        <v>1.9085663559700001E-2</v>
      </c>
      <c r="AH999" s="18">
        <v>1.475548060708E-2</v>
      </c>
      <c r="AI999" s="18">
        <v>7.3529411764710001E-3</v>
      </c>
      <c r="AJ999" s="18">
        <v>6.9475571492600002E-3</v>
      </c>
      <c r="AK999" s="18">
        <v>7.8694258233749995E-3</v>
      </c>
      <c r="AL999" s="18">
        <v>7.7487765089719997E-3</v>
      </c>
      <c r="AM999" s="18">
        <v>1.7642341619889999E-2</v>
      </c>
      <c r="AN999" s="18">
        <v>2.522202486679E-2</v>
      </c>
      <c r="AO999" s="220">
        <v>3.3134526176280002E-2</v>
      </c>
      <c r="AP999" s="220">
        <v>4.1791044776120001E-2</v>
      </c>
    </row>
    <row r="1000" spans="1:42" s="147" customFormat="1" x14ac:dyDescent="0.2">
      <c r="A1000" s="145" t="s">
        <v>1808</v>
      </c>
      <c r="B1000" s="146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734.69704347360005</v>
      </c>
      <c r="R1000" s="147">
        <v>734.84978572069997</v>
      </c>
      <c r="S1000" s="147">
        <v>736.25287616829996</v>
      </c>
      <c r="T1000" s="147">
        <v>737.07192233830006</v>
      </c>
      <c r="U1000" s="147">
        <v>735.85901105350001</v>
      </c>
      <c r="V1000" s="147">
        <v>735.0717847331</v>
      </c>
      <c r="W1000" s="147">
        <v>735.01727345270001</v>
      </c>
      <c r="X1000" s="147">
        <v>735.40362838670001</v>
      </c>
      <c r="Y1000" s="147">
        <v>733.55337392909996</v>
      </c>
      <c r="Z1000" s="147">
        <v>734.08925163510003</v>
      </c>
      <c r="AA1000" s="147">
        <v>732.92686945629998</v>
      </c>
      <c r="AB1000" s="147">
        <v>730.97877321860005</v>
      </c>
      <c r="AC1000" s="147">
        <v>732.31201603600005</v>
      </c>
      <c r="AD1000" s="147">
        <v>733.41177370310004</v>
      </c>
      <c r="AE1000" s="147">
        <v>733.31109843590002</v>
      </c>
      <c r="AF1000" s="147">
        <v>733.33816259080004</v>
      </c>
      <c r="AG1000" s="147">
        <v>733.25615222559998</v>
      </c>
      <c r="AH1000" s="147">
        <v>732.81432719639997</v>
      </c>
      <c r="AI1000" s="147">
        <v>732.5459615968</v>
      </c>
      <c r="AJ1000" s="147">
        <v>731.75367330500001</v>
      </c>
      <c r="AK1000" s="147">
        <v>732.66965668809996</v>
      </c>
      <c r="AL1000" s="147">
        <v>732.75244612849997</v>
      </c>
      <c r="AM1000" s="147">
        <v>732.53151419580001</v>
      </c>
      <c r="AN1000" s="147">
        <v>730.19821285219996</v>
      </c>
      <c r="AO1000" s="147">
        <v>729.63570021450005</v>
      </c>
      <c r="AP1000" s="147">
        <v>729.67424763530005</v>
      </c>
    </row>
    <row r="1001" spans="1:42" s="147" customFormat="1" x14ac:dyDescent="0.2">
      <c r="A1001" s="145" t="s">
        <v>1810</v>
      </c>
      <c r="B1001" s="146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755.49074074069995</v>
      </c>
      <c r="R1001" s="147">
        <v>758.1552287582</v>
      </c>
      <c r="S1001" s="147">
        <v>755.22331047989996</v>
      </c>
      <c r="T1001" s="147">
        <v>760.77282157679997</v>
      </c>
      <c r="U1001" s="147">
        <v>757.8588709677</v>
      </c>
      <c r="V1001" s="147">
        <v>756.19748139670003</v>
      </c>
      <c r="W1001" s="147">
        <v>756.87355769229998</v>
      </c>
      <c r="X1001" s="147">
        <v>758.21943947529996</v>
      </c>
      <c r="Y1001" s="147">
        <v>762.18760831889995</v>
      </c>
      <c r="Z1001" s="147">
        <v>762.9643039266</v>
      </c>
      <c r="AA1001" s="147">
        <v>761.41200951250005</v>
      </c>
      <c r="AB1001" s="147">
        <v>762.3713355049</v>
      </c>
      <c r="AC1001" s="147">
        <v>760.22326732670001</v>
      </c>
      <c r="AD1001" s="147">
        <v>762.49667405759999</v>
      </c>
      <c r="AE1001" s="147">
        <v>763.60513833990001</v>
      </c>
      <c r="AF1001" s="147">
        <v>763.08571428569996</v>
      </c>
      <c r="AG1001" s="147">
        <v>762.18994162549996</v>
      </c>
      <c r="AH1001" s="147">
        <v>763.42899914459997</v>
      </c>
      <c r="AI1001" s="147">
        <v>757.60828772479999</v>
      </c>
      <c r="AJ1001" s="147">
        <v>757.52402538529998</v>
      </c>
      <c r="AK1001" s="147">
        <v>761.48869883930001</v>
      </c>
      <c r="AL1001" s="147">
        <v>762.05228489089995</v>
      </c>
      <c r="AM1001" s="147">
        <v>740.8095430651</v>
      </c>
      <c r="AN1001" s="147">
        <v>732.89949928470003</v>
      </c>
      <c r="AO1001" s="147">
        <v>733.32530926109996</v>
      </c>
      <c r="AP1001" s="147">
        <v>738.06097192879997</v>
      </c>
    </row>
    <row r="1002" spans="1:42" s="18" customFormat="1" x14ac:dyDescent="0.2">
      <c r="A1002" s="148" t="s">
        <v>1811</v>
      </c>
      <c r="B1002" s="59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6.1670863292380002E-2</v>
      </c>
      <c r="R1002" s="18">
        <v>6.3653613498850001E-2</v>
      </c>
      <c r="S1002" s="18">
        <v>5.9532345119230001E-2</v>
      </c>
      <c r="T1002" s="18">
        <v>5.9502942565109997E-2</v>
      </c>
      <c r="U1002" s="18">
        <v>5.9690885133209998E-2</v>
      </c>
      <c r="V1002" s="18">
        <v>6.062955239817E-2</v>
      </c>
      <c r="W1002" s="18">
        <v>6.1234503242859999E-2</v>
      </c>
      <c r="X1002" s="18">
        <v>6.3250032736449996E-2</v>
      </c>
      <c r="Y1002" s="18">
        <v>6.6994064845510001E-2</v>
      </c>
      <c r="Z1002" s="18">
        <v>6.4344443002349996E-2</v>
      </c>
      <c r="AA1002" s="18">
        <v>6.6365913755520006E-2</v>
      </c>
      <c r="AB1002" s="18">
        <v>7.0919432135310004E-2</v>
      </c>
      <c r="AC1002" s="18">
        <v>7.198659089185E-2</v>
      </c>
      <c r="AD1002" s="18">
        <v>7.0371836525549999E-2</v>
      </c>
      <c r="AE1002" s="18">
        <v>6.9602357813459997E-2</v>
      </c>
      <c r="AF1002" s="18">
        <v>7.0031425051409996E-2</v>
      </c>
      <c r="AG1002" s="18">
        <v>6.9239018436500002E-2</v>
      </c>
      <c r="AH1002" s="18">
        <v>7.0760944111730006E-2</v>
      </c>
      <c r="AI1002" s="18">
        <v>7.2448187918379994E-2</v>
      </c>
      <c r="AJ1002" s="18">
        <v>7.2046888197059997E-2</v>
      </c>
      <c r="AK1002" s="18">
        <v>7.2219234607900001E-2</v>
      </c>
      <c r="AL1002" s="18">
        <v>7.2484148276259999E-2</v>
      </c>
      <c r="AM1002" s="18">
        <v>7.4168543318020003E-2</v>
      </c>
      <c r="AN1002" s="18">
        <v>7.8729802464800006E-2</v>
      </c>
      <c r="AO1002" s="220">
        <v>8.2038174264479999E-2</v>
      </c>
      <c r="AP1002" s="220">
        <v>8.3866413939219994E-2</v>
      </c>
    </row>
    <row r="1003" spans="1:42" s="18" customFormat="1" x14ac:dyDescent="0.2">
      <c r="A1003" s="148" t="s">
        <v>1812</v>
      </c>
      <c r="B1003" s="59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1.421188630491E-2</v>
      </c>
      <c r="R1003" s="18">
        <v>8.0000000000000002E-3</v>
      </c>
      <c r="S1003" s="18">
        <v>1.501210653753E-2</v>
      </c>
      <c r="T1003" s="18">
        <v>1.179487179487E-2</v>
      </c>
      <c r="U1003" s="18">
        <v>9.9075297225890008E-3</v>
      </c>
      <c r="V1003" s="18">
        <v>1.51941474395E-2</v>
      </c>
      <c r="W1003" s="18">
        <v>1.4747859181729999E-2</v>
      </c>
      <c r="X1003" s="18">
        <v>1.0619469026549999E-2</v>
      </c>
      <c r="Y1003" s="18">
        <v>1.0513036164839999E-2</v>
      </c>
      <c r="Z1003" s="18">
        <v>1.087493821058E-2</v>
      </c>
      <c r="AA1003" s="18">
        <v>1.17508813161E-2</v>
      </c>
      <c r="AB1003" s="18">
        <v>1.5991471215349998E-2</v>
      </c>
      <c r="AC1003" s="18">
        <v>1.950268161872E-2</v>
      </c>
      <c r="AD1003" s="18">
        <v>1.3873676524279999E-2</v>
      </c>
      <c r="AE1003" s="18">
        <v>7.4509803921569999E-3</v>
      </c>
      <c r="AF1003" s="18">
        <v>7.7669902912620003E-3</v>
      </c>
      <c r="AG1003" s="18">
        <v>9.3209054593869998E-3</v>
      </c>
      <c r="AH1003" s="18">
        <v>1.0539629005059999E-2</v>
      </c>
      <c r="AI1003" s="18">
        <v>6.9659442724459997E-3</v>
      </c>
      <c r="AJ1003" s="18">
        <v>5.3787539220080003E-3</v>
      </c>
      <c r="AK1003" s="18">
        <v>4.9548236665700003E-3</v>
      </c>
      <c r="AL1003" s="18">
        <v>8.5644371941270003E-3</v>
      </c>
      <c r="AM1003" s="18">
        <v>9.3825180433040001E-2</v>
      </c>
      <c r="AN1003" s="18">
        <v>0.1122557726465</v>
      </c>
      <c r="AO1003" s="220">
        <v>0.1119946984758</v>
      </c>
      <c r="AP1003" s="220">
        <v>9.4328358208960003E-2</v>
      </c>
    </row>
    <row r="1004" spans="1:42" s="18" customFormat="1" x14ac:dyDescent="0.2">
      <c r="A1004" s="148" t="s">
        <v>1816</v>
      </c>
      <c r="B1004" s="59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2.7210884353739999E-3</v>
      </c>
      <c r="Z1004" s="18">
        <v>0</v>
      </c>
      <c r="AA1004" s="18">
        <v>2.4888003982080002E-3</v>
      </c>
      <c r="AB1004" s="18">
        <v>2.1231422505310002E-3</v>
      </c>
      <c r="AC1004" s="18">
        <v>1.356852103121E-3</v>
      </c>
      <c r="AD1004" s="18">
        <v>1.168907071888E-3</v>
      </c>
      <c r="AE1004" s="18">
        <v>1.4655593551539999E-3</v>
      </c>
      <c r="AF1004" s="18">
        <v>1.813784764208E-3</v>
      </c>
      <c r="AG1004" s="18">
        <v>1.302648719062E-3</v>
      </c>
      <c r="AH1004" s="18">
        <v>3.0800821355240001E-3</v>
      </c>
      <c r="AI1004" s="18">
        <v>3.0712530712529999E-3</v>
      </c>
      <c r="AJ1004" s="18">
        <v>1.618996222342E-3</v>
      </c>
      <c r="AK1004" s="18">
        <v>9.9552015928299994E-4</v>
      </c>
      <c r="AL1004" s="18">
        <v>1.8796992481200001E-3</v>
      </c>
      <c r="AM1004" s="18">
        <v>2.0161290322579998E-3</v>
      </c>
      <c r="AN1004" s="18">
        <v>2.76570525484E-3</v>
      </c>
      <c r="AO1004" s="220">
        <v>4.1303350160620004E-3</v>
      </c>
      <c r="AP1004" s="220">
        <v>0</v>
      </c>
    </row>
    <row r="1005" spans="1:42" s="17" customFormat="1" x14ac:dyDescent="0.2">
      <c r="A1005" s="36" t="s">
        <v>1813</v>
      </c>
      <c r="B1005" s="3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218">
        <v>0</v>
      </c>
      <c r="AP1005" s="218">
        <v>0</v>
      </c>
    </row>
    <row r="1006" spans="1:42" s="18" customFormat="1" x14ac:dyDescent="0.2">
      <c r="A1006" s="148" t="s">
        <v>1814</v>
      </c>
      <c r="B1006" s="59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1.4048673348270001E-2</v>
      </c>
      <c r="R1006" s="18">
        <v>1.541691462179E-2</v>
      </c>
      <c r="S1006" s="18">
        <v>1.3338395150700001E-2</v>
      </c>
      <c r="T1006" s="18">
        <v>1.476873119206E-2</v>
      </c>
      <c r="U1006" s="18">
        <v>1.447673158493E-2</v>
      </c>
      <c r="V1006" s="18">
        <v>1.6070871937069998E-2</v>
      </c>
      <c r="W1006" s="18">
        <v>1.499456522484E-2</v>
      </c>
      <c r="X1006" s="18">
        <v>1.596045651242E-2</v>
      </c>
      <c r="Y1006" s="18">
        <v>1.669279799942E-2</v>
      </c>
      <c r="Z1006" s="18">
        <v>1.5517559698800001E-2</v>
      </c>
      <c r="AA1006" s="18">
        <v>1.760057460736E-2</v>
      </c>
      <c r="AB1006" s="18">
        <v>1.9205587740689999E-2</v>
      </c>
      <c r="AC1006" s="18">
        <v>1.9526710645249998E-2</v>
      </c>
      <c r="AD1006" s="18">
        <v>1.9347510936890001E-2</v>
      </c>
      <c r="AE1006" s="18">
        <v>1.9444821540869999E-2</v>
      </c>
      <c r="AF1006" s="18">
        <v>2.0716524579330001E-2</v>
      </c>
      <c r="AG1006" s="18">
        <v>1.9887066386419999E-2</v>
      </c>
      <c r="AH1006" s="18">
        <v>2.0541462641350001E-2</v>
      </c>
      <c r="AI1006" s="18">
        <v>2.0723398114449999E-2</v>
      </c>
      <c r="AJ1006" s="18">
        <v>2.0713528186979999E-2</v>
      </c>
      <c r="AK1006" s="18">
        <v>2.0065382781850001E-2</v>
      </c>
      <c r="AL1006" s="18">
        <v>2.0731419418899999E-2</v>
      </c>
      <c r="AM1006" s="18">
        <v>2.1599161096549999E-2</v>
      </c>
      <c r="AN1006" s="18">
        <v>2.2548199343939999E-2</v>
      </c>
      <c r="AO1006" s="220">
        <v>2.2917645646350002E-2</v>
      </c>
      <c r="AP1006" s="220">
        <v>2.456614510947E-2</v>
      </c>
    </row>
    <row r="1007" spans="1:42" s="17" customFormat="1" x14ac:dyDescent="0.2">
      <c r="A1007" s="36" t="s">
        <v>1815</v>
      </c>
      <c r="B1007" s="3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774</v>
      </c>
      <c r="R1007" s="17">
        <v>625</v>
      </c>
      <c r="S1007" s="17">
        <v>2065</v>
      </c>
      <c r="T1007" s="17">
        <v>1950</v>
      </c>
      <c r="U1007" s="17">
        <v>1514</v>
      </c>
      <c r="V1007" s="17">
        <v>1777</v>
      </c>
      <c r="W1007" s="17">
        <v>2102</v>
      </c>
      <c r="X1007" s="17">
        <v>1695</v>
      </c>
      <c r="Y1007" s="17">
        <v>2378</v>
      </c>
      <c r="Z1007" s="17">
        <v>2023</v>
      </c>
      <c r="AA1007" s="17">
        <v>1702</v>
      </c>
      <c r="AB1007" s="17">
        <v>1876</v>
      </c>
      <c r="AC1007" s="17">
        <v>2051</v>
      </c>
      <c r="AD1007" s="17">
        <v>2739</v>
      </c>
      <c r="AE1007" s="17">
        <v>2550</v>
      </c>
      <c r="AF1007" s="17">
        <v>2575</v>
      </c>
      <c r="AG1007" s="17">
        <v>2253</v>
      </c>
      <c r="AH1007" s="17">
        <v>2372</v>
      </c>
      <c r="AI1007" s="17">
        <v>2584</v>
      </c>
      <c r="AJ1007" s="17">
        <v>4462</v>
      </c>
      <c r="AK1007" s="17">
        <v>3431</v>
      </c>
      <c r="AL1007" s="17">
        <v>2452</v>
      </c>
      <c r="AM1007" s="17">
        <v>2494</v>
      </c>
      <c r="AN1007" s="17">
        <v>2815</v>
      </c>
      <c r="AO1007" s="218">
        <v>3018</v>
      </c>
      <c r="AP1007" s="218">
        <v>3350</v>
      </c>
    </row>
    <row r="1008" spans="1:42" s="61" customFormat="1" x14ac:dyDescent="0.2">
      <c r="A1008" s="149" t="s">
        <v>1817</v>
      </c>
      <c r="B1008" s="63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5760.9690440000004</v>
      </c>
      <c r="R1008" s="61">
        <v>5759.7845600000001</v>
      </c>
      <c r="S1008" s="61">
        <v>6103.9466940000002</v>
      </c>
      <c r="T1008" s="61">
        <v>6125.7675440000003</v>
      </c>
      <c r="U1008" s="61">
        <v>6052.6741730000003</v>
      </c>
      <c r="V1008" s="61">
        <v>5364.6840149999998</v>
      </c>
      <c r="W1008" s="61">
        <v>6247.9445269999997</v>
      </c>
      <c r="X1008" s="61">
        <v>6167.5558309999997</v>
      </c>
      <c r="Y1008" s="61">
        <v>5881.1859119999999</v>
      </c>
      <c r="Z1008" s="61">
        <v>6153.8421600000001</v>
      </c>
      <c r="AA1008" s="61">
        <v>6062.2032870000003</v>
      </c>
      <c r="AB1008" s="61">
        <v>5952.4590159999998</v>
      </c>
      <c r="AC1008" s="61">
        <v>5957.9296279999999</v>
      </c>
      <c r="AD1008" s="61">
        <v>5932.1173369999997</v>
      </c>
      <c r="AE1008" s="61">
        <v>5809.0300999999999</v>
      </c>
      <c r="AF1008" s="61">
        <v>5752.2635410000003</v>
      </c>
      <c r="AG1008" s="61">
        <v>5702.4685609999997</v>
      </c>
      <c r="AH1008" s="61">
        <v>5757.5878949999997</v>
      </c>
      <c r="AI1008" s="61">
        <v>5710.7359310000002</v>
      </c>
      <c r="AJ1008" s="61">
        <v>6453.0398320000004</v>
      </c>
      <c r="AK1008" s="61">
        <v>6202.0852500000001</v>
      </c>
      <c r="AL1008" s="61">
        <v>5971.4912279999999</v>
      </c>
      <c r="AM1008" s="61">
        <v>4976.7685220000003</v>
      </c>
      <c r="AN1008" s="61">
        <v>4827.5901329999997</v>
      </c>
      <c r="AO1008" s="61">
        <v>4724.4998240000004</v>
      </c>
      <c r="AP1008" s="61">
        <v>5105.4287480000003</v>
      </c>
    </row>
    <row r="1009" spans="1:42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C1009" s="7"/>
      <c r="AD1009" s="7"/>
      <c r="AE1009" s="7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220"/>
      <c r="AP1009" s="220"/>
    </row>
    <row r="1010" spans="1:42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7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220"/>
      <c r="AP1010" s="220"/>
    </row>
    <row r="1011" spans="1:42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218"/>
      <c r="AP1011" s="218"/>
    </row>
    <row r="1012" spans="1:42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7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220"/>
      <c r="AP1012" s="220"/>
    </row>
    <row r="1013" spans="1:42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</row>
    <row r="1014" spans="1:42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218"/>
      <c r="AP1014" s="218"/>
    </row>
    <row r="1015" spans="1:42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218"/>
      <c r="AP1015" s="218"/>
    </row>
    <row r="1016" spans="1:42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218"/>
      <c r="AP1016" s="218"/>
    </row>
    <row r="1017" spans="1:42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218"/>
      <c r="AP1017" s="218"/>
    </row>
    <row r="1018" spans="1:42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218"/>
      <c r="AP1018" s="218"/>
    </row>
    <row r="1019" spans="1:42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218"/>
      <c r="AP1019" s="218"/>
    </row>
    <row r="1020" spans="1:42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9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218"/>
      <c r="AP1020" s="218"/>
    </row>
    <row r="1021" spans="1:42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9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218"/>
      <c r="AP1021" s="218"/>
    </row>
    <row r="1022" spans="1:42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9"/>
    </row>
    <row r="1023" spans="1:42" x14ac:dyDescent="0.2">
      <c r="A1023" s="28" t="s">
        <v>504</v>
      </c>
      <c r="C1023" s="7"/>
      <c r="D1023" s="7"/>
      <c r="E1023" s="7"/>
      <c r="F1023" s="7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224"/>
      <c r="AP1023" s="224"/>
    </row>
    <row r="1024" spans="1:42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224"/>
      <c r="AP1024" s="224"/>
    </row>
    <row r="1025" spans="1:42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224"/>
      <c r="AP1025" s="224"/>
    </row>
    <row r="1026" spans="1:42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224"/>
      <c r="AP1026" s="224"/>
    </row>
    <row r="1027" spans="1:42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224"/>
      <c r="AP1027" s="224"/>
    </row>
    <row r="1028" spans="1:42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224"/>
      <c r="AP1028" s="224"/>
    </row>
    <row r="1029" spans="1:42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224"/>
      <c r="AP1029" s="224"/>
    </row>
    <row r="1030" spans="1:42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224"/>
      <c r="AP1030" s="224"/>
    </row>
    <row r="1031" spans="1:42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42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scale="42" orientation="portrait" r:id="rId10"/>
  <rowBreaks count="4" manualBreakCount="4">
    <brk id="133" max="16383" man="1"/>
    <brk id="304" max="16383" man="1"/>
    <brk id="476" max="16383" man="1"/>
    <brk id="774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Z1032"/>
  <sheetViews>
    <sheetView workbookViewId="0">
      <pane xSplit="1" ySplit="1" topLeftCell="B2" activePane="bottomRight" state="frozen"/>
      <selection activeCell="AY896" sqref="AY896"/>
      <selection pane="topRight" activeCell="AY896" sqref="AY896"/>
      <selection pane="bottomLeft" activeCell="AY896" sqref="AY896"/>
      <selection pane="bottomRight" activeCell="B2" sqref="B2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6" width="12.28515625" style="7" bestFit="1" customWidth="1"/>
    <col min="7" max="7" width="11" style="7" bestFit="1" customWidth="1"/>
    <col min="8" max="14" width="12.28515625" style="7" customWidth="1"/>
    <col min="15" max="15" width="17.85546875" style="7" bestFit="1" customWidth="1"/>
    <col min="16" max="16" width="17.85546875" style="7" customWidth="1"/>
    <col min="17" max="19" width="17.85546875" style="7" bestFit="1" customWidth="1"/>
    <col min="20" max="28" width="17.42578125" style="7" customWidth="1"/>
    <col min="29" max="46" width="12.28515625" style="7" customWidth="1"/>
    <col min="47" max="16384" width="9.140625" style="7"/>
  </cols>
  <sheetData>
    <row r="1" spans="1:46" s="42" customFormat="1" x14ac:dyDescent="0.2">
      <c r="A1" s="114" t="s">
        <v>0</v>
      </c>
      <c r="B1" s="62"/>
      <c r="C1" s="87">
        <v>41698</v>
      </c>
      <c r="D1" s="87">
        <v>41729</v>
      </c>
      <c r="E1" s="87">
        <v>41759</v>
      </c>
      <c r="F1" s="87">
        <v>41790</v>
      </c>
      <c r="G1" s="87">
        <v>41820</v>
      </c>
      <c r="H1" s="87">
        <v>41851</v>
      </c>
      <c r="I1" s="87">
        <v>41882</v>
      </c>
      <c r="J1" s="87">
        <v>41912</v>
      </c>
      <c r="K1" s="87">
        <v>41943</v>
      </c>
      <c r="L1" s="87">
        <v>41973</v>
      </c>
      <c r="M1" s="87">
        <v>42004</v>
      </c>
      <c r="N1" s="87">
        <v>42035</v>
      </c>
      <c r="O1" s="87">
        <v>42063</v>
      </c>
      <c r="P1" s="87">
        <v>42094</v>
      </c>
      <c r="Q1" s="87">
        <v>42124</v>
      </c>
      <c r="R1" s="87">
        <v>42155</v>
      </c>
      <c r="S1" s="87">
        <v>42185</v>
      </c>
      <c r="T1" s="87">
        <v>42216</v>
      </c>
      <c r="U1" s="87">
        <v>42247</v>
      </c>
      <c r="V1" s="87">
        <v>42277</v>
      </c>
      <c r="W1" s="87">
        <v>42308</v>
      </c>
      <c r="X1" s="87">
        <v>42338</v>
      </c>
      <c r="Y1" s="87">
        <v>42369</v>
      </c>
      <c r="Z1" s="87">
        <v>42400</v>
      </c>
      <c r="AA1" s="87">
        <v>42429</v>
      </c>
      <c r="AB1" s="87">
        <v>42460</v>
      </c>
    </row>
    <row r="2" spans="1:46" x14ac:dyDescent="0.2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</row>
    <row r="3" spans="1:46" ht="18" x14ac:dyDescent="0.25">
      <c r="A3" s="97" t="s">
        <v>2</v>
      </c>
      <c r="B3" s="51"/>
      <c r="K3" s="71"/>
      <c r="Q3" s="54"/>
      <c r="R3" s="54"/>
      <c r="S3" s="54"/>
      <c r="T3" s="17"/>
      <c r="U3" s="17"/>
      <c r="V3" s="17"/>
      <c r="W3" s="17"/>
      <c r="X3" s="17"/>
      <c r="Y3" s="17"/>
      <c r="Z3" s="17"/>
      <c r="AA3" s="218"/>
      <c r="AB3" s="218"/>
    </row>
    <row r="4" spans="1:46" s="17" customFormat="1" x14ac:dyDescent="0.2">
      <c r="A4" s="36" t="s">
        <v>3</v>
      </c>
      <c r="B4" s="37"/>
      <c r="C4" s="17">
        <v>4132</v>
      </c>
      <c r="D4" s="17">
        <v>4922</v>
      </c>
      <c r="E4" s="17">
        <v>3015</v>
      </c>
      <c r="F4" s="17">
        <v>2102</v>
      </c>
      <c r="G4" s="17">
        <v>1951</v>
      </c>
      <c r="H4" s="17">
        <v>1897</v>
      </c>
      <c r="I4" s="17">
        <v>2228</v>
      </c>
      <c r="J4" s="17">
        <v>1764</v>
      </c>
      <c r="K4" s="17">
        <v>2188</v>
      </c>
      <c r="L4" s="17">
        <v>1588</v>
      </c>
      <c r="M4" s="17">
        <v>1312</v>
      </c>
      <c r="N4" s="17">
        <v>1371</v>
      </c>
      <c r="O4" s="17">
        <v>1323</v>
      </c>
      <c r="P4" s="17">
        <v>1795</v>
      </c>
      <c r="Q4" s="17">
        <v>1547</v>
      </c>
      <c r="R4" s="17">
        <v>1490</v>
      </c>
      <c r="S4" s="17">
        <v>1105</v>
      </c>
      <c r="T4" s="17">
        <v>1087</v>
      </c>
      <c r="U4" s="17">
        <v>1145</v>
      </c>
      <c r="V4" s="17">
        <v>1804</v>
      </c>
      <c r="W4" s="17">
        <v>1409</v>
      </c>
      <c r="X4" s="17">
        <v>1105</v>
      </c>
      <c r="Y4" s="17">
        <v>915</v>
      </c>
      <c r="Z4" s="17">
        <v>1000</v>
      </c>
      <c r="AA4" s="218">
        <v>1108</v>
      </c>
      <c r="AB4" s="218">
        <v>1250</v>
      </c>
    </row>
    <row r="5" spans="1:46" s="19" customFormat="1" x14ac:dyDescent="0.2">
      <c r="A5" s="28" t="s">
        <v>623</v>
      </c>
      <c r="B5" s="32"/>
      <c r="C5" s="19">
        <v>27676400</v>
      </c>
      <c r="D5" s="19">
        <v>33687100</v>
      </c>
      <c r="E5" s="19">
        <v>21397500</v>
      </c>
      <c r="F5" s="19">
        <v>15038800</v>
      </c>
      <c r="G5" s="19">
        <v>14010600</v>
      </c>
      <c r="H5" s="19">
        <v>13155800</v>
      </c>
      <c r="I5" s="19">
        <v>16009700</v>
      </c>
      <c r="J5" s="19">
        <v>12615900</v>
      </c>
      <c r="K5" s="19">
        <v>15550800</v>
      </c>
      <c r="L5" s="19">
        <v>11252900</v>
      </c>
      <c r="M5" s="19">
        <v>9349600</v>
      </c>
      <c r="N5" s="19">
        <v>9824100</v>
      </c>
      <c r="O5" s="19">
        <v>9604400</v>
      </c>
      <c r="P5" s="19">
        <v>13516600</v>
      </c>
      <c r="Q5" s="19">
        <v>11295300</v>
      </c>
      <c r="R5" s="19">
        <v>11060600</v>
      </c>
      <c r="S5" s="19">
        <v>8048900</v>
      </c>
      <c r="T5" s="19">
        <v>8088400</v>
      </c>
      <c r="U5" s="19">
        <v>7819900</v>
      </c>
      <c r="V5" s="19">
        <v>14096600</v>
      </c>
      <c r="W5" s="19">
        <v>11002100</v>
      </c>
      <c r="X5" s="19">
        <v>8167300</v>
      </c>
      <c r="Y5" s="19">
        <v>6131100</v>
      </c>
      <c r="Z5" s="19">
        <v>6244100</v>
      </c>
      <c r="AA5" s="224">
        <v>6660200</v>
      </c>
      <c r="AB5" s="224">
        <v>7516400</v>
      </c>
    </row>
    <row r="6" spans="1:46" s="19" customFormat="1" x14ac:dyDescent="0.2">
      <c r="A6" s="28" t="s">
        <v>625</v>
      </c>
      <c r="B6" s="32"/>
      <c r="C6" s="19">
        <v>615524.18000000005</v>
      </c>
      <c r="D6" s="19">
        <v>1744319.75</v>
      </c>
      <c r="E6" s="19">
        <v>1001409.44</v>
      </c>
      <c r="F6" s="19">
        <v>598966.03</v>
      </c>
      <c r="G6" s="19">
        <v>499001.17</v>
      </c>
      <c r="H6" s="19">
        <v>609495.22</v>
      </c>
      <c r="I6" s="19">
        <v>704131.48</v>
      </c>
      <c r="J6" s="19">
        <v>563030.5</v>
      </c>
      <c r="K6" s="19">
        <v>674810.41</v>
      </c>
      <c r="L6" s="19">
        <v>477620.6</v>
      </c>
      <c r="M6" s="19">
        <v>535407.86</v>
      </c>
      <c r="N6" s="19">
        <v>317105.34000000003</v>
      </c>
      <c r="O6" s="19">
        <v>396057.02</v>
      </c>
      <c r="P6" s="19">
        <v>564998.18000000005</v>
      </c>
      <c r="Q6" s="19">
        <v>436490.54</v>
      </c>
      <c r="R6" s="19">
        <v>455026.91</v>
      </c>
      <c r="S6" s="19">
        <v>320240.82</v>
      </c>
      <c r="T6" s="19">
        <v>340097.89</v>
      </c>
      <c r="U6" s="19">
        <v>273863.01</v>
      </c>
      <c r="V6" s="19">
        <v>723736.14</v>
      </c>
      <c r="W6" s="19">
        <v>445584.67</v>
      </c>
      <c r="X6" s="19">
        <v>262913.96000000002</v>
      </c>
      <c r="Y6" s="19">
        <v>284778.87</v>
      </c>
      <c r="Z6" s="19">
        <v>211479.58</v>
      </c>
      <c r="AA6" s="224">
        <v>264719.52</v>
      </c>
      <c r="AB6" s="224">
        <v>302547.48</v>
      </c>
    </row>
    <row r="7" spans="1:46" s="19" customFormat="1" x14ac:dyDescent="0.2">
      <c r="A7" s="28" t="s">
        <v>626</v>
      </c>
      <c r="B7" s="32"/>
      <c r="C7" s="19">
        <v>615524.18000000005</v>
      </c>
      <c r="D7" s="19">
        <v>4182210.41</v>
      </c>
      <c r="E7" s="19">
        <v>8261152.21</v>
      </c>
      <c r="F7" s="19">
        <v>11298969.869999999</v>
      </c>
      <c r="G7" s="19">
        <v>13137157.52</v>
      </c>
      <c r="H7" s="19">
        <v>15874870.939999999</v>
      </c>
      <c r="I7" s="19">
        <v>17817165.809999999</v>
      </c>
      <c r="J7" s="19">
        <v>19994109.079999998</v>
      </c>
      <c r="K7" s="19">
        <v>21545594.420000002</v>
      </c>
      <c r="L7" s="19">
        <v>22766853.120000001</v>
      </c>
      <c r="M7" s="19">
        <v>25785944.690000001</v>
      </c>
      <c r="N7" s="19">
        <v>317105.34000000003</v>
      </c>
      <c r="O7" s="19">
        <v>1247642.5900000001</v>
      </c>
      <c r="P7" s="19">
        <v>2659409.75</v>
      </c>
      <c r="Q7" s="19">
        <v>4048217.89</v>
      </c>
      <c r="R7" s="19">
        <v>5464308.8200000003</v>
      </c>
      <c r="S7" s="19">
        <v>6902561.7800000003</v>
      </c>
      <c r="T7" s="19">
        <v>7980348.5</v>
      </c>
      <c r="U7" s="19">
        <v>9015356.3000000007</v>
      </c>
      <c r="V7" s="19">
        <v>10564063.279999999</v>
      </c>
      <c r="W7" s="19">
        <v>12321943.65</v>
      </c>
      <c r="X7" s="19">
        <v>13358407.939999999</v>
      </c>
      <c r="Y7" s="19">
        <v>15265531.470000001</v>
      </c>
      <c r="Z7" s="19">
        <v>211479.58</v>
      </c>
      <c r="AA7" s="224">
        <v>1001468.14</v>
      </c>
      <c r="AB7" s="224">
        <v>2199950.0499999998</v>
      </c>
    </row>
    <row r="8" spans="1:46" s="19" customFormat="1" x14ac:dyDescent="0.2">
      <c r="A8" s="28" t="s">
        <v>627</v>
      </c>
      <c r="B8" s="32"/>
      <c r="C8" s="19">
        <v>27492300</v>
      </c>
      <c r="D8" s="19">
        <v>33210500</v>
      </c>
      <c r="E8" s="19">
        <v>21065100</v>
      </c>
      <c r="F8" s="19">
        <v>14800600</v>
      </c>
      <c r="G8" s="19">
        <v>13733800</v>
      </c>
      <c r="H8" s="19">
        <v>12957200</v>
      </c>
      <c r="I8" s="19">
        <v>15858800</v>
      </c>
      <c r="J8" s="19">
        <v>12419400</v>
      </c>
      <c r="K8" s="19">
        <v>15369000</v>
      </c>
      <c r="L8" s="19">
        <v>11172700</v>
      </c>
      <c r="M8" s="19">
        <v>9207600</v>
      </c>
      <c r="N8" s="19">
        <v>9742400</v>
      </c>
      <c r="O8" s="19">
        <v>9509400</v>
      </c>
      <c r="P8" s="19">
        <v>13248200</v>
      </c>
      <c r="Q8" s="19">
        <v>11206400</v>
      </c>
      <c r="R8" s="19">
        <v>10883200</v>
      </c>
      <c r="S8" s="19">
        <v>7953100</v>
      </c>
      <c r="T8" s="19">
        <v>7953400</v>
      </c>
      <c r="U8" s="19">
        <v>7719100</v>
      </c>
      <c r="V8" s="19">
        <v>13970200</v>
      </c>
      <c r="W8" s="19">
        <v>10783400</v>
      </c>
      <c r="X8" s="19">
        <v>8120100</v>
      </c>
      <c r="Y8" s="19">
        <v>6061200</v>
      </c>
      <c r="Z8" s="19">
        <v>6172500</v>
      </c>
      <c r="AA8" s="224">
        <v>6566900</v>
      </c>
      <c r="AB8" s="224">
        <v>7420500</v>
      </c>
    </row>
    <row r="9" spans="1:46" s="19" customFormat="1" x14ac:dyDescent="0.2">
      <c r="A9" s="28" t="s">
        <v>624</v>
      </c>
      <c r="B9" s="32"/>
      <c r="C9" s="19">
        <v>7300.1327670000001</v>
      </c>
      <c r="D9" s="19">
        <v>7278.2160860000004</v>
      </c>
      <c r="E9" s="19">
        <v>7362.8451590000004</v>
      </c>
      <c r="F9" s="19">
        <v>7490.182186</v>
      </c>
      <c r="G9" s="19">
        <v>7464.0217389999998</v>
      </c>
      <c r="H9" s="19">
        <v>7391.4432399999996</v>
      </c>
      <c r="I9" s="19">
        <v>7448.943166</v>
      </c>
      <c r="J9" s="19">
        <v>7450.1499700000004</v>
      </c>
      <c r="K9" s="19">
        <v>7424.6376810000002</v>
      </c>
      <c r="L9" s="19">
        <v>7355.2995389999996</v>
      </c>
      <c r="M9" s="19">
        <v>7419.500403</v>
      </c>
      <c r="N9" s="19">
        <v>7517.2839510000003</v>
      </c>
      <c r="O9" s="19">
        <v>7571.1783439999999</v>
      </c>
      <c r="P9" s="19">
        <v>7711.4086150000003</v>
      </c>
      <c r="Q9" s="19">
        <v>7831.1670160000003</v>
      </c>
      <c r="R9" s="19">
        <v>7735.0390900000002</v>
      </c>
      <c r="S9" s="19">
        <v>7603.3460800000003</v>
      </c>
      <c r="T9" s="19">
        <v>7820.452311</v>
      </c>
      <c r="U9" s="19">
        <v>7757.8894469999996</v>
      </c>
      <c r="V9" s="19">
        <v>8065.9353350000001</v>
      </c>
      <c r="W9" s="19">
        <v>8053.3233760000003</v>
      </c>
      <c r="X9" s="19">
        <v>7937.5366569999996</v>
      </c>
      <c r="Y9" s="19">
        <v>6879.9091939999998</v>
      </c>
      <c r="Z9" s="19">
        <v>6629.9677769999998</v>
      </c>
      <c r="AA9" s="224">
        <v>6431.8315380000004</v>
      </c>
      <c r="AB9" s="224">
        <v>6183.75</v>
      </c>
    </row>
    <row r="10" spans="1:46" ht="12.75" x14ac:dyDescent="0.2">
      <c r="A10" s="49" t="s">
        <v>4</v>
      </c>
    </row>
    <row r="11" spans="1:46" s="17" customFormat="1" x14ac:dyDescent="0.2">
      <c r="A11" s="36" t="s">
        <v>5</v>
      </c>
      <c r="B11" s="37"/>
      <c r="C11" s="17">
        <v>115</v>
      </c>
      <c r="D11" s="17">
        <v>156</v>
      </c>
      <c r="E11" s="17">
        <v>96</v>
      </c>
      <c r="F11" s="17">
        <v>44</v>
      </c>
      <c r="G11" s="17">
        <v>36</v>
      </c>
      <c r="H11" s="17">
        <v>47</v>
      </c>
      <c r="I11" s="17">
        <v>55</v>
      </c>
      <c r="J11" s="17">
        <v>41</v>
      </c>
      <c r="K11" s="17">
        <v>52</v>
      </c>
      <c r="L11" s="17">
        <v>35</v>
      </c>
      <c r="M11" s="17">
        <v>37</v>
      </c>
      <c r="N11" s="17">
        <v>30</v>
      </c>
      <c r="O11" s="17">
        <v>42</v>
      </c>
      <c r="P11" s="17">
        <v>47</v>
      </c>
      <c r="Q11" s="17">
        <v>44</v>
      </c>
      <c r="R11" s="17">
        <v>43</v>
      </c>
      <c r="S11" s="17">
        <v>25</v>
      </c>
      <c r="T11" s="17">
        <v>21</v>
      </c>
      <c r="U11" s="17">
        <v>33</v>
      </c>
      <c r="V11" s="17">
        <v>30</v>
      </c>
      <c r="W11" s="17">
        <v>5</v>
      </c>
      <c r="X11" s="17">
        <v>0</v>
      </c>
      <c r="Y11" s="17">
        <v>0</v>
      </c>
      <c r="Z11" s="17">
        <v>0</v>
      </c>
      <c r="AA11" s="218">
        <v>0</v>
      </c>
      <c r="AB11" s="218">
        <v>0</v>
      </c>
    </row>
    <row r="12" spans="1:46" x14ac:dyDescent="0.2">
      <c r="A12" s="16" t="s">
        <v>6</v>
      </c>
      <c r="C12" s="18">
        <v>2.783155856728E-2</v>
      </c>
      <c r="D12" s="18">
        <v>3.1694433157249999E-2</v>
      </c>
      <c r="E12" s="18">
        <v>3.1840796019900003E-2</v>
      </c>
      <c r="F12" s="18">
        <v>2.09324452902E-2</v>
      </c>
      <c r="G12" s="18">
        <v>1.8452075858529999E-2</v>
      </c>
      <c r="H12" s="18">
        <v>2.4775962045329999E-2</v>
      </c>
      <c r="I12" s="18">
        <v>2.4685816876119999E-2</v>
      </c>
      <c r="J12" s="18">
        <v>2.3242630385490001E-2</v>
      </c>
      <c r="K12" s="18">
        <v>2.3765996343690001E-2</v>
      </c>
      <c r="L12" s="18">
        <v>2.2040302267E-2</v>
      </c>
      <c r="M12" s="18">
        <v>2.8201219512200001E-2</v>
      </c>
      <c r="N12" s="18">
        <v>2.1881838074400001E-2</v>
      </c>
      <c r="O12" s="18">
        <v>3.1746031746030003E-2</v>
      </c>
      <c r="P12" s="18">
        <v>2.618384401114E-2</v>
      </c>
      <c r="Q12" s="18">
        <v>2.84421460892E-2</v>
      </c>
      <c r="R12" s="18">
        <v>2.8859060402679999E-2</v>
      </c>
      <c r="S12" s="18">
        <v>2.262443438914E-2</v>
      </c>
      <c r="T12" s="18">
        <v>1.9319227230910001E-2</v>
      </c>
      <c r="U12" s="18">
        <v>2.8820960698690001E-2</v>
      </c>
      <c r="V12" s="18">
        <v>1.662971175166E-2</v>
      </c>
      <c r="W12" s="18">
        <v>3.5486160397449999E-3</v>
      </c>
      <c r="X12" s="18">
        <v>0</v>
      </c>
      <c r="Y12" s="18">
        <v>0</v>
      </c>
      <c r="Z12" s="18">
        <v>0</v>
      </c>
      <c r="AA12" s="220">
        <v>0</v>
      </c>
      <c r="AB12" s="220">
        <v>0</v>
      </c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s="17" customFormat="1" x14ac:dyDescent="0.2">
      <c r="A13" s="36" t="s">
        <v>7</v>
      </c>
      <c r="B13" s="37"/>
      <c r="C13" s="17">
        <v>115</v>
      </c>
      <c r="D13" s="17">
        <v>156</v>
      </c>
      <c r="E13" s="17">
        <v>96</v>
      </c>
      <c r="F13" s="17">
        <v>44</v>
      </c>
      <c r="G13" s="17">
        <v>36</v>
      </c>
      <c r="H13" s="17">
        <v>47</v>
      </c>
      <c r="I13" s="17">
        <v>55</v>
      </c>
      <c r="J13" s="17">
        <v>41</v>
      </c>
      <c r="K13" s="17">
        <v>52</v>
      </c>
      <c r="L13" s="17">
        <v>35</v>
      </c>
      <c r="M13" s="17">
        <v>37</v>
      </c>
      <c r="N13" s="17">
        <v>30</v>
      </c>
      <c r="O13" s="17">
        <v>42</v>
      </c>
      <c r="P13" s="17">
        <v>47</v>
      </c>
      <c r="Q13" s="17">
        <v>44</v>
      </c>
      <c r="R13" s="17">
        <v>43</v>
      </c>
      <c r="S13" s="17">
        <v>25</v>
      </c>
      <c r="T13" s="17">
        <v>21</v>
      </c>
      <c r="U13" s="17">
        <v>33</v>
      </c>
      <c r="V13" s="17">
        <v>30</v>
      </c>
      <c r="W13" s="17">
        <v>5</v>
      </c>
      <c r="X13" s="17">
        <v>0</v>
      </c>
      <c r="Y13" s="17">
        <v>0</v>
      </c>
      <c r="Z13" s="17">
        <v>0</v>
      </c>
      <c r="AA13" s="218">
        <v>0</v>
      </c>
      <c r="AB13" s="218">
        <v>0</v>
      </c>
    </row>
    <row r="14" spans="1:46" s="19" customFormat="1" x14ac:dyDescent="0.2">
      <c r="A14" s="28" t="s">
        <v>8</v>
      </c>
      <c r="B14" s="32"/>
      <c r="C14" s="19">
        <v>415363.46</v>
      </c>
      <c r="D14" s="19">
        <v>706707.37</v>
      </c>
      <c r="E14" s="19">
        <v>411290.71</v>
      </c>
      <c r="F14" s="19">
        <v>227172.16</v>
      </c>
      <c r="G14" s="19">
        <v>186987.73</v>
      </c>
      <c r="H14" s="19">
        <v>218344.71</v>
      </c>
      <c r="I14" s="19">
        <v>283213.88</v>
      </c>
      <c r="J14" s="19">
        <v>205482.05</v>
      </c>
      <c r="K14" s="19">
        <v>216794.18</v>
      </c>
      <c r="L14" s="19">
        <v>165130.51</v>
      </c>
      <c r="M14" s="19">
        <v>152625.66</v>
      </c>
      <c r="N14" s="19">
        <v>108121.55</v>
      </c>
      <c r="O14" s="19">
        <v>207089.67</v>
      </c>
      <c r="P14" s="19">
        <v>220982.91</v>
      </c>
      <c r="Q14" s="19">
        <v>210811.06</v>
      </c>
      <c r="R14" s="19">
        <v>221129.25</v>
      </c>
      <c r="S14" s="19">
        <v>124822.1</v>
      </c>
      <c r="T14" s="19">
        <v>96324.25</v>
      </c>
      <c r="U14" s="19">
        <v>133996.85</v>
      </c>
      <c r="V14" s="19">
        <v>132991.21</v>
      </c>
      <c r="W14" s="19">
        <v>28504</v>
      </c>
      <c r="X14" s="19">
        <v>0</v>
      </c>
      <c r="Y14" s="19">
        <v>0</v>
      </c>
      <c r="Z14" s="19">
        <v>0</v>
      </c>
      <c r="AA14" s="224">
        <v>0</v>
      </c>
      <c r="AB14" s="224">
        <v>0</v>
      </c>
    </row>
    <row r="15" spans="1:46" ht="12.75" x14ac:dyDescent="0.2">
      <c r="A15" s="49" t="s">
        <v>9</v>
      </c>
      <c r="B15" s="50"/>
    </row>
    <row r="16" spans="1:46" x14ac:dyDescent="0.2">
      <c r="A16" s="16" t="s">
        <v>628</v>
      </c>
    </row>
    <row r="17" spans="1:28" s="17" customFormat="1" x14ac:dyDescent="0.2">
      <c r="A17" s="36" t="s">
        <v>10</v>
      </c>
      <c r="B17" s="37"/>
      <c r="C17" s="17">
        <v>5</v>
      </c>
      <c r="D17" s="17">
        <v>9</v>
      </c>
      <c r="E17" s="17">
        <v>5</v>
      </c>
      <c r="F17" s="17">
        <v>2</v>
      </c>
      <c r="G17" s="17">
        <v>3</v>
      </c>
      <c r="H17" s="17">
        <v>4</v>
      </c>
      <c r="I17" s="17">
        <v>3</v>
      </c>
      <c r="J17" s="17">
        <v>5</v>
      </c>
      <c r="K17" s="17">
        <v>6</v>
      </c>
      <c r="L17" s="17">
        <v>2</v>
      </c>
      <c r="M17" s="17">
        <v>2</v>
      </c>
      <c r="N17" s="17">
        <v>2</v>
      </c>
      <c r="O17" s="17">
        <v>2</v>
      </c>
      <c r="P17" s="17">
        <v>4</v>
      </c>
      <c r="Q17" s="17">
        <v>1</v>
      </c>
      <c r="R17" s="17">
        <v>3</v>
      </c>
      <c r="S17" s="17">
        <v>0</v>
      </c>
      <c r="T17" s="17">
        <v>1</v>
      </c>
      <c r="U17" s="17">
        <v>4</v>
      </c>
      <c r="V17" s="17">
        <v>3</v>
      </c>
      <c r="W17" s="17">
        <v>5</v>
      </c>
      <c r="X17" s="17">
        <v>4</v>
      </c>
      <c r="Y17" s="17">
        <v>3</v>
      </c>
      <c r="Z17" s="17">
        <v>4</v>
      </c>
      <c r="AA17" s="218">
        <v>12</v>
      </c>
      <c r="AB17" s="218">
        <v>16</v>
      </c>
    </row>
    <row r="18" spans="1:28" s="17" customFormat="1" x14ac:dyDescent="0.2">
      <c r="A18" s="36" t="s">
        <v>11</v>
      </c>
      <c r="B18" s="37"/>
      <c r="C18" s="17">
        <v>0</v>
      </c>
      <c r="D18" s="17">
        <v>0</v>
      </c>
      <c r="E18" s="17">
        <v>0</v>
      </c>
      <c r="F18" s="17">
        <v>0</v>
      </c>
      <c r="G18" s="17">
        <v>1</v>
      </c>
      <c r="H18" s="17">
        <v>0</v>
      </c>
      <c r="I18" s="17">
        <v>0</v>
      </c>
      <c r="J18" s="17">
        <v>1</v>
      </c>
      <c r="K18" s="17">
        <v>3</v>
      </c>
      <c r="L18" s="17">
        <v>6</v>
      </c>
      <c r="M18" s="17">
        <v>2</v>
      </c>
      <c r="N18" s="17">
        <v>4</v>
      </c>
      <c r="O18" s="17">
        <v>1</v>
      </c>
      <c r="P18" s="17">
        <v>2</v>
      </c>
      <c r="Q18" s="17">
        <v>6</v>
      </c>
      <c r="R18" s="17">
        <v>0</v>
      </c>
      <c r="S18" s="17">
        <v>1</v>
      </c>
      <c r="T18" s="17">
        <v>5</v>
      </c>
      <c r="U18" s="17">
        <v>0</v>
      </c>
      <c r="V18" s="17">
        <v>0</v>
      </c>
      <c r="W18" s="17">
        <v>51</v>
      </c>
      <c r="X18" s="17">
        <v>0</v>
      </c>
      <c r="Y18" s="17">
        <v>0</v>
      </c>
      <c r="Z18" s="17">
        <v>0</v>
      </c>
      <c r="AA18" s="218">
        <v>0</v>
      </c>
      <c r="AB18" s="218">
        <v>0</v>
      </c>
    </row>
    <row r="19" spans="1:28" s="17" customFormat="1" x14ac:dyDescent="0.2">
      <c r="A19" s="36" t="s">
        <v>12</v>
      </c>
      <c r="B19" s="37"/>
      <c r="C19" s="17">
        <v>22</v>
      </c>
      <c r="D19" s="17">
        <v>15</v>
      </c>
      <c r="E19" s="17">
        <v>19</v>
      </c>
      <c r="F19" s="17">
        <v>9</v>
      </c>
      <c r="G19" s="17">
        <v>3</v>
      </c>
      <c r="H19" s="17">
        <v>4</v>
      </c>
      <c r="I19" s="17">
        <v>5</v>
      </c>
      <c r="J19" s="17">
        <v>6</v>
      </c>
      <c r="K19" s="17">
        <v>3</v>
      </c>
      <c r="L19" s="17">
        <v>7</v>
      </c>
      <c r="M19" s="17">
        <v>6</v>
      </c>
      <c r="N19" s="17">
        <v>3</v>
      </c>
      <c r="O19" s="17">
        <v>2</v>
      </c>
      <c r="P19" s="17">
        <v>9</v>
      </c>
      <c r="Q19" s="17">
        <v>7</v>
      </c>
      <c r="R19" s="17">
        <v>5</v>
      </c>
      <c r="S19" s="17">
        <v>3</v>
      </c>
      <c r="T19" s="17">
        <v>4</v>
      </c>
      <c r="U19" s="17">
        <v>1</v>
      </c>
      <c r="V19" s="17">
        <v>4</v>
      </c>
      <c r="W19" s="17">
        <v>3</v>
      </c>
      <c r="X19" s="17">
        <v>4</v>
      </c>
      <c r="Y19" s="17">
        <v>2</v>
      </c>
      <c r="Z19" s="17">
        <v>5</v>
      </c>
      <c r="AA19" s="218">
        <v>2</v>
      </c>
      <c r="AB19" s="218">
        <v>1</v>
      </c>
    </row>
    <row r="20" spans="1:28" s="17" customFormat="1" x14ac:dyDescent="0.2">
      <c r="A20" s="36" t="s">
        <v>13</v>
      </c>
      <c r="B20" s="37"/>
      <c r="C20" s="17">
        <v>1</v>
      </c>
      <c r="D20" s="17">
        <v>6</v>
      </c>
      <c r="E20" s="17">
        <v>2</v>
      </c>
      <c r="F20" s="17">
        <v>1</v>
      </c>
      <c r="G20" s="17">
        <v>2</v>
      </c>
      <c r="H20" s="17">
        <v>0</v>
      </c>
      <c r="I20" s="17">
        <v>1</v>
      </c>
      <c r="J20" s="17">
        <v>1</v>
      </c>
      <c r="K20" s="17">
        <v>2</v>
      </c>
      <c r="L20" s="17">
        <v>2</v>
      </c>
      <c r="M20" s="17">
        <v>4</v>
      </c>
      <c r="N20" s="17">
        <v>0</v>
      </c>
      <c r="O20" s="17">
        <v>0</v>
      </c>
      <c r="P20" s="17">
        <v>1</v>
      </c>
      <c r="Q20" s="17">
        <v>1</v>
      </c>
      <c r="R20" s="17">
        <v>1</v>
      </c>
      <c r="S20" s="17">
        <v>3</v>
      </c>
      <c r="T20" s="17">
        <v>1</v>
      </c>
      <c r="U20" s="17">
        <v>2</v>
      </c>
      <c r="V20" s="17">
        <v>0</v>
      </c>
      <c r="W20" s="17">
        <v>2</v>
      </c>
      <c r="X20" s="17">
        <v>0</v>
      </c>
      <c r="Y20" s="17">
        <v>2</v>
      </c>
      <c r="Z20" s="17">
        <v>16</v>
      </c>
      <c r="AA20" s="218">
        <v>28</v>
      </c>
      <c r="AB20" s="218">
        <v>85</v>
      </c>
    </row>
    <row r="21" spans="1:28" s="17" customFormat="1" x14ac:dyDescent="0.2">
      <c r="A21" s="36" t="s">
        <v>14</v>
      </c>
      <c r="B21" s="37"/>
      <c r="C21" s="17">
        <v>7</v>
      </c>
      <c r="D21" s="17">
        <v>11</v>
      </c>
      <c r="E21" s="17">
        <v>5</v>
      </c>
      <c r="F21" s="17">
        <v>2</v>
      </c>
      <c r="G21" s="17">
        <v>2</v>
      </c>
      <c r="H21" s="17">
        <v>2</v>
      </c>
      <c r="I21" s="17">
        <v>5</v>
      </c>
      <c r="J21" s="17">
        <v>7</v>
      </c>
      <c r="K21" s="17">
        <v>5</v>
      </c>
      <c r="L21" s="17">
        <v>3</v>
      </c>
      <c r="M21" s="17">
        <v>2</v>
      </c>
      <c r="N21" s="17">
        <v>2</v>
      </c>
      <c r="O21" s="17">
        <v>5</v>
      </c>
      <c r="P21" s="17">
        <v>3</v>
      </c>
      <c r="Q21" s="17">
        <v>1</v>
      </c>
      <c r="R21" s="17">
        <v>1</v>
      </c>
      <c r="S21" s="17">
        <v>1</v>
      </c>
      <c r="T21" s="17">
        <v>2</v>
      </c>
      <c r="U21" s="17">
        <v>2</v>
      </c>
      <c r="V21" s="17">
        <v>3</v>
      </c>
      <c r="W21" s="17">
        <v>0</v>
      </c>
      <c r="X21" s="17">
        <v>4</v>
      </c>
      <c r="Y21" s="17">
        <v>20</v>
      </c>
      <c r="Z21" s="17">
        <v>33</v>
      </c>
      <c r="AA21" s="218">
        <v>30</v>
      </c>
      <c r="AB21" s="218">
        <v>53</v>
      </c>
    </row>
    <row r="22" spans="1:28" s="17" customFormat="1" x14ac:dyDescent="0.2">
      <c r="A22" s="36" t="s">
        <v>15</v>
      </c>
      <c r="B22" s="37"/>
      <c r="C22" s="17">
        <v>36</v>
      </c>
      <c r="D22" s="17">
        <v>27</v>
      </c>
      <c r="E22" s="17">
        <v>16</v>
      </c>
      <c r="F22" s="17">
        <v>9</v>
      </c>
      <c r="G22" s="17">
        <v>8</v>
      </c>
      <c r="H22" s="17">
        <v>8</v>
      </c>
      <c r="I22" s="17">
        <v>16</v>
      </c>
      <c r="J22" s="17">
        <v>7</v>
      </c>
      <c r="K22" s="17">
        <v>12</v>
      </c>
      <c r="L22" s="17">
        <v>8</v>
      </c>
      <c r="M22" s="17">
        <v>7</v>
      </c>
      <c r="N22" s="17">
        <v>4</v>
      </c>
      <c r="O22" s="17">
        <v>5</v>
      </c>
      <c r="P22" s="17">
        <v>5</v>
      </c>
      <c r="Q22" s="17">
        <v>4</v>
      </c>
      <c r="R22" s="17">
        <v>5</v>
      </c>
      <c r="S22" s="17">
        <v>0</v>
      </c>
      <c r="T22" s="17">
        <v>3</v>
      </c>
      <c r="U22" s="17">
        <v>2</v>
      </c>
      <c r="V22" s="17">
        <v>5</v>
      </c>
      <c r="W22" s="17">
        <v>6</v>
      </c>
      <c r="X22" s="17">
        <v>3</v>
      </c>
      <c r="Y22" s="17">
        <v>30</v>
      </c>
      <c r="Z22" s="17">
        <v>36</v>
      </c>
      <c r="AA22" s="218">
        <v>39</v>
      </c>
      <c r="AB22" s="218">
        <v>59</v>
      </c>
    </row>
    <row r="23" spans="1:28" s="17" customFormat="1" x14ac:dyDescent="0.2">
      <c r="A23" s="36" t="s">
        <v>16</v>
      </c>
      <c r="B23" s="37"/>
      <c r="C23" s="17">
        <v>81</v>
      </c>
      <c r="D23" s="17">
        <v>116</v>
      </c>
      <c r="E23" s="17">
        <v>61</v>
      </c>
      <c r="F23" s="17">
        <v>48</v>
      </c>
      <c r="G23" s="17">
        <v>53</v>
      </c>
      <c r="H23" s="17">
        <v>61</v>
      </c>
      <c r="I23" s="17">
        <v>55</v>
      </c>
      <c r="J23" s="17">
        <v>41</v>
      </c>
      <c r="K23" s="17">
        <v>45</v>
      </c>
      <c r="L23" s="17">
        <v>43</v>
      </c>
      <c r="M23" s="17">
        <v>38</v>
      </c>
      <c r="N23" s="17">
        <v>25</v>
      </c>
      <c r="O23" s="17">
        <v>33</v>
      </c>
      <c r="P23" s="17">
        <v>37</v>
      </c>
      <c r="Q23" s="17">
        <v>28</v>
      </c>
      <c r="R23" s="17">
        <v>23</v>
      </c>
      <c r="S23" s="17">
        <v>18</v>
      </c>
      <c r="T23" s="17">
        <v>20</v>
      </c>
      <c r="U23" s="17">
        <v>24</v>
      </c>
      <c r="V23" s="17">
        <v>25</v>
      </c>
      <c r="W23" s="17">
        <v>21</v>
      </c>
      <c r="X23" s="17">
        <v>21</v>
      </c>
      <c r="Y23" s="17">
        <v>41</v>
      </c>
      <c r="Z23" s="17">
        <v>57</v>
      </c>
      <c r="AA23" s="218">
        <v>71</v>
      </c>
      <c r="AB23" s="218">
        <v>71</v>
      </c>
    </row>
    <row r="24" spans="1:28" s="17" customFormat="1" x14ac:dyDescent="0.2">
      <c r="A24" s="36" t="s">
        <v>17</v>
      </c>
      <c r="B24" s="37"/>
      <c r="C24" s="17">
        <v>239</v>
      </c>
      <c r="D24" s="17">
        <v>265</v>
      </c>
      <c r="E24" s="17">
        <v>156</v>
      </c>
      <c r="F24" s="17">
        <v>88</v>
      </c>
      <c r="G24" s="17">
        <v>83</v>
      </c>
      <c r="H24" s="17">
        <v>112</v>
      </c>
      <c r="I24" s="17">
        <v>110</v>
      </c>
      <c r="J24" s="17">
        <v>83</v>
      </c>
      <c r="K24" s="17">
        <v>93</v>
      </c>
      <c r="L24" s="17">
        <v>86</v>
      </c>
      <c r="M24" s="17">
        <v>60</v>
      </c>
      <c r="N24" s="17">
        <v>69</v>
      </c>
      <c r="O24" s="17">
        <v>62</v>
      </c>
      <c r="P24" s="17">
        <v>59</v>
      </c>
      <c r="Q24" s="17">
        <v>54</v>
      </c>
      <c r="R24" s="17">
        <v>51</v>
      </c>
      <c r="S24" s="17">
        <v>41</v>
      </c>
      <c r="T24" s="17">
        <v>38</v>
      </c>
      <c r="U24" s="17">
        <v>54</v>
      </c>
      <c r="V24" s="17">
        <v>88</v>
      </c>
      <c r="W24" s="17">
        <v>55</v>
      </c>
      <c r="X24" s="17">
        <v>41</v>
      </c>
      <c r="Y24" s="17">
        <v>69</v>
      </c>
      <c r="Z24" s="17">
        <v>91</v>
      </c>
      <c r="AA24" s="218">
        <v>85</v>
      </c>
      <c r="AB24" s="218">
        <v>88</v>
      </c>
    </row>
    <row r="25" spans="1:28" s="17" customFormat="1" x14ac:dyDescent="0.2">
      <c r="A25" s="36" t="s">
        <v>18</v>
      </c>
      <c r="B25" s="37"/>
      <c r="C25" s="17">
        <v>290</v>
      </c>
      <c r="D25" s="17">
        <v>396</v>
      </c>
      <c r="E25" s="17">
        <v>204</v>
      </c>
      <c r="F25" s="17">
        <v>134</v>
      </c>
      <c r="G25" s="17">
        <v>137</v>
      </c>
      <c r="H25" s="17">
        <v>118</v>
      </c>
      <c r="I25" s="17">
        <v>158</v>
      </c>
      <c r="J25" s="17">
        <v>116</v>
      </c>
      <c r="K25" s="17">
        <v>151</v>
      </c>
      <c r="L25" s="17">
        <v>120</v>
      </c>
      <c r="M25" s="17">
        <v>84</v>
      </c>
      <c r="N25" s="17">
        <v>97</v>
      </c>
      <c r="O25" s="17">
        <v>107</v>
      </c>
      <c r="P25" s="17">
        <v>113</v>
      </c>
      <c r="Q25" s="17">
        <v>110</v>
      </c>
      <c r="R25" s="17">
        <v>99</v>
      </c>
      <c r="S25" s="17">
        <v>85</v>
      </c>
      <c r="T25" s="17">
        <v>74</v>
      </c>
      <c r="U25" s="17">
        <v>75</v>
      </c>
      <c r="V25" s="17">
        <v>110</v>
      </c>
      <c r="W25" s="17">
        <v>92</v>
      </c>
      <c r="X25" s="17">
        <v>78</v>
      </c>
      <c r="Y25" s="17">
        <v>74</v>
      </c>
      <c r="Z25" s="17">
        <v>69</v>
      </c>
      <c r="AA25" s="218">
        <v>106</v>
      </c>
      <c r="AB25" s="218">
        <v>90</v>
      </c>
    </row>
    <row r="26" spans="1:28" s="17" customFormat="1" x14ac:dyDescent="0.2">
      <c r="A26" s="36" t="s">
        <v>19</v>
      </c>
      <c r="B26" s="37"/>
      <c r="C26" s="17">
        <v>361</v>
      </c>
      <c r="D26" s="17">
        <v>463</v>
      </c>
      <c r="E26" s="17">
        <v>255</v>
      </c>
      <c r="F26" s="17">
        <v>210</v>
      </c>
      <c r="G26" s="17">
        <v>189</v>
      </c>
      <c r="H26" s="17">
        <v>167</v>
      </c>
      <c r="I26" s="17">
        <v>167</v>
      </c>
      <c r="J26" s="17">
        <v>145</v>
      </c>
      <c r="K26" s="17">
        <v>223</v>
      </c>
      <c r="L26" s="17">
        <v>133</v>
      </c>
      <c r="M26" s="17">
        <v>118</v>
      </c>
      <c r="N26" s="17">
        <v>122</v>
      </c>
      <c r="O26" s="17">
        <v>121</v>
      </c>
      <c r="P26" s="17">
        <v>176</v>
      </c>
      <c r="Q26" s="17">
        <v>132</v>
      </c>
      <c r="R26" s="17">
        <v>141</v>
      </c>
      <c r="S26" s="17">
        <v>118</v>
      </c>
      <c r="T26" s="17">
        <v>101</v>
      </c>
      <c r="U26" s="17">
        <v>96</v>
      </c>
      <c r="V26" s="17">
        <v>132</v>
      </c>
      <c r="W26" s="17">
        <v>116</v>
      </c>
      <c r="X26" s="17">
        <v>88</v>
      </c>
      <c r="Y26" s="17">
        <v>96</v>
      </c>
      <c r="Z26" s="17">
        <v>80</v>
      </c>
      <c r="AA26" s="218">
        <v>106</v>
      </c>
      <c r="AB26" s="218">
        <v>104</v>
      </c>
    </row>
    <row r="27" spans="1:28" s="17" customFormat="1" x14ac:dyDescent="0.2">
      <c r="A27" s="36" t="s">
        <v>20</v>
      </c>
      <c r="B27" s="37"/>
      <c r="C27" s="17">
        <v>446</v>
      </c>
      <c r="D27" s="17">
        <v>536</v>
      </c>
      <c r="E27" s="17">
        <v>339</v>
      </c>
      <c r="F27" s="17">
        <v>229</v>
      </c>
      <c r="G27" s="17">
        <v>229</v>
      </c>
      <c r="H27" s="17">
        <v>195</v>
      </c>
      <c r="I27" s="17">
        <v>232</v>
      </c>
      <c r="J27" s="17">
        <v>177</v>
      </c>
      <c r="K27" s="17">
        <v>230</v>
      </c>
      <c r="L27" s="17">
        <v>178</v>
      </c>
      <c r="M27" s="17">
        <v>142</v>
      </c>
      <c r="N27" s="17">
        <v>142</v>
      </c>
      <c r="O27" s="17">
        <v>135</v>
      </c>
      <c r="P27" s="17">
        <v>205</v>
      </c>
      <c r="Q27" s="17">
        <v>177</v>
      </c>
      <c r="R27" s="17">
        <v>160</v>
      </c>
      <c r="S27" s="17">
        <v>119</v>
      </c>
      <c r="T27" s="17">
        <v>117</v>
      </c>
      <c r="U27" s="17">
        <v>122</v>
      </c>
      <c r="V27" s="17">
        <v>154</v>
      </c>
      <c r="W27" s="17">
        <v>127</v>
      </c>
      <c r="X27" s="17">
        <v>120</v>
      </c>
      <c r="Y27" s="17">
        <v>84</v>
      </c>
      <c r="Z27" s="17">
        <v>106</v>
      </c>
      <c r="AA27" s="218">
        <v>112</v>
      </c>
      <c r="AB27" s="218">
        <v>90</v>
      </c>
    </row>
    <row r="28" spans="1:28" s="17" customFormat="1" x14ac:dyDescent="0.2">
      <c r="A28" s="36" t="s">
        <v>21</v>
      </c>
      <c r="B28" s="37"/>
      <c r="C28" s="17">
        <v>502</v>
      </c>
      <c r="D28" s="17">
        <v>632</v>
      </c>
      <c r="E28" s="17">
        <v>359</v>
      </c>
      <c r="F28" s="17">
        <v>251</v>
      </c>
      <c r="G28" s="17">
        <v>214</v>
      </c>
      <c r="H28" s="17">
        <v>201</v>
      </c>
      <c r="I28" s="17">
        <v>280</v>
      </c>
      <c r="J28" s="17">
        <v>206</v>
      </c>
      <c r="K28" s="17">
        <v>242</v>
      </c>
      <c r="L28" s="17">
        <v>200</v>
      </c>
      <c r="M28" s="17">
        <v>161</v>
      </c>
      <c r="N28" s="17">
        <v>183</v>
      </c>
      <c r="O28" s="17">
        <v>163</v>
      </c>
      <c r="P28" s="17">
        <v>209</v>
      </c>
      <c r="Q28" s="17">
        <v>182</v>
      </c>
      <c r="R28" s="17">
        <v>200</v>
      </c>
      <c r="S28" s="17">
        <v>127</v>
      </c>
      <c r="T28" s="17">
        <v>144</v>
      </c>
      <c r="U28" s="17">
        <v>142</v>
      </c>
      <c r="V28" s="17">
        <v>210</v>
      </c>
      <c r="W28" s="17">
        <v>159</v>
      </c>
      <c r="X28" s="17">
        <v>124</v>
      </c>
      <c r="Y28" s="17">
        <v>105</v>
      </c>
      <c r="Z28" s="17">
        <v>104</v>
      </c>
      <c r="AA28" s="218">
        <v>104</v>
      </c>
      <c r="AB28" s="218">
        <v>122</v>
      </c>
    </row>
    <row r="29" spans="1:28" s="17" customFormat="1" x14ac:dyDescent="0.2">
      <c r="A29" s="36" t="s">
        <v>22</v>
      </c>
      <c r="B29" s="37"/>
      <c r="C29" s="17">
        <v>644</v>
      </c>
      <c r="D29" s="17">
        <v>734</v>
      </c>
      <c r="E29" s="17">
        <v>506</v>
      </c>
      <c r="F29" s="17">
        <v>361</v>
      </c>
      <c r="G29" s="17">
        <v>330</v>
      </c>
      <c r="H29" s="17">
        <v>305</v>
      </c>
      <c r="I29" s="17">
        <v>350</v>
      </c>
      <c r="J29" s="17">
        <v>302</v>
      </c>
      <c r="K29" s="17">
        <v>364</v>
      </c>
      <c r="L29" s="17">
        <v>231</v>
      </c>
      <c r="M29" s="17">
        <v>195</v>
      </c>
      <c r="N29" s="17">
        <v>222</v>
      </c>
      <c r="O29" s="17">
        <v>203</v>
      </c>
      <c r="P29" s="17">
        <v>311</v>
      </c>
      <c r="Q29" s="17">
        <v>257</v>
      </c>
      <c r="R29" s="17">
        <v>220</v>
      </c>
      <c r="S29" s="17">
        <v>182</v>
      </c>
      <c r="T29" s="17">
        <v>181</v>
      </c>
      <c r="U29" s="17">
        <v>183</v>
      </c>
      <c r="V29" s="17">
        <v>313</v>
      </c>
      <c r="W29" s="17">
        <v>218</v>
      </c>
      <c r="X29" s="17">
        <v>172</v>
      </c>
      <c r="Y29" s="17">
        <v>119</v>
      </c>
      <c r="Z29" s="17">
        <v>122</v>
      </c>
      <c r="AA29" s="218">
        <v>132</v>
      </c>
      <c r="AB29" s="218">
        <v>123</v>
      </c>
    </row>
    <row r="30" spans="1:28" s="17" customFormat="1" x14ac:dyDescent="0.2">
      <c r="A30" s="36" t="s">
        <v>23</v>
      </c>
      <c r="B30" s="37"/>
      <c r="C30" s="17">
        <v>829</v>
      </c>
      <c r="D30" s="17">
        <v>971</v>
      </c>
      <c r="E30" s="17">
        <v>625</v>
      </c>
      <c r="F30" s="17">
        <v>427</v>
      </c>
      <c r="G30" s="17">
        <v>404</v>
      </c>
      <c r="H30" s="17">
        <v>391</v>
      </c>
      <c r="I30" s="17">
        <v>465</v>
      </c>
      <c r="J30" s="17">
        <v>331</v>
      </c>
      <c r="K30" s="17">
        <v>442</v>
      </c>
      <c r="L30" s="17">
        <v>327</v>
      </c>
      <c r="M30" s="17">
        <v>276</v>
      </c>
      <c r="N30" s="17">
        <v>273</v>
      </c>
      <c r="O30" s="17">
        <v>247</v>
      </c>
      <c r="P30" s="17">
        <v>342</v>
      </c>
      <c r="Q30" s="17">
        <v>294</v>
      </c>
      <c r="R30" s="17">
        <v>295</v>
      </c>
      <c r="S30" s="17">
        <v>215</v>
      </c>
      <c r="T30" s="17">
        <v>209</v>
      </c>
      <c r="U30" s="17">
        <v>222</v>
      </c>
      <c r="V30" s="17">
        <v>430</v>
      </c>
      <c r="W30" s="17">
        <v>298</v>
      </c>
      <c r="X30" s="17">
        <v>227</v>
      </c>
      <c r="Y30" s="17">
        <v>152</v>
      </c>
      <c r="Z30" s="17">
        <v>143</v>
      </c>
      <c r="AA30" s="218">
        <v>141</v>
      </c>
      <c r="AB30" s="218">
        <v>176</v>
      </c>
    </row>
    <row r="31" spans="1:28" s="17" customFormat="1" x14ac:dyDescent="0.2">
      <c r="A31" s="36" t="s">
        <v>24</v>
      </c>
      <c r="B31" s="37"/>
      <c r="C31" s="17">
        <v>518</v>
      </c>
      <c r="D31" s="17">
        <v>571</v>
      </c>
      <c r="E31" s="17">
        <v>357</v>
      </c>
      <c r="F31" s="17">
        <v>259</v>
      </c>
      <c r="G31" s="17">
        <v>231</v>
      </c>
      <c r="H31" s="17">
        <v>253</v>
      </c>
      <c r="I31" s="17">
        <v>286</v>
      </c>
      <c r="J31" s="17">
        <v>255</v>
      </c>
      <c r="K31" s="17">
        <v>289</v>
      </c>
      <c r="L31" s="17">
        <v>183</v>
      </c>
      <c r="M31" s="17">
        <v>164</v>
      </c>
      <c r="N31" s="17">
        <v>176</v>
      </c>
      <c r="O31" s="17">
        <v>181</v>
      </c>
      <c r="P31" s="17">
        <v>242</v>
      </c>
      <c r="Q31" s="17">
        <v>225</v>
      </c>
      <c r="R31" s="17">
        <v>206</v>
      </c>
      <c r="S31" s="17">
        <v>128</v>
      </c>
      <c r="T31" s="17">
        <v>141</v>
      </c>
      <c r="U31" s="17">
        <v>168</v>
      </c>
      <c r="V31" s="17">
        <v>254</v>
      </c>
      <c r="W31" s="17">
        <v>199</v>
      </c>
      <c r="X31" s="17">
        <v>161</v>
      </c>
      <c r="Y31" s="17">
        <v>87</v>
      </c>
      <c r="Z31" s="17">
        <v>98</v>
      </c>
      <c r="AA31" s="218">
        <v>112</v>
      </c>
      <c r="AB31" s="218">
        <v>127</v>
      </c>
    </row>
    <row r="32" spans="1:28" s="17" customFormat="1" x14ac:dyDescent="0.2">
      <c r="A32" s="36" t="s">
        <v>795</v>
      </c>
      <c r="B32" s="37"/>
      <c r="C32" s="17">
        <v>151</v>
      </c>
      <c r="D32" s="17">
        <v>170</v>
      </c>
      <c r="E32" s="17">
        <v>106</v>
      </c>
      <c r="F32" s="17">
        <v>72</v>
      </c>
      <c r="G32" s="17">
        <v>62</v>
      </c>
      <c r="H32" s="17">
        <v>76</v>
      </c>
      <c r="I32" s="17">
        <v>95</v>
      </c>
      <c r="J32" s="17">
        <v>81</v>
      </c>
      <c r="K32" s="17">
        <v>78</v>
      </c>
      <c r="L32" s="17">
        <v>59</v>
      </c>
      <c r="M32" s="17">
        <v>51</v>
      </c>
      <c r="N32" s="17">
        <v>47</v>
      </c>
      <c r="O32" s="17">
        <v>56</v>
      </c>
      <c r="P32" s="17">
        <v>77</v>
      </c>
      <c r="Q32" s="17">
        <v>68</v>
      </c>
      <c r="R32" s="17">
        <v>80</v>
      </c>
      <c r="S32" s="17">
        <v>64</v>
      </c>
      <c r="T32" s="17">
        <v>46</v>
      </c>
      <c r="U32" s="17">
        <v>48</v>
      </c>
      <c r="V32" s="17">
        <v>73</v>
      </c>
      <c r="W32" s="17">
        <v>57</v>
      </c>
      <c r="X32" s="17">
        <v>58</v>
      </c>
      <c r="Y32" s="17">
        <v>31</v>
      </c>
      <c r="Z32" s="17">
        <v>36</v>
      </c>
      <c r="AA32" s="218">
        <v>28</v>
      </c>
      <c r="AB32" s="218">
        <v>45</v>
      </c>
    </row>
    <row r="33" spans="1:28" s="17" customFormat="1" x14ac:dyDescent="0.2">
      <c r="A33" s="36"/>
      <c r="B33" s="37"/>
      <c r="AA33" s="218"/>
      <c r="AB33" s="218"/>
    </row>
    <row r="34" spans="1:28" ht="12.75" x14ac:dyDescent="0.2">
      <c r="A34" s="49" t="s">
        <v>27</v>
      </c>
      <c r="B34" s="50"/>
    </row>
    <row r="35" spans="1:28" x14ac:dyDescent="0.2">
      <c r="A35" s="16" t="s">
        <v>628</v>
      </c>
    </row>
    <row r="36" spans="1:28" s="19" customFormat="1" x14ac:dyDescent="0.2">
      <c r="A36" s="28" t="s">
        <v>10</v>
      </c>
      <c r="B36" s="32"/>
      <c r="C36" s="19">
        <v>37.31</v>
      </c>
      <c r="D36" s="19">
        <v>493.88</v>
      </c>
      <c r="E36" s="19">
        <v>565.70000000000005</v>
      </c>
      <c r="F36" s="19">
        <v>0</v>
      </c>
      <c r="G36" s="19">
        <v>-172.46</v>
      </c>
      <c r="H36" s="19">
        <v>0</v>
      </c>
      <c r="I36" s="19">
        <v>520.1</v>
      </c>
      <c r="J36" s="19">
        <v>99.48</v>
      </c>
      <c r="K36" s="19">
        <v>203.45</v>
      </c>
      <c r="L36" s="19">
        <v>33.6</v>
      </c>
      <c r="M36" s="19">
        <v>35.47</v>
      </c>
      <c r="N36" s="19">
        <v>0</v>
      </c>
      <c r="O36" s="19">
        <v>56.33</v>
      </c>
      <c r="P36" s="19">
        <v>387.52</v>
      </c>
      <c r="Q36" s="19">
        <v>330.05</v>
      </c>
      <c r="R36" s="19">
        <v>398.32</v>
      </c>
      <c r="S36" s="19">
        <v>0</v>
      </c>
      <c r="T36" s="19">
        <v>51.8</v>
      </c>
      <c r="U36" s="19">
        <v>446.35</v>
      </c>
      <c r="V36" s="19">
        <v>2982.51</v>
      </c>
      <c r="W36" s="19">
        <v>1182.24</v>
      </c>
      <c r="X36" s="19">
        <v>589.87</v>
      </c>
      <c r="Y36" s="19">
        <v>3.38</v>
      </c>
      <c r="Z36" s="19">
        <v>0</v>
      </c>
      <c r="AA36" s="224">
        <v>973.6</v>
      </c>
      <c r="AB36" s="224">
        <v>2477.5300000000002</v>
      </c>
    </row>
    <row r="37" spans="1:28" s="19" customFormat="1" x14ac:dyDescent="0.2">
      <c r="A37" s="28" t="s">
        <v>11</v>
      </c>
      <c r="B37" s="32"/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3255.39</v>
      </c>
      <c r="L37" s="19">
        <v>657.44</v>
      </c>
      <c r="M37" s="19">
        <v>0</v>
      </c>
      <c r="N37" s="19">
        <v>828.97</v>
      </c>
      <c r="O37" s="19">
        <v>0</v>
      </c>
      <c r="P37" s="19">
        <v>3488.57</v>
      </c>
      <c r="Q37" s="19">
        <v>2337.61</v>
      </c>
      <c r="R37" s="19">
        <v>0</v>
      </c>
      <c r="S37" s="19">
        <v>0</v>
      </c>
      <c r="T37" s="19">
        <v>936.6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224">
        <v>0</v>
      </c>
      <c r="AB37" s="224">
        <v>0</v>
      </c>
    </row>
    <row r="38" spans="1:28" s="19" customFormat="1" x14ac:dyDescent="0.2">
      <c r="A38" s="28" t="s">
        <v>629</v>
      </c>
      <c r="B38" s="32"/>
      <c r="C38" s="19">
        <v>203.28</v>
      </c>
      <c r="D38" s="19">
        <v>2078.86</v>
      </c>
      <c r="E38" s="19">
        <v>4616.16</v>
      </c>
      <c r="F38" s="19">
        <v>1408.94</v>
      </c>
      <c r="G38" s="19">
        <v>327.93</v>
      </c>
      <c r="H38" s="19">
        <v>953.34</v>
      </c>
      <c r="I38" s="19">
        <v>440.7</v>
      </c>
      <c r="J38" s="19">
        <v>1596.17</v>
      </c>
      <c r="K38" s="19">
        <v>214.39</v>
      </c>
      <c r="L38" s="19">
        <v>1036.23</v>
      </c>
      <c r="M38" s="19">
        <v>159.03</v>
      </c>
      <c r="N38" s="19">
        <v>753.34</v>
      </c>
      <c r="O38" s="19">
        <v>272.8</v>
      </c>
      <c r="P38" s="19">
        <v>1102.8</v>
      </c>
      <c r="Q38" s="19">
        <v>1107.06</v>
      </c>
      <c r="R38" s="19">
        <v>1031.9000000000001</v>
      </c>
      <c r="S38" s="19">
        <v>0</v>
      </c>
      <c r="T38" s="19">
        <v>0</v>
      </c>
      <c r="U38" s="19">
        <v>0</v>
      </c>
      <c r="V38" s="19">
        <v>589.39</v>
      </c>
      <c r="W38" s="19">
        <v>0</v>
      </c>
      <c r="X38" s="19">
        <v>719.64</v>
      </c>
      <c r="Y38" s="19">
        <v>10</v>
      </c>
      <c r="Z38" s="19">
        <v>0</v>
      </c>
      <c r="AA38" s="224">
        <v>1105.44</v>
      </c>
      <c r="AB38" s="224">
        <v>0</v>
      </c>
    </row>
    <row r="39" spans="1:28" s="19" customFormat="1" x14ac:dyDescent="0.2">
      <c r="A39" s="28" t="s">
        <v>13</v>
      </c>
      <c r="B39" s="32"/>
      <c r="C39" s="19">
        <v>0</v>
      </c>
      <c r="D39" s="19">
        <v>5938.25</v>
      </c>
      <c r="E39" s="19">
        <v>0</v>
      </c>
      <c r="F39" s="19">
        <v>0</v>
      </c>
      <c r="G39" s="19">
        <v>171.44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362.61</v>
      </c>
      <c r="N39" s="19">
        <v>0</v>
      </c>
      <c r="O39" s="19">
        <v>0</v>
      </c>
      <c r="P39" s="19">
        <v>0</v>
      </c>
      <c r="Q39" s="19">
        <v>0</v>
      </c>
      <c r="R39" s="19">
        <v>32.049999999999997</v>
      </c>
      <c r="S39" s="19">
        <v>0</v>
      </c>
      <c r="T39" s="19">
        <v>0</v>
      </c>
      <c r="U39" s="19">
        <v>0</v>
      </c>
      <c r="V39" s="19">
        <v>0</v>
      </c>
      <c r="W39" s="19">
        <v>1207.28</v>
      </c>
      <c r="X39" s="19">
        <v>0</v>
      </c>
      <c r="Y39" s="19">
        <v>0</v>
      </c>
      <c r="Z39" s="19">
        <v>0</v>
      </c>
      <c r="AA39" s="224">
        <v>5518.5</v>
      </c>
      <c r="AB39" s="224">
        <v>7081.58</v>
      </c>
    </row>
    <row r="40" spans="1:28" s="19" customFormat="1" x14ac:dyDescent="0.2">
      <c r="A40" s="28" t="s">
        <v>14</v>
      </c>
      <c r="B40" s="32"/>
      <c r="C40" s="19">
        <v>0</v>
      </c>
      <c r="D40" s="19">
        <v>3405.02</v>
      </c>
      <c r="E40" s="19">
        <v>0</v>
      </c>
      <c r="F40" s="19">
        <v>972</v>
      </c>
      <c r="G40" s="19">
        <v>499</v>
      </c>
      <c r="H40" s="19">
        <v>409.02</v>
      </c>
      <c r="I40" s="19">
        <v>389.51</v>
      </c>
      <c r="J40" s="19">
        <v>961.6</v>
      </c>
      <c r="K40" s="19">
        <v>163.09</v>
      </c>
      <c r="L40" s="19">
        <v>380.4</v>
      </c>
      <c r="M40" s="19">
        <v>0</v>
      </c>
      <c r="N40" s="19">
        <v>0</v>
      </c>
      <c r="O40" s="19">
        <v>690.34</v>
      </c>
      <c r="P40" s="19">
        <v>138.94</v>
      </c>
      <c r="Q40" s="19">
        <v>0</v>
      </c>
      <c r="R40" s="19">
        <v>0</v>
      </c>
      <c r="S40" s="19">
        <v>0</v>
      </c>
      <c r="T40" s="19">
        <v>753.21</v>
      </c>
      <c r="U40" s="19">
        <v>214.12</v>
      </c>
      <c r="V40" s="19">
        <v>0</v>
      </c>
      <c r="W40" s="19">
        <v>0</v>
      </c>
      <c r="X40" s="19">
        <v>1229.21</v>
      </c>
      <c r="Y40" s="19">
        <v>808.38</v>
      </c>
      <c r="Z40" s="19">
        <v>2102.75</v>
      </c>
      <c r="AA40" s="224">
        <v>2100.5500000000002</v>
      </c>
      <c r="AB40" s="224">
        <v>2074.15</v>
      </c>
    </row>
    <row r="41" spans="1:28" s="19" customFormat="1" x14ac:dyDescent="0.2">
      <c r="A41" s="28" t="s">
        <v>15</v>
      </c>
      <c r="B41" s="32"/>
      <c r="C41" s="19">
        <v>6106.8</v>
      </c>
      <c r="D41" s="19">
        <v>10656.39</v>
      </c>
      <c r="E41" s="19">
        <v>2098.15</v>
      </c>
      <c r="F41" s="19">
        <v>482.33</v>
      </c>
      <c r="G41" s="19">
        <v>708.07</v>
      </c>
      <c r="H41" s="19">
        <v>3338.06</v>
      </c>
      <c r="I41" s="19">
        <v>1588.41</v>
      </c>
      <c r="J41" s="19">
        <v>0</v>
      </c>
      <c r="K41" s="19">
        <v>1207.51</v>
      </c>
      <c r="L41" s="19">
        <v>135.04</v>
      </c>
      <c r="M41" s="19">
        <v>279.81</v>
      </c>
      <c r="N41" s="19">
        <v>0</v>
      </c>
      <c r="O41" s="19">
        <v>0</v>
      </c>
      <c r="P41" s="19">
        <v>222.66</v>
      </c>
      <c r="Q41" s="19">
        <v>0</v>
      </c>
      <c r="R41" s="19">
        <v>10</v>
      </c>
      <c r="S41" s="19">
        <v>0</v>
      </c>
      <c r="T41" s="19">
        <v>0</v>
      </c>
      <c r="U41" s="19">
        <v>0</v>
      </c>
      <c r="V41" s="19">
        <v>217.34</v>
      </c>
      <c r="W41" s="19">
        <v>1464.22</v>
      </c>
      <c r="X41" s="19">
        <v>376.7</v>
      </c>
      <c r="Y41" s="19">
        <v>3282.2</v>
      </c>
      <c r="Z41" s="19">
        <v>1422.11</v>
      </c>
      <c r="AA41" s="224">
        <v>3754.87</v>
      </c>
      <c r="AB41" s="224">
        <v>5237.43</v>
      </c>
    </row>
    <row r="42" spans="1:28" s="19" customFormat="1" x14ac:dyDescent="0.2">
      <c r="A42" s="28" t="s">
        <v>16</v>
      </c>
      <c r="B42" s="32"/>
      <c r="C42" s="19">
        <v>19472.53</v>
      </c>
      <c r="D42" s="19">
        <v>41905.51</v>
      </c>
      <c r="E42" s="19">
        <v>24395.200000000001</v>
      </c>
      <c r="F42" s="19">
        <v>5129.04</v>
      </c>
      <c r="G42" s="19">
        <v>29416.27</v>
      </c>
      <c r="H42" s="19">
        <v>15660.54</v>
      </c>
      <c r="I42" s="19">
        <v>16839.189999999999</v>
      </c>
      <c r="J42" s="19">
        <v>14806.45</v>
      </c>
      <c r="K42" s="19">
        <v>12977.59</v>
      </c>
      <c r="L42" s="19">
        <v>20909.84</v>
      </c>
      <c r="M42" s="19">
        <v>8388.75</v>
      </c>
      <c r="N42" s="19">
        <v>7029.52</v>
      </c>
      <c r="O42" s="19">
        <v>3748.36</v>
      </c>
      <c r="P42" s="19">
        <v>26421.78</v>
      </c>
      <c r="Q42" s="19">
        <v>5959.68</v>
      </c>
      <c r="R42" s="19">
        <v>8291.4699999999993</v>
      </c>
      <c r="S42" s="19">
        <v>2512.61</v>
      </c>
      <c r="T42" s="19">
        <v>7255</v>
      </c>
      <c r="U42" s="19">
        <v>5067.01</v>
      </c>
      <c r="V42" s="19">
        <v>6276.65</v>
      </c>
      <c r="W42" s="19">
        <v>8932.7099999999991</v>
      </c>
      <c r="X42" s="19">
        <v>5354.62</v>
      </c>
      <c r="Y42" s="19">
        <v>15105.41</v>
      </c>
      <c r="Z42" s="19">
        <v>17070.759999999998</v>
      </c>
      <c r="AA42" s="224">
        <v>15692.24</v>
      </c>
      <c r="AB42" s="224">
        <v>21257.13</v>
      </c>
    </row>
    <row r="43" spans="1:28" s="19" customFormat="1" x14ac:dyDescent="0.2">
      <c r="A43" s="28" t="s">
        <v>17</v>
      </c>
      <c r="B43" s="32"/>
      <c r="C43" s="19">
        <v>46203.47</v>
      </c>
      <c r="D43" s="19">
        <v>160176.56</v>
      </c>
      <c r="E43" s="19">
        <v>70743.960000000006</v>
      </c>
      <c r="F43" s="19">
        <v>26823.74</v>
      </c>
      <c r="G43" s="19">
        <v>34891.980000000003</v>
      </c>
      <c r="H43" s="19">
        <v>94873.91</v>
      </c>
      <c r="I43" s="19">
        <v>71095.789999999994</v>
      </c>
      <c r="J43" s="19">
        <v>36859.300000000003</v>
      </c>
      <c r="K43" s="19">
        <v>53226.18</v>
      </c>
      <c r="L43" s="19">
        <v>19400.03</v>
      </c>
      <c r="M43" s="19">
        <v>62209.7</v>
      </c>
      <c r="N43" s="19">
        <v>34097.620000000003</v>
      </c>
      <c r="O43" s="19">
        <v>27152.86</v>
      </c>
      <c r="P43" s="19">
        <v>18042.27</v>
      </c>
      <c r="Q43" s="19">
        <v>29057.040000000001</v>
      </c>
      <c r="R43" s="19">
        <v>19947.400000000001</v>
      </c>
      <c r="S43" s="19">
        <v>11559.38</v>
      </c>
      <c r="T43" s="19">
        <v>14003.04</v>
      </c>
      <c r="U43" s="19">
        <v>28591.37</v>
      </c>
      <c r="V43" s="19">
        <v>38834.83</v>
      </c>
      <c r="W43" s="19">
        <v>22030.12</v>
      </c>
      <c r="X43" s="19">
        <v>17518.52</v>
      </c>
      <c r="Y43" s="19">
        <v>28474.23</v>
      </c>
      <c r="Z43" s="19">
        <v>29004.97</v>
      </c>
      <c r="AA43" s="224">
        <v>26799.99</v>
      </c>
      <c r="AB43" s="224">
        <v>36970.65</v>
      </c>
    </row>
    <row r="44" spans="1:28" s="19" customFormat="1" x14ac:dyDescent="0.2">
      <c r="A44" s="28" t="s">
        <v>18</v>
      </c>
      <c r="B44" s="32"/>
      <c r="C44" s="19">
        <v>54852.3</v>
      </c>
      <c r="D44" s="19">
        <v>211115.34</v>
      </c>
      <c r="E44" s="19">
        <v>103367.7</v>
      </c>
      <c r="F44" s="19">
        <v>77539.600000000006</v>
      </c>
      <c r="G44" s="19">
        <v>31987</v>
      </c>
      <c r="H44" s="19">
        <v>58766.400000000001</v>
      </c>
      <c r="I44" s="19">
        <v>73955.98</v>
      </c>
      <c r="J44" s="19">
        <v>62783.26</v>
      </c>
      <c r="K44" s="19">
        <v>80586.31</v>
      </c>
      <c r="L44" s="19">
        <v>56473.46</v>
      </c>
      <c r="M44" s="19">
        <v>29973.32</v>
      </c>
      <c r="N44" s="19">
        <v>43337.79</v>
      </c>
      <c r="O44" s="19">
        <v>56303.95</v>
      </c>
      <c r="P44" s="19">
        <v>63401.59</v>
      </c>
      <c r="Q44" s="19">
        <v>60859.24</v>
      </c>
      <c r="R44" s="19">
        <v>36863.300000000003</v>
      </c>
      <c r="S44" s="19">
        <v>27671.99</v>
      </c>
      <c r="T44" s="19">
        <v>30875.7</v>
      </c>
      <c r="U44" s="19">
        <v>29345.22</v>
      </c>
      <c r="V44" s="19">
        <v>51926.19</v>
      </c>
      <c r="W44" s="19">
        <v>46758.99</v>
      </c>
      <c r="X44" s="19">
        <v>36890.03</v>
      </c>
      <c r="Y44" s="19">
        <v>49586.17</v>
      </c>
      <c r="Z44" s="19">
        <v>3181.82</v>
      </c>
      <c r="AA44" s="224">
        <v>22417.29</v>
      </c>
      <c r="AB44" s="224">
        <v>25847.16</v>
      </c>
    </row>
    <row r="45" spans="1:28" s="19" customFormat="1" x14ac:dyDescent="0.2">
      <c r="A45" s="28" t="s">
        <v>19</v>
      </c>
      <c r="B45" s="32"/>
      <c r="C45" s="19">
        <v>84224.41</v>
      </c>
      <c r="D45" s="19">
        <v>207489.08</v>
      </c>
      <c r="E45" s="19">
        <v>144731.57</v>
      </c>
      <c r="F45" s="19">
        <v>96709.67</v>
      </c>
      <c r="G45" s="19">
        <v>59257.22</v>
      </c>
      <c r="H45" s="19">
        <v>103303.14</v>
      </c>
      <c r="I45" s="19">
        <v>120621.8</v>
      </c>
      <c r="J45" s="19">
        <v>76662.16</v>
      </c>
      <c r="K45" s="19">
        <v>69265.919999999998</v>
      </c>
      <c r="L45" s="19">
        <v>61689.49</v>
      </c>
      <c r="M45" s="19">
        <v>51029.38</v>
      </c>
      <c r="N45" s="19">
        <v>52206.33</v>
      </c>
      <c r="O45" s="19">
        <v>41494.620000000003</v>
      </c>
      <c r="P45" s="19">
        <v>100171.84</v>
      </c>
      <c r="Q45" s="19">
        <v>56970.71</v>
      </c>
      <c r="R45" s="19">
        <v>50730.75</v>
      </c>
      <c r="S45" s="19">
        <v>48440.57</v>
      </c>
      <c r="T45" s="19">
        <v>73251.27</v>
      </c>
      <c r="U45" s="19">
        <v>33113.660000000003</v>
      </c>
      <c r="V45" s="19">
        <v>92118.81</v>
      </c>
      <c r="W45" s="19">
        <v>62271.9</v>
      </c>
      <c r="X45" s="19">
        <v>34793.97</v>
      </c>
      <c r="Y45" s="19">
        <v>25125.06</v>
      </c>
      <c r="Z45" s="19">
        <v>25650.080000000002</v>
      </c>
      <c r="AA45" s="224">
        <v>40893.65</v>
      </c>
      <c r="AB45" s="224">
        <v>44460.57</v>
      </c>
    </row>
    <row r="46" spans="1:28" s="19" customFormat="1" x14ac:dyDescent="0.2">
      <c r="A46" s="28" t="s">
        <v>20</v>
      </c>
      <c r="B46" s="32"/>
      <c r="C46" s="19">
        <v>92620.2</v>
      </c>
      <c r="D46" s="19">
        <v>259607.49</v>
      </c>
      <c r="E46" s="19">
        <v>191174.43</v>
      </c>
      <c r="F46" s="19">
        <v>104257.65</v>
      </c>
      <c r="G46" s="19">
        <v>69450.880000000005</v>
      </c>
      <c r="H46" s="19">
        <v>80349.08</v>
      </c>
      <c r="I46" s="19">
        <v>89478.24</v>
      </c>
      <c r="J46" s="19">
        <v>79482.59</v>
      </c>
      <c r="K46" s="19">
        <v>140016.94</v>
      </c>
      <c r="L46" s="19">
        <v>40690.980000000003</v>
      </c>
      <c r="M46" s="19">
        <v>64354.76</v>
      </c>
      <c r="N46" s="19">
        <v>47894.52</v>
      </c>
      <c r="O46" s="19">
        <v>96976.62</v>
      </c>
      <c r="P46" s="19">
        <v>99138.04</v>
      </c>
      <c r="Q46" s="19">
        <v>60106.96</v>
      </c>
      <c r="R46" s="19">
        <v>91113.61</v>
      </c>
      <c r="S46" s="19">
        <v>53855.13</v>
      </c>
      <c r="T46" s="19">
        <v>52245.77</v>
      </c>
      <c r="U46" s="19">
        <v>28812.36</v>
      </c>
      <c r="V46" s="19">
        <v>75379.199999999997</v>
      </c>
      <c r="W46" s="19">
        <v>55427.25</v>
      </c>
      <c r="X46" s="19">
        <v>27632.37</v>
      </c>
      <c r="Y46" s="19">
        <v>38960.519999999997</v>
      </c>
      <c r="Z46" s="19">
        <v>36136.400000000001</v>
      </c>
      <c r="AA46" s="224">
        <v>68837.31</v>
      </c>
      <c r="AB46" s="224">
        <v>42465.52</v>
      </c>
    </row>
    <row r="47" spans="1:28" s="19" customFormat="1" x14ac:dyDescent="0.2">
      <c r="A47" s="28" t="s">
        <v>21</v>
      </c>
      <c r="B47" s="32"/>
      <c r="C47" s="19">
        <v>76777.75</v>
      </c>
      <c r="D47" s="19">
        <v>260876.11</v>
      </c>
      <c r="E47" s="19">
        <v>143386.51</v>
      </c>
      <c r="F47" s="19">
        <v>80921.179999999993</v>
      </c>
      <c r="G47" s="19">
        <v>89969.5</v>
      </c>
      <c r="H47" s="19">
        <v>66957.16</v>
      </c>
      <c r="I47" s="19">
        <v>103755.63</v>
      </c>
      <c r="J47" s="19">
        <v>72744.259999999995</v>
      </c>
      <c r="K47" s="19">
        <v>76543.27</v>
      </c>
      <c r="L47" s="19">
        <v>71842.12</v>
      </c>
      <c r="M47" s="19">
        <v>81899.5</v>
      </c>
      <c r="N47" s="19">
        <v>38542.559999999998</v>
      </c>
      <c r="O47" s="19">
        <v>41775.449999999997</v>
      </c>
      <c r="P47" s="19">
        <v>59699.12</v>
      </c>
      <c r="Q47" s="19">
        <v>79111.839999999997</v>
      </c>
      <c r="R47" s="19">
        <v>70404.37</v>
      </c>
      <c r="S47" s="19">
        <v>39186.379999999997</v>
      </c>
      <c r="T47" s="19">
        <v>13637.54</v>
      </c>
      <c r="U47" s="19">
        <v>78026.22</v>
      </c>
      <c r="V47" s="19">
        <v>88279.19</v>
      </c>
      <c r="W47" s="19">
        <v>51338.87</v>
      </c>
      <c r="X47" s="19">
        <v>22074.99</v>
      </c>
      <c r="Y47" s="19">
        <v>27856.959999999999</v>
      </c>
      <c r="Z47" s="19">
        <v>57787.18</v>
      </c>
      <c r="AA47" s="224">
        <v>13854.83</v>
      </c>
      <c r="AB47" s="224">
        <v>32049.57</v>
      </c>
    </row>
    <row r="48" spans="1:28" s="19" customFormat="1" x14ac:dyDescent="0.2">
      <c r="A48" s="28" t="s">
        <v>22</v>
      </c>
      <c r="B48" s="32"/>
      <c r="C48" s="19">
        <v>109997.29</v>
      </c>
      <c r="D48" s="19">
        <v>230057.15</v>
      </c>
      <c r="E48" s="19">
        <v>128538.96</v>
      </c>
      <c r="F48" s="19">
        <v>85414.7</v>
      </c>
      <c r="G48" s="19">
        <v>70200.639999999999</v>
      </c>
      <c r="H48" s="19">
        <v>76536.19</v>
      </c>
      <c r="I48" s="19">
        <v>106418.56</v>
      </c>
      <c r="J48" s="19">
        <v>91474.67</v>
      </c>
      <c r="K48" s="19">
        <v>93122.31</v>
      </c>
      <c r="L48" s="19">
        <v>110721.97</v>
      </c>
      <c r="M48" s="19">
        <v>71788.3</v>
      </c>
      <c r="N48" s="19">
        <v>34467.74</v>
      </c>
      <c r="O48" s="19">
        <v>47146.57</v>
      </c>
      <c r="P48" s="19">
        <v>61735.040000000001</v>
      </c>
      <c r="Q48" s="19">
        <v>53489.64</v>
      </c>
      <c r="R48" s="19">
        <v>85662.13</v>
      </c>
      <c r="S48" s="19">
        <v>64238.49</v>
      </c>
      <c r="T48" s="19">
        <v>51177.96</v>
      </c>
      <c r="U48" s="19">
        <v>25302.38</v>
      </c>
      <c r="V48" s="19">
        <v>100510.31</v>
      </c>
      <c r="W48" s="19">
        <v>59762.55</v>
      </c>
      <c r="X48" s="19">
        <v>30024.55</v>
      </c>
      <c r="Y48" s="19">
        <v>32699.69</v>
      </c>
      <c r="Z48" s="19">
        <v>13734.84</v>
      </c>
      <c r="AA48" s="224">
        <v>21764.54</v>
      </c>
      <c r="AB48" s="224">
        <v>33080.660000000003</v>
      </c>
    </row>
    <row r="49" spans="1:28" s="19" customFormat="1" x14ac:dyDescent="0.2">
      <c r="A49" s="28" t="s">
        <v>23</v>
      </c>
      <c r="B49" s="32"/>
      <c r="C49" s="19">
        <v>54314.96</v>
      </c>
      <c r="D49" s="19">
        <v>217106.83</v>
      </c>
      <c r="E49" s="19">
        <v>112356.16</v>
      </c>
      <c r="F49" s="19">
        <v>76880.539999999994</v>
      </c>
      <c r="G49" s="19">
        <v>83466.83</v>
      </c>
      <c r="H49" s="19">
        <v>48125.08</v>
      </c>
      <c r="I49" s="19">
        <v>73703.72</v>
      </c>
      <c r="J49" s="19">
        <v>65236.6</v>
      </c>
      <c r="K49" s="19">
        <v>63882.96</v>
      </c>
      <c r="L49" s="19">
        <v>39840.589999999997</v>
      </c>
      <c r="M49" s="19">
        <v>92531.3</v>
      </c>
      <c r="N49" s="19">
        <v>34175.07</v>
      </c>
      <c r="O49" s="19">
        <v>47115.3</v>
      </c>
      <c r="P49" s="19">
        <v>69577.39</v>
      </c>
      <c r="Q49" s="19">
        <v>52409.7</v>
      </c>
      <c r="R49" s="19">
        <v>59496.56</v>
      </c>
      <c r="S49" s="19">
        <v>41776.449999999997</v>
      </c>
      <c r="T49" s="19">
        <v>64632.28</v>
      </c>
      <c r="U49" s="19">
        <v>22616.91</v>
      </c>
      <c r="V49" s="19">
        <v>170629.87</v>
      </c>
      <c r="W49" s="19">
        <v>78593.02</v>
      </c>
      <c r="X49" s="19">
        <v>44398.98</v>
      </c>
      <c r="Y49" s="19">
        <v>38218.720000000001</v>
      </c>
      <c r="Z49" s="19">
        <v>12277.16</v>
      </c>
      <c r="AA49" s="224">
        <v>31928.34</v>
      </c>
      <c r="AB49" s="224">
        <v>25094.74</v>
      </c>
    </row>
    <row r="50" spans="1:28" s="19" customFormat="1" x14ac:dyDescent="0.2">
      <c r="A50" s="28" t="s">
        <v>24</v>
      </c>
      <c r="B50" s="32"/>
      <c r="C50" s="19">
        <v>62570.23</v>
      </c>
      <c r="D50" s="19">
        <v>101902.48</v>
      </c>
      <c r="E50" s="19">
        <v>54857.85</v>
      </c>
      <c r="F50" s="19">
        <v>33977.97</v>
      </c>
      <c r="G50" s="19">
        <v>21372.04</v>
      </c>
      <c r="H50" s="19">
        <v>55083.83</v>
      </c>
      <c r="I50" s="19">
        <v>35796.44</v>
      </c>
      <c r="J50" s="19">
        <v>38907.980000000003</v>
      </c>
      <c r="K50" s="19">
        <v>69760.740000000005</v>
      </c>
      <c r="L50" s="19">
        <v>42134.29</v>
      </c>
      <c r="M50" s="19">
        <v>55633.01</v>
      </c>
      <c r="N50" s="19">
        <v>16758.87</v>
      </c>
      <c r="O50" s="19">
        <v>31987.18</v>
      </c>
      <c r="P50" s="19">
        <v>50704.88</v>
      </c>
      <c r="Q50" s="19">
        <v>22571.46</v>
      </c>
      <c r="R50" s="19">
        <v>23292.13</v>
      </c>
      <c r="S50" s="19">
        <v>17294.8</v>
      </c>
      <c r="T50" s="19">
        <v>25953.4</v>
      </c>
      <c r="U50" s="19">
        <v>14793.24</v>
      </c>
      <c r="V50" s="19">
        <v>80104.17</v>
      </c>
      <c r="W50" s="19">
        <v>48757.65</v>
      </c>
      <c r="X50" s="19">
        <v>35092.07</v>
      </c>
      <c r="Y50" s="19">
        <v>16717.560000000001</v>
      </c>
      <c r="Z50" s="19">
        <v>10478.32</v>
      </c>
      <c r="AA50" s="224">
        <v>9065.48</v>
      </c>
      <c r="AB50" s="224">
        <v>17468.32</v>
      </c>
    </row>
    <row r="51" spans="1:28" s="19" customFormat="1" x14ac:dyDescent="0.2">
      <c r="A51" s="36" t="s">
        <v>795</v>
      </c>
      <c r="B51" s="32"/>
      <c r="C51" s="19">
        <v>8143.65</v>
      </c>
      <c r="D51" s="19">
        <v>31510.799999999999</v>
      </c>
      <c r="E51" s="19">
        <v>20577.09</v>
      </c>
      <c r="F51" s="19">
        <v>8448.67</v>
      </c>
      <c r="G51" s="19">
        <v>7454.83</v>
      </c>
      <c r="H51" s="19">
        <v>5139.47</v>
      </c>
      <c r="I51" s="19">
        <v>9527.41</v>
      </c>
      <c r="J51" s="19">
        <v>21415.98</v>
      </c>
      <c r="K51" s="19">
        <v>10384.36</v>
      </c>
      <c r="L51" s="19">
        <v>11675.12</v>
      </c>
      <c r="M51" s="19">
        <v>16762.919999999998</v>
      </c>
      <c r="N51" s="19">
        <v>7013.01</v>
      </c>
      <c r="O51" s="19">
        <v>1336.64</v>
      </c>
      <c r="P51" s="19">
        <v>10765.74</v>
      </c>
      <c r="Q51" s="19">
        <v>12179.55</v>
      </c>
      <c r="R51" s="19">
        <v>7752.92</v>
      </c>
      <c r="S51" s="19">
        <v>13705.02</v>
      </c>
      <c r="T51" s="19">
        <v>5324.32</v>
      </c>
      <c r="U51" s="19">
        <v>7534.17</v>
      </c>
      <c r="V51" s="19">
        <v>15887.68</v>
      </c>
      <c r="W51" s="19">
        <v>7857.87</v>
      </c>
      <c r="X51" s="19">
        <v>6218.44</v>
      </c>
      <c r="Y51" s="19">
        <v>7930.59</v>
      </c>
      <c r="Z51" s="19">
        <v>2633.19</v>
      </c>
      <c r="AA51" s="224">
        <v>12.89</v>
      </c>
      <c r="AB51" s="224">
        <v>6982.47</v>
      </c>
    </row>
    <row r="52" spans="1:28" s="19" customFormat="1" x14ac:dyDescent="0.2">
      <c r="A52" s="28"/>
      <c r="B52" s="32"/>
      <c r="AA52" s="224"/>
      <c r="AB52" s="224"/>
    </row>
    <row r="53" spans="1:28" ht="12.75" x14ac:dyDescent="0.2">
      <c r="A53" s="49" t="s">
        <v>28</v>
      </c>
      <c r="B53" s="50"/>
    </row>
    <row r="54" spans="1:28" x14ac:dyDescent="0.2">
      <c r="A54" s="16" t="s">
        <v>29</v>
      </c>
    </row>
    <row r="55" spans="1:28" s="19" customFormat="1" x14ac:dyDescent="0.2">
      <c r="A55" s="28" t="s">
        <v>630</v>
      </c>
      <c r="B55" s="32"/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224">
        <v>0</v>
      </c>
      <c r="AB55" s="224">
        <v>0</v>
      </c>
    </row>
    <row r="56" spans="1:28" s="19" customFormat="1" x14ac:dyDescent="0.2">
      <c r="A56" s="115">
        <v>0</v>
      </c>
      <c r="B56" s="32"/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224">
        <v>0</v>
      </c>
      <c r="AB56" s="224">
        <v>0</v>
      </c>
    </row>
    <row r="57" spans="1:28" s="19" customFormat="1" x14ac:dyDescent="0.2">
      <c r="A57" s="28" t="s">
        <v>631</v>
      </c>
      <c r="B57" s="32"/>
      <c r="C57" s="19">
        <v>489.25</v>
      </c>
      <c r="D57" s="19">
        <v>3535.61</v>
      </c>
      <c r="E57" s="19">
        <v>545.80999999999995</v>
      </c>
      <c r="F57" s="19">
        <v>536.13</v>
      </c>
      <c r="G57" s="19">
        <v>338.74</v>
      </c>
      <c r="H57" s="19">
        <v>1361</v>
      </c>
      <c r="I57" s="19">
        <v>492.21</v>
      </c>
      <c r="J57" s="19">
        <v>884.48</v>
      </c>
      <c r="K57" s="19">
        <v>2123.87</v>
      </c>
      <c r="L57" s="19">
        <v>492.95</v>
      </c>
      <c r="M57" s="19">
        <v>538.30999999999995</v>
      </c>
      <c r="N57" s="19">
        <v>285.60000000000002</v>
      </c>
      <c r="O57" s="19">
        <v>56.33</v>
      </c>
      <c r="P57" s="19">
        <v>1563.37</v>
      </c>
      <c r="Q57" s="19">
        <v>388.56</v>
      </c>
      <c r="R57" s="19">
        <v>859.74</v>
      </c>
      <c r="S57" s="19">
        <v>0</v>
      </c>
      <c r="T57" s="19">
        <v>0</v>
      </c>
      <c r="U57" s="19">
        <v>247.61</v>
      </c>
      <c r="V57" s="19">
        <v>0</v>
      </c>
      <c r="W57" s="19">
        <v>148.72999999999999</v>
      </c>
      <c r="X57" s="19">
        <v>177.7</v>
      </c>
      <c r="Y57" s="19">
        <v>3431.34</v>
      </c>
      <c r="Z57" s="19">
        <v>3478.58</v>
      </c>
      <c r="AA57" s="224">
        <v>5471.02</v>
      </c>
      <c r="AB57" s="224">
        <v>4919.8100000000004</v>
      </c>
    </row>
    <row r="58" spans="1:28" s="19" customFormat="1" x14ac:dyDescent="0.2">
      <c r="A58" s="28" t="s">
        <v>632</v>
      </c>
      <c r="B58" s="32"/>
      <c r="C58" s="19">
        <v>1676.32</v>
      </c>
      <c r="D58" s="19">
        <v>7392.62</v>
      </c>
      <c r="E58" s="19">
        <v>5867.56</v>
      </c>
      <c r="F58" s="19">
        <v>1803.53</v>
      </c>
      <c r="G58" s="19">
        <v>3229.07</v>
      </c>
      <c r="H58" s="19">
        <v>2356.4299999999998</v>
      </c>
      <c r="I58" s="19">
        <v>1055.3699999999999</v>
      </c>
      <c r="J58" s="19">
        <v>4575.7</v>
      </c>
      <c r="K58" s="19">
        <v>1595.91</v>
      </c>
      <c r="L58" s="19">
        <v>4228.32</v>
      </c>
      <c r="M58" s="19">
        <v>1224.8</v>
      </c>
      <c r="N58" s="19">
        <v>2056.13</v>
      </c>
      <c r="O58" s="19">
        <v>876.57</v>
      </c>
      <c r="P58" s="19">
        <v>1716.97</v>
      </c>
      <c r="Q58" s="19">
        <v>1792.83</v>
      </c>
      <c r="R58" s="19">
        <v>1151.31</v>
      </c>
      <c r="S58" s="19">
        <v>149.51</v>
      </c>
      <c r="T58" s="19">
        <v>2112.48</v>
      </c>
      <c r="U58" s="19">
        <v>660.47</v>
      </c>
      <c r="V58" s="19">
        <v>1137.47</v>
      </c>
      <c r="W58" s="19">
        <v>4033.68</v>
      </c>
      <c r="X58" s="19">
        <v>3616.56</v>
      </c>
      <c r="Y58" s="19">
        <v>1562.98</v>
      </c>
      <c r="Z58" s="19">
        <v>46.28</v>
      </c>
      <c r="AA58" s="224">
        <v>7305.29</v>
      </c>
      <c r="AB58" s="224">
        <v>11868.6</v>
      </c>
    </row>
    <row r="59" spans="1:28" s="19" customFormat="1" x14ac:dyDescent="0.2">
      <c r="A59" s="28" t="s">
        <v>633</v>
      </c>
      <c r="B59" s="32"/>
      <c r="C59" s="19">
        <v>2535.34</v>
      </c>
      <c r="D59" s="19">
        <v>10564.7</v>
      </c>
      <c r="E59" s="19">
        <v>7152.06</v>
      </c>
      <c r="F59" s="19">
        <v>2714.06</v>
      </c>
      <c r="G59" s="19">
        <v>2353.44</v>
      </c>
      <c r="H59" s="19">
        <v>5629.1</v>
      </c>
      <c r="I59" s="19">
        <v>4545.1400000000003</v>
      </c>
      <c r="J59" s="19">
        <v>3243.58</v>
      </c>
      <c r="K59" s="19">
        <v>2660.18</v>
      </c>
      <c r="L59" s="19">
        <v>1187.32</v>
      </c>
      <c r="M59" s="19">
        <v>975.77</v>
      </c>
      <c r="N59" s="19">
        <v>927.08</v>
      </c>
      <c r="O59" s="19">
        <v>805.66</v>
      </c>
      <c r="P59" s="19">
        <v>4792</v>
      </c>
      <c r="Q59" s="19">
        <v>82.03</v>
      </c>
      <c r="R59" s="19">
        <v>0</v>
      </c>
      <c r="S59" s="19">
        <v>1834.7</v>
      </c>
      <c r="T59" s="19">
        <v>1337.87</v>
      </c>
      <c r="U59" s="19">
        <v>2587.12</v>
      </c>
      <c r="V59" s="19">
        <v>940.96</v>
      </c>
      <c r="W59" s="19">
        <v>1948.34</v>
      </c>
      <c r="X59" s="19">
        <v>917.28</v>
      </c>
      <c r="Y59" s="19">
        <v>2184.5300000000002</v>
      </c>
      <c r="Z59" s="19">
        <v>3098.57</v>
      </c>
      <c r="AA59" s="224">
        <v>4292.1400000000003</v>
      </c>
      <c r="AB59" s="224">
        <v>1103.8499999999999</v>
      </c>
    </row>
    <row r="60" spans="1:28" s="19" customFormat="1" x14ac:dyDescent="0.2">
      <c r="A60" s="28" t="s">
        <v>634</v>
      </c>
      <c r="B60" s="32"/>
      <c r="C60" s="19">
        <v>4293.62</v>
      </c>
      <c r="D60" s="19">
        <v>15713.47</v>
      </c>
      <c r="E60" s="19">
        <v>7251.27</v>
      </c>
      <c r="F60" s="19">
        <v>1013.19</v>
      </c>
      <c r="G60" s="19">
        <v>3750.96</v>
      </c>
      <c r="H60" s="19">
        <v>6792.39</v>
      </c>
      <c r="I60" s="19">
        <v>5959.09</v>
      </c>
      <c r="J60" s="19">
        <v>3752.57</v>
      </c>
      <c r="K60" s="19">
        <v>4417.8999999999996</v>
      </c>
      <c r="L60" s="19">
        <v>5121.66</v>
      </c>
      <c r="M60" s="19">
        <v>3377.51</v>
      </c>
      <c r="N60" s="19">
        <v>229.4</v>
      </c>
      <c r="O60" s="19">
        <v>265.17</v>
      </c>
      <c r="P60" s="19">
        <v>2552.87</v>
      </c>
      <c r="Q60" s="19">
        <v>2072.21</v>
      </c>
      <c r="R60" s="19">
        <v>1340.33</v>
      </c>
      <c r="S60" s="19">
        <v>2471.2199999999998</v>
      </c>
      <c r="T60" s="19">
        <v>523.25</v>
      </c>
      <c r="U60" s="19">
        <v>545.78</v>
      </c>
      <c r="V60" s="19">
        <v>3181.5</v>
      </c>
      <c r="W60" s="19">
        <v>3941.17</v>
      </c>
      <c r="X60" s="19">
        <v>78.75</v>
      </c>
      <c r="Y60" s="19">
        <v>4484.49</v>
      </c>
      <c r="Z60" s="19">
        <v>3027.42</v>
      </c>
      <c r="AA60" s="224">
        <v>1008</v>
      </c>
      <c r="AB60" s="224">
        <v>2138.39</v>
      </c>
    </row>
    <row r="61" spans="1:28" s="19" customFormat="1" x14ac:dyDescent="0.2">
      <c r="A61" s="28" t="s">
        <v>635</v>
      </c>
      <c r="B61" s="32"/>
      <c r="C61" s="19">
        <v>7656.72</v>
      </c>
      <c r="D61" s="19">
        <v>10591.78</v>
      </c>
      <c r="E61" s="19">
        <v>13598.25</v>
      </c>
      <c r="F61" s="19">
        <v>8335.14</v>
      </c>
      <c r="G61" s="19">
        <v>3571.49</v>
      </c>
      <c r="H61" s="19">
        <v>7632.76</v>
      </c>
      <c r="I61" s="19">
        <v>6764.25</v>
      </c>
      <c r="J61" s="19">
        <v>8050.23</v>
      </c>
      <c r="K61" s="19">
        <v>10505.21</v>
      </c>
      <c r="L61" s="19">
        <v>2253.29</v>
      </c>
      <c r="M61" s="19">
        <v>7721.82</v>
      </c>
      <c r="N61" s="19">
        <v>587.27</v>
      </c>
      <c r="O61" s="19">
        <v>5741.51</v>
      </c>
      <c r="P61" s="19">
        <v>8250.2199999999993</v>
      </c>
      <c r="Q61" s="19">
        <v>8293.27</v>
      </c>
      <c r="R61" s="19">
        <v>7599.74</v>
      </c>
      <c r="S61" s="19">
        <v>1729.3</v>
      </c>
      <c r="T61" s="19">
        <v>1700.65</v>
      </c>
      <c r="U61" s="19">
        <v>4698.12</v>
      </c>
      <c r="V61" s="19">
        <v>13905.58</v>
      </c>
      <c r="W61" s="19">
        <v>3644.43</v>
      </c>
      <c r="X61" s="19">
        <v>1446.78</v>
      </c>
      <c r="Y61" s="19">
        <v>2924.53</v>
      </c>
      <c r="Z61" s="19">
        <v>6255.49</v>
      </c>
      <c r="AA61" s="224">
        <v>5492.11</v>
      </c>
      <c r="AB61" s="224">
        <v>8476.39</v>
      </c>
    </row>
    <row r="62" spans="1:28" s="19" customFormat="1" x14ac:dyDescent="0.2">
      <c r="A62" s="28" t="s">
        <v>636</v>
      </c>
      <c r="B62" s="32"/>
      <c r="C62" s="19">
        <v>2568.39</v>
      </c>
      <c r="D62" s="19">
        <v>37609.22</v>
      </c>
      <c r="E62" s="19">
        <v>12815.36</v>
      </c>
      <c r="F62" s="19">
        <v>8785.5499999999993</v>
      </c>
      <c r="G62" s="19">
        <v>7179.71</v>
      </c>
      <c r="H62" s="19">
        <v>5306.35</v>
      </c>
      <c r="I62" s="19">
        <v>2202.9299999999998</v>
      </c>
      <c r="J62" s="19">
        <v>9526.48</v>
      </c>
      <c r="K62" s="19">
        <v>9209.24</v>
      </c>
      <c r="L62" s="19">
        <v>3271.44</v>
      </c>
      <c r="M62" s="19">
        <v>5336.45</v>
      </c>
      <c r="N62" s="19">
        <v>3843.27</v>
      </c>
      <c r="O62" s="19">
        <v>3866.86</v>
      </c>
      <c r="P62" s="19">
        <v>3486.38</v>
      </c>
      <c r="Q62" s="19">
        <v>4461.26</v>
      </c>
      <c r="R62" s="19">
        <v>4899.8599999999997</v>
      </c>
      <c r="S62" s="19">
        <v>2249.2199999999998</v>
      </c>
      <c r="T62" s="19">
        <v>0</v>
      </c>
      <c r="U62" s="19">
        <v>478.41</v>
      </c>
      <c r="V62" s="19">
        <v>5979.66</v>
      </c>
      <c r="W62" s="19">
        <v>1724.4</v>
      </c>
      <c r="X62" s="19">
        <v>1161.02</v>
      </c>
      <c r="Y62" s="19">
        <v>12809.6</v>
      </c>
      <c r="Z62" s="19">
        <v>4689.4799999999996</v>
      </c>
      <c r="AA62" s="224">
        <v>3569.05</v>
      </c>
      <c r="AB62" s="224">
        <v>8374.9500000000007</v>
      </c>
    </row>
    <row r="63" spans="1:28" s="19" customFormat="1" x14ac:dyDescent="0.2">
      <c r="A63" s="28" t="s">
        <v>637</v>
      </c>
      <c r="B63" s="32"/>
      <c r="C63" s="19">
        <v>1844.31</v>
      </c>
      <c r="D63" s="19">
        <v>13657.28</v>
      </c>
      <c r="E63" s="19">
        <v>5568.09</v>
      </c>
      <c r="F63" s="19">
        <v>1575.81</v>
      </c>
      <c r="G63" s="19">
        <v>2461.37</v>
      </c>
      <c r="H63" s="19">
        <v>6710.88</v>
      </c>
      <c r="I63" s="19">
        <v>8143.01</v>
      </c>
      <c r="J63" s="19">
        <v>2684.1</v>
      </c>
      <c r="K63" s="19">
        <v>3999.36</v>
      </c>
      <c r="L63" s="19">
        <v>9262.26</v>
      </c>
      <c r="M63" s="19">
        <v>7201.17</v>
      </c>
      <c r="N63" s="19">
        <v>1741.5</v>
      </c>
      <c r="O63" s="19">
        <v>2678</v>
      </c>
      <c r="P63" s="19">
        <v>3349.43</v>
      </c>
      <c r="Q63" s="19">
        <v>16.489999999999998</v>
      </c>
      <c r="R63" s="19">
        <v>5462.2</v>
      </c>
      <c r="S63" s="19">
        <v>824.92</v>
      </c>
      <c r="T63" s="19">
        <v>2314.5300000000002</v>
      </c>
      <c r="U63" s="19">
        <v>4723.22</v>
      </c>
      <c r="V63" s="19">
        <v>4190.2700000000004</v>
      </c>
      <c r="W63" s="19">
        <v>6322.89</v>
      </c>
      <c r="X63" s="19">
        <v>2917.91</v>
      </c>
      <c r="Y63" s="19">
        <v>4677.8599999999997</v>
      </c>
      <c r="Z63" s="19">
        <v>2965.46</v>
      </c>
      <c r="AA63" s="224">
        <v>8540.75</v>
      </c>
      <c r="AB63" s="224">
        <v>2128.6799999999998</v>
      </c>
    </row>
    <row r="64" spans="1:28" s="19" customFormat="1" x14ac:dyDescent="0.2">
      <c r="A64" s="28" t="s">
        <v>638</v>
      </c>
      <c r="B64" s="32"/>
      <c r="C64" s="19">
        <v>14058.06</v>
      </c>
      <c r="D64" s="19">
        <v>21270.28</v>
      </c>
      <c r="E64" s="19">
        <v>26719.38</v>
      </c>
      <c r="F64" s="19">
        <v>13600.58</v>
      </c>
      <c r="G64" s="19">
        <v>7536.14</v>
      </c>
      <c r="H64" s="19">
        <v>9976.4699999999993</v>
      </c>
      <c r="I64" s="19">
        <v>7254.75</v>
      </c>
      <c r="J64" s="19">
        <v>6150.58</v>
      </c>
      <c r="K64" s="19">
        <v>15844.74</v>
      </c>
      <c r="L64" s="19">
        <v>2441.37</v>
      </c>
      <c r="M64" s="19">
        <v>9582</v>
      </c>
      <c r="N64" s="19">
        <v>4763.88</v>
      </c>
      <c r="O64" s="19">
        <v>13820.15</v>
      </c>
      <c r="P64" s="19">
        <v>17644.25</v>
      </c>
      <c r="Q64" s="19">
        <v>6922.99</v>
      </c>
      <c r="R64" s="19">
        <v>7245.9</v>
      </c>
      <c r="S64" s="19">
        <v>3657.46</v>
      </c>
      <c r="T64" s="19">
        <v>5198.1400000000003</v>
      </c>
      <c r="U64" s="19">
        <v>1938.99</v>
      </c>
      <c r="V64" s="19">
        <v>5348.63</v>
      </c>
      <c r="W64" s="19">
        <v>5894.45</v>
      </c>
      <c r="X64" s="19">
        <v>1171.4000000000001</v>
      </c>
      <c r="Y64" s="19">
        <v>3646.14</v>
      </c>
      <c r="Z64" s="19">
        <v>6527.05</v>
      </c>
      <c r="AA64" s="224">
        <v>5350.83</v>
      </c>
      <c r="AB64" s="224">
        <v>13788.94</v>
      </c>
    </row>
    <row r="65" spans="1:46" s="19" customFormat="1" x14ac:dyDescent="0.2">
      <c r="A65" s="28" t="s">
        <v>639</v>
      </c>
      <c r="B65" s="32"/>
      <c r="C65" s="19">
        <v>11324.38</v>
      </c>
      <c r="D65" s="19">
        <v>38488.76</v>
      </c>
      <c r="E65" s="19">
        <v>22374.12</v>
      </c>
      <c r="F65" s="19">
        <v>4796.93</v>
      </c>
      <c r="G65" s="19">
        <v>20034.2</v>
      </c>
      <c r="H65" s="19">
        <v>5292.13</v>
      </c>
      <c r="I65" s="19">
        <v>8386.2800000000007</v>
      </c>
      <c r="J65" s="19">
        <v>9188.2000000000007</v>
      </c>
      <c r="K65" s="19">
        <v>3006.81</v>
      </c>
      <c r="L65" s="19">
        <v>1775.58</v>
      </c>
      <c r="M65" s="19">
        <v>3539.14</v>
      </c>
      <c r="N65" s="19">
        <v>10610.97</v>
      </c>
      <c r="O65" s="19">
        <v>3017.81</v>
      </c>
      <c r="P65" s="19">
        <v>13698.47</v>
      </c>
      <c r="Q65" s="19">
        <v>8680.06</v>
      </c>
      <c r="R65" s="19">
        <v>7278.19</v>
      </c>
      <c r="S65" s="19">
        <v>10636.63</v>
      </c>
      <c r="T65" s="19">
        <v>183.19</v>
      </c>
      <c r="U65" s="19">
        <v>8737.73</v>
      </c>
      <c r="V65" s="19">
        <v>10755.24</v>
      </c>
      <c r="W65" s="19">
        <v>6205.88</v>
      </c>
      <c r="X65" s="19">
        <v>2980.71</v>
      </c>
      <c r="Y65" s="19">
        <v>15966.83</v>
      </c>
      <c r="Z65" s="19">
        <v>11949.75</v>
      </c>
      <c r="AA65" s="224">
        <v>12085.13</v>
      </c>
      <c r="AB65" s="224">
        <v>17669.650000000001</v>
      </c>
    </row>
    <row r="66" spans="1:46" s="19" customFormat="1" x14ac:dyDescent="0.2">
      <c r="A66" s="28" t="s">
        <v>640</v>
      </c>
      <c r="B66" s="32"/>
      <c r="C66" s="19">
        <v>30842.86</v>
      </c>
      <c r="D66" s="19">
        <v>94379.839999999997</v>
      </c>
      <c r="E66" s="19">
        <v>32448.27</v>
      </c>
      <c r="F66" s="19">
        <v>23677.52</v>
      </c>
      <c r="G66" s="19">
        <v>24873.919999999998</v>
      </c>
      <c r="H66" s="19">
        <v>29731.32</v>
      </c>
      <c r="I66" s="19">
        <v>35036.81</v>
      </c>
      <c r="J66" s="19">
        <v>28314.92</v>
      </c>
      <c r="K66" s="19">
        <v>38352.129999999997</v>
      </c>
      <c r="L66" s="19">
        <v>19877.12</v>
      </c>
      <c r="M66" s="19">
        <v>25864.560000000001</v>
      </c>
      <c r="N66" s="19">
        <v>15518.78</v>
      </c>
      <c r="O66" s="19">
        <v>10082.700000000001</v>
      </c>
      <c r="P66" s="19">
        <v>22046.32</v>
      </c>
      <c r="Q66" s="19">
        <v>23378.560000000001</v>
      </c>
      <c r="R66" s="19">
        <v>9197.7999999999993</v>
      </c>
      <c r="S66" s="19">
        <v>13673.33</v>
      </c>
      <c r="T66" s="19">
        <v>15624.55</v>
      </c>
      <c r="U66" s="19">
        <v>24968.639999999999</v>
      </c>
      <c r="V66" s="19">
        <v>32329.040000000001</v>
      </c>
      <c r="W66" s="19">
        <v>18316.189999999999</v>
      </c>
      <c r="X66" s="19">
        <v>14513.75</v>
      </c>
      <c r="Y66" s="19">
        <v>15659.19</v>
      </c>
      <c r="Z66" s="19">
        <v>13343.44</v>
      </c>
      <c r="AA66" s="224">
        <v>12089.74</v>
      </c>
      <c r="AB66" s="224">
        <v>21369.95</v>
      </c>
    </row>
    <row r="67" spans="1:46" s="19" customFormat="1" x14ac:dyDescent="0.2">
      <c r="A67" s="28" t="s">
        <v>641</v>
      </c>
      <c r="B67" s="32"/>
      <c r="C67" s="19">
        <v>38984.720000000001</v>
      </c>
      <c r="D67" s="19">
        <v>104348.7</v>
      </c>
      <c r="E67" s="19">
        <v>64892.43</v>
      </c>
      <c r="F67" s="19">
        <v>29691.13</v>
      </c>
      <c r="G67" s="19">
        <v>13958.63</v>
      </c>
      <c r="H67" s="19">
        <v>56175.07</v>
      </c>
      <c r="I67" s="19">
        <v>42067.79</v>
      </c>
      <c r="J67" s="19">
        <v>29174.77</v>
      </c>
      <c r="K67" s="19">
        <v>40567.29</v>
      </c>
      <c r="L67" s="19">
        <v>14959.75</v>
      </c>
      <c r="M67" s="19">
        <v>20244.84</v>
      </c>
      <c r="N67" s="19">
        <v>26290.5</v>
      </c>
      <c r="O67" s="19">
        <v>17006.97</v>
      </c>
      <c r="P67" s="19">
        <v>32266.85</v>
      </c>
      <c r="Q67" s="19">
        <v>22441.73</v>
      </c>
      <c r="R67" s="19">
        <v>21847.88</v>
      </c>
      <c r="S67" s="19">
        <v>3763.09</v>
      </c>
      <c r="T67" s="19">
        <v>15475.82</v>
      </c>
      <c r="U67" s="19">
        <v>7909.88</v>
      </c>
      <c r="V67" s="19">
        <v>32365.96</v>
      </c>
      <c r="W67" s="19">
        <v>12161.96</v>
      </c>
      <c r="X67" s="19">
        <v>15479.27</v>
      </c>
      <c r="Y67" s="19">
        <v>26877.85</v>
      </c>
      <c r="Z67" s="19">
        <v>14360.22</v>
      </c>
      <c r="AA67" s="224">
        <v>20990.39</v>
      </c>
      <c r="AB67" s="224">
        <v>17504.3</v>
      </c>
    </row>
    <row r="68" spans="1:46" s="19" customFormat="1" x14ac:dyDescent="0.2">
      <c r="A68" s="28" t="s">
        <v>642</v>
      </c>
      <c r="B68" s="32"/>
      <c r="C68" s="19">
        <v>86899.33</v>
      </c>
      <c r="D68" s="19">
        <v>185642.03</v>
      </c>
      <c r="E68" s="19">
        <v>135699.93</v>
      </c>
      <c r="F68" s="19">
        <v>99662.93</v>
      </c>
      <c r="G68" s="19">
        <v>42198.78</v>
      </c>
      <c r="H68" s="19">
        <v>87998.01</v>
      </c>
      <c r="I68" s="19">
        <v>79910.559999999998</v>
      </c>
      <c r="J68" s="19">
        <v>39958.42</v>
      </c>
      <c r="K68" s="19">
        <v>81757.31</v>
      </c>
      <c r="L68" s="19">
        <v>56969.75</v>
      </c>
      <c r="M68" s="19">
        <v>80106.33</v>
      </c>
      <c r="N68" s="19">
        <v>61580.27</v>
      </c>
      <c r="O68" s="19">
        <v>37144.17</v>
      </c>
      <c r="P68" s="19">
        <v>66675.58</v>
      </c>
      <c r="Q68" s="19">
        <v>55625.06</v>
      </c>
      <c r="R68" s="19">
        <v>52935.040000000001</v>
      </c>
      <c r="S68" s="19">
        <v>43270.27</v>
      </c>
      <c r="T68" s="19">
        <v>33473.410000000003</v>
      </c>
      <c r="U68" s="19">
        <v>18056.830000000002</v>
      </c>
      <c r="V68" s="19">
        <v>86959.57</v>
      </c>
      <c r="W68" s="19">
        <v>37510.14</v>
      </c>
      <c r="X68" s="19">
        <v>21845.65</v>
      </c>
      <c r="Y68" s="19">
        <v>42780.08</v>
      </c>
      <c r="Z68" s="19">
        <v>2695.88</v>
      </c>
      <c r="AA68" s="224">
        <v>13698.48</v>
      </c>
      <c r="AB68" s="224">
        <v>29927.31</v>
      </c>
    </row>
    <row r="69" spans="1:46" s="19" customFormat="1" x14ac:dyDescent="0.2">
      <c r="A69" s="28" t="s">
        <v>643</v>
      </c>
      <c r="B69" s="32"/>
      <c r="C69" s="19">
        <v>85645.8</v>
      </c>
      <c r="D69" s="19">
        <v>112839.08</v>
      </c>
      <c r="E69" s="19">
        <v>79042.289999999994</v>
      </c>
      <c r="F69" s="19">
        <v>83246.3</v>
      </c>
      <c r="G69" s="19">
        <v>34716.67</v>
      </c>
      <c r="H69" s="19">
        <v>41255.64</v>
      </c>
      <c r="I69" s="19">
        <v>94701.63</v>
      </c>
      <c r="J69" s="19">
        <v>32037.86</v>
      </c>
      <c r="K69" s="19">
        <v>50663.73</v>
      </c>
      <c r="L69" s="19">
        <v>55267.12</v>
      </c>
      <c r="M69" s="19">
        <v>58072.52</v>
      </c>
      <c r="N69" s="19">
        <v>54083.18</v>
      </c>
      <c r="O69" s="19">
        <v>35725.99</v>
      </c>
      <c r="P69" s="19">
        <v>40196.89</v>
      </c>
      <c r="Q69" s="19">
        <v>52760.23</v>
      </c>
      <c r="R69" s="19">
        <v>33640.86</v>
      </c>
      <c r="S69" s="19">
        <v>45563.9</v>
      </c>
      <c r="T69" s="19">
        <v>61961.95</v>
      </c>
      <c r="U69" s="19">
        <v>36755.050000000003</v>
      </c>
      <c r="V69" s="19">
        <v>51816.74</v>
      </c>
      <c r="W69" s="19">
        <v>50981.43</v>
      </c>
      <c r="X69" s="19">
        <v>33450.620000000003</v>
      </c>
      <c r="Y69" s="19">
        <v>28994.82</v>
      </c>
      <c r="Z69" s="19">
        <v>13651.93</v>
      </c>
      <c r="AA69" s="224">
        <v>49318.83</v>
      </c>
      <c r="AB69" s="224">
        <v>56234.57</v>
      </c>
    </row>
    <row r="70" spans="1:46" s="19" customFormat="1" x14ac:dyDescent="0.2">
      <c r="A70" s="28" t="s">
        <v>644</v>
      </c>
      <c r="B70" s="32"/>
      <c r="C70" s="19">
        <v>51123.18</v>
      </c>
      <c r="D70" s="19">
        <v>75178.12</v>
      </c>
      <c r="E70" s="19">
        <v>90486.36</v>
      </c>
      <c r="F70" s="19">
        <v>40524.82</v>
      </c>
      <c r="G70" s="19">
        <v>27189.34</v>
      </c>
      <c r="H70" s="19">
        <v>40074.639999999999</v>
      </c>
      <c r="I70" s="19">
        <v>50511.64</v>
      </c>
      <c r="J70" s="19">
        <v>63182.28</v>
      </c>
      <c r="K70" s="19">
        <v>61699.9</v>
      </c>
      <c r="L70" s="19">
        <v>29297.08</v>
      </c>
      <c r="M70" s="19">
        <v>22488.6</v>
      </c>
      <c r="N70" s="19">
        <v>16955.439999999999</v>
      </c>
      <c r="O70" s="19">
        <v>29110.81</v>
      </c>
      <c r="P70" s="19">
        <v>24622.78</v>
      </c>
      <c r="Q70" s="19">
        <v>26269.86</v>
      </c>
      <c r="R70" s="19">
        <v>51030.66</v>
      </c>
      <c r="S70" s="19">
        <v>17150.830000000002</v>
      </c>
      <c r="T70" s="19">
        <v>13826.87</v>
      </c>
      <c r="U70" s="19">
        <v>21154.639999999999</v>
      </c>
      <c r="V70" s="19">
        <v>30838.75</v>
      </c>
      <c r="W70" s="19">
        <v>40626.400000000001</v>
      </c>
      <c r="X70" s="19">
        <v>21158.959999999999</v>
      </c>
      <c r="Y70" s="19">
        <v>19510.47</v>
      </c>
      <c r="Z70" s="19">
        <v>12877.79</v>
      </c>
      <c r="AA70" s="224">
        <v>2189.89</v>
      </c>
      <c r="AB70" s="224">
        <v>19850.900000000001</v>
      </c>
    </row>
    <row r="71" spans="1:46" s="19" customFormat="1" x14ac:dyDescent="0.2">
      <c r="A71" s="28" t="s">
        <v>645</v>
      </c>
      <c r="B71" s="32"/>
      <c r="C71" s="19">
        <v>136892.45000000001</v>
      </c>
      <c r="D71" s="19">
        <v>449183.71</v>
      </c>
      <c r="E71" s="19">
        <v>227735.07</v>
      </c>
      <c r="F71" s="19">
        <v>137090.42000000001</v>
      </c>
      <c r="G71" s="19">
        <v>160287.29999999999</v>
      </c>
      <c r="H71" s="19">
        <v>163043.41</v>
      </c>
      <c r="I71" s="19">
        <v>160968.92000000001</v>
      </c>
      <c r="J71" s="19">
        <v>189768.81</v>
      </c>
      <c r="K71" s="19">
        <v>202523.18</v>
      </c>
      <c r="L71" s="19">
        <v>140736.29</v>
      </c>
      <c r="M71" s="19">
        <v>170687.96</v>
      </c>
      <c r="N71" s="19">
        <v>77622.8</v>
      </c>
      <c r="O71" s="19">
        <v>144728.72</v>
      </c>
      <c r="P71" s="19">
        <v>146308.29</v>
      </c>
      <c r="Q71" s="19">
        <v>136126.84</v>
      </c>
      <c r="R71" s="19">
        <v>137718.44</v>
      </c>
      <c r="S71" s="19">
        <v>90349.33</v>
      </c>
      <c r="T71" s="19">
        <v>119578.93</v>
      </c>
      <c r="U71" s="19">
        <v>66858.080000000002</v>
      </c>
      <c r="V71" s="19">
        <v>322381.53000000003</v>
      </c>
      <c r="W71" s="19">
        <v>196473.72</v>
      </c>
      <c r="X71" s="19">
        <v>93735.55</v>
      </c>
      <c r="Y71" s="19">
        <v>81636.37</v>
      </c>
      <c r="Z71" s="19">
        <v>76222.69</v>
      </c>
      <c r="AA71" s="224">
        <v>57815.839999999997</v>
      </c>
      <c r="AB71" s="224">
        <v>67397.86</v>
      </c>
    </row>
    <row r="72" spans="1:46" s="19" customFormat="1" x14ac:dyDescent="0.2">
      <c r="A72" s="28" t="s">
        <v>646</v>
      </c>
      <c r="B72" s="32"/>
      <c r="C72" s="19">
        <v>44591.06</v>
      </c>
      <c r="D72" s="19">
        <v>187930.55</v>
      </c>
      <c r="E72" s="19">
        <v>112174.17</v>
      </c>
      <c r="F72" s="19">
        <v>60825.67</v>
      </c>
      <c r="G72" s="19">
        <v>72442.600000000006</v>
      </c>
      <c r="H72" s="19">
        <v>27637.78</v>
      </c>
      <c r="I72" s="19">
        <v>47508.95</v>
      </c>
      <c r="J72" s="19">
        <v>31218.97</v>
      </c>
      <c r="K72" s="19">
        <v>78706.259999999995</v>
      </c>
      <c r="L72" s="19">
        <v>42139.21</v>
      </c>
      <c r="M72" s="19">
        <v>34913.06</v>
      </c>
      <c r="N72" s="19">
        <v>37323.22</v>
      </c>
      <c r="O72" s="19">
        <v>60452.59</v>
      </c>
      <c r="P72" s="19">
        <v>54546.39</v>
      </c>
      <c r="Q72" s="19">
        <v>14427.38</v>
      </c>
      <c r="R72" s="19">
        <v>32880.26</v>
      </c>
      <c r="S72" s="19">
        <v>28921.94</v>
      </c>
      <c r="T72" s="19">
        <v>36454.35</v>
      </c>
      <c r="U72" s="19">
        <v>24146.09</v>
      </c>
      <c r="V72" s="19">
        <v>31025.82</v>
      </c>
      <c r="W72" s="19">
        <v>9433.82</v>
      </c>
      <c r="X72" s="19">
        <v>11417.09</v>
      </c>
      <c r="Y72" s="19">
        <v>4620.8999999999996</v>
      </c>
      <c r="Z72" s="19">
        <v>16536.900000000001</v>
      </c>
      <c r="AA72" s="224">
        <v>22345.439999999999</v>
      </c>
      <c r="AB72" s="224">
        <v>12559.02</v>
      </c>
    </row>
    <row r="73" spans="1:46" s="19" customFormat="1" x14ac:dyDescent="0.2">
      <c r="A73" s="28" t="s">
        <v>647</v>
      </c>
      <c r="B73" s="32"/>
      <c r="C73" s="19">
        <v>44091.040000000001</v>
      </c>
      <c r="D73" s="19">
        <v>192984.9</v>
      </c>
      <c r="E73" s="19">
        <v>97896.02</v>
      </c>
      <c r="F73" s="19">
        <v>31857.78</v>
      </c>
      <c r="G73" s="19">
        <v>15455.05</v>
      </c>
      <c r="H73" s="19">
        <v>75200.06</v>
      </c>
      <c r="I73" s="19">
        <v>78414.240000000005</v>
      </c>
      <c r="J73" s="19">
        <v>71220.240000000005</v>
      </c>
      <c r="K73" s="19">
        <v>17218.77</v>
      </c>
      <c r="L73" s="19">
        <v>59184.91</v>
      </c>
      <c r="M73" s="19">
        <v>56585.89</v>
      </c>
      <c r="N73" s="19">
        <v>219.96</v>
      </c>
      <c r="O73" s="19">
        <v>11727.2</v>
      </c>
      <c r="P73" s="19">
        <v>74066.87</v>
      </c>
      <c r="Q73" s="19">
        <v>44463.72</v>
      </c>
      <c r="R73" s="19">
        <v>49389.51</v>
      </c>
      <c r="S73" s="19">
        <v>34973.19</v>
      </c>
      <c r="T73" s="19">
        <v>10845.91</v>
      </c>
      <c r="U73" s="19">
        <v>31150.23</v>
      </c>
      <c r="V73" s="19">
        <v>52763.39</v>
      </c>
      <c r="W73" s="19">
        <v>31283.22</v>
      </c>
      <c r="X73" s="19">
        <v>18932.400000000001</v>
      </c>
      <c r="Y73" s="19">
        <v>6712.49</v>
      </c>
      <c r="Z73" s="19">
        <v>16669.939999999999</v>
      </c>
      <c r="AA73" s="224">
        <v>17193.939999999999</v>
      </c>
      <c r="AB73" s="224">
        <v>2988.4</v>
      </c>
    </row>
    <row r="74" spans="1:46" s="19" customFormat="1" x14ac:dyDescent="0.2">
      <c r="A74" s="28" t="s">
        <v>648</v>
      </c>
      <c r="B74" s="32"/>
      <c r="C74" s="19">
        <v>41452.35</v>
      </c>
      <c r="D74" s="19">
        <v>124588.55</v>
      </c>
      <c r="E74" s="19">
        <v>53858.84</v>
      </c>
      <c r="F74" s="19">
        <v>44938.34</v>
      </c>
      <c r="G74" s="19">
        <v>24690.78</v>
      </c>
      <c r="H74" s="19">
        <v>17714.240000000002</v>
      </c>
      <c r="I74" s="19">
        <v>64813.46</v>
      </c>
      <c r="J74" s="19">
        <v>7468.88</v>
      </c>
      <c r="K74" s="19">
        <v>17391.099999999999</v>
      </c>
      <c r="L74" s="19">
        <v>10661.53</v>
      </c>
      <c r="M74" s="19">
        <v>17824.96</v>
      </c>
      <c r="N74" s="19">
        <v>0</v>
      </c>
      <c r="O74" s="19">
        <v>16708.11</v>
      </c>
      <c r="P74" s="19">
        <v>14067.48</v>
      </c>
      <c r="Q74" s="19">
        <v>22189.42</v>
      </c>
      <c r="R74" s="19">
        <v>16152.55</v>
      </c>
      <c r="S74" s="19">
        <v>15215.27</v>
      </c>
      <c r="T74" s="19">
        <v>17348.169999999998</v>
      </c>
      <c r="U74" s="19">
        <v>8467</v>
      </c>
      <c r="V74" s="19">
        <v>2110</v>
      </c>
      <c r="W74" s="19">
        <v>10281.620000000001</v>
      </c>
      <c r="X74" s="19">
        <v>7612.56</v>
      </c>
      <c r="Y74" s="19">
        <v>6165.35</v>
      </c>
      <c r="Z74" s="19">
        <v>3082.71</v>
      </c>
      <c r="AA74" s="224">
        <v>1542.65</v>
      </c>
      <c r="AB74" s="224">
        <v>4221.79</v>
      </c>
    </row>
    <row r="75" spans="1:46" s="19" customFormat="1" x14ac:dyDescent="0.2">
      <c r="A75" s="28" t="s">
        <v>649</v>
      </c>
      <c r="B75" s="32"/>
      <c r="C75" s="19">
        <v>8555</v>
      </c>
      <c r="D75" s="19">
        <v>53751.05</v>
      </c>
      <c r="E75" s="19">
        <v>3761.53</v>
      </c>
      <c r="F75" s="19">
        <v>4076.02</v>
      </c>
      <c r="G75" s="19">
        <v>19428.04</v>
      </c>
      <c r="H75" s="19">
        <v>19537.54</v>
      </c>
      <c r="I75" s="19">
        <v>142.53</v>
      </c>
      <c r="J75" s="19">
        <v>4830.4799999999996</v>
      </c>
      <c r="K75" s="19">
        <v>10282.4</v>
      </c>
      <c r="L75" s="19">
        <v>18493.650000000001</v>
      </c>
      <c r="M75" s="19">
        <v>2915.87</v>
      </c>
      <c r="N75" s="19">
        <v>25.8</v>
      </c>
      <c r="O75" s="19">
        <v>2241.6999999999998</v>
      </c>
      <c r="P75" s="19">
        <v>32912.47</v>
      </c>
      <c r="Q75" s="19">
        <v>1451.17</v>
      </c>
      <c r="R75" s="19">
        <v>1006.64</v>
      </c>
      <c r="S75" s="19">
        <v>669.86</v>
      </c>
      <c r="T75" s="19">
        <v>0</v>
      </c>
      <c r="U75" s="19">
        <v>9779.1200000000008</v>
      </c>
      <c r="V75" s="19">
        <v>19401.62</v>
      </c>
      <c r="W75" s="19">
        <v>4652.2</v>
      </c>
      <c r="X75" s="19">
        <v>10300</v>
      </c>
      <c r="Y75" s="19">
        <v>133.05000000000001</v>
      </c>
      <c r="Z75" s="19">
        <v>0</v>
      </c>
      <c r="AA75" s="224">
        <v>14420</v>
      </c>
      <c r="AB75" s="224">
        <v>0</v>
      </c>
    </row>
    <row r="76" spans="1:46" s="19" customFormat="1" x14ac:dyDescent="0.2">
      <c r="A76" s="28" t="s">
        <v>650</v>
      </c>
      <c r="B76" s="32"/>
      <c r="C76" s="19">
        <v>0</v>
      </c>
      <c r="D76" s="19">
        <v>4669.5</v>
      </c>
      <c r="E76" s="19">
        <v>1522.63</v>
      </c>
      <c r="F76" s="19">
        <v>214.18</v>
      </c>
      <c r="G76" s="19">
        <v>13304.94</v>
      </c>
      <c r="H76" s="19">
        <v>70</v>
      </c>
      <c r="I76" s="19">
        <v>5251.92</v>
      </c>
      <c r="J76" s="19">
        <v>17798.95</v>
      </c>
      <c r="K76" s="19">
        <v>22285.119999999999</v>
      </c>
      <c r="L76" s="19">
        <v>0</v>
      </c>
      <c r="M76" s="19">
        <v>0</v>
      </c>
      <c r="N76" s="19">
        <v>0</v>
      </c>
      <c r="O76" s="19">
        <v>0</v>
      </c>
      <c r="P76" s="19">
        <v>234.3</v>
      </c>
      <c r="Q76" s="19">
        <v>4646.87</v>
      </c>
      <c r="R76" s="19">
        <v>13390</v>
      </c>
      <c r="S76" s="19">
        <v>3136.85</v>
      </c>
      <c r="T76" s="19">
        <v>2137.8200000000002</v>
      </c>
      <c r="U76" s="19">
        <v>0</v>
      </c>
      <c r="V76" s="19">
        <v>16304.41</v>
      </c>
      <c r="W76" s="19">
        <v>0</v>
      </c>
      <c r="X76" s="19">
        <v>0</v>
      </c>
      <c r="Y76" s="19">
        <v>0</v>
      </c>
      <c r="Z76" s="19">
        <v>0</v>
      </c>
      <c r="AA76" s="224">
        <v>0</v>
      </c>
      <c r="AB76" s="224">
        <v>24.12</v>
      </c>
    </row>
    <row r="77" spans="1:46" ht="12.75" x14ac:dyDescent="0.2">
      <c r="A77" s="49" t="s">
        <v>30</v>
      </c>
      <c r="B77" s="50"/>
    </row>
    <row r="78" spans="1:46" x14ac:dyDescent="0.2">
      <c r="A78" s="16" t="s">
        <v>628</v>
      </c>
    </row>
    <row r="79" spans="1:46" s="54" customFormat="1" x14ac:dyDescent="0.2">
      <c r="A79" s="16" t="s">
        <v>10</v>
      </c>
      <c r="B79" s="53"/>
      <c r="C79" s="54">
        <v>0.17790400000000001</v>
      </c>
      <c r="D79" s="54">
        <v>0.19323733333330001</v>
      </c>
      <c r="E79" s="54">
        <v>0.17790400000000001</v>
      </c>
      <c r="F79" s="54">
        <v>0.18990399999999999</v>
      </c>
      <c r="G79" s="54">
        <v>0.169904</v>
      </c>
      <c r="H79" s="18">
        <v>0.12990399999999999</v>
      </c>
      <c r="I79" s="18">
        <v>0.169904</v>
      </c>
      <c r="J79" s="18">
        <v>0.15390400000000001</v>
      </c>
      <c r="K79" s="18">
        <v>0.18990399999999999</v>
      </c>
      <c r="L79" s="18">
        <v>0.12990399999999999</v>
      </c>
      <c r="M79" s="18">
        <v>0.18990399999999999</v>
      </c>
      <c r="N79" s="18">
        <v>0.24990399999999999</v>
      </c>
      <c r="O79" s="18">
        <v>0.24990399999999999</v>
      </c>
      <c r="P79" s="18">
        <v>0.24990399999999999</v>
      </c>
      <c r="Q79" s="18">
        <v>0.12990399999999999</v>
      </c>
      <c r="R79" s="18">
        <v>0.12990399999999999</v>
      </c>
      <c r="S79" s="18">
        <v>0</v>
      </c>
      <c r="T79" s="18">
        <v>0.12990399999999999</v>
      </c>
      <c r="U79" s="18">
        <v>0.15990399999999999</v>
      </c>
      <c r="V79" s="18">
        <v>0.12990399999999999</v>
      </c>
      <c r="W79" s="18">
        <v>0.12990399999999999</v>
      </c>
      <c r="X79" s="18">
        <v>0.12990399999999999</v>
      </c>
      <c r="Y79" s="18">
        <v>0.12990399999999999</v>
      </c>
      <c r="Z79" s="18">
        <v>0.13240399999999999</v>
      </c>
      <c r="AA79" s="220">
        <v>0.13240399999999999</v>
      </c>
      <c r="AB79" s="220">
        <v>0.15490399999999999</v>
      </c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s="54" customFormat="1" x14ac:dyDescent="0.2">
      <c r="A80" s="16" t="s">
        <v>11</v>
      </c>
      <c r="B80" s="53"/>
      <c r="C80" s="54">
        <v>0</v>
      </c>
      <c r="D80" s="54">
        <v>0</v>
      </c>
      <c r="E80" s="54">
        <v>0</v>
      </c>
      <c r="F80" s="54">
        <v>0</v>
      </c>
      <c r="G80" s="54">
        <v>0.15990399999999999</v>
      </c>
      <c r="H80" s="18">
        <v>0</v>
      </c>
      <c r="I80" s="18">
        <v>0</v>
      </c>
      <c r="J80" s="18">
        <v>0.21990399999999999</v>
      </c>
      <c r="K80" s="18">
        <v>0.199904</v>
      </c>
      <c r="L80" s="18">
        <v>0.20990400000000001</v>
      </c>
      <c r="M80" s="18">
        <v>0.234904</v>
      </c>
      <c r="N80" s="18">
        <v>0.18990399999999999</v>
      </c>
      <c r="O80" s="18">
        <v>0.21990399999999999</v>
      </c>
      <c r="P80" s="18">
        <v>0.14490400000000001</v>
      </c>
      <c r="Q80" s="18">
        <v>0.164904</v>
      </c>
      <c r="R80" s="18">
        <v>0</v>
      </c>
      <c r="S80" s="18">
        <v>0.12990399999999999</v>
      </c>
      <c r="T80" s="18">
        <v>0.15990399999999999</v>
      </c>
      <c r="U80" s="18">
        <v>0</v>
      </c>
      <c r="V80" s="18">
        <v>0</v>
      </c>
      <c r="W80" s="18">
        <v>0.17284517647059999</v>
      </c>
      <c r="X80" s="18">
        <v>0</v>
      </c>
      <c r="Y80" s="18">
        <v>0</v>
      </c>
      <c r="Z80" s="18">
        <v>0</v>
      </c>
      <c r="AA80" s="220">
        <v>0</v>
      </c>
      <c r="AB80" s="220">
        <v>0</v>
      </c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s="54" customFormat="1" x14ac:dyDescent="0.2">
      <c r="A81" s="16" t="s">
        <v>629</v>
      </c>
      <c r="B81" s="53"/>
      <c r="C81" s="54">
        <v>0.14626763636359999</v>
      </c>
      <c r="D81" s="54">
        <v>0.14590400000000001</v>
      </c>
      <c r="E81" s="54">
        <v>0.16148294736839999</v>
      </c>
      <c r="F81" s="54">
        <v>0.169904</v>
      </c>
      <c r="G81" s="54">
        <v>0.20990400000000001</v>
      </c>
      <c r="H81" s="18">
        <v>0.21990399999999999</v>
      </c>
      <c r="I81" s="18">
        <v>0.165904</v>
      </c>
      <c r="J81" s="18">
        <v>0.20990400000000001</v>
      </c>
      <c r="K81" s="18">
        <v>0.169904</v>
      </c>
      <c r="L81" s="18">
        <v>0.18133257142859999</v>
      </c>
      <c r="M81" s="18">
        <v>0.18990399999999999</v>
      </c>
      <c r="N81" s="18">
        <v>0.20990400000000001</v>
      </c>
      <c r="O81" s="18">
        <v>0.18990399999999999</v>
      </c>
      <c r="P81" s="18">
        <v>0.19323733333330001</v>
      </c>
      <c r="Q81" s="18">
        <v>0.18133257142859999</v>
      </c>
      <c r="R81" s="18">
        <v>0.17790400000000001</v>
      </c>
      <c r="S81" s="18">
        <v>0.169904</v>
      </c>
      <c r="T81" s="18">
        <v>0.12990399999999999</v>
      </c>
      <c r="U81" s="18">
        <v>0.12990399999999999</v>
      </c>
      <c r="V81" s="18">
        <v>0.12990399999999999</v>
      </c>
      <c r="W81" s="18">
        <v>0.169904</v>
      </c>
      <c r="X81" s="18">
        <v>0.12990399999999999</v>
      </c>
      <c r="Y81" s="18">
        <v>0.12990399999999999</v>
      </c>
      <c r="Z81" s="18">
        <v>0.15640399999999999</v>
      </c>
      <c r="AA81" s="220">
        <v>0.13240399999999999</v>
      </c>
      <c r="AB81" s="220">
        <v>0.13240399999999999</v>
      </c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s="54" customFormat="1" x14ac:dyDescent="0.2">
      <c r="A82" s="16" t="s">
        <v>13</v>
      </c>
      <c r="B82" s="53"/>
      <c r="C82" s="54">
        <v>0.24990399999999999</v>
      </c>
      <c r="D82" s="54">
        <v>0.20990400000000001</v>
      </c>
      <c r="E82" s="54">
        <v>0.18990399999999999</v>
      </c>
      <c r="F82" s="54">
        <v>0.24990399999999999</v>
      </c>
      <c r="G82" s="54">
        <v>0.18990399999999999</v>
      </c>
      <c r="H82" s="18">
        <v>0</v>
      </c>
      <c r="I82" s="18">
        <v>0.12990399999999999</v>
      </c>
      <c r="J82" s="18">
        <v>0.24990399999999999</v>
      </c>
      <c r="K82" s="18">
        <v>0.18990399999999999</v>
      </c>
      <c r="L82" s="18">
        <v>0.18990399999999999</v>
      </c>
      <c r="M82" s="18">
        <v>0.21990399999999999</v>
      </c>
      <c r="N82" s="18">
        <v>0</v>
      </c>
      <c r="O82" s="18">
        <v>0</v>
      </c>
      <c r="P82" s="18">
        <v>0.12990399999999999</v>
      </c>
      <c r="Q82" s="18">
        <v>0.24990399999999999</v>
      </c>
      <c r="R82" s="18">
        <v>0.12990399999999999</v>
      </c>
      <c r="S82" s="18">
        <v>0.12990399999999999</v>
      </c>
      <c r="T82" s="18">
        <v>0.24990399999999999</v>
      </c>
      <c r="U82" s="18">
        <v>0.18990399999999999</v>
      </c>
      <c r="V82" s="18">
        <v>0</v>
      </c>
      <c r="W82" s="18">
        <v>0.12990399999999999</v>
      </c>
      <c r="X82" s="18">
        <v>0</v>
      </c>
      <c r="Y82" s="18">
        <v>0.24990399999999999</v>
      </c>
      <c r="Z82" s="18">
        <v>0.13240399999999999</v>
      </c>
      <c r="AA82" s="220">
        <v>0.13240399999999999</v>
      </c>
      <c r="AB82" s="220">
        <v>0.13240399999999999</v>
      </c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s="54" customFormat="1" x14ac:dyDescent="0.2">
      <c r="A83" s="16" t="s">
        <v>14</v>
      </c>
      <c r="B83" s="53"/>
      <c r="C83" s="54">
        <v>0.16418971428570001</v>
      </c>
      <c r="D83" s="54">
        <v>0.21717672727269999</v>
      </c>
      <c r="E83" s="54">
        <v>0.24990399999999999</v>
      </c>
      <c r="F83" s="54">
        <v>0.12990399999999999</v>
      </c>
      <c r="G83" s="54">
        <v>0.18990399999999999</v>
      </c>
      <c r="H83" s="18">
        <v>0.24990399999999999</v>
      </c>
      <c r="I83" s="18">
        <v>0.21990399999999999</v>
      </c>
      <c r="J83" s="18">
        <v>0.24990399999999999</v>
      </c>
      <c r="K83" s="18">
        <v>0.201904</v>
      </c>
      <c r="L83" s="18">
        <v>0.24990399999999999</v>
      </c>
      <c r="M83" s="18">
        <v>0.24990399999999999</v>
      </c>
      <c r="N83" s="18">
        <v>0.24990399999999999</v>
      </c>
      <c r="O83" s="18">
        <v>0.201904</v>
      </c>
      <c r="P83" s="18">
        <v>0.24990399999999999</v>
      </c>
      <c r="Q83" s="18">
        <v>0.12990399999999999</v>
      </c>
      <c r="R83" s="18">
        <v>0.12990399999999999</v>
      </c>
      <c r="S83" s="18">
        <v>0.12990399999999999</v>
      </c>
      <c r="T83" s="18">
        <v>0.12990399999999999</v>
      </c>
      <c r="U83" s="18">
        <v>0.18990399999999999</v>
      </c>
      <c r="V83" s="18">
        <v>0.169904</v>
      </c>
      <c r="W83" s="18">
        <v>0</v>
      </c>
      <c r="X83" s="18">
        <v>0.15990399999999999</v>
      </c>
      <c r="Y83" s="18">
        <v>0.237904</v>
      </c>
      <c r="Z83" s="18">
        <v>0.2160403636364</v>
      </c>
      <c r="AA83" s="220">
        <v>0.21640400000000001</v>
      </c>
      <c r="AB83" s="220">
        <v>0.1912719245283</v>
      </c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s="54" customFormat="1" x14ac:dyDescent="0.2">
      <c r="A84" s="16" t="s">
        <v>15</v>
      </c>
      <c r="B84" s="53"/>
      <c r="C84" s="54">
        <v>0.1832373333333</v>
      </c>
      <c r="D84" s="54">
        <v>0.21434844444439999</v>
      </c>
      <c r="E84" s="54">
        <v>0.21990399999999999</v>
      </c>
      <c r="F84" s="54">
        <v>0.20990400000000001</v>
      </c>
      <c r="G84" s="54">
        <v>0.21615400000000001</v>
      </c>
      <c r="H84" s="18">
        <v>0.231154</v>
      </c>
      <c r="I84" s="18">
        <v>0.24240400000000001</v>
      </c>
      <c r="J84" s="18">
        <v>0.24990399999999999</v>
      </c>
      <c r="K84" s="18">
        <v>0.21990399999999999</v>
      </c>
      <c r="L84" s="18">
        <v>0.21990399999999999</v>
      </c>
      <c r="M84" s="18">
        <v>0.2156182857143</v>
      </c>
      <c r="N84" s="18">
        <v>0.21990399999999999</v>
      </c>
      <c r="O84" s="18">
        <v>0.24990399999999999</v>
      </c>
      <c r="P84" s="18">
        <v>0.17790400000000001</v>
      </c>
      <c r="Q84" s="18">
        <v>0.24990399999999999</v>
      </c>
      <c r="R84" s="18">
        <v>0.201904</v>
      </c>
      <c r="S84" s="18">
        <v>0</v>
      </c>
      <c r="T84" s="18">
        <v>0.20990400000000001</v>
      </c>
      <c r="U84" s="18">
        <v>0.18990399999999999</v>
      </c>
      <c r="V84" s="18">
        <v>0.201904</v>
      </c>
      <c r="W84" s="18">
        <v>0.12990399999999999</v>
      </c>
      <c r="X84" s="18">
        <v>0.169904</v>
      </c>
      <c r="Y84" s="18">
        <v>0.233904</v>
      </c>
      <c r="Z84" s="18">
        <v>0.232404</v>
      </c>
      <c r="AA84" s="220">
        <v>0.22778861538459999</v>
      </c>
      <c r="AB84" s="220">
        <v>0.1954548474576</v>
      </c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s="54" customFormat="1" x14ac:dyDescent="0.2">
      <c r="A85" s="16" t="s">
        <v>16</v>
      </c>
      <c r="B85" s="53"/>
      <c r="C85" s="54">
        <v>0.21286696296300001</v>
      </c>
      <c r="D85" s="54">
        <v>0.2289557241379</v>
      </c>
      <c r="E85" s="54">
        <v>0.226297442623</v>
      </c>
      <c r="F85" s="54">
        <v>0.23927899999999999</v>
      </c>
      <c r="G85" s="54">
        <v>0.23631909433959999</v>
      </c>
      <c r="H85" s="18">
        <v>0.23760891803279999</v>
      </c>
      <c r="I85" s="18">
        <v>0.24444945454549999</v>
      </c>
      <c r="J85" s="18">
        <v>0.23526985365850001</v>
      </c>
      <c r="K85" s="18">
        <v>0.237904</v>
      </c>
      <c r="L85" s="18">
        <v>0.2310667906977</v>
      </c>
      <c r="M85" s="18">
        <v>0.2404303157895</v>
      </c>
      <c r="N85" s="18">
        <v>0.23070399999999999</v>
      </c>
      <c r="O85" s="18">
        <v>0.2435403636364</v>
      </c>
      <c r="P85" s="18">
        <v>0.23530940540539999</v>
      </c>
      <c r="Q85" s="18">
        <v>0.23276114285710001</v>
      </c>
      <c r="R85" s="18">
        <v>0.23425182608699999</v>
      </c>
      <c r="S85" s="18">
        <v>0.2432373333333</v>
      </c>
      <c r="T85" s="18">
        <v>0.24390400000000001</v>
      </c>
      <c r="U85" s="18">
        <v>0.24490400000000001</v>
      </c>
      <c r="V85" s="18">
        <v>0.22590399999999999</v>
      </c>
      <c r="W85" s="18">
        <v>0.2384754285714</v>
      </c>
      <c r="X85" s="18">
        <v>0.22704685714289999</v>
      </c>
      <c r="Y85" s="18">
        <v>0.23600156097559999</v>
      </c>
      <c r="Z85" s="18">
        <v>0.2355618947368</v>
      </c>
      <c r="AA85" s="220">
        <v>0.22029132394369999</v>
      </c>
      <c r="AB85" s="220">
        <v>0.2152209014085</v>
      </c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s="54" customFormat="1" x14ac:dyDescent="0.2">
      <c r="A86" s="16" t="s">
        <v>17</v>
      </c>
      <c r="B86" s="53"/>
      <c r="C86" s="54">
        <v>0.21827220083679999</v>
      </c>
      <c r="D86" s="54">
        <v>0.22522475471699999</v>
      </c>
      <c r="E86" s="54">
        <v>0.23298092307689999</v>
      </c>
      <c r="F86" s="54">
        <v>0.2366085454545</v>
      </c>
      <c r="G86" s="54">
        <v>0.2408678554217</v>
      </c>
      <c r="H86" s="18">
        <v>0.23785042857140001</v>
      </c>
      <c r="I86" s="18">
        <v>0.23244945454550001</v>
      </c>
      <c r="J86" s="18">
        <v>0.23400038554220001</v>
      </c>
      <c r="K86" s="18">
        <v>0.2353878709677</v>
      </c>
      <c r="L86" s="18">
        <v>0.23595051162790001</v>
      </c>
      <c r="M86" s="18">
        <v>0.237904</v>
      </c>
      <c r="N86" s="18">
        <v>0.23555617391299999</v>
      </c>
      <c r="O86" s="18">
        <v>0.2339362580645</v>
      </c>
      <c r="P86" s="18">
        <v>0.22702264406780001</v>
      </c>
      <c r="Q86" s="18">
        <v>0.23601511111109999</v>
      </c>
      <c r="R86" s="18">
        <v>0.23696282352940001</v>
      </c>
      <c r="S86" s="18">
        <v>0.23234302439019999</v>
      </c>
      <c r="T86" s="18">
        <v>0.22148294736839999</v>
      </c>
      <c r="U86" s="18">
        <v>0.23045955555559999</v>
      </c>
      <c r="V86" s="18">
        <v>0.23047218181820001</v>
      </c>
      <c r="W86" s="18">
        <v>0.22754036363640001</v>
      </c>
      <c r="X86" s="18">
        <v>0.2228308292683</v>
      </c>
      <c r="Y86" s="18">
        <v>0.22729530434779999</v>
      </c>
      <c r="Z86" s="18">
        <v>0.2359204835165</v>
      </c>
      <c r="AA86" s="220">
        <v>0.23228635294120001</v>
      </c>
      <c r="AB86" s="220">
        <v>0.22342672727269999</v>
      </c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s="54" customFormat="1" x14ac:dyDescent="0.2">
      <c r="A87" s="16" t="s">
        <v>18</v>
      </c>
      <c r="B87" s="53"/>
      <c r="C87" s="54">
        <v>0.2044902068966</v>
      </c>
      <c r="D87" s="54">
        <v>0.2136161212121</v>
      </c>
      <c r="E87" s="54">
        <v>0.2169628235294</v>
      </c>
      <c r="F87" s="54">
        <v>0.2152025074627</v>
      </c>
      <c r="G87" s="54">
        <v>0.21552443795619999</v>
      </c>
      <c r="H87" s="18">
        <v>0.21787010169490001</v>
      </c>
      <c r="I87" s="18">
        <v>0.21534703797470001</v>
      </c>
      <c r="J87" s="18">
        <v>0.2188695172414</v>
      </c>
      <c r="K87" s="18">
        <v>0.2179172450331</v>
      </c>
      <c r="L87" s="18">
        <v>0.21665400000000001</v>
      </c>
      <c r="M87" s="18">
        <v>0.21240400000000001</v>
      </c>
      <c r="N87" s="18">
        <v>0.2171204948454</v>
      </c>
      <c r="O87" s="18">
        <v>0.21261428037380001</v>
      </c>
      <c r="P87" s="18">
        <v>0.2156562123894</v>
      </c>
      <c r="Q87" s="18">
        <v>0.2158130909091</v>
      </c>
      <c r="R87" s="18">
        <v>0.21535854545450001</v>
      </c>
      <c r="S87" s="18">
        <v>0.2156687058824</v>
      </c>
      <c r="T87" s="18">
        <v>0.21098508108110001</v>
      </c>
      <c r="U87" s="18">
        <v>0.215504</v>
      </c>
      <c r="V87" s="18">
        <v>0.21908581818180001</v>
      </c>
      <c r="W87" s="18">
        <v>0.21664313043479999</v>
      </c>
      <c r="X87" s="18">
        <v>0.20990400000000001</v>
      </c>
      <c r="Y87" s="18">
        <v>0.21990399999999999</v>
      </c>
      <c r="Z87" s="18">
        <v>0.22283878260869999</v>
      </c>
      <c r="AA87" s="220">
        <v>0.21674362264149999</v>
      </c>
      <c r="AB87" s="220">
        <v>0.20673733333329999</v>
      </c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s="54" customFormat="1" x14ac:dyDescent="0.2">
      <c r="A88" s="16" t="s">
        <v>19</v>
      </c>
      <c r="B88" s="53"/>
      <c r="C88" s="54">
        <v>0.205444166205</v>
      </c>
      <c r="D88" s="54">
        <v>0.2133597235421</v>
      </c>
      <c r="E88" s="54">
        <v>0.21519811764710001</v>
      </c>
      <c r="F88" s="54">
        <v>0.21490400000000001</v>
      </c>
      <c r="G88" s="54">
        <v>0.21545955555560001</v>
      </c>
      <c r="H88" s="18">
        <v>0.21738902994010001</v>
      </c>
      <c r="I88" s="18">
        <v>0.21720938922159999</v>
      </c>
      <c r="J88" s="18">
        <v>0.2149384827586</v>
      </c>
      <c r="K88" s="18">
        <v>0.2158681255605</v>
      </c>
      <c r="L88" s="18">
        <v>0.2158438496241</v>
      </c>
      <c r="M88" s="18">
        <v>0.2193955254237</v>
      </c>
      <c r="N88" s="18">
        <v>0.21498596721310001</v>
      </c>
      <c r="O88" s="18">
        <v>0.21568912396689999</v>
      </c>
      <c r="P88" s="18">
        <v>0.21888127272730001</v>
      </c>
      <c r="Q88" s="18">
        <v>0.21763127272730001</v>
      </c>
      <c r="R88" s="18">
        <v>0.21735080851060001</v>
      </c>
      <c r="S88" s="18">
        <v>0.21787010169490001</v>
      </c>
      <c r="T88" s="18">
        <v>0.21544855445540001</v>
      </c>
      <c r="U88" s="18">
        <v>0.21709149999999999</v>
      </c>
      <c r="V88" s="18">
        <v>0.2187676363636</v>
      </c>
      <c r="W88" s="18">
        <v>0.2175764137931</v>
      </c>
      <c r="X88" s="18">
        <v>0.2158130909091</v>
      </c>
      <c r="Y88" s="18">
        <v>0.21646650000000001</v>
      </c>
      <c r="Z88" s="18">
        <v>0.22015399999999999</v>
      </c>
      <c r="AA88" s="220">
        <v>0.21872475471700001</v>
      </c>
      <c r="AB88" s="220">
        <v>0.21951938461539999</v>
      </c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s="54" customFormat="1" x14ac:dyDescent="0.2">
      <c r="A89" s="16" t="s">
        <v>20</v>
      </c>
      <c r="B89" s="53"/>
      <c r="C89" s="54">
        <v>0.1969667802691</v>
      </c>
      <c r="D89" s="54">
        <v>0.19880325373130001</v>
      </c>
      <c r="E89" s="54">
        <v>0.20238187610620001</v>
      </c>
      <c r="F89" s="54">
        <v>0.2102096768559</v>
      </c>
      <c r="G89" s="54">
        <v>0.2103406812227</v>
      </c>
      <c r="H89" s="18">
        <v>0.20851938461540001</v>
      </c>
      <c r="I89" s="18">
        <v>0.20761951724139999</v>
      </c>
      <c r="J89" s="18">
        <v>0.20363281355929999</v>
      </c>
      <c r="K89" s="18">
        <v>0.20464313043480001</v>
      </c>
      <c r="L89" s="18">
        <v>0.2077691685393</v>
      </c>
      <c r="M89" s="18">
        <v>0.208918084507</v>
      </c>
      <c r="N89" s="18">
        <v>0.20997442253519999</v>
      </c>
      <c r="O89" s="18">
        <v>0.20790400000000001</v>
      </c>
      <c r="P89" s="18">
        <v>0.2067332682927</v>
      </c>
      <c r="Q89" s="18">
        <v>0.205497220339</v>
      </c>
      <c r="R89" s="18">
        <v>0.20359150000000001</v>
      </c>
      <c r="S89" s="18">
        <v>0.2070468571429</v>
      </c>
      <c r="T89" s="18">
        <v>0.20887835897439999</v>
      </c>
      <c r="U89" s="18">
        <v>0.204904</v>
      </c>
      <c r="V89" s="18">
        <v>0.1990598441558</v>
      </c>
      <c r="W89" s="18">
        <v>0.20218746456690001</v>
      </c>
      <c r="X89" s="18">
        <v>0.199904</v>
      </c>
      <c r="Y89" s="18">
        <v>0.2059754285714</v>
      </c>
      <c r="Z89" s="18">
        <v>0.20570588679249999</v>
      </c>
      <c r="AA89" s="220">
        <v>0.20097542857139999</v>
      </c>
      <c r="AB89" s="220">
        <v>0.20407066666670001</v>
      </c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s="54" customFormat="1" x14ac:dyDescent="0.2">
      <c r="A90" s="16" t="s">
        <v>21</v>
      </c>
      <c r="B90" s="53"/>
      <c r="C90" s="54">
        <v>0.1931908525896</v>
      </c>
      <c r="D90" s="54">
        <v>0.1924672911392</v>
      </c>
      <c r="E90" s="54">
        <v>0.20143603342620001</v>
      </c>
      <c r="F90" s="54">
        <v>0.2054418486056</v>
      </c>
      <c r="G90" s="54">
        <v>0.20560493457939999</v>
      </c>
      <c r="H90" s="18">
        <v>0.20781444776120001</v>
      </c>
      <c r="I90" s="18">
        <v>0.2070468571429</v>
      </c>
      <c r="J90" s="18">
        <v>0.2054865242718</v>
      </c>
      <c r="K90" s="18">
        <v>0.20626763636359999</v>
      </c>
      <c r="L90" s="18">
        <v>0.20385400000000001</v>
      </c>
      <c r="M90" s="18">
        <v>0.20387915527950001</v>
      </c>
      <c r="N90" s="18">
        <v>0.2036744918033</v>
      </c>
      <c r="O90" s="18">
        <v>0.20352363190180001</v>
      </c>
      <c r="P90" s="18">
        <v>0.20583701435410001</v>
      </c>
      <c r="Q90" s="18">
        <v>0.20424465934069999</v>
      </c>
      <c r="R90" s="18">
        <v>0.200854</v>
      </c>
      <c r="S90" s="18">
        <v>0.20502211023620001</v>
      </c>
      <c r="T90" s="18">
        <v>0.20782066666669999</v>
      </c>
      <c r="U90" s="18">
        <v>0.19772090140849999</v>
      </c>
      <c r="V90" s="18">
        <v>0.19518971428570001</v>
      </c>
      <c r="W90" s="18">
        <v>0.19575305660379999</v>
      </c>
      <c r="X90" s="18">
        <v>0.19619432258059999</v>
      </c>
      <c r="Y90" s="18">
        <v>0.1967611428571</v>
      </c>
      <c r="Z90" s="18">
        <v>0.20105784615380001</v>
      </c>
      <c r="AA90" s="220">
        <v>0.1970193846154</v>
      </c>
      <c r="AB90" s="220">
        <v>0.20002695081970001</v>
      </c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s="54" customFormat="1" x14ac:dyDescent="0.2">
      <c r="A91" s="16" t="s">
        <v>22</v>
      </c>
      <c r="B91" s="53"/>
      <c r="C91" s="54">
        <v>0.17224872049689999</v>
      </c>
      <c r="D91" s="54">
        <v>0.1748631280654</v>
      </c>
      <c r="E91" s="54">
        <v>0.17899490909089999</v>
      </c>
      <c r="F91" s="54">
        <v>0.18225857063709999</v>
      </c>
      <c r="G91" s="54">
        <v>0.1879949090909</v>
      </c>
      <c r="H91" s="18">
        <v>0.19187121311479999</v>
      </c>
      <c r="I91" s="18">
        <v>0.184504</v>
      </c>
      <c r="J91" s="18">
        <v>0.1857318145695</v>
      </c>
      <c r="K91" s="18">
        <v>0.18207432967029999</v>
      </c>
      <c r="L91" s="18">
        <v>0.1866572467532</v>
      </c>
      <c r="M91" s="18">
        <v>0.18621169230769999</v>
      </c>
      <c r="N91" s="18">
        <v>0.18584994594590001</v>
      </c>
      <c r="O91" s="18">
        <v>0.18547050246310001</v>
      </c>
      <c r="P91" s="18">
        <v>0.18556316398709999</v>
      </c>
      <c r="Q91" s="18">
        <v>0.18546820233460001</v>
      </c>
      <c r="R91" s="18">
        <v>0.18172218181819999</v>
      </c>
      <c r="S91" s="18">
        <v>0.18265125274730001</v>
      </c>
      <c r="T91" s="18">
        <v>0.1831084198895</v>
      </c>
      <c r="U91" s="18">
        <v>0.16941219672130001</v>
      </c>
      <c r="V91" s="18">
        <v>0.1620126261981</v>
      </c>
      <c r="W91" s="18">
        <v>0.16788565137610001</v>
      </c>
      <c r="X91" s="18">
        <v>0.16810167441859999</v>
      </c>
      <c r="Y91" s="18">
        <v>0.1717527394958</v>
      </c>
      <c r="Z91" s="18">
        <v>0.16978104918029999</v>
      </c>
      <c r="AA91" s="220">
        <v>0.17604036363639999</v>
      </c>
      <c r="AB91" s="220">
        <v>0.18337960975609999</v>
      </c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s="54" customFormat="1" x14ac:dyDescent="0.2">
      <c r="A92" s="16" t="s">
        <v>23</v>
      </c>
      <c r="B92" s="53"/>
      <c r="C92" s="54">
        <v>0.17050713630879999</v>
      </c>
      <c r="D92" s="54">
        <v>0.1721079134912</v>
      </c>
      <c r="E92" s="54">
        <v>0.17713599999999999</v>
      </c>
      <c r="F92" s="54">
        <v>0.17936535831379999</v>
      </c>
      <c r="G92" s="54">
        <v>0.1863396435644</v>
      </c>
      <c r="H92" s="18">
        <v>0.1859909565217</v>
      </c>
      <c r="I92" s="18">
        <v>0.18461367741939999</v>
      </c>
      <c r="J92" s="18">
        <v>0.18102182477340001</v>
      </c>
      <c r="K92" s="18">
        <v>0.1816234570136</v>
      </c>
      <c r="L92" s="18">
        <v>0.1845828990826</v>
      </c>
      <c r="M92" s="18">
        <v>0.18653443478260001</v>
      </c>
      <c r="N92" s="18">
        <v>0.18221169230770001</v>
      </c>
      <c r="O92" s="18">
        <v>0.18334529554660001</v>
      </c>
      <c r="P92" s="18">
        <v>0.18236014035090001</v>
      </c>
      <c r="Q92" s="18">
        <v>0.18490400000000001</v>
      </c>
      <c r="R92" s="18">
        <v>0.17851416949150001</v>
      </c>
      <c r="S92" s="18">
        <v>0.18292725581399999</v>
      </c>
      <c r="T92" s="18">
        <v>0.18330112918659999</v>
      </c>
      <c r="U92" s="18">
        <v>0.17152562162160001</v>
      </c>
      <c r="V92" s="18">
        <v>0.16269469767440001</v>
      </c>
      <c r="W92" s="18">
        <v>0.1675550067114</v>
      </c>
      <c r="X92" s="18">
        <v>0.1657189779736</v>
      </c>
      <c r="Y92" s="18">
        <v>0.1658250526316</v>
      </c>
      <c r="Z92" s="18">
        <v>0.1701662377622</v>
      </c>
      <c r="AA92" s="220">
        <v>0.1783614468085</v>
      </c>
      <c r="AB92" s="220">
        <v>0.18268809090909999</v>
      </c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s="54" customFormat="1" x14ac:dyDescent="0.2">
      <c r="A93" s="16" t="s">
        <v>24</v>
      </c>
      <c r="B93" s="53"/>
      <c r="C93" s="54">
        <v>0.16731712741310001</v>
      </c>
      <c r="D93" s="54">
        <v>0.17156774781090001</v>
      </c>
      <c r="E93" s="54">
        <v>0.17183677310920001</v>
      </c>
      <c r="F93" s="54">
        <v>0.1765835366795</v>
      </c>
      <c r="G93" s="54">
        <v>0.18509880519479999</v>
      </c>
      <c r="H93" s="18">
        <v>0.1850423399209</v>
      </c>
      <c r="I93" s="18">
        <v>0.17941448951050001</v>
      </c>
      <c r="J93" s="18">
        <v>0.18108047058820001</v>
      </c>
      <c r="K93" s="18">
        <v>0.1802500207612</v>
      </c>
      <c r="L93" s="18">
        <v>0.17990400000000001</v>
      </c>
      <c r="M93" s="18">
        <v>0.18551375609760001</v>
      </c>
      <c r="N93" s="18">
        <v>0.17746081818180001</v>
      </c>
      <c r="O93" s="18">
        <v>0.1801249944751</v>
      </c>
      <c r="P93" s="18">
        <v>0.1768874710744</v>
      </c>
      <c r="Q93" s="18">
        <v>0.18243733333330001</v>
      </c>
      <c r="R93" s="18">
        <v>0.17883603883499999</v>
      </c>
      <c r="S93" s="18">
        <v>0.18193524999999999</v>
      </c>
      <c r="T93" s="18">
        <v>0.1805422978723</v>
      </c>
      <c r="U93" s="18">
        <v>0.16954685714289999</v>
      </c>
      <c r="V93" s="18">
        <v>0.1607307716535</v>
      </c>
      <c r="W93" s="18">
        <v>0.1663864120603</v>
      </c>
      <c r="X93" s="18">
        <v>0.16549406211180001</v>
      </c>
      <c r="Y93" s="18">
        <v>0.16507641379310001</v>
      </c>
      <c r="Z93" s="18">
        <v>0.1673019591837</v>
      </c>
      <c r="AA93" s="220">
        <v>0.17660042857139999</v>
      </c>
      <c r="AB93" s="220">
        <v>0.17964809448819999</v>
      </c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s="54" customFormat="1" x14ac:dyDescent="0.2">
      <c r="A94" s="36" t="s">
        <v>795</v>
      </c>
      <c r="B94" s="53"/>
      <c r="C94" s="54">
        <v>0.15672519205300001</v>
      </c>
      <c r="D94" s="54">
        <v>0.15902164705880001</v>
      </c>
      <c r="E94" s="54">
        <v>0.15933796226419999</v>
      </c>
      <c r="F94" s="54">
        <v>0.1615706666667</v>
      </c>
      <c r="G94" s="54">
        <v>0.15942012903229999</v>
      </c>
      <c r="H94" s="18">
        <v>0.15990399999999999</v>
      </c>
      <c r="I94" s="18">
        <v>0.15990399999999999</v>
      </c>
      <c r="J94" s="18">
        <v>0.16064474074070001</v>
      </c>
      <c r="K94" s="18">
        <v>0.15990399999999999</v>
      </c>
      <c r="L94" s="18">
        <v>0.15787010169490001</v>
      </c>
      <c r="M94" s="18">
        <v>0.16166870588240001</v>
      </c>
      <c r="N94" s="18">
        <v>0.16245719148939999</v>
      </c>
      <c r="O94" s="18">
        <v>0.16097542857139999</v>
      </c>
      <c r="P94" s="18">
        <v>0.15990399999999999</v>
      </c>
      <c r="Q94" s="18">
        <v>0.16166870588240001</v>
      </c>
      <c r="R94" s="18">
        <v>0.16065399999999999</v>
      </c>
      <c r="S94" s="18">
        <v>0.15990399999999999</v>
      </c>
      <c r="T94" s="18">
        <v>0.16055617391300001</v>
      </c>
      <c r="U94" s="18">
        <v>0.16177900000000001</v>
      </c>
      <c r="V94" s="18">
        <v>0.15990399999999999</v>
      </c>
      <c r="W94" s="18">
        <v>0.16148294736839999</v>
      </c>
      <c r="X94" s="18">
        <v>0.15938675862070001</v>
      </c>
      <c r="Y94" s="18">
        <v>0.15893625806450001</v>
      </c>
      <c r="Z94" s="18">
        <v>0.15990399999999999</v>
      </c>
      <c r="AA94" s="220">
        <v>0.16240399999999999</v>
      </c>
      <c r="AB94" s="220">
        <v>0.16440399999999999</v>
      </c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s="54" customFormat="1" x14ac:dyDescent="0.2">
      <c r="A95" s="16"/>
      <c r="B95" s="53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220"/>
      <c r="AB95" s="220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2.75" x14ac:dyDescent="0.2">
      <c r="A96" s="49" t="s">
        <v>31</v>
      </c>
      <c r="B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220"/>
      <c r="AB96" s="220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x14ac:dyDescent="0.2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220"/>
      <c r="AB97" s="220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s="54" customFormat="1" x14ac:dyDescent="0.2">
      <c r="A98" s="16" t="s">
        <v>10</v>
      </c>
      <c r="B98" s="53"/>
      <c r="C98" s="54">
        <v>0.24990399999999999</v>
      </c>
      <c r="D98" s="54">
        <v>0.24990399999999999</v>
      </c>
      <c r="E98" s="54">
        <v>0.24990399999999999</v>
      </c>
      <c r="F98" s="54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0.25240400000000002</v>
      </c>
      <c r="AA98" s="220">
        <v>0.25240400000000002</v>
      </c>
      <c r="AB98" s="220">
        <v>0.25240400000000002</v>
      </c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s="54" customFormat="1" x14ac:dyDescent="0.2">
      <c r="A99" s="16" t="s">
        <v>11</v>
      </c>
      <c r="B99" s="53"/>
      <c r="C99" s="54">
        <v>0</v>
      </c>
      <c r="D99" s="54">
        <v>0</v>
      </c>
      <c r="E99" s="54">
        <v>0</v>
      </c>
      <c r="F99" s="54">
        <v>0</v>
      </c>
      <c r="G99" s="54">
        <v>0.24990399999999999</v>
      </c>
      <c r="H99" s="18">
        <v>0</v>
      </c>
      <c r="I99" s="18">
        <v>0</v>
      </c>
      <c r="J99" s="18">
        <v>0.24990399999999999</v>
      </c>
      <c r="K99" s="18">
        <v>0.24990399999999999</v>
      </c>
      <c r="L99" s="18">
        <v>0.24990399999999999</v>
      </c>
      <c r="M99" s="18">
        <v>0.24990399999999999</v>
      </c>
      <c r="N99" s="18">
        <v>0.24990399999999999</v>
      </c>
      <c r="O99" s="18">
        <v>0.24990399999999999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0.24990399999999999</v>
      </c>
      <c r="U99" s="18">
        <v>0</v>
      </c>
      <c r="V99" s="18">
        <v>0</v>
      </c>
      <c r="W99" s="18">
        <v>0.24990399999999999</v>
      </c>
      <c r="X99" s="18">
        <v>0</v>
      </c>
      <c r="Y99" s="18">
        <v>0</v>
      </c>
      <c r="Z99" s="18">
        <v>0</v>
      </c>
      <c r="AA99" s="220">
        <v>0</v>
      </c>
      <c r="AB99" s="220">
        <v>0</v>
      </c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s="54" customFormat="1" x14ac:dyDescent="0.2">
      <c r="A100" s="16" t="s">
        <v>629</v>
      </c>
      <c r="B100" s="53"/>
      <c r="C100" s="54">
        <v>0.24990399999999999</v>
      </c>
      <c r="D100" s="54">
        <v>0.24990399999999999</v>
      </c>
      <c r="E100" s="54">
        <v>0.24990399999999999</v>
      </c>
      <c r="F100" s="54">
        <v>0.24990399999999999</v>
      </c>
      <c r="G100" s="54">
        <v>0.24990399999999999</v>
      </c>
      <c r="H100" s="18">
        <v>0.24990399999999999</v>
      </c>
      <c r="I100" s="18">
        <v>0.24990399999999999</v>
      </c>
      <c r="J100" s="18">
        <v>0.24990399999999999</v>
      </c>
      <c r="K100" s="18">
        <v>0.24990399999999999</v>
      </c>
      <c r="L100" s="18">
        <v>0.24990399999999999</v>
      </c>
      <c r="M100" s="18">
        <v>0.24990399999999999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0.25240400000000002</v>
      </c>
      <c r="AA100" s="220">
        <v>0.25240400000000002</v>
      </c>
      <c r="AB100" s="220">
        <v>0.25240400000000002</v>
      </c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s="54" customFormat="1" x14ac:dyDescent="0.2">
      <c r="A101" s="16" t="s">
        <v>13</v>
      </c>
      <c r="B101" s="53"/>
      <c r="C101" s="54">
        <v>0.24990399999999999</v>
      </c>
      <c r="D101" s="54">
        <v>0.24990399999999999</v>
      </c>
      <c r="E101" s="54">
        <v>0.24990399999999999</v>
      </c>
      <c r="F101" s="54">
        <v>0.24990399999999999</v>
      </c>
      <c r="G101" s="54">
        <v>0.24990399999999999</v>
      </c>
      <c r="H101" s="18">
        <v>0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</v>
      </c>
      <c r="W101" s="18">
        <v>0.24990399999999999</v>
      </c>
      <c r="X101" s="18">
        <v>0</v>
      </c>
      <c r="Y101" s="18">
        <v>0.24990399999999999</v>
      </c>
      <c r="Z101" s="18">
        <v>0.25240400000000002</v>
      </c>
      <c r="AA101" s="220">
        <v>0.25240400000000002</v>
      </c>
      <c r="AB101" s="220">
        <v>0.25240400000000002</v>
      </c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s="54" customFormat="1" x14ac:dyDescent="0.2">
      <c r="A102" s="16" t="s">
        <v>14</v>
      </c>
      <c r="B102" s="53"/>
      <c r="C102" s="54">
        <v>0.24990399999999999</v>
      </c>
      <c r="D102" s="54">
        <v>0.24990399999999999</v>
      </c>
      <c r="E102" s="54">
        <v>0.24990399999999999</v>
      </c>
      <c r="F102" s="54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</v>
      </c>
      <c r="X102" s="18">
        <v>0.24990399999999999</v>
      </c>
      <c r="Y102" s="18">
        <v>0.24990399999999999</v>
      </c>
      <c r="Z102" s="18">
        <v>0.25240400000000002</v>
      </c>
      <c r="AA102" s="220">
        <v>0.25240400000000002</v>
      </c>
      <c r="AB102" s="220">
        <v>0.25240400000000002</v>
      </c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s="54" customFormat="1" x14ac:dyDescent="0.2">
      <c r="A103" s="16" t="s">
        <v>15</v>
      </c>
      <c r="B103" s="53"/>
      <c r="C103" s="54">
        <v>0.24990399999999999</v>
      </c>
      <c r="D103" s="54">
        <v>0.24990399999999999</v>
      </c>
      <c r="E103" s="54">
        <v>0.24990399999999999</v>
      </c>
      <c r="F103" s="54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0.25240400000000002</v>
      </c>
      <c r="AA103" s="220">
        <v>0.25240400000000002</v>
      </c>
      <c r="AB103" s="220">
        <v>0.25240400000000002</v>
      </c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s="54" customFormat="1" x14ac:dyDescent="0.2">
      <c r="A104" s="16" t="s">
        <v>16</v>
      </c>
      <c r="B104" s="53"/>
      <c r="C104" s="54">
        <v>0.24990399999999999</v>
      </c>
      <c r="D104" s="54">
        <v>0.24990399999999999</v>
      </c>
      <c r="E104" s="54">
        <v>0.24990399999999999</v>
      </c>
      <c r="F104" s="54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0.25240400000000002</v>
      </c>
      <c r="AA104" s="220">
        <v>0.25240400000000002</v>
      </c>
      <c r="AB104" s="220">
        <v>0.25240400000000002</v>
      </c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s="54" customFormat="1" x14ac:dyDescent="0.2">
      <c r="A105" s="16" t="s">
        <v>17</v>
      </c>
      <c r="B105" s="53"/>
      <c r="C105" s="54">
        <v>0.24990399999999999</v>
      </c>
      <c r="D105" s="54">
        <v>0.24990399999999999</v>
      </c>
      <c r="E105" s="54">
        <v>0.24990399999999999</v>
      </c>
      <c r="F105" s="54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0.25240400000000002</v>
      </c>
      <c r="AA105" s="220">
        <v>0.25240400000000002</v>
      </c>
      <c r="AB105" s="220">
        <v>0.25240400000000002</v>
      </c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s="54" customFormat="1" x14ac:dyDescent="0.2">
      <c r="A106" s="16" t="s">
        <v>18</v>
      </c>
      <c r="B106" s="53"/>
      <c r="C106" s="54">
        <v>0.24990399999999999</v>
      </c>
      <c r="D106" s="54">
        <v>0.24990399999999999</v>
      </c>
      <c r="E106" s="54">
        <v>0.24990399999999999</v>
      </c>
      <c r="F106" s="54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0.25240400000000002</v>
      </c>
      <c r="AA106" s="220">
        <v>0.25240400000000002</v>
      </c>
      <c r="AB106" s="220">
        <v>0.25240400000000002</v>
      </c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s="54" customFormat="1" x14ac:dyDescent="0.2">
      <c r="A107" s="16" t="s">
        <v>19</v>
      </c>
      <c r="B107" s="53"/>
      <c r="C107" s="54">
        <v>0.24990399999999999</v>
      </c>
      <c r="D107" s="54">
        <v>0.24990399999999999</v>
      </c>
      <c r="E107" s="54">
        <v>0.24990399999999999</v>
      </c>
      <c r="F107" s="54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0.25240400000000002</v>
      </c>
      <c r="AA107" s="220">
        <v>0.25240400000000002</v>
      </c>
      <c r="AB107" s="220">
        <v>0.25240400000000002</v>
      </c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s="54" customFormat="1" x14ac:dyDescent="0.2">
      <c r="A108" s="16" t="s">
        <v>20</v>
      </c>
      <c r="B108" s="53"/>
      <c r="C108" s="54">
        <v>0.24990399999999999</v>
      </c>
      <c r="D108" s="54">
        <v>0.24990399999999999</v>
      </c>
      <c r="E108" s="54">
        <v>0.24990399999999999</v>
      </c>
      <c r="F108" s="54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0.25240400000000002</v>
      </c>
      <c r="AA108" s="220">
        <v>0.25240400000000002</v>
      </c>
      <c r="AB108" s="220">
        <v>0.25240400000000002</v>
      </c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s="54" customFormat="1" x14ac:dyDescent="0.2">
      <c r="A109" s="16" t="s">
        <v>21</v>
      </c>
      <c r="B109" s="53"/>
      <c r="C109" s="54">
        <v>0.24990399999999999</v>
      </c>
      <c r="D109" s="54">
        <v>0.24990399999999999</v>
      </c>
      <c r="E109" s="54">
        <v>0.24990399999999999</v>
      </c>
      <c r="F109" s="54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0.25240400000000002</v>
      </c>
      <c r="AA109" s="220">
        <v>0.25240400000000002</v>
      </c>
      <c r="AB109" s="220">
        <v>0.25240400000000002</v>
      </c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s="54" customFormat="1" x14ac:dyDescent="0.2">
      <c r="A110" s="16" t="s">
        <v>22</v>
      </c>
      <c r="B110" s="53"/>
      <c r="C110" s="54">
        <v>0.24990399999999999</v>
      </c>
      <c r="D110" s="54">
        <v>0.24990399999999999</v>
      </c>
      <c r="E110" s="54">
        <v>0.24990399999999999</v>
      </c>
      <c r="F110" s="54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0.25240400000000002</v>
      </c>
      <c r="AA110" s="220">
        <v>0.25240400000000002</v>
      </c>
      <c r="AB110" s="220">
        <v>0.25240400000000002</v>
      </c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s="54" customFormat="1" x14ac:dyDescent="0.2">
      <c r="A111" s="16" t="s">
        <v>23</v>
      </c>
      <c r="B111" s="53"/>
      <c r="C111" s="54">
        <v>0.24990399999999999</v>
      </c>
      <c r="D111" s="54">
        <v>0.24990399999999999</v>
      </c>
      <c r="E111" s="54">
        <v>0.24990399999999999</v>
      </c>
      <c r="F111" s="54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0.25240400000000002</v>
      </c>
      <c r="AA111" s="220">
        <v>0.25240400000000002</v>
      </c>
      <c r="AB111" s="220">
        <v>0.25240400000000002</v>
      </c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s="54" customFormat="1" x14ac:dyDescent="0.2">
      <c r="A112" s="16" t="s">
        <v>24</v>
      </c>
      <c r="B112" s="53"/>
      <c r="C112" s="54">
        <v>0.24990399999999999</v>
      </c>
      <c r="D112" s="54">
        <v>0.24990399999999999</v>
      </c>
      <c r="E112" s="54">
        <v>0.24990399999999999</v>
      </c>
      <c r="F112" s="54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0.25240400000000002</v>
      </c>
      <c r="AA112" s="220">
        <v>0.25240400000000002</v>
      </c>
      <c r="AB112" s="220">
        <v>0.25240400000000002</v>
      </c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s="54" customFormat="1" x14ac:dyDescent="0.2">
      <c r="A113" s="36" t="s">
        <v>795</v>
      </c>
      <c r="B113" s="53"/>
      <c r="C113" s="54">
        <v>0.24990399999999999</v>
      </c>
      <c r="D113" s="54">
        <v>0.24990399999999999</v>
      </c>
      <c r="E113" s="54">
        <v>0.24990399999999999</v>
      </c>
      <c r="F113" s="54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0.25240400000000002</v>
      </c>
      <c r="AA113" s="220">
        <v>0.25240400000000002</v>
      </c>
      <c r="AB113" s="220">
        <v>0.25240400000000002</v>
      </c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s="54" customFormat="1" x14ac:dyDescent="0.2">
      <c r="A114" s="16"/>
      <c r="B114" s="5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220"/>
      <c r="AB114" s="220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2.75" x14ac:dyDescent="0.2">
      <c r="A115" s="49" t="s">
        <v>32</v>
      </c>
      <c r="B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220"/>
      <c r="AB115" s="220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x14ac:dyDescent="0.2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220"/>
      <c r="AB116" s="220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s="54" customFormat="1" x14ac:dyDescent="0.2">
      <c r="A117" s="16" t="s">
        <v>10</v>
      </c>
      <c r="B117" s="53"/>
      <c r="C117" s="54">
        <v>0.17790400000000001</v>
      </c>
      <c r="D117" s="54">
        <v>0.19323733333330001</v>
      </c>
      <c r="E117" s="54">
        <v>0.17790400000000001</v>
      </c>
      <c r="F117" s="54">
        <v>0.18990399999999999</v>
      </c>
      <c r="G117" s="54">
        <v>0.169904</v>
      </c>
      <c r="H117" s="18">
        <v>0.12990399999999999</v>
      </c>
      <c r="I117" s="18">
        <v>0.169904</v>
      </c>
      <c r="J117" s="18">
        <v>0.15390400000000001</v>
      </c>
      <c r="K117" s="18">
        <v>0.18990399999999999</v>
      </c>
      <c r="L117" s="18">
        <v>0.12990399999999999</v>
      </c>
      <c r="M117" s="18">
        <v>0.18990399999999999</v>
      </c>
      <c r="N117" s="18">
        <v>0.24990399999999999</v>
      </c>
      <c r="O117" s="18">
        <v>0.24990399999999999</v>
      </c>
      <c r="P117" s="18">
        <v>0.24990399999999999</v>
      </c>
      <c r="Q117" s="18">
        <v>0.12990399999999999</v>
      </c>
      <c r="R117" s="18">
        <v>0.12990399999999999</v>
      </c>
      <c r="S117" s="18">
        <v>0</v>
      </c>
      <c r="T117" s="18">
        <v>0.12990399999999999</v>
      </c>
      <c r="U117" s="18">
        <v>0.15990399999999999</v>
      </c>
      <c r="V117" s="18">
        <v>0.12990399999999999</v>
      </c>
      <c r="W117" s="18">
        <v>0.12990399999999999</v>
      </c>
      <c r="X117" s="18">
        <v>0.12990399999999999</v>
      </c>
      <c r="Y117" s="18">
        <v>0.12990399999999999</v>
      </c>
      <c r="Z117" s="18">
        <v>0.13240399999999999</v>
      </c>
      <c r="AA117" s="220">
        <v>0.13240399999999999</v>
      </c>
      <c r="AB117" s="220">
        <v>0.15490399999999999</v>
      </c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s="54" customFormat="1" x14ac:dyDescent="0.2">
      <c r="A118" s="16" t="s">
        <v>11</v>
      </c>
      <c r="B118" s="53"/>
      <c r="C118" s="54">
        <v>0</v>
      </c>
      <c r="D118" s="54">
        <v>0</v>
      </c>
      <c r="E118" s="54">
        <v>0</v>
      </c>
      <c r="F118" s="54">
        <v>0</v>
      </c>
      <c r="G118" s="54">
        <v>0.15990399999999999</v>
      </c>
      <c r="H118" s="18">
        <v>0</v>
      </c>
      <c r="I118" s="18">
        <v>0</v>
      </c>
      <c r="J118" s="18">
        <v>0.21990399999999999</v>
      </c>
      <c r="K118" s="18">
        <v>0.199904</v>
      </c>
      <c r="L118" s="18">
        <v>0.20990400000000001</v>
      </c>
      <c r="M118" s="18">
        <v>0.234904</v>
      </c>
      <c r="N118" s="18">
        <v>0.18990399999999999</v>
      </c>
      <c r="O118" s="18">
        <v>0.21990399999999999</v>
      </c>
      <c r="P118" s="18">
        <v>0.14490400000000001</v>
      </c>
      <c r="Q118" s="18">
        <v>0.164904</v>
      </c>
      <c r="R118" s="18">
        <v>0</v>
      </c>
      <c r="S118" s="18">
        <v>0.12990399999999999</v>
      </c>
      <c r="T118" s="18">
        <v>0.15990399999999999</v>
      </c>
      <c r="U118" s="18">
        <v>0</v>
      </c>
      <c r="V118" s="18">
        <v>0</v>
      </c>
      <c r="W118" s="18">
        <v>0.17284517647059999</v>
      </c>
      <c r="X118" s="18">
        <v>0</v>
      </c>
      <c r="Y118" s="18">
        <v>0</v>
      </c>
      <c r="Z118" s="18">
        <v>0</v>
      </c>
      <c r="AA118" s="220">
        <v>0</v>
      </c>
      <c r="AB118" s="220">
        <v>0</v>
      </c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s="54" customFormat="1" x14ac:dyDescent="0.2">
      <c r="A119" s="16" t="s">
        <v>629</v>
      </c>
      <c r="B119" s="53"/>
      <c r="C119" s="54">
        <v>0.14626763636359999</v>
      </c>
      <c r="D119" s="54">
        <v>0.14590400000000001</v>
      </c>
      <c r="E119" s="54">
        <v>0.16148294736839999</v>
      </c>
      <c r="F119" s="54">
        <v>0.169904</v>
      </c>
      <c r="G119" s="54">
        <v>0.20990400000000001</v>
      </c>
      <c r="H119" s="18">
        <v>0.21990399999999999</v>
      </c>
      <c r="I119" s="18">
        <v>0.165904</v>
      </c>
      <c r="J119" s="18">
        <v>0.20990400000000001</v>
      </c>
      <c r="K119" s="18">
        <v>0.169904</v>
      </c>
      <c r="L119" s="18">
        <v>0.18133257142859999</v>
      </c>
      <c r="M119" s="18">
        <v>0.18990399999999999</v>
      </c>
      <c r="N119" s="18">
        <v>0.20990400000000001</v>
      </c>
      <c r="O119" s="18">
        <v>0.18990399999999999</v>
      </c>
      <c r="P119" s="18">
        <v>0.19323733333330001</v>
      </c>
      <c r="Q119" s="18">
        <v>0.18133257142859999</v>
      </c>
      <c r="R119" s="18">
        <v>0.17790400000000001</v>
      </c>
      <c r="S119" s="18">
        <v>0.169904</v>
      </c>
      <c r="T119" s="18">
        <v>0.12990399999999999</v>
      </c>
      <c r="U119" s="18">
        <v>0.12990399999999999</v>
      </c>
      <c r="V119" s="18">
        <v>0.12990399999999999</v>
      </c>
      <c r="W119" s="18">
        <v>0.169904</v>
      </c>
      <c r="X119" s="18">
        <v>0.12990399999999999</v>
      </c>
      <c r="Y119" s="18">
        <v>0.12990399999999999</v>
      </c>
      <c r="Z119" s="18">
        <v>0.15640399999999999</v>
      </c>
      <c r="AA119" s="220">
        <v>0.13240399999999999</v>
      </c>
      <c r="AB119" s="220">
        <v>0.13240399999999999</v>
      </c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s="54" customFormat="1" x14ac:dyDescent="0.2">
      <c r="A120" s="16" t="s">
        <v>13</v>
      </c>
      <c r="B120" s="53"/>
      <c r="C120" s="54">
        <v>0.24990399999999999</v>
      </c>
      <c r="D120" s="54">
        <v>0.20990400000000001</v>
      </c>
      <c r="E120" s="54">
        <v>0.18990399999999999</v>
      </c>
      <c r="F120" s="54">
        <v>0.24990399999999999</v>
      </c>
      <c r="G120" s="54">
        <v>0.18990399999999999</v>
      </c>
      <c r="H120" s="18">
        <v>0</v>
      </c>
      <c r="I120" s="18">
        <v>0.12990399999999999</v>
      </c>
      <c r="J120" s="18">
        <v>0.24990399999999999</v>
      </c>
      <c r="K120" s="18">
        <v>0.18990399999999999</v>
      </c>
      <c r="L120" s="18">
        <v>0.18990399999999999</v>
      </c>
      <c r="M120" s="18">
        <v>0.21990399999999999</v>
      </c>
      <c r="N120" s="18">
        <v>0</v>
      </c>
      <c r="O120" s="18">
        <v>0</v>
      </c>
      <c r="P120" s="18">
        <v>0.12990399999999999</v>
      </c>
      <c r="Q120" s="18">
        <v>0.24990399999999999</v>
      </c>
      <c r="R120" s="18">
        <v>0.12990399999999999</v>
      </c>
      <c r="S120" s="18">
        <v>0.12990399999999999</v>
      </c>
      <c r="T120" s="18">
        <v>0.24990399999999999</v>
      </c>
      <c r="U120" s="18">
        <v>0.18990399999999999</v>
      </c>
      <c r="V120" s="18">
        <v>0</v>
      </c>
      <c r="W120" s="18">
        <v>0.12990399999999999</v>
      </c>
      <c r="X120" s="18">
        <v>0</v>
      </c>
      <c r="Y120" s="18">
        <v>0.24990399999999999</v>
      </c>
      <c r="Z120" s="18">
        <v>0.13240399999999999</v>
      </c>
      <c r="AA120" s="220">
        <v>0.13240399999999999</v>
      </c>
      <c r="AB120" s="220">
        <v>0.13240399999999999</v>
      </c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s="54" customFormat="1" x14ac:dyDescent="0.2">
      <c r="A121" s="16" t="s">
        <v>14</v>
      </c>
      <c r="B121" s="53"/>
      <c r="C121" s="54">
        <v>0.16418971428570001</v>
      </c>
      <c r="D121" s="54">
        <v>0.21717672727269999</v>
      </c>
      <c r="E121" s="54">
        <v>0.24990399999999999</v>
      </c>
      <c r="F121" s="54">
        <v>0.12990399999999999</v>
      </c>
      <c r="G121" s="54">
        <v>0.18990399999999999</v>
      </c>
      <c r="H121" s="18">
        <v>0.24990399999999999</v>
      </c>
      <c r="I121" s="18">
        <v>0.21990399999999999</v>
      </c>
      <c r="J121" s="18">
        <v>0.24990399999999999</v>
      </c>
      <c r="K121" s="18">
        <v>0.201904</v>
      </c>
      <c r="L121" s="18">
        <v>0.24990399999999999</v>
      </c>
      <c r="M121" s="18">
        <v>0.24990399999999999</v>
      </c>
      <c r="N121" s="18">
        <v>0.24990399999999999</v>
      </c>
      <c r="O121" s="18">
        <v>0.201904</v>
      </c>
      <c r="P121" s="18">
        <v>0.24990399999999999</v>
      </c>
      <c r="Q121" s="18">
        <v>0.12990399999999999</v>
      </c>
      <c r="R121" s="18">
        <v>0.12990399999999999</v>
      </c>
      <c r="S121" s="18">
        <v>0.12990399999999999</v>
      </c>
      <c r="T121" s="18">
        <v>0.12990399999999999</v>
      </c>
      <c r="U121" s="18">
        <v>0.18990399999999999</v>
      </c>
      <c r="V121" s="18">
        <v>0.169904</v>
      </c>
      <c r="W121" s="18">
        <v>0</v>
      </c>
      <c r="X121" s="18">
        <v>0.15990399999999999</v>
      </c>
      <c r="Y121" s="18">
        <v>0.237904</v>
      </c>
      <c r="Z121" s="18">
        <v>0.2160403636364</v>
      </c>
      <c r="AA121" s="220">
        <v>0.21640400000000001</v>
      </c>
      <c r="AB121" s="220">
        <v>0.1912719245283</v>
      </c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s="54" customFormat="1" x14ac:dyDescent="0.2">
      <c r="A122" s="16" t="s">
        <v>15</v>
      </c>
      <c r="B122" s="53"/>
      <c r="C122" s="54">
        <v>0.1832373333333</v>
      </c>
      <c r="D122" s="54">
        <v>0.21434844444439999</v>
      </c>
      <c r="E122" s="54">
        <v>0.21990399999999999</v>
      </c>
      <c r="F122" s="54">
        <v>0.20990400000000001</v>
      </c>
      <c r="G122" s="54">
        <v>0.21615400000000001</v>
      </c>
      <c r="H122" s="18">
        <v>0.231154</v>
      </c>
      <c r="I122" s="18">
        <v>0.24240400000000001</v>
      </c>
      <c r="J122" s="18">
        <v>0.24990399999999999</v>
      </c>
      <c r="K122" s="18">
        <v>0.21990399999999999</v>
      </c>
      <c r="L122" s="18">
        <v>0.21990399999999999</v>
      </c>
      <c r="M122" s="18">
        <v>0.2156182857143</v>
      </c>
      <c r="N122" s="18">
        <v>0.21990399999999999</v>
      </c>
      <c r="O122" s="18">
        <v>0.24990399999999999</v>
      </c>
      <c r="P122" s="18">
        <v>0.17790400000000001</v>
      </c>
      <c r="Q122" s="18">
        <v>0.24990399999999999</v>
      </c>
      <c r="R122" s="18">
        <v>0.201904</v>
      </c>
      <c r="S122" s="18">
        <v>0</v>
      </c>
      <c r="T122" s="18">
        <v>0.20990400000000001</v>
      </c>
      <c r="U122" s="18">
        <v>0.18990399999999999</v>
      </c>
      <c r="V122" s="18">
        <v>0.201904</v>
      </c>
      <c r="W122" s="18">
        <v>0.12990399999999999</v>
      </c>
      <c r="X122" s="18">
        <v>0.169904</v>
      </c>
      <c r="Y122" s="18">
        <v>0.233904</v>
      </c>
      <c r="Z122" s="18">
        <v>0.232404</v>
      </c>
      <c r="AA122" s="220">
        <v>0.22778861538459999</v>
      </c>
      <c r="AB122" s="220">
        <v>0.1954548474576</v>
      </c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s="54" customFormat="1" x14ac:dyDescent="0.2">
      <c r="A123" s="16" t="s">
        <v>16</v>
      </c>
      <c r="B123" s="53"/>
      <c r="C123" s="54">
        <v>0.21286696296300001</v>
      </c>
      <c r="D123" s="54">
        <v>0.2289557241379</v>
      </c>
      <c r="E123" s="54">
        <v>0.226297442623</v>
      </c>
      <c r="F123" s="54">
        <v>0.23927899999999999</v>
      </c>
      <c r="G123" s="54">
        <v>0.23631909433959999</v>
      </c>
      <c r="H123" s="18">
        <v>0.23760891803279999</v>
      </c>
      <c r="I123" s="18">
        <v>0.24444945454549999</v>
      </c>
      <c r="J123" s="18">
        <v>0.23526985365850001</v>
      </c>
      <c r="K123" s="18">
        <v>0.237904</v>
      </c>
      <c r="L123" s="18">
        <v>0.2310667906977</v>
      </c>
      <c r="M123" s="18">
        <v>0.2404303157895</v>
      </c>
      <c r="N123" s="18">
        <v>0.23070399999999999</v>
      </c>
      <c r="O123" s="18">
        <v>0.2435403636364</v>
      </c>
      <c r="P123" s="18">
        <v>0.23530940540539999</v>
      </c>
      <c r="Q123" s="18">
        <v>0.23276114285710001</v>
      </c>
      <c r="R123" s="18">
        <v>0.23425182608699999</v>
      </c>
      <c r="S123" s="18">
        <v>0.2432373333333</v>
      </c>
      <c r="T123" s="18">
        <v>0.24390400000000001</v>
      </c>
      <c r="U123" s="18">
        <v>0.24490400000000001</v>
      </c>
      <c r="V123" s="18">
        <v>0.22590399999999999</v>
      </c>
      <c r="W123" s="18">
        <v>0.2384754285714</v>
      </c>
      <c r="X123" s="18">
        <v>0.22704685714289999</v>
      </c>
      <c r="Y123" s="18">
        <v>0.23600156097559999</v>
      </c>
      <c r="Z123" s="18">
        <v>0.2355618947368</v>
      </c>
      <c r="AA123" s="220">
        <v>0.22029132394369999</v>
      </c>
      <c r="AB123" s="220">
        <v>0.2152209014085</v>
      </c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s="54" customFormat="1" x14ac:dyDescent="0.2">
      <c r="A124" s="16" t="s">
        <v>17</v>
      </c>
      <c r="B124" s="53"/>
      <c r="C124" s="54">
        <v>0.21827220083679999</v>
      </c>
      <c r="D124" s="54">
        <v>0.22522475471699999</v>
      </c>
      <c r="E124" s="54">
        <v>0.23298092307689999</v>
      </c>
      <c r="F124" s="54">
        <v>0.2366085454545</v>
      </c>
      <c r="G124" s="54">
        <v>0.2408678554217</v>
      </c>
      <c r="H124" s="18">
        <v>0.23785042857140001</v>
      </c>
      <c r="I124" s="18">
        <v>0.23244945454550001</v>
      </c>
      <c r="J124" s="18">
        <v>0.23400038554220001</v>
      </c>
      <c r="K124" s="18">
        <v>0.2353878709677</v>
      </c>
      <c r="L124" s="18">
        <v>0.23595051162790001</v>
      </c>
      <c r="M124" s="18">
        <v>0.237904</v>
      </c>
      <c r="N124" s="18">
        <v>0.23555617391299999</v>
      </c>
      <c r="O124" s="18">
        <v>0.2339362580645</v>
      </c>
      <c r="P124" s="18">
        <v>0.22702264406780001</v>
      </c>
      <c r="Q124" s="18">
        <v>0.23601511111109999</v>
      </c>
      <c r="R124" s="18">
        <v>0.23696282352940001</v>
      </c>
      <c r="S124" s="18">
        <v>0.23234302439019999</v>
      </c>
      <c r="T124" s="18">
        <v>0.22148294736839999</v>
      </c>
      <c r="U124" s="18">
        <v>0.23045955555559999</v>
      </c>
      <c r="V124" s="18">
        <v>0.23047218181820001</v>
      </c>
      <c r="W124" s="18">
        <v>0.22754036363640001</v>
      </c>
      <c r="X124" s="18">
        <v>0.2228308292683</v>
      </c>
      <c r="Y124" s="18">
        <v>0.22729530434779999</v>
      </c>
      <c r="Z124" s="18">
        <v>0.2359204835165</v>
      </c>
      <c r="AA124" s="220">
        <v>0.23228635294120001</v>
      </c>
      <c r="AB124" s="220">
        <v>0.22342672727269999</v>
      </c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s="54" customFormat="1" x14ac:dyDescent="0.2">
      <c r="A125" s="16" t="s">
        <v>18</v>
      </c>
      <c r="B125" s="53"/>
      <c r="C125" s="54">
        <v>0.2044902068966</v>
      </c>
      <c r="D125" s="54">
        <v>0.2136161212121</v>
      </c>
      <c r="E125" s="54">
        <v>0.2169628235294</v>
      </c>
      <c r="F125" s="54">
        <v>0.2152025074627</v>
      </c>
      <c r="G125" s="54">
        <v>0.21552443795619999</v>
      </c>
      <c r="H125" s="18">
        <v>0.21787010169490001</v>
      </c>
      <c r="I125" s="18">
        <v>0.21534703797470001</v>
      </c>
      <c r="J125" s="18">
        <v>0.2188695172414</v>
      </c>
      <c r="K125" s="18">
        <v>0.2179172450331</v>
      </c>
      <c r="L125" s="18">
        <v>0.21665400000000001</v>
      </c>
      <c r="M125" s="18">
        <v>0.21240400000000001</v>
      </c>
      <c r="N125" s="18">
        <v>0.2171204948454</v>
      </c>
      <c r="O125" s="18">
        <v>0.21261428037380001</v>
      </c>
      <c r="P125" s="18">
        <v>0.2156562123894</v>
      </c>
      <c r="Q125" s="18">
        <v>0.2158130909091</v>
      </c>
      <c r="R125" s="18">
        <v>0.21535854545450001</v>
      </c>
      <c r="S125" s="18">
        <v>0.2156687058824</v>
      </c>
      <c r="T125" s="18">
        <v>0.21098508108110001</v>
      </c>
      <c r="U125" s="18">
        <v>0.215504</v>
      </c>
      <c r="V125" s="18">
        <v>0.21908581818180001</v>
      </c>
      <c r="W125" s="18">
        <v>0.21664313043479999</v>
      </c>
      <c r="X125" s="18">
        <v>0.20990400000000001</v>
      </c>
      <c r="Y125" s="18">
        <v>0.21990399999999999</v>
      </c>
      <c r="Z125" s="18">
        <v>0.22283878260869999</v>
      </c>
      <c r="AA125" s="220">
        <v>0.21674362264149999</v>
      </c>
      <c r="AB125" s="220">
        <v>0.20673733333329999</v>
      </c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s="54" customFormat="1" x14ac:dyDescent="0.2">
      <c r="A126" s="16" t="s">
        <v>19</v>
      </c>
      <c r="B126" s="53"/>
      <c r="C126" s="54">
        <v>0.205444166205</v>
      </c>
      <c r="D126" s="54">
        <v>0.2133597235421</v>
      </c>
      <c r="E126" s="54">
        <v>0.21519811764710001</v>
      </c>
      <c r="F126" s="54">
        <v>0.21490400000000001</v>
      </c>
      <c r="G126" s="54">
        <v>0.21545955555560001</v>
      </c>
      <c r="H126" s="18">
        <v>0.21738902994010001</v>
      </c>
      <c r="I126" s="18">
        <v>0.21720938922159999</v>
      </c>
      <c r="J126" s="18">
        <v>0.2149384827586</v>
      </c>
      <c r="K126" s="18">
        <v>0.2158681255605</v>
      </c>
      <c r="L126" s="18">
        <v>0.2158438496241</v>
      </c>
      <c r="M126" s="18">
        <v>0.2193955254237</v>
      </c>
      <c r="N126" s="18">
        <v>0.21498596721310001</v>
      </c>
      <c r="O126" s="18">
        <v>0.21568912396689999</v>
      </c>
      <c r="P126" s="18">
        <v>0.21888127272730001</v>
      </c>
      <c r="Q126" s="18">
        <v>0.21763127272730001</v>
      </c>
      <c r="R126" s="18">
        <v>0.21735080851060001</v>
      </c>
      <c r="S126" s="18">
        <v>0.21787010169490001</v>
      </c>
      <c r="T126" s="18">
        <v>0.21544855445540001</v>
      </c>
      <c r="U126" s="18">
        <v>0.21709149999999999</v>
      </c>
      <c r="V126" s="18">
        <v>0.2187676363636</v>
      </c>
      <c r="W126" s="18">
        <v>0.2175764137931</v>
      </c>
      <c r="X126" s="18">
        <v>0.2158130909091</v>
      </c>
      <c r="Y126" s="18">
        <v>0.21646650000000001</v>
      </c>
      <c r="Z126" s="18">
        <v>0.22015399999999999</v>
      </c>
      <c r="AA126" s="220">
        <v>0.21872475471700001</v>
      </c>
      <c r="AB126" s="220">
        <v>0.21951938461539999</v>
      </c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s="54" customFormat="1" x14ac:dyDescent="0.2">
      <c r="A127" s="16" t="s">
        <v>20</v>
      </c>
      <c r="B127" s="53"/>
      <c r="C127" s="54">
        <v>0.1969667802691</v>
      </c>
      <c r="D127" s="54">
        <v>0.19880325373130001</v>
      </c>
      <c r="E127" s="54">
        <v>0.20238187610620001</v>
      </c>
      <c r="F127" s="54">
        <v>0.2102096768559</v>
      </c>
      <c r="G127" s="54">
        <v>0.2103406812227</v>
      </c>
      <c r="H127" s="18">
        <v>0.20851938461540001</v>
      </c>
      <c r="I127" s="18">
        <v>0.20761951724139999</v>
      </c>
      <c r="J127" s="18">
        <v>0.20363281355929999</v>
      </c>
      <c r="K127" s="18">
        <v>0.20464313043480001</v>
      </c>
      <c r="L127" s="18">
        <v>0.2077691685393</v>
      </c>
      <c r="M127" s="18">
        <v>0.208918084507</v>
      </c>
      <c r="N127" s="18">
        <v>0.20997442253519999</v>
      </c>
      <c r="O127" s="18">
        <v>0.20790400000000001</v>
      </c>
      <c r="P127" s="18">
        <v>0.2067332682927</v>
      </c>
      <c r="Q127" s="18">
        <v>0.205497220339</v>
      </c>
      <c r="R127" s="18">
        <v>0.20359150000000001</v>
      </c>
      <c r="S127" s="18">
        <v>0.2070468571429</v>
      </c>
      <c r="T127" s="18">
        <v>0.20887835897439999</v>
      </c>
      <c r="U127" s="18">
        <v>0.204904</v>
      </c>
      <c r="V127" s="18">
        <v>0.1990598441558</v>
      </c>
      <c r="W127" s="18">
        <v>0.20218746456690001</v>
      </c>
      <c r="X127" s="18">
        <v>0.199904</v>
      </c>
      <c r="Y127" s="18">
        <v>0.2059754285714</v>
      </c>
      <c r="Z127" s="18">
        <v>0.20570588679249999</v>
      </c>
      <c r="AA127" s="220">
        <v>0.20097542857139999</v>
      </c>
      <c r="AB127" s="220">
        <v>0.20407066666670001</v>
      </c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s="54" customFormat="1" x14ac:dyDescent="0.2">
      <c r="A128" s="16" t="s">
        <v>21</v>
      </c>
      <c r="B128" s="53"/>
      <c r="C128" s="54">
        <v>0.1931908525896</v>
      </c>
      <c r="D128" s="54">
        <v>0.1924672911392</v>
      </c>
      <c r="E128" s="54">
        <v>0.20143603342620001</v>
      </c>
      <c r="F128" s="54">
        <v>0.2054418486056</v>
      </c>
      <c r="G128" s="54">
        <v>0.20560493457939999</v>
      </c>
      <c r="H128" s="18">
        <v>0.20781444776120001</v>
      </c>
      <c r="I128" s="18">
        <v>0.2070468571429</v>
      </c>
      <c r="J128" s="18">
        <v>0.2054865242718</v>
      </c>
      <c r="K128" s="18">
        <v>0.20626763636359999</v>
      </c>
      <c r="L128" s="18">
        <v>0.20385400000000001</v>
      </c>
      <c r="M128" s="18">
        <v>0.20387915527950001</v>
      </c>
      <c r="N128" s="18">
        <v>0.2036744918033</v>
      </c>
      <c r="O128" s="18">
        <v>0.20352363190180001</v>
      </c>
      <c r="P128" s="18">
        <v>0.20583701435410001</v>
      </c>
      <c r="Q128" s="18">
        <v>0.20424465934069999</v>
      </c>
      <c r="R128" s="18">
        <v>0.200854</v>
      </c>
      <c r="S128" s="18">
        <v>0.20502211023620001</v>
      </c>
      <c r="T128" s="18">
        <v>0.20782066666669999</v>
      </c>
      <c r="U128" s="18">
        <v>0.19772090140849999</v>
      </c>
      <c r="V128" s="18">
        <v>0.19518971428570001</v>
      </c>
      <c r="W128" s="18">
        <v>0.19575305660379999</v>
      </c>
      <c r="X128" s="18">
        <v>0.19619432258059999</v>
      </c>
      <c r="Y128" s="18">
        <v>0.1967611428571</v>
      </c>
      <c r="Z128" s="18">
        <v>0.20105784615380001</v>
      </c>
      <c r="AA128" s="220">
        <v>0.1970193846154</v>
      </c>
      <c r="AB128" s="220">
        <v>0.20002695081970001</v>
      </c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s="54" customFormat="1" x14ac:dyDescent="0.2">
      <c r="A129" s="16" t="s">
        <v>22</v>
      </c>
      <c r="B129" s="53"/>
      <c r="C129" s="54">
        <v>0.17224872049689999</v>
      </c>
      <c r="D129" s="54">
        <v>0.1748631280654</v>
      </c>
      <c r="E129" s="54">
        <v>0.17899490909089999</v>
      </c>
      <c r="F129" s="54">
        <v>0.18225857063709999</v>
      </c>
      <c r="G129" s="54">
        <v>0.1879949090909</v>
      </c>
      <c r="H129" s="18">
        <v>0.19187121311479999</v>
      </c>
      <c r="I129" s="18">
        <v>0.184504</v>
      </c>
      <c r="J129" s="18">
        <v>0.1857318145695</v>
      </c>
      <c r="K129" s="18">
        <v>0.18207432967029999</v>
      </c>
      <c r="L129" s="18">
        <v>0.1866572467532</v>
      </c>
      <c r="M129" s="18">
        <v>0.18621169230769999</v>
      </c>
      <c r="N129" s="18">
        <v>0.18584994594590001</v>
      </c>
      <c r="O129" s="18">
        <v>0.18547050246310001</v>
      </c>
      <c r="P129" s="18">
        <v>0.18556316398709999</v>
      </c>
      <c r="Q129" s="18">
        <v>0.18546820233460001</v>
      </c>
      <c r="R129" s="18">
        <v>0.18172218181819999</v>
      </c>
      <c r="S129" s="18">
        <v>0.18265125274730001</v>
      </c>
      <c r="T129" s="18">
        <v>0.1831084198895</v>
      </c>
      <c r="U129" s="18">
        <v>0.16941219672130001</v>
      </c>
      <c r="V129" s="18">
        <v>0.1620126261981</v>
      </c>
      <c r="W129" s="18">
        <v>0.16788565137610001</v>
      </c>
      <c r="X129" s="18">
        <v>0.16810167441859999</v>
      </c>
      <c r="Y129" s="18">
        <v>0.1717527394958</v>
      </c>
      <c r="Z129" s="18">
        <v>0.16978104918029999</v>
      </c>
      <c r="AA129" s="220">
        <v>0.17604036363639999</v>
      </c>
      <c r="AB129" s="220">
        <v>0.18337960975609999</v>
      </c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s="54" customFormat="1" x14ac:dyDescent="0.2">
      <c r="A130" s="16" t="s">
        <v>23</v>
      </c>
      <c r="B130" s="53"/>
      <c r="C130" s="54">
        <v>0.17050713630879999</v>
      </c>
      <c r="D130" s="54">
        <v>0.1721079134912</v>
      </c>
      <c r="E130" s="54">
        <v>0.17713599999999999</v>
      </c>
      <c r="F130" s="54">
        <v>0.17936535831379999</v>
      </c>
      <c r="G130" s="54">
        <v>0.1863396435644</v>
      </c>
      <c r="H130" s="18">
        <v>0.1859909565217</v>
      </c>
      <c r="I130" s="18">
        <v>0.18461367741939999</v>
      </c>
      <c r="J130" s="18">
        <v>0.18102182477340001</v>
      </c>
      <c r="K130" s="18">
        <v>0.1816234570136</v>
      </c>
      <c r="L130" s="18">
        <v>0.1845828990826</v>
      </c>
      <c r="M130" s="18">
        <v>0.18653443478260001</v>
      </c>
      <c r="N130" s="18">
        <v>0.18221169230770001</v>
      </c>
      <c r="O130" s="18">
        <v>0.18334529554660001</v>
      </c>
      <c r="P130" s="18">
        <v>0.18236014035090001</v>
      </c>
      <c r="Q130" s="18">
        <v>0.18490400000000001</v>
      </c>
      <c r="R130" s="18">
        <v>0.17851416949150001</v>
      </c>
      <c r="S130" s="18">
        <v>0.18292725581399999</v>
      </c>
      <c r="T130" s="18">
        <v>0.18330112918659999</v>
      </c>
      <c r="U130" s="18">
        <v>0.17152562162160001</v>
      </c>
      <c r="V130" s="18">
        <v>0.16269469767440001</v>
      </c>
      <c r="W130" s="18">
        <v>0.1675550067114</v>
      </c>
      <c r="X130" s="18">
        <v>0.1657189779736</v>
      </c>
      <c r="Y130" s="18">
        <v>0.1658250526316</v>
      </c>
      <c r="Z130" s="18">
        <v>0.1701662377622</v>
      </c>
      <c r="AA130" s="220">
        <v>0.1783614468085</v>
      </c>
      <c r="AB130" s="220">
        <v>0.18268809090909999</v>
      </c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s="54" customFormat="1" x14ac:dyDescent="0.2">
      <c r="A131" s="16" t="s">
        <v>24</v>
      </c>
      <c r="B131" s="53"/>
      <c r="C131" s="54">
        <v>0.16731712741310001</v>
      </c>
      <c r="D131" s="54">
        <v>0.17156774781090001</v>
      </c>
      <c r="E131" s="54">
        <v>0.17183677310920001</v>
      </c>
      <c r="F131" s="54">
        <v>0.1765835366795</v>
      </c>
      <c r="G131" s="54">
        <v>0.18509880519479999</v>
      </c>
      <c r="H131" s="18">
        <v>0.1850423399209</v>
      </c>
      <c r="I131" s="18">
        <v>0.17941448951050001</v>
      </c>
      <c r="J131" s="18">
        <v>0.18108047058820001</v>
      </c>
      <c r="K131" s="18">
        <v>0.1802500207612</v>
      </c>
      <c r="L131" s="18">
        <v>0.17990400000000001</v>
      </c>
      <c r="M131" s="18">
        <v>0.18551375609760001</v>
      </c>
      <c r="N131" s="18">
        <v>0.17746081818180001</v>
      </c>
      <c r="O131" s="18">
        <v>0.1801249944751</v>
      </c>
      <c r="P131" s="18">
        <v>0.1768874710744</v>
      </c>
      <c r="Q131" s="18">
        <v>0.18243733333330001</v>
      </c>
      <c r="R131" s="18">
        <v>0.17883603883499999</v>
      </c>
      <c r="S131" s="18">
        <v>0.18193524999999999</v>
      </c>
      <c r="T131" s="18">
        <v>0.1805422978723</v>
      </c>
      <c r="U131" s="18">
        <v>0.16954685714289999</v>
      </c>
      <c r="V131" s="18">
        <v>0.1607307716535</v>
      </c>
      <c r="W131" s="18">
        <v>0.1663864120603</v>
      </c>
      <c r="X131" s="18">
        <v>0.16549406211180001</v>
      </c>
      <c r="Y131" s="18">
        <v>0.16507641379310001</v>
      </c>
      <c r="Z131" s="18">
        <v>0.1673019591837</v>
      </c>
      <c r="AA131" s="220">
        <v>0.17660042857139999</v>
      </c>
      <c r="AB131" s="220">
        <v>0.17964809448819999</v>
      </c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s="54" customFormat="1" x14ac:dyDescent="0.2">
      <c r="A132" s="36" t="s">
        <v>795</v>
      </c>
      <c r="B132" s="53"/>
      <c r="C132" s="54">
        <v>0.15672519205300001</v>
      </c>
      <c r="D132" s="54">
        <v>0.15902164705880001</v>
      </c>
      <c r="E132" s="54">
        <v>0.15933796226419999</v>
      </c>
      <c r="F132" s="54">
        <v>0.1615706666667</v>
      </c>
      <c r="G132" s="54">
        <v>0.15942012903229999</v>
      </c>
      <c r="H132" s="18">
        <v>0.15990399999999999</v>
      </c>
      <c r="I132" s="18">
        <v>0.15990399999999999</v>
      </c>
      <c r="J132" s="18">
        <v>0.16064474074070001</v>
      </c>
      <c r="K132" s="18">
        <v>0.15990399999999999</v>
      </c>
      <c r="L132" s="18">
        <v>0.15787010169490001</v>
      </c>
      <c r="M132" s="18">
        <v>0.16166870588240001</v>
      </c>
      <c r="N132" s="18">
        <v>0.16245719148939999</v>
      </c>
      <c r="O132" s="18">
        <v>0.16097542857139999</v>
      </c>
      <c r="P132" s="18">
        <v>0.15990399999999999</v>
      </c>
      <c r="Q132" s="18">
        <v>0.16166870588240001</v>
      </c>
      <c r="R132" s="18">
        <v>0.16065399999999999</v>
      </c>
      <c r="S132" s="18">
        <v>0.15990399999999999</v>
      </c>
      <c r="T132" s="18">
        <v>0.16055617391300001</v>
      </c>
      <c r="U132" s="18">
        <v>0.16177900000000001</v>
      </c>
      <c r="V132" s="18">
        <v>0.15990399999999999</v>
      </c>
      <c r="W132" s="18">
        <v>0.16148294736839999</v>
      </c>
      <c r="X132" s="18">
        <v>0.15938675862070001</v>
      </c>
      <c r="Y132" s="18">
        <v>0.15893625806450001</v>
      </c>
      <c r="Z132" s="18">
        <v>0.15990399999999999</v>
      </c>
      <c r="AA132" s="220">
        <v>0.16240399999999999</v>
      </c>
      <c r="AB132" s="220">
        <v>0.16440399999999999</v>
      </c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s="54" customFormat="1" x14ac:dyDescent="0.2">
      <c r="A133" s="16"/>
      <c r="B133" s="5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220"/>
      <c r="AB133" s="220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2.75" x14ac:dyDescent="0.2">
      <c r="A134" s="49" t="s">
        <v>33</v>
      </c>
      <c r="B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220"/>
      <c r="AB134" s="220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x14ac:dyDescent="0.2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220"/>
      <c r="AB135" s="220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s="54" customFormat="1" x14ac:dyDescent="0.2">
      <c r="A136" s="16" t="s">
        <v>10</v>
      </c>
      <c r="B136" s="53"/>
      <c r="C136" s="54">
        <v>0</v>
      </c>
      <c r="D136" s="54">
        <v>0</v>
      </c>
      <c r="E136" s="54">
        <v>0</v>
      </c>
      <c r="F136" s="54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220">
        <v>0</v>
      </c>
      <c r="AB136" s="220">
        <v>0</v>
      </c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s="54" customFormat="1" x14ac:dyDescent="0.2">
      <c r="A137" s="16" t="s">
        <v>11</v>
      </c>
      <c r="B137" s="53"/>
      <c r="C137" s="54">
        <v>0</v>
      </c>
      <c r="D137" s="54">
        <v>0</v>
      </c>
      <c r="E137" s="54">
        <v>0</v>
      </c>
      <c r="F137" s="54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220">
        <v>0</v>
      </c>
      <c r="AB137" s="220">
        <v>0</v>
      </c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s="54" customFormat="1" x14ac:dyDescent="0.2">
      <c r="A138" s="16" t="s">
        <v>629</v>
      </c>
      <c r="B138" s="53"/>
      <c r="C138" s="54">
        <v>0</v>
      </c>
      <c r="D138" s="54">
        <v>0</v>
      </c>
      <c r="E138" s="54">
        <v>0</v>
      </c>
      <c r="F138" s="54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220">
        <v>0</v>
      </c>
      <c r="AB138" s="220">
        <v>0</v>
      </c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s="54" customFormat="1" x14ac:dyDescent="0.2">
      <c r="A139" s="16" t="s">
        <v>13</v>
      </c>
      <c r="B139" s="53"/>
      <c r="C139" s="54">
        <v>0</v>
      </c>
      <c r="D139" s="54">
        <v>0</v>
      </c>
      <c r="E139" s="54">
        <v>0</v>
      </c>
      <c r="F139" s="54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220">
        <v>0</v>
      </c>
      <c r="AB139" s="220">
        <v>0</v>
      </c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s="54" customFormat="1" x14ac:dyDescent="0.2">
      <c r="A140" s="16" t="s">
        <v>14</v>
      </c>
      <c r="B140" s="53"/>
      <c r="C140" s="54">
        <v>0</v>
      </c>
      <c r="D140" s="54">
        <v>0</v>
      </c>
      <c r="E140" s="54">
        <v>0</v>
      </c>
      <c r="F140" s="54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220">
        <v>0</v>
      </c>
      <c r="AB140" s="220">
        <v>0</v>
      </c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s="54" customFormat="1" x14ac:dyDescent="0.2">
      <c r="A141" s="16" t="s">
        <v>15</v>
      </c>
      <c r="B141" s="53"/>
      <c r="C141" s="54">
        <v>0</v>
      </c>
      <c r="D141" s="54">
        <v>0</v>
      </c>
      <c r="E141" s="54">
        <v>0</v>
      </c>
      <c r="F141" s="54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220">
        <v>0</v>
      </c>
      <c r="AB141" s="220">
        <v>0</v>
      </c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s="54" customFormat="1" x14ac:dyDescent="0.2">
      <c r="A142" s="16" t="s">
        <v>16</v>
      </c>
      <c r="B142" s="53"/>
      <c r="C142" s="54">
        <v>0</v>
      </c>
      <c r="D142" s="54">
        <v>0</v>
      </c>
      <c r="E142" s="54">
        <v>0</v>
      </c>
      <c r="F142" s="54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220">
        <v>0</v>
      </c>
      <c r="AB142" s="220">
        <v>0</v>
      </c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s="54" customFormat="1" x14ac:dyDescent="0.2">
      <c r="A143" s="16" t="s">
        <v>17</v>
      </c>
      <c r="B143" s="53"/>
      <c r="C143" s="54">
        <v>0</v>
      </c>
      <c r="D143" s="54">
        <v>0</v>
      </c>
      <c r="E143" s="54">
        <v>0</v>
      </c>
      <c r="F143" s="54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220">
        <v>0</v>
      </c>
      <c r="AB143" s="220">
        <v>0</v>
      </c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s="54" customFormat="1" x14ac:dyDescent="0.2">
      <c r="A144" s="16" t="s">
        <v>18</v>
      </c>
      <c r="B144" s="53"/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220">
        <v>0</v>
      </c>
      <c r="AB144" s="220">
        <v>0</v>
      </c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s="54" customFormat="1" x14ac:dyDescent="0.2">
      <c r="A145" s="16" t="s">
        <v>19</v>
      </c>
      <c r="B145" s="53"/>
      <c r="C145" s="54">
        <v>0</v>
      </c>
      <c r="D145" s="54">
        <v>0</v>
      </c>
      <c r="E145" s="54">
        <v>0</v>
      </c>
      <c r="F145" s="54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220">
        <v>0</v>
      </c>
      <c r="AB145" s="220">
        <v>0</v>
      </c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s="54" customFormat="1" x14ac:dyDescent="0.2">
      <c r="A146" s="16" t="s">
        <v>20</v>
      </c>
      <c r="B146" s="53"/>
      <c r="C146" s="54">
        <v>0</v>
      </c>
      <c r="D146" s="54">
        <v>0</v>
      </c>
      <c r="E146" s="54">
        <v>0</v>
      </c>
      <c r="F146" s="54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220">
        <v>0</v>
      </c>
      <c r="AB146" s="220">
        <v>0</v>
      </c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s="54" customFormat="1" x14ac:dyDescent="0.2">
      <c r="A147" s="16" t="s">
        <v>21</v>
      </c>
      <c r="B147" s="53"/>
      <c r="C147" s="54">
        <v>0</v>
      </c>
      <c r="D147" s="54">
        <v>0</v>
      </c>
      <c r="E147" s="54">
        <v>0</v>
      </c>
      <c r="F147" s="54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220">
        <v>0</v>
      </c>
      <c r="AB147" s="220">
        <v>0</v>
      </c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s="54" customFormat="1" x14ac:dyDescent="0.2">
      <c r="A148" s="16" t="s">
        <v>22</v>
      </c>
      <c r="B148" s="53"/>
      <c r="C148" s="54">
        <v>0</v>
      </c>
      <c r="D148" s="54">
        <v>0</v>
      </c>
      <c r="E148" s="54">
        <v>0</v>
      </c>
      <c r="F148" s="54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220">
        <v>0</v>
      </c>
      <c r="AB148" s="220">
        <v>0</v>
      </c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s="54" customFormat="1" x14ac:dyDescent="0.2">
      <c r="A149" s="16" t="s">
        <v>23</v>
      </c>
      <c r="B149" s="53"/>
      <c r="C149" s="54">
        <v>0</v>
      </c>
      <c r="D149" s="54">
        <v>0</v>
      </c>
      <c r="E149" s="54">
        <v>0</v>
      </c>
      <c r="F149" s="54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220">
        <v>0</v>
      </c>
      <c r="AB149" s="220">
        <v>0</v>
      </c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s="54" customFormat="1" x14ac:dyDescent="0.2">
      <c r="A150" s="16" t="s">
        <v>24</v>
      </c>
      <c r="B150" s="53"/>
      <c r="C150" s="54">
        <v>0</v>
      </c>
      <c r="D150" s="54">
        <v>0</v>
      </c>
      <c r="E150" s="54">
        <v>0</v>
      </c>
      <c r="F150" s="54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220">
        <v>0</v>
      </c>
      <c r="AB150" s="220">
        <v>0</v>
      </c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s="54" customFormat="1" x14ac:dyDescent="0.2">
      <c r="A151" s="36" t="s">
        <v>795</v>
      </c>
      <c r="B151" s="53"/>
      <c r="C151" s="54">
        <v>0</v>
      </c>
      <c r="D151" s="54">
        <v>0</v>
      </c>
      <c r="E151" s="54">
        <v>0</v>
      </c>
      <c r="F151" s="54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220">
        <v>0</v>
      </c>
      <c r="AB151" s="220">
        <v>0</v>
      </c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s="54" customFormat="1" x14ac:dyDescent="0.2">
      <c r="A152" s="16"/>
      <c r="B152" s="5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>
        <v>0</v>
      </c>
      <c r="T152" s="18"/>
      <c r="U152" s="18"/>
      <c r="V152" s="18"/>
      <c r="W152" s="18"/>
      <c r="X152" s="18"/>
      <c r="Y152" s="18"/>
      <c r="Z152" s="18"/>
      <c r="AA152" s="220"/>
      <c r="AB152" s="220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2.75" x14ac:dyDescent="0.2">
      <c r="A153" s="49" t="s">
        <v>34</v>
      </c>
      <c r="B153" s="50"/>
    </row>
    <row r="154" spans="1:46" x14ac:dyDescent="0.2">
      <c r="A154" s="16" t="s">
        <v>651</v>
      </c>
    </row>
    <row r="155" spans="1:46" s="19" customFormat="1" x14ac:dyDescent="0.2">
      <c r="A155" s="28" t="s">
        <v>10</v>
      </c>
      <c r="B155" s="32"/>
      <c r="C155" s="19">
        <v>2666.666667</v>
      </c>
      <c r="D155" s="19">
        <v>1677.7777779999999</v>
      </c>
      <c r="E155" s="19">
        <v>1560</v>
      </c>
      <c r="F155" s="19">
        <v>1750</v>
      </c>
      <c r="G155" s="19">
        <v>2600</v>
      </c>
      <c r="H155" s="19">
        <v>750</v>
      </c>
      <c r="I155" s="19">
        <v>4666.6666670000004</v>
      </c>
      <c r="J155" s="19">
        <v>2660</v>
      </c>
      <c r="K155" s="19">
        <v>766.66666699999996</v>
      </c>
      <c r="L155" s="19">
        <v>900</v>
      </c>
      <c r="M155" s="19">
        <v>1000</v>
      </c>
      <c r="N155" s="19">
        <v>500</v>
      </c>
      <c r="O155" s="19">
        <v>500</v>
      </c>
      <c r="P155" s="19">
        <v>500</v>
      </c>
      <c r="Q155" s="19">
        <v>800</v>
      </c>
      <c r="R155" s="19">
        <v>700</v>
      </c>
      <c r="S155" s="19">
        <v>0</v>
      </c>
      <c r="T155" s="19">
        <v>800</v>
      </c>
      <c r="U155" s="19">
        <v>9275</v>
      </c>
      <c r="V155" s="19">
        <v>3766.666667</v>
      </c>
      <c r="W155" s="19">
        <v>725</v>
      </c>
      <c r="X155" s="19">
        <v>800</v>
      </c>
      <c r="Y155" s="19">
        <v>800</v>
      </c>
      <c r="Z155" s="19">
        <v>800</v>
      </c>
      <c r="AA155" s="224">
        <v>872.72727299999997</v>
      </c>
      <c r="AB155" s="224">
        <v>881.25</v>
      </c>
    </row>
    <row r="156" spans="1:46" s="19" customFormat="1" x14ac:dyDescent="0.2">
      <c r="A156" s="28" t="s">
        <v>11</v>
      </c>
      <c r="B156" s="32"/>
      <c r="C156" s="19">
        <v>0</v>
      </c>
      <c r="D156" s="19">
        <v>0</v>
      </c>
      <c r="E156" s="19">
        <v>0</v>
      </c>
      <c r="F156" s="19">
        <v>0</v>
      </c>
      <c r="G156" s="19">
        <v>10000</v>
      </c>
      <c r="H156" s="19">
        <v>0</v>
      </c>
      <c r="I156" s="19">
        <v>0</v>
      </c>
      <c r="J156" s="19">
        <v>6900</v>
      </c>
      <c r="K156" s="19">
        <v>7300</v>
      </c>
      <c r="L156" s="19">
        <v>5466.6666670000004</v>
      </c>
      <c r="M156" s="19">
        <v>6600</v>
      </c>
      <c r="N156" s="19">
        <v>9266.6666669999995</v>
      </c>
      <c r="O156" s="19">
        <v>11500</v>
      </c>
      <c r="P156" s="19">
        <v>6850</v>
      </c>
      <c r="Q156" s="19">
        <v>11416.666667</v>
      </c>
      <c r="R156" s="19">
        <v>0</v>
      </c>
      <c r="S156" s="19">
        <v>9200</v>
      </c>
      <c r="T156" s="19">
        <v>9100</v>
      </c>
      <c r="U156" s="19">
        <v>0</v>
      </c>
      <c r="V156" s="19">
        <v>0</v>
      </c>
      <c r="W156" s="19">
        <v>8644.4444440000007</v>
      </c>
      <c r="X156" s="19">
        <v>0</v>
      </c>
      <c r="Y156" s="19">
        <v>0</v>
      </c>
      <c r="Z156" s="19">
        <v>0</v>
      </c>
      <c r="AA156" s="224">
        <v>0</v>
      </c>
      <c r="AB156" s="224">
        <v>0</v>
      </c>
    </row>
    <row r="157" spans="1:46" s="19" customFormat="1" x14ac:dyDescent="0.2">
      <c r="A157" s="28" t="s">
        <v>629</v>
      </c>
      <c r="B157" s="32"/>
      <c r="C157" s="19">
        <v>1521.0526319999999</v>
      </c>
      <c r="D157" s="19">
        <v>2800</v>
      </c>
      <c r="E157" s="19">
        <v>3605.2631580000002</v>
      </c>
      <c r="F157" s="19">
        <v>3033.333333</v>
      </c>
      <c r="G157" s="19">
        <v>833.33333300000004</v>
      </c>
      <c r="H157" s="19">
        <v>700</v>
      </c>
      <c r="I157" s="19">
        <v>3200</v>
      </c>
      <c r="J157" s="19">
        <v>866.66666699999996</v>
      </c>
      <c r="K157" s="19">
        <v>766.66666699999996</v>
      </c>
      <c r="L157" s="19">
        <v>1028.5714290000001</v>
      </c>
      <c r="M157" s="19">
        <v>1133.333333</v>
      </c>
      <c r="N157" s="19">
        <v>600</v>
      </c>
      <c r="O157" s="19">
        <v>1600</v>
      </c>
      <c r="P157" s="19">
        <v>655.55555600000002</v>
      </c>
      <c r="Q157" s="19">
        <v>671.42857100000003</v>
      </c>
      <c r="R157" s="19">
        <v>725</v>
      </c>
      <c r="S157" s="19">
        <v>1000</v>
      </c>
      <c r="T157" s="19">
        <v>900</v>
      </c>
      <c r="U157" s="19">
        <v>800</v>
      </c>
      <c r="V157" s="19">
        <v>900</v>
      </c>
      <c r="W157" s="19">
        <v>800</v>
      </c>
      <c r="X157" s="19">
        <v>900</v>
      </c>
      <c r="Y157" s="19">
        <v>1200</v>
      </c>
      <c r="Z157" s="19">
        <v>920</v>
      </c>
      <c r="AA157" s="224">
        <v>1000</v>
      </c>
      <c r="AB157" s="224">
        <v>800</v>
      </c>
    </row>
    <row r="158" spans="1:46" s="19" customFormat="1" x14ac:dyDescent="0.2">
      <c r="A158" s="28" t="s">
        <v>13</v>
      </c>
      <c r="B158" s="32"/>
      <c r="C158" s="19">
        <v>500</v>
      </c>
      <c r="D158" s="19">
        <v>3660</v>
      </c>
      <c r="E158" s="19">
        <v>650</v>
      </c>
      <c r="F158" s="19">
        <v>2000</v>
      </c>
      <c r="G158" s="19">
        <v>750</v>
      </c>
      <c r="H158" s="19">
        <v>0</v>
      </c>
      <c r="I158" s="19">
        <v>500</v>
      </c>
      <c r="J158" s="19">
        <v>500</v>
      </c>
      <c r="K158" s="19">
        <v>750</v>
      </c>
      <c r="L158" s="19">
        <v>750</v>
      </c>
      <c r="M158" s="19">
        <v>575</v>
      </c>
      <c r="N158" s="19">
        <v>0</v>
      </c>
      <c r="O158" s="19">
        <v>0</v>
      </c>
      <c r="P158" s="19">
        <v>800</v>
      </c>
      <c r="Q158" s="19">
        <v>500</v>
      </c>
      <c r="R158" s="19">
        <v>800</v>
      </c>
      <c r="S158" s="19">
        <v>633.33333300000004</v>
      </c>
      <c r="T158" s="19">
        <v>500</v>
      </c>
      <c r="U158" s="19">
        <v>650</v>
      </c>
      <c r="V158" s="19">
        <v>0</v>
      </c>
      <c r="W158" s="19">
        <v>700</v>
      </c>
      <c r="X158" s="19">
        <v>0</v>
      </c>
      <c r="Y158" s="19">
        <v>500</v>
      </c>
      <c r="Z158" s="19">
        <v>593.75</v>
      </c>
      <c r="AA158" s="224">
        <v>685.18518500000005</v>
      </c>
      <c r="AB158" s="224">
        <v>675.90361399999995</v>
      </c>
    </row>
    <row r="159" spans="1:46" s="19" customFormat="1" x14ac:dyDescent="0.2">
      <c r="A159" s="28" t="s">
        <v>14</v>
      </c>
      <c r="B159" s="32"/>
      <c r="C159" s="19">
        <v>914.28571399999998</v>
      </c>
      <c r="D159" s="19">
        <v>1066.666667</v>
      </c>
      <c r="E159" s="19">
        <v>1400</v>
      </c>
      <c r="F159" s="19">
        <v>2150</v>
      </c>
      <c r="G159" s="19">
        <v>750</v>
      </c>
      <c r="H159" s="19">
        <v>500</v>
      </c>
      <c r="I159" s="19">
        <v>700</v>
      </c>
      <c r="J159" s="19">
        <v>571.42857100000003</v>
      </c>
      <c r="K159" s="19">
        <v>660</v>
      </c>
      <c r="L159" s="19">
        <v>666.66666699999996</v>
      </c>
      <c r="M159" s="19">
        <v>500</v>
      </c>
      <c r="N159" s="19">
        <v>2750</v>
      </c>
      <c r="O159" s="19">
        <v>620</v>
      </c>
      <c r="P159" s="19">
        <v>500</v>
      </c>
      <c r="Q159" s="19">
        <v>800</v>
      </c>
      <c r="R159" s="19">
        <v>600</v>
      </c>
      <c r="S159" s="19">
        <v>600</v>
      </c>
      <c r="T159" s="19">
        <v>650</v>
      </c>
      <c r="U159" s="19">
        <v>550</v>
      </c>
      <c r="V159" s="19">
        <v>500</v>
      </c>
      <c r="W159" s="19">
        <v>0</v>
      </c>
      <c r="X159" s="19">
        <v>650</v>
      </c>
      <c r="Y159" s="19">
        <v>515</v>
      </c>
      <c r="Z159" s="19">
        <v>563.33333300000004</v>
      </c>
      <c r="AA159" s="224">
        <v>575.86206900000002</v>
      </c>
      <c r="AB159" s="224">
        <v>634.61538499999995</v>
      </c>
    </row>
    <row r="160" spans="1:46" s="19" customFormat="1" x14ac:dyDescent="0.2">
      <c r="A160" s="28" t="s">
        <v>15</v>
      </c>
      <c r="B160" s="32"/>
      <c r="C160" s="19">
        <v>1233.333333</v>
      </c>
      <c r="D160" s="19">
        <v>1155.555556</v>
      </c>
      <c r="E160" s="19">
        <v>673.33333300000004</v>
      </c>
      <c r="F160" s="19">
        <v>675</v>
      </c>
      <c r="G160" s="19">
        <v>1275</v>
      </c>
      <c r="H160" s="19">
        <v>1428.5714290000001</v>
      </c>
      <c r="I160" s="19">
        <v>850</v>
      </c>
      <c r="J160" s="19">
        <v>500</v>
      </c>
      <c r="K160" s="19">
        <v>650</v>
      </c>
      <c r="L160" s="19">
        <v>500</v>
      </c>
      <c r="M160" s="19">
        <v>514.28571399999998</v>
      </c>
      <c r="N160" s="19">
        <v>500</v>
      </c>
      <c r="O160" s="19">
        <v>500</v>
      </c>
      <c r="P160" s="19">
        <v>600</v>
      </c>
      <c r="Q160" s="19">
        <v>500</v>
      </c>
      <c r="R160" s="19">
        <v>580</v>
      </c>
      <c r="S160" s="19">
        <v>0</v>
      </c>
      <c r="T160" s="19">
        <v>500</v>
      </c>
      <c r="U160" s="19">
        <v>550</v>
      </c>
      <c r="V160" s="19">
        <v>620</v>
      </c>
      <c r="W160" s="19">
        <v>583.33333300000004</v>
      </c>
      <c r="X160" s="19">
        <v>600</v>
      </c>
      <c r="Y160" s="19">
        <v>534.48275899999999</v>
      </c>
      <c r="Z160" s="19">
        <v>544.11764700000003</v>
      </c>
      <c r="AA160" s="224">
        <v>535.13513499999999</v>
      </c>
      <c r="AB160" s="224">
        <v>605.35714299999995</v>
      </c>
    </row>
    <row r="161" spans="1:46" s="19" customFormat="1" x14ac:dyDescent="0.2">
      <c r="A161" s="28" t="s">
        <v>16</v>
      </c>
      <c r="B161" s="32"/>
      <c r="C161" s="19">
        <v>3027.6315789999999</v>
      </c>
      <c r="D161" s="19">
        <v>3102.727273</v>
      </c>
      <c r="E161" s="19">
        <v>2681.0344829999999</v>
      </c>
      <c r="F161" s="19">
        <v>2195.7446810000001</v>
      </c>
      <c r="G161" s="19">
        <v>2866.0377360000002</v>
      </c>
      <c r="H161" s="19">
        <v>2641.3793099999998</v>
      </c>
      <c r="I161" s="19">
        <v>2725</v>
      </c>
      <c r="J161" s="19">
        <v>2684.2105259999998</v>
      </c>
      <c r="K161" s="19">
        <v>2653.4883719999998</v>
      </c>
      <c r="L161" s="19">
        <v>2985.3658540000001</v>
      </c>
      <c r="M161" s="19">
        <v>2605.405405</v>
      </c>
      <c r="N161" s="19">
        <v>2740</v>
      </c>
      <c r="O161" s="19">
        <v>3296.875</v>
      </c>
      <c r="P161" s="19">
        <v>2340.5405409999998</v>
      </c>
      <c r="Q161" s="19">
        <v>2592.8571430000002</v>
      </c>
      <c r="R161" s="19">
        <v>2785.7142859999999</v>
      </c>
      <c r="S161" s="19">
        <v>2041.176471</v>
      </c>
      <c r="T161" s="19">
        <v>2221.0526319999999</v>
      </c>
      <c r="U161" s="19">
        <v>2339.130435</v>
      </c>
      <c r="V161" s="19">
        <v>2520</v>
      </c>
      <c r="W161" s="19">
        <v>2500</v>
      </c>
      <c r="X161" s="19">
        <v>2257.8947370000001</v>
      </c>
      <c r="Y161" s="19">
        <v>3200</v>
      </c>
      <c r="Z161" s="19">
        <v>2489.2857140000001</v>
      </c>
      <c r="AA161" s="224">
        <v>2601.5151519999999</v>
      </c>
      <c r="AB161" s="224">
        <v>2757.3529410000001</v>
      </c>
    </row>
    <row r="162" spans="1:46" s="19" customFormat="1" x14ac:dyDescent="0.2">
      <c r="A162" s="28" t="s">
        <v>17</v>
      </c>
      <c r="B162" s="32"/>
      <c r="C162" s="19">
        <v>4115.6682030000002</v>
      </c>
      <c r="D162" s="19">
        <v>4146.3035019999998</v>
      </c>
      <c r="E162" s="19">
        <v>3818.120805</v>
      </c>
      <c r="F162" s="19">
        <v>4191.4634150000002</v>
      </c>
      <c r="G162" s="19">
        <v>4067.5</v>
      </c>
      <c r="H162" s="19">
        <v>4160.1851850000003</v>
      </c>
      <c r="I162" s="19">
        <v>4051.4285709999999</v>
      </c>
      <c r="J162" s="19">
        <v>3937.9746839999998</v>
      </c>
      <c r="K162" s="19">
        <v>3918.6813189999998</v>
      </c>
      <c r="L162" s="19">
        <v>3835.7142859999999</v>
      </c>
      <c r="M162" s="19">
        <v>4022.4137930000002</v>
      </c>
      <c r="N162" s="19">
        <v>4034.3283580000002</v>
      </c>
      <c r="O162" s="19">
        <v>5796.7213110000002</v>
      </c>
      <c r="P162" s="19">
        <v>3594.915254</v>
      </c>
      <c r="Q162" s="19">
        <v>3854.901961</v>
      </c>
      <c r="R162" s="19">
        <v>4043.1372550000001</v>
      </c>
      <c r="S162" s="19">
        <v>3539.473684</v>
      </c>
      <c r="T162" s="19">
        <v>3523.6842109999998</v>
      </c>
      <c r="U162" s="19">
        <v>3942</v>
      </c>
      <c r="V162" s="19">
        <v>4025.2873559999998</v>
      </c>
      <c r="W162" s="19">
        <v>4116.9811319999999</v>
      </c>
      <c r="X162" s="19">
        <v>3856.7567570000001</v>
      </c>
      <c r="Y162" s="19">
        <v>3797.0588240000002</v>
      </c>
      <c r="Z162" s="19">
        <v>3907.1428569999998</v>
      </c>
      <c r="AA162" s="224">
        <v>3906.25</v>
      </c>
      <c r="AB162" s="224">
        <v>4080.9523810000001</v>
      </c>
    </row>
    <row r="163" spans="1:46" s="19" customFormat="1" x14ac:dyDescent="0.2">
      <c r="A163" s="28" t="s">
        <v>18</v>
      </c>
      <c r="B163" s="32"/>
      <c r="C163" s="19">
        <v>5338.5454550000004</v>
      </c>
      <c r="D163" s="19">
        <v>5248.2288829999998</v>
      </c>
      <c r="E163" s="19">
        <v>5188.8888889999998</v>
      </c>
      <c r="F163" s="19">
        <v>5183.464567</v>
      </c>
      <c r="G163" s="19">
        <v>4656</v>
      </c>
      <c r="H163" s="19">
        <v>4790.1785710000004</v>
      </c>
      <c r="I163" s="19">
        <v>5156.0509549999997</v>
      </c>
      <c r="J163" s="19">
        <v>5347.7064220000002</v>
      </c>
      <c r="K163" s="19">
        <v>5138.8888889999998</v>
      </c>
      <c r="L163" s="19">
        <v>5778.2608700000001</v>
      </c>
      <c r="M163" s="19">
        <v>4641.25</v>
      </c>
      <c r="N163" s="19">
        <v>5529.6703299999999</v>
      </c>
      <c r="O163" s="19">
        <v>6238</v>
      </c>
      <c r="P163" s="19">
        <v>5588.4955749999999</v>
      </c>
      <c r="Q163" s="19">
        <v>5486</v>
      </c>
      <c r="R163" s="19">
        <v>4679.7872340000004</v>
      </c>
      <c r="S163" s="19">
        <v>4885.3658539999997</v>
      </c>
      <c r="T163" s="19">
        <v>5161.4285710000004</v>
      </c>
      <c r="U163" s="19">
        <v>5106.9444439999997</v>
      </c>
      <c r="V163" s="19">
        <v>5415.8878500000001</v>
      </c>
      <c r="W163" s="19">
        <v>5289.0109890000003</v>
      </c>
      <c r="X163" s="19">
        <v>5224.3243240000002</v>
      </c>
      <c r="Y163" s="19">
        <v>4808.4507039999999</v>
      </c>
      <c r="Z163" s="19">
        <v>4896.9230770000004</v>
      </c>
      <c r="AA163" s="224">
        <v>5083.8383839999997</v>
      </c>
      <c r="AB163" s="224">
        <v>5101.136364</v>
      </c>
    </row>
    <row r="164" spans="1:46" s="19" customFormat="1" x14ac:dyDescent="0.2">
      <c r="A164" s="28" t="s">
        <v>19</v>
      </c>
      <c r="B164" s="32"/>
      <c r="C164" s="19">
        <v>6495.0769229999996</v>
      </c>
      <c r="D164" s="19">
        <v>6506.0948079999998</v>
      </c>
      <c r="E164" s="19">
        <v>6370.9016389999997</v>
      </c>
      <c r="F164" s="19">
        <v>7060.3960399999996</v>
      </c>
      <c r="G164" s="19">
        <v>6515.3846149999999</v>
      </c>
      <c r="H164" s="19">
        <v>6788.1987580000005</v>
      </c>
      <c r="I164" s="19">
        <v>6739.130435</v>
      </c>
      <c r="J164" s="19">
        <v>6169.2307689999998</v>
      </c>
      <c r="K164" s="19">
        <v>6200.930233</v>
      </c>
      <c r="L164" s="19">
        <v>6123.2558140000001</v>
      </c>
      <c r="M164" s="19">
        <v>6462.280702</v>
      </c>
      <c r="N164" s="19">
        <v>6830.1724139999997</v>
      </c>
      <c r="O164" s="19">
        <v>6376.7241379999996</v>
      </c>
      <c r="P164" s="19">
        <v>6884.2105259999998</v>
      </c>
      <c r="Q164" s="19">
        <v>6565.289256</v>
      </c>
      <c r="R164" s="19">
        <v>6447.4452549999996</v>
      </c>
      <c r="S164" s="19">
        <v>6091.3043479999997</v>
      </c>
      <c r="T164" s="19">
        <v>6972.6315789999999</v>
      </c>
      <c r="U164" s="19">
        <v>6883.9080459999996</v>
      </c>
      <c r="V164" s="19">
        <v>6751.1627909999997</v>
      </c>
      <c r="W164" s="19">
        <v>6878.7610619999996</v>
      </c>
      <c r="X164" s="19">
        <v>7301.2048189999996</v>
      </c>
      <c r="Y164" s="19">
        <v>6121.5053760000001</v>
      </c>
      <c r="Z164" s="19">
        <v>6080</v>
      </c>
      <c r="AA164" s="224">
        <v>6023.1578950000003</v>
      </c>
      <c r="AB164" s="224">
        <v>6190.1960779999999</v>
      </c>
    </row>
    <row r="165" spans="1:46" s="19" customFormat="1" x14ac:dyDescent="0.2">
      <c r="A165" s="28" t="s">
        <v>20</v>
      </c>
      <c r="B165" s="32"/>
      <c r="C165" s="19">
        <v>7106.921241</v>
      </c>
      <c r="D165" s="19">
        <v>7361.0547669999996</v>
      </c>
      <c r="E165" s="19">
        <v>6969.0909089999996</v>
      </c>
      <c r="F165" s="19">
        <v>7152.9411760000003</v>
      </c>
      <c r="G165" s="19">
        <v>7252.7027029999999</v>
      </c>
      <c r="H165" s="19">
        <v>7337.5</v>
      </c>
      <c r="I165" s="19">
        <v>6968.8888889999998</v>
      </c>
      <c r="J165" s="19">
        <v>6951.461988</v>
      </c>
      <c r="K165" s="19">
        <v>7295</v>
      </c>
      <c r="L165" s="19">
        <v>6857.0588239999997</v>
      </c>
      <c r="M165" s="19">
        <v>7254.4117649999998</v>
      </c>
      <c r="N165" s="19">
        <v>6906.5693430000001</v>
      </c>
      <c r="O165" s="19">
        <v>6946.9696970000005</v>
      </c>
      <c r="P165" s="19">
        <v>7241.7910449999999</v>
      </c>
      <c r="Q165" s="19">
        <v>7528.9940829999996</v>
      </c>
      <c r="R165" s="19">
        <v>7474.6753250000002</v>
      </c>
      <c r="S165" s="19">
        <v>6886.9565220000004</v>
      </c>
      <c r="T165" s="19">
        <v>7146.0869570000004</v>
      </c>
      <c r="U165" s="19">
        <v>7429.4642860000004</v>
      </c>
      <c r="V165" s="19">
        <v>7338.7755100000004</v>
      </c>
      <c r="W165" s="19">
        <v>7458.1967210000003</v>
      </c>
      <c r="X165" s="19">
        <v>7659.2920350000004</v>
      </c>
      <c r="Y165" s="19">
        <v>7353.0864199999996</v>
      </c>
      <c r="Z165" s="19">
        <v>7701.9801980000002</v>
      </c>
      <c r="AA165" s="224">
        <v>7480.1980199999998</v>
      </c>
      <c r="AB165" s="224">
        <v>7829.2134830000005</v>
      </c>
    </row>
    <row r="166" spans="1:46" s="19" customFormat="1" x14ac:dyDescent="0.2">
      <c r="A166" s="28" t="s">
        <v>21</v>
      </c>
      <c r="B166" s="32"/>
      <c r="C166" s="19">
        <v>7748.5776809999998</v>
      </c>
      <c r="D166" s="19">
        <v>7826.0135140000002</v>
      </c>
      <c r="E166" s="19">
        <v>7847.6878610000003</v>
      </c>
      <c r="F166" s="19">
        <v>7855</v>
      </c>
      <c r="G166" s="19">
        <v>7772.5961539999998</v>
      </c>
      <c r="H166" s="19">
        <v>7564.5502649999999</v>
      </c>
      <c r="I166" s="19">
        <v>7626.8382350000002</v>
      </c>
      <c r="J166" s="19">
        <v>7920.5</v>
      </c>
      <c r="K166" s="19">
        <v>7725.9574469999998</v>
      </c>
      <c r="L166" s="19">
        <v>7879.2746109999998</v>
      </c>
      <c r="M166" s="19">
        <v>7742.2077920000002</v>
      </c>
      <c r="N166" s="19">
        <v>7616.3841810000004</v>
      </c>
      <c r="O166" s="19">
        <v>7547.4683539999996</v>
      </c>
      <c r="P166" s="19">
        <v>7675.9615379999996</v>
      </c>
      <c r="Q166" s="19">
        <v>8063.1578950000003</v>
      </c>
      <c r="R166" s="19">
        <v>7973.5751300000002</v>
      </c>
      <c r="S166" s="19">
        <v>8191.5254240000004</v>
      </c>
      <c r="T166" s="19">
        <v>8180.882353</v>
      </c>
      <c r="U166" s="19">
        <v>8052.7559060000003</v>
      </c>
      <c r="V166" s="19">
        <v>8287.1287130000001</v>
      </c>
      <c r="W166" s="19">
        <v>8140.2684559999998</v>
      </c>
      <c r="X166" s="19">
        <v>7798.2905979999996</v>
      </c>
      <c r="Y166" s="19">
        <v>8162.1359220000004</v>
      </c>
      <c r="Z166" s="19">
        <v>8461.2244900000005</v>
      </c>
      <c r="AA166" s="224">
        <v>8141</v>
      </c>
      <c r="AB166" s="224">
        <v>8323.9669419999991</v>
      </c>
    </row>
    <row r="167" spans="1:46" s="19" customFormat="1" x14ac:dyDescent="0.2">
      <c r="A167" s="28" t="s">
        <v>22</v>
      </c>
      <c r="B167" s="32"/>
      <c r="C167" s="19">
        <v>7862.4787779999997</v>
      </c>
      <c r="D167" s="19">
        <v>8043.9544809999998</v>
      </c>
      <c r="E167" s="19">
        <v>8273.7704919999996</v>
      </c>
      <c r="F167" s="19">
        <v>8185.8789630000001</v>
      </c>
      <c r="G167" s="19">
        <v>8331.6770190000007</v>
      </c>
      <c r="H167" s="19">
        <v>8200.353357</v>
      </c>
      <c r="I167" s="19">
        <v>8223.8938049999997</v>
      </c>
      <c r="J167" s="19">
        <v>8202.787456</v>
      </c>
      <c r="K167" s="19">
        <v>8345.3488369999995</v>
      </c>
      <c r="L167" s="19">
        <v>8273.7777779999997</v>
      </c>
      <c r="M167" s="19">
        <v>8489.8936169999997</v>
      </c>
      <c r="N167" s="19">
        <v>8479.3269230000005</v>
      </c>
      <c r="O167" s="19">
        <v>8375.3846150000008</v>
      </c>
      <c r="P167" s="19">
        <v>8568.0781760000009</v>
      </c>
      <c r="Q167" s="19">
        <v>8655.8823530000009</v>
      </c>
      <c r="R167" s="19">
        <v>8273.1132080000007</v>
      </c>
      <c r="S167" s="19">
        <v>8997.7142860000004</v>
      </c>
      <c r="T167" s="19">
        <v>8991.3294800000003</v>
      </c>
      <c r="U167" s="19">
        <v>9180.5031450000006</v>
      </c>
      <c r="V167" s="19">
        <v>8911.5894040000003</v>
      </c>
      <c r="W167" s="19">
        <v>9194.2857139999996</v>
      </c>
      <c r="X167" s="19">
        <v>9027.6729560000003</v>
      </c>
      <c r="Y167" s="19">
        <v>8662.9310339999993</v>
      </c>
      <c r="Z167" s="19">
        <v>8612.280702</v>
      </c>
      <c r="AA167" s="224">
        <v>8756.4516129999993</v>
      </c>
      <c r="AB167" s="224">
        <v>8670.3389829999996</v>
      </c>
    </row>
    <row r="168" spans="1:46" s="19" customFormat="1" x14ac:dyDescent="0.2">
      <c r="A168" s="28" t="s">
        <v>23</v>
      </c>
      <c r="B168" s="32"/>
      <c r="C168" s="19">
        <v>8357.9084970000004</v>
      </c>
      <c r="D168" s="19">
        <v>8241.2213740000007</v>
      </c>
      <c r="E168" s="19">
        <v>8405.1495020000002</v>
      </c>
      <c r="F168" s="19">
        <v>8264.8648649999996</v>
      </c>
      <c r="G168" s="19">
        <v>8568.75</v>
      </c>
      <c r="H168" s="19">
        <v>8660.8815429999995</v>
      </c>
      <c r="I168" s="19">
        <v>8442.6008970000003</v>
      </c>
      <c r="J168" s="19">
        <v>8345.4258680000003</v>
      </c>
      <c r="K168" s="19">
        <v>8270.6855790000009</v>
      </c>
      <c r="L168" s="19">
        <v>8424.4444440000007</v>
      </c>
      <c r="M168" s="19">
        <v>8362.878788</v>
      </c>
      <c r="N168" s="19">
        <v>8387.8327000000008</v>
      </c>
      <c r="O168" s="19">
        <v>8430.9322030000003</v>
      </c>
      <c r="P168" s="19">
        <v>8817.073171</v>
      </c>
      <c r="Q168" s="19">
        <v>8972.1014489999998</v>
      </c>
      <c r="R168" s="19">
        <v>9037.5</v>
      </c>
      <c r="S168" s="19">
        <v>8528.5714289999996</v>
      </c>
      <c r="T168" s="19">
        <v>8725.2525249999999</v>
      </c>
      <c r="U168" s="19">
        <v>8556.3157890000002</v>
      </c>
      <c r="V168" s="19">
        <v>9124.401914</v>
      </c>
      <c r="W168" s="19">
        <v>9101.0238910000007</v>
      </c>
      <c r="X168" s="19">
        <v>8946.1904759999998</v>
      </c>
      <c r="Y168" s="19">
        <v>8925.5033559999993</v>
      </c>
      <c r="Z168" s="19">
        <v>9081.6793890000008</v>
      </c>
      <c r="AA168" s="224">
        <v>8627.6119400000007</v>
      </c>
      <c r="AB168" s="224">
        <v>8822.9411760000003</v>
      </c>
    </row>
    <row r="169" spans="1:46" s="19" customFormat="1" x14ac:dyDescent="0.2">
      <c r="A169" s="28" t="s">
        <v>24</v>
      </c>
      <c r="B169" s="32"/>
      <c r="C169" s="19">
        <v>8824.3644069999991</v>
      </c>
      <c r="D169" s="19">
        <v>8509.3457940000008</v>
      </c>
      <c r="E169" s="19">
        <v>8547.6608190000006</v>
      </c>
      <c r="F169" s="19">
        <v>8743.5483870000007</v>
      </c>
      <c r="G169" s="19">
        <v>8868.3257919999996</v>
      </c>
      <c r="H169" s="19">
        <v>8671.4285710000004</v>
      </c>
      <c r="I169" s="19">
        <v>9068.363636</v>
      </c>
      <c r="J169" s="19">
        <v>9006.5306120000005</v>
      </c>
      <c r="K169" s="19">
        <v>8781.4285710000004</v>
      </c>
      <c r="L169" s="19">
        <v>9032.7586210000009</v>
      </c>
      <c r="M169" s="19">
        <v>8979.6296299999995</v>
      </c>
      <c r="N169" s="19">
        <v>8806.5868260000007</v>
      </c>
      <c r="O169" s="19">
        <v>8779.8850569999995</v>
      </c>
      <c r="P169" s="19">
        <v>9112.9310339999993</v>
      </c>
      <c r="Q169" s="19">
        <v>8841.8269230000005</v>
      </c>
      <c r="R169" s="19">
        <v>8833.8383840000006</v>
      </c>
      <c r="S169" s="19">
        <v>9000.7999999999993</v>
      </c>
      <c r="T169" s="19">
        <v>9041.7910449999999</v>
      </c>
      <c r="U169" s="19">
        <v>8855.8823530000009</v>
      </c>
      <c r="V169" s="19">
        <v>9260.7287450000003</v>
      </c>
      <c r="W169" s="19">
        <v>9238.2653059999993</v>
      </c>
      <c r="X169" s="19">
        <v>9275.6756760000007</v>
      </c>
      <c r="Y169" s="19">
        <v>8850.5882349999993</v>
      </c>
      <c r="Z169" s="19">
        <v>8731.9587630000005</v>
      </c>
      <c r="AA169" s="224">
        <v>9342.7184469999993</v>
      </c>
      <c r="AB169" s="224">
        <v>9199.1869920000008</v>
      </c>
    </row>
    <row r="170" spans="1:46" s="19" customFormat="1" x14ac:dyDescent="0.2">
      <c r="A170" s="36" t="s">
        <v>795</v>
      </c>
      <c r="B170" s="32"/>
      <c r="C170" s="19">
        <v>8710.2941179999998</v>
      </c>
      <c r="D170" s="19">
        <v>8920.1342280000008</v>
      </c>
      <c r="E170" s="19">
        <v>9148.5714289999996</v>
      </c>
      <c r="F170" s="19">
        <v>9075.3623189999998</v>
      </c>
      <c r="G170" s="19">
        <v>9535</v>
      </c>
      <c r="H170" s="19">
        <v>9290.1408449999999</v>
      </c>
      <c r="I170" s="19">
        <v>8821.7391299999999</v>
      </c>
      <c r="J170" s="19">
        <v>9418.1818179999991</v>
      </c>
      <c r="K170" s="19">
        <v>9820.5479450000003</v>
      </c>
      <c r="L170" s="19">
        <v>9328.0701750000007</v>
      </c>
      <c r="M170" s="19">
        <v>8910</v>
      </c>
      <c r="N170" s="19">
        <v>9300</v>
      </c>
      <c r="O170" s="19">
        <v>9441.5094339999996</v>
      </c>
      <c r="P170" s="19">
        <v>9254.6666669999995</v>
      </c>
      <c r="Q170" s="19">
        <v>9340.3225810000004</v>
      </c>
      <c r="R170" s="19">
        <v>9485.8974359999993</v>
      </c>
      <c r="S170" s="19">
        <v>9115.8730159999996</v>
      </c>
      <c r="T170" s="19">
        <v>9234.0909090000005</v>
      </c>
      <c r="U170" s="19">
        <v>9683.7209299999995</v>
      </c>
      <c r="V170" s="19">
        <v>9550</v>
      </c>
      <c r="W170" s="19">
        <v>9578.9473679999992</v>
      </c>
      <c r="X170" s="19">
        <v>9343.636364</v>
      </c>
      <c r="Y170" s="19">
        <v>9413.3333330000005</v>
      </c>
      <c r="Z170" s="19">
        <v>9839.3939389999996</v>
      </c>
      <c r="AA170" s="224">
        <v>9633.3333330000005</v>
      </c>
      <c r="AB170" s="224">
        <v>9097.7777779999997</v>
      </c>
    </row>
    <row r="171" spans="1:46" s="19" customFormat="1" x14ac:dyDescent="0.2">
      <c r="A171" s="28"/>
      <c r="B171" s="32"/>
      <c r="AA171" s="224"/>
      <c r="AB171" s="224"/>
    </row>
    <row r="172" spans="1:46" s="54" customFormat="1" x14ac:dyDescent="0.2">
      <c r="A172" s="16" t="s">
        <v>652</v>
      </c>
      <c r="B172" s="53"/>
      <c r="C172" s="54">
        <v>2.2240037721669999E-2</v>
      </c>
      <c r="D172" s="54">
        <v>5.1780050820640001E-2</v>
      </c>
      <c r="E172" s="54">
        <v>4.680030096974E-2</v>
      </c>
      <c r="F172" s="54">
        <v>3.9828046785650002E-2</v>
      </c>
      <c r="G172" s="54">
        <v>3.5615974333719998E-2</v>
      </c>
      <c r="H172" s="18">
        <v>4.6329012298759999E-2</v>
      </c>
      <c r="I172" s="18">
        <v>4.3981553683080002E-2</v>
      </c>
      <c r="J172" s="18">
        <v>4.4628643220060001E-2</v>
      </c>
      <c r="K172" s="18">
        <v>4.3393935360239999E-2</v>
      </c>
      <c r="L172" s="18">
        <v>4.2444223266889999E-2</v>
      </c>
      <c r="M172" s="18">
        <v>5.7265322580650001E-2</v>
      </c>
      <c r="N172" s="18">
        <v>3.2278309463459998E-2</v>
      </c>
      <c r="O172" s="18">
        <v>4.1237039273669999E-2</v>
      </c>
      <c r="P172" s="18">
        <v>4.1800318127340003E-2</v>
      </c>
      <c r="Q172" s="18">
        <v>3.8643554398729997E-2</v>
      </c>
      <c r="R172" s="18">
        <v>4.1139441802430003E-2</v>
      </c>
      <c r="S172" s="18">
        <v>3.9786905042929997E-2</v>
      </c>
      <c r="T172" s="18">
        <v>4.2047610157759999E-2</v>
      </c>
      <c r="U172" s="18">
        <v>3.5021293111169999E-2</v>
      </c>
      <c r="V172" s="18">
        <v>5.1341184399069997E-2</v>
      </c>
      <c r="W172" s="18">
        <v>4.049996546114E-2</v>
      </c>
      <c r="X172" s="18">
        <v>3.2191049673699998E-2</v>
      </c>
      <c r="Y172" s="18">
        <v>4.6448250721729999E-2</v>
      </c>
      <c r="Z172" s="18">
        <v>3.3868704857389999E-2</v>
      </c>
      <c r="AA172" s="220">
        <v>3.974648208763E-2</v>
      </c>
      <c r="AB172" s="220">
        <v>4.0251647065079998E-2</v>
      </c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s="54" customFormat="1" x14ac:dyDescent="0.2">
      <c r="A173" s="16" t="s">
        <v>35</v>
      </c>
      <c r="B173" s="53"/>
      <c r="C173" s="54">
        <v>0.18451677831560001</v>
      </c>
      <c r="D173" s="54">
        <v>0.18928230150350001</v>
      </c>
      <c r="E173" s="54">
        <v>0.19198360199</v>
      </c>
      <c r="F173" s="54">
        <v>0.19507050808750001</v>
      </c>
      <c r="G173" s="54">
        <v>0.1992222983086</v>
      </c>
      <c r="H173" s="18">
        <v>0.20007268740119999</v>
      </c>
      <c r="I173" s="18">
        <v>0.19695965529619999</v>
      </c>
      <c r="J173" s="18">
        <v>0.1956863129252</v>
      </c>
      <c r="K173" s="18">
        <v>0.1956215502742</v>
      </c>
      <c r="L173" s="18">
        <v>0.19778183375309999</v>
      </c>
      <c r="M173" s="18">
        <v>0.19891314634150001</v>
      </c>
      <c r="N173" s="18">
        <v>0.19659984245080001</v>
      </c>
      <c r="O173" s="18">
        <v>0.1969334784581</v>
      </c>
      <c r="P173" s="18">
        <v>0.1952020501393</v>
      </c>
      <c r="Q173" s="18">
        <v>0.19593502779569999</v>
      </c>
      <c r="R173" s="18">
        <v>0.19266238926170001</v>
      </c>
      <c r="S173" s="18">
        <v>0.19536101357470001</v>
      </c>
      <c r="T173" s="18">
        <v>0.19495459797610001</v>
      </c>
      <c r="U173" s="18">
        <v>0.18833194759829999</v>
      </c>
      <c r="V173" s="18">
        <v>0.18079091796009999</v>
      </c>
      <c r="W173" s="18">
        <v>0.18407007523069999</v>
      </c>
      <c r="X173" s="18">
        <v>0.1829809230769</v>
      </c>
      <c r="Y173" s="18">
        <v>0.19478924590159999</v>
      </c>
      <c r="Z173" s="18">
        <v>0.19672400000000001</v>
      </c>
      <c r="AA173" s="220">
        <v>0.19692566064979999</v>
      </c>
      <c r="AB173" s="220">
        <v>0.19168399999999999</v>
      </c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s="54" customFormat="1" x14ac:dyDescent="0.2">
      <c r="A174" s="16" t="s">
        <v>36</v>
      </c>
      <c r="B174" s="53"/>
      <c r="C174" s="54">
        <v>0.24990399999999999</v>
      </c>
      <c r="D174" s="54">
        <v>0.24990399999999999</v>
      </c>
      <c r="E174" s="54">
        <v>0.24990399999999999</v>
      </c>
      <c r="F174" s="54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0.25240400000000002</v>
      </c>
      <c r="AA174" s="220">
        <v>0.25240400000000002</v>
      </c>
      <c r="AB174" s="220">
        <v>0.25240400000000002</v>
      </c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s="54" customFormat="1" x14ac:dyDescent="0.2">
      <c r="A175" s="16" t="s">
        <v>37</v>
      </c>
      <c r="B175" s="53"/>
      <c r="C175" s="54">
        <v>0.18451677831560001</v>
      </c>
      <c r="D175" s="54">
        <v>0.18928230150350001</v>
      </c>
      <c r="E175" s="54">
        <v>0.19198360199</v>
      </c>
      <c r="F175" s="54">
        <v>0.19507050808750001</v>
      </c>
      <c r="G175" s="54">
        <v>0.1992222983086</v>
      </c>
      <c r="H175" s="18">
        <v>0.20007268740119999</v>
      </c>
      <c r="I175" s="18">
        <v>0.19695965529619999</v>
      </c>
      <c r="J175" s="18">
        <v>0.1956863129252</v>
      </c>
      <c r="K175" s="18">
        <v>0.1956215502742</v>
      </c>
      <c r="L175" s="18">
        <v>0.19778183375309999</v>
      </c>
      <c r="M175" s="18">
        <v>0.19891314634150001</v>
      </c>
      <c r="N175" s="18">
        <v>0.19659984245080001</v>
      </c>
      <c r="O175" s="18">
        <v>0.1969334784581</v>
      </c>
      <c r="P175" s="18">
        <v>0.1952020501393</v>
      </c>
      <c r="Q175" s="18">
        <v>0.19593502779569999</v>
      </c>
      <c r="R175" s="18">
        <v>0.19266238926170001</v>
      </c>
      <c r="S175" s="18">
        <v>0.19536101357470001</v>
      </c>
      <c r="T175" s="18">
        <v>0.19495459797610001</v>
      </c>
      <c r="U175" s="18">
        <v>0.18833194759829999</v>
      </c>
      <c r="V175" s="18">
        <v>0.18079091796009999</v>
      </c>
      <c r="W175" s="18">
        <v>0.18407007523069999</v>
      </c>
      <c r="X175" s="18">
        <v>0.1829809230769</v>
      </c>
      <c r="Y175" s="18">
        <v>0.19478924590159999</v>
      </c>
      <c r="Z175" s="18">
        <v>0.19672400000000001</v>
      </c>
      <c r="AA175" s="220">
        <v>0.19692566064979999</v>
      </c>
      <c r="AB175" s="220">
        <v>0.19168399999999999</v>
      </c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s="54" customFormat="1" x14ac:dyDescent="0.2">
      <c r="A176" s="16" t="s">
        <v>38</v>
      </c>
      <c r="B176" s="53"/>
      <c r="C176" s="54">
        <v>0</v>
      </c>
      <c r="D176" s="54">
        <v>0</v>
      </c>
      <c r="E176" s="54">
        <v>0</v>
      </c>
      <c r="F176" s="54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220">
        <v>0</v>
      </c>
      <c r="AB176" s="220">
        <v>0</v>
      </c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s="54" customFormat="1" x14ac:dyDescent="0.2">
      <c r="A177" s="16" t="s">
        <v>39</v>
      </c>
      <c r="B177" s="53"/>
      <c r="C177" s="54">
        <v>0.14480692610519999</v>
      </c>
      <c r="D177" s="54">
        <v>0.14639543383449999</v>
      </c>
      <c r="E177" s="54">
        <v>0.14729586733</v>
      </c>
      <c r="F177" s="54">
        <v>0.14832483602919999</v>
      </c>
      <c r="G177" s="54">
        <v>0.14970876610289999</v>
      </c>
      <c r="H177" s="18">
        <v>0.1499922291337</v>
      </c>
      <c r="I177" s="18">
        <v>0.14895455176540001</v>
      </c>
      <c r="J177" s="18">
        <v>0.1485301043084</v>
      </c>
      <c r="K177" s="18">
        <v>0.14850851675810001</v>
      </c>
      <c r="L177" s="18">
        <v>0.14922861125100001</v>
      </c>
      <c r="M177" s="18">
        <v>0.1496057154472</v>
      </c>
      <c r="N177" s="18">
        <v>0.1488346141503</v>
      </c>
      <c r="O177" s="18">
        <v>0.14894582615269999</v>
      </c>
      <c r="P177" s="18">
        <v>0.1483686833798</v>
      </c>
      <c r="Q177" s="18">
        <v>0.14861300926519999</v>
      </c>
      <c r="R177" s="18">
        <v>0.1475221297539</v>
      </c>
      <c r="S177" s="18">
        <v>0.14842167119159999</v>
      </c>
      <c r="T177" s="18">
        <v>0.14828619932539999</v>
      </c>
      <c r="U177" s="18">
        <v>0.1460786491994</v>
      </c>
      <c r="V177" s="18">
        <v>0.14356497265340001</v>
      </c>
      <c r="W177" s="18">
        <v>0.14465802507690001</v>
      </c>
      <c r="X177" s="18">
        <v>0.14429497435899999</v>
      </c>
      <c r="Y177" s="18">
        <v>0.1482310819672</v>
      </c>
      <c r="Z177" s="18">
        <v>0.1497093333333</v>
      </c>
      <c r="AA177" s="220">
        <v>0.14977655354989999</v>
      </c>
      <c r="AB177" s="220">
        <v>0.14802933333330001</v>
      </c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9" spans="1:46" ht="18" x14ac:dyDescent="0.25">
      <c r="A179" s="97" t="s">
        <v>516</v>
      </c>
      <c r="B179" s="51"/>
    </row>
    <row r="180" spans="1:46" s="17" customFormat="1" x14ac:dyDescent="0.2">
      <c r="A180" s="17" t="s">
        <v>746</v>
      </c>
      <c r="B180" s="37"/>
      <c r="C180" s="17">
        <v>4107</v>
      </c>
      <c r="D180" s="17">
        <v>8902</v>
      </c>
      <c r="E180" s="17">
        <v>11802</v>
      </c>
      <c r="F180" s="17">
        <v>13782</v>
      </c>
      <c r="G180" s="17">
        <v>15611</v>
      </c>
      <c r="H180" s="17">
        <v>17396</v>
      </c>
      <c r="I180" s="17">
        <v>19496</v>
      </c>
      <c r="J180" s="17">
        <v>21138</v>
      </c>
      <c r="K180" s="17">
        <v>23180</v>
      </c>
      <c r="L180" s="17">
        <v>24639</v>
      </c>
      <c r="M180" s="17">
        <v>25786</v>
      </c>
      <c r="N180" s="17">
        <v>26776</v>
      </c>
      <c r="O180" s="17">
        <v>27627</v>
      </c>
      <c r="P180" s="17">
        <v>28784</v>
      </c>
      <c r="Q180" s="17">
        <v>29789</v>
      </c>
      <c r="R180" s="17">
        <v>30818</v>
      </c>
      <c r="S180" s="17">
        <v>31415</v>
      </c>
      <c r="T180" s="17">
        <v>32001</v>
      </c>
      <c r="U180" s="17">
        <v>32746</v>
      </c>
      <c r="V180" s="17">
        <v>34080</v>
      </c>
      <c r="W180" s="17">
        <v>35098</v>
      </c>
      <c r="X180" s="17">
        <v>35854</v>
      </c>
      <c r="Y180" s="17">
        <v>36377</v>
      </c>
      <c r="Z180" s="17">
        <v>36951</v>
      </c>
      <c r="AA180" s="218">
        <v>37467</v>
      </c>
      <c r="AB180" s="218">
        <v>38038</v>
      </c>
    </row>
    <row r="181" spans="1:46" s="17" customFormat="1" x14ac:dyDescent="0.2">
      <c r="A181" s="36" t="s">
        <v>656</v>
      </c>
      <c r="B181" s="37"/>
      <c r="C181" s="17">
        <v>4107</v>
      </c>
      <c r="D181" s="17">
        <v>8898</v>
      </c>
      <c r="E181" s="17">
        <v>11725</v>
      </c>
      <c r="F181" s="17">
        <v>13651</v>
      </c>
      <c r="G181" s="17">
        <v>15426</v>
      </c>
      <c r="H181" s="17">
        <v>17215</v>
      </c>
      <c r="I181" s="17">
        <v>19307</v>
      </c>
      <c r="J181" s="17">
        <v>20922</v>
      </c>
      <c r="K181" s="17">
        <v>22994</v>
      </c>
      <c r="L181" s="17">
        <v>24286</v>
      </c>
      <c r="M181" s="17">
        <v>25527</v>
      </c>
      <c r="N181" s="17">
        <v>26446</v>
      </c>
      <c r="O181" s="17">
        <v>27563</v>
      </c>
      <c r="P181" s="17">
        <v>28710</v>
      </c>
      <c r="Q181" s="17">
        <v>29709</v>
      </c>
      <c r="R181" s="17">
        <v>30712</v>
      </c>
      <c r="S181" s="17">
        <v>31300</v>
      </c>
      <c r="T181" s="17">
        <v>31870</v>
      </c>
      <c r="U181" s="17">
        <v>32542</v>
      </c>
      <c r="V181" s="17">
        <v>33832</v>
      </c>
      <c r="W181" s="17">
        <v>34766</v>
      </c>
      <c r="X181" s="17">
        <v>35457</v>
      </c>
      <c r="Y181" s="17">
        <v>35895</v>
      </c>
      <c r="Z181" s="17">
        <v>36424</v>
      </c>
      <c r="AA181" s="218">
        <v>36920</v>
      </c>
      <c r="AB181" s="218">
        <v>37455</v>
      </c>
    </row>
    <row r="182" spans="1:46" x14ac:dyDescent="0.2">
      <c r="A182" s="16" t="s">
        <v>41</v>
      </c>
    </row>
    <row r="183" spans="1:46" s="17" customFormat="1" x14ac:dyDescent="0.2">
      <c r="A183" s="36" t="s">
        <v>42</v>
      </c>
      <c r="B183" s="37"/>
      <c r="C183" s="17" t="s">
        <v>1</v>
      </c>
      <c r="D183" s="17">
        <v>3</v>
      </c>
      <c r="E183" s="17">
        <v>6</v>
      </c>
      <c r="F183" s="17">
        <v>1</v>
      </c>
      <c r="G183" s="17">
        <v>8</v>
      </c>
      <c r="H183" s="17">
        <v>3</v>
      </c>
      <c r="I183" s="17">
        <v>2</v>
      </c>
      <c r="J183" s="17">
        <v>7</v>
      </c>
      <c r="K183" s="17">
        <v>2</v>
      </c>
      <c r="L183" s="17">
        <v>3</v>
      </c>
      <c r="M183" s="17">
        <v>6</v>
      </c>
      <c r="N183" s="17">
        <v>6</v>
      </c>
      <c r="O183" s="17">
        <v>3</v>
      </c>
      <c r="P183" s="17">
        <v>8</v>
      </c>
      <c r="Q183" s="17">
        <v>9</v>
      </c>
      <c r="R183" s="17">
        <v>7</v>
      </c>
      <c r="S183" s="17">
        <v>7</v>
      </c>
      <c r="T183" s="17">
        <v>13</v>
      </c>
      <c r="U183" s="17">
        <v>3</v>
      </c>
      <c r="V183" s="17">
        <v>10</v>
      </c>
      <c r="W183" s="17">
        <v>5</v>
      </c>
      <c r="X183" s="17">
        <v>2</v>
      </c>
      <c r="Y183" s="17">
        <v>4</v>
      </c>
      <c r="Z183" s="17">
        <v>1</v>
      </c>
      <c r="AA183" s="218">
        <v>5</v>
      </c>
      <c r="AB183" s="218">
        <v>5</v>
      </c>
    </row>
    <row r="184" spans="1:46" s="17" customFormat="1" x14ac:dyDescent="0.2">
      <c r="A184" s="36" t="s">
        <v>43</v>
      </c>
      <c r="B184" s="37"/>
      <c r="C184" s="17">
        <v>25</v>
      </c>
      <c r="D184" s="17">
        <v>124</v>
      </c>
      <c r="E184" s="17">
        <v>109</v>
      </c>
      <c r="F184" s="17">
        <v>121</v>
      </c>
      <c r="G184" s="17">
        <v>114</v>
      </c>
      <c r="H184" s="17">
        <v>108</v>
      </c>
      <c r="I184" s="17">
        <v>126</v>
      </c>
      <c r="J184" s="17">
        <v>117</v>
      </c>
      <c r="K184" s="17">
        <v>138</v>
      </c>
      <c r="L184" s="17">
        <v>117</v>
      </c>
      <c r="M184" s="17">
        <v>155</v>
      </c>
      <c r="N184" s="17">
        <v>371</v>
      </c>
      <c r="O184" s="17">
        <v>500</v>
      </c>
      <c r="P184" s="17">
        <v>636</v>
      </c>
      <c r="Q184" s="17">
        <v>525</v>
      </c>
      <c r="R184" s="17">
        <v>445</v>
      </c>
      <c r="S184" s="17">
        <v>514</v>
      </c>
      <c r="T184" s="17">
        <v>475</v>
      </c>
      <c r="U184" s="17">
        <v>376</v>
      </c>
      <c r="V184" s="17">
        <v>446</v>
      </c>
      <c r="W184" s="17">
        <v>370</v>
      </c>
      <c r="X184" s="17">
        <v>344</v>
      </c>
      <c r="Y184" s="17">
        <v>356</v>
      </c>
      <c r="Z184" s="17">
        <v>413</v>
      </c>
      <c r="AA184" s="218">
        <v>570</v>
      </c>
      <c r="AB184" s="218">
        <v>655</v>
      </c>
    </row>
    <row r="185" spans="1:46" s="17" customFormat="1" x14ac:dyDescent="0.2">
      <c r="A185" s="36" t="s">
        <v>44</v>
      </c>
      <c r="B185" s="37"/>
      <c r="C185" s="17">
        <v>395</v>
      </c>
      <c r="D185" s="17">
        <v>2883</v>
      </c>
      <c r="E185" s="17">
        <v>2030</v>
      </c>
      <c r="F185" s="17">
        <v>1439</v>
      </c>
      <c r="G185" s="17">
        <v>1176</v>
      </c>
      <c r="H185" s="17">
        <v>1122</v>
      </c>
      <c r="I185" s="17">
        <v>1351</v>
      </c>
      <c r="J185" s="17">
        <v>1161</v>
      </c>
      <c r="K185" s="17">
        <v>1205</v>
      </c>
      <c r="L185" s="17">
        <v>1125</v>
      </c>
      <c r="M185" s="17">
        <v>1029</v>
      </c>
      <c r="N185" s="17">
        <v>679</v>
      </c>
      <c r="O185" s="17">
        <v>728</v>
      </c>
      <c r="P185" s="17">
        <v>1008</v>
      </c>
      <c r="Q185" s="17">
        <v>927</v>
      </c>
      <c r="R185" s="17">
        <v>947</v>
      </c>
      <c r="S185" s="17">
        <v>822</v>
      </c>
      <c r="T185" s="17">
        <v>750</v>
      </c>
      <c r="U185" s="17">
        <v>742</v>
      </c>
      <c r="V185" s="17">
        <v>1186</v>
      </c>
      <c r="W185" s="17">
        <v>1164</v>
      </c>
      <c r="X185" s="17">
        <v>921</v>
      </c>
      <c r="Y185" s="17">
        <v>797</v>
      </c>
      <c r="Z185" s="17">
        <v>527</v>
      </c>
      <c r="AA185" s="218">
        <v>752</v>
      </c>
      <c r="AB185" s="218">
        <v>861</v>
      </c>
    </row>
    <row r="186" spans="1:46" s="17" customFormat="1" x14ac:dyDescent="0.2">
      <c r="A186" s="36" t="s">
        <v>45</v>
      </c>
      <c r="B186" s="37"/>
      <c r="C186" s="17">
        <v>460</v>
      </c>
      <c r="D186" s="17">
        <v>3327</v>
      </c>
      <c r="E186" s="17">
        <v>5573</v>
      </c>
      <c r="F186" s="17">
        <v>6889</v>
      </c>
      <c r="G186" s="17">
        <v>7906</v>
      </c>
      <c r="H186" s="17">
        <v>8993</v>
      </c>
      <c r="I186" s="17">
        <v>10089</v>
      </c>
      <c r="J186" s="17">
        <v>11218</v>
      </c>
      <c r="K186" s="17">
        <v>12174</v>
      </c>
      <c r="L186" s="17">
        <v>13081</v>
      </c>
      <c r="M186" s="17">
        <v>13913</v>
      </c>
      <c r="N186" s="17">
        <v>14113</v>
      </c>
      <c r="O186" s="17">
        <v>14753</v>
      </c>
      <c r="P186" s="17">
        <v>15748</v>
      </c>
      <c r="Q186" s="17">
        <v>16190</v>
      </c>
      <c r="R186" s="17">
        <v>16718</v>
      </c>
      <c r="S186" s="17">
        <v>17190</v>
      </c>
      <c r="T186" s="17">
        <v>17396</v>
      </c>
      <c r="U186" s="17">
        <v>17749</v>
      </c>
      <c r="V186" s="17">
        <v>18415</v>
      </c>
      <c r="W186" s="17">
        <v>19322</v>
      </c>
      <c r="X186" s="17">
        <v>19723</v>
      </c>
      <c r="Y186" s="17">
        <v>20037</v>
      </c>
      <c r="Z186" s="17">
        <v>19895</v>
      </c>
      <c r="AA186" s="218">
        <v>20351</v>
      </c>
      <c r="AB186" s="218">
        <v>21056</v>
      </c>
    </row>
    <row r="187" spans="1:46" x14ac:dyDescent="0.2">
      <c r="A187" s="16" t="s">
        <v>734</v>
      </c>
      <c r="C187" s="18">
        <v>0.11200389578769999</v>
      </c>
      <c r="D187" s="18">
        <v>0.3737362390474</v>
      </c>
      <c r="E187" s="18">
        <v>0.472208100322</v>
      </c>
      <c r="F187" s="18">
        <v>0.49985488318100002</v>
      </c>
      <c r="G187" s="18">
        <v>0.50643776824029996</v>
      </c>
      <c r="H187" s="18">
        <v>0.5169579213612</v>
      </c>
      <c r="I187" s="18">
        <v>0.51749076733690003</v>
      </c>
      <c r="J187" s="18">
        <v>0.53070299933770004</v>
      </c>
      <c r="K187" s="18">
        <v>0.52519413287320005</v>
      </c>
      <c r="L187" s="18">
        <v>0.53090628678109997</v>
      </c>
      <c r="M187" s="18">
        <v>0.53955634840610001</v>
      </c>
      <c r="N187" s="18">
        <v>0.52707648640570004</v>
      </c>
      <c r="O187" s="18">
        <v>0.53400658775840004</v>
      </c>
      <c r="P187" s="18">
        <v>0.54710950528070001</v>
      </c>
      <c r="Q187" s="18">
        <v>0.54348920742560003</v>
      </c>
      <c r="R187" s="18">
        <v>0.54247517684470004</v>
      </c>
      <c r="S187" s="18">
        <v>0.54719083240489996</v>
      </c>
      <c r="T187" s="18">
        <v>0.54360801224959998</v>
      </c>
      <c r="U187" s="18">
        <v>0.54202039943809999</v>
      </c>
      <c r="V187" s="18">
        <v>0.54034624413150001</v>
      </c>
      <c r="W187" s="18">
        <v>0.55051569890020002</v>
      </c>
      <c r="X187" s="18">
        <v>0.55009203993980005</v>
      </c>
      <c r="Y187" s="18">
        <v>0.55081507545980002</v>
      </c>
      <c r="Z187" s="18">
        <v>0.53841573976349999</v>
      </c>
      <c r="AA187" s="220">
        <v>0.5431713240985</v>
      </c>
      <c r="AB187" s="220">
        <v>0.55355171144640003</v>
      </c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x14ac:dyDescent="0.2">
      <c r="A188" s="16" t="s">
        <v>726</v>
      </c>
      <c r="C188" s="18">
        <v>0.11200389578769999</v>
      </c>
      <c r="D188" s="18">
        <v>0.3739042481457</v>
      </c>
      <c r="E188" s="18">
        <v>0.47530916844350002</v>
      </c>
      <c r="F188" s="18">
        <v>0.50465167386999998</v>
      </c>
      <c r="G188" s="18">
        <v>0.51251134448330005</v>
      </c>
      <c r="H188" s="18">
        <v>0.52239326169040001</v>
      </c>
      <c r="I188" s="18">
        <v>0.52255658569429997</v>
      </c>
      <c r="J188" s="18">
        <v>0.53618200936810001</v>
      </c>
      <c r="K188" s="18">
        <v>0.52944246325129996</v>
      </c>
      <c r="L188" s="18">
        <v>0.53862307502259998</v>
      </c>
      <c r="M188" s="18">
        <v>0.54503075175299998</v>
      </c>
      <c r="N188" s="18">
        <v>0.53365348256830003</v>
      </c>
      <c r="O188" s="18">
        <v>0.53524652614010004</v>
      </c>
      <c r="P188" s="18">
        <v>0.5485196795542</v>
      </c>
      <c r="Q188" s="18">
        <v>0.54495270793359996</v>
      </c>
      <c r="R188" s="18">
        <v>0.54434748632459995</v>
      </c>
      <c r="S188" s="18">
        <v>0.54920127795530005</v>
      </c>
      <c r="T188" s="18">
        <v>0.54584248509569999</v>
      </c>
      <c r="U188" s="18">
        <v>0.54541822875049994</v>
      </c>
      <c r="V188" s="18">
        <v>0.5443071648144</v>
      </c>
      <c r="W188" s="18">
        <v>0.55577288155089999</v>
      </c>
      <c r="X188" s="18">
        <v>0.55625123388889997</v>
      </c>
      <c r="Y188" s="18">
        <v>0.55821145006270001</v>
      </c>
      <c r="Z188" s="18">
        <v>0.54620579837469996</v>
      </c>
      <c r="AA188" s="220">
        <v>0.55121885157100003</v>
      </c>
      <c r="AB188" s="220">
        <v>0.5621679348552</v>
      </c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s="19" customFormat="1" x14ac:dyDescent="0.2">
      <c r="A189" s="28" t="s">
        <v>46</v>
      </c>
      <c r="B189" s="32"/>
      <c r="C189" s="19">
        <v>615524.18000000005</v>
      </c>
      <c r="D189" s="19">
        <v>4182210.41</v>
      </c>
      <c r="E189" s="19">
        <v>8261152.21</v>
      </c>
      <c r="F189" s="19">
        <v>11298969.869999999</v>
      </c>
      <c r="G189" s="19">
        <v>13137157.52</v>
      </c>
      <c r="H189" s="19">
        <v>15873880.550000001</v>
      </c>
      <c r="I189" s="19">
        <v>17816152.050000001</v>
      </c>
      <c r="J189" s="19">
        <v>19992882.18</v>
      </c>
      <c r="K189" s="19">
        <v>21539807.219999999</v>
      </c>
      <c r="L189" s="19">
        <v>22625493.84</v>
      </c>
      <c r="M189" s="19">
        <v>25637521.57</v>
      </c>
      <c r="N189" s="19">
        <v>25036951.57</v>
      </c>
      <c r="O189" s="19">
        <v>25508308.699999999</v>
      </c>
      <c r="P189" s="19">
        <v>27354519.530000001</v>
      </c>
      <c r="Q189" s="19">
        <v>28463379.789999999</v>
      </c>
      <c r="R189" s="19">
        <v>30329825.989999998</v>
      </c>
      <c r="S189" s="19">
        <v>31660821.149999999</v>
      </c>
      <c r="T189" s="19">
        <v>32478138.75</v>
      </c>
      <c r="U189" s="19">
        <v>33275043.030000001</v>
      </c>
      <c r="V189" s="19">
        <v>34147932.869999997</v>
      </c>
      <c r="W189" s="19">
        <v>35740013.590000004</v>
      </c>
      <c r="X189" s="19">
        <v>36690822.75</v>
      </c>
      <c r="Y189" s="19">
        <v>39184534.920000002</v>
      </c>
      <c r="Z189" s="19">
        <v>37726414.859999999</v>
      </c>
      <c r="AA189" s="224">
        <v>36854571.909999996</v>
      </c>
      <c r="AB189" s="224">
        <v>38392724.159999996</v>
      </c>
    </row>
    <row r="190" spans="1:46" s="19" customFormat="1" x14ac:dyDescent="0.2">
      <c r="A190" s="28" t="s">
        <v>763</v>
      </c>
      <c r="B190" s="32"/>
      <c r="C190" s="19">
        <v>615524.18000000005</v>
      </c>
      <c r="D190" s="19">
        <v>4175901.25</v>
      </c>
      <c r="E190" s="19">
        <v>8150506</v>
      </c>
      <c r="F190" s="19">
        <v>10963772.68</v>
      </c>
      <c r="G190" s="19">
        <v>12662443.93</v>
      </c>
      <c r="H190" s="19">
        <v>15427971.84</v>
      </c>
      <c r="I190" s="19">
        <v>17203489.59</v>
      </c>
      <c r="J190" s="19">
        <v>19273290.25</v>
      </c>
      <c r="K190" s="19">
        <v>20889279.43</v>
      </c>
      <c r="L190" s="19">
        <v>21709978.579999998</v>
      </c>
      <c r="M190" s="19">
        <v>24856659.649999999</v>
      </c>
      <c r="N190" s="19">
        <v>24124682.390000001</v>
      </c>
      <c r="O190" s="19">
        <v>25253941.890000001</v>
      </c>
      <c r="P190" s="19">
        <v>26996618.140000001</v>
      </c>
      <c r="Q190" s="19">
        <v>28088245.010000002</v>
      </c>
      <c r="R190" s="19">
        <v>29931070.579999998</v>
      </c>
      <c r="S190" s="19">
        <v>31257724.489999998</v>
      </c>
      <c r="T190" s="19">
        <v>31995587.710000001</v>
      </c>
      <c r="U190" s="19">
        <v>32765455.66</v>
      </c>
      <c r="V190" s="19">
        <v>33647757.079999998</v>
      </c>
      <c r="W190" s="19">
        <v>35159180.189999998</v>
      </c>
      <c r="X190" s="19">
        <v>36054817.590000004</v>
      </c>
      <c r="Y190" s="19">
        <v>38455009.630000003</v>
      </c>
      <c r="Z190" s="19">
        <v>36781247.539999999</v>
      </c>
      <c r="AA190" s="224">
        <v>35946121.719999999</v>
      </c>
      <c r="AB190" s="224">
        <v>37389915.350000001</v>
      </c>
    </row>
    <row r="191" spans="1:46" s="19" customFormat="1" x14ac:dyDescent="0.2">
      <c r="A191" s="28" t="s">
        <v>653</v>
      </c>
      <c r="B191" s="32"/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24719846.23</v>
      </c>
      <c r="O191" s="19">
        <v>24260666.109999999</v>
      </c>
      <c r="P191" s="19">
        <v>24695109.780000001</v>
      </c>
      <c r="Q191" s="19">
        <v>24415161.899999999</v>
      </c>
      <c r="R191" s="19">
        <v>24865517.170000002</v>
      </c>
      <c r="S191" s="19">
        <v>24758259.370000001</v>
      </c>
      <c r="T191" s="19">
        <v>24501605.91</v>
      </c>
      <c r="U191" s="19">
        <v>24264675.559999999</v>
      </c>
      <c r="V191" s="19">
        <v>23594595.789999999</v>
      </c>
      <c r="W191" s="19">
        <v>23454777.239999998</v>
      </c>
      <c r="X191" s="19">
        <v>23369091.550000001</v>
      </c>
      <c r="Y191" s="19">
        <v>24053656.98</v>
      </c>
      <c r="Z191" s="19">
        <v>37514935.280000001</v>
      </c>
      <c r="AA191" s="224">
        <v>35853103.770000003</v>
      </c>
      <c r="AB191" s="224">
        <v>36192774.109999999</v>
      </c>
    </row>
    <row r="192" spans="1:46" s="19" customFormat="1" x14ac:dyDescent="0.2">
      <c r="A192" s="28" t="s">
        <v>654</v>
      </c>
      <c r="B192" s="32"/>
      <c r="C192" s="19">
        <v>615524.18000000005</v>
      </c>
      <c r="D192" s="19">
        <v>4182210.41</v>
      </c>
      <c r="E192" s="19">
        <v>8261152.21</v>
      </c>
      <c r="F192" s="19">
        <v>11298969.869999999</v>
      </c>
      <c r="G192" s="19">
        <v>13137157.52</v>
      </c>
      <c r="H192" s="19">
        <v>15873880.550000001</v>
      </c>
      <c r="I192" s="19">
        <v>17816152.050000001</v>
      </c>
      <c r="J192" s="19">
        <v>19992882.18</v>
      </c>
      <c r="K192" s="19">
        <v>21539807.219999999</v>
      </c>
      <c r="L192" s="19">
        <v>22625493.84</v>
      </c>
      <c r="M192" s="19">
        <v>25637521.57</v>
      </c>
      <c r="N192" s="19">
        <v>317105.34000000003</v>
      </c>
      <c r="O192" s="19">
        <v>1247642.5900000001</v>
      </c>
      <c r="P192" s="19">
        <v>2659409.75</v>
      </c>
      <c r="Q192" s="19">
        <v>4048217.89</v>
      </c>
      <c r="R192" s="19">
        <v>5464308.8200000003</v>
      </c>
      <c r="S192" s="19">
        <v>6902561.7800000003</v>
      </c>
      <c r="T192" s="19">
        <v>7976532.8399999999</v>
      </c>
      <c r="U192" s="19">
        <v>9010367.4700000007</v>
      </c>
      <c r="V192" s="19">
        <v>10553337.08</v>
      </c>
      <c r="W192" s="19">
        <v>12285236.35</v>
      </c>
      <c r="X192" s="19">
        <v>13321731.199999999</v>
      </c>
      <c r="Y192" s="19">
        <v>15130877.939999999</v>
      </c>
      <c r="Z192" s="19">
        <v>211479.58</v>
      </c>
      <c r="AA192" s="224">
        <v>1001468.14</v>
      </c>
      <c r="AB192" s="224">
        <v>2199950.0499999998</v>
      </c>
    </row>
    <row r="193" spans="1:46" s="19" customFormat="1" x14ac:dyDescent="0.2">
      <c r="A193" s="28" t="s">
        <v>655</v>
      </c>
      <c r="B193" s="32"/>
      <c r="C193" s="19">
        <v>27492300</v>
      </c>
      <c r="D193" s="19">
        <v>62738400</v>
      </c>
      <c r="E193" s="19">
        <v>85494400</v>
      </c>
      <c r="F193" s="19">
        <v>100427900</v>
      </c>
      <c r="G193" s="19">
        <v>114145800</v>
      </c>
      <c r="H193" s="19">
        <v>127009100</v>
      </c>
      <c r="I193" s="19">
        <v>143014200</v>
      </c>
      <c r="J193" s="19">
        <v>155214800</v>
      </c>
      <c r="K193" s="19">
        <v>170296700</v>
      </c>
      <c r="L193" s="19">
        <v>181276400</v>
      </c>
      <c r="M193" s="19">
        <v>189820300</v>
      </c>
      <c r="N193" s="19">
        <v>197161500</v>
      </c>
      <c r="O193" s="19">
        <v>203760300</v>
      </c>
      <c r="P193" s="19">
        <v>212859700</v>
      </c>
      <c r="Q193" s="19">
        <v>220549800</v>
      </c>
      <c r="R193" s="19">
        <v>228938900</v>
      </c>
      <c r="S193" s="19">
        <v>233560200</v>
      </c>
      <c r="T193" s="19">
        <v>238225600</v>
      </c>
      <c r="U193" s="19">
        <v>243370300</v>
      </c>
      <c r="V193" s="19">
        <v>255092100</v>
      </c>
      <c r="W193" s="19">
        <v>263593000</v>
      </c>
      <c r="X193" s="19">
        <v>269513500</v>
      </c>
      <c r="Y193" s="19">
        <v>273390200</v>
      </c>
      <c r="Z193" s="19">
        <v>276804700</v>
      </c>
      <c r="AA193" s="224">
        <v>279375700</v>
      </c>
      <c r="AB193" s="224">
        <v>282206800</v>
      </c>
    </row>
    <row r="194" spans="1:46" s="19" customFormat="1" x14ac:dyDescent="0.2">
      <c r="A194" s="19" t="s">
        <v>747</v>
      </c>
      <c r="B194" s="32"/>
      <c r="C194" s="19">
        <v>0</v>
      </c>
      <c r="D194" s="19">
        <v>31300</v>
      </c>
      <c r="E194" s="19">
        <v>567700</v>
      </c>
      <c r="F194" s="19">
        <v>879500</v>
      </c>
      <c r="G194" s="19">
        <v>1321100</v>
      </c>
      <c r="H194" s="19">
        <v>1241400</v>
      </c>
      <c r="I194" s="19">
        <v>1308300</v>
      </c>
      <c r="J194" s="19">
        <v>1442500</v>
      </c>
      <c r="K194" s="19">
        <v>1231700</v>
      </c>
      <c r="L194" s="19">
        <v>2415800</v>
      </c>
      <c r="M194" s="19">
        <v>1678900</v>
      </c>
      <c r="N194" s="19">
        <v>2104500</v>
      </c>
      <c r="O194" s="19">
        <v>337100</v>
      </c>
      <c r="P194" s="19">
        <v>411300</v>
      </c>
      <c r="Q194" s="19">
        <v>445800</v>
      </c>
      <c r="R194" s="19">
        <v>600900</v>
      </c>
      <c r="S194" s="19">
        <v>621300</v>
      </c>
      <c r="T194" s="19">
        <v>779800</v>
      </c>
      <c r="U194" s="19">
        <v>1295900</v>
      </c>
      <c r="V194" s="19">
        <v>1656200</v>
      </c>
      <c r="W194" s="19">
        <v>2245600</v>
      </c>
      <c r="X194" s="19">
        <v>2711800</v>
      </c>
      <c r="Y194" s="19">
        <v>3168000</v>
      </c>
      <c r="Z194" s="19">
        <v>3450800</v>
      </c>
      <c r="AA194" s="224">
        <v>3623300</v>
      </c>
      <c r="AB194" s="224">
        <v>3950400</v>
      </c>
    </row>
    <row r="195" spans="1:46" s="19" customFormat="1" x14ac:dyDescent="0.2">
      <c r="A195" s="28" t="s">
        <v>748</v>
      </c>
      <c r="B195" s="32"/>
      <c r="C195" s="19">
        <v>27492300</v>
      </c>
      <c r="D195" s="19">
        <v>62707100</v>
      </c>
      <c r="E195" s="19">
        <v>84926700</v>
      </c>
      <c r="F195" s="19">
        <v>99548400</v>
      </c>
      <c r="G195" s="19">
        <v>112824700</v>
      </c>
      <c r="H195" s="19">
        <v>125767700</v>
      </c>
      <c r="I195" s="19">
        <v>141705900</v>
      </c>
      <c r="J195" s="19">
        <v>153772300</v>
      </c>
      <c r="K195" s="19">
        <v>169065000</v>
      </c>
      <c r="L195" s="19">
        <v>178860600</v>
      </c>
      <c r="M195" s="19">
        <v>188141400</v>
      </c>
      <c r="N195" s="19">
        <v>195057000</v>
      </c>
      <c r="O195" s="19">
        <v>203423200</v>
      </c>
      <c r="P195" s="19">
        <v>212448400</v>
      </c>
      <c r="Q195" s="19">
        <v>220104000</v>
      </c>
      <c r="R195" s="19">
        <v>228338000</v>
      </c>
      <c r="S195" s="19">
        <v>232938900</v>
      </c>
      <c r="T195" s="19">
        <v>237445800</v>
      </c>
      <c r="U195" s="19">
        <v>242074400</v>
      </c>
      <c r="V195" s="19">
        <v>253435900</v>
      </c>
      <c r="W195" s="19">
        <v>261347400</v>
      </c>
      <c r="X195" s="19">
        <v>266801700</v>
      </c>
      <c r="Y195" s="19">
        <v>270222200</v>
      </c>
      <c r="Z195" s="19">
        <v>273353900</v>
      </c>
      <c r="AA195" s="224">
        <v>275752400</v>
      </c>
      <c r="AB195" s="224">
        <v>278256400</v>
      </c>
    </row>
    <row r="196" spans="1:46" s="19" customFormat="1" x14ac:dyDescent="0.2">
      <c r="A196" s="28" t="s">
        <v>862</v>
      </c>
      <c r="B196" s="32"/>
      <c r="C196" s="19">
        <v>7300.1327670000001</v>
      </c>
      <c r="D196" s="19">
        <v>7285.8436879999999</v>
      </c>
      <c r="E196" s="19">
        <v>7310.337751</v>
      </c>
      <c r="F196" s="19">
        <v>7334.7867370000004</v>
      </c>
      <c r="G196" s="19">
        <v>7347.1807419999996</v>
      </c>
      <c r="H196" s="19">
        <v>7351.7654549999997</v>
      </c>
      <c r="I196" s="19">
        <v>7363.8947529999996</v>
      </c>
      <c r="J196" s="19">
        <v>7368.7238889999999</v>
      </c>
      <c r="K196" s="19">
        <v>7375.0249009999998</v>
      </c>
      <c r="L196" s="19">
        <v>7374.6552220000003</v>
      </c>
      <c r="M196" s="19">
        <v>7374.52603</v>
      </c>
      <c r="N196" s="19">
        <v>7381.0085349999999</v>
      </c>
      <c r="O196" s="19">
        <v>7389.0448219999998</v>
      </c>
      <c r="P196" s="19">
        <v>7405.618759</v>
      </c>
      <c r="Q196" s="19">
        <v>7429.421276</v>
      </c>
      <c r="R196" s="19">
        <v>7442.7470739999999</v>
      </c>
      <c r="S196" s="19">
        <v>7445.5736559999996</v>
      </c>
      <c r="T196" s="19">
        <v>7455.7335999999996</v>
      </c>
      <c r="U196" s="19">
        <v>7462.828493</v>
      </c>
      <c r="V196" s="19">
        <v>7497.4165300000004</v>
      </c>
      <c r="W196" s="19">
        <v>7520.0559169999997</v>
      </c>
      <c r="X196" s="19">
        <v>7532.9392360000002</v>
      </c>
      <c r="Y196" s="19">
        <v>7520.4302260000004</v>
      </c>
      <c r="Z196" s="19">
        <v>7502.9057000000003</v>
      </c>
      <c r="AA196" s="224">
        <v>7471.1370809999999</v>
      </c>
      <c r="AB196" s="224">
        <v>7425.9084810000004</v>
      </c>
    </row>
    <row r="197" spans="1:46" s="19" customFormat="1" x14ac:dyDescent="0.2">
      <c r="A197" s="28" t="s">
        <v>50</v>
      </c>
      <c r="B197" s="32"/>
      <c r="C197" s="19">
        <v>0</v>
      </c>
      <c r="D197" s="19">
        <v>-7884.31</v>
      </c>
      <c r="E197" s="19">
        <v>-19855.86</v>
      </c>
      <c r="F197" s="19">
        <v>-45444.46</v>
      </c>
      <c r="G197" s="19">
        <v>-49344.71</v>
      </c>
      <c r="H197" s="19">
        <v>-52554.07</v>
      </c>
      <c r="I197" s="19">
        <v>-71402.64</v>
      </c>
      <c r="J197" s="19">
        <v>-78431.19</v>
      </c>
      <c r="K197" s="19">
        <v>-98181.23</v>
      </c>
      <c r="L197" s="19">
        <v>-115601</v>
      </c>
      <c r="M197" s="19">
        <v>-116229.11</v>
      </c>
      <c r="N197" s="19">
        <v>-151801.07</v>
      </c>
      <c r="O197" s="19">
        <v>-121559.25</v>
      </c>
      <c r="P197" s="19">
        <v>-110660.32</v>
      </c>
      <c r="Q197" s="19">
        <v>-123762.43</v>
      </c>
      <c r="R197" s="19">
        <v>-117308.61</v>
      </c>
      <c r="S197" s="19">
        <v>-117176.46</v>
      </c>
      <c r="T197" s="19">
        <v>-102771.42</v>
      </c>
      <c r="U197" s="19">
        <v>-74618.539999999994</v>
      </c>
      <c r="V197" s="19">
        <v>-89021.35</v>
      </c>
      <c r="W197" s="19">
        <v>-81032.14</v>
      </c>
      <c r="X197" s="19">
        <v>-116223.01</v>
      </c>
      <c r="Y197" s="19">
        <v>-106702.7</v>
      </c>
      <c r="Z197" s="19">
        <v>-104110.95</v>
      </c>
      <c r="AA197" s="224">
        <v>-106705.63</v>
      </c>
      <c r="AB197" s="224">
        <v>-77673.919999999998</v>
      </c>
    </row>
    <row r="198" spans="1:46" x14ac:dyDescent="0.2">
      <c r="A198" s="16" t="s">
        <v>51</v>
      </c>
      <c r="C198" s="18">
        <v>7.6400006000000003E-3</v>
      </c>
      <c r="D198" s="18">
        <v>9.3420038E-3</v>
      </c>
      <c r="E198" s="18">
        <v>6.8453779300000003E-2</v>
      </c>
      <c r="F198" s="18">
        <v>0.2356874655</v>
      </c>
      <c r="G198" s="7">
        <v>0.40078671809999999</v>
      </c>
      <c r="H198" s="18">
        <v>0.42182805289999997</v>
      </c>
      <c r="I198" s="18">
        <v>0.43445435650000003</v>
      </c>
      <c r="J198" s="18">
        <v>0.47648028679999999</v>
      </c>
      <c r="K198" s="18">
        <v>0.46515442940000001</v>
      </c>
      <c r="L198" s="18">
        <v>0.49054943849999999</v>
      </c>
      <c r="M198" s="18">
        <v>0.49222377519999999</v>
      </c>
      <c r="N198" s="18">
        <v>0.52765205390000003</v>
      </c>
      <c r="O198" s="18">
        <v>0.54248592939999996</v>
      </c>
      <c r="P198" s="18">
        <v>0.52614178300000003</v>
      </c>
      <c r="Q198" s="18">
        <v>0.53158765429999999</v>
      </c>
      <c r="R198" s="18">
        <v>0.52788503929999997</v>
      </c>
      <c r="S198" s="18">
        <v>0.53291238249999995</v>
      </c>
      <c r="T198" s="18">
        <v>0.54664886509999999</v>
      </c>
      <c r="U198" s="18">
        <v>0.55144935360000003</v>
      </c>
      <c r="V198" s="18">
        <v>0.56765022970000001</v>
      </c>
      <c r="W198" s="18">
        <v>0.56017639799999996</v>
      </c>
      <c r="X198" s="18">
        <v>0.56339367370000004</v>
      </c>
      <c r="Y198" s="18">
        <v>0.55331229859999997</v>
      </c>
      <c r="Z198" s="18">
        <v>0.58571103020000004</v>
      </c>
      <c r="AA198" s="220">
        <v>0.60219176929999996</v>
      </c>
      <c r="AB198" s="220">
        <v>0.58978545849999997</v>
      </c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x14ac:dyDescent="0.2">
      <c r="A199" s="16" t="s">
        <v>800</v>
      </c>
      <c r="C199" s="18">
        <v>1.78579499509E-4</v>
      </c>
      <c r="D199" s="18">
        <v>5.2393346704E-5</v>
      </c>
      <c r="E199" s="18">
        <v>3.2870330081959998E-3</v>
      </c>
      <c r="F199" s="18">
        <v>2.1585496979470001E-2</v>
      </c>
      <c r="G199" s="18">
        <v>6.2082790646179997E-2</v>
      </c>
      <c r="H199" s="18">
        <v>5.3353623100059998E-2</v>
      </c>
      <c r="I199" s="18">
        <v>3.1393283938659998E-2</v>
      </c>
      <c r="J199" s="18">
        <v>9.1745729479409996E-2</v>
      </c>
      <c r="K199" s="18">
        <v>6.6892916231029997E-2</v>
      </c>
      <c r="L199" s="18">
        <v>3.49840867827E-2</v>
      </c>
      <c r="M199" s="18">
        <v>9.4740696107000005E-2</v>
      </c>
      <c r="N199" s="18">
        <v>7.7442571386110007E-2</v>
      </c>
      <c r="O199" s="18">
        <v>8.0721641466240002E-2</v>
      </c>
      <c r="P199" s="18">
        <v>7.4687711034909995E-2</v>
      </c>
      <c r="Q199" s="18">
        <v>7.5146504578150003E-2</v>
      </c>
      <c r="R199" s="18">
        <v>7.3709725937770004E-2</v>
      </c>
      <c r="S199" s="18">
        <v>7.7689286298650004E-2</v>
      </c>
      <c r="T199" s="18">
        <v>8.0287673052660005E-2</v>
      </c>
      <c r="U199" s="18">
        <v>8.4250803852329997E-2</v>
      </c>
      <c r="V199" s="18">
        <v>8.810122161443E-2</v>
      </c>
      <c r="W199" s="18">
        <v>8.7509342658260006E-2</v>
      </c>
      <c r="X199" s="18">
        <v>9.0664734194239996E-2</v>
      </c>
      <c r="Y199" s="18">
        <v>8.8403828630179995E-2</v>
      </c>
      <c r="Z199" s="18">
        <v>9.7226102705360001E-2</v>
      </c>
      <c r="AA199" s="220">
        <v>0.1000805510297</v>
      </c>
      <c r="AB199" s="220">
        <v>9.391223543294E-2</v>
      </c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1" spans="1:46" ht="12.75" x14ac:dyDescent="0.2">
      <c r="A201" s="49" t="s">
        <v>53</v>
      </c>
      <c r="B201" s="50"/>
    </row>
    <row r="202" spans="1:46" s="19" customFormat="1" x14ac:dyDescent="0.2">
      <c r="A202" s="28" t="s">
        <v>517</v>
      </c>
      <c r="B202" s="32"/>
      <c r="C202" s="19">
        <v>615524.18000000005</v>
      </c>
      <c r="D202" s="19">
        <v>4175901.25</v>
      </c>
      <c r="E202" s="19">
        <v>8150506</v>
      </c>
      <c r="F202" s="19">
        <v>10963772.68</v>
      </c>
      <c r="G202" s="19">
        <v>12662443.93</v>
      </c>
      <c r="H202" s="19">
        <v>15427971.84</v>
      </c>
      <c r="I202" s="19">
        <v>17203489.59</v>
      </c>
      <c r="J202" s="19">
        <v>19273290.25</v>
      </c>
      <c r="K202" s="19">
        <v>20889279.43</v>
      </c>
      <c r="L202" s="19">
        <v>21709978.579999998</v>
      </c>
      <c r="M202" s="19">
        <v>24856659.649999999</v>
      </c>
      <c r="N202" s="19">
        <v>24124778.600000001</v>
      </c>
      <c r="O202" s="19">
        <v>25007172.109999999</v>
      </c>
      <c r="P202" s="19">
        <v>26995882.140000001</v>
      </c>
      <c r="Q202" s="19">
        <v>28087555.960000001</v>
      </c>
      <c r="R202" s="19">
        <v>29930332.530000001</v>
      </c>
      <c r="S202" s="19">
        <v>31257086.579999998</v>
      </c>
      <c r="T202" s="19">
        <v>31230926.920000002</v>
      </c>
      <c r="U202" s="19">
        <v>31993627.170000002</v>
      </c>
      <c r="V202" s="19">
        <v>32940953.84</v>
      </c>
      <c r="W202" s="19">
        <v>34311245.880000003</v>
      </c>
      <c r="X202" s="19">
        <v>35019796.990000002</v>
      </c>
      <c r="Y202" s="19">
        <v>37530111.270000003</v>
      </c>
      <c r="Z202" s="19">
        <v>35607105.990000002</v>
      </c>
      <c r="AA202" s="224">
        <v>34737696.049999997</v>
      </c>
      <c r="AB202" s="224">
        <v>36614623.329999998</v>
      </c>
    </row>
    <row r="203" spans="1:46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224">
        <v>0</v>
      </c>
      <c r="AB203" s="224">
        <v>0</v>
      </c>
    </row>
    <row r="204" spans="1:46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224">
        <v>0</v>
      </c>
      <c r="AB204" s="224">
        <v>0</v>
      </c>
    </row>
    <row r="205" spans="1:46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224">
        <v>0</v>
      </c>
      <c r="AB205" s="224">
        <v>0</v>
      </c>
    </row>
    <row r="206" spans="1:46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224">
        <v>0</v>
      </c>
      <c r="AB206" s="224">
        <v>0</v>
      </c>
    </row>
    <row r="207" spans="1:46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224">
        <v>0</v>
      </c>
      <c r="AB207" s="224">
        <v>0</v>
      </c>
    </row>
    <row r="208" spans="1:46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224">
        <v>0</v>
      </c>
      <c r="AB208" s="224">
        <v>0</v>
      </c>
    </row>
    <row r="209" spans="1:28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224">
        <v>0</v>
      </c>
      <c r="AB209" s="224">
        <v>0</v>
      </c>
    </row>
    <row r="210" spans="1:28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224">
        <v>0</v>
      </c>
      <c r="AB210" s="224">
        <v>0</v>
      </c>
    </row>
    <row r="211" spans="1:28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2017.89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224">
        <v>0</v>
      </c>
      <c r="AB211" s="224">
        <v>0</v>
      </c>
    </row>
    <row r="212" spans="1:28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224">
        <v>659.22</v>
      </c>
      <c r="AB212" s="224">
        <v>659.22</v>
      </c>
    </row>
    <row r="213" spans="1:28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224">
        <v>0</v>
      </c>
      <c r="AB213" s="224">
        <v>0</v>
      </c>
    </row>
    <row r="214" spans="1:28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156609.24</v>
      </c>
      <c r="Z214" s="19">
        <v>245090.67</v>
      </c>
      <c r="AA214" s="224">
        <v>275685.76000000001</v>
      </c>
      <c r="AB214" s="224">
        <v>313113.24</v>
      </c>
    </row>
    <row r="215" spans="1:28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224">
        <v>0</v>
      </c>
      <c r="AB215" s="224">
        <v>0</v>
      </c>
    </row>
    <row r="216" spans="1:28" s="19" customFormat="1" x14ac:dyDescent="0.2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224">
        <v>0</v>
      </c>
      <c r="AB216" s="224">
        <v>0</v>
      </c>
    </row>
    <row r="217" spans="1:28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224">
        <v>0</v>
      </c>
      <c r="AB217" s="224">
        <v>0</v>
      </c>
    </row>
    <row r="218" spans="1:28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224">
        <v>1006.57</v>
      </c>
      <c r="AB218" s="224">
        <v>228.87</v>
      </c>
    </row>
    <row r="219" spans="1:28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224">
        <v>0</v>
      </c>
      <c r="AB219" s="224">
        <v>0</v>
      </c>
    </row>
    <row r="220" spans="1:28" s="19" customFormat="1" x14ac:dyDescent="0.2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152.30000000000001</v>
      </c>
      <c r="P220" s="19">
        <v>0</v>
      </c>
      <c r="Q220" s="19">
        <v>0</v>
      </c>
      <c r="R220" s="19">
        <v>56.74</v>
      </c>
      <c r="S220" s="19">
        <v>3112.81</v>
      </c>
      <c r="T220" s="19">
        <v>2965.17</v>
      </c>
      <c r="U220" s="19">
        <v>2868.87</v>
      </c>
      <c r="V220" s="19">
        <v>2779.25</v>
      </c>
      <c r="W220" s="19">
        <v>2684.84</v>
      </c>
      <c r="X220" s="19">
        <v>2588.98</v>
      </c>
      <c r="Y220" s="19">
        <v>0</v>
      </c>
      <c r="Z220" s="19">
        <v>0</v>
      </c>
      <c r="AA220" s="224">
        <v>0</v>
      </c>
      <c r="AB220" s="224">
        <v>0</v>
      </c>
    </row>
    <row r="221" spans="1:28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246627.20000000001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224">
        <v>0</v>
      </c>
      <c r="AB221" s="224">
        <v>0</v>
      </c>
    </row>
    <row r="222" spans="1:28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224">
        <v>0</v>
      </c>
      <c r="AB222" s="224">
        <v>0</v>
      </c>
    </row>
    <row r="223" spans="1:28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4196.34</v>
      </c>
      <c r="P223" s="19">
        <v>74.61</v>
      </c>
      <c r="Q223" s="19">
        <v>0</v>
      </c>
      <c r="R223" s="19">
        <v>0</v>
      </c>
      <c r="S223" s="19">
        <v>0</v>
      </c>
      <c r="T223" s="19">
        <v>49</v>
      </c>
      <c r="U223" s="19">
        <v>2442.14</v>
      </c>
      <c r="V223" s="19">
        <v>2509.7800000000002</v>
      </c>
      <c r="W223" s="19">
        <v>2811.21</v>
      </c>
      <c r="X223" s="19">
        <v>5579.53</v>
      </c>
      <c r="Y223" s="19">
        <v>4573.32</v>
      </c>
      <c r="Z223" s="19">
        <v>4560.8900000000003</v>
      </c>
      <c r="AA223" s="224">
        <v>412.76</v>
      </c>
      <c r="AB223" s="224">
        <v>198.2</v>
      </c>
    </row>
    <row r="224" spans="1:28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-11.78</v>
      </c>
      <c r="T224" s="19">
        <v>-11.78</v>
      </c>
      <c r="U224" s="19">
        <v>-11.78</v>
      </c>
      <c r="V224" s="19">
        <v>64.16</v>
      </c>
      <c r="W224" s="19">
        <v>-11.78</v>
      </c>
      <c r="X224" s="19">
        <v>-11.78</v>
      </c>
      <c r="Y224" s="19">
        <v>-11.78</v>
      </c>
      <c r="Z224" s="19">
        <v>-11.78</v>
      </c>
      <c r="AA224" s="224">
        <v>-12.08</v>
      </c>
      <c r="AB224" s="224">
        <v>-12.08</v>
      </c>
    </row>
    <row r="225" spans="1:28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224">
        <v>0</v>
      </c>
      <c r="AB225" s="224">
        <v>0</v>
      </c>
    </row>
    <row r="226" spans="1:28" s="19" customFormat="1" x14ac:dyDescent="0.2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224">
        <v>0</v>
      </c>
      <c r="AB226" s="224">
        <v>0</v>
      </c>
    </row>
    <row r="227" spans="1:28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224">
        <v>0</v>
      </c>
      <c r="AB227" s="224">
        <v>0</v>
      </c>
    </row>
    <row r="228" spans="1:28" s="19" customFormat="1" x14ac:dyDescent="0.2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8390.2800000000007</v>
      </c>
      <c r="R228" s="19">
        <v>0</v>
      </c>
      <c r="S228" s="19">
        <v>0</v>
      </c>
      <c r="T228" s="19">
        <v>0</v>
      </c>
      <c r="U228" s="19">
        <v>8369.76</v>
      </c>
      <c r="V228" s="19">
        <v>8369.76</v>
      </c>
      <c r="W228" s="19">
        <v>13415.81</v>
      </c>
      <c r="X228" s="19">
        <v>13419.97</v>
      </c>
      <c r="Y228" s="19">
        <v>4954.62</v>
      </c>
      <c r="Z228" s="19">
        <v>4858.5200000000004</v>
      </c>
      <c r="AA228" s="224">
        <v>10094.549999999999</v>
      </c>
      <c r="AB228" s="224">
        <v>17555.34</v>
      </c>
    </row>
    <row r="229" spans="1:28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224">
        <v>0</v>
      </c>
      <c r="AB229" s="224">
        <v>0</v>
      </c>
    </row>
    <row r="230" spans="1:28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224">
        <v>0</v>
      </c>
      <c r="AB230" s="224">
        <v>0</v>
      </c>
    </row>
    <row r="231" spans="1:28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224">
        <v>0</v>
      </c>
      <c r="AB231" s="224">
        <v>0</v>
      </c>
    </row>
    <row r="232" spans="1:28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28481.98</v>
      </c>
      <c r="U232" s="19">
        <v>27880.93</v>
      </c>
      <c r="V232" s="19">
        <v>20988.29</v>
      </c>
      <c r="W232" s="19">
        <v>47598.99</v>
      </c>
      <c r="X232" s="19">
        <v>55529.83</v>
      </c>
      <c r="Y232" s="19">
        <v>62358.06</v>
      </c>
      <c r="Z232" s="19">
        <v>60697.02</v>
      </c>
      <c r="AA232" s="224">
        <v>66218.92</v>
      </c>
      <c r="AB232" s="224">
        <v>74563.42</v>
      </c>
    </row>
    <row r="233" spans="1:28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10836.11</v>
      </c>
      <c r="U233" s="19">
        <v>11125.03</v>
      </c>
      <c r="V233" s="19">
        <v>4821.22</v>
      </c>
      <c r="W233" s="19">
        <v>27568.86</v>
      </c>
      <c r="X233" s="19">
        <v>28173</v>
      </c>
      <c r="Y233" s="19">
        <v>26826.87</v>
      </c>
      <c r="Z233" s="19">
        <v>31533.09</v>
      </c>
      <c r="AA233" s="224">
        <v>30124.49</v>
      </c>
      <c r="AB233" s="224">
        <v>38667.910000000003</v>
      </c>
    </row>
    <row r="234" spans="1:28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17645.87</v>
      </c>
      <c r="U234" s="19">
        <v>16755.900000000001</v>
      </c>
      <c r="V234" s="19">
        <v>16167.07</v>
      </c>
      <c r="W234" s="19">
        <v>20030.13</v>
      </c>
      <c r="X234" s="19">
        <v>27356.83</v>
      </c>
      <c r="Y234" s="19">
        <v>35531.19</v>
      </c>
      <c r="Z234" s="19">
        <v>29163.93</v>
      </c>
      <c r="AA234" s="224">
        <v>36094.43</v>
      </c>
      <c r="AB234" s="224">
        <v>35895.51</v>
      </c>
    </row>
    <row r="235" spans="1:28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224">
        <v>0</v>
      </c>
      <c r="AB235" s="224">
        <v>0</v>
      </c>
    </row>
    <row r="236" spans="1:28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224">
        <v>0</v>
      </c>
      <c r="AB236" s="224">
        <v>0</v>
      </c>
    </row>
    <row r="237" spans="1:28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224">
        <v>0</v>
      </c>
      <c r="AB237" s="224">
        <v>0</v>
      </c>
    </row>
    <row r="238" spans="1:28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224">
        <v>0</v>
      </c>
      <c r="AB238" s="224">
        <v>0</v>
      </c>
    </row>
    <row r="239" spans="1:28" s="19" customFormat="1" x14ac:dyDescent="0.2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224">
        <v>0</v>
      </c>
      <c r="AB239" s="224">
        <v>0</v>
      </c>
    </row>
    <row r="240" spans="1:28" s="19" customFormat="1" x14ac:dyDescent="0.2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3372.32</v>
      </c>
      <c r="V240" s="19">
        <v>0</v>
      </c>
      <c r="W240" s="19">
        <v>0</v>
      </c>
      <c r="X240" s="19">
        <v>0</v>
      </c>
      <c r="Y240" s="19">
        <v>7632.9</v>
      </c>
      <c r="Z240" s="19">
        <v>7807.77</v>
      </c>
      <c r="AA240" s="224">
        <v>5259.65</v>
      </c>
      <c r="AB240" s="224">
        <v>0</v>
      </c>
    </row>
    <row r="241" spans="1:28" s="19" customFormat="1" x14ac:dyDescent="0.2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289.98</v>
      </c>
      <c r="N241" s="19">
        <v>294.02</v>
      </c>
      <c r="O241" s="19">
        <v>272.86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4232.78</v>
      </c>
      <c r="V241" s="19">
        <v>13466.61</v>
      </c>
      <c r="W241" s="19">
        <v>9756.11</v>
      </c>
      <c r="X241" s="19">
        <v>21575.919999999998</v>
      </c>
      <c r="Y241" s="19">
        <v>11367.42</v>
      </c>
      <c r="Z241" s="19">
        <v>11451.5</v>
      </c>
      <c r="AA241" s="224">
        <v>11320.62</v>
      </c>
      <c r="AB241" s="224">
        <v>17498.71</v>
      </c>
    </row>
    <row r="242" spans="1:28" s="19" customFormat="1" x14ac:dyDescent="0.2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224">
        <v>0</v>
      </c>
      <c r="AB242" s="224">
        <v>0</v>
      </c>
    </row>
    <row r="243" spans="1:28" s="19" customFormat="1" x14ac:dyDescent="0.2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4372.79</v>
      </c>
      <c r="Q243" s="19">
        <v>4435.88</v>
      </c>
      <c r="R243" s="19">
        <v>4380.83</v>
      </c>
      <c r="S243" s="19">
        <v>4237.75</v>
      </c>
      <c r="T243" s="19">
        <v>4196.79</v>
      </c>
      <c r="U243" s="19">
        <v>4112.5200000000004</v>
      </c>
      <c r="V243" s="19">
        <v>4607.13</v>
      </c>
      <c r="W243" s="19">
        <v>8095.85</v>
      </c>
      <c r="X243" s="19">
        <v>7924.83</v>
      </c>
      <c r="Y243" s="19">
        <v>22873.07</v>
      </c>
      <c r="Z243" s="19">
        <v>22252.43</v>
      </c>
      <c r="AA243" s="224">
        <v>21942.99</v>
      </c>
      <c r="AB243" s="224">
        <v>32304.83</v>
      </c>
    </row>
    <row r="244" spans="1:28" s="19" customFormat="1" x14ac:dyDescent="0.2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224">
        <v>0</v>
      </c>
      <c r="AB244" s="224">
        <v>0</v>
      </c>
    </row>
    <row r="245" spans="1:28" s="19" customFormat="1" x14ac:dyDescent="0.2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224">
        <v>0</v>
      </c>
      <c r="AB245" s="224">
        <v>0</v>
      </c>
    </row>
    <row r="246" spans="1:28" s="19" customFormat="1" x14ac:dyDescent="0.2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224">
        <v>0</v>
      </c>
      <c r="AB246" s="224">
        <v>0</v>
      </c>
    </row>
    <row r="247" spans="1:28" s="19" customFormat="1" x14ac:dyDescent="0.2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224">
        <v>0</v>
      </c>
      <c r="AB247" s="224">
        <v>0</v>
      </c>
    </row>
    <row r="248" spans="1:28" s="19" customFormat="1" x14ac:dyDescent="0.2">
      <c r="A248" s="28" t="s">
        <v>561</v>
      </c>
      <c r="B248" s="32"/>
      <c r="C248" s="19">
        <v>0</v>
      </c>
      <c r="D248" s="19">
        <v>6309.16</v>
      </c>
      <c r="E248" s="19">
        <v>110646.21</v>
      </c>
      <c r="F248" s="19">
        <v>335197.19</v>
      </c>
      <c r="G248" s="19">
        <v>474713.59</v>
      </c>
      <c r="H248" s="19">
        <v>445908.71</v>
      </c>
      <c r="I248" s="19">
        <v>605231.31000000006</v>
      </c>
      <c r="J248" s="19">
        <v>705303.25</v>
      </c>
      <c r="K248" s="19">
        <v>625859.61</v>
      </c>
      <c r="L248" s="19">
        <v>866754.01</v>
      </c>
      <c r="M248" s="19">
        <v>678157.86</v>
      </c>
      <c r="N248" s="19">
        <v>790199.35</v>
      </c>
      <c r="O248" s="19">
        <v>133666.07</v>
      </c>
      <c r="P248" s="19">
        <v>257019.42</v>
      </c>
      <c r="Q248" s="19">
        <v>200482.51</v>
      </c>
      <c r="R248" s="19">
        <v>132150.51999999999</v>
      </c>
      <c r="S248" s="19">
        <v>92344.15</v>
      </c>
      <c r="T248" s="19">
        <v>199142.22</v>
      </c>
      <c r="U248" s="19">
        <v>306418.06</v>
      </c>
      <c r="V248" s="19">
        <v>259065.82</v>
      </c>
      <c r="W248" s="19">
        <v>212140.16</v>
      </c>
      <c r="X248" s="19">
        <v>188204.38</v>
      </c>
      <c r="Y248" s="19">
        <v>207064.8</v>
      </c>
      <c r="Z248" s="19">
        <v>296123.62</v>
      </c>
      <c r="AA248" s="224">
        <v>242760.2</v>
      </c>
      <c r="AB248" s="224">
        <v>211418.43</v>
      </c>
    </row>
    <row r="249" spans="1:28" s="19" customFormat="1" x14ac:dyDescent="0.2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224">
        <v>0</v>
      </c>
      <c r="AB249" s="224">
        <v>0</v>
      </c>
    </row>
    <row r="250" spans="1:28" s="19" customFormat="1" x14ac:dyDescent="0.2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7431.15</v>
      </c>
      <c r="J250" s="19">
        <v>14288.68</v>
      </c>
      <c r="K250" s="19">
        <v>24668.18</v>
      </c>
      <c r="L250" s="19">
        <v>48761.25</v>
      </c>
      <c r="M250" s="19">
        <v>102414.08</v>
      </c>
      <c r="N250" s="19">
        <v>121775.81</v>
      </c>
      <c r="O250" s="19">
        <v>116079.24</v>
      </c>
      <c r="P250" s="19">
        <v>96434.57</v>
      </c>
      <c r="Q250" s="19">
        <v>161826.10999999999</v>
      </c>
      <c r="R250" s="19">
        <v>262167.32</v>
      </c>
      <c r="S250" s="19">
        <v>303413.73</v>
      </c>
      <c r="T250" s="19">
        <v>247353.26</v>
      </c>
      <c r="U250" s="19">
        <v>138794.48000000001</v>
      </c>
      <c r="V250" s="19">
        <v>190002.81</v>
      </c>
      <c r="W250" s="19">
        <v>273319.67</v>
      </c>
      <c r="X250" s="19">
        <v>322670.34000000003</v>
      </c>
      <c r="Y250" s="19">
        <v>243786.48</v>
      </c>
      <c r="Z250" s="19">
        <v>264315.19</v>
      </c>
      <c r="AA250" s="224">
        <v>252943.4</v>
      </c>
      <c r="AB250" s="224">
        <v>293603.8</v>
      </c>
    </row>
    <row r="251" spans="1:28" s="19" customFormat="1" x14ac:dyDescent="0.2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990.39</v>
      </c>
      <c r="I251" s="19">
        <v>1013.76</v>
      </c>
      <c r="J251" s="19">
        <v>1226.9000000000001</v>
      </c>
      <c r="K251" s="19">
        <v>5787.2</v>
      </c>
      <c r="L251" s="19">
        <v>141359.28</v>
      </c>
      <c r="M251" s="19">
        <v>148423.12</v>
      </c>
      <c r="N251" s="19">
        <v>151726.20000000001</v>
      </c>
      <c r="O251" s="19">
        <v>190134.8</v>
      </c>
      <c r="P251" s="19">
        <v>240121.85</v>
      </c>
      <c r="Q251" s="19">
        <v>271234.75</v>
      </c>
      <c r="R251" s="19">
        <v>306007.88</v>
      </c>
      <c r="S251" s="19">
        <v>345533.77</v>
      </c>
      <c r="T251" s="19">
        <v>425979.27</v>
      </c>
      <c r="U251" s="19">
        <v>581175.97</v>
      </c>
      <c r="V251" s="19">
        <v>647150.06000000006</v>
      </c>
      <c r="W251" s="19">
        <v>708657.27</v>
      </c>
      <c r="X251" s="19">
        <v>747134.49</v>
      </c>
      <c r="Y251" s="19">
        <v>982671.48</v>
      </c>
      <c r="Z251" s="19">
        <v>1029306.91</v>
      </c>
      <c r="AA251" s="224">
        <v>1226572.3600000001</v>
      </c>
      <c r="AB251" s="224">
        <v>1313561.31</v>
      </c>
    </row>
    <row r="252" spans="1:28" s="19" customFormat="1" x14ac:dyDescent="0.2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224">
        <v>0</v>
      </c>
      <c r="AB252" s="224">
        <v>0</v>
      </c>
    </row>
    <row r="253" spans="1:28" s="17" customFormat="1" ht="12.75" x14ac:dyDescent="0.2">
      <c r="A253" s="68" t="s">
        <v>92</v>
      </c>
      <c r="B253" s="37"/>
      <c r="AA253" s="218"/>
      <c r="AB253" s="218"/>
    </row>
    <row r="254" spans="1:28" s="17" customFormat="1" x14ac:dyDescent="0.2">
      <c r="A254" s="36" t="s">
        <v>566</v>
      </c>
      <c r="B254" s="37"/>
      <c r="C254" s="17">
        <v>4132</v>
      </c>
      <c r="D254" s="17">
        <v>9050</v>
      </c>
      <c r="E254" s="17">
        <v>11991</v>
      </c>
      <c r="F254" s="17">
        <v>14038</v>
      </c>
      <c r="G254" s="17">
        <v>15935</v>
      </c>
      <c r="H254" s="17">
        <v>17835</v>
      </c>
      <c r="I254" s="17">
        <v>20055</v>
      </c>
      <c r="J254" s="17">
        <v>21794</v>
      </c>
      <c r="K254" s="17">
        <v>24003</v>
      </c>
      <c r="L254" s="17">
        <v>25414</v>
      </c>
      <c r="M254" s="17">
        <v>26813</v>
      </c>
      <c r="N254" s="17">
        <v>28105</v>
      </c>
      <c r="O254" s="17">
        <v>28782</v>
      </c>
      <c r="P254" s="17">
        <v>31511</v>
      </c>
      <c r="Q254" s="17">
        <v>33038</v>
      </c>
      <c r="R254" s="17">
        <v>34491</v>
      </c>
      <c r="S254" s="17">
        <v>35595</v>
      </c>
      <c r="T254" s="17">
        <v>36362</v>
      </c>
      <c r="U254" s="17">
        <v>37400</v>
      </c>
      <c r="V254" s="17">
        <v>39105</v>
      </c>
      <c r="W254" s="17">
        <v>40405</v>
      </c>
      <c r="X254" s="17">
        <v>41370</v>
      </c>
      <c r="Y254" s="17">
        <v>42150</v>
      </c>
      <c r="Z254" s="17">
        <v>42957</v>
      </c>
      <c r="AA254" s="218">
        <v>43971</v>
      </c>
      <c r="AB254" s="218">
        <v>45143</v>
      </c>
    </row>
    <row r="255" spans="1:28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218">
        <v>0</v>
      </c>
      <c r="AB255" s="218">
        <v>0</v>
      </c>
    </row>
    <row r="256" spans="1:28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218">
        <v>0</v>
      </c>
      <c r="AB256" s="218">
        <v>0</v>
      </c>
    </row>
    <row r="257" spans="1:28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218">
        <v>0</v>
      </c>
      <c r="AB257" s="218">
        <v>0</v>
      </c>
    </row>
    <row r="258" spans="1:28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218">
        <v>0</v>
      </c>
      <c r="AB258" s="218">
        <v>0</v>
      </c>
    </row>
    <row r="259" spans="1:28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218">
        <v>0</v>
      </c>
      <c r="AB259" s="218">
        <v>0</v>
      </c>
    </row>
    <row r="260" spans="1:28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218">
        <v>0</v>
      </c>
      <c r="AB260" s="218">
        <v>0</v>
      </c>
    </row>
    <row r="261" spans="1:28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218">
        <v>0</v>
      </c>
      <c r="AB261" s="218">
        <v>0</v>
      </c>
    </row>
    <row r="262" spans="1:28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218">
        <v>0</v>
      </c>
      <c r="AB262" s="218">
        <v>0</v>
      </c>
    </row>
    <row r="263" spans="1:28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1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218">
        <v>0</v>
      </c>
      <c r="AB263" s="218">
        <v>0</v>
      </c>
    </row>
    <row r="264" spans="1:28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218">
        <v>1</v>
      </c>
      <c r="AB264" s="218">
        <v>1</v>
      </c>
    </row>
    <row r="265" spans="1:28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218">
        <v>0</v>
      </c>
      <c r="AB265" s="218">
        <v>0</v>
      </c>
    </row>
    <row r="266" spans="1:28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52</v>
      </c>
      <c r="Z266" s="17">
        <v>68</v>
      </c>
      <c r="AA266" s="218">
        <v>72</v>
      </c>
      <c r="AB266" s="218">
        <v>76</v>
      </c>
    </row>
    <row r="267" spans="1:28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218">
        <v>0</v>
      </c>
      <c r="AB267" s="218">
        <v>0</v>
      </c>
    </row>
    <row r="268" spans="1:28" s="17" customFormat="1" x14ac:dyDescent="0.2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218">
        <v>0</v>
      </c>
      <c r="AB268" s="218">
        <v>0</v>
      </c>
    </row>
    <row r="269" spans="1:28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218">
        <v>0</v>
      </c>
      <c r="AB269" s="218">
        <v>0</v>
      </c>
    </row>
    <row r="270" spans="1:28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218">
        <v>1</v>
      </c>
      <c r="AB270" s="218">
        <v>2</v>
      </c>
    </row>
    <row r="271" spans="1:28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218">
        <v>0</v>
      </c>
      <c r="AB271" s="218">
        <v>0</v>
      </c>
    </row>
    <row r="272" spans="1:28" s="17" customFormat="1" x14ac:dyDescent="0.2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1</v>
      </c>
      <c r="P272" s="17">
        <v>0</v>
      </c>
      <c r="Q272" s="17">
        <v>0</v>
      </c>
      <c r="R272" s="17">
        <v>1</v>
      </c>
      <c r="S272" s="17">
        <v>2</v>
      </c>
      <c r="T272" s="17">
        <v>3</v>
      </c>
      <c r="U272" s="17">
        <v>2</v>
      </c>
      <c r="V272" s="17">
        <v>2</v>
      </c>
      <c r="W272" s="17">
        <v>2</v>
      </c>
      <c r="X272" s="17">
        <v>2</v>
      </c>
      <c r="Y272" s="17">
        <v>1</v>
      </c>
      <c r="Z272" s="17">
        <v>1</v>
      </c>
      <c r="AA272" s="218">
        <v>1</v>
      </c>
      <c r="AB272" s="218">
        <v>1</v>
      </c>
    </row>
    <row r="273" spans="1:28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941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218">
        <v>0</v>
      </c>
      <c r="AB273" s="218">
        <v>0</v>
      </c>
    </row>
    <row r="274" spans="1:28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218">
        <v>0</v>
      </c>
      <c r="AB274" s="218">
        <v>0</v>
      </c>
    </row>
    <row r="275" spans="1:28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7">
        <v>1</v>
      </c>
      <c r="O275" s="17">
        <v>3</v>
      </c>
      <c r="P275" s="17">
        <v>2</v>
      </c>
      <c r="Q275" s="17">
        <v>2</v>
      </c>
      <c r="R275" s="17">
        <v>2</v>
      </c>
      <c r="S275" s="17">
        <v>4</v>
      </c>
      <c r="T275" s="17">
        <v>5</v>
      </c>
      <c r="U275" s="17">
        <v>7</v>
      </c>
      <c r="V275" s="17">
        <v>6</v>
      </c>
      <c r="W275" s="17">
        <v>8</v>
      </c>
      <c r="X275" s="17">
        <v>8</v>
      </c>
      <c r="Y275" s="17">
        <v>8</v>
      </c>
      <c r="Z275" s="17">
        <v>9</v>
      </c>
      <c r="AA275" s="218">
        <v>5</v>
      </c>
      <c r="AB275" s="218">
        <v>6</v>
      </c>
    </row>
    <row r="276" spans="1:28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1</v>
      </c>
      <c r="F276" s="17">
        <v>1</v>
      </c>
      <c r="G276" s="17">
        <v>1</v>
      </c>
      <c r="H276" s="17">
        <v>1</v>
      </c>
      <c r="I276" s="17">
        <v>1</v>
      </c>
      <c r="J276" s="17">
        <v>1</v>
      </c>
      <c r="K276" s="17">
        <v>4</v>
      </c>
      <c r="L276" s="17">
        <v>4</v>
      </c>
      <c r="M276" s="17">
        <v>7</v>
      </c>
      <c r="N276" s="17">
        <v>9</v>
      </c>
      <c r="O276" s="17">
        <v>10</v>
      </c>
      <c r="P276" s="17">
        <v>11</v>
      </c>
      <c r="Q276" s="17">
        <v>15</v>
      </c>
      <c r="R276" s="17">
        <v>17</v>
      </c>
      <c r="S276" s="17">
        <v>22</v>
      </c>
      <c r="T276" s="17">
        <v>26</v>
      </c>
      <c r="U276" s="17">
        <v>26</v>
      </c>
      <c r="V276" s="17">
        <v>30</v>
      </c>
      <c r="W276" s="17">
        <v>34</v>
      </c>
      <c r="X276" s="17">
        <v>38</v>
      </c>
      <c r="Y276" s="17">
        <v>41</v>
      </c>
      <c r="Z276" s="17">
        <v>42</v>
      </c>
      <c r="AA276" s="218">
        <v>47</v>
      </c>
      <c r="AB276" s="218">
        <v>57</v>
      </c>
    </row>
    <row r="277" spans="1:28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218">
        <v>0</v>
      </c>
      <c r="AB277" s="218">
        <v>0</v>
      </c>
    </row>
    <row r="278" spans="1:28" s="17" customFormat="1" x14ac:dyDescent="0.2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218">
        <v>0</v>
      </c>
      <c r="AB278" s="218">
        <v>0</v>
      </c>
    </row>
    <row r="279" spans="1:28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218">
        <v>0</v>
      </c>
      <c r="AB279" s="218">
        <v>0</v>
      </c>
    </row>
    <row r="280" spans="1:28" s="17" customFormat="1" x14ac:dyDescent="0.2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1</v>
      </c>
      <c r="R280" s="17">
        <v>0</v>
      </c>
      <c r="S280" s="17">
        <v>0</v>
      </c>
      <c r="T280" s="17">
        <v>0</v>
      </c>
      <c r="U280" s="17">
        <v>1</v>
      </c>
      <c r="V280" s="17">
        <v>1</v>
      </c>
      <c r="W280" s="17">
        <v>2</v>
      </c>
      <c r="X280" s="17">
        <v>2</v>
      </c>
      <c r="Y280" s="17">
        <v>1</v>
      </c>
      <c r="Z280" s="17">
        <v>1</v>
      </c>
      <c r="AA280" s="218">
        <v>2</v>
      </c>
      <c r="AB280" s="218">
        <v>4</v>
      </c>
    </row>
    <row r="281" spans="1:28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218">
        <v>0</v>
      </c>
      <c r="AB281" s="218">
        <v>0</v>
      </c>
    </row>
    <row r="282" spans="1:28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218">
        <v>0</v>
      </c>
      <c r="AB282" s="218">
        <v>0</v>
      </c>
    </row>
    <row r="283" spans="1:28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218">
        <v>0</v>
      </c>
      <c r="AB283" s="218">
        <v>0</v>
      </c>
    </row>
    <row r="284" spans="1:28" s="17" customFormat="1" x14ac:dyDescent="0.2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2</v>
      </c>
      <c r="K284" s="17">
        <v>1</v>
      </c>
      <c r="L284" s="17">
        <v>1</v>
      </c>
      <c r="M284" s="17">
        <v>2</v>
      </c>
      <c r="N284" s="17">
        <v>2</v>
      </c>
      <c r="O284" s="17">
        <v>3</v>
      </c>
      <c r="P284" s="17">
        <v>3</v>
      </c>
      <c r="Q284" s="17">
        <v>4</v>
      </c>
      <c r="R284" s="17">
        <v>4</v>
      </c>
      <c r="S284" s="17">
        <v>5</v>
      </c>
      <c r="T284" s="17">
        <v>11</v>
      </c>
      <c r="U284" s="17">
        <v>12</v>
      </c>
      <c r="V284" s="17">
        <v>11</v>
      </c>
      <c r="W284" s="17">
        <v>13</v>
      </c>
      <c r="X284" s="17">
        <v>14</v>
      </c>
      <c r="Y284" s="17">
        <v>13</v>
      </c>
      <c r="Z284" s="17">
        <v>14</v>
      </c>
      <c r="AA284" s="218">
        <v>20</v>
      </c>
      <c r="AB284" s="218">
        <v>22</v>
      </c>
    </row>
    <row r="285" spans="1:28" s="17" customFormat="1" x14ac:dyDescent="0.2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3</v>
      </c>
      <c r="U285" s="17">
        <v>3</v>
      </c>
      <c r="V285" s="17">
        <v>2</v>
      </c>
      <c r="W285" s="17">
        <v>5</v>
      </c>
      <c r="X285" s="17">
        <v>5</v>
      </c>
      <c r="Y285" s="17">
        <v>3</v>
      </c>
      <c r="Z285" s="17">
        <v>4</v>
      </c>
      <c r="AA285" s="218">
        <v>5</v>
      </c>
      <c r="AB285" s="218">
        <v>6</v>
      </c>
    </row>
    <row r="286" spans="1:28" s="17" customFormat="1" x14ac:dyDescent="0.2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2</v>
      </c>
      <c r="J286" s="17">
        <v>2</v>
      </c>
      <c r="K286" s="17">
        <v>1</v>
      </c>
      <c r="L286" s="17">
        <v>0</v>
      </c>
      <c r="M286" s="17">
        <v>1</v>
      </c>
      <c r="N286" s="17">
        <v>1</v>
      </c>
      <c r="O286" s="17">
        <v>2</v>
      </c>
      <c r="P286" s="17">
        <v>2</v>
      </c>
      <c r="Q286" s="17">
        <v>2</v>
      </c>
      <c r="R286" s="17">
        <v>1</v>
      </c>
      <c r="S286" s="17">
        <v>2</v>
      </c>
      <c r="T286" s="17">
        <v>4</v>
      </c>
      <c r="U286" s="17">
        <v>5</v>
      </c>
      <c r="V286" s="17">
        <v>5</v>
      </c>
      <c r="W286" s="17">
        <v>3</v>
      </c>
      <c r="X286" s="17">
        <v>4</v>
      </c>
      <c r="Y286" s="17">
        <v>5</v>
      </c>
      <c r="Z286" s="17">
        <v>4</v>
      </c>
      <c r="AA286" s="218">
        <v>9</v>
      </c>
      <c r="AB286" s="218">
        <v>10</v>
      </c>
    </row>
    <row r="287" spans="1:28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1</v>
      </c>
      <c r="M287" s="17">
        <v>1</v>
      </c>
      <c r="N287" s="17">
        <v>1</v>
      </c>
      <c r="O287" s="17">
        <v>1</v>
      </c>
      <c r="P287" s="17">
        <v>1</v>
      </c>
      <c r="Q287" s="17">
        <v>2</v>
      </c>
      <c r="R287" s="17">
        <v>3</v>
      </c>
      <c r="S287" s="17">
        <v>3</v>
      </c>
      <c r="T287" s="17">
        <v>4</v>
      </c>
      <c r="U287" s="17">
        <v>4</v>
      </c>
      <c r="V287" s="17">
        <v>4</v>
      </c>
      <c r="W287" s="17">
        <v>5</v>
      </c>
      <c r="X287" s="17">
        <v>5</v>
      </c>
      <c r="Y287" s="17">
        <v>5</v>
      </c>
      <c r="Z287" s="17">
        <v>6</v>
      </c>
      <c r="AA287" s="218">
        <v>6</v>
      </c>
      <c r="AB287" s="218">
        <v>6</v>
      </c>
    </row>
    <row r="288" spans="1:28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218">
        <v>0</v>
      </c>
      <c r="AB288" s="218">
        <v>0</v>
      </c>
    </row>
    <row r="289" spans="1:28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218">
        <v>0</v>
      </c>
      <c r="AB289" s="218">
        <v>0</v>
      </c>
    </row>
    <row r="290" spans="1:28" s="17" customFormat="1" x14ac:dyDescent="0.2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218">
        <v>0</v>
      </c>
      <c r="AB290" s="218">
        <v>0</v>
      </c>
    </row>
    <row r="291" spans="1:28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218">
        <v>0</v>
      </c>
      <c r="AB291" s="218">
        <v>0</v>
      </c>
    </row>
    <row r="292" spans="1:28" s="17" customFormat="1" x14ac:dyDescent="0.2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1</v>
      </c>
      <c r="R292" s="17">
        <v>1</v>
      </c>
      <c r="S292" s="17">
        <v>1</v>
      </c>
      <c r="T292" s="17">
        <v>1</v>
      </c>
      <c r="U292" s="17">
        <v>2</v>
      </c>
      <c r="V292" s="17">
        <v>1</v>
      </c>
      <c r="W292" s="17">
        <v>1</v>
      </c>
      <c r="X292" s="17">
        <v>1</v>
      </c>
      <c r="Y292" s="17">
        <v>2</v>
      </c>
      <c r="Z292" s="17">
        <v>2</v>
      </c>
      <c r="AA292" s="218">
        <v>2</v>
      </c>
      <c r="AB292" s="218">
        <v>1</v>
      </c>
    </row>
    <row r="293" spans="1:28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1</v>
      </c>
      <c r="N293" s="17">
        <v>1</v>
      </c>
      <c r="O293" s="17">
        <v>1</v>
      </c>
      <c r="P293" s="17">
        <v>1</v>
      </c>
      <c r="Q293" s="17">
        <v>1</v>
      </c>
      <c r="R293" s="17">
        <v>1</v>
      </c>
      <c r="S293" s="17">
        <v>1</v>
      </c>
      <c r="T293" s="17">
        <v>1</v>
      </c>
      <c r="U293" s="17">
        <v>3</v>
      </c>
      <c r="V293" s="17">
        <v>3</v>
      </c>
      <c r="W293" s="17">
        <v>2</v>
      </c>
      <c r="X293" s="17">
        <v>4</v>
      </c>
      <c r="Y293" s="17">
        <v>3</v>
      </c>
      <c r="Z293" s="17">
        <v>3</v>
      </c>
      <c r="AA293" s="218">
        <v>3</v>
      </c>
      <c r="AB293" s="218">
        <v>4</v>
      </c>
    </row>
    <row r="294" spans="1:28" s="17" customFormat="1" x14ac:dyDescent="0.2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7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  <c r="AA294" s="218">
        <v>0</v>
      </c>
      <c r="AB294" s="218">
        <v>0</v>
      </c>
    </row>
    <row r="295" spans="1:28" s="17" customFormat="1" x14ac:dyDescent="0.2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1</v>
      </c>
      <c r="Q295" s="17">
        <v>1</v>
      </c>
      <c r="R295" s="17">
        <v>1</v>
      </c>
      <c r="S295" s="17">
        <v>1</v>
      </c>
      <c r="T295" s="17">
        <v>1</v>
      </c>
      <c r="U295" s="17">
        <v>1</v>
      </c>
      <c r="V295" s="17">
        <v>2</v>
      </c>
      <c r="W295" s="17">
        <v>3</v>
      </c>
      <c r="X295" s="17">
        <v>3</v>
      </c>
      <c r="Y295" s="17">
        <v>5</v>
      </c>
      <c r="Z295" s="17">
        <v>5</v>
      </c>
      <c r="AA295" s="218">
        <v>5</v>
      </c>
      <c r="AB295" s="218">
        <v>7</v>
      </c>
    </row>
    <row r="296" spans="1:28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218">
        <v>0</v>
      </c>
      <c r="AB296" s="218">
        <v>0</v>
      </c>
    </row>
    <row r="297" spans="1:28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218">
        <v>0</v>
      </c>
      <c r="AB297" s="218">
        <v>0</v>
      </c>
    </row>
    <row r="298" spans="1:28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218">
        <v>0</v>
      </c>
      <c r="AB298" s="218">
        <v>0</v>
      </c>
    </row>
    <row r="299" spans="1:28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1</v>
      </c>
      <c r="Z299" s="17">
        <v>1</v>
      </c>
      <c r="AA299" s="218">
        <v>1</v>
      </c>
      <c r="AB299" s="218">
        <v>1</v>
      </c>
    </row>
    <row r="300" spans="1:28" s="17" customFormat="1" x14ac:dyDescent="0.2">
      <c r="A300" s="36" t="s">
        <v>611</v>
      </c>
      <c r="B300" s="37"/>
      <c r="C300" s="17">
        <v>0</v>
      </c>
      <c r="D300" s="17">
        <v>4</v>
      </c>
      <c r="E300" s="17">
        <v>77</v>
      </c>
      <c r="F300" s="17">
        <v>131</v>
      </c>
      <c r="G300" s="17">
        <v>185</v>
      </c>
      <c r="H300" s="17">
        <v>181</v>
      </c>
      <c r="I300" s="17">
        <v>186</v>
      </c>
      <c r="J300" s="17">
        <v>209</v>
      </c>
      <c r="K300" s="17">
        <v>177</v>
      </c>
      <c r="L300" s="17">
        <v>342</v>
      </c>
      <c r="M300" s="17">
        <v>239</v>
      </c>
      <c r="N300" s="17">
        <v>303</v>
      </c>
      <c r="O300" s="17">
        <v>31</v>
      </c>
      <c r="P300" s="17">
        <v>44</v>
      </c>
      <c r="Q300" s="17">
        <v>40</v>
      </c>
      <c r="R300" s="17">
        <v>55</v>
      </c>
      <c r="S300" s="17">
        <v>49</v>
      </c>
      <c r="T300" s="17">
        <v>50</v>
      </c>
      <c r="U300" s="17">
        <v>62</v>
      </c>
      <c r="V300" s="17">
        <v>56</v>
      </c>
      <c r="W300" s="17">
        <v>66</v>
      </c>
      <c r="X300" s="17">
        <v>61</v>
      </c>
      <c r="Y300" s="17">
        <v>63</v>
      </c>
      <c r="Z300" s="17">
        <v>80</v>
      </c>
      <c r="AA300" s="218">
        <v>76</v>
      </c>
      <c r="AB300" s="218">
        <v>55</v>
      </c>
    </row>
    <row r="301" spans="1:28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218">
        <v>0</v>
      </c>
      <c r="AB301" s="218">
        <v>0</v>
      </c>
    </row>
    <row r="302" spans="1:28" s="17" customFormat="1" x14ac:dyDescent="0.2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1</v>
      </c>
      <c r="J302" s="17">
        <v>5</v>
      </c>
      <c r="K302" s="17">
        <v>8</v>
      </c>
      <c r="L302" s="17">
        <v>10</v>
      </c>
      <c r="M302" s="17">
        <v>17</v>
      </c>
      <c r="N302" s="17">
        <v>25</v>
      </c>
      <c r="O302" s="17">
        <v>27</v>
      </c>
      <c r="P302" s="17">
        <v>25</v>
      </c>
      <c r="Q302" s="17">
        <v>34</v>
      </c>
      <c r="R302" s="17">
        <v>45</v>
      </c>
      <c r="S302" s="17">
        <v>56</v>
      </c>
      <c r="T302" s="17">
        <v>59</v>
      </c>
      <c r="U302" s="17">
        <v>52</v>
      </c>
      <c r="V302" s="17">
        <v>59</v>
      </c>
      <c r="W302" s="17">
        <v>65</v>
      </c>
      <c r="X302" s="17">
        <v>76</v>
      </c>
      <c r="Y302" s="17">
        <v>77</v>
      </c>
      <c r="Z302" s="17">
        <v>83</v>
      </c>
      <c r="AA302" s="218">
        <v>85</v>
      </c>
      <c r="AB302" s="218">
        <v>98</v>
      </c>
    </row>
    <row r="303" spans="1:28" s="17" customFormat="1" x14ac:dyDescent="0.2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1</v>
      </c>
      <c r="I303" s="17">
        <v>1</v>
      </c>
      <c r="J303" s="17">
        <v>2</v>
      </c>
      <c r="K303" s="17">
        <v>5</v>
      </c>
      <c r="L303" s="17">
        <v>15</v>
      </c>
      <c r="M303" s="17">
        <v>19</v>
      </c>
      <c r="N303" s="17">
        <v>23</v>
      </c>
      <c r="O303" s="17">
        <v>33</v>
      </c>
      <c r="P303" s="17">
        <v>45</v>
      </c>
      <c r="Q303" s="17">
        <v>53</v>
      </c>
      <c r="R303" s="17">
        <v>62</v>
      </c>
      <c r="S303" s="17">
        <v>69</v>
      </c>
      <c r="T303" s="17">
        <v>82</v>
      </c>
      <c r="U303" s="17">
        <v>102</v>
      </c>
      <c r="V303" s="17">
        <v>116</v>
      </c>
      <c r="W303" s="17">
        <v>132</v>
      </c>
      <c r="X303" s="17">
        <v>142</v>
      </c>
      <c r="Y303" s="17">
        <v>175</v>
      </c>
      <c r="Z303" s="17">
        <v>187</v>
      </c>
      <c r="AA303" s="218">
        <v>222</v>
      </c>
      <c r="AB303" s="218">
        <v>243</v>
      </c>
    </row>
    <row r="304" spans="1:28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218">
        <v>0</v>
      </c>
      <c r="AB304" s="218">
        <v>0</v>
      </c>
    </row>
    <row r="305" spans="1:46" ht="12.75" x14ac:dyDescent="0.2">
      <c r="A305" s="49" t="s">
        <v>131</v>
      </c>
      <c r="B305" s="50"/>
    </row>
    <row r="306" spans="1:46" x14ac:dyDescent="0.2">
      <c r="A306" s="16" t="s">
        <v>132</v>
      </c>
    </row>
    <row r="307" spans="1:46" x14ac:dyDescent="0.2">
      <c r="A307" s="16" t="s">
        <v>133</v>
      </c>
      <c r="C307" s="18">
        <v>3.9087010359200003E-4</v>
      </c>
      <c r="D307" s="18">
        <v>6.1095013151190002E-3</v>
      </c>
      <c r="E307" s="18">
        <v>3.8442337331050002E-3</v>
      </c>
      <c r="F307" s="18">
        <v>4.1087099562289999E-3</v>
      </c>
      <c r="G307" s="18">
        <v>4.3041959353780001E-3</v>
      </c>
      <c r="H307" s="18">
        <v>4.2853925847390001E-3</v>
      </c>
      <c r="I307" s="18">
        <v>3.252645118731E-3</v>
      </c>
      <c r="J307" s="18">
        <v>2.1448858455680002E-3</v>
      </c>
      <c r="K307" s="18">
        <v>1.3422696732940001E-3</v>
      </c>
      <c r="L307" s="18">
        <v>1.4006439030280001E-3</v>
      </c>
      <c r="M307" s="18">
        <v>8.5518913909600003E-4</v>
      </c>
      <c r="N307" s="18">
        <v>1.3245198764429999E-3</v>
      </c>
      <c r="O307" s="18">
        <v>9.7984465743900006E-4</v>
      </c>
      <c r="P307" s="18">
        <v>8.5231692607299996E-4</v>
      </c>
      <c r="Q307" s="18">
        <v>1.2756865231010001E-3</v>
      </c>
      <c r="R307" s="18">
        <v>1.3030727579190001E-3</v>
      </c>
      <c r="S307" s="18">
        <v>9.9538448010200002E-4</v>
      </c>
      <c r="T307" s="18">
        <v>1.215547488847E-3</v>
      </c>
      <c r="U307" s="18">
        <v>1.1383258006860001E-3</v>
      </c>
      <c r="V307" s="18">
        <v>7.9899301969100004E-4</v>
      </c>
      <c r="W307" s="18">
        <v>9.9305110532800001E-4</v>
      </c>
      <c r="X307" s="18">
        <v>9.5310154907899997E-4</v>
      </c>
      <c r="Y307" s="18">
        <v>8.0465443993099997E-4</v>
      </c>
      <c r="Z307" s="18">
        <v>1.302787189888E-3</v>
      </c>
      <c r="AA307" s="220">
        <v>1.558186054643E-3</v>
      </c>
      <c r="AB307" s="220">
        <v>1.2492429503080001E-3</v>
      </c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</row>
    <row r="308" spans="1:46" x14ac:dyDescent="0.2">
      <c r="A308" s="16" t="s">
        <v>134</v>
      </c>
      <c r="C308" s="18">
        <v>0</v>
      </c>
      <c r="D308" s="18">
        <v>1.37384885903E-2</v>
      </c>
      <c r="E308" s="18">
        <v>0.1028450303786</v>
      </c>
      <c r="F308" s="18">
        <v>3.0339181708080002E-3</v>
      </c>
      <c r="G308" s="18">
        <v>1.0181951445459999E-3</v>
      </c>
      <c r="H308" s="18">
        <v>1.1577830601729999E-3</v>
      </c>
      <c r="I308" s="18">
        <v>1.7047856301830001E-3</v>
      </c>
      <c r="J308" s="18">
        <v>1.6444082300889999E-3</v>
      </c>
      <c r="K308" s="18">
        <v>1.445936803514E-3</v>
      </c>
      <c r="L308" s="18">
        <v>1.546573668069E-2</v>
      </c>
      <c r="M308" s="18">
        <v>2.4096053837079998E-3</v>
      </c>
      <c r="N308" s="18">
        <v>1.9428627268779999E-3</v>
      </c>
      <c r="O308" s="18">
        <v>1.9932826828299999E-3</v>
      </c>
      <c r="P308" s="18">
        <v>2.8944211545429998E-3</v>
      </c>
      <c r="Q308" s="18">
        <v>2.1541422857149998E-3</v>
      </c>
      <c r="R308" s="18">
        <v>2.40035172058E-3</v>
      </c>
      <c r="S308" s="18">
        <v>2.4021597430989999E-3</v>
      </c>
      <c r="T308" s="18">
        <v>1.756209628854E-3</v>
      </c>
      <c r="U308" s="18">
        <v>1.1629199086269999E-3</v>
      </c>
      <c r="V308" s="18">
        <v>1.6768994544409999E-3</v>
      </c>
      <c r="W308" s="18">
        <v>2.1973578661980001E-3</v>
      </c>
      <c r="X308" s="18">
        <v>1.903259582807E-3</v>
      </c>
      <c r="Y308" s="18">
        <v>1.354344261284E-3</v>
      </c>
      <c r="Z308" s="18">
        <v>1.002718125758E-3</v>
      </c>
      <c r="AA308" s="220">
        <v>1.0427094389770001E-3</v>
      </c>
      <c r="AB308" s="220">
        <v>9.2383519992499997E-4</v>
      </c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</row>
    <row r="309" spans="1:46" x14ac:dyDescent="0.2">
      <c r="A309" s="16" t="s">
        <v>629</v>
      </c>
      <c r="C309" s="18">
        <v>0</v>
      </c>
      <c r="D309" s="18">
        <v>1.43983669153E-4</v>
      </c>
      <c r="E309" s="18">
        <v>2.4516071711499999E-4</v>
      </c>
      <c r="F309" s="18">
        <v>1.2179694395500001E-4</v>
      </c>
      <c r="G309" s="18">
        <v>0</v>
      </c>
      <c r="H309" s="18">
        <v>1.5674806119999999E-5</v>
      </c>
      <c r="I309" s="18">
        <v>0</v>
      </c>
      <c r="J309" s="18">
        <v>3.0495853200000001E-6</v>
      </c>
      <c r="K309" s="18">
        <v>9.9531995719999996E-6</v>
      </c>
      <c r="L309" s="18">
        <v>3.1155563056E-5</v>
      </c>
      <c r="M309" s="18">
        <v>2.1952199959999999E-6</v>
      </c>
      <c r="N309" s="18">
        <v>7.4681615879999999E-6</v>
      </c>
      <c r="O309" s="18">
        <v>0</v>
      </c>
      <c r="P309" s="18">
        <v>1.8040894466E-5</v>
      </c>
      <c r="Q309" s="18">
        <v>1.3634712492E-5</v>
      </c>
      <c r="R309" s="18">
        <v>0</v>
      </c>
      <c r="S309" s="18">
        <v>0</v>
      </c>
      <c r="T309" s="18">
        <v>0</v>
      </c>
      <c r="U309" s="18">
        <v>0</v>
      </c>
      <c r="V309" s="18">
        <v>7.3778990069999996E-6</v>
      </c>
      <c r="W309" s="18">
        <v>0</v>
      </c>
      <c r="X309" s="18">
        <v>1.9613623954999999E-5</v>
      </c>
      <c r="Y309" s="18">
        <v>2.5520272299999999E-7</v>
      </c>
      <c r="Z309" s="18">
        <v>0</v>
      </c>
      <c r="AA309" s="220">
        <v>6.4770797120000003E-6</v>
      </c>
      <c r="AB309" s="220">
        <v>0</v>
      </c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</row>
    <row r="310" spans="1:46" x14ac:dyDescent="0.2">
      <c r="A310" s="16" t="s">
        <v>13</v>
      </c>
      <c r="C310" s="18">
        <v>0</v>
      </c>
      <c r="D310" s="18">
        <v>1.742418311278E-3</v>
      </c>
      <c r="E310" s="18">
        <v>1.246050155999E-3</v>
      </c>
      <c r="F310" s="18">
        <v>2.3350394154120001E-3</v>
      </c>
      <c r="G310" s="18">
        <v>5.2473002546440002E-3</v>
      </c>
      <c r="H310" s="18">
        <v>6.6818072408890003E-3</v>
      </c>
      <c r="I310" s="18">
        <v>8.3848521039089994E-3</v>
      </c>
      <c r="J310" s="18">
        <v>1.50810262015E-2</v>
      </c>
      <c r="K310" s="18">
        <v>1.6136367723719999E-2</v>
      </c>
      <c r="L310" s="18">
        <v>1.016286590808E-2</v>
      </c>
      <c r="M310" s="18">
        <v>1.424319698778E-2</v>
      </c>
      <c r="N310" s="18">
        <v>1.879829653719E-2</v>
      </c>
      <c r="O310" s="18">
        <v>2.2081800742830001E-2</v>
      </c>
      <c r="P310" s="18">
        <v>2.198711585266E-2</v>
      </c>
      <c r="Q310" s="18">
        <v>2.5147200201840001E-2</v>
      </c>
      <c r="R310" s="18">
        <v>2.5120320513909999E-2</v>
      </c>
      <c r="S310" s="18">
        <v>2.8379038425540001E-2</v>
      </c>
      <c r="T310" s="18">
        <v>3.116265737365E-2</v>
      </c>
      <c r="U310" s="18">
        <v>3.0425252916649999E-2</v>
      </c>
      <c r="V310" s="18">
        <v>3.3945743492379998E-2</v>
      </c>
      <c r="W310" s="18">
        <v>3.5087621241160001E-2</v>
      </c>
      <c r="X310" s="18">
        <v>3.8658379226449997E-2</v>
      </c>
      <c r="Y310" s="18">
        <v>3.3878928835330002E-2</v>
      </c>
      <c r="Z310" s="18">
        <v>3.8961721262270002E-2</v>
      </c>
      <c r="AA310" s="220">
        <v>4.1712084290489997E-2</v>
      </c>
      <c r="AB310" s="220">
        <v>4.1703766664940002E-2</v>
      </c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</row>
    <row r="311" spans="1:46" x14ac:dyDescent="0.2">
      <c r="A311" s="16" t="s">
        <v>14</v>
      </c>
      <c r="C311" s="18">
        <v>0</v>
      </c>
      <c r="D311" s="18">
        <v>1.631646744431E-3</v>
      </c>
      <c r="E311" s="18">
        <v>3.5463091897199998E-3</v>
      </c>
      <c r="F311" s="18">
        <v>3.979517647833E-3</v>
      </c>
      <c r="G311" s="18">
        <v>3.6738167999069999E-3</v>
      </c>
      <c r="H311" s="18">
        <v>6.2126321090400002E-3</v>
      </c>
      <c r="I311" s="18">
        <v>1.3382633878000001E-2</v>
      </c>
      <c r="J311" s="18">
        <v>8.5313492304089997E-3</v>
      </c>
      <c r="K311" s="18">
        <v>1.2109540133570001E-2</v>
      </c>
      <c r="L311" s="18">
        <v>1.2334827340060001E-2</v>
      </c>
      <c r="M311" s="18">
        <v>1.2658998613179999E-2</v>
      </c>
      <c r="N311" s="18">
        <v>1.483600625106E-2</v>
      </c>
      <c r="O311" s="18">
        <v>1.284935327759E-2</v>
      </c>
      <c r="P311" s="18">
        <v>1.256042094335E-2</v>
      </c>
      <c r="Q311" s="18">
        <v>1.3587082519830001E-2</v>
      </c>
      <c r="R311" s="18">
        <v>1.477182625933E-2</v>
      </c>
      <c r="S311" s="18">
        <v>1.435604079397E-2</v>
      </c>
      <c r="T311" s="18">
        <v>1.262760138926E-2</v>
      </c>
      <c r="U311" s="18">
        <v>1.3258317941230001E-2</v>
      </c>
      <c r="V311" s="18">
        <v>1.365873951362E-2</v>
      </c>
      <c r="W311" s="18">
        <v>1.406096695331E-2</v>
      </c>
      <c r="X311" s="18">
        <v>1.476362042059E-2</v>
      </c>
      <c r="Y311" s="18">
        <v>1.5352835786570001E-2</v>
      </c>
      <c r="Z311" s="18">
        <v>1.7859618850619999E-2</v>
      </c>
      <c r="AA311" s="220">
        <v>1.7644521325280001E-2</v>
      </c>
      <c r="AB311" s="220">
        <v>1.787537860403E-2</v>
      </c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</row>
    <row r="312" spans="1:46" x14ac:dyDescent="0.2">
      <c r="A312" s="16" t="s">
        <v>15</v>
      </c>
      <c r="C312" s="18">
        <v>7.0765700869790003E-3</v>
      </c>
      <c r="D312" s="18">
        <v>7.4007873745409996E-3</v>
      </c>
      <c r="E312" s="18">
        <v>1.1588214036789999E-2</v>
      </c>
      <c r="F312" s="18">
        <v>1.2252780704160001E-2</v>
      </c>
      <c r="G312" s="18">
        <v>1.6100007911000001E-2</v>
      </c>
      <c r="H312" s="18">
        <v>1.734517146786E-2</v>
      </c>
      <c r="I312" s="18">
        <v>1.8896317737700001E-2</v>
      </c>
      <c r="J312" s="18">
        <v>1.8988050676340001E-2</v>
      </c>
      <c r="K312" s="18">
        <v>2.5569913155429998E-2</v>
      </c>
      <c r="L312" s="18">
        <v>2.6303173942130002E-2</v>
      </c>
      <c r="M312" s="18">
        <v>2.7329613671389998E-2</v>
      </c>
      <c r="N312" s="18">
        <v>3.0465495284740001E-2</v>
      </c>
      <c r="O312" s="18">
        <v>3.0329106845099998E-2</v>
      </c>
      <c r="P312" s="18">
        <v>2.8014761478799999E-2</v>
      </c>
      <c r="Q312" s="18">
        <v>2.568511242846E-2</v>
      </c>
      <c r="R312" s="18">
        <v>2.4859674771909999E-2</v>
      </c>
      <c r="S312" s="18">
        <v>2.5850844364470001E-2</v>
      </c>
      <c r="T312" s="18">
        <v>2.9851352242279999E-2</v>
      </c>
      <c r="U312" s="18">
        <v>2.9552654796369999E-2</v>
      </c>
      <c r="V312" s="18">
        <v>2.7689643282350001E-2</v>
      </c>
      <c r="W312" s="18">
        <v>2.741950104558E-2</v>
      </c>
      <c r="X312" s="18">
        <v>2.852358659632E-2</v>
      </c>
      <c r="Y312" s="18">
        <v>2.8910121615910001E-2</v>
      </c>
      <c r="Z312" s="18">
        <v>3.0748155484819999E-2</v>
      </c>
      <c r="AA312" s="220">
        <v>3.3844530687969998E-2</v>
      </c>
      <c r="AB312" s="220">
        <v>3.3771565273580002E-2</v>
      </c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</row>
    <row r="313" spans="1:46" x14ac:dyDescent="0.2">
      <c r="A313" s="16" t="s">
        <v>16</v>
      </c>
      <c r="C313" s="18">
        <v>3.5225976012839999E-2</v>
      </c>
      <c r="D313" s="18">
        <v>3.2688121016850001E-2</v>
      </c>
      <c r="E313" s="18">
        <v>2.9202453104299999E-2</v>
      </c>
      <c r="F313" s="18">
        <v>3.5405435593039998E-2</v>
      </c>
      <c r="G313" s="18">
        <v>3.747192718444E-2</v>
      </c>
      <c r="H313" s="18">
        <v>3.9803490898760001E-2</v>
      </c>
      <c r="I313" s="18">
        <v>4.1356407822079999E-2</v>
      </c>
      <c r="J313" s="18">
        <v>4.2704547163989998E-2</v>
      </c>
      <c r="K313" s="18">
        <v>4.3178963511630003E-2</v>
      </c>
      <c r="L313" s="18">
        <v>4.2052195931209999E-2</v>
      </c>
      <c r="M313" s="18">
        <v>4.8682259967770002E-2</v>
      </c>
      <c r="N313" s="18">
        <v>5.2347015423809998E-2</v>
      </c>
      <c r="O313" s="18">
        <v>5.3217293077530002E-2</v>
      </c>
      <c r="P313" s="18">
        <v>5.2826765186469997E-2</v>
      </c>
      <c r="Q313" s="18">
        <v>4.9421624219559999E-2</v>
      </c>
      <c r="R313" s="18">
        <v>5.2159486853689999E-2</v>
      </c>
      <c r="S313" s="18">
        <v>5.4497215085650003E-2</v>
      </c>
      <c r="T313" s="18">
        <v>5.2028674518790001E-2</v>
      </c>
      <c r="U313" s="18">
        <v>4.996055988571E-2</v>
      </c>
      <c r="V313" s="18">
        <v>5.0032977881980002E-2</v>
      </c>
      <c r="W313" s="18">
        <v>5.2542120759729999E-2</v>
      </c>
      <c r="X313" s="18">
        <v>5.1069206127300003E-2</v>
      </c>
      <c r="Y313" s="18">
        <v>5.197781252625E-2</v>
      </c>
      <c r="Z313" s="18">
        <v>5.7659264419169999E-2</v>
      </c>
      <c r="AA313" s="220">
        <v>5.6071673958019999E-2</v>
      </c>
      <c r="AB313" s="220">
        <v>5.3217516461850002E-2</v>
      </c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</row>
    <row r="314" spans="1:46" x14ac:dyDescent="0.2">
      <c r="A314" s="16" t="s">
        <v>17</v>
      </c>
      <c r="C314" s="18">
        <v>7.3306608361020001E-2</v>
      </c>
      <c r="D314" s="18">
        <v>8.1032594436109995E-2</v>
      </c>
      <c r="E314" s="18">
        <v>7.124785442006E-2</v>
      </c>
      <c r="F314" s="18">
        <v>7.3636406643500005E-2</v>
      </c>
      <c r="G314" s="18">
        <v>7.6196951165130006E-2</v>
      </c>
      <c r="H314" s="18">
        <v>8.0535259539919996E-2</v>
      </c>
      <c r="I314" s="18">
        <v>7.7740562951699996E-2</v>
      </c>
      <c r="J314" s="18">
        <v>7.3383814639180006E-2</v>
      </c>
      <c r="K314" s="18">
        <v>8.0032187029019999E-2</v>
      </c>
      <c r="L314" s="18">
        <v>8.0981059814959996E-2</v>
      </c>
      <c r="M314" s="18">
        <v>7.9417402904600004E-2</v>
      </c>
      <c r="N314" s="18">
        <v>9.1104213451169994E-2</v>
      </c>
      <c r="O314" s="18">
        <v>8.9429806453609997E-2</v>
      </c>
      <c r="P314" s="18">
        <v>8.8340167238169995E-2</v>
      </c>
      <c r="Q314" s="18">
        <v>8.7710975942400002E-2</v>
      </c>
      <c r="R314" s="18">
        <v>8.2273050983629997E-2</v>
      </c>
      <c r="S314" s="18">
        <v>7.6642316966560001E-2</v>
      </c>
      <c r="T314" s="18">
        <v>8.0961136050320001E-2</v>
      </c>
      <c r="U314" s="18">
        <v>8.3230990490470003E-2</v>
      </c>
      <c r="V314" s="18">
        <v>8.7269961884520006E-2</v>
      </c>
      <c r="W314" s="18">
        <v>8.3880564355429996E-2</v>
      </c>
      <c r="X314" s="18">
        <v>8.3246660638050002E-2</v>
      </c>
      <c r="Y314" s="18">
        <v>8.2458089054690001E-2</v>
      </c>
      <c r="Z314" s="18">
        <v>9.0065515173100005E-2</v>
      </c>
      <c r="AA314" s="220">
        <v>9.7477648058779995E-2</v>
      </c>
      <c r="AB314" s="220">
        <v>9.3294577510909998E-2</v>
      </c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</row>
    <row r="315" spans="1:46" x14ac:dyDescent="0.2">
      <c r="A315" s="16" t="s">
        <v>18</v>
      </c>
      <c r="C315" s="18">
        <v>0.1005425164613</v>
      </c>
      <c r="D315" s="18">
        <v>8.8863441473760005E-2</v>
      </c>
      <c r="E315" s="18">
        <v>7.9202432465530007E-2</v>
      </c>
      <c r="F315" s="18">
        <v>9.4766667432490001E-2</v>
      </c>
      <c r="G315" s="18">
        <v>8.8435495900180003E-2</v>
      </c>
      <c r="H315" s="18">
        <v>9.9547950170259997E-2</v>
      </c>
      <c r="I315" s="18">
        <v>0.1077835160258</v>
      </c>
      <c r="J315" s="18">
        <v>0.1082325614945</v>
      </c>
      <c r="K315" s="18">
        <v>0.1104492243455</v>
      </c>
      <c r="L315" s="18">
        <v>0.112134288336</v>
      </c>
      <c r="M315" s="18">
        <v>0.1119795687801</v>
      </c>
      <c r="N315" s="18">
        <v>0.1177104098221</v>
      </c>
      <c r="O315" s="18">
        <v>0.1155160189041</v>
      </c>
      <c r="P315" s="18">
        <v>0.1042890878369</v>
      </c>
      <c r="Q315" s="18">
        <v>0.10981948535490001</v>
      </c>
      <c r="R315" s="18">
        <v>0.1028699911113</v>
      </c>
      <c r="S315" s="18">
        <v>0.1044058391391</v>
      </c>
      <c r="T315" s="18">
        <v>0.1034551448857</v>
      </c>
      <c r="U315" s="18">
        <v>0.1076241908018</v>
      </c>
      <c r="V315" s="18">
        <v>0.10785788129609999</v>
      </c>
      <c r="W315" s="18">
        <v>0.11061436476640001</v>
      </c>
      <c r="X315" s="18">
        <v>0.10722638919290001</v>
      </c>
      <c r="Y315" s="18">
        <v>0.1043313781405</v>
      </c>
      <c r="Z315" s="18">
        <v>0.10879865779010001</v>
      </c>
      <c r="AA315" s="220">
        <v>0.1083969595348</v>
      </c>
      <c r="AB315" s="220">
        <v>0.1100437109488</v>
      </c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</row>
    <row r="316" spans="1:46" x14ac:dyDescent="0.2">
      <c r="A316" s="16" t="s">
        <v>19</v>
      </c>
      <c r="C316" s="18">
        <v>0.111771531055</v>
      </c>
      <c r="D316" s="18">
        <v>0.1229207618944</v>
      </c>
      <c r="E316" s="18">
        <v>9.6513849367749996E-2</v>
      </c>
      <c r="F316" s="18">
        <v>0.1150473631629</v>
      </c>
      <c r="G316" s="18">
        <v>0.12581883238319999</v>
      </c>
      <c r="H316" s="18">
        <v>0.1173710211647</v>
      </c>
      <c r="I316" s="18">
        <v>0.11853829177440001</v>
      </c>
      <c r="J316" s="18">
        <v>0.1155436564474</v>
      </c>
      <c r="K316" s="18">
        <v>0.11507454615</v>
      </c>
      <c r="L316" s="18">
        <v>0.1100697725146</v>
      </c>
      <c r="M316" s="18">
        <v>0.1114215507221</v>
      </c>
      <c r="N316" s="18">
        <v>0.1148510058008</v>
      </c>
      <c r="O316" s="18">
        <v>0.1185215909669</v>
      </c>
      <c r="P316" s="18">
        <v>0.1164120297016</v>
      </c>
      <c r="Q316" s="18">
        <v>0.1158854167824</v>
      </c>
      <c r="R316" s="18">
        <v>0.11647038005309999</v>
      </c>
      <c r="S316" s="18">
        <v>0.11635725341890001</v>
      </c>
      <c r="T316" s="18">
        <v>0.1159281278087</v>
      </c>
      <c r="U316" s="18">
        <v>0.1133873683228</v>
      </c>
      <c r="V316" s="18">
        <v>0.1117930688377</v>
      </c>
      <c r="W316" s="18">
        <v>0.1070582069132</v>
      </c>
      <c r="X316" s="18">
        <v>0.1101191351726</v>
      </c>
      <c r="Y316" s="18">
        <v>0.1123102639596</v>
      </c>
      <c r="Z316" s="18">
        <v>0.1203385168415</v>
      </c>
      <c r="AA316" s="220">
        <v>0.1182196618818</v>
      </c>
      <c r="AB316" s="220">
        <v>0.11580487181559999</v>
      </c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</row>
    <row r="317" spans="1:46" x14ac:dyDescent="0.2">
      <c r="A317" s="16" t="s">
        <v>20</v>
      </c>
      <c r="C317" s="18">
        <v>0.1726858236503</v>
      </c>
      <c r="D317" s="18">
        <v>0.1224832803187</v>
      </c>
      <c r="E317" s="18">
        <v>0.138420129654</v>
      </c>
      <c r="F317" s="18">
        <v>0.1359025378125</v>
      </c>
      <c r="G317" s="18">
        <v>0.13750450485580001</v>
      </c>
      <c r="H317" s="18">
        <v>0.1361666413699</v>
      </c>
      <c r="I317" s="18">
        <v>0.1312960701859</v>
      </c>
      <c r="J317" s="18">
        <v>0.13232004901460001</v>
      </c>
      <c r="K317" s="18">
        <v>0.1275147243402</v>
      </c>
      <c r="L317" s="18">
        <v>0.1240547149975</v>
      </c>
      <c r="M317" s="18">
        <v>0.1179713542802</v>
      </c>
      <c r="N317" s="18">
        <v>0.11923202078550001</v>
      </c>
      <c r="O317" s="18">
        <v>0.12043930925140001</v>
      </c>
      <c r="P317" s="18">
        <v>0.1196844348302</v>
      </c>
      <c r="Q317" s="18">
        <v>0.11209794281429999</v>
      </c>
      <c r="R317" s="18">
        <v>0.118896264726</v>
      </c>
      <c r="S317" s="18">
        <v>0.11084323281989999</v>
      </c>
      <c r="T317" s="18">
        <v>0.1097939828833</v>
      </c>
      <c r="U317" s="18">
        <v>0.10884154580160001</v>
      </c>
      <c r="V317" s="18">
        <v>0.11174063316000001</v>
      </c>
      <c r="W317" s="18">
        <v>0.1099600261792</v>
      </c>
      <c r="X317" s="18">
        <v>0.1110636015923</v>
      </c>
      <c r="Y317" s="18">
        <v>0.1108535407877</v>
      </c>
      <c r="Z317" s="18">
        <v>0.1090803405325</v>
      </c>
      <c r="AA317" s="220">
        <v>0.11263735419690001</v>
      </c>
      <c r="AB317" s="220">
        <v>0.1089509437405</v>
      </c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</row>
    <row r="318" spans="1:46" x14ac:dyDescent="0.2">
      <c r="A318" s="16" t="s">
        <v>21</v>
      </c>
      <c r="C318" s="18">
        <v>0.1295953637435</v>
      </c>
      <c r="D318" s="18">
        <v>0.13713870747119999</v>
      </c>
      <c r="E318" s="18">
        <v>0.1184036578839</v>
      </c>
      <c r="F318" s="18">
        <v>0.13131567984260001</v>
      </c>
      <c r="G318" s="18">
        <v>0.12575605624620001</v>
      </c>
      <c r="H318" s="18">
        <v>0.12218358226209999</v>
      </c>
      <c r="I318" s="18">
        <v>0.1177136608463</v>
      </c>
      <c r="J318" s="18">
        <v>0.1235867484115</v>
      </c>
      <c r="K318" s="18">
        <v>0.12072024245350001</v>
      </c>
      <c r="L318" s="18">
        <v>0.1209924012867</v>
      </c>
      <c r="M318" s="18">
        <v>0.1182495835926</v>
      </c>
      <c r="N318" s="18">
        <v>0.12163242363930001</v>
      </c>
      <c r="O318" s="18">
        <v>0.1154989636769</v>
      </c>
      <c r="P318" s="18">
        <v>0.11777768922119999</v>
      </c>
      <c r="Q318" s="18">
        <v>0.1135074714892</v>
      </c>
      <c r="R318" s="18">
        <v>0.1087815997061</v>
      </c>
      <c r="S318" s="18">
        <v>0.1138501627271</v>
      </c>
      <c r="T318" s="18">
        <v>0.1154682649418</v>
      </c>
      <c r="U318" s="18">
        <v>0.1162036282422</v>
      </c>
      <c r="V318" s="18">
        <v>0.11176139781369999</v>
      </c>
      <c r="W318" s="18">
        <v>0.1144274329863</v>
      </c>
      <c r="X318" s="18">
        <v>0.1100224592265</v>
      </c>
      <c r="Y318" s="18">
        <v>0.1086164970106</v>
      </c>
      <c r="Z318" s="18">
        <v>0.1073882396468</v>
      </c>
      <c r="AA318" s="220">
        <v>0.1031411437713</v>
      </c>
      <c r="AB318" s="220">
        <v>0.10180919758940001</v>
      </c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</row>
    <row r="319" spans="1:46" x14ac:dyDescent="0.2">
      <c r="A319" s="16" t="s">
        <v>22</v>
      </c>
      <c r="C319" s="18">
        <v>0.14018073181140001</v>
      </c>
      <c r="D319" s="18">
        <v>0.14342351799559999</v>
      </c>
      <c r="E319" s="18">
        <v>0.11551129984569999</v>
      </c>
      <c r="F319" s="18">
        <v>0.14157374950150001</v>
      </c>
      <c r="G319" s="18">
        <v>0.1452228244272</v>
      </c>
      <c r="H319" s="18">
        <v>0.1462415697717</v>
      </c>
      <c r="I319" s="18">
        <v>0.1434559534981</v>
      </c>
      <c r="J319" s="18">
        <v>0.1366528810305</v>
      </c>
      <c r="K319" s="18">
        <v>0.13360058475030001</v>
      </c>
      <c r="L319" s="18">
        <v>0.13500445566409999</v>
      </c>
      <c r="M319" s="18">
        <v>0.1358997300299</v>
      </c>
      <c r="N319" s="18">
        <v>0.1326076000394</v>
      </c>
      <c r="O319" s="18">
        <v>0.1287082647702</v>
      </c>
      <c r="P319" s="18">
        <v>0.12516768303110001</v>
      </c>
      <c r="Q319" s="18">
        <v>0.12591092401680001</v>
      </c>
      <c r="R319" s="18">
        <v>0.12986504938400001</v>
      </c>
      <c r="S319" s="18">
        <v>0.13047120289229999</v>
      </c>
      <c r="T319" s="18">
        <v>0.12920875091709999</v>
      </c>
      <c r="U319" s="18">
        <v>0.1233185088987</v>
      </c>
      <c r="V319" s="18">
        <v>0.1227915123285</v>
      </c>
      <c r="W319" s="18">
        <v>0.1193755365889</v>
      </c>
      <c r="X319" s="18">
        <v>0.1213968803684</v>
      </c>
      <c r="Y319" s="18">
        <v>0.1169390870494</v>
      </c>
      <c r="Z319" s="18">
        <v>0.1173500245499</v>
      </c>
      <c r="AA319" s="220">
        <v>0.1095922286077</v>
      </c>
      <c r="AB319" s="220">
        <v>0.1135611435602</v>
      </c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</row>
    <row r="320" spans="1:46" x14ac:dyDescent="0.2">
      <c r="A320" s="16" t="s">
        <v>23</v>
      </c>
      <c r="C320" s="18">
        <v>0.13297994239640001</v>
      </c>
      <c r="D320" s="18">
        <v>0.14355916396849999</v>
      </c>
      <c r="E320" s="18">
        <v>0.1513942496406</v>
      </c>
      <c r="F320" s="18">
        <v>0.1709324577569</v>
      </c>
      <c r="G320" s="18">
        <v>0.16289231949470001</v>
      </c>
      <c r="H320" s="18">
        <v>0.1535490620786</v>
      </c>
      <c r="I320" s="18">
        <v>0.1489860224896</v>
      </c>
      <c r="J320" s="18">
        <v>0.14863725466120001</v>
      </c>
      <c r="K320" s="18">
        <v>0.14539312483219999</v>
      </c>
      <c r="L320" s="18">
        <v>0.1394116920632</v>
      </c>
      <c r="M320" s="18">
        <v>0.14873666666989999</v>
      </c>
      <c r="N320" s="18">
        <v>0.13079352216039999</v>
      </c>
      <c r="O320" s="18">
        <v>0.1246368580289</v>
      </c>
      <c r="P320" s="18">
        <v>0.1307766665789</v>
      </c>
      <c r="Q320" s="18">
        <v>0.13459069717880001</v>
      </c>
      <c r="R320" s="18">
        <v>0.13690079729999999</v>
      </c>
      <c r="S320" s="18">
        <v>0.1383608406505</v>
      </c>
      <c r="T320" s="18">
        <v>0.134275853477</v>
      </c>
      <c r="U320" s="18">
        <v>0.1374422589289</v>
      </c>
      <c r="V320" s="18">
        <v>0.1353709882703</v>
      </c>
      <c r="W320" s="18">
        <v>0.13571566775669999</v>
      </c>
      <c r="X320" s="18">
        <v>0.13502606888259999</v>
      </c>
      <c r="Y320" s="18">
        <v>0.139848098266</v>
      </c>
      <c r="Z320" s="18">
        <v>0.1231688064515</v>
      </c>
      <c r="AA320" s="220">
        <v>0.118605262345</v>
      </c>
      <c r="AB320" s="220">
        <v>0.1212014659498</v>
      </c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</row>
    <row r="321" spans="1:46" x14ac:dyDescent="0.2">
      <c r="A321" s="16" t="s">
        <v>24</v>
      </c>
      <c r="C321" s="18">
        <v>8.5237561260390005E-2</v>
      </c>
      <c r="D321" s="18">
        <v>8.1570085327200004E-2</v>
      </c>
      <c r="E321" s="18">
        <v>6.8232689057310003E-2</v>
      </c>
      <c r="F321" s="18">
        <v>6.8695737658429998E-2</v>
      </c>
      <c r="G321" s="18">
        <v>6.5053230023230005E-2</v>
      </c>
      <c r="H321" s="18">
        <v>6.1380109730009999E-2</v>
      </c>
      <c r="I321" s="18">
        <v>6.0839298910230002E-2</v>
      </c>
      <c r="J321" s="18">
        <v>6.4087306095450006E-2</v>
      </c>
      <c r="K321" s="18">
        <v>6.1416417820659999E-2</v>
      </c>
      <c r="L321" s="18">
        <v>6.1235385172039997E-2</v>
      </c>
      <c r="M321" s="18">
        <v>6.3533266488049994E-2</v>
      </c>
      <c r="N321" s="18">
        <v>4.7727408692669997E-2</v>
      </c>
      <c r="O321" s="18">
        <v>5.7294692768090003E-2</v>
      </c>
      <c r="P321" s="18">
        <v>6.6287648664830001E-2</v>
      </c>
      <c r="Q321" s="18">
        <v>7.0280135906520005E-2</v>
      </c>
      <c r="R321" s="18">
        <v>6.926111217033E-2</v>
      </c>
      <c r="S321" s="18">
        <v>6.8457478715770001E-2</v>
      </c>
      <c r="T321" s="18">
        <v>6.7936804722219996E-2</v>
      </c>
      <c r="U321" s="18">
        <v>7.0058931190510002E-2</v>
      </c>
      <c r="V321" s="18">
        <v>6.9616365917380005E-2</v>
      </c>
      <c r="W321" s="18">
        <v>7.1552295959829995E-2</v>
      </c>
      <c r="X321" s="18">
        <v>7.0798084243009998E-2</v>
      </c>
      <c r="Y321" s="18">
        <v>7.7575849661250001E-2</v>
      </c>
      <c r="Z321" s="18">
        <v>6.4546418710510006E-2</v>
      </c>
      <c r="AA321" s="220">
        <v>6.6276426598169999E-2</v>
      </c>
      <c r="AB321" s="220">
        <v>6.9209338439399998E-2</v>
      </c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</row>
    <row r="322" spans="1:46" x14ac:dyDescent="0.2">
      <c r="A322" s="36" t="s">
        <v>795</v>
      </c>
      <c r="C322" s="18">
        <v>1.10065050572E-2</v>
      </c>
      <c r="D322" s="18">
        <v>1.5553500092789999E-2</v>
      </c>
      <c r="E322" s="18">
        <v>8.5563863494050006E-3</v>
      </c>
      <c r="F322" s="18">
        <v>6.892201757858E-3</v>
      </c>
      <c r="G322" s="18">
        <v>5.3043422744920004E-3</v>
      </c>
      <c r="H322" s="18">
        <v>7.522851745284E-3</v>
      </c>
      <c r="I322" s="18">
        <v>6.6689810272469998E-3</v>
      </c>
      <c r="J322" s="18">
        <v>8.4584112724460005E-3</v>
      </c>
      <c r="K322" s="18">
        <v>6.0060040778769997E-3</v>
      </c>
      <c r="L322" s="18">
        <v>8.3656308825119999E-3</v>
      </c>
      <c r="M322" s="18">
        <v>6.6098175495359996E-3</v>
      </c>
      <c r="N322" s="18">
        <v>4.6235740671680004E-3</v>
      </c>
      <c r="O322" s="18">
        <v>8.4982243452310004E-3</v>
      </c>
      <c r="P322" s="18">
        <v>1.208384448637E-2</v>
      </c>
      <c r="Q322" s="18">
        <v>1.288825932502E-2</v>
      </c>
      <c r="R322" s="18">
        <v>1.4042687555819999E-2</v>
      </c>
      <c r="S322" s="18">
        <v>1.4110841531349999E-2</v>
      </c>
      <c r="T322" s="18">
        <v>1.431099865598E-2</v>
      </c>
      <c r="U322" s="18">
        <v>1.4372457747649999E-2</v>
      </c>
      <c r="V322" s="18">
        <v>1.3972073267700001E-2</v>
      </c>
      <c r="W322" s="18">
        <v>1.509137702597E-2</v>
      </c>
      <c r="X322" s="18">
        <v>1.520388964295E-2</v>
      </c>
      <c r="Y322" s="18">
        <v>1.476690717859E-2</v>
      </c>
      <c r="Z322" s="18">
        <v>1.170705410623E-2</v>
      </c>
      <c r="AA322" s="220">
        <v>1.375975391163E-2</v>
      </c>
      <c r="AB322" s="220">
        <v>1.7365497879789998E-2</v>
      </c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</row>
    <row r="323" spans="1:46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220"/>
      <c r="AB323" s="220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</row>
    <row r="324" spans="1:46" ht="12.75" x14ac:dyDescent="0.2">
      <c r="A324" s="49" t="s">
        <v>828</v>
      </c>
      <c r="B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220"/>
      <c r="AB324" s="220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</row>
    <row r="325" spans="1:46" x14ac:dyDescent="0.2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220"/>
      <c r="AB325" s="220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</row>
    <row r="326" spans="1:46" s="54" customFormat="1" x14ac:dyDescent="0.2">
      <c r="A326" s="16" t="s">
        <v>10</v>
      </c>
      <c r="B326" s="53"/>
      <c r="H326" s="18"/>
      <c r="I326" s="18"/>
      <c r="J326" s="18"/>
      <c r="K326" s="18"/>
      <c r="L326" s="18"/>
      <c r="M326" s="18">
        <v>3.4902660358329999E-3</v>
      </c>
      <c r="N326" s="18">
        <v>3.6226471466989998E-3</v>
      </c>
      <c r="O326" s="18">
        <v>3.4386650740219999E-3</v>
      </c>
      <c r="P326" s="18">
        <v>3.6131183991110001E-3</v>
      </c>
      <c r="Q326" s="18">
        <v>3.5583604686290002E-3</v>
      </c>
      <c r="R326" s="18">
        <v>3.7315854370819999E-3</v>
      </c>
      <c r="S326" s="18">
        <v>3.0876969600510001E-3</v>
      </c>
      <c r="T326" s="18">
        <v>3.2186494172059999E-3</v>
      </c>
      <c r="U326" s="18">
        <v>3.237036584621E-3</v>
      </c>
      <c r="V326" s="18">
        <v>3.1690140845069999E-3</v>
      </c>
      <c r="W326" s="18">
        <v>3.1625733660039998E-3</v>
      </c>
      <c r="X326" s="18">
        <v>3.1516706643609999E-3</v>
      </c>
      <c r="Y326" s="18">
        <v>2.996398823432E-3</v>
      </c>
      <c r="Z326" s="18">
        <v>3.0851668425750001E-3</v>
      </c>
      <c r="AA326" s="220">
        <v>3.4697200202850002E-3</v>
      </c>
      <c r="AB326" s="220">
        <v>3.890845996109E-3</v>
      </c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</row>
    <row r="327" spans="1:46" s="54" customFormat="1" x14ac:dyDescent="0.2">
      <c r="A327" s="16" t="s">
        <v>11</v>
      </c>
      <c r="B327" s="53"/>
      <c r="H327" s="18"/>
      <c r="I327" s="18"/>
      <c r="J327" s="18"/>
      <c r="K327" s="18"/>
      <c r="L327" s="18"/>
      <c r="M327" s="18">
        <v>1.861475219111E-3</v>
      </c>
      <c r="N327" s="18">
        <v>1.8299970122499999E-3</v>
      </c>
      <c r="O327" s="18">
        <v>2.0993955188759999E-3</v>
      </c>
      <c r="P327" s="18">
        <v>2.7445803224009999E-3</v>
      </c>
      <c r="Q327" s="18">
        <v>1.980596864614E-3</v>
      </c>
      <c r="R327" s="18">
        <v>2.1416055551950002E-3</v>
      </c>
      <c r="S327" s="18">
        <v>2.642049976126E-3</v>
      </c>
      <c r="T327" s="18">
        <v>2.1561826192930001E-3</v>
      </c>
      <c r="U327" s="18">
        <v>2.2598179930370002E-3</v>
      </c>
      <c r="V327" s="18">
        <v>2.7875586854460002E-3</v>
      </c>
      <c r="W327" s="18">
        <v>4.5016810074650004E-3</v>
      </c>
      <c r="X327" s="18">
        <v>3.040107101021E-3</v>
      </c>
      <c r="Y327" s="18">
        <v>3.0788685158199998E-3</v>
      </c>
      <c r="Z327" s="18">
        <v>2.6792238369730001E-3</v>
      </c>
      <c r="AA327" s="220">
        <v>2.775776016228E-3</v>
      </c>
      <c r="AB327" s="220">
        <v>2.7866869972130001E-3</v>
      </c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</row>
    <row r="328" spans="1:46" s="54" customFormat="1" x14ac:dyDescent="0.2">
      <c r="A328" s="16" t="s">
        <v>629</v>
      </c>
      <c r="B328" s="53"/>
      <c r="H328" s="18"/>
      <c r="I328" s="18"/>
      <c r="J328" s="18"/>
      <c r="K328" s="18"/>
      <c r="L328" s="18"/>
      <c r="M328" s="18">
        <v>1.55122934926E-4</v>
      </c>
      <c r="N328" s="18">
        <v>3.7346877800999997E-5</v>
      </c>
      <c r="O328" s="18">
        <v>0</v>
      </c>
      <c r="P328" s="18">
        <v>2.0844913841E-4</v>
      </c>
      <c r="Q328" s="18">
        <v>1.34277753533E-4</v>
      </c>
      <c r="R328" s="18">
        <v>3.2448569018000001E-5</v>
      </c>
      <c r="S328" s="18">
        <v>9.5495782270000004E-5</v>
      </c>
      <c r="T328" s="18">
        <v>3.1249023468000003E-5</v>
      </c>
      <c r="U328" s="18">
        <v>3.0538080987000002E-5</v>
      </c>
      <c r="V328" s="18">
        <v>8.8028169013999998E-5</v>
      </c>
      <c r="W328" s="18">
        <v>8.5474955838000006E-5</v>
      </c>
      <c r="X328" s="18">
        <v>1.1156356334E-4</v>
      </c>
      <c r="Y328" s="18">
        <v>5.4979794925000001E-5</v>
      </c>
      <c r="Z328" s="18">
        <v>1.35314335201E-4</v>
      </c>
      <c r="AA328" s="220">
        <v>2.6690154001999999E-5</v>
      </c>
      <c r="AB328" s="220">
        <v>0</v>
      </c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</row>
    <row r="329" spans="1:46" s="54" customFormat="1" x14ac:dyDescent="0.2">
      <c r="A329" s="16" t="s">
        <v>13</v>
      </c>
      <c r="B329" s="53"/>
      <c r="H329" s="18"/>
      <c r="I329" s="18"/>
      <c r="J329" s="18"/>
      <c r="K329" s="18"/>
      <c r="L329" s="18"/>
      <c r="M329" s="18">
        <v>6.8254091367409998E-3</v>
      </c>
      <c r="N329" s="18">
        <v>7.1332536599940004E-3</v>
      </c>
      <c r="O329" s="18">
        <v>7.3478843160679997E-3</v>
      </c>
      <c r="P329" s="18">
        <v>7.8515842134520009E-3</v>
      </c>
      <c r="Q329" s="18">
        <v>8.4259290342070005E-3</v>
      </c>
      <c r="R329" s="18">
        <v>8.6962164968520002E-3</v>
      </c>
      <c r="S329" s="18">
        <v>8.9129396784980008E-3</v>
      </c>
      <c r="T329" s="18">
        <v>9.6559482516170008E-3</v>
      </c>
      <c r="U329" s="18">
        <v>1.013864288768E-2</v>
      </c>
      <c r="V329" s="18">
        <v>1.068075117371E-2</v>
      </c>
      <c r="W329" s="18">
        <v>1.116872756282E-2</v>
      </c>
      <c r="X329" s="18">
        <v>1.202097394991E-2</v>
      </c>
      <c r="Y329" s="18">
        <v>1.1738186216569999E-2</v>
      </c>
      <c r="Z329" s="18">
        <v>1.304430191334E-2</v>
      </c>
      <c r="AA329" s="220">
        <v>1.46795847012E-2</v>
      </c>
      <c r="AB329" s="220">
        <v>1.7167043482830002E-2</v>
      </c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</row>
    <row r="330" spans="1:46" s="54" customFormat="1" x14ac:dyDescent="0.2">
      <c r="A330" s="16" t="s">
        <v>14</v>
      </c>
      <c r="B330" s="53"/>
      <c r="H330" s="18"/>
      <c r="I330" s="18"/>
      <c r="J330" s="18"/>
      <c r="K330" s="18"/>
      <c r="L330" s="18"/>
      <c r="M330" s="18">
        <v>6.2049173970370004E-3</v>
      </c>
      <c r="N330" s="18">
        <v>6.7597848819840002E-3</v>
      </c>
      <c r="O330" s="18">
        <v>6.8049371991170003E-3</v>
      </c>
      <c r="P330" s="18">
        <v>6.7398554752640004E-3</v>
      </c>
      <c r="Q330" s="18">
        <v>6.7138876766589996E-3</v>
      </c>
      <c r="R330" s="18">
        <v>6.4572652346029996E-3</v>
      </c>
      <c r="S330" s="18">
        <v>6.0480662104089996E-3</v>
      </c>
      <c r="T330" s="18">
        <v>6.0623105527950003E-3</v>
      </c>
      <c r="U330" s="18">
        <v>6.4740731692420001E-3</v>
      </c>
      <c r="V330" s="18">
        <v>6.9248826291080003E-3</v>
      </c>
      <c r="W330" s="18">
        <v>6.3821300358989997E-3</v>
      </c>
      <c r="X330" s="18">
        <v>6.6659229095780001E-3</v>
      </c>
      <c r="Y330" s="18">
        <v>7.7521510844759996E-3</v>
      </c>
      <c r="Z330" s="18">
        <v>8.9307461232439999E-3</v>
      </c>
      <c r="AA330" s="220">
        <v>9.608455440788E-3</v>
      </c>
      <c r="AB330" s="220">
        <v>1.0673536989330001E-2</v>
      </c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</row>
    <row r="331" spans="1:46" s="54" customFormat="1" x14ac:dyDescent="0.2">
      <c r="A331" s="16" t="s">
        <v>15</v>
      </c>
      <c r="B331" s="53"/>
      <c r="H331" s="18"/>
      <c r="I331" s="18"/>
      <c r="J331" s="18"/>
      <c r="K331" s="18"/>
      <c r="L331" s="18"/>
      <c r="M331" s="18">
        <v>1.299154580005E-2</v>
      </c>
      <c r="N331" s="18">
        <v>1.4378547953390001E-2</v>
      </c>
      <c r="O331" s="18">
        <v>1.422521446411E-2</v>
      </c>
      <c r="P331" s="18">
        <v>1.3931350750420001E-2</v>
      </c>
      <c r="Q331" s="18">
        <v>1.262210883212E-2</v>
      </c>
      <c r="R331" s="18">
        <v>1.2687390486080001E-2</v>
      </c>
      <c r="S331" s="18">
        <v>1.33057456629E-2</v>
      </c>
      <c r="T331" s="18">
        <v>1.409330958408E-2</v>
      </c>
      <c r="U331" s="18">
        <v>1.358944603921E-2</v>
      </c>
      <c r="V331" s="18">
        <v>1.2940140845069999E-2</v>
      </c>
      <c r="W331" s="18">
        <v>1.3761467889909999E-2</v>
      </c>
      <c r="X331" s="18">
        <v>1.366653650918E-2</v>
      </c>
      <c r="Y331" s="18">
        <v>1.484454462985E-2</v>
      </c>
      <c r="Z331" s="18">
        <v>1.5425834212879999E-2</v>
      </c>
      <c r="AA331" s="220">
        <v>1.660127578936E-2</v>
      </c>
      <c r="AB331" s="220">
        <v>1.756138598244E-2</v>
      </c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</row>
    <row r="332" spans="1:46" s="54" customFormat="1" x14ac:dyDescent="0.2">
      <c r="A332" s="16" t="s">
        <v>16</v>
      </c>
      <c r="B332" s="53"/>
      <c r="H332" s="18"/>
      <c r="I332" s="18"/>
      <c r="J332" s="18"/>
      <c r="K332" s="18"/>
      <c r="L332" s="18"/>
      <c r="M332" s="18">
        <v>2.629333746994E-2</v>
      </c>
      <c r="N332" s="18">
        <v>2.655363011652E-2</v>
      </c>
      <c r="O332" s="18">
        <v>2.642342635827E-2</v>
      </c>
      <c r="P332" s="18">
        <v>2.633407448583E-2</v>
      </c>
      <c r="Q332" s="18">
        <v>2.7157675652089999E-2</v>
      </c>
      <c r="R332" s="18">
        <v>2.7094555130120001E-2</v>
      </c>
      <c r="S332" s="18">
        <v>2.673881903549E-2</v>
      </c>
      <c r="T332" s="18">
        <v>2.646792287741E-2</v>
      </c>
      <c r="U332" s="18">
        <v>2.623221156783E-2</v>
      </c>
      <c r="V332" s="18">
        <v>2.4970657277E-2</v>
      </c>
      <c r="W332" s="18">
        <v>2.5272095276080001E-2</v>
      </c>
      <c r="X332" s="18">
        <v>2.5659619568250001E-2</v>
      </c>
      <c r="Y332" s="18">
        <v>2.6500261154030001E-2</v>
      </c>
      <c r="Z332" s="18">
        <v>2.8091255987660001E-2</v>
      </c>
      <c r="AA332" s="220">
        <v>2.8771986014359999E-2</v>
      </c>
      <c r="AB332" s="220">
        <v>2.8839581471159999E-2</v>
      </c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</row>
    <row r="333" spans="1:46" s="54" customFormat="1" x14ac:dyDescent="0.2">
      <c r="A333" s="16" t="s">
        <v>17</v>
      </c>
      <c r="B333" s="53"/>
      <c r="H333" s="18"/>
      <c r="I333" s="18"/>
      <c r="J333" s="18"/>
      <c r="K333" s="18"/>
      <c r="L333" s="18"/>
      <c r="M333" s="18">
        <v>4.4210036453890003E-2</v>
      </c>
      <c r="N333" s="18">
        <v>4.5824619061850001E-2</v>
      </c>
      <c r="O333" s="18">
        <v>4.5426575451550003E-2</v>
      </c>
      <c r="P333" s="18">
        <v>4.5233463035020002E-2</v>
      </c>
      <c r="Q333" s="18">
        <v>4.3875255966969999E-2</v>
      </c>
      <c r="R333" s="18">
        <v>4.4357193847749998E-2</v>
      </c>
      <c r="S333" s="18">
        <v>4.1890816488939997E-2</v>
      </c>
      <c r="T333" s="18">
        <v>4.2779913127709998E-2</v>
      </c>
      <c r="U333" s="18">
        <v>4.3089232272639999E-2</v>
      </c>
      <c r="V333" s="18">
        <v>4.4424882629109999E-2</v>
      </c>
      <c r="W333" s="18">
        <v>4.3991110604590003E-2</v>
      </c>
      <c r="X333" s="18">
        <v>4.3202989903500001E-2</v>
      </c>
      <c r="Y333" s="18">
        <v>4.3434037991040002E-2</v>
      </c>
      <c r="Z333" s="18">
        <v>4.5979811101190003E-2</v>
      </c>
      <c r="AA333" s="220">
        <v>4.6067205807780003E-2</v>
      </c>
      <c r="AB333" s="220">
        <v>4.7215941952779998E-2</v>
      </c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</row>
    <row r="334" spans="1:46" s="54" customFormat="1" x14ac:dyDescent="0.2">
      <c r="A334" s="16" t="s">
        <v>18</v>
      </c>
      <c r="B334" s="53"/>
      <c r="H334" s="18"/>
      <c r="I334" s="18"/>
      <c r="J334" s="18"/>
      <c r="K334" s="18"/>
      <c r="L334" s="18"/>
      <c r="M334" s="18">
        <v>6.7788722562629994E-2</v>
      </c>
      <c r="N334" s="18">
        <v>6.834478637586E-2</v>
      </c>
      <c r="O334" s="18">
        <v>6.8375140261340006E-2</v>
      </c>
      <c r="P334" s="18">
        <v>6.5730961645360006E-2</v>
      </c>
      <c r="Q334" s="18">
        <v>6.6232501930239995E-2</v>
      </c>
      <c r="R334" s="18">
        <v>6.4150820948799994E-2</v>
      </c>
      <c r="S334" s="18">
        <v>6.3441031354450006E-2</v>
      </c>
      <c r="T334" s="18">
        <v>6.2091809630949998E-2</v>
      </c>
      <c r="U334" s="18">
        <v>6.4343736639590005E-2</v>
      </c>
      <c r="V334" s="18">
        <v>6.3996478873240004E-2</v>
      </c>
      <c r="W334" s="18">
        <v>6.3536383839539995E-2</v>
      </c>
      <c r="X334" s="18">
        <v>6.3061304178059996E-2</v>
      </c>
      <c r="Y334" s="18">
        <v>6.1989718778350002E-2</v>
      </c>
      <c r="Z334" s="18">
        <v>6.338123460799E-2</v>
      </c>
      <c r="AA334" s="220">
        <v>6.3842848373240002E-2</v>
      </c>
      <c r="AB334" s="220">
        <v>6.4540722435459996E-2</v>
      </c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</row>
    <row r="335" spans="1:46" s="54" customFormat="1" x14ac:dyDescent="0.2">
      <c r="A335" s="16" t="s">
        <v>19</v>
      </c>
      <c r="B335" s="53"/>
      <c r="H335" s="18"/>
      <c r="I335" s="18"/>
      <c r="J335" s="18"/>
      <c r="K335" s="18"/>
      <c r="L335" s="18"/>
      <c r="M335" s="18">
        <v>8.5860544481500004E-2</v>
      </c>
      <c r="N335" s="18">
        <v>8.4366596952490006E-2</v>
      </c>
      <c r="O335" s="18">
        <v>8.4301589025229995E-2</v>
      </c>
      <c r="P335" s="18">
        <v>8.365758754864E-2</v>
      </c>
      <c r="Q335" s="18">
        <v>8.1708013024940004E-2</v>
      </c>
      <c r="R335" s="18">
        <v>8.3035888117329995E-2</v>
      </c>
      <c r="S335" s="18">
        <v>8.3940792614990004E-2</v>
      </c>
      <c r="T335" s="18">
        <v>8.2341176838219995E-2</v>
      </c>
      <c r="U335" s="18">
        <v>8.2208514016979997E-2</v>
      </c>
      <c r="V335" s="18">
        <v>8.1015258215960007E-2</v>
      </c>
      <c r="W335" s="18">
        <v>7.9833608752640006E-2</v>
      </c>
      <c r="X335" s="18">
        <v>8.1608746583370001E-2</v>
      </c>
      <c r="Y335" s="18">
        <v>8.1644995464170006E-2</v>
      </c>
      <c r="Z335" s="18">
        <v>8.254174447241E-2</v>
      </c>
      <c r="AA335" s="220">
        <v>8.0444124162599995E-2</v>
      </c>
      <c r="AB335" s="220">
        <v>7.8842210421160006E-2</v>
      </c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</row>
    <row r="336" spans="1:46" s="54" customFormat="1" x14ac:dyDescent="0.2">
      <c r="A336" s="16" t="s">
        <v>20</v>
      </c>
      <c r="B336" s="53"/>
      <c r="H336" s="18"/>
      <c r="I336" s="18"/>
      <c r="J336" s="18"/>
      <c r="K336" s="18"/>
      <c r="L336" s="18"/>
      <c r="M336" s="18">
        <v>9.846428294423E-2</v>
      </c>
      <c r="N336" s="18">
        <v>9.8782491783690002E-2</v>
      </c>
      <c r="O336" s="18">
        <v>0.1002280377891</v>
      </c>
      <c r="P336" s="18">
        <v>0.10064619232910001</v>
      </c>
      <c r="Q336" s="18">
        <v>0.1013797039176</v>
      </c>
      <c r="R336" s="18">
        <v>0.1013368810435</v>
      </c>
      <c r="S336" s="18">
        <v>0.1015120165526</v>
      </c>
      <c r="T336" s="18">
        <v>0.10240304990470001</v>
      </c>
      <c r="U336" s="18">
        <v>9.9676296341540002E-2</v>
      </c>
      <c r="V336" s="18">
        <v>9.9090375586849994E-2</v>
      </c>
      <c r="W336" s="18">
        <v>9.9008490512280001E-2</v>
      </c>
      <c r="X336" s="18">
        <v>9.7171863669330005E-2</v>
      </c>
      <c r="Y336" s="18">
        <v>9.8908651070730005E-2</v>
      </c>
      <c r="Z336" s="18">
        <v>9.7778138616000002E-2</v>
      </c>
      <c r="AA336" s="220">
        <v>9.9607654736170004E-2</v>
      </c>
      <c r="AB336" s="220">
        <v>9.7902097902099999E-2</v>
      </c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</row>
    <row r="337" spans="1:46" s="54" customFormat="1" x14ac:dyDescent="0.2">
      <c r="A337" s="16" t="s">
        <v>21</v>
      </c>
      <c r="B337" s="53"/>
      <c r="H337" s="18"/>
      <c r="I337" s="18"/>
      <c r="J337" s="18"/>
      <c r="K337" s="18"/>
      <c r="L337" s="18"/>
      <c r="M337" s="18">
        <v>0.1197936864965</v>
      </c>
      <c r="N337" s="18">
        <v>0.1231326561099</v>
      </c>
      <c r="O337" s="18">
        <v>0.1177109349549</v>
      </c>
      <c r="P337" s="18">
        <v>0.1164883268482</v>
      </c>
      <c r="Q337" s="18">
        <v>0.1161838262446</v>
      </c>
      <c r="R337" s="18">
        <v>0.1155169057045</v>
      </c>
      <c r="S337" s="18">
        <v>0.1191787362725</v>
      </c>
      <c r="T337" s="18">
        <v>0.1197775069529</v>
      </c>
      <c r="U337" s="18">
        <v>0.11970927746899999</v>
      </c>
      <c r="V337" s="18">
        <v>0.1179870892019</v>
      </c>
      <c r="W337" s="18">
        <v>0.1174425893213</v>
      </c>
      <c r="X337" s="18">
        <v>0.1161376694372</v>
      </c>
      <c r="Y337" s="18">
        <v>0.1154025895483</v>
      </c>
      <c r="Z337" s="18">
        <v>0.11444886471269999</v>
      </c>
      <c r="AA337" s="220">
        <v>0.1114580831131</v>
      </c>
      <c r="AB337" s="220">
        <v>0.1084704768915</v>
      </c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</row>
    <row r="338" spans="1:46" s="54" customFormat="1" x14ac:dyDescent="0.2">
      <c r="A338" s="16" t="s">
        <v>22</v>
      </c>
      <c r="B338" s="53"/>
      <c r="H338" s="18"/>
      <c r="I338" s="18"/>
      <c r="J338" s="18"/>
      <c r="K338" s="18"/>
      <c r="L338" s="18"/>
      <c r="M338" s="18">
        <v>0.17687892654929999</v>
      </c>
      <c r="N338" s="18">
        <v>0.18102031670150001</v>
      </c>
      <c r="O338" s="18">
        <v>0.16860317805050001</v>
      </c>
      <c r="P338" s="18">
        <v>0.1650222345748</v>
      </c>
      <c r="Q338" s="18">
        <v>0.16606801168220001</v>
      </c>
      <c r="R338" s="18">
        <v>0.16649360763189999</v>
      </c>
      <c r="S338" s="18">
        <v>0.17370682794840001</v>
      </c>
      <c r="T338" s="18">
        <v>0.17343208024750001</v>
      </c>
      <c r="U338" s="18">
        <v>0.16954742563979999</v>
      </c>
      <c r="V338" s="18">
        <v>0.17171361502349999</v>
      </c>
      <c r="W338" s="18">
        <v>0.16818622143709999</v>
      </c>
      <c r="X338" s="18">
        <v>0.16689909075699999</v>
      </c>
      <c r="Y338" s="18">
        <v>0.1652417736482</v>
      </c>
      <c r="Z338" s="18">
        <v>0.16857459879299999</v>
      </c>
      <c r="AA338" s="220">
        <v>0.16014092401310001</v>
      </c>
      <c r="AB338" s="220">
        <v>0.1567905778432</v>
      </c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</row>
    <row r="339" spans="1:46" s="54" customFormat="1" x14ac:dyDescent="0.2">
      <c r="A339" s="16" t="s">
        <v>23</v>
      </c>
      <c r="B339" s="53"/>
      <c r="H339" s="18"/>
      <c r="I339" s="18"/>
      <c r="J339" s="18"/>
      <c r="K339" s="18"/>
      <c r="L339" s="18"/>
      <c r="M339" s="18">
        <v>0.22380361436439999</v>
      </c>
      <c r="N339" s="18">
        <v>0.22124290409319999</v>
      </c>
      <c r="O339" s="18">
        <v>0.22499728526439999</v>
      </c>
      <c r="P339" s="18">
        <v>0.21894107837689999</v>
      </c>
      <c r="Q339" s="18">
        <v>0.21853704387530001</v>
      </c>
      <c r="R339" s="18">
        <v>0.2208449607372</v>
      </c>
      <c r="S339" s="18">
        <v>0.22279166003500001</v>
      </c>
      <c r="T339" s="18">
        <v>0.22002437423830001</v>
      </c>
      <c r="U339" s="18">
        <v>0.22103463018380001</v>
      </c>
      <c r="V339" s="18">
        <v>0.22001173708919999</v>
      </c>
      <c r="W339" s="18">
        <v>0.22032594449830001</v>
      </c>
      <c r="X339" s="18">
        <v>0.2208679645228</v>
      </c>
      <c r="Y339" s="18">
        <v>0.22184347252379999</v>
      </c>
      <c r="Z339" s="18">
        <v>0.21755838813559999</v>
      </c>
      <c r="AA339" s="220">
        <v>0.2141884858676</v>
      </c>
      <c r="AB339" s="220">
        <v>0.21294494978709999</v>
      </c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</row>
    <row r="340" spans="1:46" s="54" customFormat="1" x14ac:dyDescent="0.2">
      <c r="A340" s="16" t="s">
        <v>24</v>
      </c>
      <c r="B340" s="53"/>
      <c r="H340" s="18"/>
      <c r="I340" s="18"/>
      <c r="J340" s="18"/>
      <c r="K340" s="18"/>
      <c r="L340" s="18"/>
      <c r="M340" s="18">
        <v>0.107306290235</v>
      </c>
      <c r="N340" s="18">
        <v>0.1003884075291</v>
      </c>
      <c r="O340" s="18">
        <v>0.1084808339668</v>
      </c>
      <c r="P340" s="18">
        <v>0.116870483602</v>
      </c>
      <c r="Q340" s="18">
        <v>0.1183994091779</v>
      </c>
      <c r="R340" s="18">
        <v>0.1161658770848</v>
      </c>
      <c r="S340" s="18">
        <v>0.10886519178740001</v>
      </c>
      <c r="T340" s="18">
        <v>0.111840254992</v>
      </c>
      <c r="U340" s="18">
        <v>0.1142124228913</v>
      </c>
      <c r="V340" s="18">
        <v>0.11534624413150001</v>
      </c>
      <c r="W340" s="18">
        <v>0.1168442646305</v>
      </c>
      <c r="X340" s="18">
        <v>0.119205667429</v>
      </c>
      <c r="Y340" s="18">
        <v>0.1181790691921</v>
      </c>
      <c r="Z340" s="18">
        <v>0.11366404156859999</v>
      </c>
      <c r="AA340" s="220">
        <v>0.121413510556</v>
      </c>
      <c r="AB340" s="220">
        <v>0.1226930963773</v>
      </c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</row>
    <row r="341" spans="1:46" s="54" customFormat="1" x14ac:dyDescent="0.2">
      <c r="A341" s="36" t="s">
        <v>795</v>
      </c>
      <c r="B341" s="53"/>
      <c r="H341" s="18"/>
      <c r="I341" s="18"/>
      <c r="J341" s="18"/>
      <c r="K341" s="18"/>
      <c r="L341" s="18"/>
      <c r="M341" s="18">
        <v>1.8071821918869999E-2</v>
      </c>
      <c r="N341" s="18">
        <v>1.6582013743649999E-2</v>
      </c>
      <c r="O341" s="18">
        <v>2.1536902305720002E-2</v>
      </c>
      <c r="P341" s="18">
        <v>2.5986659255140002E-2</v>
      </c>
      <c r="Q341" s="18">
        <v>2.7023397898549999E-2</v>
      </c>
      <c r="R341" s="18">
        <v>2.7256797975209999E-2</v>
      </c>
      <c r="S341" s="18">
        <v>2.3842113639980001E-2</v>
      </c>
      <c r="T341" s="18">
        <v>2.3624261741819998E-2</v>
      </c>
      <c r="U341" s="18">
        <v>2.4216698222680001E-2</v>
      </c>
      <c r="V341" s="18">
        <v>2.4853286384980001E-2</v>
      </c>
      <c r="W341" s="18">
        <v>2.6497236309759999E-2</v>
      </c>
      <c r="X341" s="18">
        <v>2.7528309254199999E-2</v>
      </c>
      <c r="Y341" s="18">
        <v>2.6390301564179999E-2</v>
      </c>
      <c r="Z341" s="18">
        <v>2.4681334740600001E-2</v>
      </c>
      <c r="AA341" s="220">
        <v>2.6903675234210001E-2</v>
      </c>
      <c r="AB341" s="220">
        <v>2.9680845470319999E-2</v>
      </c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</row>
    <row r="342" spans="1:46" s="54" customFormat="1" x14ac:dyDescent="0.2">
      <c r="A342" s="16"/>
      <c r="B342" s="53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220"/>
      <c r="AB342" s="220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</row>
    <row r="343" spans="1:46" ht="12.75" x14ac:dyDescent="0.2">
      <c r="A343" s="49" t="s">
        <v>829</v>
      </c>
      <c r="B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220"/>
      <c r="AB343" s="220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</row>
    <row r="344" spans="1:46" x14ac:dyDescent="0.2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220"/>
      <c r="AB344" s="220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</row>
    <row r="345" spans="1:46" s="54" customFormat="1" x14ac:dyDescent="0.2">
      <c r="A345" s="16" t="s">
        <v>10</v>
      </c>
      <c r="B345" s="53"/>
      <c r="H345" s="18"/>
      <c r="I345" s="18"/>
      <c r="J345" s="18"/>
      <c r="K345" s="18"/>
      <c r="L345" s="18"/>
      <c r="M345" s="18">
        <v>3.3689818623419999E-3</v>
      </c>
      <c r="N345" s="18">
        <v>3.3653482568249998E-3</v>
      </c>
      <c r="O345" s="18">
        <v>3.2652468889449999E-3</v>
      </c>
      <c r="P345" s="18">
        <v>3.5876001393240001E-3</v>
      </c>
      <c r="Q345" s="18">
        <v>3.466962873203E-3</v>
      </c>
      <c r="R345" s="18">
        <v>3.6142224537640002E-3</v>
      </c>
      <c r="S345" s="18">
        <v>2.9392971246010001E-3</v>
      </c>
      <c r="T345" s="18">
        <v>3.0122372136810001E-3</v>
      </c>
      <c r="U345" s="18">
        <v>3.0422223587979998E-3</v>
      </c>
      <c r="V345" s="18">
        <v>2.9557815086309999E-3</v>
      </c>
      <c r="W345" s="18">
        <v>2.8763734683310001E-3</v>
      </c>
      <c r="X345" s="18">
        <v>2.820317567758E-3</v>
      </c>
      <c r="Y345" s="18">
        <v>2.841621395738E-3</v>
      </c>
      <c r="Z345" s="18">
        <v>2.8552602679549999E-3</v>
      </c>
      <c r="AA345" s="220">
        <v>3.1960996749729998E-3</v>
      </c>
      <c r="AB345" s="220">
        <v>3.7378187157919998E-3</v>
      </c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</row>
    <row r="346" spans="1:46" s="54" customFormat="1" x14ac:dyDescent="0.2">
      <c r="A346" s="16" t="s">
        <v>11</v>
      </c>
      <c r="B346" s="53"/>
      <c r="H346" s="18"/>
      <c r="I346" s="18"/>
      <c r="J346" s="18"/>
      <c r="K346" s="18"/>
      <c r="L346" s="18"/>
      <c r="M346" s="18">
        <v>1.723665138873E-3</v>
      </c>
      <c r="N346" s="18">
        <v>1.625954775769E-3</v>
      </c>
      <c r="O346" s="18">
        <v>1.9591481333670001E-3</v>
      </c>
      <c r="P346" s="18">
        <v>2.6123301985370002E-3</v>
      </c>
      <c r="Q346" s="18">
        <v>1.8176310209029999E-3</v>
      </c>
      <c r="R346" s="18">
        <v>1.9210731961449999E-3</v>
      </c>
      <c r="S346" s="18">
        <v>2.364217252396E-3</v>
      </c>
      <c r="T346" s="18">
        <v>1.9140257295259999E-3</v>
      </c>
      <c r="U346" s="18">
        <v>1.9974187204229998E-3</v>
      </c>
      <c r="V346" s="18">
        <v>2.6010877275950001E-3</v>
      </c>
      <c r="W346" s="18">
        <v>4.2857964678129998E-3</v>
      </c>
      <c r="X346" s="18">
        <v>2.7639112164030001E-3</v>
      </c>
      <c r="Y346" s="18">
        <v>2.674467195988E-3</v>
      </c>
      <c r="Z346" s="18">
        <v>2.16889962662E-3</v>
      </c>
      <c r="AA346" s="220">
        <v>2.302275189599E-3</v>
      </c>
      <c r="AB346" s="220">
        <v>2.322787344814E-3</v>
      </c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</row>
    <row r="347" spans="1:46" s="54" customFormat="1" x14ac:dyDescent="0.2">
      <c r="A347" s="16" t="s">
        <v>629</v>
      </c>
      <c r="B347" s="53"/>
      <c r="H347" s="18"/>
      <c r="I347" s="18"/>
      <c r="J347" s="18"/>
      <c r="K347" s="18"/>
      <c r="L347" s="18"/>
      <c r="M347" s="18">
        <v>1.56696830807E-4</v>
      </c>
      <c r="N347" s="18">
        <v>3.7812901762000002E-5</v>
      </c>
      <c r="O347" s="18">
        <v>0</v>
      </c>
      <c r="P347" s="18">
        <v>2.08986415883E-4</v>
      </c>
      <c r="Q347" s="18">
        <v>1.3463933488199999E-4</v>
      </c>
      <c r="R347" s="18">
        <v>3.2560562647000002E-5</v>
      </c>
      <c r="S347" s="18">
        <v>9.5846645366999997E-5</v>
      </c>
      <c r="T347" s="18">
        <v>3.1377470976000002E-5</v>
      </c>
      <c r="U347" s="18">
        <v>3.0729518775999999E-5</v>
      </c>
      <c r="V347" s="18">
        <v>8.8673445258999995E-5</v>
      </c>
      <c r="W347" s="18">
        <v>8.6291204050000005E-5</v>
      </c>
      <c r="X347" s="18">
        <v>1.1281270271E-4</v>
      </c>
      <c r="Y347" s="18">
        <v>5.5718066583000002E-5</v>
      </c>
      <c r="Z347" s="18">
        <v>1.3727212826699999E-4</v>
      </c>
      <c r="AA347" s="220">
        <v>2.7085590466E-5</v>
      </c>
      <c r="AB347" s="220">
        <v>0</v>
      </c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</row>
    <row r="348" spans="1:46" s="54" customFormat="1" x14ac:dyDescent="0.2">
      <c r="A348" s="16" t="s">
        <v>13</v>
      </c>
      <c r="B348" s="53"/>
      <c r="H348" s="18"/>
      <c r="I348" s="18"/>
      <c r="J348" s="18"/>
      <c r="K348" s="18"/>
      <c r="L348" s="18"/>
      <c r="M348" s="18">
        <v>5.6802601167389999E-3</v>
      </c>
      <c r="N348" s="18">
        <v>5.5206836572640004E-3</v>
      </c>
      <c r="O348" s="18">
        <v>6.0225664840550001E-3</v>
      </c>
      <c r="P348" s="18">
        <v>6.3392546151169998E-3</v>
      </c>
      <c r="Q348" s="18">
        <v>6.9002659126859997E-3</v>
      </c>
      <c r="R348" s="18">
        <v>6.9353998437090003E-3</v>
      </c>
      <c r="S348" s="18">
        <v>6.9648562300319997E-3</v>
      </c>
      <c r="T348" s="18">
        <v>7.5619705051770004E-3</v>
      </c>
      <c r="U348" s="18">
        <v>8.0511339192429997E-3</v>
      </c>
      <c r="V348" s="18">
        <v>8.4239772995980001E-3</v>
      </c>
      <c r="W348" s="18">
        <v>8.7729390784099994E-3</v>
      </c>
      <c r="X348" s="18">
        <v>9.3352511492789999E-3</v>
      </c>
      <c r="Y348" s="18">
        <v>8.9706087198769997E-3</v>
      </c>
      <c r="Z348" s="18">
        <v>9.7188666813090002E-3</v>
      </c>
      <c r="AA348" s="220">
        <v>1.148429035753E-2</v>
      </c>
      <c r="AB348" s="220">
        <v>1.391002536377E-2</v>
      </c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</row>
    <row r="349" spans="1:46" s="54" customFormat="1" x14ac:dyDescent="0.2">
      <c r="A349" s="16" t="s">
        <v>14</v>
      </c>
      <c r="B349" s="53"/>
      <c r="H349" s="18"/>
      <c r="I349" s="18"/>
      <c r="J349" s="18"/>
      <c r="K349" s="18"/>
      <c r="L349" s="18"/>
      <c r="M349" s="18">
        <v>5.7977827398439999E-3</v>
      </c>
      <c r="N349" s="18">
        <v>6.2391287907429998E-3</v>
      </c>
      <c r="O349" s="18">
        <v>6.5667742988789997E-3</v>
      </c>
      <c r="P349" s="18">
        <v>6.6527342389410002E-3</v>
      </c>
      <c r="Q349" s="18">
        <v>6.5300077417619999E-3</v>
      </c>
      <c r="R349" s="18">
        <v>6.2516280281319997E-3</v>
      </c>
      <c r="S349" s="18">
        <v>5.9744408945689997E-3</v>
      </c>
      <c r="T349" s="18">
        <v>5.9303420144339999E-3</v>
      </c>
      <c r="U349" s="18">
        <v>6.2688218302499998E-3</v>
      </c>
      <c r="V349" s="18">
        <v>6.6505083944190004E-3</v>
      </c>
      <c r="W349" s="18">
        <v>6.2129666915950003E-3</v>
      </c>
      <c r="X349" s="18">
        <v>6.4585272301660003E-3</v>
      </c>
      <c r="Y349" s="18">
        <v>7.382643822259E-3</v>
      </c>
      <c r="Z349" s="18">
        <v>8.5383263782120005E-3</v>
      </c>
      <c r="AA349" s="220">
        <v>9.2632719393280008E-3</v>
      </c>
      <c r="AB349" s="220">
        <v>1.02256040582E-2</v>
      </c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</row>
    <row r="350" spans="1:46" s="54" customFormat="1" x14ac:dyDescent="0.2">
      <c r="A350" s="16" t="s">
        <v>15</v>
      </c>
      <c r="B350" s="53"/>
      <c r="H350" s="18"/>
      <c r="I350" s="18"/>
      <c r="J350" s="18"/>
      <c r="K350" s="18"/>
      <c r="L350" s="18"/>
      <c r="M350" s="18">
        <v>1.230070121832E-2</v>
      </c>
      <c r="N350" s="18">
        <v>1.406639945549E-2</v>
      </c>
      <c r="O350" s="18">
        <v>1.4149403185430001E-2</v>
      </c>
      <c r="P350" s="18">
        <v>1.3793103448279999E-2</v>
      </c>
      <c r="Q350" s="18">
        <v>1.255511797772E-2</v>
      </c>
      <c r="R350" s="18">
        <v>1.256837718156E-2</v>
      </c>
      <c r="S350" s="18">
        <v>1.3226837060700001E-2</v>
      </c>
      <c r="T350" s="18">
        <v>1.396297458425E-2</v>
      </c>
      <c r="U350" s="18">
        <v>1.349025874255E-2</v>
      </c>
      <c r="V350" s="18">
        <v>1.2857649562539999E-2</v>
      </c>
      <c r="W350" s="18">
        <v>1.369153770926E-2</v>
      </c>
      <c r="X350" s="18">
        <v>1.3734946554980001E-2</v>
      </c>
      <c r="Y350" s="18">
        <v>1.476528764452E-2</v>
      </c>
      <c r="Z350" s="18">
        <v>1.5182297386340001E-2</v>
      </c>
      <c r="AA350" s="220">
        <v>1.6413867822319999E-2</v>
      </c>
      <c r="AB350" s="220">
        <v>1.754104925911E-2</v>
      </c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</row>
    <row r="351" spans="1:46" s="54" customFormat="1" x14ac:dyDescent="0.2">
      <c r="A351" s="16" t="s">
        <v>16</v>
      </c>
      <c r="B351" s="53"/>
      <c r="H351" s="18"/>
      <c r="I351" s="18"/>
      <c r="J351" s="18"/>
      <c r="K351" s="18"/>
      <c r="L351" s="18"/>
      <c r="M351" s="18">
        <v>2.5972499706189998E-2</v>
      </c>
      <c r="N351" s="18">
        <v>2.5826211903499999E-2</v>
      </c>
      <c r="O351" s="18">
        <v>2.6448499800460001E-2</v>
      </c>
      <c r="P351" s="18">
        <v>2.6192964124E-2</v>
      </c>
      <c r="Q351" s="18">
        <v>2.6995186643779999E-2</v>
      </c>
      <c r="R351" s="18">
        <v>2.6992706433970001E-2</v>
      </c>
      <c r="S351" s="18">
        <v>2.6677316293930001E-2</v>
      </c>
      <c r="T351" s="18">
        <v>2.648258550361E-2</v>
      </c>
      <c r="U351" s="18">
        <v>2.615082047815E-2</v>
      </c>
      <c r="V351" s="18">
        <v>2.4976353747929999E-2</v>
      </c>
      <c r="W351" s="18">
        <v>2.519703158258E-2</v>
      </c>
      <c r="X351" s="18">
        <v>2.5636686690920001E-2</v>
      </c>
      <c r="Y351" s="18">
        <v>2.6298927427219999E-2</v>
      </c>
      <c r="Z351" s="18">
        <v>2.803096859214E-2</v>
      </c>
      <c r="AA351" s="220">
        <v>2.8764897074760001E-2</v>
      </c>
      <c r="AB351" s="220">
        <v>2.8781204111600001E-2</v>
      </c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</row>
    <row r="352" spans="1:46" s="54" customFormat="1" x14ac:dyDescent="0.2">
      <c r="A352" s="16" t="s">
        <v>17</v>
      </c>
      <c r="B352" s="53"/>
      <c r="H352" s="18"/>
      <c r="I352" s="18"/>
      <c r="J352" s="18"/>
      <c r="K352" s="18"/>
      <c r="L352" s="18"/>
      <c r="M352" s="18">
        <v>4.4188506287460003E-2</v>
      </c>
      <c r="N352" s="18">
        <v>4.5337669212740003E-2</v>
      </c>
      <c r="O352" s="18">
        <v>4.5459492798319998E-2</v>
      </c>
      <c r="P352" s="18">
        <v>4.5245559038660003E-2</v>
      </c>
      <c r="Q352" s="18">
        <v>4.3892423171430002E-2</v>
      </c>
      <c r="R352" s="18">
        <v>4.4445168012500001E-2</v>
      </c>
      <c r="S352" s="18">
        <v>4.1884984025559999E-2</v>
      </c>
      <c r="T352" s="18">
        <v>4.2704737998120003E-2</v>
      </c>
      <c r="U352" s="18">
        <v>4.3052055804810002E-2</v>
      </c>
      <c r="V352" s="18">
        <v>4.4454953889810002E-2</v>
      </c>
      <c r="W352" s="18">
        <v>4.4181096473569999E-2</v>
      </c>
      <c r="X352" s="18">
        <v>4.3320077840760002E-2</v>
      </c>
      <c r="Y352" s="18">
        <v>4.3543669034680002E-2</v>
      </c>
      <c r="Z352" s="18">
        <v>4.5903799692510003E-2</v>
      </c>
      <c r="AA352" s="220">
        <v>4.6099674972910003E-2</v>
      </c>
      <c r="AB352" s="220">
        <v>4.7443598985450003E-2</v>
      </c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</row>
    <row r="353" spans="1:46" s="54" customFormat="1" x14ac:dyDescent="0.2">
      <c r="A353" s="16" t="s">
        <v>18</v>
      </c>
      <c r="B353" s="53"/>
      <c r="H353" s="18"/>
      <c r="I353" s="18"/>
      <c r="J353" s="18"/>
      <c r="K353" s="18"/>
      <c r="L353" s="18"/>
      <c r="M353" s="18">
        <v>6.7144592000629999E-2</v>
      </c>
      <c r="N353" s="18">
        <v>6.8327913484080002E-2</v>
      </c>
      <c r="O353" s="18">
        <v>6.8533904146860003E-2</v>
      </c>
      <c r="P353" s="18">
        <v>6.5865552072449998E-2</v>
      </c>
      <c r="Q353" s="18">
        <v>6.6309872429230005E-2</v>
      </c>
      <c r="R353" s="18">
        <v>6.4274550664239996E-2</v>
      </c>
      <c r="S353" s="18">
        <v>6.3450479233229995E-2</v>
      </c>
      <c r="T353" s="18">
        <v>6.212739253216E-2</v>
      </c>
      <c r="U353" s="18">
        <v>6.4501259910270003E-2</v>
      </c>
      <c r="V353" s="18">
        <v>6.4199574367460002E-2</v>
      </c>
      <c r="W353" s="18">
        <v>6.3654144854169994E-2</v>
      </c>
      <c r="X353" s="18">
        <v>6.3259723044810007E-2</v>
      </c>
      <c r="Y353" s="18">
        <v>6.2125644240139999E-2</v>
      </c>
      <c r="Z353" s="18">
        <v>6.3913902921149998E-2</v>
      </c>
      <c r="AA353" s="220">
        <v>6.4192849404119998E-2</v>
      </c>
      <c r="AB353" s="220">
        <v>6.4797757308769993E-2</v>
      </c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</row>
    <row r="354" spans="1:46" s="54" customFormat="1" x14ac:dyDescent="0.2">
      <c r="A354" s="16" t="s">
        <v>19</v>
      </c>
      <c r="B354" s="53"/>
      <c r="H354" s="18"/>
      <c r="I354" s="18"/>
      <c r="J354" s="18"/>
      <c r="K354" s="18"/>
      <c r="L354" s="18"/>
      <c r="M354" s="18">
        <v>8.5478121204999993E-2</v>
      </c>
      <c r="N354" s="18">
        <v>8.4058080617109995E-2</v>
      </c>
      <c r="O354" s="18">
        <v>8.4424772339730003E-2</v>
      </c>
      <c r="P354" s="18">
        <v>8.3803552769070006E-2</v>
      </c>
      <c r="Q354" s="18">
        <v>8.1860715608060006E-2</v>
      </c>
      <c r="R354" s="18">
        <v>8.3289919249800004E-2</v>
      </c>
      <c r="S354" s="18">
        <v>8.4121405750800002E-2</v>
      </c>
      <c r="T354" s="18">
        <v>8.2554126137430003E-2</v>
      </c>
      <c r="U354" s="18">
        <v>8.2355110318969998E-2</v>
      </c>
      <c r="V354" s="18">
        <v>8.1224875857179996E-2</v>
      </c>
      <c r="W354" s="18">
        <v>8.0135764827709996E-2</v>
      </c>
      <c r="X354" s="18">
        <v>8.2071241221760002E-2</v>
      </c>
      <c r="Y354" s="18">
        <v>8.207271207689E-2</v>
      </c>
      <c r="Z354" s="18">
        <v>8.3049637601580004E-2</v>
      </c>
      <c r="AA354" s="220">
        <v>8.1013001083419994E-2</v>
      </c>
      <c r="AB354" s="220">
        <v>7.9375250300359995E-2</v>
      </c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</row>
    <row r="355" spans="1:46" s="54" customFormat="1" x14ac:dyDescent="0.2">
      <c r="A355" s="16" t="s">
        <v>20</v>
      </c>
      <c r="B355" s="53"/>
      <c r="H355" s="18"/>
      <c r="I355" s="18"/>
      <c r="J355" s="18"/>
      <c r="K355" s="18"/>
      <c r="L355" s="18"/>
      <c r="M355" s="18">
        <v>9.8719003408160005E-2</v>
      </c>
      <c r="N355" s="18">
        <v>9.8956363911369999E-2</v>
      </c>
      <c r="O355" s="18">
        <v>0.1004607626166</v>
      </c>
      <c r="P355" s="18">
        <v>0.1008707767328</v>
      </c>
      <c r="Q355" s="18">
        <v>0.1015853781682</v>
      </c>
      <c r="R355" s="18">
        <v>0.1016540765824</v>
      </c>
      <c r="S355" s="18">
        <v>0.101821086262</v>
      </c>
      <c r="T355" s="18">
        <v>0.1027298399749</v>
      </c>
      <c r="U355" s="18">
        <v>0.1001475016901</v>
      </c>
      <c r="V355" s="18">
        <v>9.9668952471029998E-2</v>
      </c>
      <c r="W355" s="18">
        <v>9.9436230800209996E-2</v>
      </c>
      <c r="X355" s="18">
        <v>9.7526581493079995E-2</v>
      </c>
      <c r="Y355" s="18">
        <v>9.9317453684359999E-2</v>
      </c>
      <c r="Z355" s="18">
        <v>9.8506479244449996E-2</v>
      </c>
      <c r="AA355" s="220">
        <v>0.1002708559047</v>
      </c>
      <c r="AB355" s="220">
        <v>9.8518221866239999E-2</v>
      </c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</row>
    <row r="356" spans="1:46" s="54" customFormat="1" x14ac:dyDescent="0.2">
      <c r="A356" s="16" t="s">
        <v>21</v>
      </c>
      <c r="B356" s="53"/>
      <c r="H356" s="18"/>
      <c r="I356" s="18"/>
      <c r="J356" s="18"/>
      <c r="K356" s="18"/>
      <c r="L356" s="18"/>
      <c r="M356" s="18">
        <v>0.12026481764410001</v>
      </c>
      <c r="N356" s="18">
        <v>0.1237994403691</v>
      </c>
      <c r="O356" s="18">
        <v>0.1179479737329</v>
      </c>
      <c r="P356" s="18">
        <v>0.1167885754093</v>
      </c>
      <c r="Q356" s="18">
        <v>0.11649668450639999</v>
      </c>
      <c r="R356" s="18">
        <v>0.11562255795780001</v>
      </c>
      <c r="S356" s="18">
        <v>0.1195207667732</v>
      </c>
      <c r="T356" s="18">
        <v>0.1201443363665</v>
      </c>
      <c r="U356" s="18">
        <v>0.120029500338</v>
      </c>
      <c r="V356" s="18">
        <v>0.1184086072358</v>
      </c>
      <c r="W356" s="18">
        <v>0.1177874935282</v>
      </c>
      <c r="X356" s="18">
        <v>0.1167047409538</v>
      </c>
      <c r="Y356" s="18">
        <v>0.11620002785899999</v>
      </c>
      <c r="Z356" s="18">
        <v>0.1151713156161</v>
      </c>
      <c r="AA356" s="220">
        <v>0.1119447453954</v>
      </c>
      <c r="AB356" s="220">
        <v>0.1090375116807</v>
      </c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</row>
    <row r="357" spans="1:46" s="54" customFormat="1" x14ac:dyDescent="0.2">
      <c r="A357" s="16" t="s">
        <v>22</v>
      </c>
      <c r="B357" s="53"/>
      <c r="H357" s="18"/>
      <c r="I357" s="18"/>
      <c r="J357" s="18"/>
      <c r="K357" s="18"/>
      <c r="L357" s="18"/>
      <c r="M357" s="18">
        <v>0.177655031927</v>
      </c>
      <c r="N357" s="18">
        <v>0.1823716251985</v>
      </c>
      <c r="O357" s="18">
        <v>0.16892210572140001</v>
      </c>
      <c r="P357" s="18">
        <v>0.1654127481714</v>
      </c>
      <c r="Q357" s="18">
        <v>0.16651519741490001</v>
      </c>
      <c r="R357" s="18">
        <v>0.1669705652514</v>
      </c>
      <c r="S357" s="18">
        <v>0.17421725239620001</v>
      </c>
      <c r="T357" s="18">
        <v>0.174019454032</v>
      </c>
      <c r="U357" s="18">
        <v>0.17014934546130001</v>
      </c>
      <c r="V357" s="18">
        <v>0.17208559943250001</v>
      </c>
      <c r="W357" s="18">
        <v>0.16869930391759999</v>
      </c>
      <c r="X357" s="18">
        <v>0.16752686352480001</v>
      </c>
      <c r="Y357" s="18">
        <v>0.1657333890514</v>
      </c>
      <c r="Z357" s="18">
        <v>0.16931144300459999</v>
      </c>
      <c r="AA357" s="220">
        <v>0.16059046587219999</v>
      </c>
      <c r="AB357" s="220">
        <v>0.1571752769991</v>
      </c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</row>
    <row r="358" spans="1:46" s="54" customFormat="1" x14ac:dyDescent="0.2">
      <c r="A358" s="16" t="s">
        <v>23</v>
      </c>
      <c r="B358" s="53"/>
      <c r="H358" s="18"/>
      <c r="I358" s="18"/>
      <c r="J358" s="18"/>
      <c r="K358" s="18"/>
      <c r="L358" s="18"/>
      <c r="M358" s="18">
        <v>0.22525169428450001</v>
      </c>
      <c r="N358" s="18">
        <v>0.2227936171822</v>
      </c>
      <c r="O358" s="18">
        <v>0.22551971846319999</v>
      </c>
      <c r="P358" s="18">
        <v>0.21940090560780001</v>
      </c>
      <c r="Q358" s="18">
        <v>0.2191255175199</v>
      </c>
      <c r="R358" s="18">
        <v>0.2215095076843</v>
      </c>
      <c r="S358" s="18">
        <v>0.22357827476039999</v>
      </c>
      <c r="T358" s="18">
        <v>0.22083464072799999</v>
      </c>
      <c r="U358" s="18">
        <v>0.2217134779669</v>
      </c>
      <c r="V358" s="18">
        <v>0.22064908961929999</v>
      </c>
      <c r="W358" s="18">
        <v>0.2210780647759</v>
      </c>
      <c r="X358" s="18">
        <v>0.22156414812309999</v>
      </c>
      <c r="Y358" s="18">
        <v>0.2227886892325</v>
      </c>
      <c r="Z358" s="18">
        <v>0.2182077750933</v>
      </c>
      <c r="AA358" s="220">
        <v>0.2153575297941</v>
      </c>
      <c r="AB358" s="220">
        <v>0.21399012147909999</v>
      </c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</row>
    <row r="359" spans="1:46" s="54" customFormat="1" x14ac:dyDescent="0.2">
      <c r="A359" s="16" t="s">
        <v>24</v>
      </c>
      <c r="B359" s="53"/>
      <c r="H359" s="18"/>
      <c r="I359" s="18"/>
      <c r="J359" s="18"/>
      <c r="K359" s="18"/>
      <c r="L359" s="18"/>
      <c r="M359" s="18">
        <v>0.1080816390489</v>
      </c>
      <c r="N359" s="18">
        <v>0.100922634803</v>
      </c>
      <c r="O359" s="18">
        <v>0.1087327214019</v>
      </c>
      <c r="P359" s="18">
        <v>0.1171717171717</v>
      </c>
      <c r="Q359" s="18">
        <v>0.1187182335319</v>
      </c>
      <c r="R359" s="18">
        <v>0.1165668142746</v>
      </c>
      <c r="S359" s="18">
        <v>0.1092332268371</v>
      </c>
      <c r="T359" s="18">
        <v>0.1122999686225</v>
      </c>
      <c r="U359" s="18">
        <v>0.114682564071</v>
      </c>
      <c r="V359" s="18">
        <v>0.11577796169310001</v>
      </c>
      <c r="W359" s="18">
        <v>0.1172697463039</v>
      </c>
      <c r="X359" s="18">
        <v>0.1194686521702</v>
      </c>
      <c r="Y359" s="18">
        <v>0.118679481822</v>
      </c>
      <c r="Z359" s="18">
        <v>0.1145124094004</v>
      </c>
      <c r="AA359" s="220">
        <v>0.12210184182019999</v>
      </c>
      <c r="AB359" s="220">
        <v>0.1232679215058</v>
      </c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</row>
    <row r="360" spans="1:46" s="54" customFormat="1" x14ac:dyDescent="0.2">
      <c r="A360" s="36" t="s">
        <v>795</v>
      </c>
      <c r="B360" s="53"/>
      <c r="H360" s="18"/>
      <c r="I360" s="18"/>
      <c r="J360" s="18"/>
      <c r="K360" s="18"/>
      <c r="L360" s="18"/>
      <c r="M360" s="18">
        <v>1.8216006581270001E-2</v>
      </c>
      <c r="N360" s="18">
        <v>1.6751115480600001E-2</v>
      </c>
      <c r="O360" s="18">
        <v>2.1586909988029999E-2</v>
      </c>
      <c r="P360" s="18">
        <v>2.6053639846740001E-2</v>
      </c>
      <c r="Q360" s="18">
        <v>2.7096166144939999E-2</v>
      </c>
      <c r="R360" s="18">
        <v>2.7350872623079999E-2</v>
      </c>
      <c r="S360" s="18">
        <v>2.3929712460059999E-2</v>
      </c>
      <c r="T360" s="18">
        <v>2.3689990586759999E-2</v>
      </c>
      <c r="U360" s="18">
        <v>2.4337778870380002E-2</v>
      </c>
      <c r="V360" s="18">
        <v>2.4976353747929999E-2</v>
      </c>
      <c r="W360" s="18">
        <v>2.663521831675E-2</v>
      </c>
      <c r="X360" s="18">
        <v>2.7695518515380001E-2</v>
      </c>
      <c r="Y360" s="18">
        <v>2.6549658726840002E-2</v>
      </c>
      <c r="Z360" s="18">
        <v>2.4791346365030002E-2</v>
      </c>
      <c r="AA360" s="220">
        <v>2.6977248104010001E-2</v>
      </c>
      <c r="AB360" s="220">
        <v>2.9875851021229999E-2</v>
      </c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</row>
    <row r="361" spans="1:46" s="54" customFormat="1" x14ac:dyDescent="0.2">
      <c r="A361" s="16"/>
      <c r="B361" s="53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220"/>
      <c r="AB361" s="220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</row>
    <row r="362" spans="1:46" ht="12.75" x14ac:dyDescent="0.2">
      <c r="A362" s="49" t="s">
        <v>830</v>
      </c>
      <c r="B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220"/>
      <c r="AB362" s="220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</row>
    <row r="363" spans="1:46" x14ac:dyDescent="0.2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220"/>
      <c r="AB363" s="220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</row>
    <row r="364" spans="1:46" s="54" customFormat="1" x14ac:dyDescent="0.2">
      <c r="A364" s="16" t="s">
        <v>10</v>
      </c>
      <c r="B364" s="53"/>
      <c r="H364" s="18"/>
      <c r="I364" s="18"/>
      <c r="J364" s="18"/>
      <c r="K364" s="18"/>
      <c r="L364" s="18"/>
      <c r="M364" s="18">
        <v>2.7312585351830002E-3</v>
      </c>
      <c r="N364" s="18">
        <v>3.1885495642319998E-3</v>
      </c>
      <c r="O364" s="18">
        <v>2.440181657968E-3</v>
      </c>
      <c r="P364" s="18">
        <v>2.2225044450089998E-3</v>
      </c>
      <c r="Q364" s="18">
        <v>2.4706609017909999E-3</v>
      </c>
      <c r="R364" s="18">
        <v>2.572077999761E-3</v>
      </c>
      <c r="S364" s="18">
        <v>2.3269342641069998E-3</v>
      </c>
      <c r="T364" s="18">
        <v>2.4143481260060001E-3</v>
      </c>
      <c r="U364" s="18">
        <v>2.479012902135E-3</v>
      </c>
      <c r="V364" s="18">
        <v>2.389356502851E-3</v>
      </c>
      <c r="W364" s="18">
        <v>2.2771969775389998E-3</v>
      </c>
      <c r="X364" s="18">
        <v>2.2816001622470001E-3</v>
      </c>
      <c r="Y364" s="18">
        <v>2.0961221739780002E-3</v>
      </c>
      <c r="Z364" s="18">
        <v>2.3121387283240001E-3</v>
      </c>
      <c r="AA364" s="220">
        <v>2.3586064566849998E-3</v>
      </c>
      <c r="AB364" s="220">
        <v>2.754559270517E-3</v>
      </c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</row>
    <row r="365" spans="1:46" s="54" customFormat="1" x14ac:dyDescent="0.2">
      <c r="A365" s="16" t="s">
        <v>11</v>
      </c>
      <c r="B365" s="53"/>
      <c r="H365" s="18"/>
      <c r="I365" s="18"/>
      <c r="J365" s="18"/>
      <c r="K365" s="18"/>
      <c r="L365" s="18"/>
      <c r="M365" s="18">
        <v>1.725005390642E-3</v>
      </c>
      <c r="N365" s="18">
        <v>1.487989796641E-3</v>
      </c>
      <c r="O365" s="18">
        <v>1.897919067308E-3</v>
      </c>
      <c r="P365" s="18">
        <v>2.5400050800100001E-3</v>
      </c>
      <c r="Q365" s="18">
        <v>2.5941939468810001E-3</v>
      </c>
      <c r="R365" s="18">
        <v>2.9907883718150001E-3</v>
      </c>
      <c r="S365" s="18">
        <v>3.3740546829549999E-3</v>
      </c>
      <c r="T365" s="18">
        <v>2.7592550011500002E-3</v>
      </c>
      <c r="U365" s="18">
        <v>2.5916953067779999E-3</v>
      </c>
      <c r="V365" s="18">
        <v>3.7469454249249999E-3</v>
      </c>
      <c r="W365" s="18">
        <v>3.6228133733570002E-3</v>
      </c>
      <c r="X365" s="18">
        <v>3.5998580337680002E-3</v>
      </c>
      <c r="Y365" s="18">
        <v>3.2439986025849998E-3</v>
      </c>
      <c r="Z365" s="18">
        <v>2.4629303845189999E-3</v>
      </c>
      <c r="AA365" s="220">
        <v>2.2603311876570002E-3</v>
      </c>
      <c r="AB365" s="220">
        <v>2.422112462006E-3</v>
      </c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</row>
    <row r="366" spans="1:46" s="54" customFormat="1" x14ac:dyDescent="0.2">
      <c r="A366" s="16" t="s">
        <v>629</v>
      </c>
      <c r="B366" s="53"/>
      <c r="H366" s="18"/>
      <c r="I366" s="18"/>
      <c r="J366" s="18"/>
      <c r="K366" s="18"/>
      <c r="L366" s="18"/>
      <c r="M366" s="18">
        <v>7.1875224610000004E-5</v>
      </c>
      <c r="N366" s="18">
        <v>7.0856656982999999E-5</v>
      </c>
      <c r="O366" s="18">
        <v>0</v>
      </c>
      <c r="P366" s="18">
        <v>1.90500381001E-4</v>
      </c>
      <c r="Q366" s="18">
        <v>1.2353304509000001E-4</v>
      </c>
      <c r="R366" s="18">
        <v>0</v>
      </c>
      <c r="S366" s="18">
        <v>0</v>
      </c>
      <c r="T366" s="18">
        <v>0</v>
      </c>
      <c r="U366" s="18">
        <v>0</v>
      </c>
      <c r="V366" s="18">
        <v>5.4303556882999998E-5</v>
      </c>
      <c r="W366" s="18">
        <v>0</v>
      </c>
      <c r="X366" s="18">
        <v>1.01404451655E-4</v>
      </c>
      <c r="Y366" s="18">
        <v>4.9907670808999997E-5</v>
      </c>
      <c r="Z366" s="18">
        <v>0</v>
      </c>
      <c r="AA366" s="220">
        <v>4.9137634513999997E-5</v>
      </c>
      <c r="AB366" s="220">
        <v>0</v>
      </c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</row>
    <row r="367" spans="1:46" s="54" customFormat="1" x14ac:dyDescent="0.2">
      <c r="A367" s="16" t="s">
        <v>13</v>
      </c>
      <c r="B367" s="53"/>
      <c r="H367" s="18"/>
      <c r="I367" s="18"/>
      <c r="J367" s="18"/>
      <c r="K367" s="18"/>
      <c r="L367" s="18"/>
      <c r="M367" s="18">
        <v>9.2000287500899995E-3</v>
      </c>
      <c r="N367" s="18">
        <v>1.013250194856E-2</v>
      </c>
      <c r="O367" s="18">
        <v>1.091303463702E-2</v>
      </c>
      <c r="P367" s="18">
        <v>1.149352298705E-2</v>
      </c>
      <c r="Q367" s="18">
        <v>1.222977146387E-2</v>
      </c>
      <c r="R367" s="18">
        <v>1.214260078957E-2</v>
      </c>
      <c r="S367" s="18">
        <v>1.3379872018620001E-2</v>
      </c>
      <c r="T367" s="18">
        <v>1.431363531846E-2</v>
      </c>
      <c r="U367" s="18">
        <v>1.515578342442E-2</v>
      </c>
      <c r="V367" s="18">
        <v>1.6019549280480001E-2</v>
      </c>
      <c r="W367" s="18">
        <v>1.6561432563919998E-2</v>
      </c>
      <c r="X367" s="18">
        <v>1.784718349136E-2</v>
      </c>
      <c r="Y367" s="18">
        <v>1.7068423416679999E-2</v>
      </c>
      <c r="Z367" s="18">
        <v>1.940185976376E-2</v>
      </c>
      <c r="AA367" s="220">
        <v>2.1767972089819999E-2</v>
      </c>
      <c r="AB367" s="220">
        <v>2.2796352583590002E-2</v>
      </c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</row>
    <row r="368" spans="1:46" s="54" customFormat="1" x14ac:dyDescent="0.2">
      <c r="A368" s="16" t="s">
        <v>14</v>
      </c>
      <c r="B368" s="53"/>
      <c r="H368" s="18"/>
      <c r="I368" s="18"/>
      <c r="J368" s="18"/>
      <c r="K368" s="18"/>
      <c r="L368" s="18"/>
      <c r="M368" s="18">
        <v>7.8343994824980005E-3</v>
      </c>
      <c r="N368" s="18">
        <v>8.9987954368310006E-3</v>
      </c>
      <c r="O368" s="18">
        <v>8.6084186267200002E-3</v>
      </c>
      <c r="P368" s="18">
        <v>8.1280162560330004E-3</v>
      </c>
      <c r="Q368" s="18">
        <v>9.1414453366279996E-3</v>
      </c>
      <c r="R368" s="18">
        <v>8.852733580572E-3</v>
      </c>
      <c r="S368" s="18">
        <v>8.2024432809770006E-3</v>
      </c>
      <c r="T368" s="18">
        <v>7.9328581283049995E-3</v>
      </c>
      <c r="U368" s="18">
        <v>8.6202039551520008E-3</v>
      </c>
      <c r="V368" s="18">
        <v>9.3945153407549997E-3</v>
      </c>
      <c r="W368" s="18">
        <v>8.4359797122450005E-3</v>
      </c>
      <c r="X368" s="18">
        <v>9.2785073264720005E-3</v>
      </c>
      <c r="Y368" s="18">
        <v>1.008134950342E-2</v>
      </c>
      <c r="Z368" s="18">
        <v>1.1510429756220001E-2</v>
      </c>
      <c r="AA368" s="220">
        <v>1.16947570144E-2</v>
      </c>
      <c r="AB368" s="220">
        <v>1.239551671733E-2</v>
      </c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</row>
    <row r="369" spans="1:46" s="54" customFormat="1" x14ac:dyDescent="0.2">
      <c r="A369" s="16" t="s">
        <v>15</v>
      </c>
      <c r="B369" s="53"/>
      <c r="H369" s="18"/>
      <c r="I369" s="18"/>
      <c r="J369" s="18"/>
      <c r="K369" s="18"/>
      <c r="L369" s="18"/>
      <c r="M369" s="18">
        <v>1.6315675986489999E-2</v>
      </c>
      <c r="N369" s="18">
        <v>1.8493587472539999E-2</v>
      </c>
      <c r="O369" s="18">
        <v>1.8640276553920001E-2</v>
      </c>
      <c r="P369" s="18">
        <v>1.7907035814070001E-2</v>
      </c>
      <c r="Q369" s="18">
        <v>1.6368128474370001E-2</v>
      </c>
      <c r="R369" s="18">
        <v>1.6449336044980001E-2</v>
      </c>
      <c r="S369" s="18">
        <v>1.7393833624200002E-2</v>
      </c>
      <c r="T369" s="18">
        <v>2.000459875834E-2</v>
      </c>
      <c r="U369" s="18">
        <v>1.898698518226E-2</v>
      </c>
      <c r="V369" s="18">
        <v>1.7702959543850001E-2</v>
      </c>
      <c r="W369" s="18">
        <v>1.7441258668869999E-2</v>
      </c>
      <c r="X369" s="18">
        <v>1.764437458804E-2</v>
      </c>
      <c r="Y369" s="18">
        <v>1.8465838199329999E-2</v>
      </c>
      <c r="Z369" s="18">
        <v>2.0055290273939999E-2</v>
      </c>
      <c r="AA369" s="220">
        <v>2.1522283917250001E-2</v>
      </c>
      <c r="AB369" s="220">
        <v>2.217895136778E-2</v>
      </c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</row>
    <row r="370" spans="1:46" s="54" customFormat="1" x14ac:dyDescent="0.2">
      <c r="A370" s="16" t="s">
        <v>16</v>
      </c>
      <c r="B370" s="53"/>
      <c r="H370" s="18"/>
      <c r="I370" s="18"/>
      <c r="J370" s="18"/>
      <c r="K370" s="18"/>
      <c r="L370" s="18"/>
      <c r="M370" s="18">
        <v>3.1337597929990003E-2</v>
      </c>
      <c r="N370" s="18">
        <v>3.3444342095940001E-2</v>
      </c>
      <c r="O370" s="18">
        <v>3.2874669558730002E-2</v>
      </c>
      <c r="P370" s="18">
        <v>3.263906527813E-2</v>
      </c>
      <c r="Q370" s="18">
        <v>3.2180358245830001E-2</v>
      </c>
      <c r="R370" s="18">
        <v>3.3496829764330001E-2</v>
      </c>
      <c r="S370" s="18">
        <v>3.4671320535190002E-2</v>
      </c>
      <c r="T370" s="18">
        <v>3.5008047827090001E-2</v>
      </c>
      <c r="U370" s="18">
        <v>3.2621556144010001E-2</v>
      </c>
      <c r="V370" s="18">
        <v>3.155036654901E-2</v>
      </c>
      <c r="W370" s="18">
        <v>3.3278128558119999E-2</v>
      </c>
      <c r="X370" s="18">
        <v>3.2855042336360003E-2</v>
      </c>
      <c r="Y370" s="18">
        <v>3.3088785746370003E-2</v>
      </c>
      <c r="Z370" s="18">
        <v>3.5637094747420002E-2</v>
      </c>
      <c r="AA370" s="220">
        <v>3.5575647388330002E-2</v>
      </c>
      <c r="AB370" s="220">
        <v>3.51443768997E-2</v>
      </c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</row>
    <row r="371" spans="1:46" s="54" customFormat="1" x14ac:dyDescent="0.2">
      <c r="A371" s="16" t="s">
        <v>17</v>
      </c>
      <c r="B371" s="53"/>
      <c r="H371" s="18"/>
      <c r="I371" s="18"/>
      <c r="J371" s="18"/>
      <c r="K371" s="18"/>
      <c r="L371" s="18"/>
      <c r="M371" s="18">
        <v>5.325954143607E-2</v>
      </c>
      <c r="N371" s="18">
        <v>5.611847233048E-2</v>
      </c>
      <c r="O371" s="18">
        <v>5.4429607537449999E-2</v>
      </c>
      <c r="P371" s="18">
        <v>5.4991109982220003E-2</v>
      </c>
      <c r="Q371" s="18">
        <v>5.305744286597E-2</v>
      </c>
      <c r="R371" s="18">
        <v>5.3834190692670002E-2</v>
      </c>
      <c r="S371" s="18">
        <v>5.0727166957529997E-2</v>
      </c>
      <c r="T371" s="18">
        <v>5.1621062313179998E-2</v>
      </c>
      <c r="U371" s="18">
        <v>5.3129753788949997E-2</v>
      </c>
      <c r="V371" s="18">
        <v>5.3923431984799999E-2</v>
      </c>
      <c r="W371" s="18">
        <v>5.2789566297480002E-2</v>
      </c>
      <c r="X371" s="18">
        <v>5.1513461440960001E-2</v>
      </c>
      <c r="Y371" s="18">
        <v>5.2452962020260001E-2</v>
      </c>
      <c r="Z371" s="18">
        <v>5.4787635084190003E-2</v>
      </c>
      <c r="AA371" s="220">
        <v>5.5574664635640002E-2</v>
      </c>
      <c r="AB371" s="220">
        <v>5.5993541033430003E-2</v>
      </c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</row>
    <row r="372" spans="1:46" s="54" customFormat="1" x14ac:dyDescent="0.2">
      <c r="A372" s="16" t="s">
        <v>18</v>
      </c>
      <c r="B372" s="53"/>
      <c r="H372" s="18"/>
      <c r="I372" s="18"/>
      <c r="J372" s="18"/>
      <c r="K372" s="18"/>
      <c r="L372" s="18"/>
      <c r="M372" s="18">
        <v>7.6762739883559999E-2</v>
      </c>
      <c r="N372" s="18">
        <v>7.8154892652159996E-2</v>
      </c>
      <c r="O372" s="18">
        <v>7.6526808106830005E-2</v>
      </c>
      <c r="P372" s="18">
        <v>7.2009144018290006E-2</v>
      </c>
      <c r="Q372" s="18">
        <v>7.2390364422479994E-2</v>
      </c>
      <c r="R372" s="18">
        <v>6.950592176098E-2</v>
      </c>
      <c r="S372" s="18">
        <v>7.2251308900520006E-2</v>
      </c>
      <c r="T372" s="18">
        <v>7.0820878362839998E-2</v>
      </c>
      <c r="U372" s="18">
        <v>7.3694292636200004E-2</v>
      </c>
      <c r="V372" s="18">
        <v>7.3309801792019999E-2</v>
      </c>
      <c r="W372" s="18">
        <v>7.2352758513610005E-2</v>
      </c>
      <c r="X372" s="18">
        <v>7.1692947320389999E-2</v>
      </c>
      <c r="Y372" s="18">
        <v>7.1617507610920006E-2</v>
      </c>
      <c r="Z372" s="18">
        <v>7.3033425483789993E-2</v>
      </c>
      <c r="AA372" s="220">
        <v>7.1347845314729999E-2</v>
      </c>
      <c r="AB372" s="220">
        <v>7.5180471124619994E-2</v>
      </c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</row>
    <row r="373" spans="1:46" s="54" customFormat="1" x14ac:dyDescent="0.2">
      <c r="A373" s="16" t="s">
        <v>19</v>
      </c>
      <c r="B373" s="53"/>
      <c r="H373" s="18"/>
      <c r="I373" s="18"/>
      <c r="J373" s="18"/>
      <c r="K373" s="18"/>
      <c r="L373" s="18"/>
      <c r="M373" s="18">
        <v>8.7759649248900007E-2</v>
      </c>
      <c r="N373" s="18">
        <v>8.8003967972790004E-2</v>
      </c>
      <c r="O373" s="18">
        <v>8.9269978987320003E-2</v>
      </c>
      <c r="P373" s="18">
        <v>8.8011176022349993E-2</v>
      </c>
      <c r="Q373" s="18">
        <v>8.5052501544159997E-2</v>
      </c>
      <c r="R373" s="18">
        <v>8.7331020456989997E-2</v>
      </c>
      <c r="S373" s="18">
        <v>8.8947062245489997E-2</v>
      </c>
      <c r="T373" s="18">
        <v>8.8583582432740005E-2</v>
      </c>
      <c r="U373" s="18">
        <v>8.9188123274550002E-2</v>
      </c>
      <c r="V373" s="18">
        <v>8.7265815910940001E-2</v>
      </c>
      <c r="W373" s="18">
        <v>8.4618569506259997E-2</v>
      </c>
      <c r="X373" s="18">
        <v>8.6903615068699994E-2</v>
      </c>
      <c r="Y373" s="18">
        <v>8.7837500623849998E-2</v>
      </c>
      <c r="Z373" s="18">
        <v>8.951997989445E-2</v>
      </c>
      <c r="AA373" s="220">
        <v>8.771067760798E-2</v>
      </c>
      <c r="AB373" s="220">
        <v>8.6626139817629996E-2</v>
      </c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</row>
    <row r="374" spans="1:46" s="54" customFormat="1" x14ac:dyDescent="0.2">
      <c r="A374" s="16" t="s">
        <v>20</v>
      </c>
      <c r="B374" s="53"/>
      <c r="H374" s="18"/>
      <c r="I374" s="18"/>
      <c r="J374" s="18"/>
      <c r="K374" s="18"/>
      <c r="L374" s="18"/>
      <c r="M374" s="18">
        <v>0.1009846905772</v>
      </c>
      <c r="N374" s="18">
        <v>0.1040175724509</v>
      </c>
      <c r="O374" s="18">
        <v>0.102352063987</v>
      </c>
      <c r="P374" s="18">
        <v>0.1019177038354</v>
      </c>
      <c r="Q374" s="18">
        <v>0.1044471896232</v>
      </c>
      <c r="R374" s="18">
        <v>0.10413925110659999</v>
      </c>
      <c r="S374" s="18">
        <v>0.10383944153580001</v>
      </c>
      <c r="T374" s="18">
        <v>0.1053690503564</v>
      </c>
      <c r="U374" s="18">
        <v>0.1018648937968</v>
      </c>
      <c r="V374" s="18">
        <v>0.1010046158023</v>
      </c>
      <c r="W374" s="18">
        <v>0.1014905289308</v>
      </c>
      <c r="X374" s="18">
        <v>9.9224255944839995E-2</v>
      </c>
      <c r="Y374" s="18">
        <v>0.1000149723012</v>
      </c>
      <c r="Z374" s="18">
        <v>9.8316159839160006E-2</v>
      </c>
      <c r="AA374" s="220">
        <v>0.10033904967810001</v>
      </c>
      <c r="AB374" s="220">
        <v>9.845174772036E-2</v>
      </c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</row>
    <row r="375" spans="1:46" s="54" customFormat="1" x14ac:dyDescent="0.2">
      <c r="A375" s="16" t="s">
        <v>21</v>
      </c>
      <c r="B375" s="53"/>
      <c r="H375" s="18"/>
      <c r="I375" s="18"/>
      <c r="J375" s="18"/>
      <c r="K375" s="18"/>
      <c r="L375" s="18"/>
      <c r="M375" s="18">
        <v>0.1210378782434</v>
      </c>
      <c r="N375" s="18">
        <v>0.120172890243</v>
      </c>
      <c r="O375" s="18">
        <v>0.11678980546330001</v>
      </c>
      <c r="P375" s="18">
        <v>0.1148717297435</v>
      </c>
      <c r="Q375" s="18">
        <v>0.1144533662755</v>
      </c>
      <c r="R375" s="18">
        <v>0.1144275631056</v>
      </c>
      <c r="S375" s="18">
        <v>0.11675392670159999</v>
      </c>
      <c r="T375" s="18">
        <v>0.116118647965</v>
      </c>
      <c r="U375" s="18">
        <v>0.1176967716491</v>
      </c>
      <c r="V375" s="18">
        <v>0.1154493619332</v>
      </c>
      <c r="W375" s="18">
        <v>0.1136010764931</v>
      </c>
      <c r="X375" s="18">
        <v>0.1128631546925</v>
      </c>
      <c r="Y375" s="18">
        <v>0.11214253630779999</v>
      </c>
      <c r="Z375" s="18">
        <v>0.1111334506157</v>
      </c>
      <c r="AA375" s="220">
        <v>0.1100191636775</v>
      </c>
      <c r="AB375" s="220">
        <v>0.10491071428569999</v>
      </c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</row>
    <row r="376" spans="1:46" s="54" customFormat="1" x14ac:dyDescent="0.2">
      <c r="A376" s="16" t="s">
        <v>22</v>
      </c>
      <c r="B376" s="53"/>
      <c r="H376" s="18"/>
      <c r="I376" s="18"/>
      <c r="J376" s="18"/>
      <c r="K376" s="18"/>
      <c r="L376" s="18"/>
      <c r="M376" s="18">
        <v>0.1735786674333</v>
      </c>
      <c r="N376" s="18">
        <v>0.17685821582940001</v>
      </c>
      <c r="O376" s="18">
        <v>0.1641699993222</v>
      </c>
      <c r="P376" s="18">
        <v>0.15798831597660001</v>
      </c>
      <c r="Q376" s="18">
        <v>0.15806053119210001</v>
      </c>
      <c r="R376" s="18">
        <v>0.15821270486899999</v>
      </c>
      <c r="S376" s="18">
        <v>0.15956951716109999</v>
      </c>
      <c r="T376" s="18">
        <v>0.15790986433660001</v>
      </c>
      <c r="U376" s="18">
        <v>0.15110710462560001</v>
      </c>
      <c r="V376" s="18">
        <v>0.15460222644579999</v>
      </c>
      <c r="W376" s="18">
        <v>0.1538143049374</v>
      </c>
      <c r="X376" s="18">
        <v>0.15291791309639999</v>
      </c>
      <c r="Y376" s="18">
        <v>0.1507211658432</v>
      </c>
      <c r="Z376" s="18">
        <v>0.15370696154810001</v>
      </c>
      <c r="AA376" s="220">
        <v>0.1453982605277</v>
      </c>
      <c r="AB376" s="220">
        <v>0.1433795592705</v>
      </c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</row>
    <row r="377" spans="1:46" s="54" customFormat="1" x14ac:dyDescent="0.2">
      <c r="A377" s="16" t="s">
        <v>23</v>
      </c>
      <c r="B377" s="53"/>
      <c r="H377" s="18"/>
      <c r="I377" s="18"/>
      <c r="J377" s="18"/>
      <c r="K377" s="18"/>
      <c r="L377" s="18"/>
      <c r="M377" s="18">
        <v>0.21346941709190001</v>
      </c>
      <c r="N377" s="18">
        <v>0.20619287182029999</v>
      </c>
      <c r="O377" s="18">
        <v>0.20972005693760001</v>
      </c>
      <c r="P377" s="18">
        <v>0.2055499110998</v>
      </c>
      <c r="Q377" s="18">
        <v>0.20611488573190001</v>
      </c>
      <c r="R377" s="18">
        <v>0.20636439765520001</v>
      </c>
      <c r="S377" s="18">
        <v>0.2049447353112</v>
      </c>
      <c r="T377" s="18">
        <v>0.2026327891469</v>
      </c>
      <c r="U377" s="18">
        <v>0.20249028114260001</v>
      </c>
      <c r="V377" s="18">
        <v>0.20320390985610001</v>
      </c>
      <c r="W377" s="18">
        <v>0.20660387123490001</v>
      </c>
      <c r="X377" s="18">
        <v>0.2055975257314</v>
      </c>
      <c r="Y377" s="18">
        <v>0.20472126565849999</v>
      </c>
      <c r="Z377" s="18">
        <v>0.19939683337520001</v>
      </c>
      <c r="AA377" s="220">
        <v>0.1958626111739</v>
      </c>
      <c r="AB377" s="220">
        <v>0.19467135258359999</v>
      </c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</row>
    <row r="378" spans="1:46" s="54" customFormat="1" x14ac:dyDescent="0.2">
      <c r="A378" s="16" t="s">
        <v>24</v>
      </c>
      <c r="B378" s="53"/>
      <c r="H378" s="18"/>
      <c r="I378" s="18"/>
      <c r="J378" s="18"/>
      <c r="K378" s="18"/>
      <c r="L378" s="18"/>
      <c r="M378" s="18">
        <v>9.2431538848559994E-2</v>
      </c>
      <c r="N378" s="18">
        <v>8.4673705094590004E-2</v>
      </c>
      <c r="O378" s="18">
        <v>9.5777130075239997E-2</v>
      </c>
      <c r="P378" s="18">
        <v>0.1081407162814</v>
      </c>
      <c r="Q378" s="18">
        <v>0.10722668313769999</v>
      </c>
      <c r="R378" s="18">
        <v>0.10665151333889999</v>
      </c>
      <c r="S378" s="18">
        <v>0.100581733566</v>
      </c>
      <c r="T378" s="18">
        <v>0.1026097953553</v>
      </c>
      <c r="U378" s="18">
        <v>0.10727364921970001</v>
      </c>
      <c r="V378" s="18">
        <v>0.1070323106163</v>
      </c>
      <c r="W378" s="18">
        <v>0.10816685643310001</v>
      </c>
      <c r="X378" s="18">
        <v>0.1101252344978</v>
      </c>
      <c r="Y378" s="18">
        <v>0.11214253630779999</v>
      </c>
      <c r="Z378" s="18">
        <v>0.1063583815029</v>
      </c>
      <c r="AA378" s="220">
        <v>0.11262345830669999</v>
      </c>
      <c r="AB378" s="220">
        <v>0.11402925531910001</v>
      </c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</row>
    <row r="379" spans="1:46" s="54" customFormat="1" x14ac:dyDescent="0.2">
      <c r="A379" s="36" t="s">
        <v>795</v>
      </c>
      <c r="B379" s="53"/>
      <c r="H379" s="18"/>
      <c r="I379" s="18"/>
      <c r="J379" s="18"/>
      <c r="K379" s="18"/>
      <c r="L379" s="18"/>
      <c r="M379" s="18">
        <v>1.1500035937610001E-2</v>
      </c>
      <c r="N379" s="18">
        <v>9.9907886345919992E-3</v>
      </c>
      <c r="O379" s="18">
        <v>1.559004948146E-2</v>
      </c>
      <c r="P379" s="18">
        <v>2.139954279909E-2</v>
      </c>
      <c r="Q379" s="18">
        <v>2.4088943792459998E-2</v>
      </c>
      <c r="R379" s="18">
        <v>2.3029070462970001E-2</v>
      </c>
      <c r="S379" s="18">
        <v>2.3036649214660001E-2</v>
      </c>
      <c r="T379" s="18">
        <v>2.1901586571630001E-2</v>
      </c>
      <c r="U379" s="18">
        <v>2.3099892951719998E-2</v>
      </c>
      <c r="V379" s="18">
        <v>2.3350529459680001E-2</v>
      </c>
      <c r="W379" s="18">
        <v>2.4945657799400001E-2</v>
      </c>
      <c r="X379" s="18">
        <v>2.5553921817169999E-2</v>
      </c>
      <c r="Y379" s="18">
        <v>2.425512801318E-2</v>
      </c>
      <c r="Z379" s="18">
        <v>2.2367429002259999E-2</v>
      </c>
      <c r="AA379" s="220">
        <v>2.5895533389019999E-2</v>
      </c>
      <c r="AB379" s="220">
        <v>2.9065349544070002E-2</v>
      </c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</row>
    <row r="380" spans="1:46" s="54" customFormat="1" x14ac:dyDescent="0.2">
      <c r="A380" s="16"/>
      <c r="B380" s="53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220"/>
      <c r="AB380" s="220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</row>
    <row r="381" spans="1:46" s="17" customFormat="1" x14ac:dyDescent="0.2">
      <c r="A381" s="36" t="s">
        <v>135</v>
      </c>
      <c r="B381" s="37"/>
      <c r="C381" s="17">
        <v>770.35</v>
      </c>
      <c r="D381" s="17">
        <v>771.82</v>
      </c>
      <c r="E381" s="17">
        <v>771.21</v>
      </c>
      <c r="F381" s="17">
        <v>771.58</v>
      </c>
      <c r="G381" s="17">
        <v>771.48</v>
      </c>
      <c r="H381" s="17">
        <v>771.32</v>
      </c>
      <c r="I381" s="17">
        <v>771.24</v>
      </c>
      <c r="J381" s="17">
        <v>771.27</v>
      </c>
      <c r="K381" s="17">
        <v>771.01</v>
      </c>
      <c r="L381" s="17">
        <v>770.86</v>
      </c>
      <c r="M381" s="17">
        <v>770.38</v>
      </c>
      <c r="N381" s="17">
        <v>769.44</v>
      </c>
      <c r="O381" s="17">
        <v>770.21</v>
      </c>
      <c r="P381" s="17">
        <v>770.73</v>
      </c>
      <c r="Q381" s="17">
        <v>771.12</v>
      </c>
      <c r="R381" s="17">
        <v>771.23</v>
      </c>
      <c r="S381" s="17">
        <v>770.87</v>
      </c>
      <c r="T381" s="17">
        <v>770.78</v>
      </c>
      <c r="U381" s="17">
        <v>770.73</v>
      </c>
      <c r="V381" s="17">
        <v>770.82</v>
      </c>
      <c r="W381" s="17">
        <v>770.94</v>
      </c>
      <c r="X381" s="17">
        <v>770.99</v>
      </c>
      <c r="Y381" s="17">
        <v>770.52</v>
      </c>
      <c r="Z381" s="17">
        <v>768.99</v>
      </c>
      <c r="AA381" s="218">
        <v>768.77</v>
      </c>
      <c r="AB381" s="218">
        <v>768.2</v>
      </c>
    </row>
    <row r="382" spans="1:46" s="17" customFormat="1" x14ac:dyDescent="0.2">
      <c r="A382" s="36" t="s">
        <v>136</v>
      </c>
      <c r="B382" s="37"/>
      <c r="C382" s="17">
        <v>759.66</v>
      </c>
      <c r="D382" s="17">
        <v>755.48</v>
      </c>
      <c r="E382" s="17">
        <v>755.95</v>
      </c>
      <c r="F382" s="17">
        <v>755.55</v>
      </c>
      <c r="G382" s="17">
        <v>753.54</v>
      </c>
      <c r="H382" s="17">
        <v>751.47</v>
      </c>
      <c r="I382" s="17">
        <v>750.21</v>
      </c>
      <c r="J382" s="17">
        <v>750.7</v>
      </c>
      <c r="K382" s="17">
        <v>748.3</v>
      </c>
      <c r="L382" s="17">
        <v>749.57</v>
      </c>
      <c r="M382" s="17">
        <v>749.17</v>
      </c>
      <c r="N382" s="17">
        <v>743.4</v>
      </c>
      <c r="O382" s="17">
        <v>743.8</v>
      </c>
      <c r="P382" s="17">
        <v>746.06</v>
      </c>
      <c r="Q382" s="17">
        <v>746.01</v>
      </c>
      <c r="R382" s="17">
        <v>746.62</v>
      </c>
      <c r="S382" s="17">
        <v>746.4</v>
      </c>
      <c r="T382" s="17">
        <v>745.28</v>
      </c>
      <c r="U382" s="17">
        <v>745.34</v>
      </c>
      <c r="V382" s="17">
        <v>744.57</v>
      </c>
      <c r="W382" s="17">
        <v>744.41</v>
      </c>
      <c r="X382" s="17">
        <v>743.71</v>
      </c>
      <c r="Y382" s="17">
        <v>745.34</v>
      </c>
      <c r="Z382" s="17">
        <v>739.88</v>
      </c>
      <c r="AA382" s="218">
        <v>738.25</v>
      </c>
      <c r="AB382" s="218">
        <v>739.94</v>
      </c>
    </row>
    <row r="383" spans="1:46" ht="12.75" x14ac:dyDescent="0.2">
      <c r="A383" s="49" t="s">
        <v>137</v>
      </c>
      <c r="B383" s="50"/>
    </row>
    <row r="384" spans="1:46" x14ac:dyDescent="0.2">
      <c r="A384" s="16" t="s">
        <v>2224</v>
      </c>
      <c r="C384" s="18">
        <v>0.80496712929150005</v>
      </c>
      <c r="D384" s="18">
        <v>0.59357447764549998</v>
      </c>
      <c r="E384" s="18">
        <v>0.3754448398577</v>
      </c>
      <c r="F384" s="18">
        <v>0.2329850529676</v>
      </c>
      <c r="G384" s="18">
        <v>0.186471078086</v>
      </c>
      <c r="H384" s="18">
        <v>0.1559553920441</v>
      </c>
      <c r="I384" s="18">
        <v>0.15295445219529999</v>
      </c>
      <c r="J384" s="18">
        <v>0.13208439776709999</v>
      </c>
      <c r="K384" s="18">
        <v>0.13088869715269999</v>
      </c>
      <c r="L384" s="18">
        <v>0.1163196558302</v>
      </c>
      <c r="M384" s="18">
        <v>9.4043279298840002E-2</v>
      </c>
      <c r="N384" s="18">
        <v>9.7923513594260006E-2</v>
      </c>
      <c r="O384" s="18">
        <v>9.5631085532269997E-2</v>
      </c>
      <c r="P384" s="18">
        <v>9.7762645914399995E-2</v>
      </c>
      <c r="Q384" s="18">
        <v>9.745207962671E-2</v>
      </c>
      <c r="R384" s="18">
        <v>9.0304367577389993E-2</v>
      </c>
      <c r="S384" s="18">
        <v>7.9961801687089995E-2</v>
      </c>
      <c r="T384" s="18">
        <v>7.2747726633539997E-2</v>
      </c>
      <c r="U384" s="18">
        <v>7.0115433946129999E-2</v>
      </c>
      <c r="V384" s="18">
        <v>7.8814553990610006E-2</v>
      </c>
      <c r="W384" s="18">
        <v>6.9576614052080002E-2</v>
      </c>
      <c r="X384" s="18">
        <v>6.5738829698219994E-2</v>
      </c>
      <c r="Y384" s="18">
        <v>6.2759435907300001E-2</v>
      </c>
      <c r="Z384" s="18">
        <v>6.589808124273E-2</v>
      </c>
      <c r="AA384" s="220">
        <v>7.1289401339849998E-2</v>
      </c>
      <c r="AB384" s="220">
        <v>6.7169672432829994E-2</v>
      </c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</row>
    <row r="385" spans="1:46" x14ac:dyDescent="0.2">
      <c r="A385" s="16" t="s">
        <v>139</v>
      </c>
      <c r="C385" s="18">
        <v>0</v>
      </c>
      <c r="D385" s="18">
        <v>0</v>
      </c>
      <c r="E385" s="18">
        <v>0.14328079986440001</v>
      </c>
      <c r="F385" s="18">
        <v>0.26062980699459998</v>
      </c>
      <c r="G385" s="18">
        <v>0.3022868490167</v>
      </c>
      <c r="H385" s="18">
        <v>0.2278684755116</v>
      </c>
      <c r="I385" s="18">
        <v>0.14808165777599999</v>
      </c>
      <c r="J385" s="18">
        <v>0.1129718989498</v>
      </c>
      <c r="K385" s="18">
        <v>0.1005608283003</v>
      </c>
      <c r="L385" s="18">
        <v>9.2495636998250003E-2</v>
      </c>
      <c r="M385" s="18">
        <v>9.2569611417050002E-2</v>
      </c>
      <c r="N385" s="18">
        <v>8.3395578129669995E-2</v>
      </c>
      <c r="O385" s="18">
        <v>7.7351865928260002E-2</v>
      </c>
      <c r="P385" s="18">
        <v>6.3125347415230001E-2</v>
      </c>
      <c r="Q385" s="18">
        <v>5.831011447178E-2</v>
      </c>
      <c r="R385" s="18">
        <v>6.1684729703420003E-2</v>
      </c>
      <c r="S385" s="18">
        <v>6.2040426547829999E-2</v>
      </c>
      <c r="T385" s="18">
        <v>6.4247992250239999E-2</v>
      </c>
      <c r="U385" s="18">
        <v>5.4082941427960003E-2</v>
      </c>
      <c r="V385" s="18">
        <v>4.5275821596240003E-2</v>
      </c>
      <c r="W385" s="18">
        <v>3.8691663342640001E-2</v>
      </c>
      <c r="X385" s="18">
        <v>3.7847938863169998E-2</v>
      </c>
      <c r="Y385" s="18">
        <v>3.6506583830439997E-2</v>
      </c>
      <c r="Z385" s="18">
        <v>3.6318367567859999E-2</v>
      </c>
      <c r="AA385" s="220">
        <v>3.0693677102519999E-2</v>
      </c>
      <c r="AB385" s="220">
        <v>2.84978179715E-2</v>
      </c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</row>
    <row r="386" spans="1:46" x14ac:dyDescent="0.2">
      <c r="A386" s="16" t="s">
        <v>140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9.2320073580130002E-2</v>
      </c>
      <c r="I386" s="18">
        <v>0.1776261797292</v>
      </c>
      <c r="J386" s="18">
        <v>0.22073989970669999</v>
      </c>
      <c r="K386" s="18">
        <v>0.239516824849</v>
      </c>
      <c r="L386" s="18">
        <v>0.25792442875119997</v>
      </c>
      <c r="M386" s="18">
        <v>0.27204684712630001</v>
      </c>
      <c r="N386" s="18">
        <v>0.234613086346</v>
      </c>
      <c r="O386" s="18">
        <v>0.1895247402903</v>
      </c>
      <c r="P386" s="18">
        <v>0.16939966648140001</v>
      </c>
      <c r="Q386" s="18">
        <v>0.1582463325389</v>
      </c>
      <c r="R386" s="18">
        <v>0.1441689921474</v>
      </c>
      <c r="S386" s="18">
        <v>0.1356995066051</v>
      </c>
      <c r="T386" s="18">
        <v>0.1233711446517</v>
      </c>
      <c r="U386" s="18">
        <v>0.12096133878949999</v>
      </c>
      <c r="V386" s="18">
        <v>0.1097417840376</v>
      </c>
      <c r="W386" s="18">
        <v>0.10707162801300001</v>
      </c>
      <c r="X386" s="18">
        <v>0.102303787583</v>
      </c>
      <c r="Y386" s="18">
        <v>9.5939742144760004E-2</v>
      </c>
      <c r="Z386" s="18">
        <v>9.2798571080619993E-2</v>
      </c>
      <c r="AA386" s="220">
        <v>8.7436944511169998E-2</v>
      </c>
      <c r="AB386" s="220">
        <v>8.2286134917710002E-2</v>
      </c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</row>
    <row r="387" spans="1:46" x14ac:dyDescent="0.2">
      <c r="A387" s="16" t="s">
        <v>141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5.463848222289E-2</v>
      </c>
      <c r="O387" s="18">
        <v>0.10174828971659999</v>
      </c>
      <c r="P387" s="18">
        <v>0.12194274597</v>
      </c>
      <c r="Q387" s="18">
        <v>0.13981671086639999</v>
      </c>
      <c r="R387" s="18">
        <v>0.16019858524239999</v>
      </c>
      <c r="S387" s="18">
        <v>0.1744071303517</v>
      </c>
      <c r="T387" s="18">
        <v>0.19524389862819999</v>
      </c>
      <c r="U387" s="18">
        <v>0.20939962132779999</v>
      </c>
      <c r="V387" s="18">
        <v>0.22491197183100001</v>
      </c>
      <c r="W387" s="18">
        <v>0.23340361274150001</v>
      </c>
      <c r="X387" s="18">
        <v>0.2426228593741</v>
      </c>
      <c r="Y387" s="18">
        <v>0.25386920306790001</v>
      </c>
      <c r="Z387" s="18">
        <v>0.2275445860734</v>
      </c>
      <c r="AA387" s="220">
        <v>0.19849467531430001</v>
      </c>
      <c r="AB387" s="220">
        <v>0.18421052631580001</v>
      </c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</row>
    <row r="388" spans="1:46" x14ac:dyDescent="0.2">
      <c r="A388" s="16" t="s">
        <v>142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3.799626532435E-2</v>
      </c>
      <c r="AA388" s="220">
        <v>6.7686230549550003E-2</v>
      </c>
      <c r="AB388" s="220">
        <v>8.3968662916030001E-2</v>
      </c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</row>
    <row r="389" spans="1:46" ht="12.75" x14ac:dyDescent="0.2">
      <c r="A389" s="49" t="s">
        <v>143</v>
      </c>
      <c r="B389" s="50"/>
    </row>
    <row r="390" spans="1:46" x14ac:dyDescent="0.2">
      <c r="A390" s="16" t="s">
        <v>2243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0.99985807550380001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0.8806281267371</v>
      </c>
      <c r="Q390" s="18">
        <v>0.75272751686859996</v>
      </c>
      <c r="R390" s="18">
        <v>0.684502563437</v>
      </c>
      <c r="S390" s="18">
        <v>0.63959891771449995</v>
      </c>
      <c r="T390" s="18">
        <v>0.6012937095716</v>
      </c>
      <c r="U390" s="18">
        <v>0.56715324009040002</v>
      </c>
      <c r="V390" s="18">
        <v>0.53480046948360005</v>
      </c>
      <c r="W390" s="18">
        <v>0.51085531939140005</v>
      </c>
      <c r="X390" s="18">
        <v>0.47464718023090002</v>
      </c>
      <c r="Y390" s="18">
        <v>0.4503944800286</v>
      </c>
      <c r="Z390" s="18">
        <v>0.43343887851480001</v>
      </c>
      <c r="AA390" s="220">
        <v>0.41850161475429998</v>
      </c>
      <c r="AB390" s="220">
        <v>0.40867027709129999</v>
      </c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</row>
    <row r="391" spans="1:46" x14ac:dyDescent="0.2">
      <c r="A391" s="16" t="s">
        <v>145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0.1193718732629</v>
      </c>
      <c r="Q391" s="18">
        <v>0.24727248313139999</v>
      </c>
      <c r="R391" s="18">
        <v>0.315497436563</v>
      </c>
      <c r="S391" s="18">
        <v>0.3604010822855</v>
      </c>
      <c r="T391" s="18">
        <v>0.3987062904284</v>
      </c>
      <c r="U391" s="18">
        <v>0.43284675990959998</v>
      </c>
      <c r="V391" s="18">
        <v>0.46519953051640001</v>
      </c>
      <c r="W391" s="18">
        <v>0.4891446806086</v>
      </c>
      <c r="X391" s="18">
        <v>0.52535281976909998</v>
      </c>
      <c r="Y391" s="18">
        <v>0.54960551997139995</v>
      </c>
      <c r="Z391" s="18">
        <v>0.56656112148519999</v>
      </c>
      <c r="AA391" s="220">
        <v>0.58149838524569997</v>
      </c>
      <c r="AB391" s="220">
        <v>0.51154109048850005</v>
      </c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</row>
    <row r="392" spans="1:46" x14ac:dyDescent="0.2">
      <c r="A392" s="16" t="s">
        <v>146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220">
        <v>0</v>
      </c>
      <c r="AB392" s="220">
        <v>7.9762342920239995E-2</v>
      </c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</row>
    <row r="393" spans="1:46" x14ac:dyDescent="0.2">
      <c r="A393" s="16" t="s">
        <v>2244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220">
        <v>0</v>
      </c>
      <c r="AB393" s="220">
        <v>0</v>
      </c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</row>
    <row r="394" spans="1:46" x14ac:dyDescent="0.2">
      <c r="A394" s="16" t="s">
        <v>148</v>
      </c>
      <c r="C394" s="48">
        <v>0</v>
      </c>
      <c r="D394" s="48">
        <v>0.45</v>
      </c>
      <c r="E394" s="48">
        <v>1.0900000000000001</v>
      </c>
      <c r="F394" s="48">
        <v>1.78</v>
      </c>
      <c r="G394" s="48">
        <v>2.44</v>
      </c>
      <c r="H394" s="48">
        <v>3.07</v>
      </c>
      <c r="I394" s="48">
        <v>3.62</v>
      </c>
      <c r="J394" s="48">
        <v>4.24</v>
      </c>
      <c r="K394" s="48">
        <v>4.75</v>
      </c>
      <c r="L394" s="48">
        <v>5.39</v>
      </c>
      <c r="M394" s="48">
        <v>6.07</v>
      </c>
      <c r="N394" s="48">
        <v>6.68</v>
      </c>
      <c r="O394" s="48">
        <v>7.27</v>
      </c>
      <c r="P394" s="48">
        <v>7.71</v>
      </c>
      <c r="Q394" s="48">
        <v>8.2200000000000006</v>
      </c>
      <c r="R394" s="48">
        <v>8.76</v>
      </c>
      <c r="S394" s="48">
        <v>9.4</v>
      </c>
      <c r="T394" s="48">
        <v>10.039999999999999</v>
      </c>
      <c r="U394" s="48">
        <v>10.66</v>
      </c>
      <c r="V394" s="48">
        <v>11.05</v>
      </c>
      <c r="W394" s="48">
        <v>11.58</v>
      </c>
      <c r="X394" s="48">
        <v>12.2</v>
      </c>
      <c r="Y394" s="48">
        <v>12.88</v>
      </c>
      <c r="Z394" s="48">
        <v>13.53</v>
      </c>
      <c r="AA394" s="48">
        <v>14.09</v>
      </c>
      <c r="AB394" s="48">
        <v>14.58</v>
      </c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</row>
    <row r="396" spans="1:46" ht="18" x14ac:dyDescent="0.25">
      <c r="A396" s="97" t="s">
        <v>149</v>
      </c>
      <c r="B396" s="51"/>
    </row>
    <row r="397" spans="1:46" x14ac:dyDescent="0.2">
      <c r="A397" s="16" t="s">
        <v>801</v>
      </c>
    </row>
    <row r="398" spans="1:46" x14ac:dyDescent="0.2">
      <c r="A398" s="16" t="s">
        <v>151</v>
      </c>
      <c r="C398" s="18">
        <v>0.12864496389339999</v>
      </c>
      <c r="D398" s="18">
        <v>0.33882041450240002</v>
      </c>
      <c r="E398" s="18">
        <v>0.55564429322380005</v>
      </c>
      <c r="F398" s="18">
        <v>0.61409728671240005</v>
      </c>
      <c r="G398" s="18">
        <v>0.63239615766220003</v>
      </c>
      <c r="H398" s="18">
        <v>0.66143397480169996</v>
      </c>
      <c r="I398" s="18">
        <v>0.67266546663369997</v>
      </c>
      <c r="J398" s="18">
        <v>0.67823236469890003</v>
      </c>
      <c r="K398" s="18">
        <v>0.68385926569900002</v>
      </c>
      <c r="L398" s="18">
        <v>0.6757445695273</v>
      </c>
      <c r="M398" s="18">
        <v>0.70216372984459996</v>
      </c>
      <c r="N398" s="18">
        <v>0.69639958077779995</v>
      </c>
      <c r="O398" s="18">
        <v>0.69234152870069998</v>
      </c>
      <c r="P398" s="18">
        <v>0.6995061461191</v>
      </c>
      <c r="Q398" s="18">
        <v>0.71118958781310004</v>
      </c>
      <c r="R398" s="18">
        <v>0.7231619778285</v>
      </c>
      <c r="S398" s="18">
        <v>0.7274080900198</v>
      </c>
      <c r="T398" s="18">
        <v>0.73592702511079999</v>
      </c>
      <c r="U398" s="18">
        <v>0.75079249036069995</v>
      </c>
      <c r="V398" s="18">
        <v>0.75173471478319998</v>
      </c>
      <c r="W398" s="18">
        <v>0.7526007356576</v>
      </c>
      <c r="X398" s="18">
        <v>0.75751815395949995</v>
      </c>
      <c r="Y398" s="18">
        <v>0.76493810517420002</v>
      </c>
      <c r="Z398" s="18">
        <v>0.75787339492719996</v>
      </c>
      <c r="AA398" s="220">
        <v>0.75262398829590005</v>
      </c>
      <c r="AB398" s="220">
        <v>0.7536291903358</v>
      </c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</row>
    <row r="399" spans="1:46" x14ac:dyDescent="0.2">
      <c r="A399" s="16" t="s">
        <v>152</v>
      </c>
      <c r="C399" s="18">
        <v>0.8640958607275</v>
      </c>
      <c r="D399" s="18">
        <v>0.65792493947940001</v>
      </c>
      <c r="E399" s="18">
        <v>0.43916469813460002</v>
      </c>
      <c r="F399" s="18">
        <v>0.37861400694219999</v>
      </c>
      <c r="G399" s="18">
        <v>0.35679679739449999</v>
      </c>
      <c r="H399" s="18">
        <v>0.32450065128689998</v>
      </c>
      <c r="I399" s="18">
        <v>0.31484747800480001</v>
      </c>
      <c r="J399" s="18">
        <v>0.30551310839779999</v>
      </c>
      <c r="K399" s="18">
        <v>0.30093115130379999</v>
      </c>
      <c r="L399" s="18">
        <v>0.3070175502743</v>
      </c>
      <c r="M399" s="18">
        <v>0.28177912352149997</v>
      </c>
      <c r="N399" s="18">
        <v>0.28672988395339999</v>
      </c>
      <c r="O399" s="18">
        <v>0.29076489483470003</v>
      </c>
      <c r="P399" s="18">
        <v>0.28480416001370001</v>
      </c>
      <c r="Q399" s="18">
        <v>0.27438304279129999</v>
      </c>
      <c r="R399" s="18">
        <v>0.26306737142249997</v>
      </c>
      <c r="S399" s="18">
        <v>0.25856307023769998</v>
      </c>
      <c r="T399" s="18">
        <v>0.24914040327090001</v>
      </c>
      <c r="U399" s="18">
        <v>0.23418154025150001</v>
      </c>
      <c r="V399" s="18">
        <v>0.22994525957690001</v>
      </c>
      <c r="W399" s="18">
        <v>0.22029946569680001</v>
      </c>
      <c r="X399" s="18">
        <v>0.2088670121689</v>
      </c>
      <c r="Y399" s="18">
        <v>0.19776394364970001</v>
      </c>
      <c r="Z399" s="18">
        <v>0.2015809453571</v>
      </c>
      <c r="AA399" s="220">
        <v>0.20507107802839999</v>
      </c>
      <c r="AB399" s="220">
        <v>0.20406745274099999</v>
      </c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</row>
    <row r="400" spans="1:46" x14ac:dyDescent="0.2">
      <c r="A400" s="16" t="s">
        <v>153</v>
      </c>
      <c r="C400" s="18">
        <v>7.2591753790449999E-3</v>
      </c>
      <c r="D400" s="18">
        <v>3.2546460182390001E-3</v>
      </c>
      <c r="E400" s="18">
        <v>5.191008641573E-3</v>
      </c>
      <c r="F400" s="18">
        <v>7.2887063453640002E-3</v>
      </c>
      <c r="G400" s="18">
        <v>1.080704494336E-2</v>
      </c>
      <c r="H400" s="18">
        <v>1.406537391138E-2</v>
      </c>
      <c r="I400" s="18">
        <v>1.248705536154E-2</v>
      </c>
      <c r="J400" s="18">
        <v>1.6254526903269999E-2</v>
      </c>
      <c r="K400" s="18">
        <v>1.5209582997250001E-2</v>
      </c>
      <c r="L400" s="18">
        <v>1.7237880198459999E-2</v>
      </c>
      <c r="M400" s="18">
        <v>1.6057146633950001E-2</v>
      </c>
      <c r="N400" s="18">
        <v>1.6870535268799999E-2</v>
      </c>
      <c r="O400" s="18">
        <v>1.6893576464640001E-2</v>
      </c>
      <c r="P400" s="18">
        <v>1.5689693867209999E-2</v>
      </c>
      <c r="Q400" s="18">
        <v>1.4427369395569999E-2</v>
      </c>
      <c r="R400" s="18">
        <v>1.3770650748969999E-2</v>
      </c>
      <c r="S400" s="18">
        <v>1.4028839742559999E-2</v>
      </c>
      <c r="T400" s="18">
        <v>1.493257161838E-2</v>
      </c>
      <c r="U400" s="18">
        <v>1.5025969387800001E-2</v>
      </c>
      <c r="V400" s="18">
        <v>1.8320025639859999E-2</v>
      </c>
      <c r="W400" s="18">
        <v>2.7099798645599998E-2</v>
      </c>
      <c r="X400" s="18">
        <v>3.3614833871539997E-2</v>
      </c>
      <c r="Y400" s="18">
        <v>3.7297951176200002E-2</v>
      </c>
      <c r="Z400" s="18">
        <v>4.0545659715689998E-2</v>
      </c>
      <c r="AA400" s="220">
        <v>4.2304933675649997E-2</v>
      </c>
      <c r="AB400" s="220">
        <v>4.2303356923150001E-2</v>
      </c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</row>
    <row r="401" spans="1:46" ht="12.75" x14ac:dyDescent="0.2">
      <c r="A401" s="49" t="s">
        <v>154</v>
      </c>
      <c r="B401" s="50"/>
    </row>
    <row r="402" spans="1:46" s="19" customFormat="1" ht="12.75" x14ac:dyDescent="0.2">
      <c r="A402" s="116" t="s">
        <v>155</v>
      </c>
      <c r="B402" s="58"/>
      <c r="C402" s="19">
        <v>40023.230000000003</v>
      </c>
      <c r="D402" s="19">
        <v>476116.84</v>
      </c>
      <c r="E402" s="19">
        <v>3986681.76</v>
      </c>
      <c r="F402" s="19">
        <v>6423299.3600000003</v>
      </c>
      <c r="G402" s="19">
        <v>7806547.29</v>
      </c>
      <c r="H402" s="19">
        <v>9780876.4100000001</v>
      </c>
      <c r="I402" s="19">
        <v>5997653.0700000003</v>
      </c>
      <c r="J402" s="19">
        <v>12622104.16</v>
      </c>
      <c r="K402" s="19">
        <v>13958335.189999999</v>
      </c>
      <c r="L402" s="19">
        <v>7763964.0300000003</v>
      </c>
      <c r="M402" s="19">
        <v>16969599.93</v>
      </c>
      <c r="N402" s="19">
        <v>16767252.390000001</v>
      </c>
      <c r="O402" s="19">
        <v>16890118.059999999</v>
      </c>
      <c r="P402" s="19">
        <v>17959169.73</v>
      </c>
      <c r="Q402" s="19">
        <v>18936546.760000002</v>
      </c>
      <c r="R402" s="19">
        <v>20629075.75</v>
      </c>
      <c r="S402" s="19">
        <v>21669322.359999999</v>
      </c>
      <c r="T402" s="19">
        <v>22436815.989999998</v>
      </c>
      <c r="U402" s="19">
        <v>23753312.350000001</v>
      </c>
      <c r="V402" s="19">
        <v>24151706.77</v>
      </c>
      <c r="W402" s="19">
        <v>25363585.510000002</v>
      </c>
      <c r="X402" s="19">
        <v>26509759.16</v>
      </c>
      <c r="Y402" s="19">
        <v>28506314.739999998</v>
      </c>
      <c r="Z402" s="19">
        <v>27579144.530000001</v>
      </c>
      <c r="AA402" s="224">
        <v>26772926.170000002</v>
      </c>
      <c r="AB402" s="224">
        <v>27111397.079999998</v>
      </c>
    </row>
    <row r="403" spans="1:46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220">
        <v>0</v>
      </c>
      <c r="AB403" s="220">
        <v>0</v>
      </c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</row>
    <row r="404" spans="1:46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220">
        <v>0</v>
      </c>
      <c r="AB404" s="220">
        <v>0</v>
      </c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</row>
    <row r="405" spans="1:46" x14ac:dyDescent="0.2">
      <c r="A405" s="16" t="s">
        <v>158</v>
      </c>
      <c r="C405" s="18">
        <v>0</v>
      </c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220">
        <v>0</v>
      </c>
      <c r="AB405" s="220">
        <v>0</v>
      </c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</row>
    <row r="406" spans="1:46" x14ac:dyDescent="0.2">
      <c r="A406" s="16" t="s">
        <v>159</v>
      </c>
      <c r="C406" s="18">
        <v>1.627554797551E-2</v>
      </c>
      <c r="D406" s="18">
        <v>0.13605872457689999</v>
      </c>
      <c r="E406" s="18">
        <v>0.16844498267649999</v>
      </c>
      <c r="F406" s="18">
        <v>0.1487283756303</v>
      </c>
      <c r="G406" s="18">
        <v>0.14139426291750001</v>
      </c>
      <c r="H406" s="18">
        <v>0.13041371700650001</v>
      </c>
      <c r="I406" s="18">
        <v>0.1331639143976</v>
      </c>
      <c r="J406" s="18">
        <v>0.1210127129618</v>
      </c>
      <c r="K406" s="18">
        <v>0.1117333004687</v>
      </c>
      <c r="L406" s="18">
        <v>0.12445966253470001</v>
      </c>
      <c r="M406" s="18">
        <v>0.1079395168467</v>
      </c>
      <c r="N406" s="18">
        <v>0.11277672320319999</v>
      </c>
      <c r="O406" s="18">
        <v>0.1105880720259</v>
      </c>
      <c r="P406" s="18">
        <v>0.1022677847376</v>
      </c>
      <c r="Q406" s="18">
        <v>0.10017814148449999</v>
      </c>
      <c r="R406" s="18">
        <v>0.10021379511300001</v>
      </c>
      <c r="S406" s="18">
        <v>9.7187203235549996E-2</v>
      </c>
      <c r="T406" s="18">
        <v>9.8753627966270005E-2</v>
      </c>
      <c r="U406" s="18">
        <v>9.6251911323819994E-2</v>
      </c>
      <c r="V406" s="18">
        <v>9.3264269122719998E-2</v>
      </c>
      <c r="W406" s="18">
        <v>9.2003619760769997E-2</v>
      </c>
      <c r="X406" s="18">
        <v>9.1704529393649994E-2</v>
      </c>
      <c r="Y406" s="18">
        <v>9.1831291764019995E-2</v>
      </c>
      <c r="Z406" s="18">
        <v>9.1975026113170003E-2</v>
      </c>
      <c r="AA406" s="220">
        <v>9.1449910998469996E-2</v>
      </c>
      <c r="AB406" s="220">
        <v>8.9154362912059998E-2</v>
      </c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</row>
    <row r="407" spans="1:46" x14ac:dyDescent="0.2">
      <c r="A407" s="16" t="s">
        <v>160</v>
      </c>
      <c r="C407" s="18">
        <v>0.47973289512119999</v>
      </c>
      <c r="D407" s="18">
        <v>0.47271276941180002</v>
      </c>
      <c r="E407" s="18">
        <v>0.42256217862750001</v>
      </c>
      <c r="F407" s="18">
        <v>0.41495258598689999</v>
      </c>
      <c r="G407" s="18">
        <v>0.39390771435400002</v>
      </c>
      <c r="H407" s="18">
        <v>0.37841347086810001</v>
      </c>
      <c r="I407" s="18">
        <v>0.38491551996349999</v>
      </c>
      <c r="J407" s="18">
        <v>0.3520061422297</v>
      </c>
      <c r="K407" s="18">
        <v>0.36185267204619997</v>
      </c>
      <c r="L407" s="18">
        <v>0.3625886626857</v>
      </c>
      <c r="M407" s="18">
        <v>0.34913495530290001</v>
      </c>
      <c r="N407" s="18">
        <v>0.32664419305300002</v>
      </c>
      <c r="O407" s="18">
        <v>0.32204899944179999</v>
      </c>
      <c r="P407" s="18">
        <v>0.32617644354019998</v>
      </c>
      <c r="Q407" s="18">
        <v>0.32578462091670002</v>
      </c>
      <c r="R407" s="18">
        <v>0.32817152088320001</v>
      </c>
      <c r="S407" s="18">
        <v>0.33509748863920003</v>
      </c>
      <c r="T407" s="18">
        <v>0.32682547910260001</v>
      </c>
      <c r="U407" s="18">
        <v>0.33287373907349999</v>
      </c>
      <c r="V407" s="18">
        <v>0.32753948469420002</v>
      </c>
      <c r="W407" s="18">
        <v>0.33913146610900002</v>
      </c>
      <c r="X407" s="18">
        <v>0.34466876388099998</v>
      </c>
      <c r="Y407" s="18">
        <v>0.35209810280210002</v>
      </c>
      <c r="Z407" s="18">
        <v>0.3460030544171</v>
      </c>
      <c r="AA407" s="220">
        <v>0.339329187842</v>
      </c>
      <c r="AB407" s="220">
        <v>0.34160401535919999</v>
      </c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</row>
    <row r="408" spans="1:46" x14ac:dyDescent="0.2">
      <c r="A408" s="16" t="s">
        <v>161</v>
      </c>
      <c r="C408" s="18">
        <v>0.41285523432269999</v>
      </c>
      <c r="D408" s="18">
        <v>0.35082378098619998</v>
      </c>
      <c r="E408" s="18">
        <v>0.3613205359035</v>
      </c>
      <c r="F408" s="18">
        <v>0.37932698811659998</v>
      </c>
      <c r="G408" s="18">
        <v>0.40456154720870002</v>
      </c>
      <c r="H408" s="18">
        <v>0.42786747214699999</v>
      </c>
      <c r="I408" s="18">
        <v>0.41982302754299999</v>
      </c>
      <c r="J408" s="18">
        <v>0.45631819173299998</v>
      </c>
      <c r="K408" s="18">
        <v>0.4576585509269</v>
      </c>
      <c r="L408" s="18">
        <v>0.44394526323950001</v>
      </c>
      <c r="M408" s="18">
        <v>0.4750605951886</v>
      </c>
      <c r="N408" s="18">
        <v>0.48575346541280001</v>
      </c>
      <c r="O408" s="18">
        <v>0.49110976198340001</v>
      </c>
      <c r="P408" s="18">
        <v>0.49595470624310001</v>
      </c>
      <c r="Q408" s="18">
        <v>0.49774667741520001</v>
      </c>
      <c r="R408" s="18">
        <v>0.49632621836539997</v>
      </c>
      <c r="S408" s="18">
        <v>0.49241445846780002</v>
      </c>
      <c r="T408" s="18">
        <v>0.49836185644059999</v>
      </c>
      <c r="U408" s="18">
        <v>0.49666156185159999</v>
      </c>
      <c r="V408" s="18">
        <v>0.50385000157939996</v>
      </c>
      <c r="W408" s="18">
        <v>0.49447263993910001</v>
      </c>
      <c r="X408" s="18">
        <v>0.48977066695940003</v>
      </c>
      <c r="Y408" s="18">
        <v>0.4840844518713</v>
      </c>
      <c r="Z408" s="18">
        <v>0.4873941072081</v>
      </c>
      <c r="AA408" s="220">
        <v>0.49233966924830003</v>
      </c>
      <c r="AB408" s="220">
        <v>0.4915029073603</v>
      </c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</row>
    <row r="409" spans="1:46" x14ac:dyDescent="0.2">
      <c r="A409" s="16" t="s">
        <v>162</v>
      </c>
      <c r="C409" s="18">
        <v>9.1136322580659998E-2</v>
      </c>
      <c r="D409" s="18">
        <v>4.0404725025059998E-2</v>
      </c>
      <c r="E409" s="18">
        <v>4.7672302792489997E-2</v>
      </c>
      <c r="F409" s="18">
        <v>5.6992050266200002E-2</v>
      </c>
      <c r="G409" s="18">
        <v>6.01364755199E-2</v>
      </c>
      <c r="H409" s="18">
        <v>6.3305339978369998E-2</v>
      </c>
      <c r="I409" s="18">
        <v>6.2097538095850002E-2</v>
      </c>
      <c r="J409" s="18">
        <v>7.0662953075490004E-2</v>
      </c>
      <c r="K409" s="18">
        <v>6.8755476558219994E-2</v>
      </c>
      <c r="L409" s="18">
        <v>6.9006411540040002E-2</v>
      </c>
      <c r="M409" s="18">
        <v>6.7864932661779995E-2</v>
      </c>
      <c r="N409" s="18">
        <v>7.4825618330989996E-2</v>
      </c>
      <c r="O409" s="18">
        <v>7.6253166548900006E-2</v>
      </c>
      <c r="P409" s="18">
        <v>7.5601065479030005E-2</v>
      </c>
      <c r="Q409" s="18">
        <v>7.6290560183489994E-2</v>
      </c>
      <c r="R409" s="18">
        <v>7.5288465638410004E-2</v>
      </c>
      <c r="S409" s="18">
        <v>7.5300849657489996E-2</v>
      </c>
      <c r="T409" s="18">
        <v>7.6059036490600002E-2</v>
      </c>
      <c r="U409" s="18">
        <v>7.4212787751059994E-2</v>
      </c>
      <c r="V409" s="18">
        <v>7.5346244603610002E-2</v>
      </c>
      <c r="W409" s="18">
        <v>7.4392274191089999E-2</v>
      </c>
      <c r="X409" s="18">
        <v>7.3856039765949996E-2</v>
      </c>
      <c r="Y409" s="18">
        <v>7.1986153562530006E-2</v>
      </c>
      <c r="Z409" s="18">
        <v>7.4627812261670007E-2</v>
      </c>
      <c r="AA409" s="220">
        <v>7.6881231911289996E-2</v>
      </c>
      <c r="AB409" s="220">
        <v>7.7738714368420003E-2</v>
      </c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</row>
    <row r="410" spans="1:46" s="19" customFormat="1" ht="12.75" x14ac:dyDescent="0.2">
      <c r="A410" s="116" t="s">
        <v>163</v>
      </c>
      <c r="B410" s="58"/>
      <c r="C410" s="19">
        <v>2258.4299999999998</v>
      </c>
      <c r="D410" s="19">
        <v>4573.49</v>
      </c>
      <c r="E410" s="19">
        <v>37244.870000000003</v>
      </c>
      <c r="F410" s="19">
        <v>69137.88</v>
      </c>
      <c r="G410" s="19">
        <v>97346.74</v>
      </c>
      <c r="H410" s="19">
        <v>124713.99</v>
      </c>
      <c r="I410" s="19">
        <v>64777.37</v>
      </c>
      <c r="J410" s="19">
        <v>183881.58</v>
      </c>
      <c r="K410" s="19">
        <v>202428.95</v>
      </c>
      <c r="L410" s="19">
        <v>114251.53</v>
      </c>
      <c r="M410" s="19">
        <v>252911.91</v>
      </c>
      <c r="N410" s="19">
        <v>271770.3</v>
      </c>
      <c r="O410" s="19">
        <v>288219.69</v>
      </c>
      <c r="P410" s="19">
        <v>278906.23</v>
      </c>
      <c r="Q410" s="19">
        <v>282451.28999999998</v>
      </c>
      <c r="R410" s="19">
        <v>282924.25</v>
      </c>
      <c r="S410" s="19">
        <v>302112.18</v>
      </c>
      <c r="T410" s="19">
        <v>330922.23999999999</v>
      </c>
      <c r="U410" s="19">
        <v>359996.11</v>
      </c>
      <c r="V410" s="19">
        <v>387729.61</v>
      </c>
      <c r="W410" s="19">
        <v>404515.16</v>
      </c>
      <c r="X410" s="19">
        <v>400210.13</v>
      </c>
      <c r="Y410" s="19">
        <v>417529.12</v>
      </c>
      <c r="Z410" s="19">
        <v>438094.34</v>
      </c>
      <c r="AA410" s="224">
        <v>451575.1</v>
      </c>
      <c r="AB410" s="224">
        <v>439824.52</v>
      </c>
    </row>
    <row r="411" spans="1:46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220">
        <v>0</v>
      </c>
      <c r="AB411" s="220">
        <v>0</v>
      </c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</row>
    <row r="412" spans="1:46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220">
        <v>0</v>
      </c>
      <c r="AB412" s="220">
        <v>0</v>
      </c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</row>
    <row r="413" spans="1:46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220">
        <v>0</v>
      </c>
      <c r="AB413" s="220">
        <v>0</v>
      </c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</row>
    <row r="414" spans="1:46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220">
        <v>0</v>
      </c>
      <c r="AB414" s="220">
        <v>0</v>
      </c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</row>
    <row r="415" spans="1:46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220">
        <v>0</v>
      </c>
      <c r="AB415" s="220">
        <v>0</v>
      </c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</row>
    <row r="416" spans="1:46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220">
        <v>0</v>
      </c>
      <c r="AB416" s="220">
        <v>0</v>
      </c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</row>
    <row r="417" spans="1:46" x14ac:dyDescent="0.2">
      <c r="A417" s="16" t="s">
        <v>170</v>
      </c>
      <c r="C417" s="18">
        <v>1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220">
        <v>1</v>
      </c>
      <c r="AB417" s="220">
        <v>1</v>
      </c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</row>
    <row r="418" spans="1:46" s="19" customFormat="1" ht="12.75" x14ac:dyDescent="0.2">
      <c r="A418" s="116" t="s">
        <v>171</v>
      </c>
      <c r="B418" s="58"/>
      <c r="C418" s="19">
        <v>0</v>
      </c>
      <c r="D418" s="19">
        <v>0</v>
      </c>
      <c r="E418" s="19">
        <v>0</v>
      </c>
      <c r="F418" s="19">
        <v>7100.11</v>
      </c>
      <c r="G418" s="19">
        <v>36059.68</v>
      </c>
      <c r="H418" s="19">
        <v>83254.5</v>
      </c>
      <c r="I418" s="19">
        <v>46560.33</v>
      </c>
      <c r="J418" s="19">
        <v>118615.82</v>
      </c>
      <c r="K418" s="19">
        <v>107988.51</v>
      </c>
      <c r="L418" s="19">
        <v>84923.87</v>
      </c>
      <c r="M418" s="19">
        <v>135154.59</v>
      </c>
      <c r="N418" s="19">
        <v>134402.15</v>
      </c>
      <c r="O418" s="19">
        <v>129216.48</v>
      </c>
      <c r="P418" s="19">
        <v>125165.59</v>
      </c>
      <c r="Q418" s="19">
        <v>107507.89</v>
      </c>
      <c r="R418" s="19">
        <v>114233.24</v>
      </c>
      <c r="S418" s="19">
        <v>118201.54</v>
      </c>
      <c r="T418" s="19">
        <v>129072.36</v>
      </c>
      <c r="U418" s="19">
        <v>131296.23000000001</v>
      </c>
      <c r="V418" s="19">
        <v>206640.99</v>
      </c>
      <c r="W418" s="19">
        <v>506913.07</v>
      </c>
      <c r="X418" s="19">
        <v>774796.47</v>
      </c>
      <c r="Y418" s="19">
        <v>986347.03</v>
      </c>
      <c r="Z418" s="19">
        <v>1038007.96</v>
      </c>
      <c r="AA418" s="224">
        <v>1058511.96</v>
      </c>
      <c r="AB418" s="224">
        <v>1097742.98</v>
      </c>
    </row>
    <row r="419" spans="1:46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220">
        <v>0</v>
      </c>
      <c r="AB419" s="220">
        <v>0</v>
      </c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</row>
    <row r="420" spans="1:46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220">
        <v>0</v>
      </c>
      <c r="AB420" s="220">
        <v>0</v>
      </c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</row>
    <row r="421" spans="1:46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220">
        <v>0</v>
      </c>
      <c r="AB421" s="220">
        <v>0</v>
      </c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</row>
    <row r="422" spans="1:46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0.22151167176190001</v>
      </c>
      <c r="H422" s="18">
        <v>0.1075714826226</v>
      </c>
      <c r="I422" s="18">
        <v>0.21603090012459999</v>
      </c>
      <c r="J422" s="18">
        <v>8.5968718169300004E-2</v>
      </c>
      <c r="K422" s="18">
        <v>7.9935356085569995E-2</v>
      </c>
      <c r="L422" s="18">
        <v>0.10145870140590001</v>
      </c>
      <c r="M422" s="18">
        <v>7.6044624159640001E-2</v>
      </c>
      <c r="N422" s="18">
        <v>5.9252697966509997E-2</v>
      </c>
      <c r="O422" s="18">
        <v>6.1657228242090002E-2</v>
      </c>
      <c r="P422" s="18">
        <v>6.0681134487520001E-2</v>
      </c>
      <c r="Q422" s="18">
        <v>7.0040992935789997E-2</v>
      </c>
      <c r="R422" s="18">
        <v>6.2372738442860003E-2</v>
      </c>
      <c r="S422" s="18">
        <v>7.6554670945909994E-2</v>
      </c>
      <c r="T422" s="18">
        <v>8.3397173492450002E-2</v>
      </c>
      <c r="U422" s="18">
        <v>8.2421649556670001E-2</v>
      </c>
      <c r="V422" s="18">
        <v>0.10095863660569999</v>
      </c>
      <c r="W422" s="18">
        <v>0.16051835080910001</v>
      </c>
      <c r="X422" s="18">
        <v>0.1247378424427</v>
      </c>
      <c r="Y422" s="18">
        <v>0.11180901497579999</v>
      </c>
      <c r="Z422" s="18">
        <v>0.10911007850069999</v>
      </c>
      <c r="AA422" s="220">
        <v>0.1001070395275</v>
      </c>
      <c r="AB422" s="220">
        <v>9.511350689959E-2</v>
      </c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</row>
    <row r="423" spans="1:46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0.21445337285300001</v>
      </c>
      <c r="H423" s="18">
        <v>0.43000318301110002</v>
      </c>
      <c r="I423" s="18">
        <v>0.1539437113096</v>
      </c>
      <c r="J423" s="18">
        <v>0.45844972449709998</v>
      </c>
      <c r="K423" s="18">
        <v>0.4787010210623</v>
      </c>
      <c r="L423" s="18">
        <v>0.32240861909640001</v>
      </c>
      <c r="M423" s="18">
        <v>0.4316353591839</v>
      </c>
      <c r="N423" s="18">
        <v>0.40109648543569998</v>
      </c>
      <c r="O423" s="18">
        <v>0.42415719728630003</v>
      </c>
      <c r="P423" s="18">
        <v>0.42864248872229999</v>
      </c>
      <c r="Q423" s="18">
        <v>0.37807830510520002</v>
      </c>
      <c r="R423" s="18">
        <v>0.306122105965</v>
      </c>
      <c r="S423" s="18">
        <v>0.27654648154330003</v>
      </c>
      <c r="T423" s="18">
        <v>0.23573714775189999</v>
      </c>
      <c r="U423" s="18">
        <v>0.24149550135100001</v>
      </c>
      <c r="V423" s="18">
        <v>0.28932471430899998</v>
      </c>
      <c r="W423" s="18">
        <v>0.32189556682769999</v>
      </c>
      <c r="X423" s="18">
        <v>0.33405463243790001</v>
      </c>
      <c r="Y423" s="18">
        <v>0.29680046880249999</v>
      </c>
      <c r="Z423" s="18">
        <v>0.28758961540139999</v>
      </c>
      <c r="AA423" s="220">
        <v>0.27344869772239999</v>
      </c>
      <c r="AB423" s="220">
        <v>0.24085046460990001</v>
      </c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</row>
    <row r="424" spans="1:46" x14ac:dyDescent="0.2">
      <c r="A424" s="16" t="s">
        <v>178</v>
      </c>
      <c r="C424" s="18">
        <v>0</v>
      </c>
      <c r="D424" s="18">
        <v>0</v>
      </c>
      <c r="E424" s="18">
        <v>0</v>
      </c>
      <c r="F424" s="18">
        <v>1</v>
      </c>
      <c r="G424" s="18">
        <v>0.1049407537726</v>
      </c>
      <c r="H424" s="18">
        <v>0.26424289377749999</v>
      </c>
      <c r="I424" s="18">
        <v>0.28921637797670002</v>
      </c>
      <c r="J424" s="18">
        <v>0.32705595257019998</v>
      </c>
      <c r="K424" s="18">
        <v>0.33424028167440001</v>
      </c>
      <c r="L424" s="18">
        <v>0.46677326399739999</v>
      </c>
      <c r="M424" s="18">
        <v>0.42577140739359998</v>
      </c>
      <c r="N424" s="18">
        <v>0.47826266172080001</v>
      </c>
      <c r="O424" s="18">
        <v>0.45728602110200001</v>
      </c>
      <c r="P424" s="18">
        <v>0.45609140659190001</v>
      </c>
      <c r="Q424" s="18">
        <v>0.48710396631179997</v>
      </c>
      <c r="R424" s="18">
        <v>0.43095608598689999</v>
      </c>
      <c r="S424" s="18">
        <v>0.46330090115580003</v>
      </c>
      <c r="T424" s="18">
        <v>0.51450147808559998</v>
      </c>
      <c r="U424" s="18">
        <v>0.47083527184259999</v>
      </c>
      <c r="V424" s="18">
        <v>0.48639975273609998</v>
      </c>
      <c r="W424" s="18">
        <v>0.4282510608772</v>
      </c>
      <c r="X424" s="18">
        <v>0.46245685657289998</v>
      </c>
      <c r="Y424" s="18">
        <v>0.52668481634289999</v>
      </c>
      <c r="Z424" s="18">
        <v>0.52169379317669995</v>
      </c>
      <c r="AA424" s="220">
        <v>0.53566504896680001</v>
      </c>
      <c r="AB424" s="220">
        <v>0.58348649463640001</v>
      </c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</row>
    <row r="425" spans="1:46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0.4590942016124</v>
      </c>
      <c r="H425" s="18">
        <v>0.1981824405888</v>
      </c>
      <c r="I425" s="18">
        <v>0.34080901058910001</v>
      </c>
      <c r="J425" s="18">
        <v>0.12852560476329999</v>
      </c>
      <c r="K425" s="18">
        <v>0.1071233411777</v>
      </c>
      <c r="L425" s="18">
        <v>0.1093594155003</v>
      </c>
      <c r="M425" s="18">
        <v>6.654860926292E-2</v>
      </c>
      <c r="N425" s="18">
        <v>6.1388154876990002E-2</v>
      </c>
      <c r="O425" s="18">
        <v>5.6899553369660003E-2</v>
      </c>
      <c r="P425" s="18">
        <v>5.458497019828E-2</v>
      </c>
      <c r="Q425" s="18">
        <v>6.4776735647259998E-2</v>
      </c>
      <c r="R425" s="18">
        <v>0.2005490696053</v>
      </c>
      <c r="S425" s="18">
        <v>0.18359794635500001</v>
      </c>
      <c r="T425" s="18">
        <v>0.16636420067009999</v>
      </c>
      <c r="U425" s="18">
        <v>0.2052475772497</v>
      </c>
      <c r="V425" s="18">
        <v>0.1233168963492</v>
      </c>
      <c r="W425" s="18">
        <v>8.9335021486029995E-2</v>
      </c>
      <c r="X425" s="18">
        <v>7.8750668546540004E-2</v>
      </c>
      <c r="Y425" s="18">
        <v>6.4705699878749995E-2</v>
      </c>
      <c r="Z425" s="18">
        <v>8.1606512921149996E-2</v>
      </c>
      <c r="AA425" s="220">
        <v>9.0779213783399995E-2</v>
      </c>
      <c r="AB425" s="220">
        <v>8.0549533854149993E-2</v>
      </c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</row>
    <row r="426" spans="1:46" s="19" customFormat="1" ht="12.75" x14ac:dyDescent="0.2">
      <c r="A426" s="116" t="s">
        <v>180</v>
      </c>
      <c r="B426" s="58"/>
      <c r="C426" s="19">
        <v>268832.19</v>
      </c>
      <c r="D426" s="19">
        <v>924528.54</v>
      </c>
      <c r="E426" s="19">
        <v>3150954.51</v>
      </c>
      <c r="F426" s="19">
        <v>3960204.94</v>
      </c>
      <c r="G426" s="19">
        <v>4404440.22</v>
      </c>
      <c r="H426" s="19">
        <v>4798017.5199999996</v>
      </c>
      <c r="I426" s="19">
        <v>2807258.64</v>
      </c>
      <c r="J426" s="19">
        <v>5685593.3899999997</v>
      </c>
      <c r="K426" s="19">
        <v>6145141.6900000004</v>
      </c>
      <c r="L426" s="19">
        <v>3467909.69</v>
      </c>
      <c r="M426" s="19">
        <v>6812981.9400000004</v>
      </c>
      <c r="N426" s="19">
        <v>6903347.3700000001</v>
      </c>
      <c r="O426" s="19">
        <v>7101199.1900000004</v>
      </c>
      <c r="P426" s="19">
        <v>7292726.9800000004</v>
      </c>
      <c r="Q426" s="19">
        <v>7309045.7699999996</v>
      </c>
      <c r="R426" s="19">
        <v>7492951.6600000001</v>
      </c>
      <c r="S426" s="19">
        <v>7703708.0099999998</v>
      </c>
      <c r="T426" s="19">
        <v>7583305.9800000004</v>
      </c>
      <c r="U426" s="19">
        <v>7376879.4400000004</v>
      </c>
      <c r="V426" s="19">
        <v>7369488.2400000002</v>
      </c>
      <c r="W426" s="19">
        <v>7419259.4500000002</v>
      </c>
      <c r="X426" s="19">
        <v>7310594.9400000004</v>
      </c>
      <c r="Y426" s="19">
        <v>7325129.2699999996</v>
      </c>
      <c r="Z426" s="19">
        <v>7326063.5899999999</v>
      </c>
      <c r="AA426" s="224">
        <v>7273319.8200000003</v>
      </c>
      <c r="AB426" s="224">
        <v>7329210.5</v>
      </c>
    </row>
    <row r="427" spans="1:46" s="18" customFormat="1" x14ac:dyDescent="0.2">
      <c r="A427" s="16" t="s">
        <v>181</v>
      </c>
      <c r="B427" s="59"/>
      <c r="C427" s="18">
        <v>1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220">
        <v>1</v>
      </c>
      <c r="AB427" s="220">
        <v>1</v>
      </c>
    </row>
    <row r="428" spans="1:46" s="18" customFormat="1" x14ac:dyDescent="0.2">
      <c r="A428" s="16" t="s">
        <v>182</v>
      </c>
      <c r="B428" s="59"/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220">
        <v>0</v>
      </c>
      <c r="AB428" s="220">
        <v>0</v>
      </c>
    </row>
    <row r="429" spans="1:46" s="18" customFormat="1" x14ac:dyDescent="0.2">
      <c r="A429" s="16" t="s">
        <v>183</v>
      </c>
      <c r="B429" s="59"/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220">
        <v>0</v>
      </c>
      <c r="AB429" s="220">
        <v>0</v>
      </c>
    </row>
    <row r="430" spans="1:46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220">
        <v>0</v>
      </c>
      <c r="AB430" s="220">
        <v>0</v>
      </c>
    </row>
    <row r="431" spans="1:46" s="18" customFormat="1" x14ac:dyDescent="0.2">
      <c r="A431" s="16" t="s">
        <v>185</v>
      </c>
      <c r="B431" s="59"/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220">
        <v>0</v>
      </c>
      <c r="AB431" s="220">
        <v>0</v>
      </c>
    </row>
    <row r="432" spans="1:46" s="18" customFormat="1" x14ac:dyDescent="0.2">
      <c r="A432" s="16" t="s">
        <v>186</v>
      </c>
      <c r="B432" s="59"/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220">
        <v>0</v>
      </c>
      <c r="AB432" s="220">
        <v>0</v>
      </c>
    </row>
    <row r="433" spans="1:28" s="18" customFormat="1" x14ac:dyDescent="0.2">
      <c r="A433" s="16" t="s">
        <v>187</v>
      </c>
      <c r="B433" s="59"/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220">
        <v>0</v>
      </c>
      <c r="AB433" s="220">
        <v>0</v>
      </c>
    </row>
    <row r="434" spans="1:28" s="18" customFormat="1" x14ac:dyDescent="0.2">
      <c r="A434" s="16" t="s">
        <v>188</v>
      </c>
      <c r="B434" s="59"/>
      <c r="C434" s="18">
        <v>0.1923893166524</v>
      </c>
      <c r="D434" s="18">
        <v>0.1804984177484</v>
      </c>
      <c r="E434" s="18">
        <v>0.18079526421770001</v>
      </c>
      <c r="F434" s="18">
        <v>0.18327465082700001</v>
      </c>
      <c r="G434" s="18">
        <v>0.18527932101469999</v>
      </c>
      <c r="H434" s="18">
        <v>0.18728941940339999</v>
      </c>
      <c r="I434" s="18">
        <v>0.18663694487509999</v>
      </c>
      <c r="J434" s="18">
        <v>0.18993676191039999</v>
      </c>
      <c r="K434" s="18">
        <v>0.1901029066655</v>
      </c>
      <c r="L434" s="18">
        <v>0.18631618558669999</v>
      </c>
      <c r="M434" s="18">
        <v>0.19119182954309999</v>
      </c>
      <c r="N434" s="18">
        <v>0.19232937709030001</v>
      </c>
      <c r="O434" s="18">
        <v>0.19262789929519999</v>
      </c>
      <c r="P434" s="18">
        <v>0.1929109561133</v>
      </c>
      <c r="Q434" s="18">
        <v>0.1934221321182</v>
      </c>
      <c r="R434" s="18">
        <v>0.19315703835260001</v>
      </c>
      <c r="S434" s="18">
        <v>0.19306076934159999</v>
      </c>
      <c r="T434" s="18">
        <v>0.19313921736129999</v>
      </c>
      <c r="U434" s="18">
        <v>0.19251395246790001</v>
      </c>
      <c r="V434" s="18">
        <v>0.1936554798458</v>
      </c>
      <c r="W434" s="18">
        <v>0.19311655378340001</v>
      </c>
      <c r="X434" s="18">
        <v>0.1929388546321</v>
      </c>
      <c r="Y434" s="18">
        <v>0.1915088720517</v>
      </c>
      <c r="Z434" s="18">
        <v>0.1952794481897</v>
      </c>
      <c r="AA434" s="220">
        <v>0.19509043079220001</v>
      </c>
      <c r="AB434" s="220">
        <v>0.1957464626413</v>
      </c>
    </row>
    <row r="435" spans="1:28" s="18" customFormat="1" x14ac:dyDescent="0.2">
      <c r="A435" s="16" t="s">
        <v>189</v>
      </c>
      <c r="B435" s="59"/>
      <c r="C435" s="18">
        <v>0.24990399999999999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0.24990287681080001</v>
      </c>
      <c r="K435" s="18">
        <v>0.24990399999999999</v>
      </c>
      <c r="L435" s="18">
        <v>0.24990399999999999</v>
      </c>
      <c r="M435" s="18">
        <v>0.249845306263</v>
      </c>
      <c r="N435" s="18">
        <v>0.24987188980780001</v>
      </c>
      <c r="O435" s="18">
        <v>0.24543758080040001</v>
      </c>
      <c r="P435" s="18">
        <v>0.2480933278196</v>
      </c>
      <c r="Q435" s="18">
        <v>0.24664938962249999</v>
      </c>
      <c r="R435" s="18">
        <v>0.2461173528625</v>
      </c>
      <c r="S435" s="18">
        <v>0.24781010464959999</v>
      </c>
      <c r="T435" s="18">
        <v>0.24589901603520001</v>
      </c>
      <c r="U435" s="18">
        <v>0.24174716137980001</v>
      </c>
      <c r="V435" s="18">
        <v>0.2470605313499</v>
      </c>
      <c r="W435" s="18">
        <v>0.24990398387669999</v>
      </c>
      <c r="X435" s="18">
        <v>0.24990399999999999</v>
      </c>
      <c r="Y435" s="18">
        <v>0.2441157761759</v>
      </c>
      <c r="Z435" s="18">
        <v>0.2509058978666</v>
      </c>
      <c r="AA435" s="220">
        <v>0.25101465117760002</v>
      </c>
      <c r="AB435" s="220">
        <v>0.25109171525200003</v>
      </c>
    </row>
    <row r="436" spans="1:28" s="18" customFormat="1" x14ac:dyDescent="0.2">
      <c r="A436" s="16" t="s">
        <v>190</v>
      </c>
      <c r="B436" s="59"/>
      <c r="C436" s="18">
        <v>0</v>
      </c>
      <c r="D436" s="18">
        <v>0</v>
      </c>
      <c r="E436" s="18">
        <v>0</v>
      </c>
      <c r="F436" s="18">
        <v>0.21990399999999999</v>
      </c>
      <c r="G436" s="18">
        <v>0.2008735732186</v>
      </c>
      <c r="H436" s="18">
        <v>0.19036784880099999</v>
      </c>
      <c r="I436" s="18">
        <v>0.20144886662789999</v>
      </c>
      <c r="J436" s="18">
        <v>0.18851560003779999</v>
      </c>
      <c r="K436" s="18">
        <v>0.1872014569239</v>
      </c>
      <c r="L436" s="18">
        <v>0.18617999013940001</v>
      </c>
      <c r="M436" s="18">
        <v>0.18915832055250001</v>
      </c>
      <c r="N436" s="18">
        <v>0.19234711270320001</v>
      </c>
      <c r="O436" s="18">
        <v>0.19061240422209999</v>
      </c>
      <c r="P436" s="18">
        <v>0.19036169767870001</v>
      </c>
      <c r="Q436" s="18">
        <v>0.19002569220509999</v>
      </c>
      <c r="R436" s="18">
        <v>0.20193959927040001</v>
      </c>
      <c r="S436" s="18">
        <v>0.20192922911290001</v>
      </c>
      <c r="T436" s="18">
        <v>0.20324495154069999</v>
      </c>
      <c r="U436" s="18">
        <v>0.19748102429379999</v>
      </c>
      <c r="V436" s="18">
        <v>0.19543413166279999</v>
      </c>
      <c r="W436" s="18">
        <v>0.18882366506209999</v>
      </c>
      <c r="X436" s="18">
        <v>0.19099683629030001</v>
      </c>
      <c r="Y436" s="18">
        <v>0.1919314962234</v>
      </c>
      <c r="Z436" s="18">
        <v>0.19777691139850001</v>
      </c>
      <c r="AA436" s="220">
        <v>0.19794945900880001</v>
      </c>
      <c r="AB436" s="220">
        <v>0.19922961586839999</v>
      </c>
    </row>
    <row r="437" spans="1:28" s="18" customFormat="1" x14ac:dyDescent="0.2">
      <c r="A437" s="16" t="s">
        <v>191</v>
      </c>
      <c r="B437" s="59"/>
      <c r="C437" s="18">
        <v>0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220">
        <v>0</v>
      </c>
      <c r="AB437" s="220">
        <v>0</v>
      </c>
    </row>
    <row r="438" spans="1:28" s="18" customFormat="1" x14ac:dyDescent="0.2">
      <c r="A438" s="16" t="s">
        <v>192</v>
      </c>
      <c r="B438" s="59"/>
      <c r="C438" s="18">
        <v>8.8458663330470005E-2</v>
      </c>
      <c r="D438" s="18">
        <v>8.6080483549679995E-2</v>
      </c>
      <c r="E438" s="18">
        <v>8.6139852843540005E-2</v>
      </c>
      <c r="F438" s="18">
        <v>0.13061653016540001</v>
      </c>
      <c r="G438" s="18">
        <v>0.1272113788467</v>
      </c>
      <c r="H438" s="18">
        <v>0.12551225364089999</v>
      </c>
      <c r="I438" s="18">
        <v>0.1275979623006</v>
      </c>
      <c r="J438" s="18">
        <v>0.12567104775179999</v>
      </c>
      <c r="K438" s="18">
        <v>0.12544167271789999</v>
      </c>
      <c r="L438" s="18">
        <v>0.12448003514519999</v>
      </c>
      <c r="M438" s="18">
        <v>0.12603909127169999</v>
      </c>
      <c r="N438" s="18">
        <v>0.1269096759203</v>
      </c>
      <c r="O438" s="18">
        <v>0.12573557686350001</v>
      </c>
      <c r="P438" s="18">
        <v>0.1262731963223</v>
      </c>
      <c r="Q438" s="18">
        <v>0.12601944278919999</v>
      </c>
      <c r="R438" s="18">
        <v>0.12824279809710001</v>
      </c>
      <c r="S438" s="18">
        <v>0.12856002062079999</v>
      </c>
      <c r="T438" s="18">
        <v>0.12845663698740001</v>
      </c>
      <c r="U438" s="18">
        <v>0.12634842762830001</v>
      </c>
      <c r="V438" s="18">
        <v>0.12723002857169999</v>
      </c>
      <c r="W438" s="18">
        <v>0.12636884054440001</v>
      </c>
      <c r="X438" s="18">
        <v>0.1267679381845</v>
      </c>
      <c r="Y438" s="18">
        <v>0.1255112288902</v>
      </c>
      <c r="Z438" s="18">
        <v>0.12879245149089999</v>
      </c>
      <c r="AA438" s="220">
        <v>0.12881090819570001</v>
      </c>
      <c r="AB438" s="220">
        <v>0.12921355875230001</v>
      </c>
    </row>
    <row r="439" spans="1:28" s="18" customFormat="1" ht="12.75" x14ac:dyDescent="0.2">
      <c r="A439" s="49" t="s">
        <v>193</v>
      </c>
      <c r="B439" s="64"/>
      <c r="AA439" s="220"/>
      <c r="AB439" s="220"/>
    </row>
    <row r="440" spans="1:28" s="18" customFormat="1" x14ac:dyDescent="0.2">
      <c r="A440" s="16" t="s">
        <v>194</v>
      </c>
      <c r="B440" s="59"/>
      <c r="AA440" s="220"/>
      <c r="AB440" s="220"/>
    </row>
    <row r="441" spans="1:28" s="18" customFormat="1" x14ac:dyDescent="0.2">
      <c r="A441" s="16" t="s">
        <v>195</v>
      </c>
      <c r="B441" s="59"/>
      <c r="C441" s="18">
        <v>0.1615137147698</v>
      </c>
      <c r="D441" s="18">
        <v>0.15198043374670001</v>
      </c>
      <c r="E441" s="18">
        <v>0.152160126565</v>
      </c>
      <c r="F441" s="18">
        <v>0.14418592265550001</v>
      </c>
      <c r="G441" s="18">
        <v>0.13848781528359999</v>
      </c>
      <c r="H441" s="18">
        <v>0.14285701540490001</v>
      </c>
      <c r="I441" s="18">
        <v>0.149985728939</v>
      </c>
      <c r="J441" s="18">
        <v>0.15097976648219999</v>
      </c>
      <c r="K441" s="18">
        <v>0.1651708298092</v>
      </c>
      <c r="L441" s="18">
        <v>0.16285859617599999</v>
      </c>
      <c r="M441" s="18">
        <v>0.17471006887519999</v>
      </c>
      <c r="N441" s="18">
        <v>0.16987608904910001</v>
      </c>
      <c r="O441" s="18">
        <v>0.1695683412333</v>
      </c>
      <c r="P441" s="18">
        <v>0.16184187495489999</v>
      </c>
      <c r="Q441" s="18">
        <v>0.19106201224800001</v>
      </c>
      <c r="R441" s="18">
        <v>0.18114971837390001</v>
      </c>
      <c r="S441" s="18">
        <v>0.20026524669019999</v>
      </c>
      <c r="T441" s="18">
        <v>0.2033976890053</v>
      </c>
      <c r="U441" s="18">
        <v>0.1463330200354</v>
      </c>
      <c r="V441" s="18">
        <v>0.104648634428</v>
      </c>
      <c r="W441" s="18">
        <v>0.15797167031359999</v>
      </c>
      <c r="X441" s="18">
        <v>0.1756204078154</v>
      </c>
      <c r="Y441" s="18">
        <v>0.1479638962234</v>
      </c>
      <c r="Z441" s="18">
        <v>0.1802244747158</v>
      </c>
      <c r="AA441" s="220">
        <v>0.17223513979999999</v>
      </c>
      <c r="AB441" s="220">
        <v>0.15842023841489999</v>
      </c>
    </row>
    <row r="442" spans="1:28" s="18" customFormat="1" x14ac:dyDescent="0.2">
      <c r="A442" s="16" t="s">
        <v>196</v>
      </c>
      <c r="B442" s="59"/>
      <c r="C442" s="18">
        <v>0</v>
      </c>
      <c r="D442" s="18">
        <v>0.12990399999999999</v>
      </c>
      <c r="E442" s="18">
        <v>0.1796246029086</v>
      </c>
      <c r="F442" s="18">
        <v>0.17990149475360001</v>
      </c>
      <c r="G442" s="18">
        <v>0.16536756706719999</v>
      </c>
      <c r="H442" s="18">
        <v>0.16652128472059999</v>
      </c>
      <c r="I442" s="18">
        <v>0.16325152616319999</v>
      </c>
      <c r="J442" s="18">
        <v>0.1874143437229</v>
      </c>
      <c r="K442" s="18">
        <v>0.17327267657439999</v>
      </c>
      <c r="L442" s="18">
        <v>0.1952522307075</v>
      </c>
      <c r="M442" s="18">
        <v>0.18849404788749999</v>
      </c>
      <c r="N442" s="18">
        <v>0.18632436531579999</v>
      </c>
      <c r="O442" s="18">
        <v>0.18350301634810001</v>
      </c>
      <c r="P442" s="18">
        <v>0.2032403239608</v>
      </c>
      <c r="Q442" s="18">
        <v>0.1987940857237</v>
      </c>
      <c r="R442" s="18">
        <v>0.2063959768658</v>
      </c>
      <c r="S442" s="18">
        <v>0.2014681743616</v>
      </c>
      <c r="T442" s="18">
        <v>0.13138122491340001</v>
      </c>
      <c r="U442" s="18">
        <v>0.178861992838</v>
      </c>
      <c r="V442" s="18">
        <v>0.19555689151280001</v>
      </c>
      <c r="W442" s="18">
        <v>0.20889984031619999</v>
      </c>
      <c r="X442" s="18">
        <v>0.206037921456</v>
      </c>
      <c r="Y442" s="18">
        <v>0.1475679327959</v>
      </c>
      <c r="Z442" s="18">
        <v>0.2043429118465</v>
      </c>
      <c r="AA442" s="220">
        <v>0.166822734024</v>
      </c>
      <c r="AB442" s="220">
        <v>0.18157524697999999</v>
      </c>
    </row>
    <row r="443" spans="1:28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0.12990399999999999</v>
      </c>
      <c r="Y443" s="18">
        <v>0</v>
      </c>
      <c r="Z443" s="18">
        <v>0</v>
      </c>
      <c r="AA443" s="220">
        <v>0</v>
      </c>
      <c r="AB443" s="220">
        <v>0</v>
      </c>
    </row>
    <row r="444" spans="1:28" s="18" customFormat="1" x14ac:dyDescent="0.2">
      <c r="A444" s="16" t="s">
        <v>13</v>
      </c>
      <c r="B444" s="59"/>
      <c r="C444" s="18">
        <v>0</v>
      </c>
      <c r="D444" s="18">
        <v>0.15626145937960001</v>
      </c>
      <c r="E444" s="18">
        <v>0.1648782071288</v>
      </c>
      <c r="F444" s="18">
        <v>0.19778365578480001</v>
      </c>
      <c r="G444" s="18">
        <v>0.21828588137489999</v>
      </c>
      <c r="H444" s="18">
        <v>0.2117565460503</v>
      </c>
      <c r="I444" s="18">
        <v>0.20496109639929999</v>
      </c>
      <c r="J444" s="18">
        <v>0.2127813348018</v>
      </c>
      <c r="K444" s="18">
        <v>0.21588097197350001</v>
      </c>
      <c r="L444" s="18">
        <v>9.1208190093800004E-2</v>
      </c>
      <c r="M444" s="18">
        <v>0.21090270066960001</v>
      </c>
      <c r="N444" s="18">
        <v>0.2182676326728</v>
      </c>
      <c r="O444" s="18">
        <v>0.2093023907879</v>
      </c>
      <c r="P444" s="18">
        <v>0.20332933256659999</v>
      </c>
      <c r="Q444" s="18">
        <v>0.21178485931320001</v>
      </c>
      <c r="R444" s="18">
        <v>0.20581456753800001</v>
      </c>
      <c r="S444" s="18">
        <v>0.20654770937530001</v>
      </c>
      <c r="T444" s="18">
        <v>0.2071786283498</v>
      </c>
      <c r="U444" s="18">
        <v>0.19382273904729999</v>
      </c>
      <c r="V444" s="18">
        <v>0.20869089510389999</v>
      </c>
      <c r="W444" s="18">
        <v>0.205269274912</v>
      </c>
      <c r="X444" s="18">
        <v>0.20821423399729999</v>
      </c>
      <c r="Y444" s="18">
        <v>0.18737943112290001</v>
      </c>
      <c r="Z444" s="18">
        <v>0.2109078158737</v>
      </c>
      <c r="AA444" s="220">
        <v>0.19703365136170001</v>
      </c>
      <c r="AB444" s="220">
        <v>0.20792933452910001</v>
      </c>
    </row>
    <row r="445" spans="1:28" s="18" customFormat="1" x14ac:dyDescent="0.2">
      <c r="A445" s="16" t="s">
        <v>14</v>
      </c>
      <c r="B445" s="59"/>
      <c r="C445" s="18">
        <v>0</v>
      </c>
      <c r="D445" s="18">
        <v>0.1761792717074</v>
      </c>
      <c r="E445" s="18">
        <v>0.20588755949109999</v>
      </c>
      <c r="F445" s="18">
        <v>0.20095317855870001</v>
      </c>
      <c r="G445" s="18">
        <v>0.19879612820869999</v>
      </c>
      <c r="H445" s="18">
        <v>0.20370797044200001</v>
      </c>
      <c r="I445" s="18">
        <v>0.20497487000389999</v>
      </c>
      <c r="J445" s="18">
        <v>0.20363518086410001</v>
      </c>
      <c r="K445" s="18">
        <v>0.1987573322017</v>
      </c>
      <c r="L445" s="18">
        <v>0.19542460511840001</v>
      </c>
      <c r="M445" s="18">
        <v>0.20357809107889999</v>
      </c>
      <c r="N445" s="18">
        <v>0.2062304794674</v>
      </c>
      <c r="O445" s="18">
        <v>0.2167179799932</v>
      </c>
      <c r="P445" s="18">
        <v>0.21684688673210001</v>
      </c>
      <c r="Q445" s="18">
        <v>0.21575045340179999</v>
      </c>
      <c r="R445" s="18">
        <v>0.2171356038666</v>
      </c>
      <c r="S445" s="18">
        <v>0.21676102129579999</v>
      </c>
      <c r="T445" s="18">
        <v>0.21579400203490001</v>
      </c>
      <c r="U445" s="18">
        <v>0.20913947784</v>
      </c>
      <c r="V445" s="18">
        <v>0.21341418723059999</v>
      </c>
      <c r="W445" s="18">
        <v>0.21202185191639999</v>
      </c>
      <c r="X445" s="18">
        <v>0.21525775354259999</v>
      </c>
      <c r="Y445" s="18">
        <v>0.21593739152079999</v>
      </c>
      <c r="Z445" s="18">
        <v>0.21275786665679999</v>
      </c>
      <c r="AA445" s="220">
        <v>0.21289907451039999</v>
      </c>
      <c r="AB445" s="220">
        <v>0.21108934521950001</v>
      </c>
    </row>
    <row r="446" spans="1:28" s="18" customFormat="1" x14ac:dyDescent="0.2">
      <c r="A446" s="16" t="s">
        <v>15</v>
      </c>
      <c r="B446" s="59"/>
      <c r="C446" s="18">
        <v>0</v>
      </c>
      <c r="D446" s="18">
        <v>0.1603538460185</v>
      </c>
      <c r="E446" s="18">
        <v>0.18861722072369999</v>
      </c>
      <c r="F446" s="18">
        <v>0.22097648489130001</v>
      </c>
      <c r="G446" s="18">
        <v>0.2045131006126</v>
      </c>
      <c r="H446" s="18">
        <v>0.2062464781317</v>
      </c>
      <c r="I446" s="18">
        <v>0.1994236334751</v>
      </c>
      <c r="J446" s="18">
        <v>0.21007941862269999</v>
      </c>
      <c r="K446" s="18">
        <v>0.20609189340469999</v>
      </c>
      <c r="L446" s="18">
        <v>0.211146635523</v>
      </c>
      <c r="M446" s="18">
        <v>0.2140673405736</v>
      </c>
      <c r="N446" s="18">
        <v>0.2109760246381</v>
      </c>
      <c r="O446" s="18">
        <v>0.21315977535549999</v>
      </c>
      <c r="P446" s="18">
        <v>0.2135944870874</v>
      </c>
      <c r="Q446" s="18">
        <v>0.2096987341363</v>
      </c>
      <c r="R446" s="18">
        <v>0.20989591874710001</v>
      </c>
      <c r="S446" s="18">
        <v>0.2133224054315</v>
      </c>
      <c r="T446" s="18">
        <v>0.21118696356620001</v>
      </c>
      <c r="U446" s="18">
        <v>0.21057642787879999</v>
      </c>
      <c r="V446" s="18">
        <v>0.20879011968809999</v>
      </c>
      <c r="W446" s="18">
        <v>0.20901408299929999</v>
      </c>
      <c r="X446" s="18">
        <v>0.21026528152980001</v>
      </c>
      <c r="Y446" s="18">
        <v>0.2126188703802</v>
      </c>
      <c r="Z446" s="18">
        <v>0.21290172155779999</v>
      </c>
      <c r="AA446" s="220">
        <v>0.21346793387660001</v>
      </c>
      <c r="AB446" s="220">
        <v>0.2130443358512</v>
      </c>
    </row>
    <row r="447" spans="1:28" s="18" customFormat="1" x14ac:dyDescent="0.2">
      <c r="A447" s="16" t="s">
        <v>16</v>
      </c>
      <c r="B447" s="59"/>
      <c r="C447" s="18">
        <v>0.21443704532800001</v>
      </c>
      <c r="D447" s="18">
        <v>0.20517387233619999</v>
      </c>
      <c r="E447" s="18">
        <v>0.21024377929679999</v>
      </c>
      <c r="F447" s="18">
        <v>0.1968709912746</v>
      </c>
      <c r="G447" s="18">
        <v>0.20543308433089999</v>
      </c>
      <c r="H447" s="18">
        <v>0.20644495888879999</v>
      </c>
      <c r="I447" s="18">
        <v>0.20825481939900001</v>
      </c>
      <c r="J447" s="18">
        <v>0.20643577973009999</v>
      </c>
      <c r="K447" s="18">
        <v>0.21240168921130001</v>
      </c>
      <c r="L447" s="18">
        <v>0.20478519149980001</v>
      </c>
      <c r="M447" s="18">
        <v>0.20998592129509999</v>
      </c>
      <c r="N447" s="18">
        <v>0.2108081744467</v>
      </c>
      <c r="O447" s="18">
        <v>0.2085831421646</v>
      </c>
      <c r="P447" s="18">
        <v>0.21254603123679999</v>
      </c>
      <c r="Q447" s="18">
        <v>0.21332282346010001</v>
      </c>
      <c r="R447" s="18">
        <v>0.21205779437300001</v>
      </c>
      <c r="S447" s="18">
        <v>0.21415305202679999</v>
      </c>
      <c r="T447" s="18">
        <v>0.21440854590969999</v>
      </c>
      <c r="U447" s="18">
        <v>0.21414050530619999</v>
      </c>
      <c r="V447" s="18">
        <v>0.21295128356179999</v>
      </c>
      <c r="W447" s="18">
        <v>0.21293938344499999</v>
      </c>
      <c r="X447" s="18">
        <v>0.21118181666300001</v>
      </c>
      <c r="Y447" s="18">
        <v>0.2102290437838</v>
      </c>
      <c r="Z447" s="18">
        <v>0.21237312944010001</v>
      </c>
      <c r="AA447" s="220">
        <v>0.21167793156920001</v>
      </c>
      <c r="AB447" s="220">
        <v>0.21151330760789999</v>
      </c>
    </row>
    <row r="448" spans="1:28" s="18" customFormat="1" x14ac:dyDescent="0.2">
      <c r="A448" s="16" t="s">
        <v>17</v>
      </c>
      <c r="B448" s="59"/>
      <c r="C448" s="18">
        <v>0.2463355879022</v>
      </c>
      <c r="D448" s="18">
        <v>0.2121074854269</v>
      </c>
      <c r="E448" s="18">
        <v>0.20018745899689999</v>
      </c>
      <c r="F448" s="18">
        <v>0.20033884000220001</v>
      </c>
      <c r="G448" s="18">
        <v>0.20375447067399999</v>
      </c>
      <c r="H448" s="18">
        <v>0.2122366568631</v>
      </c>
      <c r="I448" s="18">
        <v>0.2093483528689</v>
      </c>
      <c r="J448" s="18">
        <v>0.21076941503710001</v>
      </c>
      <c r="K448" s="18">
        <v>0.20791934263930001</v>
      </c>
      <c r="L448" s="18">
        <v>0.20827276752189999</v>
      </c>
      <c r="M448" s="18">
        <v>0.2078082721441</v>
      </c>
      <c r="N448" s="18">
        <v>0.20889973150560001</v>
      </c>
      <c r="O448" s="18">
        <v>0.20745463028040001</v>
      </c>
      <c r="P448" s="18">
        <v>0.20726891765800001</v>
      </c>
      <c r="Q448" s="18">
        <v>0.20926907086880001</v>
      </c>
      <c r="R448" s="18">
        <v>0.20888256647039999</v>
      </c>
      <c r="S448" s="18">
        <v>0.2064874160297</v>
      </c>
      <c r="T448" s="18">
        <v>0.20594989951930001</v>
      </c>
      <c r="U448" s="18">
        <v>0.20832580614439999</v>
      </c>
      <c r="V448" s="18">
        <v>0.21122400322990001</v>
      </c>
      <c r="W448" s="18">
        <v>0.21188231679569999</v>
      </c>
      <c r="X448" s="18">
        <v>0.21105187423810001</v>
      </c>
      <c r="Y448" s="18">
        <v>0.2089849894262</v>
      </c>
      <c r="Z448" s="18">
        <v>0.21196391330620001</v>
      </c>
      <c r="AA448" s="220">
        <v>0.2118075472166</v>
      </c>
      <c r="AB448" s="220">
        <v>0.21113189491369999</v>
      </c>
    </row>
    <row r="449" spans="1:28" s="18" customFormat="1" x14ac:dyDescent="0.2">
      <c r="A449" s="16" t="s">
        <v>18</v>
      </c>
      <c r="B449" s="59"/>
      <c r="C449" s="18">
        <v>0.22833895869920001</v>
      </c>
      <c r="D449" s="18">
        <v>0.2040208902758</v>
      </c>
      <c r="E449" s="18">
        <v>0.20114636748420001</v>
      </c>
      <c r="F449" s="18">
        <v>0.20455157715549999</v>
      </c>
      <c r="G449" s="18">
        <v>0.2095354015956</v>
      </c>
      <c r="H449" s="18">
        <v>0.20323955482709999</v>
      </c>
      <c r="I449" s="18">
        <v>0.2016731150329</v>
      </c>
      <c r="J449" s="18">
        <v>0.2048405058326</v>
      </c>
      <c r="K449" s="18">
        <v>0.20366831136499999</v>
      </c>
      <c r="L449" s="18">
        <v>0.20287719614489999</v>
      </c>
      <c r="M449" s="18">
        <v>0.2043306876156</v>
      </c>
      <c r="N449" s="18">
        <v>0.2031265696931</v>
      </c>
      <c r="O449" s="18">
        <v>0.20353954783299999</v>
      </c>
      <c r="P449" s="18">
        <v>0.2040500681786</v>
      </c>
      <c r="Q449" s="18">
        <v>0.20594179626760001</v>
      </c>
      <c r="R449" s="18">
        <v>0.2060003432102</v>
      </c>
      <c r="S449" s="18">
        <v>0.20563596037689999</v>
      </c>
      <c r="T449" s="18">
        <v>0.20628753939130001</v>
      </c>
      <c r="U449" s="18">
        <v>0.20456906264739999</v>
      </c>
      <c r="V449" s="18">
        <v>0.20462562302609999</v>
      </c>
      <c r="W449" s="18">
        <v>0.20418764521259999</v>
      </c>
      <c r="X449" s="18">
        <v>0.20317667987230001</v>
      </c>
      <c r="Y449" s="18">
        <v>0.2034242683577</v>
      </c>
      <c r="Z449" s="18">
        <v>0.20423417598070001</v>
      </c>
      <c r="AA449" s="220">
        <v>0.2024174181351</v>
      </c>
      <c r="AB449" s="220">
        <v>0.20394593288499999</v>
      </c>
    </row>
    <row r="450" spans="1:28" s="18" customFormat="1" x14ac:dyDescent="0.2">
      <c r="A450" s="16" t="s">
        <v>19</v>
      </c>
      <c r="B450" s="59"/>
      <c r="C450" s="18">
        <v>0.21717424814030001</v>
      </c>
      <c r="D450" s="18">
        <v>0.17641345408180001</v>
      </c>
      <c r="E450" s="18">
        <v>0.19083773599869999</v>
      </c>
      <c r="F450" s="18">
        <v>0.1983510172513</v>
      </c>
      <c r="G450" s="18">
        <v>0.19465434023780001</v>
      </c>
      <c r="H450" s="18">
        <v>0.19740252680760001</v>
      </c>
      <c r="I450" s="18">
        <v>0.19556748291510001</v>
      </c>
      <c r="J450" s="18">
        <v>0.19744415363080001</v>
      </c>
      <c r="K450" s="18">
        <v>0.19532124670869999</v>
      </c>
      <c r="L450" s="18">
        <v>0.19441194781820001</v>
      </c>
      <c r="M450" s="18">
        <v>0.19511493220340001</v>
      </c>
      <c r="N450" s="18">
        <v>0.19762049678019999</v>
      </c>
      <c r="O450" s="18">
        <v>0.19815687510650001</v>
      </c>
      <c r="P450" s="18">
        <v>0.1998053379868</v>
      </c>
      <c r="Q450" s="18">
        <v>0.1980385586807</v>
      </c>
      <c r="R450" s="18">
        <v>0.1980953570549</v>
      </c>
      <c r="S450" s="18">
        <v>0.19729843267540001</v>
      </c>
      <c r="T450" s="18">
        <v>0.19904843016019999</v>
      </c>
      <c r="U450" s="18">
        <v>0.1975555541123</v>
      </c>
      <c r="V450" s="18">
        <v>0.19713114602760001</v>
      </c>
      <c r="W450" s="18">
        <v>0.1967621762365</v>
      </c>
      <c r="X450" s="18">
        <v>0.19922201551659999</v>
      </c>
      <c r="Y450" s="18">
        <v>0.19833427169080001</v>
      </c>
      <c r="Z450" s="18">
        <v>0.20001310021419999</v>
      </c>
      <c r="AA450" s="220">
        <v>0.1999954731986</v>
      </c>
      <c r="AB450" s="220">
        <v>0.20130945110449999</v>
      </c>
    </row>
    <row r="451" spans="1:28" s="18" customFormat="1" x14ac:dyDescent="0.2">
      <c r="A451" s="16" t="s">
        <v>20</v>
      </c>
      <c r="B451" s="59"/>
      <c r="C451" s="18">
        <v>0.216691932704</v>
      </c>
      <c r="D451" s="18">
        <v>0.19084054165139999</v>
      </c>
      <c r="E451" s="18">
        <v>0.1908720023705</v>
      </c>
      <c r="F451" s="18">
        <v>0.1921893460037</v>
      </c>
      <c r="G451" s="18">
        <v>0.1899205033603</v>
      </c>
      <c r="H451" s="18">
        <v>0.19169865294409999</v>
      </c>
      <c r="I451" s="18">
        <v>0.19220434783949999</v>
      </c>
      <c r="J451" s="18">
        <v>0.19325377764919999</v>
      </c>
      <c r="K451" s="18">
        <v>0.19466683504320001</v>
      </c>
      <c r="L451" s="18">
        <v>0.19390203663380001</v>
      </c>
      <c r="M451" s="18">
        <v>0.19479934158119999</v>
      </c>
      <c r="N451" s="18">
        <v>0.19296366535209999</v>
      </c>
      <c r="O451" s="18">
        <v>0.19633809116170001</v>
      </c>
      <c r="P451" s="18">
        <v>0.1928208779018</v>
      </c>
      <c r="Q451" s="18">
        <v>0.19374102737929999</v>
      </c>
      <c r="R451" s="18">
        <v>0.19371330515509999</v>
      </c>
      <c r="S451" s="18">
        <v>0.1953719817075</v>
      </c>
      <c r="T451" s="18">
        <v>0.19432631838309999</v>
      </c>
      <c r="U451" s="18">
        <v>0.19590202986540001</v>
      </c>
      <c r="V451" s="18">
        <v>0.19350854453749999</v>
      </c>
      <c r="W451" s="18">
        <v>0.19268801582629999</v>
      </c>
      <c r="X451" s="18">
        <v>0.19293331903239999</v>
      </c>
      <c r="Y451" s="18">
        <v>0.19419057792280001</v>
      </c>
      <c r="Z451" s="18">
        <v>0.1967513322503</v>
      </c>
      <c r="AA451" s="220">
        <v>0.19779046149939999</v>
      </c>
      <c r="AB451" s="220">
        <v>0.1961161256077</v>
      </c>
    </row>
    <row r="452" spans="1:28" s="18" customFormat="1" x14ac:dyDescent="0.2">
      <c r="A452" s="16" t="s">
        <v>21</v>
      </c>
      <c r="B452" s="59"/>
      <c r="C452" s="18">
        <v>0.1843173740606</v>
      </c>
      <c r="D452" s="18">
        <v>0.19569892397829999</v>
      </c>
      <c r="E452" s="18">
        <v>0.18200826563629999</v>
      </c>
      <c r="F452" s="18">
        <v>0.1808329707096</v>
      </c>
      <c r="G452" s="18">
        <v>0.1822208657047</v>
      </c>
      <c r="H452" s="18">
        <v>0.1826556551572</v>
      </c>
      <c r="I452" s="18">
        <v>0.1806722709951</v>
      </c>
      <c r="J452" s="18">
        <v>0.18511506005809999</v>
      </c>
      <c r="K452" s="18">
        <v>0.18748114253000001</v>
      </c>
      <c r="L452" s="18">
        <v>0.18374744675660001</v>
      </c>
      <c r="M452" s="18">
        <v>0.18736785535639999</v>
      </c>
      <c r="N452" s="18">
        <v>0.1863077201959</v>
      </c>
      <c r="O452" s="18">
        <v>0.1847209336334</v>
      </c>
      <c r="P452" s="18">
        <v>0.18683923001030001</v>
      </c>
      <c r="Q452" s="18">
        <v>0.19135277693559999</v>
      </c>
      <c r="R452" s="18">
        <v>0.1906489607745</v>
      </c>
      <c r="S452" s="18">
        <v>0.18992346157750001</v>
      </c>
      <c r="T452" s="18">
        <v>0.1894309697904</v>
      </c>
      <c r="U452" s="18">
        <v>0.1907570484395</v>
      </c>
      <c r="V452" s="18">
        <v>0.19112369532490001</v>
      </c>
      <c r="W452" s="18">
        <v>0.19117906597420001</v>
      </c>
      <c r="X452" s="18">
        <v>0.18998665401539999</v>
      </c>
      <c r="Y452" s="18">
        <v>0.1890214080482</v>
      </c>
      <c r="Z452" s="18">
        <v>0.1915963601149</v>
      </c>
      <c r="AA452" s="220">
        <v>0.19166960797810001</v>
      </c>
      <c r="AB452" s="220">
        <v>0.1910165281308</v>
      </c>
    </row>
    <row r="453" spans="1:28" s="18" customFormat="1" x14ac:dyDescent="0.2">
      <c r="A453" s="16" t="s">
        <v>22</v>
      </c>
      <c r="B453" s="59"/>
      <c r="C453" s="18">
        <v>0.18002775244569999</v>
      </c>
      <c r="D453" s="18">
        <v>0.18224986347380001</v>
      </c>
      <c r="E453" s="18">
        <v>0.1729893141902</v>
      </c>
      <c r="F453" s="18">
        <v>0.17526431050739999</v>
      </c>
      <c r="G453" s="18">
        <v>0.17689928936749999</v>
      </c>
      <c r="H453" s="18">
        <v>0.17911074982200001</v>
      </c>
      <c r="I453" s="18">
        <v>0.17818882117330001</v>
      </c>
      <c r="J453" s="18">
        <v>0.18037498692519999</v>
      </c>
      <c r="K453" s="18">
        <v>0.18089413663369999</v>
      </c>
      <c r="L453" s="18">
        <v>0.18052884694660001</v>
      </c>
      <c r="M453" s="18">
        <v>0.1830816997453</v>
      </c>
      <c r="N453" s="18">
        <v>0.18356350491410001</v>
      </c>
      <c r="O453" s="18">
        <v>0.18267774711750001</v>
      </c>
      <c r="P453" s="18">
        <v>0.18502108362819999</v>
      </c>
      <c r="Q453" s="18">
        <v>0.18366455477820001</v>
      </c>
      <c r="R453" s="18">
        <v>0.18441086910839999</v>
      </c>
      <c r="S453" s="18">
        <v>0.1837376401476</v>
      </c>
      <c r="T453" s="18">
        <v>0.18437561160390001</v>
      </c>
      <c r="U453" s="18">
        <v>0.1836158572239</v>
      </c>
      <c r="V453" s="18">
        <v>0.18488488225819999</v>
      </c>
      <c r="W453" s="18">
        <v>0.18383492787610001</v>
      </c>
      <c r="X453" s="18">
        <v>0.18289762234449999</v>
      </c>
      <c r="Y453" s="18">
        <v>0.18334142827829999</v>
      </c>
      <c r="Z453" s="18">
        <v>0.18445606758749999</v>
      </c>
      <c r="AA453" s="220">
        <v>0.1848153837971</v>
      </c>
      <c r="AB453" s="220">
        <v>0.18566379677600001</v>
      </c>
    </row>
    <row r="454" spans="1:28" s="18" customFormat="1" x14ac:dyDescent="0.2">
      <c r="A454" s="16" t="s">
        <v>23</v>
      </c>
      <c r="B454" s="59"/>
      <c r="C454" s="18">
        <v>0.17996972829579999</v>
      </c>
      <c r="D454" s="18">
        <v>0.1728206281021</v>
      </c>
      <c r="E454" s="18">
        <v>0.17123473140529999</v>
      </c>
      <c r="F454" s="18">
        <v>0.17164678021669999</v>
      </c>
      <c r="G454" s="18">
        <v>0.17351624099009999</v>
      </c>
      <c r="H454" s="18">
        <v>0.17458076299450001</v>
      </c>
      <c r="I454" s="18">
        <v>0.17459135863309999</v>
      </c>
      <c r="J454" s="18">
        <v>0.1774157339928</v>
      </c>
      <c r="K454" s="18">
        <v>0.17597963881340001</v>
      </c>
      <c r="L454" s="18">
        <v>0.17539216591920001</v>
      </c>
      <c r="M454" s="18">
        <v>0.1792586615176</v>
      </c>
      <c r="N454" s="18">
        <v>0.1781417662418</v>
      </c>
      <c r="O454" s="18">
        <v>0.17977984153920001</v>
      </c>
      <c r="P454" s="18">
        <v>0.18083106874749999</v>
      </c>
      <c r="Q454" s="18">
        <v>0.180667149783</v>
      </c>
      <c r="R454" s="18">
        <v>0.18011060188899999</v>
      </c>
      <c r="S454" s="18">
        <v>0.1801130346905</v>
      </c>
      <c r="T454" s="18">
        <v>0.18052608429229999</v>
      </c>
      <c r="U454" s="18">
        <v>0.18025422669569999</v>
      </c>
      <c r="V454" s="18">
        <v>0.18088131382850001</v>
      </c>
      <c r="W454" s="18">
        <v>0.1794584951754</v>
      </c>
      <c r="X454" s="18">
        <v>0.1787701203948</v>
      </c>
      <c r="Y454" s="18">
        <v>0.1784968616308</v>
      </c>
      <c r="Z454" s="18">
        <v>0.18118324184269999</v>
      </c>
      <c r="AA454" s="220">
        <v>0.1815200279043</v>
      </c>
      <c r="AB454" s="220">
        <v>0.1825937840521</v>
      </c>
    </row>
    <row r="455" spans="1:28" s="18" customFormat="1" x14ac:dyDescent="0.2">
      <c r="A455" s="16" t="s">
        <v>24</v>
      </c>
      <c r="B455" s="59"/>
      <c r="C455" s="18">
        <v>0.1679732607744</v>
      </c>
      <c r="D455" s="18">
        <v>0.1687119468827</v>
      </c>
      <c r="E455" s="18">
        <v>0.16336714796820001</v>
      </c>
      <c r="F455" s="18">
        <v>0.168218774062</v>
      </c>
      <c r="G455" s="18">
        <v>0.1705684676102</v>
      </c>
      <c r="H455" s="18">
        <v>0.17130880283880001</v>
      </c>
      <c r="I455" s="18">
        <v>0.16988443700620001</v>
      </c>
      <c r="J455" s="18">
        <v>0.1729970981939</v>
      </c>
      <c r="K455" s="18">
        <v>0.1731857890763</v>
      </c>
      <c r="L455" s="18">
        <v>0.1721266912587</v>
      </c>
      <c r="M455" s="18">
        <v>0.17255888081099999</v>
      </c>
      <c r="N455" s="18">
        <v>0.17146075814129999</v>
      </c>
      <c r="O455" s="18">
        <v>0.17191018519029999</v>
      </c>
      <c r="P455" s="18">
        <v>0.17293053990480001</v>
      </c>
      <c r="Q455" s="18">
        <v>0.17314868264729999</v>
      </c>
      <c r="R455" s="18">
        <v>0.174906612854</v>
      </c>
      <c r="S455" s="18">
        <v>0.17327213923070001</v>
      </c>
      <c r="T455" s="18">
        <v>0.1726074901296</v>
      </c>
      <c r="U455" s="18">
        <v>0.1744565438016</v>
      </c>
      <c r="V455" s="18">
        <v>0.1740085366146</v>
      </c>
      <c r="W455" s="18">
        <v>0.17377791478769999</v>
      </c>
      <c r="X455" s="18">
        <v>0.17459605883750001</v>
      </c>
      <c r="Y455" s="18">
        <v>0.1741969432388</v>
      </c>
      <c r="Z455" s="18">
        <v>0.17484732468559999</v>
      </c>
      <c r="AA455" s="220">
        <v>0.17611619040199999</v>
      </c>
      <c r="AB455" s="220">
        <v>0.17708398401219999</v>
      </c>
    </row>
    <row r="456" spans="1:28" s="18" customFormat="1" x14ac:dyDescent="0.2">
      <c r="A456" s="36" t="s">
        <v>795</v>
      </c>
      <c r="B456" s="59"/>
      <c r="C456" s="18">
        <v>0.18639324203970001</v>
      </c>
      <c r="D456" s="18">
        <v>0.16527490595970001</v>
      </c>
      <c r="E456" s="18">
        <v>0.1675056891718</v>
      </c>
      <c r="F456" s="18">
        <v>0.16519202690070001</v>
      </c>
      <c r="G456" s="18">
        <v>0.16663017501899999</v>
      </c>
      <c r="H456" s="18">
        <v>0.17071995370010001</v>
      </c>
      <c r="I456" s="18">
        <v>0.1667040136396</v>
      </c>
      <c r="J456" s="18">
        <v>0.17596026346339999</v>
      </c>
      <c r="K456" s="18">
        <v>0.17090285550119999</v>
      </c>
      <c r="L456" s="18">
        <v>0.17212630579820001</v>
      </c>
      <c r="M456" s="18">
        <v>0.1678728539113</v>
      </c>
      <c r="N456" s="18">
        <v>0.1706517736483</v>
      </c>
      <c r="O456" s="18">
        <v>0.1692713073257</v>
      </c>
      <c r="P456" s="18">
        <v>0.1706042952397</v>
      </c>
      <c r="Q456" s="18">
        <v>0.16608333374789999</v>
      </c>
      <c r="R456" s="18">
        <v>0.16911241973909999</v>
      </c>
      <c r="S456" s="18">
        <v>0.17018605343269999</v>
      </c>
      <c r="T456" s="18">
        <v>0.1716471600635</v>
      </c>
      <c r="U456" s="18">
        <v>0.17072347762760001</v>
      </c>
      <c r="V456" s="18">
        <v>0.1736791699909</v>
      </c>
      <c r="W456" s="18">
        <v>0.1730452119541</v>
      </c>
      <c r="X456" s="18">
        <v>0.169826797797</v>
      </c>
      <c r="Y456" s="18">
        <v>0.17052774392530001</v>
      </c>
      <c r="Z456" s="18">
        <v>0.16968970597220001</v>
      </c>
      <c r="AA456" s="220">
        <v>0.17225396943820001</v>
      </c>
      <c r="AB456" s="220">
        <v>0.17126732793829999</v>
      </c>
    </row>
    <row r="457" spans="1:28" s="18" customFormat="1" x14ac:dyDescent="0.2">
      <c r="A457" s="16"/>
      <c r="B457" s="59"/>
      <c r="AA457" s="220"/>
      <c r="AB457" s="220"/>
    </row>
    <row r="458" spans="1:28" s="18" customFormat="1" ht="12.75" x14ac:dyDescent="0.2">
      <c r="A458" s="49" t="s">
        <v>197</v>
      </c>
      <c r="B458" s="64"/>
      <c r="AA458" s="220"/>
      <c r="AB458" s="220"/>
    </row>
    <row r="459" spans="1:28" s="18" customFormat="1" x14ac:dyDescent="0.2">
      <c r="A459" s="16" t="s">
        <v>198</v>
      </c>
      <c r="B459" s="59"/>
      <c r="AA459" s="220"/>
      <c r="AB459" s="220"/>
    </row>
    <row r="460" spans="1:28" s="18" customFormat="1" x14ac:dyDescent="0.2">
      <c r="A460" s="16" t="s">
        <v>199</v>
      </c>
      <c r="B460" s="59"/>
      <c r="C460" s="18">
        <v>0</v>
      </c>
      <c r="D460" s="18">
        <v>0.24990399999999999</v>
      </c>
      <c r="E460" s="18">
        <v>0.24990399999999999</v>
      </c>
      <c r="F460" s="18">
        <v>0.24990399999999999</v>
      </c>
      <c r="G460" s="18">
        <v>0.24990399999999999</v>
      </c>
      <c r="H460" s="18">
        <v>0.24990399999999999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</v>
      </c>
      <c r="O460" s="18">
        <v>0.24990399999999999</v>
      </c>
      <c r="P460" s="18">
        <v>0.17986859157689999</v>
      </c>
      <c r="Q460" s="18">
        <v>0.24990399999999999</v>
      </c>
      <c r="R460" s="18">
        <v>0.24990399999999999</v>
      </c>
      <c r="S460" s="18">
        <v>0.24990399999999999</v>
      </c>
      <c r="T460" s="18">
        <v>0.24990399999999999</v>
      </c>
      <c r="U460" s="18">
        <v>3.2635924915670002E-2</v>
      </c>
      <c r="V460" s="18">
        <v>0.24990399999999999</v>
      </c>
      <c r="W460" s="18">
        <v>0.24989252446560001</v>
      </c>
      <c r="X460" s="18">
        <v>0.24990399999999999</v>
      </c>
      <c r="Y460" s="18">
        <v>4.9801027709010001E-2</v>
      </c>
      <c r="Z460" s="18">
        <v>0.25240400000000002</v>
      </c>
      <c r="AA460" s="220">
        <v>0.25240400000000002</v>
      </c>
      <c r="AB460" s="220">
        <v>0.25240400000000002</v>
      </c>
    </row>
    <row r="461" spans="1:28" s="18" customFormat="1" x14ac:dyDescent="0.2">
      <c r="A461" s="16" t="s">
        <v>200</v>
      </c>
      <c r="B461" s="59"/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0.24990399999999999</v>
      </c>
      <c r="H461" s="18">
        <v>0.24990399999999999</v>
      </c>
      <c r="I461" s="18">
        <v>0.24990399999999999</v>
      </c>
      <c r="J461" s="18">
        <v>3.2500000000000001E-2</v>
      </c>
      <c r="K461" s="18">
        <v>0</v>
      </c>
      <c r="L461" s="18">
        <v>0.24990399999999999</v>
      </c>
      <c r="M461" s="18">
        <v>0</v>
      </c>
      <c r="N461" s="18">
        <v>0.24990399999999999</v>
      </c>
      <c r="O461" s="18">
        <v>0</v>
      </c>
      <c r="P461" s="18">
        <v>0</v>
      </c>
      <c r="Q461" s="18">
        <v>0</v>
      </c>
      <c r="R461" s="18">
        <v>0.24990399999999999</v>
      </c>
      <c r="S461" s="18">
        <v>0.24990399999999999</v>
      </c>
      <c r="T461" s="18">
        <v>0.24990399999999999</v>
      </c>
      <c r="U461" s="18">
        <v>0.24990399999999999</v>
      </c>
      <c r="V461" s="18">
        <v>4.8394097623460003E-2</v>
      </c>
      <c r="W461" s="18">
        <v>0.24990399999999999</v>
      </c>
      <c r="X461" s="18">
        <v>0</v>
      </c>
      <c r="Y461" s="18">
        <v>3.2500000000000001E-2</v>
      </c>
      <c r="Z461" s="18">
        <v>0.25240400000000002</v>
      </c>
      <c r="AA461" s="220">
        <v>0.25240400000000002</v>
      </c>
      <c r="AB461" s="220">
        <v>0.25240400000000002</v>
      </c>
    </row>
    <row r="462" spans="1:28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220">
        <v>0</v>
      </c>
      <c r="AB462" s="220">
        <v>0</v>
      </c>
    </row>
    <row r="463" spans="1:28" s="18" customFormat="1" x14ac:dyDescent="0.2">
      <c r="A463" s="16" t="s">
        <v>13</v>
      </c>
      <c r="B463" s="59"/>
      <c r="C463" s="18">
        <v>0</v>
      </c>
      <c r="D463" s="18">
        <v>0</v>
      </c>
      <c r="E463" s="18">
        <v>0.24990399999999999</v>
      </c>
      <c r="F463" s="18">
        <v>0.24990399999999999</v>
      </c>
      <c r="G463" s="18">
        <v>0.24990399999999999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0.2492421188942</v>
      </c>
      <c r="N463" s="18">
        <v>0.24990399999999999</v>
      </c>
      <c r="O463" s="18">
        <v>0.21451541703550001</v>
      </c>
      <c r="P463" s="18">
        <v>0.23925601312280001</v>
      </c>
      <c r="Q463" s="18">
        <v>0.22790417805060001</v>
      </c>
      <c r="R463" s="18">
        <v>0.21946472583109999</v>
      </c>
      <c r="S463" s="18">
        <v>0.23380734113330001</v>
      </c>
      <c r="T463" s="18">
        <v>0.22733047992120001</v>
      </c>
      <c r="U463" s="18">
        <v>0.18555628488350001</v>
      </c>
      <c r="V463" s="18">
        <v>0.2270419484957</v>
      </c>
      <c r="W463" s="18">
        <v>0.24990399999999999</v>
      </c>
      <c r="X463" s="18">
        <v>0.24990399999999999</v>
      </c>
      <c r="Y463" s="18">
        <v>0.22479359094250001</v>
      </c>
      <c r="Z463" s="18">
        <v>0.2392905423501</v>
      </c>
      <c r="AA463" s="220">
        <v>0.24329942131769999</v>
      </c>
      <c r="AB463" s="220">
        <v>0.2437097590633</v>
      </c>
    </row>
    <row r="464" spans="1:28" s="18" customFormat="1" x14ac:dyDescent="0.2">
      <c r="A464" s="16" t="s">
        <v>14</v>
      </c>
      <c r="B464" s="59"/>
      <c r="C464" s="18">
        <v>0</v>
      </c>
      <c r="D464" s="18">
        <v>0</v>
      </c>
      <c r="E464" s="18">
        <v>0.24990399999999999</v>
      </c>
      <c r="F464" s="18">
        <v>0.24990399999999999</v>
      </c>
      <c r="G464" s="18">
        <v>0.24990399999999999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0.24912815563480001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0.25240400000000002</v>
      </c>
      <c r="AA464" s="220">
        <v>0.25240400000000002</v>
      </c>
      <c r="AB464" s="220">
        <v>0.25240400000000002</v>
      </c>
    </row>
    <row r="465" spans="1:28" s="18" customFormat="1" x14ac:dyDescent="0.2">
      <c r="A465" s="16" t="s">
        <v>15</v>
      </c>
      <c r="B465" s="59"/>
      <c r="C465" s="18">
        <v>0</v>
      </c>
      <c r="D465" s="18">
        <v>0</v>
      </c>
      <c r="E465" s="18">
        <v>0.24990399999999999</v>
      </c>
      <c r="F465" s="18">
        <v>0.24990399999999999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0.24990399999999999</v>
      </c>
      <c r="R465" s="18">
        <v>0.24990399999999999</v>
      </c>
      <c r="S465" s="18">
        <v>0.24990399999999999</v>
      </c>
      <c r="T465" s="18">
        <v>0.24990399999999999</v>
      </c>
      <c r="U465" s="18">
        <v>0.24990399999999999</v>
      </c>
      <c r="V465" s="18">
        <v>0.24990399999999999</v>
      </c>
      <c r="W465" s="18">
        <v>0.24990399999999999</v>
      </c>
      <c r="X465" s="18">
        <v>0.24990399999999999</v>
      </c>
      <c r="Y465" s="18">
        <v>0.24990399999999999</v>
      </c>
      <c r="Z465" s="18">
        <v>0.25240400000000002</v>
      </c>
      <c r="AA465" s="220">
        <v>0.25240400000000002</v>
      </c>
      <c r="AB465" s="220">
        <v>0.25240400000000002</v>
      </c>
    </row>
    <row r="466" spans="1:28" s="18" customFormat="1" x14ac:dyDescent="0.2">
      <c r="A466" s="16" t="s">
        <v>16</v>
      </c>
      <c r="B466" s="59"/>
      <c r="C466" s="18">
        <v>0</v>
      </c>
      <c r="D466" s="18">
        <v>0.24990399999999999</v>
      </c>
      <c r="E466" s="18">
        <v>0.24990399999999999</v>
      </c>
      <c r="F466" s="18">
        <v>0.24990399999999999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0.25240400000000002</v>
      </c>
      <c r="AA466" s="220">
        <v>0.25240400000000002</v>
      </c>
      <c r="AB466" s="220">
        <v>0.25240400000000002</v>
      </c>
    </row>
    <row r="467" spans="1:28" s="18" customFormat="1" x14ac:dyDescent="0.2">
      <c r="A467" s="16" t="s">
        <v>17</v>
      </c>
      <c r="B467" s="59"/>
      <c r="C467" s="18">
        <v>0</v>
      </c>
      <c r="D467" s="18">
        <v>0.24990399999999999</v>
      </c>
      <c r="E467" s="18">
        <v>0.24990399999999999</v>
      </c>
      <c r="F467" s="18">
        <v>0.24990399999999999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0.24419968041080001</v>
      </c>
      <c r="Z467" s="18">
        <v>0.25240400000000002</v>
      </c>
      <c r="AA467" s="220">
        <v>0.25240400000000002</v>
      </c>
      <c r="AB467" s="220">
        <v>0.25240400000000002</v>
      </c>
    </row>
    <row r="468" spans="1:28" s="18" customFormat="1" x14ac:dyDescent="0.2">
      <c r="A468" s="16" t="s">
        <v>18</v>
      </c>
      <c r="B468" s="59"/>
      <c r="C468" s="18">
        <v>0.24990399999999999</v>
      </c>
      <c r="D468" s="18">
        <v>0.24990399999999999</v>
      </c>
      <c r="E468" s="18">
        <v>0.24990399999999999</v>
      </c>
      <c r="F468" s="18">
        <v>0.24990399999999999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0.25240400000000002</v>
      </c>
      <c r="AA468" s="220">
        <v>0.25240400000000002</v>
      </c>
      <c r="AB468" s="220">
        <v>0.25240400000000002</v>
      </c>
    </row>
    <row r="469" spans="1:28" s="18" customFormat="1" x14ac:dyDescent="0.2">
      <c r="A469" s="16" t="s">
        <v>19</v>
      </c>
      <c r="B469" s="59"/>
      <c r="C469" s="18">
        <v>0</v>
      </c>
      <c r="D469" s="18">
        <v>0.24990399999999999</v>
      </c>
      <c r="E469" s="18">
        <v>0.24990399999999999</v>
      </c>
      <c r="F469" s="18">
        <v>0.24990399999999999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0.23986271233940001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0.24990399999999999</v>
      </c>
      <c r="Z469" s="18">
        <v>0.25240400000000002</v>
      </c>
      <c r="AA469" s="220">
        <v>0.25240400000000002</v>
      </c>
      <c r="AB469" s="220">
        <v>0.25240400000000002</v>
      </c>
    </row>
    <row r="470" spans="1:28" s="18" customFormat="1" x14ac:dyDescent="0.2">
      <c r="A470" s="16" t="s">
        <v>20</v>
      </c>
      <c r="B470" s="59"/>
      <c r="C470" s="18">
        <v>0</v>
      </c>
      <c r="D470" s="18">
        <v>0.24990399999999999</v>
      </c>
      <c r="E470" s="18">
        <v>0.24990399999999999</v>
      </c>
      <c r="F470" s="18">
        <v>0.24990399999999999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0.2395518074137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0.25240400000000002</v>
      </c>
      <c r="AA470" s="220">
        <v>0.25240400000000002</v>
      </c>
      <c r="AB470" s="220">
        <v>0.25240400000000002</v>
      </c>
    </row>
    <row r="471" spans="1:28" s="18" customFormat="1" x14ac:dyDescent="0.2">
      <c r="A471" s="16" t="s">
        <v>21</v>
      </c>
      <c r="B471" s="59"/>
      <c r="C471" s="18">
        <v>0.24990399999999999</v>
      </c>
      <c r="D471" s="18">
        <v>0.24990399999999999</v>
      </c>
      <c r="E471" s="18">
        <v>0.24990399999999999</v>
      </c>
      <c r="F471" s="18">
        <v>0.24990399999999999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0.24990399999999999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0.25240400000000002</v>
      </c>
      <c r="AA471" s="220">
        <v>0.25240400000000002</v>
      </c>
      <c r="AB471" s="220">
        <v>0.25240400000000002</v>
      </c>
    </row>
    <row r="472" spans="1:28" s="18" customFormat="1" x14ac:dyDescent="0.2">
      <c r="A472" s="16" t="s">
        <v>22</v>
      </c>
      <c r="B472" s="59"/>
      <c r="C472" s="18">
        <v>0</v>
      </c>
      <c r="D472" s="18">
        <v>0</v>
      </c>
      <c r="E472" s="18">
        <v>0.24990399999999999</v>
      </c>
      <c r="F472" s="18">
        <v>0.24990399999999999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0.25240400000000002</v>
      </c>
      <c r="AA472" s="220">
        <v>0.25240400000000002</v>
      </c>
      <c r="AB472" s="220">
        <v>0.25240400000000002</v>
      </c>
    </row>
    <row r="473" spans="1:28" s="18" customFormat="1" x14ac:dyDescent="0.2">
      <c r="A473" s="16" t="s">
        <v>23</v>
      </c>
      <c r="B473" s="59"/>
      <c r="C473" s="18">
        <v>0</v>
      </c>
      <c r="D473" s="18">
        <v>0.24990399999999999</v>
      </c>
      <c r="E473" s="18">
        <v>0.24990399999999999</v>
      </c>
      <c r="F473" s="18">
        <v>0.24990399999999999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0.25240400000000002</v>
      </c>
      <c r="AA473" s="220">
        <v>0.25240400000000002</v>
      </c>
      <c r="AB473" s="220">
        <v>0.25240400000000002</v>
      </c>
    </row>
    <row r="474" spans="1:28" s="18" customFormat="1" x14ac:dyDescent="0.2">
      <c r="A474" s="16" t="s">
        <v>24</v>
      </c>
      <c r="B474" s="59"/>
      <c r="C474" s="18">
        <v>0</v>
      </c>
      <c r="D474" s="18">
        <v>0.24990399999999999</v>
      </c>
      <c r="E474" s="18">
        <v>0.24990399999999999</v>
      </c>
      <c r="F474" s="18">
        <v>0.24990399999999999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0.25240400000000002</v>
      </c>
      <c r="AA474" s="220">
        <v>0.25240400000000002</v>
      </c>
      <c r="AB474" s="220">
        <v>0.25240400000000002</v>
      </c>
    </row>
    <row r="475" spans="1:28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0.24990399999999999</v>
      </c>
      <c r="F475" s="18">
        <v>0</v>
      </c>
      <c r="G475" s="18">
        <v>0</v>
      </c>
      <c r="H475" s="18">
        <v>0.24990399999999999</v>
      </c>
      <c r="I475" s="18">
        <v>0</v>
      </c>
      <c r="J475" s="18">
        <v>0.24990399999999999</v>
      </c>
      <c r="K475" s="18">
        <v>0</v>
      </c>
      <c r="L475" s="18">
        <v>0.24990399999999999</v>
      </c>
      <c r="M475" s="18">
        <v>0</v>
      </c>
      <c r="N475" s="18">
        <v>0.24990399999999999</v>
      </c>
      <c r="O475" s="18">
        <v>0.24990399999999999</v>
      </c>
      <c r="P475" s="18">
        <v>0.24990399999999999</v>
      </c>
      <c r="Q475" s="18">
        <v>0</v>
      </c>
      <c r="R475" s="18">
        <v>0.24990399999999999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0.25240400000000002</v>
      </c>
      <c r="AA475" s="220">
        <v>0</v>
      </c>
      <c r="AB475" s="220">
        <v>0</v>
      </c>
    </row>
    <row r="476" spans="1:28" s="18" customFormat="1" x14ac:dyDescent="0.2">
      <c r="A476" s="16"/>
      <c r="B476" s="59"/>
      <c r="AA476" s="220"/>
      <c r="AB476" s="220"/>
    </row>
    <row r="477" spans="1:28" s="18" customFormat="1" ht="12.75" x14ac:dyDescent="0.2">
      <c r="A477" s="49" t="s">
        <v>201</v>
      </c>
      <c r="B477" s="64"/>
      <c r="AA477" s="220"/>
      <c r="AB477" s="220"/>
    </row>
    <row r="478" spans="1:28" s="18" customFormat="1" x14ac:dyDescent="0.2">
      <c r="A478" s="16" t="s">
        <v>202</v>
      </c>
      <c r="B478" s="59"/>
      <c r="AA478" s="220"/>
      <c r="AB478" s="220"/>
    </row>
    <row r="479" spans="1:28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0.24990399999999999</v>
      </c>
      <c r="Z479" s="18">
        <v>0.23029946786200001</v>
      </c>
      <c r="AA479" s="220">
        <v>9.3981084445660001E-2</v>
      </c>
      <c r="AB479" s="220">
        <v>3.5000000000000003E-2</v>
      </c>
    </row>
    <row r="480" spans="1:28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0.21990399999999999</v>
      </c>
      <c r="Q480" s="18">
        <v>0.21990399999999999</v>
      </c>
      <c r="R480" s="18">
        <v>0.21990399999999999</v>
      </c>
      <c r="S480" s="18">
        <v>0.21990399999999999</v>
      </c>
      <c r="T480" s="18">
        <v>0.21990399999999999</v>
      </c>
      <c r="U480" s="18">
        <v>0.21990399999999999</v>
      </c>
      <c r="V480" s="18">
        <v>0.21990399999999999</v>
      </c>
      <c r="W480" s="18">
        <v>0.21990399999999999</v>
      </c>
      <c r="X480" s="18">
        <v>0.21990399999999999</v>
      </c>
      <c r="Y480" s="18">
        <v>0.21990399999999999</v>
      </c>
      <c r="Z480" s="18">
        <v>0.16240399999999999</v>
      </c>
      <c r="AA480" s="220">
        <v>0.16240399999999999</v>
      </c>
      <c r="AB480" s="220">
        <v>0.16240399999999999</v>
      </c>
    </row>
    <row r="481" spans="1:46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220">
        <v>0</v>
      </c>
      <c r="AB481" s="220">
        <v>0</v>
      </c>
    </row>
    <row r="482" spans="1:46" s="18" customFormat="1" x14ac:dyDescent="0.2">
      <c r="A482" s="16" t="s">
        <v>13</v>
      </c>
      <c r="B482" s="59"/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0.21990399999999999</v>
      </c>
      <c r="L482" s="18">
        <v>8.4383488687169994E-2</v>
      </c>
      <c r="M482" s="18">
        <v>0.21990399999999999</v>
      </c>
      <c r="N482" s="18">
        <v>0.21990399999999999</v>
      </c>
      <c r="O482" s="18">
        <v>0.21990399999999999</v>
      </c>
      <c r="P482" s="18">
        <v>0.21990399999999999</v>
      </c>
      <c r="Q482" s="18">
        <v>0.19295018135370001</v>
      </c>
      <c r="R482" s="18">
        <v>0.21990399999999999</v>
      </c>
      <c r="S482" s="18">
        <v>0.21990399999999999</v>
      </c>
      <c r="T482" s="18">
        <v>0.21990399999999999</v>
      </c>
      <c r="U482" s="18">
        <v>0.12624805819349999</v>
      </c>
      <c r="V482" s="18">
        <v>0.16490418745739999</v>
      </c>
      <c r="W482" s="18">
        <v>0.19998816987760001</v>
      </c>
      <c r="X482" s="18">
        <v>0.1996789215086</v>
      </c>
      <c r="Y482" s="18">
        <v>0.15842682914440001</v>
      </c>
      <c r="Z482" s="18">
        <v>0.20954308440719999</v>
      </c>
      <c r="AA482" s="220">
        <v>0.19137691964469999</v>
      </c>
      <c r="AB482" s="220">
        <v>0.1655335448919</v>
      </c>
    </row>
    <row r="483" spans="1:46" s="18" customFormat="1" x14ac:dyDescent="0.2">
      <c r="A483" s="16" t="s">
        <v>14</v>
      </c>
      <c r="B483" s="59"/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0.21990399999999999</v>
      </c>
      <c r="O483" s="18">
        <v>0.12990399999999999</v>
      </c>
      <c r="P483" s="18">
        <v>0.21983104922210001</v>
      </c>
      <c r="Q483" s="18">
        <v>0.21990399999999999</v>
      </c>
      <c r="R483" s="18">
        <v>0.21990399999999999</v>
      </c>
      <c r="S483" s="18">
        <v>0.21990399999999999</v>
      </c>
      <c r="T483" s="18">
        <v>0.21990399999999999</v>
      </c>
      <c r="U483" s="18">
        <v>0.21990399999999999</v>
      </c>
      <c r="V483" s="18">
        <v>0.21990399999999999</v>
      </c>
      <c r="W483" s="18">
        <v>0.21665353462049999</v>
      </c>
      <c r="X483" s="18">
        <v>0.2052618749333</v>
      </c>
      <c r="Y483" s="18">
        <v>0.18236549206300001</v>
      </c>
      <c r="Z483" s="18">
        <v>0.19789126920989999</v>
      </c>
      <c r="AA483" s="220">
        <v>0.20162352866450001</v>
      </c>
      <c r="AB483" s="220">
        <v>0.21062151254979999</v>
      </c>
    </row>
    <row r="484" spans="1:46" s="18" customFormat="1" x14ac:dyDescent="0.2">
      <c r="A484" s="16" t="s">
        <v>15</v>
      </c>
      <c r="B484" s="59"/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0.21990399999999999</v>
      </c>
      <c r="K484" s="18">
        <v>0.2066386461925</v>
      </c>
      <c r="L484" s="18">
        <v>0.20891559371759999</v>
      </c>
      <c r="M484" s="18">
        <v>0.21990399999999999</v>
      </c>
      <c r="N484" s="18">
        <v>0.21990399999999999</v>
      </c>
      <c r="O484" s="18">
        <v>0.20451479150099999</v>
      </c>
      <c r="P484" s="18">
        <v>0.21990399999999999</v>
      </c>
      <c r="Q484" s="18">
        <v>0.21990399999999999</v>
      </c>
      <c r="R484" s="18">
        <v>0.21990399999999999</v>
      </c>
      <c r="S484" s="18">
        <v>0.21990399999999999</v>
      </c>
      <c r="T484" s="18">
        <v>0.2134651709691</v>
      </c>
      <c r="U484" s="18">
        <v>0.1300346435111</v>
      </c>
      <c r="V484" s="18">
        <v>0.21167040019969999</v>
      </c>
      <c r="W484" s="18">
        <v>0.18951299227640001</v>
      </c>
      <c r="X484" s="18">
        <v>0.18957275558209999</v>
      </c>
      <c r="Y484" s="18">
        <v>0.19306557774800001</v>
      </c>
      <c r="Z484" s="18">
        <v>0.19608820449289999</v>
      </c>
      <c r="AA484" s="220">
        <v>0.20148175287049999</v>
      </c>
      <c r="AB484" s="220">
        <v>0.2079820116293</v>
      </c>
    </row>
    <row r="485" spans="1:46" s="18" customFormat="1" x14ac:dyDescent="0.2">
      <c r="A485" s="16" t="s">
        <v>16</v>
      </c>
      <c r="B485" s="59"/>
      <c r="C485" s="18">
        <v>0</v>
      </c>
      <c r="D485" s="18">
        <v>0</v>
      </c>
      <c r="E485" s="18">
        <v>0</v>
      </c>
      <c r="F485" s="18">
        <v>0</v>
      </c>
      <c r="G485" s="18">
        <v>0.21990399999999999</v>
      </c>
      <c r="H485" s="18">
        <v>0.2025636285803</v>
      </c>
      <c r="I485" s="18">
        <v>0.20122139064139999</v>
      </c>
      <c r="J485" s="18">
        <v>0.1966672838246</v>
      </c>
      <c r="K485" s="18">
        <v>0</v>
      </c>
      <c r="L485" s="18">
        <v>0.21990399999999999</v>
      </c>
      <c r="M485" s="18">
        <v>0.20357324920719999</v>
      </c>
      <c r="N485" s="18">
        <v>0.19916517408500001</v>
      </c>
      <c r="O485" s="18">
        <v>0.2077126606244</v>
      </c>
      <c r="P485" s="18">
        <v>0.18330250020710001</v>
      </c>
      <c r="Q485" s="18">
        <v>0.19820864720930001</v>
      </c>
      <c r="R485" s="18">
        <v>0.20377226294670001</v>
      </c>
      <c r="S485" s="18">
        <v>0.20975708136349999</v>
      </c>
      <c r="T485" s="18">
        <v>0.2032651929057</v>
      </c>
      <c r="U485" s="18">
        <v>0.21024373734269999</v>
      </c>
      <c r="V485" s="18">
        <v>0.22063519224700001</v>
      </c>
      <c r="W485" s="18">
        <v>0.21394001454639999</v>
      </c>
      <c r="X485" s="18">
        <v>0.2166699384786</v>
      </c>
      <c r="Y485" s="18">
        <v>0.20175313124950001</v>
      </c>
      <c r="Z485" s="18">
        <v>0.21094300722699999</v>
      </c>
      <c r="AA485" s="220">
        <v>0.21397148826260001</v>
      </c>
      <c r="AB485" s="220">
        <v>0.2108062989202</v>
      </c>
    </row>
    <row r="486" spans="1:46" s="18" customFormat="1" x14ac:dyDescent="0.2">
      <c r="A486" s="16" t="s">
        <v>17</v>
      </c>
      <c r="B486" s="59"/>
      <c r="C486" s="18">
        <v>0</v>
      </c>
      <c r="D486" s="18">
        <v>0</v>
      </c>
      <c r="E486" s="18">
        <v>0</v>
      </c>
      <c r="F486" s="18">
        <v>0.21990399999999999</v>
      </c>
      <c r="G486" s="18">
        <v>0.2429218585956</v>
      </c>
      <c r="H486" s="18">
        <v>0.20816966152579999</v>
      </c>
      <c r="I486" s="18">
        <v>0.2138330197461</v>
      </c>
      <c r="J486" s="18">
        <v>0.21422055543570001</v>
      </c>
      <c r="K486" s="18">
        <v>0.19261320099859999</v>
      </c>
      <c r="L486" s="18">
        <v>0.1575570090623</v>
      </c>
      <c r="M486" s="18">
        <v>0.21990399999999999</v>
      </c>
      <c r="N486" s="18">
        <v>0.21990399999999999</v>
      </c>
      <c r="O486" s="18">
        <v>0.1637392085796</v>
      </c>
      <c r="P486" s="18">
        <v>0.17782113665329999</v>
      </c>
      <c r="Q486" s="18">
        <v>0.167616387093</v>
      </c>
      <c r="R486" s="18">
        <v>0.17679223259810001</v>
      </c>
      <c r="S486" s="18">
        <v>0.16463264618619999</v>
      </c>
      <c r="T486" s="18">
        <v>0.20669585562750001</v>
      </c>
      <c r="U486" s="18">
        <v>0.21969115259569999</v>
      </c>
      <c r="V486" s="18">
        <v>0.213050668784</v>
      </c>
      <c r="W486" s="18">
        <v>0.21882418300750001</v>
      </c>
      <c r="X486" s="18">
        <v>0.21203632994630001</v>
      </c>
      <c r="Y486" s="18">
        <v>0.2043217932401</v>
      </c>
      <c r="Z486" s="18">
        <v>0.2099004289035</v>
      </c>
      <c r="AA486" s="220">
        <v>0.20674865365930001</v>
      </c>
      <c r="AB486" s="220">
        <v>0.2138603354511</v>
      </c>
    </row>
    <row r="487" spans="1:46" s="18" customFormat="1" x14ac:dyDescent="0.2">
      <c r="A487" s="16" t="s">
        <v>18</v>
      </c>
      <c r="B487" s="59"/>
      <c r="C487" s="18">
        <v>0</v>
      </c>
      <c r="D487" s="18">
        <v>0</v>
      </c>
      <c r="E487" s="18">
        <v>0</v>
      </c>
      <c r="F487" s="18">
        <v>0</v>
      </c>
      <c r="G487" s="18">
        <v>0.12990399999999999</v>
      </c>
      <c r="H487" s="18">
        <v>0.21990399999999999</v>
      </c>
      <c r="I487" s="18">
        <v>0</v>
      </c>
      <c r="J487" s="18">
        <v>0.1919819837724</v>
      </c>
      <c r="K487" s="18">
        <v>0.21990399999999999</v>
      </c>
      <c r="L487" s="18">
        <v>0.24990399999999999</v>
      </c>
      <c r="M487" s="18">
        <v>0.18584687116599999</v>
      </c>
      <c r="N487" s="18">
        <v>0.18790144897960001</v>
      </c>
      <c r="O487" s="18">
        <v>0.19397094934520001</v>
      </c>
      <c r="P487" s="18">
        <v>0.193793466454</v>
      </c>
      <c r="Q487" s="18">
        <v>0.19757678072279999</v>
      </c>
      <c r="R487" s="18">
        <v>0.22029826347779999</v>
      </c>
      <c r="S487" s="18">
        <v>0.2219383248582</v>
      </c>
      <c r="T487" s="18">
        <v>0.21670550985750001</v>
      </c>
      <c r="U487" s="18">
        <v>0.22076669607470001</v>
      </c>
      <c r="V487" s="18">
        <v>0.21733033047459999</v>
      </c>
      <c r="W487" s="18">
        <v>0.1836843690213</v>
      </c>
      <c r="X487" s="18">
        <v>0.18597024394350001</v>
      </c>
      <c r="Y487" s="18">
        <v>0.19244274166549999</v>
      </c>
      <c r="Z487" s="18">
        <v>0.18343818884409999</v>
      </c>
      <c r="AA487" s="220">
        <v>0.18858458107769999</v>
      </c>
      <c r="AB487" s="220">
        <v>0.19516769937100001</v>
      </c>
    </row>
    <row r="488" spans="1:46" s="18" customFormat="1" x14ac:dyDescent="0.2">
      <c r="A488" s="16" t="s">
        <v>19</v>
      </c>
      <c r="B488" s="59"/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0.18548417665139999</v>
      </c>
      <c r="J488" s="18">
        <v>0.17995197663010001</v>
      </c>
      <c r="K488" s="18">
        <v>0.18535789782209999</v>
      </c>
      <c r="L488" s="18">
        <v>0.19006622355159999</v>
      </c>
      <c r="M488" s="18">
        <v>0.15990399999999999</v>
      </c>
      <c r="N488" s="18">
        <v>0.15990399999999999</v>
      </c>
      <c r="O488" s="18">
        <v>0.16968991686250001</v>
      </c>
      <c r="P488" s="18">
        <v>0.15990399999999999</v>
      </c>
      <c r="Q488" s="18">
        <v>0.15990399999999999</v>
      </c>
      <c r="R488" s="18">
        <v>0.15990399999999999</v>
      </c>
      <c r="S488" s="18">
        <v>0.1464602373434</v>
      </c>
      <c r="T488" s="18">
        <v>0.15990399999999999</v>
      </c>
      <c r="U488" s="18">
        <v>0.1803069303349</v>
      </c>
      <c r="V488" s="18">
        <v>0.1774682256824</v>
      </c>
      <c r="W488" s="18">
        <v>0.18570258119149999</v>
      </c>
      <c r="X488" s="18">
        <v>0.1893968725431</v>
      </c>
      <c r="Y488" s="18">
        <v>0.1997955764863</v>
      </c>
      <c r="Z488" s="18">
        <v>0.2048262845528</v>
      </c>
      <c r="AA488" s="220">
        <v>0.20688059104500001</v>
      </c>
      <c r="AB488" s="220">
        <v>0.20728888703100001</v>
      </c>
    </row>
    <row r="489" spans="1:46" s="18" customFormat="1" x14ac:dyDescent="0.2">
      <c r="A489" s="16" t="s">
        <v>20</v>
      </c>
      <c r="B489" s="59"/>
      <c r="C489" s="18">
        <v>0</v>
      </c>
      <c r="D489" s="18">
        <v>0</v>
      </c>
      <c r="E489" s="18">
        <v>0</v>
      </c>
      <c r="F489" s="18">
        <v>0</v>
      </c>
      <c r="G489" s="18">
        <v>0.18361609468750001</v>
      </c>
      <c r="H489" s="18">
        <v>0.18084338376110001</v>
      </c>
      <c r="I489" s="18">
        <v>0.21990399999999999</v>
      </c>
      <c r="J489" s="18">
        <v>0.16584175040970001</v>
      </c>
      <c r="K489" s="18">
        <v>0.16605697567860001</v>
      </c>
      <c r="L489" s="18">
        <v>0.21990399999999999</v>
      </c>
      <c r="M489" s="18">
        <v>0.18565830944539999</v>
      </c>
      <c r="N489" s="18">
        <v>0.187678608764</v>
      </c>
      <c r="O489" s="18">
        <v>0.1843630743064</v>
      </c>
      <c r="P489" s="18">
        <v>0.20929485560559999</v>
      </c>
      <c r="Q489" s="18">
        <v>0.214861838582</v>
      </c>
      <c r="R489" s="18">
        <v>0.15990399999999999</v>
      </c>
      <c r="S489" s="18">
        <v>0.15990399999999999</v>
      </c>
      <c r="T489" s="18">
        <v>0.21997799866080001</v>
      </c>
      <c r="U489" s="18">
        <v>0.1960184247542</v>
      </c>
      <c r="V489" s="18">
        <v>0.1854706107137</v>
      </c>
      <c r="W489" s="18">
        <v>0.183174779762</v>
      </c>
      <c r="X489" s="18">
        <v>0.19756925972100001</v>
      </c>
      <c r="Y489" s="18">
        <v>0.18746759606060001</v>
      </c>
      <c r="Z489" s="18">
        <v>0.19087746103809999</v>
      </c>
      <c r="AA489" s="220">
        <v>0.1954564766779</v>
      </c>
      <c r="AB489" s="220">
        <v>0.19065070260860001</v>
      </c>
    </row>
    <row r="490" spans="1:46" s="18" customFormat="1" x14ac:dyDescent="0.2">
      <c r="A490" s="16" t="s">
        <v>21</v>
      </c>
      <c r="B490" s="59"/>
      <c r="C490" s="18">
        <v>0</v>
      </c>
      <c r="D490" s="18">
        <v>0</v>
      </c>
      <c r="E490" s="18">
        <v>0</v>
      </c>
      <c r="F490" s="18">
        <v>0</v>
      </c>
      <c r="G490" s="18">
        <v>0.15990399999999999</v>
      </c>
      <c r="H490" s="18">
        <v>0.17253846518579999</v>
      </c>
      <c r="I490" s="18">
        <v>0.1712315693948</v>
      </c>
      <c r="J490" s="18">
        <v>0.2126500351991</v>
      </c>
      <c r="K490" s="18">
        <v>0.1987050297414</v>
      </c>
      <c r="L490" s="18">
        <v>0.15990399999999999</v>
      </c>
      <c r="M490" s="18">
        <v>0.2011026776248</v>
      </c>
      <c r="N490" s="18">
        <v>0.21164015992349999</v>
      </c>
      <c r="O490" s="18">
        <v>0.177048918596</v>
      </c>
      <c r="P490" s="18">
        <v>0.16498548234550001</v>
      </c>
      <c r="Q490" s="18">
        <v>0.20521689539080001</v>
      </c>
      <c r="R490" s="18">
        <v>0.1853119328027</v>
      </c>
      <c r="S490" s="18">
        <v>0.1650122962743</v>
      </c>
      <c r="T490" s="18">
        <v>0.19167393643309999</v>
      </c>
      <c r="U490" s="18">
        <v>0.18141794422310001</v>
      </c>
      <c r="V490" s="18">
        <v>0.20489530033600001</v>
      </c>
      <c r="W490" s="18">
        <v>0.1587604351752</v>
      </c>
      <c r="X490" s="18">
        <v>0.17534012572400001</v>
      </c>
      <c r="Y490" s="18">
        <v>0.18550505981509999</v>
      </c>
      <c r="Z490" s="18">
        <v>0.1861871773322</v>
      </c>
      <c r="AA490" s="220">
        <v>0.19261252511160001</v>
      </c>
      <c r="AB490" s="220">
        <v>0.19951036046769999</v>
      </c>
    </row>
    <row r="491" spans="1:46" s="18" customFormat="1" x14ac:dyDescent="0.2">
      <c r="A491" s="16" t="s">
        <v>22</v>
      </c>
      <c r="B491" s="59"/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0.21990399999999999</v>
      </c>
      <c r="K491" s="18">
        <v>0</v>
      </c>
      <c r="L491" s="18">
        <v>0</v>
      </c>
      <c r="M491" s="18">
        <v>0.15995433455899999</v>
      </c>
      <c r="N491" s="18">
        <v>0</v>
      </c>
      <c r="O491" s="18">
        <v>0.15990399999999999</v>
      </c>
      <c r="P491" s="18">
        <v>0.15990399999999999</v>
      </c>
      <c r="Q491" s="18">
        <v>0.1981734137991</v>
      </c>
      <c r="R491" s="18">
        <v>0</v>
      </c>
      <c r="S491" s="18">
        <v>0.21990399999999999</v>
      </c>
      <c r="T491" s="18">
        <v>0.15990399999999999</v>
      </c>
      <c r="U491" s="18">
        <v>0</v>
      </c>
      <c r="V491" s="18">
        <v>0.1663441942711</v>
      </c>
      <c r="W491" s="18">
        <v>0.17717098468170001</v>
      </c>
      <c r="X491" s="18">
        <v>0.18298877717750001</v>
      </c>
      <c r="Y491" s="18">
        <v>0.1914999280136</v>
      </c>
      <c r="Z491" s="18">
        <v>0.20011471509350001</v>
      </c>
      <c r="AA491" s="220">
        <v>0.19010523081630001</v>
      </c>
      <c r="AB491" s="220">
        <v>0.19507219838709999</v>
      </c>
    </row>
    <row r="492" spans="1:46" s="18" customFormat="1" x14ac:dyDescent="0.2">
      <c r="A492" s="16" t="s">
        <v>23</v>
      </c>
      <c r="B492" s="59"/>
      <c r="C492" s="18">
        <v>0</v>
      </c>
      <c r="D492" s="18">
        <v>0</v>
      </c>
      <c r="E492" s="18">
        <v>0</v>
      </c>
      <c r="F492" s="18">
        <v>0</v>
      </c>
      <c r="G492" s="18">
        <v>0</v>
      </c>
      <c r="H492" s="18">
        <v>0.15990399999999999</v>
      </c>
      <c r="I492" s="18">
        <v>0.15990399999999999</v>
      </c>
      <c r="J492" s="18">
        <v>0.15990399999999999</v>
      </c>
      <c r="K492" s="18">
        <v>0.15990399999999999</v>
      </c>
      <c r="L492" s="18">
        <v>0.15990399999999999</v>
      </c>
      <c r="M492" s="18">
        <v>0.15990399999999999</v>
      </c>
      <c r="N492" s="18">
        <v>0.15990399999999999</v>
      </c>
      <c r="O492" s="18">
        <v>0.15990399999999999</v>
      </c>
      <c r="P492" s="18">
        <v>0.15990399999999999</v>
      </c>
      <c r="Q492" s="18">
        <v>0.15990399999999999</v>
      </c>
      <c r="R492" s="18">
        <v>0.15990399999999999</v>
      </c>
      <c r="S492" s="18">
        <v>0.15990399999999999</v>
      </c>
      <c r="T492" s="18">
        <v>0.15990399999999999</v>
      </c>
      <c r="U492" s="18">
        <v>0.15990399999999999</v>
      </c>
      <c r="V492" s="18">
        <v>0.15990399999999999</v>
      </c>
      <c r="W492" s="18">
        <v>0.1649816974404</v>
      </c>
      <c r="X492" s="18">
        <v>0.1597293526228</v>
      </c>
      <c r="Y492" s="18">
        <v>0.1643155116094</v>
      </c>
      <c r="Z492" s="18">
        <v>0.16723586381059999</v>
      </c>
      <c r="AA492" s="220">
        <v>0.18123893928609999</v>
      </c>
      <c r="AB492" s="220">
        <v>0.1748967489428</v>
      </c>
    </row>
    <row r="493" spans="1:46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0.15990399999999999</v>
      </c>
      <c r="K493" s="18">
        <v>0</v>
      </c>
      <c r="L493" s="18">
        <v>0</v>
      </c>
      <c r="M493" s="18">
        <v>0.15990399999999999</v>
      </c>
      <c r="N493" s="18">
        <v>0.15990399999999999</v>
      </c>
      <c r="O493" s="18">
        <v>0.15990399999999999</v>
      </c>
      <c r="P493" s="18">
        <v>0.15990399999999999</v>
      </c>
      <c r="Q493" s="18">
        <v>0.15990399999999999</v>
      </c>
      <c r="R493" s="18">
        <v>0.15990399999999999</v>
      </c>
      <c r="S493" s="18">
        <v>0.15990399999999999</v>
      </c>
      <c r="T493" s="18">
        <v>0.15990399999999999</v>
      </c>
      <c r="U493" s="18">
        <v>0.15990399999999999</v>
      </c>
      <c r="V493" s="18">
        <v>0.15990399999999999</v>
      </c>
      <c r="W493" s="18">
        <v>0.15990399999999999</v>
      </c>
      <c r="X493" s="18">
        <v>0.16811537766519999</v>
      </c>
      <c r="Y493" s="18">
        <v>0.17499773346360001</v>
      </c>
      <c r="Z493" s="18">
        <v>0.17323201196320001</v>
      </c>
      <c r="AA493" s="220">
        <v>0.18358423133900001</v>
      </c>
      <c r="AB493" s="220">
        <v>0.1704945927922</v>
      </c>
    </row>
    <row r="494" spans="1:46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0.15990399999999999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8">
        <v>0.15990399999999999</v>
      </c>
      <c r="Y494" s="18">
        <v>0.15990399999999999</v>
      </c>
      <c r="Z494" s="18">
        <v>0.16240399999999999</v>
      </c>
      <c r="AA494" s="220">
        <v>0.16240399999999999</v>
      </c>
      <c r="AB494" s="220">
        <v>0.16240399999999999</v>
      </c>
    </row>
    <row r="495" spans="1:46" s="18" customFormat="1" x14ac:dyDescent="0.2">
      <c r="A495" s="16"/>
      <c r="B495" s="59"/>
      <c r="AA495" s="220"/>
      <c r="AB495" s="220"/>
    </row>
    <row r="496" spans="1:46" ht="12.75" x14ac:dyDescent="0.2">
      <c r="A496" s="49" t="s">
        <v>205</v>
      </c>
      <c r="B496" s="50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220"/>
      <c r="AB496" s="220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</row>
    <row r="497" spans="1:46" x14ac:dyDescent="0.2">
      <c r="A497" s="16" t="s">
        <v>206</v>
      </c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220"/>
      <c r="AB497" s="220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</row>
    <row r="498" spans="1:46" x14ac:dyDescent="0.2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220">
        <v>0</v>
      </c>
      <c r="AB498" s="220">
        <v>0</v>
      </c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</row>
    <row r="499" spans="1:46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220">
        <v>0</v>
      </c>
      <c r="AB499" s="220">
        <v>0</v>
      </c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</row>
    <row r="500" spans="1:46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220">
        <v>0</v>
      </c>
      <c r="AB500" s="220">
        <v>0</v>
      </c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</row>
    <row r="501" spans="1:46" x14ac:dyDescent="0.2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220">
        <v>0</v>
      </c>
      <c r="AB501" s="220">
        <v>0</v>
      </c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</row>
    <row r="502" spans="1:46" x14ac:dyDescent="0.2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220">
        <v>0</v>
      </c>
      <c r="AB502" s="220">
        <v>0</v>
      </c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</row>
    <row r="503" spans="1:46" x14ac:dyDescent="0.2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220">
        <v>0</v>
      </c>
      <c r="AB503" s="220">
        <v>0</v>
      </c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</row>
    <row r="504" spans="1:46" x14ac:dyDescent="0.2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220">
        <v>0</v>
      </c>
      <c r="AB504" s="220">
        <v>0</v>
      </c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</row>
    <row r="505" spans="1:46" x14ac:dyDescent="0.2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220">
        <v>0</v>
      </c>
      <c r="AB505" s="220">
        <v>0</v>
      </c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</row>
    <row r="506" spans="1:46" x14ac:dyDescent="0.2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220">
        <v>0</v>
      </c>
      <c r="AB506" s="220">
        <v>0</v>
      </c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</row>
    <row r="507" spans="1:46" x14ac:dyDescent="0.2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220">
        <v>0</v>
      </c>
      <c r="AB507" s="220">
        <v>0</v>
      </c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</row>
    <row r="508" spans="1:46" x14ac:dyDescent="0.2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220">
        <v>0</v>
      </c>
      <c r="AB508" s="220">
        <v>0</v>
      </c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</row>
    <row r="509" spans="1:46" x14ac:dyDescent="0.2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220">
        <v>0</v>
      </c>
      <c r="AB509" s="220">
        <v>0</v>
      </c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</row>
    <row r="510" spans="1:46" x14ac:dyDescent="0.2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220">
        <v>0</v>
      </c>
      <c r="AB510" s="220">
        <v>0</v>
      </c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</row>
    <row r="511" spans="1:46" x14ac:dyDescent="0.2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220">
        <v>0</v>
      </c>
      <c r="AB511" s="220">
        <v>0</v>
      </c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</row>
    <row r="512" spans="1:46" x14ac:dyDescent="0.2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220">
        <v>0</v>
      </c>
      <c r="AB512" s="220">
        <v>0</v>
      </c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</row>
    <row r="513" spans="1:46" x14ac:dyDescent="0.2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220">
        <v>0</v>
      </c>
      <c r="AB513" s="220">
        <v>0</v>
      </c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</row>
    <row r="514" spans="1:46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220"/>
      <c r="AB514" s="220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</row>
    <row r="515" spans="1:46" x14ac:dyDescent="0.2">
      <c r="A515" s="16" t="s">
        <v>209</v>
      </c>
    </row>
    <row r="516" spans="1:46" ht="12.75" x14ac:dyDescent="0.2">
      <c r="A516" s="49" t="s">
        <v>210</v>
      </c>
      <c r="B516" s="50"/>
    </row>
    <row r="517" spans="1:46" x14ac:dyDescent="0.2">
      <c r="A517" s="16" t="s">
        <v>211</v>
      </c>
    </row>
    <row r="518" spans="1:46" s="19" customFormat="1" x14ac:dyDescent="0.2">
      <c r="A518" s="28" t="s">
        <v>212</v>
      </c>
      <c r="B518" s="32"/>
      <c r="C518" s="19">
        <v>2666.666667</v>
      </c>
      <c r="D518" s="19">
        <v>1223.0769230000001</v>
      </c>
      <c r="E518" s="19">
        <v>1316.666667</v>
      </c>
      <c r="F518" s="19">
        <v>1360</v>
      </c>
      <c r="G518" s="19">
        <v>1608.6956520000001</v>
      </c>
      <c r="H518" s="19">
        <v>1481.481481</v>
      </c>
      <c r="I518" s="19">
        <v>1844.8275860000001</v>
      </c>
      <c r="J518" s="19">
        <v>1964.705882</v>
      </c>
      <c r="K518" s="19">
        <v>1817.9487180000001</v>
      </c>
      <c r="L518" s="19">
        <v>1797.5</v>
      </c>
      <c r="M518" s="19">
        <v>1759.5238099999999</v>
      </c>
      <c r="N518" s="19">
        <v>1723.809524</v>
      </c>
      <c r="O518" s="19">
        <v>1679.5454549999999</v>
      </c>
      <c r="P518" s="19">
        <v>1581.25</v>
      </c>
      <c r="Q518" s="19">
        <v>1493.75</v>
      </c>
      <c r="R518" s="19">
        <v>1476.4705879999999</v>
      </c>
      <c r="S518" s="19">
        <v>1508</v>
      </c>
      <c r="T518" s="19">
        <v>1494.117647</v>
      </c>
      <c r="U518" s="19">
        <v>2060</v>
      </c>
      <c r="V518" s="19">
        <v>2148.275862</v>
      </c>
      <c r="W518" s="19">
        <v>2056.4516130000002</v>
      </c>
      <c r="X518" s="19">
        <v>2000</v>
      </c>
      <c r="Y518" s="19">
        <v>1931.4285709999999</v>
      </c>
      <c r="Z518" s="19">
        <v>1891.7808219999999</v>
      </c>
      <c r="AA518" s="224">
        <v>1984.5238099999999</v>
      </c>
      <c r="AB518" s="224">
        <v>1838</v>
      </c>
    </row>
    <row r="519" spans="1:46" s="19" customFormat="1" x14ac:dyDescent="0.2">
      <c r="A519" s="28" t="s">
        <v>213</v>
      </c>
      <c r="B519" s="32"/>
      <c r="C519" s="19">
        <v>0</v>
      </c>
      <c r="D519" s="19">
        <v>0</v>
      </c>
      <c r="E519" s="19">
        <v>0</v>
      </c>
      <c r="F519" s="19">
        <v>0</v>
      </c>
      <c r="G519" s="19">
        <v>10000</v>
      </c>
      <c r="H519" s="19">
        <v>0</v>
      </c>
      <c r="I519" s="19">
        <v>0</v>
      </c>
      <c r="J519" s="19">
        <v>6900</v>
      </c>
      <c r="K519" s="19">
        <v>7200</v>
      </c>
      <c r="L519" s="19">
        <v>6160</v>
      </c>
      <c r="M519" s="19">
        <v>6233.3333329999996</v>
      </c>
      <c r="N519" s="19">
        <v>6840</v>
      </c>
      <c r="O519" s="19">
        <v>7300</v>
      </c>
      <c r="P519" s="19">
        <v>7252.6315789999999</v>
      </c>
      <c r="Q519" s="19">
        <v>8252</v>
      </c>
      <c r="R519" s="19">
        <v>8252</v>
      </c>
      <c r="S519" s="19">
        <v>8288.4615379999996</v>
      </c>
      <c r="T519" s="19">
        <v>8419.3548389999996</v>
      </c>
      <c r="U519" s="19">
        <v>6741.1764709999998</v>
      </c>
      <c r="V519" s="19">
        <v>6741.1764709999998</v>
      </c>
      <c r="W519" s="19">
        <v>8122.580645</v>
      </c>
      <c r="X519" s="19">
        <v>6995.2380949999997</v>
      </c>
      <c r="Y519" s="19">
        <v>6875</v>
      </c>
      <c r="Z519" s="19">
        <v>6875</v>
      </c>
      <c r="AA519" s="224">
        <v>6875</v>
      </c>
      <c r="AB519" s="224">
        <v>6575</v>
      </c>
    </row>
    <row r="520" spans="1:46" s="19" customFormat="1" x14ac:dyDescent="0.2">
      <c r="A520" s="28" t="s">
        <v>629</v>
      </c>
      <c r="B520" s="32"/>
      <c r="C520" s="19">
        <v>1521.0526319999999</v>
      </c>
      <c r="D520" s="19">
        <v>2105.405405</v>
      </c>
      <c r="E520" s="19">
        <v>2653.5714290000001</v>
      </c>
      <c r="F520" s="19">
        <v>2803.125</v>
      </c>
      <c r="G520" s="19">
        <v>2714.925373</v>
      </c>
      <c r="H520" s="19">
        <v>2601.4084509999998</v>
      </c>
      <c r="I520" s="19">
        <v>2640.7894740000002</v>
      </c>
      <c r="J520" s="19">
        <v>2510.97561</v>
      </c>
      <c r="K520" s="19">
        <v>2449.4117649999998</v>
      </c>
      <c r="L520" s="19">
        <v>2341.3043480000001</v>
      </c>
      <c r="M520" s="19">
        <v>2282.4742270000002</v>
      </c>
      <c r="N520" s="19">
        <v>2232</v>
      </c>
      <c r="O520" s="19">
        <v>2219.6078429999998</v>
      </c>
      <c r="P520" s="19">
        <v>2103.636364</v>
      </c>
      <c r="Q520" s="19">
        <v>2000.862069</v>
      </c>
      <c r="R520" s="19">
        <v>1960</v>
      </c>
      <c r="S520" s="19">
        <v>2022.1311479999999</v>
      </c>
      <c r="T520" s="19">
        <v>1991.269841</v>
      </c>
      <c r="U520" s="19">
        <v>1989.68254</v>
      </c>
      <c r="V520" s="19">
        <v>1969.7674420000001</v>
      </c>
      <c r="W520" s="19">
        <v>1960.769231</v>
      </c>
      <c r="X520" s="19">
        <v>1942.1052629999999</v>
      </c>
      <c r="Y520" s="19">
        <v>1933.333333</v>
      </c>
      <c r="Z520" s="19">
        <v>1857.971014</v>
      </c>
      <c r="AA520" s="224">
        <v>1849.2857140000001</v>
      </c>
      <c r="AB520" s="224">
        <v>1843.2624109999999</v>
      </c>
    </row>
    <row r="521" spans="1:46" s="19" customFormat="1" x14ac:dyDescent="0.2">
      <c r="A521" s="28" t="s">
        <v>13</v>
      </c>
      <c r="B521" s="32"/>
      <c r="C521" s="19">
        <v>500</v>
      </c>
      <c r="D521" s="19">
        <v>3133.333333</v>
      </c>
      <c r="E521" s="19">
        <v>2288.8888889999998</v>
      </c>
      <c r="F521" s="19">
        <v>2260</v>
      </c>
      <c r="G521" s="19">
        <v>2008.333333</v>
      </c>
      <c r="H521" s="19">
        <v>2008.333333</v>
      </c>
      <c r="I521" s="19">
        <v>1892.3076920000001</v>
      </c>
      <c r="J521" s="19">
        <v>1792.857143</v>
      </c>
      <c r="K521" s="19">
        <v>1662.5</v>
      </c>
      <c r="L521" s="19">
        <v>1561.1111109999999</v>
      </c>
      <c r="M521" s="19">
        <v>1381.818182</v>
      </c>
      <c r="N521" s="19">
        <v>1381.818182</v>
      </c>
      <c r="O521" s="19">
        <v>1423.809524</v>
      </c>
      <c r="P521" s="19">
        <v>1395.4545450000001</v>
      </c>
      <c r="Q521" s="19">
        <v>1356.521739</v>
      </c>
      <c r="R521" s="19">
        <v>1333.333333</v>
      </c>
      <c r="S521" s="19">
        <v>1255.555556</v>
      </c>
      <c r="T521" s="19">
        <v>1232.142857</v>
      </c>
      <c r="U521" s="19">
        <v>1193.333333</v>
      </c>
      <c r="V521" s="19">
        <v>1193.333333</v>
      </c>
      <c r="W521" s="19">
        <v>1162.5</v>
      </c>
      <c r="X521" s="19">
        <v>1162.5</v>
      </c>
      <c r="Y521" s="19">
        <v>1123.5294120000001</v>
      </c>
      <c r="Z521" s="19">
        <v>954</v>
      </c>
      <c r="AA521" s="224">
        <v>866.23376599999995</v>
      </c>
      <c r="AB521" s="224">
        <v>767.701863</v>
      </c>
    </row>
    <row r="522" spans="1:46" s="19" customFormat="1" x14ac:dyDescent="0.2">
      <c r="A522" s="28" t="s">
        <v>14</v>
      </c>
      <c r="B522" s="32"/>
      <c r="C522" s="19">
        <v>914.28571399999998</v>
      </c>
      <c r="D522" s="19">
        <v>1000</v>
      </c>
      <c r="E522" s="19">
        <v>1068.181818</v>
      </c>
      <c r="F522" s="19">
        <v>1158.333333</v>
      </c>
      <c r="G522" s="19">
        <v>1126.9230769999999</v>
      </c>
      <c r="H522" s="19">
        <v>1082.142857</v>
      </c>
      <c r="I522" s="19">
        <v>1034.375</v>
      </c>
      <c r="J522" s="19">
        <v>940</v>
      </c>
      <c r="K522" s="19">
        <v>908.88888899999995</v>
      </c>
      <c r="L522" s="19">
        <v>893.75</v>
      </c>
      <c r="M522" s="19">
        <v>878</v>
      </c>
      <c r="N522" s="19">
        <v>950</v>
      </c>
      <c r="O522" s="19">
        <v>921.05263200000002</v>
      </c>
      <c r="P522" s="19">
        <v>900</v>
      </c>
      <c r="Q522" s="19">
        <v>905</v>
      </c>
      <c r="R522" s="19">
        <v>906.66666699999996</v>
      </c>
      <c r="S522" s="19">
        <v>903.33333300000004</v>
      </c>
      <c r="T522" s="19">
        <v>895.16129000000001</v>
      </c>
      <c r="U522" s="19">
        <v>890.47618999999997</v>
      </c>
      <c r="V522" s="19">
        <v>884.375</v>
      </c>
      <c r="W522" s="19">
        <v>878.46153800000002</v>
      </c>
      <c r="X522" s="19">
        <v>865.21739100000002</v>
      </c>
      <c r="Y522" s="19">
        <v>738.63636399999996</v>
      </c>
      <c r="Z522" s="19">
        <v>695.726496</v>
      </c>
      <c r="AA522" s="224">
        <v>674.82993199999999</v>
      </c>
      <c r="AB522" s="224">
        <v>664.32160799999997</v>
      </c>
    </row>
    <row r="523" spans="1:46" s="19" customFormat="1" x14ac:dyDescent="0.2">
      <c r="A523" s="28" t="s">
        <v>15</v>
      </c>
      <c r="B523" s="32"/>
      <c r="C523" s="19">
        <v>1233.333333</v>
      </c>
      <c r="D523" s="19">
        <v>1080.6451609999999</v>
      </c>
      <c r="E523" s="19">
        <v>1001.2987010000001</v>
      </c>
      <c r="F523" s="19">
        <v>965.11627899999996</v>
      </c>
      <c r="G523" s="19">
        <v>986.02150500000005</v>
      </c>
      <c r="H523" s="19">
        <v>1027.8350519999999</v>
      </c>
      <c r="I523" s="19">
        <v>1000.877193</v>
      </c>
      <c r="J523" s="19">
        <v>975.83333300000004</v>
      </c>
      <c r="K523" s="19">
        <v>946.21212100000002</v>
      </c>
      <c r="L523" s="19">
        <v>926.81159400000001</v>
      </c>
      <c r="M523" s="19">
        <v>905.51724100000001</v>
      </c>
      <c r="N523" s="19">
        <v>899.315068</v>
      </c>
      <c r="O523" s="19">
        <v>888.07947000000001</v>
      </c>
      <c r="P523" s="19">
        <v>880.64516100000003</v>
      </c>
      <c r="Q523" s="19">
        <v>868.75</v>
      </c>
      <c r="R523" s="19">
        <v>865.24390200000005</v>
      </c>
      <c r="S523" s="19">
        <v>867.48466299999995</v>
      </c>
      <c r="T523" s="19">
        <v>865.24390200000005</v>
      </c>
      <c r="U523" s="19">
        <v>870.73170700000003</v>
      </c>
      <c r="V523" s="19">
        <v>867.06586800000002</v>
      </c>
      <c r="W523" s="19">
        <v>861.40350899999999</v>
      </c>
      <c r="X523" s="19">
        <v>857.47126400000002</v>
      </c>
      <c r="Y523" s="19">
        <v>814.5</v>
      </c>
      <c r="Z523" s="19">
        <v>776.39485000000002</v>
      </c>
      <c r="AA523" s="224">
        <v>742.96296299999995</v>
      </c>
      <c r="AB523" s="224">
        <v>718.65443400000004</v>
      </c>
    </row>
    <row r="524" spans="1:46" s="19" customFormat="1" x14ac:dyDescent="0.2">
      <c r="A524" s="28" t="s">
        <v>16</v>
      </c>
      <c r="B524" s="32"/>
      <c r="C524" s="19">
        <v>3027.6315789999999</v>
      </c>
      <c r="D524" s="19">
        <v>3022.2222219999999</v>
      </c>
      <c r="E524" s="19">
        <v>2970.9163349999999</v>
      </c>
      <c r="F524" s="19">
        <v>2842.22973</v>
      </c>
      <c r="G524" s="19">
        <v>2842.4068769999999</v>
      </c>
      <c r="H524" s="19">
        <v>2813.7592140000002</v>
      </c>
      <c r="I524" s="19">
        <v>2803.703704</v>
      </c>
      <c r="J524" s="19">
        <v>2793.3734939999999</v>
      </c>
      <c r="K524" s="19">
        <v>2783.3641400000001</v>
      </c>
      <c r="L524" s="19">
        <v>2792.9674100000002</v>
      </c>
      <c r="M524" s="19">
        <v>2781.4814809999998</v>
      </c>
      <c r="N524" s="19">
        <v>2780.218069</v>
      </c>
      <c r="O524" s="19">
        <v>2806.1285499999999</v>
      </c>
      <c r="P524" s="19">
        <v>2774.8579549999999</v>
      </c>
      <c r="Q524" s="19">
        <v>2757.517241</v>
      </c>
      <c r="R524" s="19">
        <v>2759.0296499999999</v>
      </c>
      <c r="S524" s="19">
        <v>2739.9470900000001</v>
      </c>
      <c r="T524" s="19">
        <v>2726.5625</v>
      </c>
      <c r="U524" s="19">
        <v>2719.9745549999998</v>
      </c>
      <c r="V524" s="19">
        <v>2711.9254660000001</v>
      </c>
      <c r="W524" s="19">
        <v>2706.8459659999999</v>
      </c>
      <c r="X524" s="19">
        <v>2703.2296649999998</v>
      </c>
      <c r="Y524" s="19">
        <v>2724.1972479999999</v>
      </c>
      <c r="Z524" s="19">
        <v>2717.4809989999999</v>
      </c>
      <c r="AA524" s="224">
        <v>2717.0408160000002</v>
      </c>
      <c r="AB524" s="224">
        <v>2718.443804</v>
      </c>
    </row>
    <row r="525" spans="1:46" s="19" customFormat="1" x14ac:dyDescent="0.2">
      <c r="A525" s="28" t="s">
        <v>17</v>
      </c>
      <c r="B525" s="32"/>
      <c r="C525" s="19">
        <v>4115.6682030000002</v>
      </c>
      <c r="D525" s="19">
        <v>4142.4180329999999</v>
      </c>
      <c r="E525" s="19">
        <v>4097.5038999999997</v>
      </c>
      <c r="F525" s="19">
        <v>4117.6144240000003</v>
      </c>
      <c r="G525" s="19">
        <v>4112.9514319999998</v>
      </c>
      <c r="H525" s="19">
        <v>4119.188596</v>
      </c>
      <c r="I525" s="19">
        <v>4115.7480310000001</v>
      </c>
      <c r="J525" s="19">
        <v>4097.0909089999996</v>
      </c>
      <c r="K525" s="19">
        <v>4082.0319060000002</v>
      </c>
      <c r="L525" s="19">
        <v>4063.4012539999999</v>
      </c>
      <c r="M525" s="19">
        <v>4060.135644</v>
      </c>
      <c r="N525" s="19">
        <v>4061.5050649999998</v>
      </c>
      <c r="O525" s="19">
        <v>4135.3846149999999</v>
      </c>
      <c r="P525" s="19">
        <v>4124.5934960000004</v>
      </c>
      <c r="Q525" s="19">
        <v>4118.421053</v>
      </c>
      <c r="R525" s="19">
        <v>4118.6136070000002</v>
      </c>
      <c r="S525" s="19">
        <v>4105.7631410000004</v>
      </c>
      <c r="T525" s="19">
        <v>4091.6458849999999</v>
      </c>
      <c r="U525" s="19">
        <v>4089.4160579999998</v>
      </c>
      <c r="V525" s="19">
        <v>4087.4782610000002</v>
      </c>
      <c r="W525" s="19">
        <v>4092.3642530000002</v>
      </c>
      <c r="X525" s="19">
        <v>4089.3474620000002</v>
      </c>
      <c r="Y525" s="19">
        <v>4079.5148250000002</v>
      </c>
      <c r="Z525" s="19">
        <v>4079.0842870000001</v>
      </c>
      <c r="AA525" s="224">
        <v>4068.6777280000001</v>
      </c>
      <c r="AB525" s="224">
        <v>4066.6180049999998</v>
      </c>
    </row>
    <row r="526" spans="1:46" s="19" customFormat="1" x14ac:dyDescent="0.2">
      <c r="A526" s="28" t="s">
        <v>18</v>
      </c>
      <c r="B526" s="32"/>
      <c r="C526" s="19">
        <v>5350.7299270000003</v>
      </c>
      <c r="D526" s="19">
        <v>5276.0432769999998</v>
      </c>
      <c r="E526" s="19">
        <v>5258.1127729999998</v>
      </c>
      <c r="F526" s="19">
        <v>5252.5576730000002</v>
      </c>
      <c r="G526" s="19">
        <v>5184.2526690000004</v>
      </c>
      <c r="H526" s="19">
        <v>5145.3740950000001</v>
      </c>
      <c r="I526" s="19">
        <v>5132.474964</v>
      </c>
      <c r="J526" s="19">
        <v>5144.2590120000004</v>
      </c>
      <c r="K526" s="19">
        <v>5140.4021940000002</v>
      </c>
      <c r="L526" s="19">
        <v>5177.3090080000002</v>
      </c>
      <c r="M526" s="19">
        <v>5158.1331879999998</v>
      </c>
      <c r="N526" s="19">
        <v>5179.2580980000002</v>
      </c>
      <c r="O526" s="19">
        <v>5238.6613390000002</v>
      </c>
      <c r="P526" s="19">
        <v>5260</v>
      </c>
      <c r="Q526" s="19">
        <v>5277.7521880000004</v>
      </c>
      <c r="R526" s="19">
        <v>5253.351087</v>
      </c>
      <c r="S526" s="19">
        <v>5247.5043029999997</v>
      </c>
      <c r="T526" s="19">
        <v>5251.8284990000002</v>
      </c>
      <c r="U526" s="19">
        <v>5246.2202139999999</v>
      </c>
      <c r="V526" s="19">
        <v>5254.3762379999998</v>
      </c>
      <c r="W526" s="19">
        <v>5256.621881</v>
      </c>
      <c r="X526" s="19">
        <v>5254.016517</v>
      </c>
      <c r="Y526" s="19">
        <v>5245.9529069999999</v>
      </c>
      <c r="Z526" s="19">
        <v>5243.8539410000003</v>
      </c>
      <c r="AA526" s="224">
        <v>5224.745167</v>
      </c>
      <c r="AB526" s="224">
        <v>5223.03989</v>
      </c>
    </row>
    <row r="527" spans="1:46" s="19" customFormat="1" x14ac:dyDescent="0.2">
      <c r="A527" s="28" t="s">
        <v>19</v>
      </c>
      <c r="B527" s="32"/>
      <c r="C527" s="19">
        <v>6507.7399379999997</v>
      </c>
      <c r="D527" s="19">
        <v>6492.0654910000003</v>
      </c>
      <c r="E527" s="19">
        <v>6480.648236</v>
      </c>
      <c r="F527" s="19">
        <v>6595.1355659999999</v>
      </c>
      <c r="G527" s="19">
        <v>6578.705637</v>
      </c>
      <c r="H527" s="19">
        <v>6600.7495319999998</v>
      </c>
      <c r="I527" s="19">
        <v>6611.9589980000001</v>
      </c>
      <c r="J527" s="19">
        <v>6589.8002100000003</v>
      </c>
      <c r="K527" s="19">
        <v>6561.0346460000001</v>
      </c>
      <c r="L527" s="19">
        <v>6533.8261650000004</v>
      </c>
      <c r="M527" s="19">
        <v>6536.4494000000004</v>
      </c>
      <c r="N527" s="19">
        <v>6551.2757199999996</v>
      </c>
      <c r="O527" s="19">
        <v>6543.6485949999997</v>
      </c>
      <c r="P527" s="19">
        <v>6573.5558890000002</v>
      </c>
      <c r="Q527" s="19">
        <v>6576.9342539999998</v>
      </c>
      <c r="R527" s="19">
        <v>6576.5543589999997</v>
      </c>
      <c r="S527" s="19">
        <v>6555.9527820000003</v>
      </c>
      <c r="T527" s="19">
        <v>6566.8760329999996</v>
      </c>
      <c r="U527" s="19">
        <v>6569.2332580000002</v>
      </c>
      <c r="V527" s="19">
        <v>6583.6306729999997</v>
      </c>
      <c r="W527" s="19">
        <v>6598.7808590000004</v>
      </c>
      <c r="X527" s="19">
        <v>6624.3873279999998</v>
      </c>
      <c r="Y527" s="19">
        <v>6613.1555820000003</v>
      </c>
      <c r="Z527" s="19">
        <v>6601.1252160000004</v>
      </c>
      <c r="AA527" s="224">
        <v>6589.342404</v>
      </c>
      <c r="AB527" s="224">
        <v>6584.8746520000004</v>
      </c>
    </row>
    <row r="528" spans="1:46" s="19" customFormat="1" x14ac:dyDescent="0.2">
      <c r="A528" s="28" t="s">
        <v>20</v>
      </c>
      <c r="B528" s="32"/>
      <c r="C528" s="19">
        <v>7094.6987950000002</v>
      </c>
      <c r="D528" s="19">
        <v>7229.7062020000003</v>
      </c>
      <c r="E528" s="19">
        <v>7142.498036</v>
      </c>
      <c r="F528" s="19">
        <v>7147.5300399999996</v>
      </c>
      <c r="G528" s="19">
        <v>7160.7683349999998</v>
      </c>
      <c r="H528" s="19">
        <v>7174.338624</v>
      </c>
      <c r="I528" s="19">
        <v>7149.3623049999997</v>
      </c>
      <c r="J528" s="19">
        <v>7145.5302369999999</v>
      </c>
      <c r="K528" s="19">
        <v>7161.7860019999998</v>
      </c>
      <c r="L528" s="19">
        <v>7149.188373</v>
      </c>
      <c r="M528" s="19">
        <v>7153.3621000000003</v>
      </c>
      <c r="N528" s="19">
        <v>7151.0786360000002</v>
      </c>
      <c r="O528" s="19">
        <v>7148.1980460000004</v>
      </c>
      <c r="P528" s="19">
        <v>7166.0438139999997</v>
      </c>
      <c r="Q528" s="19">
        <v>7189.1480099999999</v>
      </c>
      <c r="R528" s="19">
        <v>7202.1621619999996</v>
      </c>
      <c r="S528" s="19">
        <v>7191.7840379999998</v>
      </c>
      <c r="T528" s="19">
        <v>7194.7443999999996</v>
      </c>
      <c r="U528" s="19">
        <v>7213.7717819999998</v>
      </c>
      <c r="V528" s="19">
        <v>7221.9956499999998</v>
      </c>
      <c r="W528" s="19">
        <v>7242.4395430000004</v>
      </c>
      <c r="X528" s="19">
        <v>7258.5087039999999</v>
      </c>
      <c r="Y528" s="19">
        <v>7268.0544849999997</v>
      </c>
      <c r="Z528" s="19">
        <v>7282.7332660000002</v>
      </c>
      <c r="AA528" s="224">
        <v>7289.6126759999997</v>
      </c>
      <c r="AB528" s="224">
        <v>7299.4512350000005</v>
      </c>
    </row>
    <row r="529" spans="1:46" s="19" customFormat="1" x14ac:dyDescent="0.2">
      <c r="A529" s="28" t="s">
        <v>21</v>
      </c>
      <c r="B529" s="32"/>
      <c r="C529" s="19">
        <v>7743.5840710000002</v>
      </c>
      <c r="D529" s="19">
        <v>7769.1231340000004</v>
      </c>
      <c r="E529" s="19">
        <v>7768.0526680000003</v>
      </c>
      <c r="F529" s="19">
        <v>7741.7458429999997</v>
      </c>
      <c r="G529" s="19">
        <v>7745.2620429999997</v>
      </c>
      <c r="H529" s="19">
        <v>7723.3734940000004</v>
      </c>
      <c r="I529" s="19">
        <v>7704.4092469999996</v>
      </c>
      <c r="J529" s="19">
        <v>7714.8060169999999</v>
      </c>
      <c r="K529" s="19">
        <v>7726.0378730000002</v>
      </c>
      <c r="L529" s="19">
        <v>7739.7820160000001</v>
      </c>
      <c r="M529" s="19">
        <v>7734.2977890000002</v>
      </c>
      <c r="N529" s="19">
        <v>7728.5046730000004</v>
      </c>
      <c r="O529" s="19">
        <v>7741.3417950000003</v>
      </c>
      <c r="P529" s="19">
        <v>7738.0952379999999</v>
      </c>
      <c r="Q529" s="19">
        <v>7771.6741830000001</v>
      </c>
      <c r="R529" s="19">
        <v>7786.0780070000001</v>
      </c>
      <c r="S529" s="19">
        <v>7798.8569909999997</v>
      </c>
      <c r="T529" s="19">
        <v>7816.540962</v>
      </c>
      <c r="U529" s="19">
        <v>7828.5315039999996</v>
      </c>
      <c r="V529" s="19">
        <v>7858.8522590000002</v>
      </c>
      <c r="W529" s="19">
        <v>7870.0380770000002</v>
      </c>
      <c r="X529" s="19">
        <v>7880.5587889999997</v>
      </c>
      <c r="Y529" s="19">
        <v>7892.4913889999998</v>
      </c>
      <c r="Z529" s="19">
        <v>7917.5776820000001</v>
      </c>
      <c r="AA529" s="224">
        <v>7933.8818760000004</v>
      </c>
      <c r="AB529" s="224">
        <v>7939.9509260000004</v>
      </c>
    </row>
    <row r="530" spans="1:46" s="19" customFormat="1" x14ac:dyDescent="0.2">
      <c r="A530" s="28" t="s">
        <v>22</v>
      </c>
      <c r="B530" s="32"/>
      <c r="C530" s="19">
        <v>7852.3076920000003</v>
      </c>
      <c r="D530" s="19">
        <v>7993.4947050000001</v>
      </c>
      <c r="E530" s="19">
        <v>8069.5723680000001</v>
      </c>
      <c r="F530" s="19">
        <v>8090.707351</v>
      </c>
      <c r="G530" s="19">
        <v>8122.5858589999998</v>
      </c>
      <c r="H530" s="19">
        <v>8138.1989830000002</v>
      </c>
      <c r="I530" s="19">
        <v>8160.6070390000004</v>
      </c>
      <c r="J530" s="19">
        <v>8159.0544159999999</v>
      </c>
      <c r="K530" s="19">
        <v>8184.3952479999998</v>
      </c>
      <c r="L530" s="19">
        <v>8190.8116389999996</v>
      </c>
      <c r="M530" s="19">
        <v>8204.7992159999994</v>
      </c>
      <c r="N530" s="19">
        <v>8230.1062569999995</v>
      </c>
      <c r="O530" s="19">
        <v>8237.3714290000007</v>
      </c>
      <c r="P530" s="19">
        <v>8265.4390930000009</v>
      </c>
      <c r="Q530" s="19">
        <v>8306.6582120000003</v>
      </c>
      <c r="R530" s="19">
        <v>8319.3898439999994</v>
      </c>
      <c r="S530" s="19">
        <v>8346.8166299999993</v>
      </c>
      <c r="T530" s="19">
        <v>8384.7246890000006</v>
      </c>
      <c r="U530" s="19">
        <v>8407.7562859999998</v>
      </c>
      <c r="V530" s="19">
        <v>8453.2195210000009</v>
      </c>
      <c r="W530" s="19">
        <v>8479.7762939999993</v>
      </c>
      <c r="X530" s="19">
        <v>8501.6976130000003</v>
      </c>
      <c r="Y530" s="19">
        <v>8515.7120340000001</v>
      </c>
      <c r="Z530" s="19">
        <v>8523.5437320000001</v>
      </c>
      <c r="AA530" s="224">
        <v>8529.8685580000001</v>
      </c>
      <c r="AB530" s="224">
        <v>8535.9620360000008</v>
      </c>
    </row>
    <row r="531" spans="1:46" s="19" customFormat="1" x14ac:dyDescent="0.2">
      <c r="A531" s="28" t="s">
        <v>23</v>
      </c>
      <c r="B531" s="32"/>
      <c r="C531" s="19">
        <v>8363.3728589999992</v>
      </c>
      <c r="D531" s="19">
        <v>8308.9264879999992</v>
      </c>
      <c r="E531" s="19">
        <v>8350.1914080000006</v>
      </c>
      <c r="F531" s="19">
        <v>8335.914213</v>
      </c>
      <c r="G531" s="19">
        <v>8367.3815620000005</v>
      </c>
      <c r="H531" s="19">
        <v>8399.6550729999999</v>
      </c>
      <c r="I531" s="19">
        <v>8409.5967330000003</v>
      </c>
      <c r="J531" s="19">
        <v>8403.2678190000006</v>
      </c>
      <c r="K531" s="19">
        <v>8389.3042349999996</v>
      </c>
      <c r="L531" s="19">
        <v>8393.5562310000005</v>
      </c>
      <c r="M531" s="19">
        <v>8388.5963210000009</v>
      </c>
      <c r="N531" s="19">
        <v>8388.4291329999996</v>
      </c>
      <c r="O531" s="19">
        <v>8401.8158469999998</v>
      </c>
      <c r="P531" s="19">
        <v>8436.9907079999994</v>
      </c>
      <c r="Q531" s="19">
        <v>8470.1596109999991</v>
      </c>
      <c r="R531" s="19">
        <v>8497.3405149999999</v>
      </c>
      <c r="S531" s="19">
        <v>8505.02988</v>
      </c>
      <c r="T531" s="19">
        <v>8511.1857189999992</v>
      </c>
      <c r="U531" s="19">
        <v>8518.2946489999995</v>
      </c>
      <c r="V531" s="19">
        <v>8566.610713</v>
      </c>
      <c r="W531" s="19">
        <v>8593.1838299999999</v>
      </c>
      <c r="X531" s="19">
        <v>8604.2848869999998</v>
      </c>
      <c r="Y531" s="19">
        <v>8619.072091</v>
      </c>
      <c r="Z531" s="19">
        <v>8639.5391839999993</v>
      </c>
      <c r="AA531" s="224">
        <v>8646.5730100000001</v>
      </c>
      <c r="AB531" s="224">
        <v>8666.2378059999992</v>
      </c>
    </row>
    <row r="532" spans="1:46" s="19" customFormat="1" x14ac:dyDescent="0.2">
      <c r="A532" s="28" t="s">
        <v>24</v>
      </c>
      <c r="B532" s="32"/>
      <c r="C532" s="19">
        <v>8848.1876329999996</v>
      </c>
      <c r="D532" s="19">
        <v>8673.2367149999991</v>
      </c>
      <c r="E532" s="19">
        <v>8631.5902580000002</v>
      </c>
      <c r="F532" s="19">
        <v>8668.3922050000001</v>
      </c>
      <c r="G532" s="19">
        <v>8688.4284179999995</v>
      </c>
      <c r="H532" s="19">
        <v>8690.2945440000003</v>
      </c>
      <c r="I532" s="19">
        <v>8737.4204499999996</v>
      </c>
      <c r="J532" s="19">
        <v>8763.6538459999992</v>
      </c>
      <c r="K532" s="19">
        <v>8766.9220060000007</v>
      </c>
      <c r="L532" s="19">
        <v>8785.1498190000002</v>
      </c>
      <c r="M532" s="19">
        <v>8801.5678900000003</v>
      </c>
      <c r="N532" s="19">
        <v>8803.7193829999997</v>
      </c>
      <c r="O532" s="19">
        <v>8809.2690060000004</v>
      </c>
      <c r="P532" s="19">
        <v>8845.0771390000009</v>
      </c>
      <c r="Q532" s="19">
        <v>8858.5313170000009</v>
      </c>
      <c r="R532" s="19">
        <v>8863.7662340000006</v>
      </c>
      <c r="S532" s="19">
        <v>8879.5220969999991</v>
      </c>
      <c r="T532" s="19">
        <v>8886.3888889999998</v>
      </c>
      <c r="U532" s="19">
        <v>8886.8031570000003</v>
      </c>
      <c r="V532" s="19">
        <v>8908.0009389999996</v>
      </c>
      <c r="W532" s="19">
        <v>8927.8308319999996</v>
      </c>
      <c r="X532" s="19">
        <v>8945.7991579999998</v>
      </c>
      <c r="Y532" s="19">
        <v>8953.4771130000008</v>
      </c>
      <c r="Z532" s="19">
        <v>8965.8020919999999</v>
      </c>
      <c r="AA532" s="224">
        <v>8980.7600430000002</v>
      </c>
      <c r="AB532" s="224">
        <v>8995.5281919999998</v>
      </c>
    </row>
    <row r="533" spans="1:46" s="19" customFormat="1" x14ac:dyDescent="0.2">
      <c r="A533" s="36" t="s">
        <v>795</v>
      </c>
      <c r="B533" s="32"/>
      <c r="C533" s="19">
        <v>8710.2941179999998</v>
      </c>
      <c r="D533" s="19">
        <v>8833.3333330000005</v>
      </c>
      <c r="E533" s="19">
        <v>9037.5</v>
      </c>
      <c r="F533" s="19">
        <v>9047.3029050000005</v>
      </c>
      <c r="G533" s="19">
        <v>9082.3091249999998</v>
      </c>
      <c r="H533" s="19">
        <v>9108.0459769999998</v>
      </c>
      <c r="I533" s="19">
        <v>9082.3613089999999</v>
      </c>
      <c r="J533" s="19">
        <v>9106.914213</v>
      </c>
      <c r="K533" s="19">
        <v>9168.8524589999997</v>
      </c>
      <c r="L533" s="19">
        <v>9174.2076500000003</v>
      </c>
      <c r="M533" s="19">
        <v>9169.8445599999995</v>
      </c>
      <c r="N533" s="19">
        <v>9189.9</v>
      </c>
      <c r="O533" s="19">
        <v>9207.4684770000003</v>
      </c>
      <c r="P533" s="19">
        <v>9227.0046079999993</v>
      </c>
      <c r="Q533" s="19">
        <v>9237.7005349999999</v>
      </c>
      <c r="R533" s="19">
        <v>9259.1406910000005</v>
      </c>
      <c r="S533" s="19">
        <v>9256.4935060000007</v>
      </c>
      <c r="T533" s="19">
        <v>9280.8612439999997</v>
      </c>
      <c r="U533" s="19">
        <v>9303.2838150000007</v>
      </c>
      <c r="V533" s="19">
        <v>9327.1771769999996</v>
      </c>
      <c r="W533" s="19">
        <v>9342.0669579999994</v>
      </c>
      <c r="X533" s="19">
        <v>9343.7940760000001</v>
      </c>
      <c r="Y533" s="19">
        <v>9343.5236769999992</v>
      </c>
      <c r="Z533" s="19">
        <v>9363.9423079999997</v>
      </c>
      <c r="AA533" s="224">
        <v>9397.8082190000005</v>
      </c>
      <c r="AB533" s="224">
        <v>9413.8283379999993</v>
      </c>
    </row>
    <row r="534" spans="1:46" s="19" customFormat="1" x14ac:dyDescent="0.2">
      <c r="A534" s="28"/>
      <c r="B534" s="32"/>
      <c r="AA534" s="224"/>
      <c r="AB534" s="224"/>
    </row>
    <row r="535" spans="1:46" x14ac:dyDescent="0.2">
      <c r="A535" s="16" t="s">
        <v>214</v>
      </c>
      <c r="C535" s="18">
        <v>2.2388966365129999E-2</v>
      </c>
      <c r="D535" s="18">
        <v>6.6661094481210006E-2</v>
      </c>
      <c r="E535" s="18">
        <v>9.6627992125800005E-2</v>
      </c>
      <c r="F535" s="18">
        <v>0.1125082757879</v>
      </c>
      <c r="G535" s="18">
        <v>0.11509102849159999</v>
      </c>
      <c r="H535" s="18">
        <v>0.1249822300134</v>
      </c>
      <c r="I535" s="18">
        <v>0.1245761053797</v>
      </c>
      <c r="J535" s="18">
        <v>0.12880783391789999</v>
      </c>
      <c r="K535" s="18">
        <v>0.12648399657769999</v>
      </c>
      <c r="L535" s="18">
        <v>0.1248121313089</v>
      </c>
      <c r="M535" s="18">
        <v>0.1350620643314</v>
      </c>
      <c r="N535" s="18">
        <v>0.12698702114759999</v>
      </c>
      <c r="O535" s="18">
        <v>0.12518782461549999</v>
      </c>
      <c r="P535" s="18">
        <v>0.1285096217368</v>
      </c>
      <c r="Q535" s="18">
        <v>0.12905647518159999</v>
      </c>
      <c r="R535" s="18">
        <v>0.13248000226260001</v>
      </c>
      <c r="S535" s="18">
        <v>0.13555743294450001</v>
      </c>
      <c r="T535" s="18">
        <v>0.13633353741160001</v>
      </c>
      <c r="U535" s="18">
        <v>0.1367259810667</v>
      </c>
      <c r="V535" s="18">
        <v>0.13386511330609999</v>
      </c>
      <c r="W535" s="18">
        <v>0.1355878706567</v>
      </c>
      <c r="X535" s="18">
        <v>0.1361372352405</v>
      </c>
      <c r="Y535" s="18">
        <v>0.1433282353208</v>
      </c>
      <c r="Z535" s="18">
        <v>0.13629253715709999</v>
      </c>
      <c r="AA535" s="220">
        <v>0.13191760024230001</v>
      </c>
      <c r="AB535" s="220">
        <v>0.13604464584129999</v>
      </c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</row>
    <row r="536" spans="1:46" ht="12.75" x14ac:dyDescent="0.2">
      <c r="A536" s="49" t="s">
        <v>851</v>
      </c>
      <c r="B536" s="50"/>
    </row>
    <row r="537" spans="1:46" x14ac:dyDescent="0.2">
      <c r="A537" s="16" t="s">
        <v>216</v>
      </c>
    </row>
    <row r="538" spans="1:46" x14ac:dyDescent="0.2">
      <c r="A538" s="16" t="s">
        <v>217</v>
      </c>
      <c r="C538" s="18">
        <v>8.3028974920869997E-2</v>
      </c>
      <c r="D538" s="18">
        <v>3.2689283307120003E-2</v>
      </c>
      <c r="E538" s="18">
        <v>9.0662599559399992E-3</v>
      </c>
      <c r="F538" s="18">
        <v>6.5302568567700003E-3</v>
      </c>
      <c r="G538" s="18">
        <v>4.804304656973E-3</v>
      </c>
      <c r="H538" s="18">
        <v>6.8981375028739998E-3</v>
      </c>
      <c r="I538" s="18">
        <v>3.8469429626590002E-3</v>
      </c>
      <c r="J538" s="18">
        <v>3.5008042388119998E-3</v>
      </c>
      <c r="K538" s="18">
        <v>3.8395168248490001E-3</v>
      </c>
      <c r="L538" s="18">
        <v>2.353991639271E-3</v>
      </c>
      <c r="M538" s="18">
        <v>1.783913751648E-3</v>
      </c>
      <c r="N538" s="18">
        <v>2.3902001792649999E-3</v>
      </c>
      <c r="O538" s="18">
        <v>1.8460201976329999E-3</v>
      </c>
      <c r="P538" s="18">
        <v>1.4244024458029999E-3</v>
      </c>
      <c r="Q538" s="18">
        <v>3.4576521534790002E-3</v>
      </c>
      <c r="R538" s="18">
        <v>1.8820170030500001E-3</v>
      </c>
      <c r="S538" s="18">
        <v>1.464268661467E-3</v>
      </c>
      <c r="T538" s="18">
        <v>1.531202149933E-3</v>
      </c>
      <c r="U538" s="18">
        <v>4.1226409332439998E-3</v>
      </c>
      <c r="V538" s="18">
        <v>1.643192488263E-3</v>
      </c>
      <c r="W538" s="18">
        <v>1.3106159895150001E-3</v>
      </c>
      <c r="X538" s="18">
        <v>2.1197077034639999E-3</v>
      </c>
      <c r="Y538" s="18">
        <v>6.5975753910400001E-4</v>
      </c>
      <c r="Z538" s="18">
        <v>1.569646288328E-3</v>
      </c>
      <c r="AA538" s="220">
        <v>1.9483812421600001E-3</v>
      </c>
      <c r="AB538" s="220">
        <v>9.2013249908000003E-4</v>
      </c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</row>
    <row r="539" spans="1:46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220">
        <v>0</v>
      </c>
      <c r="AB539" s="220">
        <v>0</v>
      </c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</row>
    <row r="540" spans="1:46" x14ac:dyDescent="0.2">
      <c r="A540" s="16" t="s">
        <v>219</v>
      </c>
      <c r="C540" s="18">
        <v>7.0611151692229999E-3</v>
      </c>
      <c r="D540" s="18">
        <v>1.033475623455E-2</v>
      </c>
      <c r="E540" s="18">
        <v>1.0591425182169999E-2</v>
      </c>
      <c r="F540" s="18">
        <v>9.7953852851550005E-3</v>
      </c>
      <c r="G540" s="18">
        <v>9.4804945230930002E-3</v>
      </c>
      <c r="H540" s="18">
        <v>9.4274545872610003E-3</v>
      </c>
      <c r="I540" s="18">
        <v>9.7968814115720008E-3</v>
      </c>
      <c r="J540" s="18">
        <v>1.0123947393319999E-2</v>
      </c>
      <c r="K540" s="18">
        <v>1.02243313201E-2</v>
      </c>
      <c r="L540" s="18">
        <v>1.0349446000240001E-2</v>
      </c>
      <c r="M540" s="18">
        <v>1.0509578841229999E-2</v>
      </c>
      <c r="N540" s="18">
        <v>1.038243202868E-2</v>
      </c>
      <c r="O540" s="18">
        <v>1.038838817099E-2</v>
      </c>
      <c r="P540" s="18">
        <v>1.049193996665E-2</v>
      </c>
      <c r="Q540" s="18">
        <v>1.037295646044E-2</v>
      </c>
      <c r="R540" s="18">
        <v>1.02212992407E-2</v>
      </c>
      <c r="S540" s="18">
        <v>1.0122552920579999E-2</v>
      </c>
      <c r="T540" s="18">
        <v>1.00621855567E-2</v>
      </c>
      <c r="U540" s="18">
        <v>1.001649056373E-2</v>
      </c>
      <c r="V540" s="18">
        <v>9.6830985915490001E-3</v>
      </c>
      <c r="W540" s="18">
        <v>9.5162117499569994E-3</v>
      </c>
      <c r="X540" s="18">
        <v>9.3713393205779993E-3</v>
      </c>
      <c r="Y540" s="18">
        <v>1.041867113836E-2</v>
      </c>
      <c r="Z540" s="18">
        <v>1.19347243647E-2</v>
      </c>
      <c r="AA540" s="220">
        <v>1.33717671551E-2</v>
      </c>
      <c r="AB540" s="220">
        <v>1.5694831484310001E-2</v>
      </c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</row>
    <row r="541" spans="1:46" x14ac:dyDescent="0.2">
      <c r="A541" s="16" t="s">
        <v>220</v>
      </c>
      <c r="C541" s="18">
        <v>1.7044071098130002E-2</v>
      </c>
      <c r="D541" s="18">
        <v>1.8872163558749998E-2</v>
      </c>
      <c r="E541" s="18">
        <v>1.864090832062E-2</v>
      </c>
      <c r="F541" s="18">
        <v>1.7341459875199999E-2</v>
      </c>
      <c r="G541" s="18">
        <v>1.8000128114790001E-2</v>
      </c>
      <c r="H541" s="18">
        <v>1.7130374798799999E-2</v>
      </c>
      <c r="I541" s="18">
        <v>1.7285597045550001E-2</v>
      </c>
      <c r="J541" s="18">
        <v>1.7740562020999998E-2</v>
      </c>
      <c r="K541" s="18">
        <v>1.7817083692840002E-2</v>
      </c>
      <c r="L541" s="18">
        <v>1.8020211859249999E-2</v>
      </c>
      <c r="M541" s="18">
        <v>1.8071821918869999E-2</v>
      </c>
      <c r="N541" s="18">
        <v>1.803854197789E-2</v>
      </c>
      <c r="O541" s="18">
        <v>1.77000760126E-2</v>
      </c>
      <c r="P541" s="18">
        <v>1.7474986103389999E-2</v>
      </c>
      <c r="Q541" s="18">
        <v>1.74896773977E-2</v>
      </c>
      <c r="R541" s="18">
        <v>1.7132844441560002E-2</v>
      </c>
      <c r="S541" s="18">
        <v>1.706191309884E-2</v>
      </c>
      <c r="T541" s="18">
        <v>1.693697071967E-2</v>
      </c>
      <c r="U541" s="18">
        <v>1.652110181396E-2</v>
      </c>
      <c r="V541" s="18">
        <v>1.607981220657E-2</v>
      </c>
      <c r="W541" s="18">
        <v>1.5983816741689999E-2</v>
      </c>
      <c r="X541" s="18">
        <v>1.573046243097E-2</v>
      </c>
      <c r="Y541" s="18">
        <v>1.5724221348650001E-2</v>
      </c>
      <c r="Z541" s="18">
        <v>1.6102405888880001E-2</v>
      </c>
      <c r="AA541" s="220">
        <v>1.6974937945390001E-2</v>
      </c>
      <c r="AB541" s="220">
        <v>1.9664545980339999E-2</v>
      </c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</row>
    <row r="542" spans="1:46" x14ac:dyDescent="0.2">
      <c r="A542" s="16" t="s">
        <v>221</v>
      </c>
      <c r="C542" s="18">
        <v>1.2661309958609999E-2</v>
      </c>
      <c r="D542" s="18">
        <v>1.5277465738039999E-2</v>
      </c>
      <c r="E542" s="18">
        <v>1.5336383663790001E-2</v>
      </c>
      <c r="F542" s="18">
        <v>1.5309824408650001E-2</v>
      </c>
      <c r="G542" s="18">
        <v>1.4989430529750001E-2</v>
      </c>
      <c r="H542" s="18">
        <v>1.5980685214989999E-2</v>
      </c>
      <c r="I542" s="18">
        <v>1.5798112433320001E-2</v>
      </c>
      <c r="J542" s="18">
        <v>1.5706310909260002E-2</v>
      </c>
      <c r="K542" s="18">
        <v>1.531492666091E-2</v>
      </c>
      <c r="L542" s="18">
        <v>1.509801534153E-2</v>
      </c>
      <c r="M542" s="18">
        <v>1.52796090902E-2</v>
      </c>
      <c r="N542" s="18">
        <v>1.497609799821E-2</v>
      </c>
      <c r="O542" s="18">
        <v>1.523871574909E-2</v>
      </c>
      <c r="P542" s="18">
        <v>1.552946081156E-2</v>
      </c>
      <c r="Q542" s="18">
        <v>1.540837221793E-2</v>
      </c>
      <c r="R542" s="18">
        <v>1.531572457655E-2</v>
      </c>
      <c r="S542" s="18">
        <v>1.5311157090559999E-2</v>
      </c>
      <c r="T542" s="18">
        <v>1.53432705228E-2</v>
      </c>
      <c r="U542" s="18">
        <v>1.551334514139E-2</v>
      </c>
      <c r="V542" s="18">
        <v>1.5522300469479999E-2</v>
      </c>
      <c r="W542" s="18">
        <v>1.5357000398879999E-2</v>
      </c>
      <c r="X542" s="18">
        <v>1.5423662631779999E-2</v>
      </c>
      <c r="Y542" s="18">
        <v>1.5916650630890001E-2</v>
      </c>
      <c r="Z542" s="18">
        <v>1.6048280154800001E-2</v>
      </c>
      <c r="AA542" s="220">
        <v>1.654789548136E-2</v>
      </c>
      <c r="AB542" s="220">
        <v>1.664125348336E-2</v>
      </c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</row>
    <row r="543" spans="1:46" x14ac:dyDescent="0.2">
      <c r="A543" s="16" t="s">
        <v>222</v>
      </c>
      <c r="C543" s="18">
        <v>2.1426832237640001E-2</v>
      </c>
      <c r="D543" s="18">
        <v>2.403954167603E-2</v>
      </c>
      <c r="E543" s="18">
        <v>2.533468903576E-2</v>
      </c>
      <c r="F543" s="18">
        <v>2.466985923669E-2</v>
      </c>
      <c r="G543" s="18">
        <v>2.549484337967E-2</v>
      </c>
      <c r="H543" s="18">
        <v>2.5063232927110001E-2</v>
      </c>
      <c r="I543" s="18">
        <v>2.5133360689369999E-2</v>
      </c>
      <c r="J543" s="18">
        <v>2.4458321506290001E-2</v>
      </c>
      <c r="K543" s="18">
        <v>2.4374460742020002E-2</v>
      </c>
      <c r="L543" s="18">
        <v>2.3986363082920001E-2</v>
      </c>
      <c r="M543" s="18">
        <v>2.3578686108740001E-2</v>
      </c>
      <c r="N543" s="18">
        <v>2.3453839259039998E-2</v>
      </c>
      <c r="O543" s="18">
        <v>2.3382922503350001E-2</v>
      </c>
      <c r="P543" s="18">
        <v>2.3242078932739999E-2</v>
      </c>
      <c r="Q543" s="18">
        <v>2.2592232031960001E-2</v>
      </c>
      <c r="R543" s="18">
        <v>2.268154974366E-2</v>
      </c>
      <c r="S543" s="18">
        <v>2.288715581728E-2</v>
      </c>
      <c r="T543" s="18">
        <v>2.2843036155120001E-2</v>
      </c>
      <c r="U543" s="18">
        <v>2.2598179930369999E-2</v>
      </c>
      <c r="V543" s="18">
        <v>2.206572769953E-2</v>
      </c>
      <c r="W543" s="18">
        <v>2.1995555302300001E-2</v>
      </c>
      <c r="X543" s="18">
        <v>2.1754894851339999E-2</v>
      </c>
      <c r="Y543" s="18">
        <v>2.1964428072679999E-2</v>
      </c>
      <c r="Z543" s="18">
        <v>2.2029173770669999E-2</v>
      </c>
      <c r="AA543" s="220">
        <v>2.2553180131849999E-2</v>
      </c>
      <c r="AB543" s="220">
        <v>2.263525947736E-2</v>
      </c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</row>
    <row r="544" spans="1:46" x14ac:dyDescent="0.2">
      <c r="A544" s="16" t="s">
        <v>223</v>
      </c>
      <c r="C544" s="18">
        <v>3.2140248356459997E-2</v>
      </c>
      <c r="D544" s="18">
        <v>3.2689283307120003E-2</v>
      </c>
      <c r="E544" s="18">
        <v>3.4485680393150003E-2</v>
      </c>
      <c r="F544" s="18">
        <v>3.4537802931360002E-2</v>
      </c>
      <c r="G544" s="18">
        <v>3.4334763948499998E-2</v>
      </c>
      <c r="H544" s="18">
        <v>3.3743389284889999E-2</v>
      </c>
      <c r="I544" s="18">
        <v>3.3186294624540001E-2</v>
      </c>
      <c r="J544" s="18">
        <v>3.2831866780210002E-2</v>
      </c>
      <c r="K544" s="18">
        <v>3.2786885245899997E-2</v>
      </c>
      <c r="L544" s="18">
        <v>3.2550022322330001E-2</v>
      </c>
      <c r="M544" s="18">
        <v>3.2808500736829997E-2</v>
      </c>
      <c r="N544" s="18">
        <v>3.2342396175680001E-2</v>
      </c>
      <c r="O544" s="18">
        <v>3.2649219965979998E-2</v>
      </c>
      <c r="P544" s="18">
        <v>3.293496386882E-2</v>
      </c>
      <c r="Q544" s="18">
        <v>3.3569438383300003E-2</v>
      </c>
      <c r="R544" s="18">
        <v>3.4135894607050001E-2</v>
      </c>
      <c r="S544" s="18">
        <v>3.4569473181600002E-2</v>
      </c>
      <c r="T544" s="18">
        <v>3.5030155307650003E-2</v>
      </c>
      <c r="U544" s="18">
        <v>3.5302021620960002E-2</v>
      </c>
      <c r="V544" s="18">
        <v>3.4683098591549999E-2</v>
      </c>
      <c r="W544" s="18">
        <v>3.4332440594910002E-2</v>
      </c>
      <c r="X544" s="18">
        <v>3.4501031962959998E-2</v>
      </c>
      <c r="Y544" s="18">
        <v>3.4527311213129998E-2</v>
      </c>
      <c r="Z544" s="18">
        <v>3.4775784146570003E-2</v>
      </c>
      <c r="AA544" s="220">
        <v>3.5150932820879999E-2</v>
      </c>
      <c r="AB544" s="220">
        <v>3.5622272464380003E-2</v>
      </c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</row>
    <row r="545" spans="1:46" x14ac:dyDescent="0.2">
      <c r="A545" s="16" t="s">
        <v>224</v>
      </c>
      <c r="C545" s="18">
        <v>2.410518626735E-2</v>
      </c>
      <c r="D545" s="18">
        <v>2.7858908110539999E-2</v>
      </c>
      <c r="E545" s="18">
        <v>2.940179630571E-2</v>
      </c>
      <c r="F545" s="18">
        <v>2.9168480626900001E-2</v>
      </c>
      <c r="G545" s="18">
        <v>2.85055409647E-2</v>
      </c>
      <c r="H545" s="18">
        <v>2.8397332720170001E-2</v>
      </c>
      <c r="I545" s="18">
        <v>2.7749281903979999E-2</v>
      </c>
      <c r="J545" s="18">
        <v>2.8290282902830002E-2</v>
      </c>
      <c r="K545" s="18">
        <v>2.7782571182049999E-2</v>
      </c>
      <c r="L545" s="18">
        <v>2.8207313608510001E-2</v>
      </c>
      <c r="M545" s="18">
        <v>2.811603195532E-2</v>
      </c>
      <c r="N545" s="18">
        <v>2.8047505228560001E-2</v>
      </c>
      <c r="O545" s="18">
        <v>2.8124660658049999E-2</v>
      </c>
      <c r="P545" s="18">
        <v>2.758476931629E-2</v>
      </c>
      <c r="Q545" s="18">
        <v>2.7224814528849998E-2</v>
      </c>
      <c r="R545" s="18">
        <v>2.6867415146989999E-2</v>
      </c>
      <c r="S545" s="18">
        <v>2.6643323253220001E-2</v>
      </c>
      <c r="T545" s="18">
        <v>2.6186681666200001E-2</v>
      </c>
      <c r="U545" s="18">
        <v>2.5957368838939999E-2</v>
      </c>
      <c r="V545" s="18">
        <v>2.5880281690139999E-2</v>
      </c>
      <c r="W545" s="18">
        <v>2.5528520143599999E-2</v>
      </c>
      <c r="X545" s="18">
        <v>2.5269147096559998E-2</v>
      </c>
      <c r="Y545" s="18">
        <v>2.518074607582E-2</v>
      </c>
      <c r="Z545" s="18">
        <v>2.5087277746199999E-2</v>
      </c>
      <c r="AA545" s="220">
        <v>2.4928603838039999E-2</v>
      </c>
      <c r="AB545" s="220">
        <v>2.476470897524E-2</v>
      </c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</row>
    <row r="546" spans="1:46" x14ac:dyDescent="0.2">
      <c r="A546" s="16" t="s">
        <v>225</v>
      </c>
      <c r="C546" s="18">
        <v>1.2661309958609999E-2</v>
      </c>
      <c r="D546" s="18">
        <v>1.2918445293190001E-2</v>
      </c>
      <c r="E546" s="18">
        <v>1.194712760549E-2</v>
      </c>
      <c r="F546" s="18">
        <v>1.269772166594E-2</v>
      </c>
      <c r="G546" s="18">
        <v>1.287553648069E-2</v>
      </c>
      <c r="H546" s="18">
        <v>1.34513681306E-2</v>
      </c>
      <c r="I546" s="18">
        <v>1.3695116947070001E-2</v>
      </c>
      <c r="J546" s="18">
        <v>1.386129245908E-2</v>
      </c>
      <c r="K546" s="18">
        <v>1.3718723037100001E-2</v>
      </c>
      <c r="L546" s="18">
        <v>1.4083363772879999E-2</v>
      </c>
      <c r="M546" s="18">
        <v>1.40386256108E-2</v>
      </c>
      <c r="N546" s="18">
        <v>1.4229160442189999E-2</v>
      </c>
      <c r="O546" s="18">
        <v>1.4442393310890001E-2</v>
      </c>
      <c r="P546" s="18">
        <v>1.445247359644E-2</v>
      </c>
      <c r="Q546" s="18">
        <v>1.403202524422E-2</v>
      </c>
      <c r="R546" s="18">
        <v>1.411512752288E-2</v>
      </c>
      <c r="S546" s="18">
        <v>1.4197039630750001E-2</v>
      </c>
      <c r="T546" s="18">
        <v>1.4062060560610001E-2</v>
      </c>
      <c r="U546" s="18">
        <v>1.404751725402E-2</v>
      </c>
      <c r="V546" s="18">
        <v>1.3849765258219999E-2</v>
      </c>
      <c r="W546" s="18">
        <v>1.367599293407E-2</v>
      </c>
      <c r="X546" s="18">
        <v>1.3833881854189999E-2</v>
      </c>
      <c r="Y546" s="18">
        <v>1.3909888116119999E-2</v>
      </c>
      <c r="Z546" s="18">
        <v>1.4126816594949999E-2</v>
      </c>
      <c r="AA546" s="220">
        <v>1.4572824085190001E-2</v>
      </c>
      <c r="AB546" s="220">
        <v>1.472211998528E-2</v>
      </c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</row>
    <row r="547" spans="1:46" x14ac:dyDescent="0.2">
      <c r="A547" s="16" t="s">
        <v>226</v>
      </c>
      <c r="C547" s="18">
        <v>2.5079133187240001E-2</v>
      </c>
      <c r="D547" s="18">
        <v>2.8195911031229998E-2</v>
      </c>
      <c r="E547" s="18">
        <v>2.9317064904250002E-2</v>
      </c>
      <c r="F547" s="18">
        <v>2.887824698883E-2</v>
      </c>
      <c r="G547" s="18">
        <v>2.8697713150979999E-2</v>
      </c>
      <c r="H547" s="18">
        <v>2.8684755116119998E-2</v>
      </c>
      <c r="I547" s="18">
        <v>2.8672548215020001E-2</v>
      </c>
      <c r="J547" s="18">
        <v>2.8432207399000001E-2</v>
      </c>
      <c r="K547" s="18">
        <v>2.8429680759279999E-2</v>
      </c>
      <c r="L547" s="18">
        <v>2.8288485733999998E-2</v>
      </c>
      <c r="M547" s="18">
        <v>2.819359342279E-2</v>
      </c>
      <c r="N547" s="18">
        <v>2.8047505228560001E-2</v>
      </c>
      <c r="O547" s="18">
        <v>2.8341839504830001E-2</v>
      </c>
      <c r="P547" s="18">
        <v>2.8661756531409999E-2</v>
      </c>
      <c r="Q547" s="18">
        <v>2.8198328241970001E-2</v>
      </c>
      <c r="R547" s="18">
        <v>2.8165357907719998E-2</v>
      </c>
      <c r="S547" s="18">
        <v>2.7980264205000001E-2</v>
      </c>
      <c r="T547" s="18">
        <v>2.7905377956940002E-2</v>
      </c>
      <c r="U547" s="18">
        <v>2.7728577536189999E-2</v>
      </c>
      <c r="V547" s="18">
        <v>2.7288732394370002E-2</v>
      </c>
      <c r="W547" s="18">
        <v>2.6953102740900001E-2</v>
      </c>
      <c r="X547" s="18">
        <v>2.6803146092490002E-2</v>
      </c>
      <c r="Y547" s="18">
        <v>2.724248838552E-2</v>
      </c>
      <c r="Z547" s="18">
        <v>2.779356445022E-2</v>
      </c>
      <c r="AA547" s="220">
        <v>2.8478394320340002E-2</v>
      </c>
      <c r="AB547" s="220">
        <v>2.9049897470949999E-2</v>
      </c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</row>
    <row r="548" spans="1:46" x14ac:dyDescent="0.2">
      <c r="A548" s="16" t="s">
        <v>227</v>
      </c>
      <c r="C548" s="18">
        <v>1.9722425127829998E-2</v>
      </c>
      <c r="D548" s="18">
        <v>2.448887890362E-2</v>
      </c>
      <c r="E548" s="18">
        <v>2.5249957634300001E-2</v>
      </c>
      <c r="F548" s="18">
        <v>2.5613118560440001E-2</v>
      </c>
      <c r="G548" s="18">
        <v>2.549484337967E-2</v>
      </c>
      <c r="H548" s="18">
        <v>2.5235686364680002E-2</v>
      </c>
      <c r="I548" s="18">
        <v>2.5235945835040002E-2</v>
      </c>
      <c r="J548" s="18">
        <v>2.4742170498629999E-2</v>
      </c>
      <c r="K548" s="18">
        <v>2.4374460742020002E-2</v>
      </c>
      <c r="L548" s="18">
        <v>2.4351637647630001E-2</v>
      </c>
      <c r="M548" s="18">
        <v>2.4470642984569999E-2</v>
      </c>
      <c r="N548" s="18">
        <v>2.4462204959670001E-2</v>
      </c>
      <c r="O548" s="18">
        <v>2.4251637890469999E-2</v>
      </c>
      <c r="P548" s="18">
        <v>2.4006392440239999E-2</v>
      </c>
      <c r="Q548" s="18">
        <v>2.3666454060219999E-2</v>
      </c>
      <c r="R548" s="18">
        <v>2.3784801090270001E-2</v>
      </c>
      <c r="S548" s="18">
        <v>2.3969441349669999E-2</v>
      </c>
      <c r="T548" s="18">
        <v>2.3499265647950001E-2</v>
      </c>
      <c r="U548" s="18">
        <v>2.3453246198010001E-2</v>
      </c>
      <c r="V548" s="18">
        <v>2.3210093896709999E-2</v>
      </c>
      <c r="W548" s="18">
        <v>2.2964271468460001E-2</v>
      </c>
      <c r="X548" s="18">
        <v>2.26752942489E-2</v>
      </c>
      <c r="Y548" s="18">
        <v>2.2761635099100001E-2</v>
      </c>
      <c r="Z548" s="18">
        <v>2.2786934047789999E-2</v>
      </c>
      <c r="AA548" s="220">
        <v>2.308698321189E-2</v>
      </c>
      <c r="AB548" s="220">
        <v>2.3397654976599999E-2</v>
      </c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</row>
    <row r="549" spans="1:46" x14ac:dyDescent="0.2">
      <c r="A549" s="16" t="s">
        <v>228</v>
      </c>
      <c r="C549" s="18">
        <v>6.4280496712929999E-2</v>
      </c>
      <c r="D549" s="18">
        <v>6.7512918445290004E-2</v>
      </c>
      <c r="E549" s="18">
        <v>6.7192001355699998E-2</v>
      </c>
      <c r="F549" s="18">
        <v>6.6245827891450004E-2</v>
      </c>
      <c r="G549" s="18">
        <v>6.7196207802190003E-2</v>
      </c>
      <c r="H549" s="18">
        <v>6.7831685444929998E-2</v>
      </c>
      <c r="I549" s="18">
        <v>6.8783340172340002E-2</v>
      </c>
      <c r="J549" s="18">
        <v>6.8171066326049995E-2</v>
      </c>
      <c r="K549" s="18">
        <v>6.7644521138909994E-2</v>
      </c>
      <c r="L549" s="18">
        <v>6.7981655099640007E-2</v>
      </c>
      <c r="M549" s="18">
        <v>6.7788722562629994E-2</v>
      </c>
      <c r="N549" s="18">
        <v>6.7672542575440003E-2</v>
      </c>
      <c r="O549" s="18">
        <v>6.7470228399750004E-2</v>
      </c>
      <c r="P549" s="18">
        <v>6.6008893829910001E-2</v>
      </c>
      <c r="Q549" s="18">
        <v>6.5225418778739996E-2</v>
      </c>
      <c r="R549" s="18">
        <v>6.4702446622099993E-2</v>
      </c>
      <c r="S549" s="18">
        <v>6.4650644596529999E-2</v>
      </c>
      <c r="T549" s="18">
        <v>6.4529233461449995E-2</v>
      </c>
      <c r="U549" s="18">
        <v>6.38551273438E-2</v>
      </c>
      <c r="V549" s="18">
        <v>6.3086854460090006E-2</v>
      </c>
      <c r="W549" s="18">
        <v>6.2596159325320005E-2</v>
      </c>
      <c r="X549" s="18">
        <v>6.2503486361350002E-2</v>
      </c>
      <c r="Y549" s="18">
        <v>6.2539516727599997E-2</v>
      </c>
      <c r="Z549" s="18">
        <v>6.2434034261589999E-2</v>
      </c>
      <c r="AA549" s="220">
        <v>6.2374889903109999E-2</v>
      </c>
      <c r="AB549" s="220">
        <v>6.2043219937959998E-2</v>
      </c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</row>
    <row r="550" spans="1:46" x14ac:dyDescent="0.2">
      <c r="A550" s="16" t="s">
        <v>229</v>
      </c>
      <c r="C550" s="18">
        <v>6.1115169223280003E-2</v>
      </c>
      <c r="D550" s="18">
        <v>6.1896203100430001E-2</v>
      </c>
      <c r="E550" s="18">
        <v>6.1684460260969999E-2</v>
      </c>
      <c r="F550" s="18">
        <v>6.1094180815559999E-2</v>
      </c>
      <c r="G550" s="18">
        <v>6.0918583050410001E-2</v>
      </c>
      <c r="H550" s="18">
        <v>6.1278454817199998E-2</v>
      </c>
      <c r="I550" s="18">
        <v>5.9961017644649998E-2</v>
      </c>
      <c r="J550" s="18">
        <v>5.998675371369E-2</v>
      </c>
      <c r="K550" s="18">
        <v>5.9922346850730002E-2</v>
      </c>
      <c r="L550" s="18">
        <v>5.917447948375E-2</v>
      </c>
      <c r="M550" s="18">
        <v>5.9295741875439997E-2</v>
      </c>
      <c r="N550" s="18">
        <v>5.8485210636389999E-2</v>
      </c>
      <c r="O550" s="18">
        <v>5.8384913309439998E-2</v>
      </c>
      <c r="P550" s="18">
        <v>5.780989438577E-2</v>
      </c>
      <c r="Q550" s="18">
        <v>5.7336600758670003E-2</v>
      </c>
      <c r="R550" s="18">
        <v>5.7563761438119997E-2</v>
      </c>
      <c r="S550" s="18">
        <v>5.7138309724649998E-2</v>
      </c>
      <c r="T550" s="18">
        <v>5.696696978219E-2</v>
      </c>
      <c r="U550" s="18">
        <v>5.6648140230870003E-2</v>
      </c>
      <c r="V550" s="18">
        <v>5.6044600938969999E-2</v>
      </c>
      <c r="W550" s="18">
        <v>5.5444754686880003E-2</v>
      </c>
      <c r="X550" s="18">
        <v>5.5112400290070002E-2</v>
      </c>
      <c r="Y550" s="18">
        <v>5.530967369492E-2</v>
      </c>
      <c r="Z550" s="18">
        <v>5.5289437362990003E-2</v>
      </c>
      <c r="AA550" s="220">
        <v>5.5301999092530002E-2</v>
      </c>
      <c r="AB550" s="220">
        <v>5.5102791944899997E-2</v>
      </c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</row>
    <row r="551" spans="1:46" x14ac:dyDescent="0.2">
      <c r="A551" s="16" t="s">
        <v>230</v>
      </c>
      <c r="C551" s="18">
        <v>0.12636961285609999</v>
      </c>
      <c r="D551" s="18">
        <v>0.12660076387329999</v>
      </c>
      <c r="E551" s="18">
        <v>0.13091001525170001</v>
      </c>
      <c r="F551" s="18">
        <v>0.1329995646495</v>
      </c>
      <c r="G551" s="18">
        <v>0.13285503811419999</v>
      </c>
      <c r="H551" s="18">
        <v>0.13169694182569999</v>
      </c>
      <c r="I551" s="18">
        <v>0.13141157160440001</v>
      </c>
      <c r="J551" s="18">
        <v>0.1317059324439</v>
      </c>
      <c r="K551" s="18">
        <v>0.13270060396889999</v>
      </c>
      <c r="L551" s="18">
        <v>0.1331222858071</v>
      </c>
      <c r="M551" s="18">
        <v>0.13228108275809999</v>
      </c>
      <c r="N551" s="18">
        <v>0.1325814161936</v>
      </c>
      <c r="O551" s="18">
        <v>0.13237050711260001</v>
      </c>
      <c r="P551" s="18">
        <v>0.1328863257365</v>
      </c>
      <c r="Q551" s="18">
        <v>0.13212930947670001</v>
      </c>
      <c r="R551" s="18">
        <v>0.1322928158868</v>
      </c>
      <c r="S551" s="18">
        <v>0.13238898615309999</v>
      </c>
      <c r="T551" s="18">
        <v>0.1319646261054</v>
      </c>
      <c r="U551" s="18">
        <v>0.131435900568</v>
      </c>
      <c r="V551" s="18">
        <v>0.13136737089200001</v>
      </c>
      <c r="W551" s="18">
        <v>0.130776682432</v>
      </c>
      <c r="X551" s="18">
        <v>0.12972053327380001</v>
      </c>
      <c r="Y551" s="18">
        <v>0.12947741704919999</v>
      </c>
      <c r="Z551" s="18">
        <v>0.1277908581635</v>
      </c>
      <c r="AA551" s="220">
        <v>0.12624442843040001</v>
      </c>
      <c r="AB551" s="220">
        <v>0.1247436773753</v>
      </c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</row>
    <row r="552" spans="1:46" x14ac:dyDescent="0.2">
      <c r="A552" s="16" t="s">
        <v>231</v>
      </c>
      <c r="C552" s="18">
        <v>0.10737764791819999</v>
      </c>
      <c r="D552" s="18">
        <v>0.1040215681869</v>
      </c>
      <c r="E552" s="18">
        <v>0.1058295204203</v>
      </c>
      <c r="F552" s="18">
        <v>0.106951095632</v>
      </c>
      <c r="G552" s="18">
        <v>0.10633527640770001</v>
      </c>
      <c r="H552" s="18">
        <v>0.1045067831685</v>
      </c>
      <c r="I552" s="18">
        <v>0.103816167419</v>
      </c>
      <c r="J552" s="18">
        <v>0.1032737250449</v>
      </c>
      <c r="K552" s="18">
        <v>0.1028904227783</v>
      </c>
      <c r="L552" s="18">
        <v>0.1030074272495</v>
      </c>
      <c r="M552" s="18">
        <v>0.1043977352052</v>
      </c>
      <c r="N552" s="18">
        <v>0.10602778607710001</v>
      </c>
      <c r="O552" s="18">
        <v>0.10562131248419999</v>
      </c>
      <c r="P552" s="18">
        <v>0.10610061145080001</v>
      </c>
      <c r="Q552" s="18">
        <v>0.1057773003458</v>
      </c>
      <c r="R552" s="18">
        <v>0.10610682068919999</v>
      </c>
      <c r="S552" s="18">
        <v>0.1064459653032</v>
      </c>
      <c r="T552" s="18">
        <v>0.1061841817443</v>
      </c>
      <c r="U552" s="18">
        <v>0.10639467415870001</v>
      </c>
      <c r="V552" s="18">
        <v>0.10528169014079999</v>
      </c>
      <c r="W552" s="18">
        <v>0.10521967063650001</v>
      </c>
      <c r="X552" s="18">
        <v>0.1047581859765</v>
      </c>
      <c r="Y552" s="18">
        <v>0.1039942821013</v>
      </c>
      <c r="Z552" s="18">
        <v>0.10324483775810001</v>
      </c>
      <c r="AA552" s="220">
        <v>0.1024901913684</v>
      </c>
      <c r="AB552" s="220">
        <v>0.1015563383984</v>
      </c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</row>
    <row r="553" spans="1:46" x14ac:dyDescent="0.2">
      <c r="A553" s="16" t="s">
        <v>232</v>
      </c>
      <c r="C553" s="18">
        <v>5.9410762113459997E-2</v>
      </c>
      <c r="D553" s="18">
        <v>6.4030554931479994E-2</v>
      </c>
      <c r="E553" s="18">
        <v>6.5243179122180001E-2</v>
      </c>
      <c r="F553" s="18">
        <v>6.4286750834419995E-2</v>
      </c>
      <c r="G553" s="18">
        <v>6.4249567612579994E-2</v>
      </c>
      <c r="H553" s="18">
        <v>6.4325132214300001E-2</v>
      </c>
      <c r="I553" s="18">
        <v>6.4526056627000006E-2</v>
      </c>
      <c r="J553" s="18">
        <v>6.4622953921849996E-2</v>
      </c>
      <c r="K553" s="18">
        <v>6.4969801553059994E-2</v>
      </c>
      <c r="L553" s="18">
        <v>6.4856528268189995E-2</v>
      </c>
      <c r="M553" s="18">
        <v>6.5035290467699999E-2</v>
      </c>
      <c r="N553" s="18">
        <v>6.5207648640570007E-2</v>
      </c>
      <c r="O553" s="18">
        <v>6.4827885763930004E-2</v>
      </c>
      <c r="P553" s="18">
        <v>6.4792940522510001E-2</v>
      </c>
      <c r="Q553" s="18">
        <v>6.4554030011079996E-2</v>
      </c>
      <c r="R553" s="18">
        <v>6.4637549484069995E-2</v>
      </c>
      <c r="S553" s="18">
        <v>6.4809804233650001E-2</v>
      </c>
      <c r="T553" s="18">
        <v>6.4404237367579997E-2</v>
      </c>
      <c r="U553" s="18">
        <v>6.4160508153669998E-2</v>
      </c>
      <c r="V553" s="18">
        <v>6.4730046948360001E-2</v>
      </c>
      <c r="W553" s="18">
        <v>6.4533591657639999E-2</v>
      </c>
      <c r="X553" s="18">
        <v>6.43721760473E-2</v>
      </c>
      <c r="Y553" s="18">
        <v>6.4326360062679999E-2</v>
      </c>
      <c r="Z553" s="18">
        <v>6.4138994885119996E-2</v>
      </c>
      <c r="AA553" s="220">
        <v>6.3175594523180001E-2</v>
      </c>
      <c r="AB553" s="220">
        <v>6.2726746937269998E-2</v>
      </c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</row>
    <row r="554" spans="1:46" x14ac:dyDescent="0.2">
      <c r="A554" s="16" t="s">
        <v>233</v>
      </c>
      <c r="C554" s="18">
        <v>0.27173119065009999</v>
      </c>
      <c r="D554" s="18">
        <v>0.28656481689509999</v>
      </c>
      <c r="E554" s="18">
        <v>0.29816980172849999</v>
      </c>
      <c r="F554" s="18">
        <v>0.30235089246840002</v>
      </c>
      <c r="G554" s="18">
        <v>0.30318365255270002</v>
      </c>
      <c r="H554" s="18">
        <v>0.30386295700159999</v>
      </c>
      <c r="I554" s="18">
        <v>0.30934550677060002</v>
      </c>
      <c r="J554" s="18">
        <v>0.31100387926959999</v>
      </c>
      <c r="K554" s="18">
        <v>0.31259706643660001</v>
      </c>
      <c r="L554" s="18">
        <v>0.31417671171720002</v>
      </c>
      <c r="M554" s="18">
        <v>0.31424028542619997</v>
      </c>
      <c r="N554" s="18">
        <v>0.31345234538389999</v>
      </c>
      <c r="O554" s="18">
        <v>0.31451116661239997</v>
      </c>
      <c r="P554" s="18">
        <v>0.3148624235686</v>
      </c>
      <c r="Q554" s="18">
        <v>0.31598912350199998</v>
      </c>
      <c r="R554" s="18">
        <v>0.31608151080539998</v>
      </c>
      <c r="S554" s="18">
        <v>0.315454400764</v>
      </c>
      <c r="T554" s="18">
        <v>0.3168963469892</v>
      </c>
      <c r="U554" s="18">
        <v>0.3161607524583</v>
      </c>
      <c r="V554" s="18">
        <v>0.32391431924879999</v>
      </c>
      <c r="W554" s="18">
        <v>0.32802438885410001</v>
      </c>
      <c r="X554" s="18">
        <v>0.329893456797</v>
      </c>
      <c r="Y554" s="18">
        <v>0.32949391098769998</v>
      </c>
      <c r="Z554" s="18">
        <v>0.32694649671190001</v>
      </c>
      <c r="AA554" s="220">
        <v>0.32436544158859998</v>
      </c>
      <c r="AB554" s="220">
        <v>0.32236184867759998</v>
      </c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</row>
    <row r="555" spans="1:46" x14ac:dyDescent="0.2">
      <c r="A555" s="16" t="s">
        <v>234</v>
      </c>
      <c r="C555" s="18">
        <v>2.09398587777E-2</v>
      </c>
      <c r="D555" s="18">
        <v>2.2242192765670001E-2</v>
      </c>
      <c r="E555" s="18">
        <v>2.2030164378920001E-2</v>
      </c>
      <c r="F555" s="18">
        <v>2.1985198084459999E-2</v>
      </c>
      <c r="G555" s="18">
        <v>2.2356031003779999E-2</v>
      </c>
      <c r="H555" s="18">
        <v>2.2074040009200002E-2</v>
      </c>
      <c r="I555" s="18">
        <v>2.1748050882229999E-2</v>
      </c>
      <c r="J555" s="18">
        <v>2.1572523417539999E-2</v>
      </c>
      <c r="K555" s="18">
        <v>2.1440897325280001E-2</v>
      </c>
      <c r="L555" s="18">
        <v>2.1307682941679999E-2</v>
      </c>
      <c r="M555" s="18">
        <v>2.0941596215E-2</v>
      </c>
      <c r="N555" s="18">
        <v>2.1026292201970002E-2</v>
      </c>
      <c r="O555" s="18">
        <v>2.1138741086619998E-2</v>
      </c>
      <c r="P555" s="18">
        <v>2.1122846025570002E-2</v>
      </c>
      <c r="Q555" s="18">
        <v>2.1383732250159999E-2</v>
      </c>
      <c r="R555" s="18">
        <v>2.1545849828019999E-2</v>
      </c>
      <c r="S555" s="18">
        <v>2.1518382938090001E-2</v>
      </c>
      <c r="T555" s="18">
        <v>2.174932033374E-2</v>
      </c>
      <c r="U555" s="18">
        <v>2.1956880229649998E-2</v>
      </c>
      <c r="V555" s="18">
        <v>2.183098591549E-2</v>
      </c>
      <c r="W555" s="18">
        <v>2.1910080346460001E-2</v>
      </c>
      <c r="X555" s="18">
        <v>2.2061694650530001E-2</v>
      </c>
      <c r="Y555" s="18">
        <v>2.2431756329549999E-2</v>
      </c>
      <c r="Z555" s="18">
        <v>2.3301128521560001E-2</v>
      </c>
      <c r="AA555" s="220">
        <v>2.356740598393E-2</v>
      </c>
      <c r="AB555" s="220">
        <v>2.3581681476420001E-2</v>
      </c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</row>
    <row r="556" spans="1:46" x14ac:dyDescent="0.2">
      <c r="A556" s="16" t="s">
        <v>235</v>
      </c>
      <c r="C556" s="18">
        <v>2.3618212807400001E-2</v>
      </c>
      <c r="D556" s="18">
        <v>2.6735565041560001E-2</v>
      </c>
      <c r="E556" s="18">
        <v>2.5249957634300001E-2</v>
      </c>
      <c r="F556" s="18">
        <v>2.466985923669E-2</v>
      </c>
      <c r="G556" s="18">
        <v>2.4405867657420002E-2</v>
      </c>
      <c r="H556" s="18">
        <v>2.425845021844E-2</v>
      </c>
      <c r="I556" s="18">
        <v>2.3645876077139999E-2</v>
      </c>
      <c r="J556" s="18">
        <v>2.3512158198509998E-2</v>
      </c>
      <c r="K556" s="18">
        <v>2.2648835202759999E-2</v>
      </c>
      <c r="L556" s="18">
        <v>2.26470230123E-2</v>
      </c>
      <c r="M556" s="18">
        <v>2.2492825564260001E-2</v>
      </c>
      <c r="N556" s="18">
        <v>2.2482820436209999E-2</v>
      </c>
      <c r="O556" s="18">
        <v>2.2586600065149998E-2</v>
      </c>
      <c r="P556" s="18">
        <v>2.3207337409670001E-2</v>
      </c>
      <c r="Q556" s="18">
        <v>2.3565745745070001E-2</v>
      </c>
      <c r="R556" s="18">
        <v>2.4174183918490001E-2</v>
      </c>
      <c r="S556" s="18">
        <v>2.431959255133E-2</v>
      </c>
      <c r="T556" s="18">
        <v>2.4499234398929998E-2</v>
      </c>
      <c r="U556" s="18">
        <v>2.4674769437490002E-2</v>
      </c>
      <c r="V556" s="18">
        <v>2.4589201877930001E-2</v>
      </c>
      <c r="W556" s="18">
        <v>2.450282067354E-2</v>
      </c>
      <c r="X556" s="18">
        <v>2.4571874825680001E-2</v>
      </c>
      <c r="Y556" s="18">
        <v>2.452098853671E-2</v>
      </c>
      <c r="Z556" s="18">
        <v>2.5141403480279999E-2</v>
      </c>
      <c r="AA556" s="220">
        <v>2.543571676409E-2</v>
      </c>
      <c r="AB556" s="220">
        <v>2.5500814974500002E-2</v>
      </c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</row>
    <row r="557" spans="1:46" x14ac:dyDescent="0.2">
      <c r="A557" s="16" t="s">
        <v>236</v>
      </c>
      <c r="C557" s="18">
        <v>5.6001947893840002E-3</v>
      </c>
      <c r="D557" s="18">
        <v>7.1893956414289997E-3</v>
      </c>
      <c r="E557" s="18">
        <v>7.5410947297069996E-3</v>
      </c>
      <c r="F557" s="18">
        <v>7.9814250471629995E-3</v>
      </c>
      <c r="G557" s="18">
        <v>8.3915188008459995E-3</v>
      </c>
      <c r="H557" s="18">
        <v>8.3352494826400003E-3</v>
      </c>
      <c r="I557" s="18">
        <v>8.411981945014E-3</v>
      </c>
      <c r="J557" s="18">
        <v>8.5154697700819994E-3</v>
      </c>
      <c r="K557" s="18">
        <v>8.6281276962900007E-3</v>
      </c>
      <c r="L557" s="18">
        <v>8.6448313649089992E-3</v>
      </c>
      <c r="M557" s="18">
        <v>8.8420072907779996E-3</v>
      </c>
      <c r="N557" s="18">
        <v>8.8512100388409998E-3</v>
      </c>
      <c r="O557" s="18">
        <v>8.8681362435300004E-3</v>
      </c>
      <c r="P557" s="18">
        <v>9.3107281823240004E-3</v>
      </c>
      <c r="Q557" s="18">
        <v>9.7351371311560006E-3</v>
      </c>
      <c r="R557" s="18">
        <v>9.9617106885590001E-3</v>
      </c>
      <c r="S557" s="18">
        <v>1.047270412223E-2</v>
      </c>
      <c r="T557" s="18">
        <v>1.087466016687E-2</v>
      </c>
      <c r="U557" s="18">
        <v>1.087155683137E-2</v>
      </c>
      <c r="V557" s="18">
        <v>1.079812206573E-2</v>
      </c>
      <c r="W557" s="18">
        <v>1.094079434726E-2</v>
      </c>
      <c r="X557" s="18">
        <v>1.1128465443189999E-2</v>
      </c>
      <c r="Y557" s="18">
        <v>1.124336806224E-2</v>
      </c>
      <c r="Z557" s="18">
        <v>1.11228383535E-2</v>
      </c>
      <c r="AA557" s="220">
        <v>1.0996343448899999E-2</v>
      </c>
      <c r="AB557" s="220">
        <v>1.0910142489090001E-2</v>
      </c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</row>
    <row r="558" spans="1:46" x14ac:dyDescent="0.2">
      <c r="A558" s="16" t="s">
        <v>237</v>
      </c>
      <c r="C558" s="18">
        <v>3.8957876795710001E-3</v>
      </c>
      <c r="D558" s="18">
        <v>4.7180408896880001E-3</v>
      </c>
      <c r="E558" s="18">
        <v>4.8296898830709999E-3</v>
      </c>
      <c r="F558" s="18">
        <v>5.0065302568569996E-3</v>
      </c>
      <c r="G558" s="18">
        <v>5.3808212158090001E-3</v>
      </c>
      <c r="H558" s="18">
        <v>5.863416877443E-3</v>
      </c>
      <c r="I558" s="18">
        <v>5.8986458760770001E-3</v>
      </c>
      <c r="J558" s="18">
        <v>5.8662125082789996E-3</v>
      </c>
      <c r="K558" s="18">
        <v>5.7808455565140004E-3</v>
      </c>
      <c r="L558" s="18">
        <v>5.8038069726860002E-3</v>
      </c>
      <c r="M558" s="18">
        <v>5.8946715271850003E-3</v>
      </c>
      <c r="N558" s="18">
        <v>5.8634598147590004E-3</v>
      </c>
      <c r="O558" s="18">
        <v>5.8638288630689997E-3</v>
      </c>
      <c r="P558" s="18">
        <v>6.0450250138969997E-3</v>
      </c>
      <c r="Q558" s="18">
        <v>6.1767766625260003E-3</v>
      </c>
      <c r="R558" s="18">
        <v>6.3599195275489996E-3</v>
      </c>
      <c r="S558" s="18">
        <v>6.3345535572179998E-3</v>
      </c>
      <c r="T558" s="18">
        <v>6.249804693603E-3</v>
      </c>
      <c r="U558" s="18">
        <v>6.2297685213460003E-3</v>
      </c>
      <c r="V558" s="18">
        <v>6.1032863849770002E-3</v>
      </c>
      <c r="W558" s="18">
        <v>6.125705168386E-3</v>
      </c>
      <c r="X558" s="18">
        <v>6.1081050928770003E-3</v>
      </c>
      <c r="Y558" s="18">
        <v>6.0202875443270002E-3</v>
      </c>
      <c r="Z558" s="18">
        <v>5.9267678817889998E-3</v>
      </c>
      <c r="AA558" s="220">
        <v>6.0052846504920002E-3</v>
      </c>
      <c r="AB558" s="220">
        <v>5.8888479941110001E-3</v>
      </c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</row>
    <row r="559" spans="1:46" x14ac:dyDescent="0.2">
      <c r="A559" s="16" t="s">
        <v>831</v>
      </c>
      <c r="C559" s="18">
        <v>7.3046018992000002E-4</v>
      </c>
      <c r="D559" s="18">
        <v>1.123343068973E-3</v>
      </c>
      <c r="E559" s="18">
        <v>1.94882223352E-3</v>
      </c>
      <c r="F559" s="18">
        <v>1.8865186475109999E-3</v>
      </c>
      <c r="G559" s="18">
        <v>2.0498366536420001E-3</v>
      </c>
      <c r="H559" s="18">
        <v>1.954472292481E-3</v>
      </c>
      <c r="I559" s="18">
        <v>2.051702913418E-3</v>
      </c>
      <c r="J559" s="18">
        <v>2.0815592771310002E-3</v>
      </c>
      <c r="K559" s="18">
        <v>2.1138912855910002E-3</v>
      </c>
      <c r="L559" s="18">
        <v>1.988717074557E-3</v>
      </c>
      <c r="M559" s="18">
        <v>0</v>
      </c>
      <c r="N559" s="18">
        <v>0</v>
      </c>
      <c r="O559" s="18">
        <v>0</v>
      </c>
      <c r="P559" s="18">
        <v>1.320177876598E-3</v>
      </c>
      <c r="Q559" s="18">
        <v>1.3092080969489999E-3</v>
      </c>
      <c r="R559" s="18">
        <v>1.4601856058150001E-3</v>
      </c>
      <c r="S559" s="18">
        <v>1.4324367340440001E-3</v>
      </c>
      <c r="T559" s="18">
        <v>1.499953126465E-3</v>
      </c>
      <c r="U559" s="18">
        <v>1.5574421303369999E-3</v>
      </c>
      <c r="V559" s="18">
        <v>1.555164319249E-3</v>
      </c>
      <c r="W559" s="18">
        <v>1.538549205083E-3</v>
      </c>
      <c r="X559" s="18">
        <v>1.506108105093E-3</v>
      </c>
      <c r="Y559" s="18">
        <v>1.5394342579099999E-3</v>
      </c>
      <c r="Z559" s="18">
        <v>1.623772022408E-3</v>
      </c>
      <c r="AA559" s="220">
        <v>1.628099394134E-3</v>
      </c>
      <c r="AB559" s="220">
        <v>1.6825279983170001E-3</v>
      </c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</row>
    <row r="560" spans="1:46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>
        <v>0</v>
      </c>
      <c r="N560" s="18">
        <v>0</v>
      </c>
      <c r="O560" s="18">
        <v>0</v>
      </c>
      <c r="P560" s="18">
        <v>3.4741523068400001E-4</v>
      </c>
      <c r="Q560" s="18">
        <v>3.3569438383299999E-4</v>
      </c>
      <c r="R560" s="18">
        <v>3.5693425919899999E-4</v>
      </c>
      <c r="S560" s="18">
        <v>3.5015120165499998E-4</v>
      </c>
      <c r="T560" s="18">
        <v>3.4373925814800002E-4</v>
      </c>
      <c r="U560" s="18">
        <v>3.3591889085699998E-4</v>
      </c>
      <c r="V560" s="18">
        <v>3.2276995305199999E-4</v>
      </c>
      <c r="W560" s="18">
        <v>3.1340817140600001E-4</v>
      </c>
      <c r="X560" s="18">
        <v>3.3469069002099998E-4</v>
      </c>
      <c r="Y560" s="18">
        <v>3.2987876955200001E-4</v>
      </c>
      <c r="Z560" s="18">
        <v>3.2475440448199999E-4</v>
      </c>
      <c r="AA560" s="220">
        <v>3.2028184802600001E-4</v>
      </c>
      <c r="AB560" s="220">
        <v>3.1547399968500002E-4</v>
      </c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</row>
    <row r="561" spans="1:46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>
        <v>0</v>
      </c>
      <c r="N561" s="18">
        <v>0</v>
      </c>
      <c r="O561" s="18">
        <v>0</v>
      </c>
      <c r="P561" s="18">
        <v>1.38966092273E-4</v>
      </c>
      <c r="Q561" s="18">
        <v>2.0141663029999999E-4</v>
      </c>
      <c r="R561" s="18">
        <v>1.94691414109E-4</v>
      </c>
      <c r="S561" s="18">
        <v>1.9099156453899999E-4</v>
      </c>
      <c r="T561" s="18">
        <v>1.8749414080799999E-4</v>
      </c>
      <c r="U561" s="18">
        <v>2.1376656690899999E-4</v>
      </c>
      <c r="V561" s="18">
        <v>2.0539906103299999E-4</v>
      </c>
      <c r="W561" s="18">
        <v>1.99441563622E-4</v>
      </c>
      <c r="X561" s="18">
        <v>1.95236235845E-4</v>
      </c>
      <c r="Y561" s="18">
        <v>1.92429282239E-4</v>
      </c>
      <c r="Z561" s="18">
        <v>1.8944006928099999E-4</v>
      </c>
      <c r="AA561" s="220">
        <v>1.8683107801499999E-4</v>
      </c>
      <c r="AB561" s="220">
        <v>1.8402649981600001E-4</v>
      </c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</row>
    <row r="562" spans="1:46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>
        <v>0</v>
      </c>
      <c r="N562" s="18">
        <v>0</v>
      </c>
      <c r="O562" s="18">
        <v>0</v>
      </c>
      <c r="P562" s="18">
        <v>1.04224569205E-4</v>
      </c>
      <c r="Q562" s="18">
        <v>1.0070831514999999E-4</v>
      </c>
      <c r="R562" s="18">
        <v>9.7345707053999995E-5</v>
      </c>
      <c r="S562" s="18">
        <v>9.5495782270000004E-5</v>
      </c>
      <c r="T562" s="18">
        <v>9.3747070403999995E-5</v>
      </c>
      <c r="U562" s="18">
        <v>9.1614242961E-5</v>
      </c>
      <c r="V562" s="18">
        <v>8.8028169013999998E-5</v>
      </c>
      <c r="W562" s="18">
        <v>8.5474955838000006E-5</v>
      </c>
      <c r="X562" s="18">
        <v>8.3672672505000006E-5</v>
      </c>
      <c r="Y562" s="18">
        <v>8.2469692388000002E-5</v>
      </c>
      <c r="Z562" s="18">
        <v>8.1188601120000005E-5</v>
      </c>
      <c r="AA562" s="220">
        <v>8.0070462006999997E-5</v>
      </c>
      <c r="AB562" s="220">
        <v>7.8868499921000001E-5</v>
      </c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</row>
    <row r="563" spans="1:46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>
        <v>0</v>
      </c>
      <c r="N563" s="18">
        <v>0</v>
      </c>
      <c r="O563" s="18">
        <v>0</v>
      </c>
      <c r="P563" s="18">
        <v>3.4741523067999997E-5</v>
      </c>
      <c r="Q563" s="18">
        <v>6.7138876767000005E-5</v>
      </c>
      <c r="R563" s="18">
        <v>6.4897138036000001E-5</v>
      </c>
      <c r="S563" s="18">
        <v>9.5495782270000004E-5</v>
      </c>
      <c r="T563" s="18">
        <v>9.3747070403999995E-5</v>
      </c>
      <c r="U563" s="18">
        <v>9.1614242961E-5</v>
      </c>
      <c r="V563" s="18">
        <v>1.17370892019E-4</v>
      </c>
      <c r="W563" s="18">
        <v>1.1396660778399999E-4</v>
      </c>
      <c r="X563" s="18">
        <v>1.1156356334E-4</v>
      </c>
      <c r="Y563" s="18">
        <v>1.37449487313E-4</v>
      </c>
      <c r="Z563" s="18">
        <v>1.35314335201E-4</v>
      </c>
      <c r="AA563" s="220">
        <v>1.6014092401300001E-4</v>
      </c>
      <c r="AB563" s="220">
        <v>1.57736999842E-4</v>
      </c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</row>
    <row r="564" spans="1:46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>
        <v>0</v>
      </c>
      <c r="N564" s="18">
        <v>0</v>
      </c>
      <c r="O564" s="18">
        <v>0</v>
      </c>
      <c r="P564" s="18">
        <v>1.04224569205E-4</v>
      </c>
      <c r="Q564" s="18">
        <v>1.0070831514999999E-4</v>
      </c>
      <c r="R564" s="18">
        <v>9.7345707053999995E-5</v>
      </c>
      <c r="S564" s="18">
        <v>9.5495782270000004E-5</v>
      </c>
      <c r="T564" s="18">
        <v>6.2498046936000005E-5</v>
      </c>
      <c r="U564" s="18">
        <v>6.1076161974000004E-5</v>
      </c>
      <c r="V564" s="18">
        <v>5.8685446009000001E-5</v>
      </c>
      <c r="W564" s="18">
        <v>5.6983303891999997E-5</v>
      </c>
      <c r="X564" s="18">
        <v>5.5781781670000002E-5</v>
      </c>
      <c r="Y564" s="18">
        <v>5.4979794925000001E-5</v>
      </c>
      <c r="Z564" s="18">
        <v>5.4125734080000001E-5</v>
      </c>
      <c r="AA564" s="220">
        <v>5.3380308003999998E-5</v>
      </c>
      <c r="AB564" s="220">
        <v>5.2578999947000003E-5</v>
      </c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</row>
    <row r="565" spans="1:46" ht="12.75" x14ac:dyDescent="0.2">
      <c r="A565" s="49" t="s">
        <v>854</v>
      </c>
      <c r="B565" s="50"/>
    </row>
    <row r="566" spans="1:46" x14ac:dyDescent="0.2">
      <c r="A566" s="16" t="s">
        <v>216</v>
      </c>
    </row>
    <row r="567" spans="1:46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>
        <v>1.802013554276E-3</v>
      </c>
      <c r="N567" s="18">
        <v>2.420025712773E-3</v>
      </c>
      <c r="O567" s="18">
        <v>1.8503065704020001E-3</v>
      </c>
      <c r="P567" s="18">
        <v>1.4280738418669999E-3</v>
      </c>
      <c r="Q567" s="18">
        <v>3.466962873203E-3</v>
      </c>
      <c r="R567" s="18">
        <v>1.8885126334979999E-3</v>
      </c>
      <c r="S567" s="18">
        <v>1.4696485623E-3</v>
      </c>
      <c r="T567" s="18">
        <v>1.5374960778159999E-3</v>
      </c>
      <c r="U567" s="18">
        <v>4.1484850347240001E-3</v>
      </c>
      <c r="V567" s="18">
        <v>1.6552376448330001E-3</v>
      </c>
      <c r="W567" s="18">
        <v>1.323131795432E-3</v>
      </c>
      <c r="X567" s="18">
        <v>2.1434413514960001E-3</v>
      </c>
      <c r="Y567" s="18">
        <v>6.6861679899699999E-4</v>
      </c>
      <c r="Z567" s="18">
        <v>1.5923566878979999E-3</v>
      </c>
      <c r="AA567" s="220">
        <v>1.9772481040089998E-3</v>
      </c>
      <c r="AB567" s="220">
        <v>9.3445467894799996E-4</v>
      </c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</row>
    <row r="568" spans="1:46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18">
        <v>0</v>
      </c>
      <c r="V568" s="18">
        <v>0</v>
      </c>
      <c r="W568" s="18">
        <v>0</v>
      </c>
      <c r="X568" s="18">
        <v>0</v>
      </c>
      <c r="Y568" s="18">
        <v>0</v>
      </c>
      <c r="Z568" s="18">
        <v>0</v>
      </c>
      <c r="AA568" s="220">
        <v>0</v>
      </c>
      <c r="AB568" s="220">
        <v>0</v>
      </c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</row>
    <row r="569" spans="1:46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>
        <v>1.049868766404E-2</v>
      </c>
      <c r="N569" s="18">
        <v>1.04741737881E-2</v>
      </c>
      <c r="O569" s="18">
        <v>1.0376229002650001E-2</v>
      </c>
      <c r="P569" s="18">
        <v>1.0449320794150001E-2</v>
      </c>
      <c r="Q569" s="18">
        <v>1.0299909118449999E-2</v>
      </c>
      <c r="R569" s="18">
        <v>1.0093774420420001E-2</v>
      </c>
      <c r="S569" s="18">
        <v>9.8722044728429999E-3</v>
      </c>
      <c r="T569" s="18">
        <v>9.8839033573889998E-3</v>
      </c>
      <c r="U569" s="18">
        <v>9.9256345645629997E-3</v>
      </c>
      <c r="V569" s="18">
        <v>9.6358477181370007E-3</v>
      </c>
      <c r="W569" s="18">
        <v>9.4057412414429997E-3</v>
      </c>
      <c r="X569" s="18">
        <v>9.1942352708920001E-3</v>
      </c>
      <c r="Y569" s="18">
        <v>1.0224265218E-2</v>
      </c>
      <c r="Z569" s="18">
        <v>1.180540303097E-2</v>
      </c>
      <c r="AA569" s="220">
        <v>1.324485373781E-2</v>
      </c>
      <c r="AB569" s="220">
        <v>1.56454411961E-2</v>
      </c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</row>
    <row r="570" spans="1:46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>
        <v>1.7824264504249999E-2</v>
      </c>
      <c r="N570" s="18">
        <v>1.780987672994E-2</v>
      </c>
      <c r="O570" s="18">
        <v>1.755977215833E-2</v>
      </c>
      <c r="P570" s="18">
        <v>1.7276210379660002E-2</v>
      </c>
      <c r="Q570" s="18">
        <v>1.7368474199740001E-2</v>
      </c>
      <c r="R570" s="18">
        <v>1.699661370148E-2</v>
      </c>
      <c r="S570" s="18">
        <v>1.6869009584659998E-2</v>
      </c>
      <c r="T570" s="18">
        <v>1.67555695011E-2</v>
      </c>
      <c r="U570" s="18">
        <v>1.6348103988690001E-2</v>
      </c>
      <c r="V570" s="18">
        <v>1.587254670135E-2</v>
      </c>
      <c r="W570" s="18">
        <v>1.570499913709E-2</v>
      </c>
      <c r="X570" s="18">
        <v>1.5596356149699999E-2</v>
      </c>
      <c r="Y570" s="18">
        <v>1.5461763476809999E-2</v>
      </c>
      <c r="Z570" s="18">
        <v>1.5841203602020001E-2</v>
      </c>
      <c r="AA570" s="220">
        <v>1.6765980498370001E-2</v>
      </c>
      <c r="AB570" s="220">
        <v>1.949005473235E-2</v>
      </c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</row>
    <row r="571" spans="1:46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>
        <v>1.512124417284E-2</v>
      </c>
      <c r="N571" s="18">
        <v>1.470921878545E-2</v>
      </c>
      <c r="O571" s="18">
        <v>1.5201538294089999E-2</v>
      </c>
      <c r="P571" s="18">
        <v>1.543016370603E-2</v>
      </c>
      <c r="Q571" s="18">
        <v>1.531522434279E-2</v>
      </c>
      <c r="R571" s="18">
        <v>1.523834331857E-2</v>
      </c>
      <c r="S571" s="18">
        <v>1.5271565495210001E-2</v>
      </c>
      <c r="T571" s="18">
        <v>1.5249450894260001E-2</v>
      </c>
      <c r="U571" s="18">
        <v>1.542621842542E-2</v>
      </c>
      <c r="V571" s="18">
        <v>1.5429179475050001E-2</v>
      </c>
      <c r="W571" s="18">
        <v>1.5216015647470001E-2</v>
      </c>
      <c r="X571" s="18">
        <v>1.53425275686E-2</v>
      </c>
      <c r="Y571" s="18">
        <v>1.5823930909599999E-2</v>
      </c>
      <c r="Z571" s="18">
        <v>1.592356687898E-2</v>
      </c>
      <c r="AA571" s="220">
        <v>1.6440953412779999E-2</v>
      </c>
      <c r="AB571" s="220">
        <v>1.6553197169940002E-2</v>
      </c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</row>
    <row r="572" spans="1:46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>
        <v>2.36612214518E-2</v>
      </c>
      <c r="N572" s="18">
        <v>2.321712168192E-2</v>
      </c>
      <c r="O572" s="18">
        <v>2.340093603744E-2</v>
      </c>
      <c r="P572" s="18">
        <v>2.3267154301639999E-2</v>
      </c>
      <c r="Q572" s="18">
        <v>2.2619408260119999E-2</v>
      </c>
      <c r="R572" s="18">
        <v>2.2694712164629999E-2</v>
      </c>
      <c r="S572" s="18">
        <v>2.2939297124600001E-2</v>
      </c>
      <c r="T572" s="18">
        <v>2.2905553812360001E-2</v>
      </c>
      <c r="U572" s="18">
        <v>2.2586196300169999E-2</v>
      </c>
      <c r="V572" s="18">
        <v>2.2109245684559999E-2</v>
      </c>
      <c r="W572" s="18">
        <v>2.2004257032729999E-2</v>
      </c>
      <c r="X572" s="18">
        <v>2.1660038920380001E-2</v>
      </c>
      <c r="Y572" s="18">
        <v>2.1841482100569999E-2</v>
      </c>
      <c r="Z572" s="18">
        <v>2.1798813968810001E-2</v>
      </c>
      <c r="AA572" s="220">
        <v>2.2345612134339998E-2</v>
      </c>
      <c r="AB572" s="220">
        <v>2.2507008410089999E-2</v>
      </c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</row>
    <row r="573" spans="1:46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>
        <v>3.2632115015469997E-2</v>
      </c>
      <c r="N573" s="18">
        <v>3.198971489072E-2</v>
      </c>
      <c r="O573" s="18">
        <v>3.2471066284509999E-2</v>
      </c>
      <c r="P573" s="18">
        <v>3.2915360501569998E-2</v>
      </c>
      <c r="Q573" s="18">
        <v>3.3558854219259998E-2</v>
      </c>
      <c r="R573" s="18">
        <v>3.405834852826E-2</v>
      </c>
      <c r="S573" s="18">
        <v>3.4504792332270003E-2</v>
      </c>
      <c r="T573" s="18">
        <v>3.5017257609040002E-2</v>
      </c>
      <c r="U573" s="18">
        <v>3.5246758035770001E-2</v>
      </c>
      <c r="V573" s="18">
        <v>3.4612201466069997E-2</v>
      </c>
      <c r="W573" s="18">
        <v>3.4372662946560002E-2</v>
      </c>
      <c r="X573" s="18">
        <v>3.4492483853679999E-2</v>
      </c>
      <c r="Y573" s="18">
        <v>3.4545201281519999E-2</v>
      </c>
      <c r="Z573" s="18">
        <v>3.4729848451569997E-2</v>
      </c>
      <c r="AA573" s="220">
        <v>3.5075839653300002E-2</v>
      </c>
      <c r="AB573" s="220">
        <v>3.5535976505140003E-2</v>
      </c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</row>
    <row r="574" spans="1:46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>
        <v>2.7970384298980001E-2</v>
      </c>
      <c r="N574" s="18">
        <v>2.7905921500420001E-2</v>
      </c>
      <c r="O574" s="18">
        <v>2.8153684286910001E-2</v>
      </c>
      <c r="P574" s="18">
        <v>2.7655869035180001E-2</v>
      </c>
      <c r="Q574" s="18">
        <v>2.712982597866E-2</v>
      </c>
      <c r="R574" s="18">
        <v>2.6829903620730001E-2</v>
      </c>
      <c r="S574" s="18">
        <v>2.6581469648560001E-2</v>
      </c>
      <c r="T574" s="18">
        <v>2.616881079385E-2</v>
      </c>
      <c r="U574" s="18">
        <v>2.5843525290389999E-2</v>
      </c>
      <c r="V574" s="18">
        <v>2.5803972570350001E-2</v>
      </c>
      <c r="W574" s="18">
        <v>2.5398377725360001E-2</v>
      </c>
      <c r="X574" s="18">
        <v>2.5100826353049999E-2</v>
      </c>
      <c r="Y574" s="18">
        <v>2.4933834795930001E-2</v>
      </c>
      <c r="Z574" s="18">
        <v>2.4846255216339999E-2</v>
      </c>
      <c r="AA574" s="220">
        <v>2.478331527627E-2</v>
      </c>
      <c r="AB574" s="220">
        <v>2.4589507408889998E-2</v>
      </c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</row>
    <row r="575" spans="1:46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>
        <v>1.382849531868E-2</v>
      </c>
      <c r="N575" s="18">
        <v>1.387733494668E-2</v>
      </c>
      <c r="O575" s="18">
        <v>1.440336683235E-2</v>
      </c>
      <c r="P575" s="18">
        <v>1.442006269592E-2</v>
      </c>
      <c r="Q575" s="18">
        <v>1.40024908277E-2</v>
      </c>
      <c r="R575" s="18">
        <v>1.40661630633E-2</v>
      </c>
      <c r="S575" s="18">
        <v>1.4153354632589999E-2</v>
      </c>
      <c r="T575" s="18">
        <v>1.4025729526199999E-2</v>
      </c>
      <c r="U575" s="18">
        <v>1.401266056174E-2</v>
      </c>
      <c r="V575" s="18">
        <v>1.377394183022E-2</v>
      </c>
      <c r="W575" s="18">
        <v>1.369153770926E-2</v>
      </c>
      <c r="X575" s="18">
        <v>1.3791352906339999E-2</v>
      </c>
      <c r="Y575" s="18">
        <v>1.3873798579189999E-2</v>
      </c>
      <c r="Z575" s="18">
        <v>1.400175708324E-2</v>
      </c>
      <c r="AA575" s="220">
        <v>1.449079089924E-2</v>
      </c>
      <c r="AB575" s="220">
        <v>1.4604191696700001E-2</v>
      </c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</row>
    <row r="576" spans="1:46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>
        <v>2.8127081129780001E-2</v>
      </c>
      <c r="N576" s="18">
        <v>2.779248279513E-2</v>
      </c>
      <c r="O576" s="18">
        <v>2.8298806370860002E-2</v>
      </c>
      <c r="P576" s="18">
        <v>2.8665970045280001E-2</v>
      </c>
      <c r="Q576" s="18">
        <v>2.817328082399E-2</v>
      </c>
      <c r="R576" s="18">
        <v>2.81323261266E-2</v>
      </c>
      <c r="S576" s="18">
        <v>2.7923322683709999E-2</v>
      </c>
      <c r="T576" s="18">
        <v>2.7831816755570001E-2</v>
      </c>
      <c r="U576" s="18">
        <v>2.7656566898160002E-2</v>
      </c>
      <c r="V576" s="18">
        <v>2.71931898794E-2</v>
      </c>
      <c r="W576" s="18">
        <v>2.6836564459530001E-2</v>
      </c>
      <c r="X576" s="18">
        <v>2.670840736667E-2</v>
      </c>
      <c r="Y576" s="18">
        <v>2.691182615963E-2</v>
      </c>
      <c r="Z576" s="18">
        <v>2.7481880079070001E-2</v>
      </c>
      <c r="AA576" s="220">
        <v>2.8331527627299999E-2</v>
      </c>
      <c r="AB576" s="220">
        <v>2.8807902816710002E-2</v>
      </c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</row>
    <row r="577" spans="1:46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>
        <v>2.4327182982719998E-2</v>
      </c>
      <c r="N577" s="18">
        <v>2.4351508734780002E-2</v>
      </c>
      <c r="O577" s="18">
        <v>2.4126546457210001E-2</v>
      </c>
      <c r="P577" s="18">
        <v>2.3789620341339999E-2</v>
      </c>
      <c r="Q577" s="18">
        <v>2.3561883604300001E-2</v>
      </c>
      <c r="R577" s="18">
        <v>2.3736650169310002E-2</v>
      </c>
      <c r="S577" s="18">
        <v>2.3929712460059999E-2</v>
      </c>
      <c r="T577" s="18">
        <v>2.35017257609E-2</v>
      </c>
      <c r="U577" s="18">
        <v>2.353881138221E-2</v>
      </c>
      <c r="V577" s="18">
        <v>2.3202884842749998E-2</v>
      </c>
      <c r="W577" s="18">
        <v>2.2924696542600001E-2</v>
      </c>
      <c r="X577" s="18">
        <v>2.2675353244780001E-2</v>
      </c>
      <c r="Y577" s="18">
        <v>2.2760830199190001E-2</v>
      </c>
      <c r="Z577" s="18">
        <v>2.275971886668E-2</v>
      </c>
      <c r="AA577" s="220">
        <v>2.310400866739E-2</v>
      </c>
      <c r="AB577" s="220">
        <v>2.341476438393E-2</v>
      </c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</row>
    <row r="578" spans="1:46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>
        <v>6.7379637246839999E-2</v>
      </c>
      <c r="N578" s="18">
        <v>6.7193526431219994E-2</v>
      </c>
      <c r="O578" s="18">
        <v>6.7336646954249998E-2</v>
      </c>
      <c r="P578" s="18">
        <v>6.5830721003130005E-2</v>
      </c>
      <c r="Q578" s="18">
        <v>6.5030798747850005E-2</v>
      </c>
      <c r="R578" s="18">
        <v>6.4469914040110002E-2</v>
      </c>
      <c r="S578" s="18">
        <v>6.4376996805109998E-2</v>
      </c>
      <c r="T578" s="18">
        <v>6.4355192971449995E-2</v>
      </c>
      <c r="U578" s="18">
        <v>6.3825210497199997E-2</v>
      </c>
      <c r="V578" s="18">
        <v>6.3135493024360001E-2</v>
      </c>
      <c r="W578" s="18">
        <v>6.2561122936200003E-2</v>
      </c>
      <c r="X578" s="18">
        <v>6.2385424598810003E-2</v>
      </c>
      <c r="Y578" s="18">
        <v>6.2432093606349999E-2</v>
      </c>
      <c r="Z578" s="18">
        <v>6.2156819679329997E-2</v>
      </c>
      <c r="AA578" s="220">
        <v>6.2323943661969999E-2</v>
      </c>
      <c r="AB578" s="220">
        <v>6.2047790682150002E-2</v>
      </c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</row>
    <row r="579" spans="1:46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>
        <v>5.9270576252600002E-2</v>
      </c>
      <c r="N579" s="18">
        <v>5.8761249338269997E-2</v>
      </c>
      <c r="O579" s="18">
        <v>5.8339077749160001E-2</v>
      </c>
      <c r="P579" s="18">
        <v>5.7784743991639999E-2</v>
      </c>
      <c r="Q579" s="18">
        <v>5.7390016493319998E-2</v>
      </c>
      <c r="R579" s="18">
        <v>5.7599635321700003E-2</v>
      </c>
      <c r="S579" s="18">
        <v>5.7220447284350003E-2</v>
      </c>
      <c r="T579" s="18">
        <v>5.6918732350169997E-2</v>
      </c>
      <c r="U579" s="18">
        <v>5.6480855509799997E-2</v>
      </c>
      <c r="V579" s="18">
        <v>5.5923386143300002E-2</v>
      </c>
      <c r="W579" s="18">
        <v>5.531266179601E-2</v>
      </c>
      <c r="X579" s="18">
        <v>5.4939786219930002E-2</v>
      </c>
      <c r="Y579" s="18">
        <v>5.5133026883970003E-2</v>
      </c>
      <c r="Z579" s="18">
        <v>5.5128486712059999E-2</v>
      </c>
      <c r="AA579" s="220">
        <v>5.5037919826650003E-2</v>
      </c>
      <c r="AB579" s="220">
        <v>5.4972633827260003E-2</v>
      </c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</row>
    <row r="580" spans="1:46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>
        <v>0.13229129940850001</v>
      </c>
      <c r="N580" s="18">
        <v>0.1327610980867</v>
      </c>
      <c r="O580" s="18">
        <v>0.13249646264920001</v>
      </c>
      <c r="P580" s="18">
        <v>0.13291536050159999</v>
      </c>
      <c r="Q580" s="18">
        <v>0.1320811875189</v>
      </c>
      <c r="R580" s="18">
        <v>0.13222844490749999</v>
      </c>
      <c r="S580" s="18">
        <v>0.1323003194888</v>
      </c>
      <c r="T580" s="18">
        <v>0.1318481330405</v>
      </c>
      <c r="U580" s="18">
        <v>0.13130723372870001</v>
      </c>
      <c r="V580" s="18">
        <v>0.13114802553800001</v>
      </c>
      <c r="W580" s="18">
        <v>0.13064488293160001</v>
      </c>
      <c r="X580" s="18">
        <v>0.1295371858871</v>
      </c>
      <c r="Y580" s="18">
        <v>0.1290430422064</v>
      </c>
      <c r="Z580" s="18">
        <v>0.1276356248627</v>
      </c>
      <c r="AA580" s="220">
        <v>0.12589382448540001</v>
      </c>
      <c r="AB580" s="220">
        <v>0.1247630489921</v>
      </c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</row>
    <row r="581" spans="1:46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>
        <v>0.1045951345634</v>
      </c>
      <c r="N581" s="18">
        <v>0.10640550555849999</v>
      </c>
      <c r="O581" s="18">
        <v>0.1056125965969</v>
      </c>
      <c r="P581" s="18">
        <v>0.1061650992685</v>
      </c>
      <c r="Q581" s="18">
        <v>0.1058601770507</v>
      </c>
      <c r="R581" s="18">
        <v>0.10617999479030001</v>
      </c>
      <c r="S581" s="18">
        <v>0.106517571885</v>
      </c>
      <c r="T581" s="18">
        <v>0.1062127392532</v>
      </c>
      <c r="U581" s="18">
        <v>0.1063548644828</v>
      </c>
      <c r="V581" s="18">
        <v>0.10549184204299999</v>
      </c>
      <c r="W581" s="18">
        <v>0.105361560145</v>
      </c>
      <c r="X581" s="18">
        <v>0.1049440166963</v>
      </c>
      <c r="Y581" s="18">
        <v>0.1041927845104</v>
      </c>
      <c r="Z581" s="18">
        <v>0.1033659125851</v>
      </c>
      <c r="AA581" s="220">
        <v>0.1024918743229</v>
      </c>
      <c r="AB581" s="220">
        <v>0.10148177813379999</v>
      </c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</row>
    <row r="582" spans="1:46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>
        <v>6.5185881615539995E-2</v>
      </c>
      <c r="N582" s="18">
        <v>6.5302881343110006E-2</v>
      </c>
      <c r="O582" s="18">
        <v>6.479701048507E-2</v>
      </c>
      <c r="P582" s="18">
        <v>6.4855451062349995E-2</v>
      </c>
      <c r="Q582" s="18">
        <v>6.4593220909490004E-2</v>
      </c>
      <c r="R582" s="18">
        <v>6.4632716853349995E-2</v>
      </c>
      <c r="S582" s="18">
        <v>6.4824281150160007E-2</v>
      </c>
      <c r="T582" s="18">
        <v>6.4355192971449995E-2</v>
      </c>
      <c r="U582" s="18">
        <v>6.4193964722510002E-2</v>
      </c>
      <c r="V582" s="18">
        <v>6.4702057223930007E-2</v>
      </c>
      <c r="W582" s="18">
        <v>6.4574584364030005E-2</v>
      </c>
      <c r="X582" s="18">
        <v>6.4472459598949997E-2</v>
      </c>
      <c r="Y582" s="18">
        <v>6.4437944003340006E-2</v>
      </c>
      <c r="Z582" s="18">
        <v>6.4353173731609994E-2</v>
      </c>
      <c r="AA582" s="220">
        <v>6.3353196099669995E-2</v>
      </c>
      <c r="AB582" s="220">
        <v>6.2822053130419997E-2</v>
      </c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</row>
    <row r="583" spans="1:46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>
        <v>0.31543072041370002</v>
      </c>
      <c r="N583" s="18">
        <v>0.31513272328519998</v>
      </c>
      <c r="O583" s="18">
        <v>0.3150237637412</v>
      </c>
      <c r="P583" s="18">
        <v>0.3153953326367</v>
      </c>
      <c r="Q583" s="18">
        <v>0.3165370763068</v>
      </c>
      <c r="R583" s="18">
        <v>0.3167491534254</v>
      </c>
      <c r="S583" s="18">
        <v>0.31623003194889998</v>
      </c>
      <c r="T583" s="18">
        <v>0.31772827110129997</v>
      </c>
      <c r="U583" s="18">
        <v>0.31682133857779998</v>
      </c>
      <c r="V583" s="18">
        <v>0.32454480964769999</v>
      </c>
      <c r="W583" s="18">
        <v>0.32879825116490002</v>
      </c>
      <c r="X583" s="18">
        <v>0.33079504752240002</v>
      </c>
      <c r="Y583" s="18">
        <v>0.33099317453679999</v>
      </c>
      <c r="Z583" s="18">
        <v>0.3284372940918</v>
      </c>
      <c r="AA583" s="220">
        <v>0.3256229685807</v>
      </c>
      <c r="AB583" s="220">
        <v>0.32326792150580003</v>
      </c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</row>
    <row r="584" spans="1:46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>
        <v>2.0879852704979999E-2</v>
      </c>
      <c r="N584" s="18">
        <v>2.0872721772670001E-2</v>
      </c>
      <c r="O584" s="18">
        <v>2.1187824257159999E-2</v>
      </c>
      <c r="P584" s="18">
        <v>2.1142459073490001E-2</v>
      </c>
      <c r="Q584" s="18">
        <v>2.1407654246190001E-2</v>
      </c>
      <c r="R584" s="18">
        <v>2.1587653034640001E-2</v>
      </c>
      <c r="S584" s="18">
        <v>2.156549520767E-2</v>
      </c>
      <c r="T584" s="18">
        <v>2.1775964857230001E-2</v>
      </c>
      <c r="U584" s="18">
        <v>2.2002335443429999E-2</v>
      </c>
      <c r="V584" s="18">
        <v>2.1843225348779999E-2</v>
      </c>
      <c r="W584" s="18">
        <v>2.1946729563370002E-2</v>
      </c>
      <c r="X584" s="18">
        <v>2.211128973122E-2</v>
      </c>
      <c r="Y584" s="18">
        <v>2.2454380832989999E-2</v>
      </c>
      <c r="Z584" s="18">
        <v>2.3336261805400001E-2</v>
      </c>
      <c r="AA584" s="220">
        <v>2.3618634886240001E-2</v>
      </c>
      <c r="AB584" s="220">
        <v>2.362835402483E-2</v>
      </c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</row>
    <row r="585" spans="1:46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>
        <v>2.248599522075E-2</v>
      </c>
      <c r="N585" s="18">
        <v>2.2347424941389998E-2</v>
      </c>
      <c r="O585" s="18">
        <v>2.2602764575699999E-2</v>
      </c>
      <c r="P585" s="18">
        <v>2.31626610937E-2</v>
      </c>
      <c r="Q585" s="18">
        <v>2.3528223770570001E-2</v>
      </c>
      <c r="R585" s="18">
        <v>2.4159937483720001E-2</v>
      </c>
      <c r="S585" s="18">
        <v>2.4313099041529999E-2</v>
      </c>
      <c r="T585" s="18">
        <v>2.4505804832129999E-2</v>
      </c>
      <c r="U585" s="18">
        <v>2.4767992133240001E-2</v>
      </c>
      <c r="V585" s="18">
        <v>2.468077559707E-2</v>
      </c>
      <c r="W585" s="18">
        <v>2.4592993154230001E-2</v>
      </c>
      <c r="X585" s="18">
        <v>2.4677778717879999E-2</v>
      </c>
      <c r="Y585" s="18">
        <v>2.4710962529599999E-2</v>
      </c>
      <c r="Z585" s="18">
        <v>2.531298045245E-2</v>
      </c>
      <c r="AA585" s="220">
        <v>2.5568797399780002E-2</v>
      </c>
      <c r="AB585" s="220">
        <v>2.547056467761E-2</v>
      </c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</row>
    <row r="586" spans="1:46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>
        <v>8.8533709405730007E-3</v>
      </c>
      <c r="N586" s="18">
        <v>8.7725932088029996E-3</v>
      </c>
      <c r="O586" s="18">
        <v>8.8887276421290001E-3</v>
      </c>
      <c r="P586" s="18">
        <v>9.3347265761059995E-3</v>
      </c>
      <c r="Q586" s="18">
        <v>9.7613517789219995E-3</v>
      </c>
      <c r="R586" s="18">
        <v>9.9960927324820002E-3</v>
      </c>
      <c r="S586" s="18">
        <v>1.051118210863E-2</v>
      </c>
      <c r="T586" s="18">
        <v>1.0856604957639999E-2</v>
      </c>
      <c r="U586" s="18">
        <v>1.0878249646609999E-2</v>
      </c>
      <c r="V586" s="18">
        <v>1.075904469142E-2</v>
      </c>
      <c r="W586" s="18">
        <v>1.0901455444969999E-2</v>
      </c>
      <c r="X586" s="18">
        <v>1.1027441689929999E-2</v>
      </c>
      <c r="Y586" s="18">
        <v>1.117147234991E-2</v>
      </c>
      <c r="Z586" s="18">
        <v>1.109158796398E-2</v>
      </c>
      <c r="AA586" s="220">
        <v>1.099674972914E-2</v>
      </c>
      <c r="AB586" s="220">
        <v>1.097316780136E-2</v>
      </c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</row>
    <row r="587" spans="1:46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>
        <v>5.9153053629489999E-3</v>
      </c>
      <c r="N587" s="18">
        <v>5.8988126748850001E-3</v>
      </c>
      <c r="O587" s="18">
        <v>5.877444400102E-3</v>
      </c>
      <c r="P587" s="18">
        <v>6.0606060606059999E-3</v>
      </c>
      <c r="Q587" s="18">
        <v>6.1934094045580004E-3</v>
      </c>
      <c r="R587" s="18">
        <v>6.3818702787179996E-3</v>
      </c>
      <c r="S587" s="18">
        <v>6.3578274760379997E-3</v>
      </c>
      <c r="T587" s="18">
        <v>6.2754941951680002E-3</v>
      </c>
      <c r="U587" s="18">
        <v>6.2688218302499998E-3</v>
      </c>
      <c r="V587" s="18">
        <v>6.1184677228660004E-3</v>
      </c>
      <c r="W587" s="18">
        <v>6.0979117528620003E-3</v>
      </c>
      <c r="X587" s="18">
        <v>6.0918859463579998E-3</v>
      </c>
      <c r="Y587" s="18">
        <v>6.017551190974E-3</v>
      </c>
      <c r="Z587" s="18">
        <v>5.9850647924450003E-3</v>
      </c>
      <c r="AA587" s="220">
        <v>6.0671722643549997E-3</v>
      </c>
      <c r="AB587" s="220">
        <v>5.9805099452680003E-3</v>
      </c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</row>
    <row r="588" spans="1:46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>
        <v>0</v>
      </c>
      <c r="N588" s="18">
        <v>0</v>
      </c>
      <c r="O588" s="18">
        <v>0</v>
      </c>
      <c r="P588" s="18">
        <v>1.3235806339249999E-3</v>
      </c>
      <c r="Q588" s="18">
        <v>1.3127335150960001E-3</v>
      </c>
      <c r="R588" s="18">
        <v>1.465225319094E-3</v>
      </c>
      <c r="S588" s="18">
        <v>1.4376996805109999E-3</v>
      </c>
      <c r="T588" s="18">
        <v>1.50611860684E-3</v>
      </c>
      <c r="U588" s="18">
        <v>1.567205457563E-3</v>
      </c>
      <c r="V588" s="18">
        <v>1.566564199574E-3</v>
      </c>
      <c r="W588" s="18">
        <v>1.5532416728990001E-3</v>
      </c>
      <c r="X588" s="18">
        <v>1.5229714865889999E-3</v>
      </c>
      <c r="Y588" s="18">
        <v>1.5601058643269999E-3</v>
      </c>
      <c r="Z588" s="18">
        <v>1.6472655392050001E-3</v>
      </c>
      <c r="AA588" s="220">
        <v>1.6522210184179999E-3</v>
      </c>
      <c r="AB588" s="220">
        <v>1.7087171272190001E-3</v>
      </c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</row>
    <row r="589" spans="1:46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>
        <v>0</v>
      </c>
      <c r="N589" s="18">
        <v>0</v>
      </c>
      <c r="O589" s="18">
        <v>0</v>
      </c>
      <c r="P589" s="18">
        <v>3.4831069313800002E-4</v>
      </c>
      <c r="Q589" s="18">
        <v>3.3659833720399998E-4</v>
      </c>
      <c r="R589" s="18">
        <v>3.5816618911200003E-4</v>
      </c>
      <c r="S589" s="18">
        <v>3.51437699681E-4</v>
      </c>
      <c r="T589" s="18">
        <v>3.4515218073400002E-4</v>
      </c>
      <c r="U589" s="18">
        <v>3.3802470653299999E-4</v>
      </c>
      <c r="V589" s="18">
        <v>3.2513596594899998E-4</v>
      </c>
      <c r="W589" s="18">
        <v>3.1640108151600001E-4</v>
      </c>
      <c r="X589" s="18">
        <v>3.3843810813100002E-4</v>
      </c>
      <c r="Y589" s="18">
        <v>3.3430839949899997E-4</v>
      </c>
      <c r="Z589" s="18">
        <v>3.2945310784100002E-4</v>
      </c>
      <c r="AA589" s="220">
        <v>3.2502708559000002E-4</v>
      </c>
      <c r="AB589" s="220">
        <v>3.2038446135399998E-4</v>
      </c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</row>
    <row r="590" spans="1:46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>
        <v>0</v>
      </c>
      <c r="N590" s="18">
        <v>0</v>
      </c>
      <c r="O590" s="18">
        <v>0</v>
      </c>
      <c r="P590" s="18">
        <v>1.3932427725499999E-4</v>
      </c>
      <c r="Q590" s="18">
        <v>2.0195900232300001E-4</v>
      </c>
      <c r="R590" s="18">
        <v>1.9536337587900001E-4</v>
      </c>
      <c r="S590" s="18">
        <v>1.9169329073500001E-4</v>
      </c>
      <c r="T590" s="18">
        <v>1.88264825855E-4</v>
      </c>
      <c r="U590" s="18">
        <v>2.1510663143000001E-4</v>
      </c>
      <c r="V590" s="18">
        <v>2.06904705604E-4</v>
      </c>
      <c r="W590" s="18">
        <v>2.01346142783E-4</v>
      </c>
      <c r="X590" s="18">
        <v>1.9742222974300001E-4</v>
      </c>
      <c r="Y590" s="18">
        <v>1.95013233041E-4</v>
      </c>
      <c r="Z590" s="18">
        <v>1.9218097957400001E-4</v>
      </c>
      <c r="AA590" s="220">
        <v>1.8959913326100001E-4</v>
      </c>
      <c r="AB590" s="220">
        <v>1.8689093579000001E-4</v>
      </c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</row>
    <row r="591" spans="1:46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>
        <v>0</v>
      </c>
      <c r="N591" s="18">
        <v>0</v>
      </c>
      <c r="O591" s="18">
        <v>0</v>
      </c>
      <c r="P591" s="18">
        <v>1.0449320794099999E-4</v>
      </c>
      <c r="Q591" s="18">
        <v>1.00979501161E-4</v>
      </c>
      <c r="R591" s="18">
        <v>9.7681687939999998E-5</v>
      </c>
      <c r="S591" s="18">
        <v>9.5846645366999997E-5</v>
      </c>
      <c r="T591" s="18">
        <v>9.4132412928000006E-5</v>
      </c>
      <c r="U591" s="18">
        <v>9.2188556327000003E-5</v>
      </c>
      <c r="V591" s="18">
        <v>8.8673445258999995E-5</v>
      </c>
      <c r="W591" s="18">
        <v>8.6291204050000005E-5</v>
      </c>
      <c r="X591" s="18">
        <v>8.4609527032999994E-5</v>
      </c>
      <c r="Y591" s="18">
        <v>8.3577099874999997E-5</v>
      </c>
      <c r="Z591" s="18">
        <v>8.2363276960000002E-5</v>
      </c>
      <c r="AA591" s="220">
        <v>8.1256771397999997E-5</v>
      </c>
      <c r="AB591" s="220">
        <v>8.0096115338000002E-5</v>
      </c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</row>
    <row r="592" spans="1:46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>
        <v>0</v>
      </c>
      <c r="N592" s="18">
        <v>0</v>
      </c>
      <c r="O592" s="18">
        <v>0</v>
      </c>
      <c r="P592" s="18">
        <v>3.4831069314E-5</v>
      </c>
      <c r="Q592" s="18">
        <v>6.7319667440999994E-5</v>
      </c>
      <c r="R592" s="18">
        <v>6.5121125293000003E-5</v>
      </c>
      <c r="S592" s="18">
        <v>9.5846645366999997E-5</v>
      </c>
      <c r="T592" s="18">
        <v>9.4132412928000006E-5</v>
      </c>
      <c r="U592" s="18">
        <v>9.2188556327000003E-5</v>
      </c>
      <c r="V592" s="18">
        <v>1.1823126034499999E-4</v>
      </c>
      <c r="W592" s="18">
        <v>1.15054938733E-4</v>
      </c>
      <c r="X592" s="18">
        <v>1.1281270271E-4</v>
      </c>
      <c r="Y592" s="18">
        <v>1.39295166458E-4</v>
      </c>
      <c r="Z592" s="18">
        <v>1.09817702614E-4</v>
      </c>
      <c r="AA592" s="220">
        <v>1.6251354279500001E-4</v>
      </c>
      <c r="AB592" s="220">
        <v>1.6019223067699999E-4</v>
      </c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</row>
    <row r="593" spans="1:46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>
        <v>0</v>
      </c>
      <c r="N593" s="18">
        <v>0</v>
      </c>
      <c r="O593" s="18">
        <v>0</v>
      </c>
      <c r="P593" s="18">
        <v>1.0449320794099999E-4</v>
      </c>
      <c r="Q593" s="18">
        <v>1.00979501161E-4</v>
      </c>
      <c r="R593" s="18">
        <v>9.7681687939999998E-5</v>
      </c>
      <c r="S593" s="18">
        <v>9.5846645366999997E-5</v>
      </c>
      <c r="T593" s="18">
        <v>6.2754941952000004E-5</v>
      </c>
      <c r="U593" s="18">
        <v>6.1459037550999998E-5</v>
      </c>
      <c r="V593" s="18">
        <v>5.9115630172999997E-5</v>
      </c>
      <c r="W593" s="18">
        <v>5.7527469366999999E-5</v>
      </c>
      <c r="X593" s="18">
        <v>5.6406351355000001E-5</v>
      </c>
      <c r="Y593" s="18">
        <v>5.5718066583000002E-5</v>
      </c>
      <c r="Z593" s="18">
        <v>5.4908851307000002E-5</v>
      </c>
      <c r="AA593" s="220">
        <v>5.4171180932000001E-5</v>
      </c>
      <c r="AB593" s="220">
        <v>5.3397410225999997E-5</v>
      </c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</row>
    <row r="594" spans="1:46" ht="12.75" x14ac:dyDescent="0.2">
      <c r="A594" s="49" t="s">
        <v>837</v>
      </c>
      <c r="B594" s="50"/>
    </row>
    <row r="595" spans="1:46" ht="12.75" x14ac:dyDescent="0.2">
      <c r="A595" s="28" t="s">
        <v>863</v>
      </c>
      <c r="B595" s="50"/>
    </row>
    <row r="596" spans="1:46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224">
        <v>0</v>
      </c>
      <c r="AB596" s="224">
        <v>0</v>
      </c>
    </row>
    <row r="597" spans="1:46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224">
        <v>0</v>
      </c>
      <c r="AB597" s="224">
        <v>0</v>
      </c>
    </row>
    <row r="598" spans="1:46" s="19" customFormat="1" x14ac:dyDescent="0.2">
      <c r="A598" s="28" t="s">
        <v>242</v>
      </c>
      <c r="B598" s="32"/>
      <c r="C598" s="19">
        <v>489.25</v>
      </c>
      <c r="D598" s="19">
        <v>5677.71</v>
      </c>
      <c r="E598" s="19">
        <v>11582.42</v>
      </c>
      <c r="F598" s="19">
        <v>14414.75</v>
      </c>
      <c r="G598" s="19">
        <v>16260.26</v>
      </c>
      <c r="H598" s="19">
        <v>17519.05</v>
      </c>
      <c r="I598" s="19">
        <v>20121.68</v>
      </c>
      <c r="J598" s="19">
        <v>22878.05</v>
      </c>
      <c r="K598" s="19">
        <v>25751.45</v>
      </c>
      <c r="L598" s="19">
        <v>27483.07</v>
      </c>
      <c r="M598" s="19">
        <v>31301</v>
      </c>
      <c r="N598" s="19">
        <v>32150.13</v>
      </c>
      <c r="O598" s="19">
        <v>33687.879999999997</v>
      </c>
      <c r="P598" s="19">
        <v>37563.449999999997</v>
      </c>
      <c r="Q598" s="19">
        <v>42074.46</v>
      </c>
      <c r="R598" s="19">
        <v>43544.54</v>
      </c>
      <c r="S598" s="19">
        <v>43334.92</v>
      </c>
      <c r="T598" s="19">
        <v>43539.67</v>
      </c>
      <c r="U598" s="19">
        <v>46532.21</v>
      </c>
      <c r="V598" s="19">
        <v>43821.59</v>
      </c>
      <c r="W598" s="19">
        <v>49218.63</v>
      </c>
      <c r="X598" s="19">
        <v>47387.74</v>
      </c>
      <c r="Y598" s="19">
        <v>55183.34</v>
      </c>
      <c r="Z598" s="19">
        <v>64078.77</v>
      </c>
      <c r="AA598" s="224">
        <v>72902.490000000005</v>
      </c>
      <c r="AB598" s="224">
        <v>86717.58</v>
      </c>
    </row>
    <row r="599" spans="1:46" s="19" customFormat="1" x14ac:dyDescent="0.2">
      <c r="A599" s="28" t="s">
        <v>243</v>
      </c>
      <c r="B599" s="32"/>
      <c r="C599" s="19">
        <v>1676.32</v>
      </c>
      <c r="D599" s="19">
        <v>25689.57</v>
      </c>
      <c r="E599" s="19">
        <v>47089.46</v>
      </c>
      <c r="F599" s="19">
        <v>54978.21</v>
      </c>
      <c r="G599" s="19">
        <v>63148.71</v>
      </c>
      <c r="H599" s="19">
        <v>78454.89</v>
      </c>
      <c r="I599" s="19">
        <v>83258.289999999994</v>
      </c>
      <c r="J599" s="19">
        <v>97575.16</v>
      </c>
      <c r="K599" s="19">
        <v>102855.39</v>
      </c>
      <c r="L599" s="19">
        <v>111115.27</v>
      </c>
      <c r="M599" s="19">
        <v>118586.98</v>
      </c>
      <c r="N599" s="19">
        <v>120322.38</v>
      </c>
      <c r="O599" s="19">
        <v>125156.28</v>
      </c>
      <c r="P599" s="19">
        <v>132331.01999999999</v>
      </c>
      <c r="Q599" s="19">
        <v>128697.24</v>
      </c>
      <c r="R599" s="19">
        <v>136274.54999999999</v>
      </c>
      <c r="S599" s="19">
        <v>146112.94</v>
      </c>
      <c r="T599" s="19">
        <v>151142.72</v>
      </c>
      <c r="U599" s="19">
        <v>149562.32</v>
      </c>
      <c r="V599" s="19">
        <v>155284.72</v>
      </c>
      <c r="W599" s="19">
        <v>161974.59</v>
      </c>
      <c r="X599" s="19">
        <v>158221.37</v>
      </c>
      <c r="Y599" s="19">
        <v>169792.24</v>
      </c>
      <c r="Z599" s="19">
        <v>167413.21</v>
      </c>
      <c r="AA599" s="224">
        <v>161162.66</v>
      </c>
      <c r="AB599" s="224">
        <v>198849.97</v>
      </c>
    </row>
    <row r="600" spans="1:46" s="19" customFormat="1" x14ac:dyDescent="0.2">
      <c r="A600" s="28" t="s">
        <v>244</v>
      </c>
      <c r="B600" s="32"/>
      <c r="C600" s="19">
        <v>2535.34</v>
      </c>
      <c r="D600" s="19">
        <v>22723.15</v>
      </c>
      <c r="E600" s="19">
        <v>45714.85</v>
      </c>
      <c r="F600" s="19">
        <v>54640.41</v>
      </c>
      <c r="G600" s="19">
        <v>67342.75</v>
      </c>
      <c r="H600" s="19">
        <v>95264.85</v>
      </c>
      <c r="I600" s="19">
        <v>106947.63</v>
      </c>
      <c r="J600" s="19">
        <v>117324.7</v>
      </c>
      <c r="K600" s="19">
        <v>120893.07</v>
      </c>
      <c r="L600" s="19">
        <v>119837.22</v>
      </c>
      <c r="M600" s="19">
        <v>142300.42000000001</v>
      </c>
      <c r="N600" s="19">
        <v>136434.49</v>
      </c>
      <c r="O600" s="19">
        <v>137976.63</v>
      </c>
      <c r="P600" s="19">
        <v>145847.42000000001</v>
      </c>
      <c r="Q600" s="19">
        <v>156336.66</v>
      </c>
      <c r="R600" s="19">
        <v>153666.28</v>
      </c>
      <c r="S600" s="19">
        <v>173556.5</v>
      </c>
      <c r="T600" s="19">
        <v>172237.47</v>
      </c>
      <c r="U600" s="19">
        <v>182214.29</v>
      </c>
      <c r="V600" s="19">
        <v>186907.48</v>
      </c>
      <c r="W600" s="19">
        <v>207130.4</v>
      </c>
      <c r="X600" s="19">
        <v>197161.83</v>
      </c>
      <c r="Y600" s="19">
        <v>217071.1</v>
      </c>
      <c r="Z600" s="19">
        <v>217659.2</v>
      </c>
      <c r="AA600" s="224">
        <v>233785.72</v>
      </c>
      <c r="AB600" s="224">
        <v>233634.09</v>
      </c>
    </row>
    <row r="601" spans="1:46" s="19" customFormat="1" x14ac:dyDescent="0.2">
      <c r="A601" s="28" t="s">
        <v>245</v>
      </c>
      <c r="B601" s="32"/>
      <c r="C601" s="19">
        <v>4293.62</v>
      </c>
      <c r="D601" s="19">
        <v>41606.35</v>
      </c>
      <c r="E601" s="19">
        <v>79658.42</v>
      </c>
      <c r="F601" s="19">
        <v>116001.72</v>
      </c>
      <c r="G601" s="19">
        <v>142695.49</v>
      </c>
      <c r="H601" s="19">
        <v>177017.48</v>
      </c>
      <c r="I601" s="19">
        <v>205300.74</v>
      </c>
      <c r="J601" s="19">
        <v>234268.33</v>
      </c>
      <c r="K601" s="19">
        <v>262117.38</v>
      </c>
      <c r="L601" s="19">
        <v>277525.21000000002</v>
      </c>
      <c r="M601" s="19">
        <v>312562.3</v>
      </c>
      <c r="N601" s="19">
        <v>316458.42</v>
      </c>
      <c r="O601" s="19">
        <v>311529.40000000002</v>
      </c>
      <c r="P601" s="19">
        <v>319043.11</v>
      </c>
      <c r="Q601" s="19">
        <v>335739.48</v>
      </c>
      <c r="R601" s="19">
        <v>344679.74</v>
      </c>
      <c r="S601" s="19">
        <v>380319.28</v>
      </c>
      <c r="T601" s="19">
        <v>403499</v>
      </c>
      <c r="U601" s="19">
        <v>418829.43</v>
      </c>
      <c r="V601" s="19">
        <v>412471.17</v>
      </c>
      <c r="W601" s="19">
        <v>415088.56</v>
      </c>
      <c r="X601" s="19">
        <v>427343.56</v>
      </c>
      <c r="Y601" s="19">
        <v>462034.42</v>
      </c>
      <c r="Z601" s="19">
        <v>460884.62</v>
      </c>
      <c r="AA601" s="224">
        <v>451561.94</v>
      </c>
      <c r="AB601" s="224">
        <v>484939.52000000002</v>
      </c>
    </row>
    <row r="602" spans="1:46" s="19" customFormat="1" x14ac:dyDescent="0.2">
      <c r="A602" s="28" t="s">
        <v>246</v>
      </c>
      <c r="B602" s="32"/>
      <c r="C602" s="19">
        <v>7656.72</v>
      </c>
      <c r="D602" s="19">
        <v>49623.18</v>
      </c>
      <c r="E602" s="19">
        <v>111158.51</v>
      </c>
      <c r="F602" s="19">
        <v>160732.89000000001</v>
      </c>
      <c r="G602" s="19">
        <v>187533.58</v>
      </c>
      <c r="H602" s="19">
        <v>216048.77</v>
      </c>
      <c r="I602" s="19">
        <v>240832.87</v>
      </c>
      <c r="J602" s="19">
        <v>283341.28000000003</v>
      </c>
      <c r="K602" s="19">
        <v>306198.53999999998</v>
      </c>
      <c r="L602" s="19">
        <v>340982.5</v>
      </c>
      <c r="M602" s="19">
        <v>403778.08</v>
      </c>
      <c r="N602" s="19">
        <v>383285</v>
      </c>
      <c r="O602" s="19">
        <v>387464.25</v>
      </c>
      <c r="P602" s="19">
        <v>422414.87</v>
      </c>
      <c r="Q602" s="19">
        <v>463035.56</v>
      </c>
      <c r="R602" s="19">
        <v>468595.81</v>
      </c>
      <c r="S602" s="19">
        <v>491972.45</v>
      </c>
      <c r="T602" s="19">
        <v>538671.38</v>
      </c>
      <c r="U602" s="19">
        <v>559220.59</v>
      </c>
      <c r="V602" s="19">
        <v>604616.25</v>
      </c>
      <c r="W602" s="19">
        <v>614237.44999999995</v>
      </c>
      <c r="X602" s="19">
        <v>638636.63</v>
      </c>
      <c r="Y602" s="19">
        <v>692804.91</v>
      </c>
      <c r="Z602" s="19">
        <v>647646.12</v>
      </c>
      <c r="AA602" s="224">
        <v>674468.33</v>
      </c>
      <c r="AB602" s="224">
        <v>717242.46</v>
      </c>
    </row>
    <row r="603" spans="1:46" s="19" customFormat="1" x14ac:dyDescent="0.2">
      <c r="A603" s="28" t="s">
        <v>247</v>
      </c>
      <c r="B603" s="32"/>
      <c r="C603" s="19">
        <v>2568.39</v>
      </c>
      <c r="D603" s="19">
        <v>70107.42</v>
      </c>
      <c r="E603" s="19">
        <v>129979.96</v>
      </c>
      <c r="F603" s="19">
        <v>197312.89</v>
      </c>
      <c r="G603" s="19">
        <v>212616.53</v>
      </c>
      <c r="H603" s="19">
        <v>257247.19</v>
      </c>
      <c r="I603" s="19">
        <v>268285.75</v>
      </c>
      <c r="J603" s="19">
        <v>327704.98</v>
      </c>
      <c r="K603" s="19">
        <v>335244.37</v>
      </c>
      <c r="L603" s="19">
        <v>345820.56</v>
      </c>
      <c r="M603" s="19">
        <v>410020.22</v>
      </c>
      <c r="N603" s="19">
        <v>406606.13</v>
      </c>
      <c r="O603" s="19">
        <v>405997.85</v>
      </c>
      <c r="P603" s="19">
        <v>420653.7</v>
      </c>
      <c r="Q603" s="19">
        <v>436884.17</v>
      </c>
      <c r="R603" s="19">
        <v>461678.5</v>
      </c>
      <c r="S603" s="19">
        <v>464096.91</v>
      </c>
      <c r="T603" s="19">
        <v>461863.45</v>
      </c>
      <c r="U603" s="19">
        <v>495146.52</v>
      </c>
      <c r="V603" s="19">
        <v>511929.55</v>
      </c>
      <c r="W603" s="19">
        <v>537408.31000000006</v>
      </c>
      <c r="X603" s="19">
        <v>540956.16000000003</v>
      </c>
      <c r="Y603" s="19">
        <v>596000.41</v>
      </c>
      <c r="Z603" s="19">
        <v>579223.30000000005</v>
      </c>
      <c r="AA603" s="224">
        <v>567914.85</v>
      </c>
      <c r="AB603" s="224">
        <v>581305.66</v>
      </c>
    </row>
    <row r="604" spans="1:46" s="19" customFormat="1" x14ac:dyDescent="0.2">
      <c r="A604" s="28" t="s">
        <v>248</v>
      </c>
      <c r="B604" s="32"/>
      <c r="C604" s="19">
        <v>1844.31</v>
      </c>
      <c r="D604" s="19">
        <v>31262.99</v>
      </c>
      <c r="E604" s="19">
        <v>69734.28</v>
      </c>
      <c r="F604" s="19">
        <v>97444.91</v>
      </c>
      <c r="G604" s="19">
        <v>132023.47</v>
      </c>
      <c r="H604" s="19">
        <v>161114.29999999999</v>
      </c>
      <c r="I604" s="19">
        <v>178149.4</v>
      </c>
      <c r="J604" s="19">
        <v>222574.8</v>
      </c>
      <c r="K604" s="19">
        <v>247469.92</v>
      </c>
      <c r="L604" s="19">
        <v>255141.07</v>
      </c>
      <c r="M604" s="19">
        <v>316396.19</v>
      </c>
      <c r="N604" s="19">
        <v>315151.63</v>
      </c>
      <c r="O604" s="19">
        <v>320463.69</v>
      </c>
      <c r="P604" s="19">
        <v>330538.11</v>
      </c>
      <c r="Q604" s="19">
        <v>365874.88</v>
      </c>
      <c r="R604" s="19">
        <v>391065.87</v>
      </c>
      <c r="S604" s="19">
        <v>420805.87</v>
      </c>
      <c r="T604" s="19">
        <v>438574.44</v>
      </c>
      <c r="U604" s="19">
        <v>451067.34</v>
      </c>
      <c r="V604" s="19">
        <v>480235.93</v>
      </c>
      <c r="W604" s="19">
        <v>476900.57</v>
      </c>
      <c r="X604" s="19">
        <v>481600.66</v>
      </c>
      <c r="Y604" s="19">
        <v>528112.15</v>
      </c>
      <c r="Z604" s="19">
        <v>514597.62</v>
      </c>
      <c r="AA604" s="224">
        <v>472780.76</v>
      </c>
      <c r="AB604" s="224">
        <v>507484</v>
      </c>
    </row>
    <row r="605" spans="1:46" s="19" customFormat="1" x14ac:dyDescent="0.2">
      <c r="A605" s="28" t="s">
        <v>249</v>
      </c>
      <c r="B605" s="32"/>
      <c r="C605" s="19">
        <v>14058.06</v>
      </c>
      <c r="D605" s="19">
        <v>64009.93</v>
      </c>
      <c r="E605" s="19">
        <v>167036.49</v>
      </c>
      <c r="F605" s="19">
        <v>253556.46</v>
      </c>
      <c r="G605" s="19">
        <v>304595.11</v>
      </c>
      <c r="H605" s="19">
        <v>384763.98</v>
      </c>
      <c r="I605" s="19">
        <v>419508.46</v>
      </c>
      <c r="J605" s="19">
        <v>480424.99</v>
      </c>
      <c r="K605" s="19">
        <v>521385.01</v>
      </c>
      <c r="L605" s="19">
        <v>557420.06999999995</v>
      </c>
      <c r="M605" s="19">
        <v>639556.06000000006</v>
      </c>
      <c r="N605" s="19">
        <v>645843.88</v>
      </c>
      <c r="O605" s="19">
        <v>646943.13</v>
      </c>
      <c r="P605" s="19">
        <v>705349.56</v>
      </c>
      <c r="Q605" s="19">
        <v>727796.18</v>
      </c>
      <c r="R605" s="19">
        <v>779378.46</v>
      </c>
      <c r="S605" s="19">
        <v>778110.14</v>
      </c>
      <c r="T605" s="19">
        <v>805895.78</v>
      </c>
      <c r="U605" s="19">
        <v>813377.07</v>
      </c>
      <c r="V605" s="19">
        <v>835587.22</v>
      </c>
      <c r="W605" s="19">
        <v>865945.49</v>
      </c>
      <c r="X605" s="19">
        <v>884126.6</v>
      </c>
      <c r="Y605" s="19">
        <v>927407.15</v>
      </c>
      <c r="Z605" s="19">
        <v>944827.16</v>
      </c>
      <c r="AA605" s="224">
        <v>910207.75</v>
      </c>
      <c r="AB605" s="224">
        <v>993403.59</v>
      </c>
    </row>
    <row r="606" spans="1:46" s="19" customFormat="1" x14ac:dyDescent="0.2">
      <c r="A606" s="28" t="s">
        <v>250</v>
      </c>
      <c r="B606" s="32"/>
      <c r="C606" s="19">
        <v>11324.38</v>
      </c>
      <c r="D606" s="19">
        <v>90712.48</v>
      </c>
      <c r="E606" s="19">
        <v>168965.8</v>
      </c>
      <c r="F606" s="19">
        <v>215649.16</v>
      </c>
      <c r="G606" s="19">
        <v>254875.06</v>
      </c>
      <c r="H606" s="19">
        <v>302509.11</v>
      </c>
      <c r="I606" s="19">
        <v>338077.19</v>
      </c>
      <c r="J606" s="19">
        <v>373978.94</v>
      </c>
      <c r="K606" s="19">
        <v>398611.53</v>
      </c>
      <c r="L606" s="19">
        <v>404560.76</v>
      </c>
      <c r="M606" s="19">
        <v>459384.77</v>
      </c>
      <c r="N606" s="19">
        <v>471445.39</v>
      </c>
      <c r="O606" s="19">
        <v>486362.82</v>
      </c>
      <c r="P606" s="19">
        <v>543515.65</v>
      </c>
      <c r="Q606" s="19">
        <v>521989.46</v>
      </c>
      <c r="R606" s="19">
        <v>547022.30000000005</v>
      </c>
      <c r="S606" s="19">
        <v>578885.87</v>
      </c>
      <c r="T606" s="19">
        <v>601524.29</v>
      </c>
      <c r="U606" s="19">
        <v>641124.18999999994</v>
      </c>
      <c r="V606" s="19">
        <v>651398.57999999996</v>
      </c>
      <c r="W606" s="19">
        <v>683616.98</v>
      </c>
      <c r="X606" s="19">
        <v>676038.62</v>
      </c>
      <c r="Y606" s="19">
        <v>739380.29</v>
      </c>
      <c r="Z606" s="19">
        <v>705997.17</v>
      </c>
      <c r="AA606" s="224">
        <v>742137.57</v>
      </c>
      <c r="AB606" s="224">
        <v>767276.3</v>
      </c>
    </row>
    <row r="607" spans="1:46" s="19" customFormat="1" x14ac:dyDescent="0.2">
      <c r="A607" s="28" t="s">
        <v>251</v>
      </c>
      <c r="B607" s="32"/>
      <c r="C607" s="19">
        <v>30842.86</v>
      </c>
      <c r="D607" s="19">
        <v>242378.27</v>
      </c>
      <c r="E607" s="19">
        <v>457923.47</v>
      </c>
      <c r="F607" s="19">
        <v>639389.05000000005</v>
      </c>
      <c r="G607" s="19">
        <v>724638.38</v>
      </c>
      <c r="H607" s="19">
        <v>913819.3</v>
      </c>
      <c r="I607" s="19">
        <v>1032124.53</v>
      </c>
      <c r="J607" s="19">
        <v>1186759.32</v>
      </c>
      <c r="K607" s="19">
        <v>1293990.29</v>
      </c>
      <c r="L607" s="19">
        <v>1342946.37</v>
      </c>
      <c r="M607" s="19">
        <v>1520747.37</v>
      </c>
      <c r="N607" s="19">
        <v>1505515.45</v>
      </c>
      <c r="O607" s="19">
        <v>1530894.48</v>
      </c>
      <c r="P607" s="19">
        <v>1650179.91</v>
      </c>
      <c r="Q607" s="19">
        <v>1700088.26</v>
      </c>
      <c r="R607" s="19">
        <v>1749719.96</v>
      </c>
      <c r="S607" s="19">
        <v>1825941.11</v>
      </c>
      <c r="T607" s="19">
        <v>1851113.84</v>
      </c>
      <c r="U607" s="19">
        <v>1875977.14</v>
      </c>
      <c r="V607" s="19">
        <v>1959219.16</v>
      </c>
      <c r="W607" s="19">
        <v>2055160.16</v>
      </c>
      <c r="X607" s="19">
        <v>2056227.98</v>
      </c>
      <c r="Y607" s="19">
        <v>2176341.9900000002</v>
      </c>
      <c r="Z607" s="19">
        <v>2180934.77</v>
      </c>
      <c r="AA607" s="224">
        <v>2180143.38</v>
      </c>
      <c r="AB607" s="224">
        <v>2213561.8199999998</v>
      </c>
    </row>
    <row r="608" spans="1:46" s="19" customFormat="1" x14ac:dyDescent="0.2">
      <c r="A608" s="28" t="s">
        <v>252</v>
      </c>
      <c r="B608" s="32"/>
      <c r="C608" s="19">
        <v>38984.720000000001</v>
      </c>
      <c r="D608" s="19">
        <v>263133.56</v>
      </c>
      <c r="E608" s="19">
        <v>505792.48</v>
      </c>
      <c r="F608" s="19">
        <v>668264.91</v>
      </c>
      <c r="G608" s="19">
        <v>768785.19</v>
      </c>
      <c r="H608" s="19">
        <v>933269.94</v>
      </c>
      <c r="I608" s="19">
        <v>1022448.63</v>
      </c>
      <c r="J608" s="19">
        <v>1136783.05</v>
      </c>
      <c r="K608" s="19">
        <v>1223679.3799999999</v>
      </c>
      <c r="L608" s="19">
        <v>1307524.01</v>
      </c>
      <c r="M608" s="19">
        <v>1437175.79</v>
      </c>
      <c r="N608" s="19">
        <v>1471567.42</v>
      </c>
      <c r="O608" s="19">
        <v>1441364.18</v>
      </c>
      <c r="P608" s="19">
        <v>1552071.23</v>
      </c>
      <c r="Q608" s="19">
        <v>1612716.31</v>
      </c>
      <c r="R608" s="19">
        <v>1713694.54</v>
      </c>
      <c r="S608" s="19">
        <v>1746177.7</v>
      </c>
      <c r="T608" s="19">
        <v>1758633.36</v>
      </c>
      <c r="U608" s="19">
        <v>1806236.53</v>
      </c>
      <c r="V608" s="19">
        <v>1865641.94</v>
      </c>
      <c r="W608" s="19">
        <v>1979048.5</v>
      </c>
      <c r="X608" s="19">
        <v>2011182.34</v>
      </c>
      <c r="Y608" s="19">
        <v>2144716.98</v>
      </c>
      <c r="Z608" s="19">
        <v>2133662.58</v>
      </c>
      <c r="AA608" s="224">
        <v>2161626.52</v>
      </c>
      <c r="AB608" s="224">
        <v>2184210.75</v>
      </c>
    </row>
    <row r="609" spans="1:28" s="19" customFormat="1" x14ac:dyDescent="0.2">
      <c r="A609" s="28" t="s">
        <v>253</v>
      </c>
      <c r="B609" s="32"/>
      <c r="C609" s="19">
        <v>86899.33</v>
      </c>
      <c r="D609" s="19">
        <v>457052.34</v>
      </c>
      <c r="E609" s="19">
        <v>928969.76</v>
      </c>
      <c r="F609" s="19">
        <v>1305443.3500000001</v>
      </c>
      <c r="G609" s="19">
        <v>1461855.02</v>
      </c>
      <c r="H609" s="19">
        <v>1827980.21</v>
      </c>
      <c r="I609" s="19">
        <v>2019059.58</v>
      </c>
      <c r="J609" s="19">
        <v>2275849.23</v>
      </c>
      <c r="K609" s="19">
        <v>2492163.0499999998</v>
      </c>
      <c r="L609" s="19">
        <v>2723877.15</v>
      </c>
      <c r="M609" s="19">
        <v>3032602.21</v>
      </c>
      <c r="N609" s="19">
        <v>3085622.57</v>
      </c>
      <c r="O609" s="19">
        <v>3115354.82</v>
      </c>
      <c r="P609" s="19">
        <v>3343921.36</v>
      </c>
      <c r="Q609" s="19">
        <v>3480386.45</v>
      </c>
      <c r="R609" s="19">
        <v>3706983.08</v>
      </c>
      <c r="S609" s="19">
        <v>3860796.57</v>
      </c>
      <c r="T609" s="19">
        <v>4017077.64</v>
      </c>
      <c r="U609" s="19">
        <v>4026982.7</v>
      </c>
      <c r="V609" s="19">
        <v>4190622</v>
      </c>
      <c r="W609" s="19">
        <v>4269707.99</v>
      </c>
      <c r="X609" s="19">
        <v>4456783.79</v>
      </c>
      <c r="Y609" s="19">
        <v>4629518.83</v>
      </c>
      <c r="Z609" s="19">
        <v>4473645.2300000004</v>
      </c>
      <c r="AA609" s="224">
        <v>4411742.2</v>
      </c>
      <c r="AB609" s="224">
        <v>4582351.68</v>
      </c>
    </row>
    <row r="610" spans="1:28" s="19" customFormat="1" x14ac:dyDescent="0.2">
      <c r="A610" s="28" t="s">
        <v>254</v>
      </c>
      <c r="B610" s="32"/>
      <c r="C610" s="19">
        <v>85645.8</v>
      </c>
      <c r="D610" s="19">
        <v>369707.64</v>
      </c>
      <c r="E610" s="19">
        <v>708233.74</v>
      </c>
      <c r="F610" s="19">
        <v>1022568.21</v>
      </c>
      <c r="G610" s="19">
        <v>1258996.53</v>
      </c>
      <c r="H610" s="19">
        <v>1455838.11</v>
      </c>
      <c r="I610" s="19">
        <v>1708646</v>
      </c>
      <c r="J610" s="19">
        <v>1885491.57</v>
      </c>
      <c r="K610" s="19">
        <v>2010574.93</v>
      </c>
      <c r="L610" s="19">
        <v>2106178.12</v>
      </c>
      <c r="M610" s="19">
        <v>2374525.11</v>
      </c>
      <c r="N610" s="19">
        <v>2322747.09</v>
      </c>
      <c r="O610" s="19">
        <v>2475947.19</v>
      </c>
      <c r="P610" s="19">
        <v>2619201.86</v>
      </c>
      <c r="Q610" s="19">
        <v>2827988.28</v>
      </c>
      <c r="R610" s="19">
        <v>2942198.13</v>
      </c>
      <c r="S610" s="19">
        <v>3138493.72</v>
      </c>
      <c r="T610" s="19">
        <v>3181553.5</v>
      </c>
      <c r="U610" s="19">
        <v>3385164.09</v>
      </c>
      <c r="V610" s="19">
        <v>3444319.78</v>
      </c>
      <c r="W610" s="19">
        <v>3555273.85</v>
      </c>
      <c r="X610" s="19">
        <v>3646359.66</v>
      </c>
      <c r="Y610" s="19">
        <v>3918070.01</v>
      </c>
      <c r="Z610" s="19">
        <v>3782928.5</v>
      </c>
      <c r="AA610" s="224">
        <v>3661969.03</v>
      </c>
      <c r="AB610" s="224">
        <v>3913768.65</v>
      </c>
    </row>
    <row r="611" spans="1:28" s="19" customFormat="1" x14ac:dyDescent="0.2">
      <c r="A611" s="28" t="s">
        <v>255</v>
      </c>
      <c r="B611" s="32"/>
      <c r="C611" s="19">
        <v>51123.18</v>
      </c>
      <c r="D611" s="19">
        <v>307426.39</v>
      </c>
      <c r="E611" s="19">
        <v>545498.11</v>
      </c>
      <c r="F611" s="19">
        <v>731031.6</v>
      </c>
      <c r="G611" s="19">
        <v>830300.2</v>
      </c>
      <c r="H611" s="19">
        <v>968300.74</v>
      </c>
      <c r="I611" s="19">
        <v>1098852.17</v>
      </c>
      <c r="J611" s="19">
        <v>1252902.44</v>
      </c>
      <c r="K611" s="19">
        <v>1371140.68</v>
      </c>
      <c r="L611" s="19">
        <v>1423026.86</v>
      </c>
      <c r="M611" s="19">
        <v>1647248.6</v>
      </c>
      <c r="N611" s="19">
        <v>1612588.01</v>
      </c>
      <c r="O611" s="19">
        <v>1619372.22</v>
      </c>
      <c r="P611" s="19">
        <v>1695629</v>
      </c>
      <c r="Q611" s="19">
        <v>1788229.36</v>
      </c>
      <c r="R611" s="19">
        <v>1898092.73</v>
      </c>
      <c r="S611" s="19">
        <v>2008026.46</v>
      </c>
      <c r="T611" s="19">
        <v>2096923.3</v>
      </c>
      <c r="U611" s="19">
        <v>2220519.67</v>
      </c>
      <c r="V611" s="19">
        <v>2206123.88</v>
      </c>
      <c r="W611" s="19">
        <v>2338797.12</v>
      </c>
      <c r="X611" s="19">
        <v>2469904.7200000002</v>
      </c>
      <c r="Y611" s="19">
        <v>2626950.61</v>
      </c>
      <c r="Z611" s="19">
        <v>2533551.62</v>
      </c>
      <c r="AA611" s="224">
        <v>2470886.94</v>
      </c>
      <c r="AB611" s="224">
        <v>2545756.54</v>
      </c>
    </row>
    <row r="612" spans="1:28" s="19" customFormat="1" x14ac:dyDescent="0.2">
      <c r="A612" s="28" t="s">
        <v>256</v>
      </c>
      <c r="B612" s="32"/>
      <c r="C612" s="19">
        <v>136892.45000000001</v>
      </c>
      <c r="D612" s="19">
        <v>1180524.3899999999</v>
      </c>
      <c r="E612" s="19">
        <v>2555995.87</v>
      </c>
      <c r="F612" s="19">
        <v>3602826.79</v>
      </c>
      <c r="G612" s="19">
        <v>4186477.25</v>
      </c>
      <c r="H612" s="19">
        <v>5073302.66</v>
      </c>
      <c r="I612" s="19">
        <v>5638265.5899999999</v>
      </c>
      <c r="J612" s="19">
        <v>6254695.8300000001</v>
      </c>
      <c r="K612" s="19">
        <v>6782976.6200000001</v>
      </c>
      <c r="L612" s="19">
        <v>7014099.4699999997</v>
      </c>
      <c r="M612" s="19">
        <v>8067459.1299999999</v>
      </c>
      <c r="N612" s="19">
        <v>7384371.0999999996</v>
      </c>
      <c r="O612" s="19">
        <v>7530902.4299999997</v>
      </c>
      <c r="P612" s="19">
        <v>8171003.6900000004</v>
      </c>
      <c r="Q612" s="19">
        <v>8523069.1099999994</v>
      </c>
      <c r="R612" s="19">
        <v>9272078.5899999999</v>
      </c>
      <c r="S612" s="19">
        <v>9613937.5399999991</v>
      </c>
      <c r="T612" s="19">
        <v>9839985.5199999996</v>
      </c>
      <c r="U612" s="19">
        <v>10045488.77</v>
      </c>
      <c r="V612" s="19">
        <v>10202769.25</v>
      </c>
      <c r="W612" s="19">
        <v>10745716.689999999</v>
      </c>
      <c r="X612" s="19">
        <v>11082856.73</v>
      </c>
      <c r="Y612" s="19">
        <v>12000020.92</v>
      </c>
      <c r="Z612" s="19">
        <v>10928108.24</v>
      </c>
      <c r="AA612" s="224">
        <v>10432991.939999999</v>
      </c>
      <c r="AB612" s="224">
        <v>11012361.460000001</v>
      </c>
    </row>
    <row r="613" spans="1:28" s="19" customFormat="1" x14ac:dyDescent="0.2">
      <c r="A613" s="28" t="s">
        <v>257</v>
      </c>
      <c r="B613" s="32"/>
      <c r="C613" s="19">
        <v>44591.06</v>
      </c>
      <c r="D613" s="19">
        <v>334345.07</v>
      </c>
      <c r="E613" s="19">
        <v>590618.78</v>
      </c>
      <c r="F613" s="19">
        <v>768651.73</v>
      </c>
      <c r="G613" s="19">
        <v>853399.18</v>
      </c>
      <c r="H613" s="19">
        <v>996096.3</v>
      </c>
      <c r="I613" s="19">
        <v>1101712.67</v>
      </c>
      <c r="J613" s="19">
        <v>1210128.3999999999</v>
      </c>
      <c r="K613" s="19">
        <v>1288183.26</v>
      </c>
      <c r="L613" s="19">
        <v>1354534.53</v>
      </c>
      <c r="M613" s="19">
        <v>1436021.98</v>
      </c>
      <c r="N613" s="19">
        <v>1462989.51</v>
      </c>
      <c r="O613" s="19">
        <v>1558119.39</v>
      </c>
      <c r="P613" s="19">
        <v>1694882.85</v>
      </c>
      <c r="Q613" s="19">
        <v>1699566.2</v>
      </c>
      <c r="R613" s="19">
        <v>1745751.51</v>
      </c>
      <c r="S613" s="19">
        <v>1741747.42</v>
      </c>
      <c r="T613" s="19">
        <v>1810344.72</v>
      </c>
      <c r="U613" s="19">
        <v>1851506.2</v>
      </c>
      <c r="V613" s="19">
        <v>1877534.59</v>
      </c>
      <c r="W613" s="19">
        <v>1936928.22</v>
      </c>
      <c r="X613" s="19">
        <v>1986249.52</v>
      </c>
      <c r="Y613" s="19">
        <v>2096293.69</v>
      </c>
      <c r="Z613" s="19">
        <v>2156634.11</v>
      </c>
      <c r="AA613" s="224">
        <v>2210784.16</v>
      </c>
      <c r="AB613" s="224">
        <v>2226315.4300000002</v>
      </c>
    </row>
    <row r="614" spans="1:28" s="19" customFormat="1" x14ac:dyDescent="0.2">
      <c r="A614" s="28" t="s">
        <v>258</v>
      </c>
      <c r="B614" s="32"/>
      <c r="C614" s="19">
        <v>44091.040000000001</v>
      </c>
      <c r="D614" s="19">
        <v>345241.43</v>
      </c>
      <c r="E614" s="19">
        <v>665057.06000000006</v>
      </c>
      <c r="F614" s="19">
        <v>792806.71</v>
      </c>
      <c r="G614" s="19">
        <v>893104.06</v>
      </c>
      <c r="H614" s="19">
        <v>1117686.48</v>
      </c>
      <c r="I614" s="19">
        <v>1246133.8500000001</v>
      </c>
      <c r="J614" s="19">
        <v>1456770.77</v>
      </c>
      <c r="K614" s="19">
        <v>1527330.86</v>
      </c>
      <c r="L614" s="19">
        <v>1635596.15</v>
      </c>
      <c r="M614" s="19">
        <v>1794235.62</v>
      </c>
      <c r="N614" s="19">
        <v>1848035.69</v>
      </c>
      <c r="O614" s="19">
        <v>1856519.95</v>
      </c>
      <c r="P614" s="19">
        <v>1970219.57</v>
      </c>
      <c r="Q614" s="19">
        <v>2021355.84</v>
      </c>
      <c r="R614" s="19">
        <v>2199582.77</v>
      </c>
      <c r="S614" s="19">
        <v>2308878.19</v>
      </c>
      <c r="T614" s="19">
        <v>2375926.4900000002</v>
      </c>
      <c r="U614" s="19">
        <v>2366960.79</v>
      </c>
      <c r="V614" s="19">
        <v>2485224.62</v>
      </c>
      <c r="W614" s="19">
        <v>2703209.05</v>
      </c>
      <c r="X614" s="19">
        <v>2737342.83</v>
      </c>
      <c r="Y614" s="19">
        <v>2887404.45</v>
      </c>
      <c r="Z614" s="19">
        <v>2854039.06</v>
      </c>
      <c r="AA614" s="224">
        <v>2800701.99</v>
      </c>
      <c r="AB614" s="224">
        <v>2879693.85</v>
      </c>
    </row>
    <row r="615" spans="1:28" s="19" customFormat="1" x14ac:dyDescent="0.2">
      <c r="A615" s="28" t="s">
        <v>259</v>
      </c>
      <c r="B615" s="32"/>
      <c r="C615" s="19">
        <v>41452.35</v>
      </c>
      <c r="D615" s="19">
        <v>172683.56</v>
      </c>
      <c r="E615" s="19">
        <v>303062.92</v>
      </c>
      <c r="F615" s="19">
        <v>374281.34</v>
      </c>
      <c r="G615" s="19">
        <v>445987.85</v>
      </c>
      <c r="H615" s="19">
        <v>502755.85</v>
      </c>
      <c r="I615" s="19">
        <v>609079.29</v>
      </c>
      <c r="J615" s="19">
        <v>660031.28</v>
      </c>
      <c r="K615" s="19">
        <v>745067.54</v>
      </c>
      <c r="L615" s="19">
        <v>756465.33</v>
      </c>
      <c r="M615" s="19">
        <v>793947.91</v>
      </c>
      <c r="N615" s="19">
        <v>798795.84</v>
      </c>
      <c r="O615" s="19">
        <v>804636.4</v>
      </c>
      <c r="P615" s="19">
        <v>830423.16</v>
      </c>
      <c r="Q615" s="19">
        <v>836274.84</v>
      </c>
      <c r="R615" s="19">
        <v>917508.49</v>
      </c>
      <c r="S615" s="19">
        <v>961276.35</v>
      </c>
      <c r="T615" s="19">
        <v>990507.86</v>
      </c>
      <c r="U615" s="19">
        <v>1036906.63</v>
      </c>
      <c r="V615" s="19">
        <v>1066840.0900000001</v>
      </c>
      <c r="W615" s="19">
        <v>1063037.8600000001</v>
      </c>
      <c r="X615" s="19">
        <v>1141816.31</v>
      </c>
      <c r="Y615" s="19">
        <v>1210538.6399999999</v>
      </c>
      <c r="Z615" s="19">
        <v>1208080.48</v>
      </c>
      <c r="AA615" s="224">
        <v>1157665.23</v>
      </c>
      <c r="AB615" s="224">
        <v>1219142.1000000001</v>
      </c>
    </row>
    <row r="616" spans="1:28" s="19" customFormat="1" x14ac:dyDescent="0.2">
      <c r="A616" s="28" t="s">
        <v>260</v>
      </c>
      <c r="B616" s="32"/>
      <c r="C616" s="19">
        <v>8555</v>
      </c>
      <c r="D616" s="19">
        <v>94842.09</v>
      </c>
      <c r="E616" s="19">
        <v>131021.46</v>
      </c>
      <c r="F616" s="19">
        <v>142309.38</v>
      </c>
      <c r="G616" s="19">
        <v>187182.1</v>
      </c>
      <c r="H616" s="19">
        <v>221107.31</v>
      </c>
      <c r="I616" s="19">
        <v>230231.97</v>
      </c>
      <c r="J616" s="19">
        <v>277659.09999999998</v>
      </c>
      <c r="K616" s="19">
        <v>276911.43</v>
      </c>
      <c r="L616" s="19">
        <v>296338.90999999997</v>
      </c>
      <c r="M616" s="19">
        <v>421633.25</v>
      </c>
      <c r="N616" s="19">
        <v>442733.04</v>
      </c>
      <c r="O616" s="19">
        <v>435160.33</v>
      </c>
      <c r="P616" s="19">
        <v>490150.14</v>
      </c>
      <c r="Q616" s="19">
        <v>541383</v>
      </c>
      <c r="R616" s="19">
        <v>585509.31999999995</v>
      </c>
      <c r="S616" s="19">
        <v>625348.51</v>
      </c>
      <c r="T616" s="19">
        <v>617215.72</v>
      </c>
      <c r="U616" s="19">
        <v>619331.94999999995</v>
      </c>
      <c r="V616" s="19">
        <v>667612.81999999995</v>
      </c>
      <c r="W616" s="19">
        <v>694993.86</v>
      </c>
      <c r="X616" s="19">
        <v>684070.47</v>
      </c>
      <c r="Y616" s="19">
        <v>673905.75</v>
      </c>
      <c r="Z616" s="19">
        <v>687344.31</v>
      </c>
      <c r="AA616" s="224">
        <v>648120.18999999994</v>
      </c>
      <c r="AB616" s="224">
        <v>644075.05000000005</v>
      </c>
    </row>
    <row r="617" spans="1:28" s="19" customFormat="1" x14ac:dyDescent="0.2">
      <c r="A617" s="16" t="s">
        <v>831</v>
      </c>
      <c r="B617" s="32"/>
      <c r="M617" s="19">
        <v>0</v>
      </c>
      <c r="N617" s="19">
        <v>0</v>
      </c>
      <c r="O617" s="19">
        <v>0</v>
      </c>
      <c r="P617" s="19">
        <v>173266.08</v>
      </c>
      <c r="Q617" s="19">
        <v>132462.12</v>
      </c>
      <c r="R617" s="19">
        <v>133558.29</v>
      </c>
      <c r="S617" s="19">
        <v>183588.14</v>
      </c>
      <c r="T617" s="19">
        <v>179924.48000000001</v>
      </c>
      <c r="U617" s="19">
        <v>201669.94</v>
      </c>
      <c r="V617" s="19">
        <v>221225.72</v>
      </c>
      <c r="W617" s="19">
        <v>268691.06</v>
      </c>
      <c r="X617" s="19">
        <v>296175.03000000003</v>
      </c>
      <c r="Y617" s="19">
        <v>296788.62</v>
      </c>
      <c r="Z617" s="19">
        <v>334445.09999999998</v>
      </c>
      <c r="AA617" s="224">
        <v>296603.39</v>
      </c>
      <c r="AB617" s="224">
        <v>249282.15</v>
      </c>
    </row>
    <row r="618" spans="1:28" s="19" customFormat="1" x14ac:dyDescent="0.2">
      <c r="A618" s="16" t="s">
        <v>832</v>
      </c>
      <c r="B618" s="32"/>
      <c r="M618" s="19">
        <v>0</v>
      </c>
      <c r="N618" s="19">
        <v>0</v>
      </c>
      <c r="O618" s="19">
        <v>0</v>
      </c>
      <c r="P618" s="19">
        <v>40424.67</v>
      </c>
      <c r="Q618" s="19">
        <v>24463.119999999999</v>
      </c>
      <c r="R618" s="19">
        <v>38241.699999999997</v>
      </c>
      <c r="S618" s="19">
        <v>36353.75</v>
      </c>
      <c r="T618" s="19">
        <v>23889.279999999999</v>
      </c>
      <c r="U618" s="19">
        <v>24512.73</v>
      </c>
      <c r="V618" s="19">
        <v>16569.419999999998</v>
      </c>
      <c r="W618" s="19">
        <v>16050.12</v>
      </c>
      <c r="X618" s="19">
        <v>20846.900000000001</v>
      </c>
      <c r="Y618" s="19">
        <v>16697.12</v>
      </c>
      <c r="Z618" s="19">
        <v>18536.64</v>
      </c>
      <c r="AA618" s="224">
        <v>22401.84</v>
      </c>
      <c r="AB618" s="224">
        <v>27453.95</v>
      </c>
    </row>
    <row r="619" spans="1:28" s="19" customFormat="1" x14ac:dyDescent="0.2">
      <c r="A619" s="16" t="s">
        <v>833</v>
      </c>
      <c r="B619" s="32"/>
      <c r="M619" s="19">
        <v>0</v>
      </c>
      <c r="N619" s="19">
        <v>0</v>
      </c>
      <c r="O619" s="19">
        <v>0</v>
      </c>
      <c r="P619" s="19">
        <v>29672.93</v>
      </c>
      <c r="Q619" s="19">
        <v>36532.300000000003</v>
      </c>
      <c r="R619" s="19">
        <v>39588.31</v>
      </c>
      <c r="S619" s="19">
        <v>39535.85</v>
      </c>
      <c r="T619" s="19">
        <v>41801.919999999998</v>
      </c>
      <c r="U619" s="19">
        <v>24439.279999999999</v>
      </c>
      <c r="V619" s="19">
        <v>23634.93</v>
      </c>
      <c r="W619" s="19">
        <v>22288.26</v>
      </c>
      <c r="X619" s="19">
        <v>18558.310000000001</v>
      </c>
      <c r="Y619" s="19">
        <v>29420.65</v>
      </c>
      <c r="Z619" s="19">
        <v>25939.3</v>
      </c>
      <c r="AA619" s="224">
        <v>19862.740000000002</v>
      </c>
      <c r="AB619" s="224">
        <v>19623.099999999999</v>
      </c>
    </row>
    <row r="620" spans="1:28" s="19" customFormat="1" x14ac:dyDescent="0.2">
      <c r="A620" s="16" t="s">
        <v>834</v>
      </c>
      <c r="B620" s="32"/>
      <c r="M620" s="19">
        <v>0</v>
      </c>
      <c r="N620" s="19">
        <v>0</v>
      </c>
      <c r="O620" s="19">
        <v>0</v>
      </c>
      <c r="P620" s="19">
        <v>23108.41</v>
      </c>
      <c r="Q620" s="19">
        <v>26282.57</v>
      </c>
      <c r="R620" s="19">
        <v>22652.41</v>
      </c>
      <c r="S620" s="19">
        <v>17156.72</v>
      </c>
      <c r="T620" s="19">
        <v>7725.03</v>
      </c>
      <c r="U620" s="19">
        <v>6718.49</v>
      </c>
      <c r="V620" s="19">
        <v>14812.53</v>
      </c>
      <c r="W620" s="19">
        <v>14907.82</v>
      </c>
      <c r="X620" s="19">
        <v>17987.73</v>
      </c>
      <c r="Y620" s="19">
        <v>11137.41</v>
      </c>
      <c r="Z620" s="19">
        <v>7916.67</v>
      </c>
      <c r="AA620" s="224">
        <v>29391.83</v>
      </c>
      <c r="AB620" s="224">
        <v>4470.3900000000003</v>
      </c>
    </row>
    <row r="621" spans="1:28" s="19" customFormat="1" x14ac:dyDescent="0.2">
      <c r="A621" s="16" t="s">
        <v>835</v>
      </c>
      <c r="B621" s="32"/>
      <c r="M621" s="19">
        <v>0</v>
      </c>
      <c r="N621" s="19">
        <v>0</v>
      </c>
      <c r="O621" s="19">
        <v>0</v>
      </c>
      <c r="P621" s="19">
        <v>10446.07</v>
      </c>
      <c r="Q621" s="19">
        <v>20575.53</v>
      </c>
      <c r="R621" s="19">
        <v>28334.23</v>
      </c>
      <c r="S621" s="19">
        <v>35009.919999999998</v>
      </c>
      <c r="T621" s="19">
        <v>67899.210000000006</v>
      </c>
      <c r="U621" s="19">
        <v>22079.48</v>
      </c>
      <c r="V621" s="19">
        <v>20333.45</v>
      </c>
      <c r="W621" s="19">
        <v>59513.64</v>
      </c>
      <c r="X621" s="19">
        <v>15055.83</v>
      </c>
      <c r="Y621" s="19">
        <v>74258.45</v>
      </c>
      <c r="Z621" s="19">
        <v>93823.34</v>
      </c>
      <c r="AA621" s="224">
        <v>53487.35</v>
      </c>
      <c r="AB621" s="224">
        <v>89635.89</v>
      </c>
    </row>
    <row r="622" spans="1:28" s="19" customFormat="1" x14ac:dyDescent="0.2">
      <c r="A622" s="16" t="s">
        <v>836</v>
      </c>
      <c r="B622" s="32"/>
      <c r="M622" s="19">
        <v>0</v>
      </c>
      <c r="N622" s="19">
        <v>0</v>
      </c>
      <c r="O622" s="19">
        <v>0</v>
      </c>
      <c r="P622" s="19">
        <v>2661.71</v>
      </c>
      <c r="Q622" s="19">
        <v>13578.41</v>
      </c>
      <c r="R622" s="19">
        <v>10425.879999999999</v>
      </c>
      <c r="S622" s="19">
        <v>41358.32</v>
      </c>
      <c r="T622" s="19">
        <v>668.68</v>
      </c>
      <c r="U622" s="19">
        <v>3474.68</v>
      </c>
      <c r="V622" s="19">
        <v>3196.2</v>
      </c>
      <c r="W622" s="19">
        <v>5168.41</v>
      </c>
      <c r="X622" s="19">
        <v>-2068.5700000000002</v>
      </c>
      <c r="Y622" s="19">
        <v>4684.79</v>
      </c>
      <c r="Z622" s="19">
        <v>4497.74</v>
      </c>
      <c r="AA622" s="224">
        <v>9271.11</v>
      </c>
      <c r="AB622" s="224">
        <v>10168.18</v>
      </c>
    </row>
    <row r="623" spans="1:28" ht="12.75" x14ac:dyDescent="0.2">
      <c r="A623" s="49" t="s">
        <v>838</v>
      </c>
      <c r="B623" s="50"/>
    </row>
    <row r="624" spans="1:28" ht="12.75" x14ac:dyDescent="0.2">
      <c r="A624" s="28" t="s">
        <v>863</v>
      </c>
      <c r="B624" s="50"/>
    </row>
    <row r="625" spans="1:28" s="19" customFormat="1" x14ac:dyDescent="0.2">
      <c r="A625" s="28" t="s">
        <v>240</v>
      </c>
      <c r="B625" s="32"/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224">
        <v>0</v>
      </c>
      <c r="AB625" s="224">
        <v>0</v>
      </c>
    </row>
    <row r="626" spans="1:28" s="19" customFormat="1" x14ac:dyDescent="0.2">
      <c r="A626" s="28" t="s">
        <v>241</v>
      </c>
      <c r="B626" s="32"/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224">
        <v>0</v>
      </c>
      <c r="AB626" s="224">
        <v>0</v>
      </c>
    </row>
    <row r="627" spans="1:28" s="19" customFormat="1" x14ac:dyDescent="0.2">
      <c r="A627" s="28" t="s">
        <v>242</v>
      </c>
      <c r="B627" s="32"/>
      <c r="M627" s="19">
        <v>29769.31</v>
      </c>
      <c r="N627" s="19">
        <v>31618.85</v>
      </c>
      <c r="O627" s="19">
        <v>33105.599999999999</v>
      </c>
      <c r="P627" s="19">
        <v>36811.31</v>
      </c>
      <c r="Q627" s="19">
        <v>40689.86</v>
      </c>
      <c r="R627" s="19">
        <v>41868.29</v>
      </c>
      <c r="S627" s="19">
        <v>40814.65</v>
      </c>
      <c r="T627" s="19">
        <v>41055.800000000003</v>
      </c>
      <c r="U627" s="19">
        <v>44981.95</v>
      </c>
      <c r="V627" s="19">
        <v>42694.99</v>
      </c>
      <c r="W627" s="19">
        <v>47494.879999999997</v>
      </c>
      <c r="X627" s="19">
        <v>42893.68</v>
      </c>
      <c r="Y627" s="19">
        <v>51226.47</v>
      </c>
      <c r="Z627" s="19">
        <v>60104.15</v>
      </c>
      <c r="AA627" s="224">
        <v>69133.48</v>
      </c>
      <c r="AB627" s="224">
        <v>83711.55</v>
      </c>
    </row>
    <row r="628" spans="1:28" s="19" customFormat="1" x14ac:dyDescent="0.2">
      <c r="A628" s="28" t="s">
        <v>243</v>
      </c>
      <c r="B628" s="32"/>
      <c r="M628" s="19">
        <v>112449.02</v>
      </c>
      <c r="N628" s="19">
        <v>112757.21</v>
      </c>
      <c r="O628" s="19">
        <v>123377.08</v>
      </c>
      <c r="P628" s="19">
        <v>129180.37</v>
      </c>
      <c r="Q628" s="19">
        <v>126917.2</v>
      </c>
      <c r="R628" s="19">
        <v>133820.09</v>
      </c>
      <c r="S628" s="19">
        <v>142717.56</v>
      </c>
      <c r="T628" s="19">
        <v>147842.47</v>
      </c>
      <c r="U628" s="19">
        <v>146383.10999999999</v>
      </c>
      <c r="V628" s="19">
        <v>151859.57</v>
      </c>
      <c r="W628" s="19">
        <v>154837.85</v>
      </c>
      <c r="X628" s="19">
        <v>152494.19</v>
      </c>
      <c r="Y628" s="19">
        <v>160510.82999999999</v>
      </c>
      <c r="Z628" s="19">
        <v>156311.06</v>
      </c>
      <c r="AA628" s="224">
        <v>151860.47</v>
      </c>
      <c r="AB628" s="224">
        <v>188616.02</v>
      </c>
    </row>
    <row r="629" spans="1:28" s="19" customFormat="1" x14ac:dyDescent="0.2">
      <c r="A629" s="28" t="s">
        <v>244</v>
      </c>
      <c r="B629" s="32"/>
      <c r="M629" s="19">
        <v>133235.38</v>
      </c>
      <c r="N629" s="19">
        <v>123670.08</v>
      </c>
      <c r="O629" s="19">
        <v>134894.76999999999</v>
      </c>
      <c r="P629" s="19">
        <v>143293.01999999999</v>
      </c>
      <c r="Q629" s="19">
        <v>154185.78</v>
      </c>
      <c r="R629" s="19">
        <v>149886.35</v>
      </c>
      <c r="S629" s="19">
        <v>171986.95</v>
      </c>
      <c r="T629" s="19">
        <v>169638.81</v>
      </c>
      <c r="U629" s="19">
        <v>178444.61</v>
      </c>
      <c r="V629" s="19">
        <v>184557.93</v>
      </c>
      <c r="W629" s="19">
        <v>202172.85</v>
      </c>
      <c r="X629" s="19">
        <v>194304</v>
      </c>
      <c r="Y629" s="19">
        <v>210899.26</v>
      </c>
      <c r="Z629" s="19">
        <v>207583.84</v>
      </c>
      <c r="AA629" s="224">
        <v>222904.87</v>
      </c>
      <c r="AB629" s="224">
        <v>224512.64000000001</v>
      </c>
    </row>
    <row r="630" spans="1:28" s="19" customFormat="1" x14ac:dyDescent="0.2">
      <c r="A630" s="28" t="s">
        <v>245</v>
      </c>
      <c r="B630" s="32"/>
      <c r="M630" s="19">
        <v>305799.39</v>
      </c>
      <c r="N630" s="19">
        <v>295592.38</v>
      </c>
      <c r="O630" s="19">
        <v>309716.59000000003</v>
      </c>
      <c r="P630" s="19">
        <v>317174.37</v>
      </c>
      <c r="Q630" s="19">
        <v>333816.19</v>
      </c>
      <c r="R630" s="19">
        <v>341984.02</v>
      </c>
      <c r="S630" s="19">
        <v>380207.15</v>
      </c>
      <c r="T630" s="19">
        <v>403385.14</v>
      </c>
      <c r="U630" s="19">
        <v>416272.56</v>
      </c>
      <c r="V630" s="19">
        <v>410216.44</v>
      </c>
      <c r="W630" s="19">
        <v>408450.78</v>
      </c>
      <c r="X630" s="19">
        <v>414202.36</v>
      </c>
      <c r="Y630" s="19">
        <v>444755.36</v>
      </c>
      <c r="Z630" s="19">
        <v>441145.2</v>
      </c>
      <c r="AA630" s="224">
        <v>429196.04</v>
      </c>
      <c r="AB630" s="224">
        <v>467410.52</v>
      </c>
    </row>
    <row r="631" spans="1:28" s="19" customFormat="1" x14ac:dyDescent="0.2">
      <c r="A631" s="28" t="s">
        <v>246</v>
      </c>
      <c r="B631" s="32"/>
      <c r="M631" s="19">
        <v>378750.61</v>
      </c>
      <c r="N631" s="19">
        <v>351936.67</v>
      </c>
      <c r="O631" s="19">
        <v>370545.36</v>
      </c>
      <c r="P631" s="19">
        <v>415053.92</v>
      </c>
      <c r="Q631" s="19">
        <v>455839.94</v>
      </c>
      <c r="R631" s="19">
        <v>459400.6</v>
      </c>
      <c r="S631" s="19">
        <v>480310.59</v>
      </c>
      <c r="T631" s="19">
        <v>529975.27</v>
      </c>
      <c r="U631" s="19">
        <v>546287.6</v>
      </c>
      <c r="V631" s="19">
        <v>588815.52</v>
      </c>
      <c r="W631" s="19">
        <v>605758.73</v>
      </c>
      <c r="X631" s="19">
        <v>625253.16</v>
      </c>
      <c r="Y631" s="19">
        <v>671596.74</v>
      </c>
      <c r="Z631" s="19">
        <v>623081.55000000005</v>
      </c>
      <c r="AA631" s="224">
        <v>649293.12</v>
      </c>
      <c r="AB631" s="224">
        <v>695796.5</v>
      </c>
    </row>
    <row r="632" spans="1:28" s="19" customFormat="1" x14ac:dyDescent="0.2">
      <c r="A632" s="28" t="s">
        <v>247</v>
      </c>
      <c r="B632" s="32"/>
      <c r="M632" s="19">
        <v>385275.47</v>
      </c>
      <c r="N632" s="19">
        <v>377883.74</v>
      </c>
      <c r="O632" s="19">
        <v>395440.09</v>
      </c>
      <c r="P632" s="19">
        <v>420653.7</v>
      </c>
      <c r="Q632" s="19">
        <v>429672.29</v>
      </c>
      <c r="R632" s="19">
        <v>457365.5</v>
      </c>
      <c r="S632" s="19">
        <v>454356.42</v>
      </c>
      <c r="T632" s="19">
        <v>453617.15</v>
      </c>
      <c r="U632" s="19">
        <v>477847.23</v>
      </c>
      <c r="V632" s="19">
        <v>492796.34</v>
      </c>
      <c r="W632" s="19">
        <v>516349.26</v>
      </c>
      <c r="X632" s="19">
        <v>522609.57</v>
      </c>
      <c r="Y632" s="19">
        <v>575264.80000000005</v>
      </c>
      <c r="Z632" s="19">
        <v>545473.15</v>
      </c>
      <c r="AA632" s="224">
        <v>538989.61</v>
      </c>
      <c r="AB632" s="224">
        <v>554590.06000000006</v>
      </c>
    </row>
    <row r="633" spans="1:28" s="19" customFormat="1" x14ac:dyDescent="0.2">
      <c r="A633" s="28" t="s">
        <v>248</v>
      </c>
      <c r="B633" s="32"/>
      <c r="M633" s="19">
        <v>292695.34000000003</v>
      </c>
      <c r="N633" s="19">
        <v>285322.17</v>
      </c>
      <c r="O633" s="19">
        <v>313560.78000000003</v>
      </c>
      <c r="P633" s="19">
        <v>326275.28999999998</v>
      </c>
      <c r="Q633" s="19">
        <v>361510.05</v>
      </c>
      <c r="R633" s="19">
        <v>383161.98</v>
      </c>
      <c r="S633" s="19">
        <v>412682.88</v>
      </c>
      <c r="T633" s="19">
        <v>430209.65</v>
      </c>
      <c r="U633" s="19">
        <v>436388.01</v>
      </c>
      <c r="V633" s="19">
        <v>461842.76</v>
      </c>
      <c r="W633" s="19">
        <v>468772.4</v>
      </c>
      <c r="X633" s="19">
        <v>464010.72</v>
      </c>
      <c r="Y633" s="19">
        <v>509904.54</v>
      </c>
      <c r="Z633" s="19">
        <v>488950.99</v>
      </c>
      <c r="AA633" s="224">
        <v>453232.91</v>
      </c>
      <c r="AB633" s="224">
        <v>486011.98</v>
      </c>
    </row>
    <row r="634" spans="1:28" s="19" customFormat="1" x14ac:dyDescent="0.2">
      <c r="A634" s="28" t="s">
        <v>249</v>
      </c>
      <c r="B634" s="32"/>
      <c r="M634" s="19">
        <v>614305.52</v>
      </c>
      <c r="N634" s="19">
        <v>613300.36</v>
      </c>
      <c r="O634" s="19">
        <v>634833.55000000005</v>
      </c>
      <c r="P634" s="19">
        <v>696639.77</v>
      </c>
      <c r="Q634" s="19">
        <v>714818.29</v>
      </c>
      <c r="R634" s="19">
        <v>768535.46</v>
      </c>
      <c r="S634" s="19">
        <v>766921.35</v>
      </c>
      <c r="T634" s="19">
        <v>794292.87</v>
      </c>
      <c r="U634" s="19">
        <v>796000.98</v>
      </c>
      <c r="V634" s="19">
        <v>816499.66</v>
      </c>
      <c r="W634" s="19">
        <v>846081.88</v>
      </c>
      <c r="X634" s="19">
        <v>857774.44</v>
      </c>
      <c r="Y634" s="19">
        <v>881246.27</v>
      </c>
      <c r="Z634" s="19">
        <v>888373.21</v>
      </c>
      <c r="AA634" s="224">
        <v>877027.45</v>
      </c>
      <c r="AB634" s="224">
        <v>945563.74</v>
      </c>
    </row>
    <row r="635" spans="1:28" s="19" customFormat="1" x14ac:dyDescent="0.2">
      <c r="A635" s="28" t="s">
        <v>250</v>
      </c>
      <c r="B635" s="32"/>
      <c r="M635" s="19">
        <v>432765.61</v>
      </c>
      <c r="N635" s="19">
        <v>443645.76</v>
      </c>
      <c r="O635" s="19">
        <v>468912.15</v>
      </c>
      <c r="P635" s="19">
        <v>524704.47</v>
      </c>
      <c r="Q635" s="19">
        <v>511983.8</v>
      </c>
      <c r="R635" s="19">
        <v>537157.5</v>
      </c>
      <c r="S635" s="19">
        <v>574088.95999999996</v>
      </c>
      <c r="T635" s="19">
        <v>596776.25</v>
      </c>
      <c r="U635" s="19">
        <v>633165.12</v>
      </c>
      <c r="V635" s="19">
        <v>634150.44999999995</v>
      </c>
      <c r="W635" s="19">
        <v>661548.24</v>
      </c>
      <c r="X635" s="19">
        <v>658230.22</v>
      </c>
      <c r="Y635" s="19">
        <v>712813.93</v>
      </c>
      <c r="Z635" s="19">
        <v>685178.22</v>
      </c>
      <c r="AA635" s="224">
        <v>724874.53</v>
      </c>
      <c r="AB635" s="224">
        <v>737024.69</v>
      </c>
    </row>
    <row r="636" spans="1:28" s="19" customFormat="1" x14ac:dyDescent="0.2">
      <c r="A636" s="28" t="s">
        <v>251</v>
      </c>
      <c r="B636" s="32"/>
      <c r="M636" s="19">
        <v>1445766.21</v>
      </c>
      <c r="N636" s="19">
        <v>1399022.03</v>
      </c>
      <c r="O636" s="19">
        <v>1490094.41</v>
      </c>
      <c r="P636" s="19">
        <v>1599751.19</v>
      </c>
      <c r="Q636" s="19">
        <v>1647013.78</v>
      </c>
      <c r="R636" s="19">
        <v>1693307.78</v>
      </c>
      <c r="S636" s="19">
        <v>1770986.94</v>
      </c>
      <c r="T636" s="19">
        <v>1801549.31</v>
      </c>
      <c r="U636" s="19">
        <v>1831774.15</v>
      </c>
      <c r="V636" s="19">
        <v>1933076.86</v>
      </c>
      <c r="W636" s="19">
        <v>2030358.83</v>
      </c>
      <c r="X636" s="19">
        <v>2020652.11</v>
      </c>
      <c r="Y636" s="19">
        <v>2117834.4300000002</v>
      </c>
      <c r="Z636" s="19">
        <v>2083680.35</v>
      </c>
      <c r="AA636" s="224">
        <v>2102002.09</v>
      </c>
      <c r="AB636" s="224">
        <v>2131031.1</v>
      </c>
    </row>
    <row r="637" spans="1:28" s="19" customFormat="1" x14ac:dyDescent="0.2">
      <c r="A637" s="28" t="s">
        <v>252</v>
      </c>
      <c r="B637" s="32"/>
      <c r="M637" s="19">
        <v>1396982.58</v>
      </c>
      <c r="N637" s="19">
        <v>1439443.36</v>
      </c>
      <c r="O637" s="19">
        <v>1417659.68</v>
      </c>
      <c r="P637" s="19">
        <v>1526519.29</v>
      </c>
      <c r="Q637" s="19">
        <v>1593993.38</v>
      </c>
      <c r="R637" s="19">
        <v>1694461.64</v>
      </c>
      <c r="S637" s="19">
        <v>1731684</v>
      </c>
      <c r="T637" s="19">
        <v>1731704.23</v>
      </c>
      <c r="U637" s="19">
        <v>1762539.61</v>
      </c>
      <c r="V637" s="19">
        <v>1825398.87</v>
      </c>
      <c r="W637" s="19">
        <v>1913083.91</v>
      </c>
      <c r="X637" s="19">
        <v>1950733.47</v>
      </c>
      <c r="Y637" s="19">
        <v>2067623.03</v>
      </c>
      <c r="Z637" s="19">
        <v>2053672.63</v>
      </c>
      <c r="AA637" s="224">
        <v>2048523.62</v>
      </c>
      <c r="AB637" s="224">
        <v>2089274.94</v>
      </c>
    </row>
    <row r="638" spans="1:28" s="19" customFormat="1" x14ac:dyDescent="0.2">
      <c r="A638" s="28" t="s">
        <v>253</v>
      </c>
      <c r="B638" s="32"/>
      <c r="M638" s="19">
        <v>2945965.65</v>
      </c>
      <c r="N638" s="19">
        <v>2984451.22</v>
      </c>
      <c r="O638" s="19">
        <v>3095436.14</v>
      </c>
      <c r="P638" s="19">
        <v>3304626.69</v>
      </c>
      <c r="Q638" s="19">
        <v>3437978.19</v>
      </c>
      <c r="R638" s="19">
        <v>3658913.56</v>
      </c>
      <c r="S638" s="19">
        <v>3810470.63</v>
      </c>
      <c r="T638" s="19">
        <v>3940604.96</v>
      </c>
      <c r="U638" s="19">
        <v>3963085.34</v>
      </c>
      <c r="V638" s="19">
        <v>4116226.89</v>
      </c>
      <c r="W638" s="19">
        <v>4222921.96</v>
      </c>
      <c r="X638" s="19">
        <v>4396197.78</v>
      </c>
      <c r="Y638" s="19">
        <v>4524625.88</v>
      </c>
      <c r="Z638" s="19">
        <v>4331209.8099999996</v>
      </c>
      <c r="AA638" s="224">
        <v>4269070.45</v>
      </c>
      <c r="AB638" s="224">
        <v>4428980.83</v>
      </c>
    </row>
    <row r="639" spans="1:28" s="19" customFormat="1" x14ac:dyDescent="0.2">
      <c r="A639" s="28" t="s">
        <v>254</v>
      </c>
      <c r="B639" s="32"/>
      <c r="M639" s="19">
        <v>2312632.2200000002</v>
      </c>
      <c r="N639" s="19">
        <v>2229923.66</v>
      </c>
      <c r="O639" s="19">
        <v>2424628.9500000002</v>
      </c>
      <c r="P639" s="19">
        <v>2565168.16</v>
      </c>
      <c r="Q639" s="19">
        <v>2781764.7</v>
      </c>
      <c r="R639" s="19">
        <v>2893880.58</v>
      </c>
      <c r="S639" s="19">
        <v>3078227.39</v>
      </c>
      <c r="T639" s="19">
        <v>3119523.53</v>
      </c>
      <c r="U639" s="19">
        <v>3312660.11</v>
      </c>
      <c r="V639" s="19">
        <v>3370439.8</v>
      </c>
      <c r="W639" s="19">
        <v>3466036.41</v>
      </c>
      <c r="X639" s="19">
        <v>3558809.33</v>
      </c>
      <c r="Y639" s="19">
        <v>3856615.24</v>
      </c>
      <c r="Z639" s="19">
        <v>3707188.79</v>
      </c>
      <c r="AA639" s="224">
        <v>3575070.82</v>
      </c>
      <c r="AB639" s="224">
        <v>3803404.78</v>
      </c>
    </row>
    <row r="640" spans="1:28" s="19" customFormat="1" x14ac:dyDescent="0.2">
      <c r="A640" s="28" t="s">
        <v>255</v>
      </c>
      <c r="B640" s="32"/>
      <c r="M640" s="19">
        <v>1618626.14</v>
      </c>
      <c r="N640" s="19">
        <v>1564417.11</v>
      </c>
      <c r="O640" s="19">
        <v>1601854.39</v>
      </c>
      <c r="P640" s="19">
        <v>1690294.5</v>
      </c>
      <c r="Q640" s="19">
        <v>1774144.17</v>
      </c>
      <c r="R640" s="19">
        <v>1874783.21</v>
      </c>
      <c r="S640" s="19">
        <v>1984354.64</v>
      </c>
      <c r="T640" s="19">
        <v>2069550.21</v>
      </c>
      <c r="U640" s="19">
        <v>2195845.4900000002</v>
      </c>
      <c r="V640" s="19">
        <v>2191823.54</v>
      </c>
      <c r="W640" s="19">
        <v>2320401.88</v>
      </c>
      <c r="X640" s="19">
        <v>2443678.35</v>
      </c>
      <c r="Y640" s="19">
        <v>2584551.1800000002</v>
      </c>
      <c r="Z640" s="19">
        <v>2495914.5699999998</v>
      </c>
      <c r="AA640" s="224">
        <v>2427666.84</v>
      </c>
      <c r="AB640" s="224">
        <v>2493826.69</v>
      </c>
    </row>
    <row r="641" spans="1:52" s="19" customFormat="1" x14ac:dyDescent="0.2">
      <c r="A641" s="28" t="s">
        <v>256</v>
      </c>
      <c r="B641" s="32"/>
      <c r="M641" s="19">
        <v>7887875.6600000001</v>
      </c>
      <c r="N641" s="19">
        <v>7249349.8700000001</v>
      </c>
      <c r="O641" s="19">
        <v>7501143.2000000002</v>
      </c>
      <c r="P641" s="19">
        <v>8122694.1699999999</v>
      </c>
      <c r="Q641" s="19">
        <v>8460219.5399999991</v>
      </c>
      <c r="R641" s="19">
        <v>9211506.2300000004</v>
      </c>
      <c r="S641" s="19">
        <v>9551172.8300000001</v>
      </c>
      <c r="T641" s="19">
        <v>9757137.5600000005</v>
      </c>
      <c r="U641" s="19">
        <v>9910668.4000000004</v>
      </c>
      <c r="V641" s="19">
        <v>10091748.789999999</v>
      </c>
      <c r="W641" s="19">
        <v>10615664.84</v>
      </c>
      <c r="X641" s="19">
        <v>10946814.470000001</v>
      </c>
      <c r="Y641" s="19">
        <v>11862668.880000001</v>
      </c>
      <c r="Z641" s="19">
        <v>10748399.09</v>
      </c>
      <c r="AA641" s="224">
        <v>10224896.689999999</v>
      </c>
      <c r="AB641" s="224">
        <v>10806521.9</v>
      </c>
    </row>
    <row r="642" spans="1:52" s="19" customFormat="1" x14ac:dyDescent="0.2">
      <c r="A642" s="28" t="s">
        <v>257</v>
      </c>
      <c r="B642" s="32"/>
      <c r="M642" s="19">
        <v>1384478.13</v>
      </c>
      <c r="N642" s="19">
        <v>1390509.45</v>
      </c>
      <c r="O642" s="19">
        <v>1558119.39</v>
      </c>
      <c r="P642" s="19">
        <v>1683191.44</v>
      </c>
      <c r="Q642" s="19">
        <v>1687874.79</v>
      </c>
      <c r="R642" s="19">
        <v>1734060.1</v>
      </c>
      <c r="S642" s="19">
        <v>1738087.97</v>
      </c>
      <c r="T642" s="19">
        <v>1801028.43</v>
      </c>
      <c r="U642" s="19">
        <v>1830380.1</v>
      </c>
      <c r="V642" s="19">
        <v>1855533.93</v>
      </c>
      <c r="W642" s="19">
        <v>1905814.91</v>
      </c>
      <c r="X642" s="19">
        <v>1955009.98</v>
      </c>
      <c r="Y642" s="19">
        <v>2072070.36</v>
      </c>
      <c r="Z642" s="19">
        <v>2138110.85</v>
      </c>
      <c r="AA642" s="224">
        <v>2193378.33</v>
      </c>
      <c r="AB642" s="224">
        <v>2199194.85</v>
      </c>
    </row>
    <row r="643" spans="1:52" s="19" customFormat="1" x14ac:dyDescent="0.2">
      <c r="A643" s="28" t="s">
        <v>258</v>
      </c>
      <c r="B643" s="32"/>
      <c r="M643" s="19">
        <v>1746309.17</v>
      </c>
      <c r="N643" s="19">
        <v>1771074.23</v>
      </c>
      <c r="O643" s="19">
        <v>1856367.65</v>
      </c>
      <c r="P643" s="19">
        <v>1894433.31</v>
      </c>
      <c r="Q643" s="19">
        <v>1944271.17</v>
      </c>
      <c r="R643" s="19">
        <v>2121159.06</v>
      </c>
      <c r="S643" s="19">
        <v>2229026.02</v>
      </c>
      <c r="T643" s="19">
        <v>2294706.2000000002</v>
      </c>
      <c r="U643" s="19">
        <v>2353347.46</v>
      </c>
      <c r="V643" s="19">
        <v>2471889.15</v>
      </c>
      <c r="W643" s="19">
        <v>2663084.2599999998</v>
      </c>
      <c r="X643" s="19">
        <v>2710035</v>
      </c>
      <c r="Y643" s="19">
        <v>2874856.1</v>
      </c>
      <c r="Z643" s="19">
        <v>2818706.6</v>
      </c>
      <c r="AA643" s="224">
        <v>2760604.32</v>
      </c>
      <c r="AB643" s="224">
        <v>2790452.6</v>
      </c>
    </row>
    <row r="644" spans="1:52" s="19" customFormat="1" x14ac:dyDescent="0.2">
      <c r="A644" s="28" t="s">
        <v>259</v>
      </c>
      <c r="B644" s="32"/>
      <c r="M644" s="19">
        <v>760830.36</v>
      </c>
      <c r="N644" s="19">
        <v>749282.97</v>
      </c>
      <c r="O644" s="19">
        <v>804636.4</v>
      </c>
      <c r="P644" s="19">
        <v>830423.16</v>
      </c>
      <c r="Q644" s="19">
        <v>836274.84</v>
      </c>
      <c r="R644" s="19">
        <v>917508.49</v>
      </c>
      <c r="S644" s="19">
        <v>961276.35</v>
      </c>
      <c r="T644" s="19">
        <v>973865.55</v>
      </c>
      <c r="U644" s="19">
        <v>1027157.28</v>
      </c>
      <c r="V644" s="19">
        <v>1040800.52</v>
      </c>
      <c r="W644" s="19">
        <v>1028733.15</v>
      </c>
      <c r="X644" s="19">
        <v>1090489.06</v>
      </c>
      <c r="Y644" s="19">
        <v>1169053.54</v>
      </c>
      <c r="Z644" s="19">
        <v>1166583.21</v>
      </c>
      <c r="AA644" s="224">
        <v>1149257.6299999999</v>
      </c>
      <c r="AB644" s="224">
        <v>1219281.25</v>
      </c>
    </row>
    <row r="645" spans="1:52" s="19" customFormat="1" x14ac:dyDescent="0.2">
      <c r="A645" s="28" t="s">
        <v>260</v>
      </c>
      <c r="B645" s="32"/>
      <c r="M645" s="19">
        <v>403176.93</v>
      </c>
      <c r="N645" s="19">
        <v>437192.87</v>
      </c>
      <c r="O645" s="19">
        <v>435160.33</v>
      </c>
      <c r="P645" s="19">
        <v>490150.14</v>
      </c>
      <c r="Q645" s="19">
        <v>541383</v>
      </c>
      <c r="R645" s="19">
        <v>585509.31999999995</v>
      </c>
      <c r="S645" s="19">
        <v>625348.51</v>
      </c>
      <c r="T645" s="19">
        <v>617215.72</v>
      </c>
      <c r="U645" s="19">
        <v>619331.94999999995</v>
      </c>
      <c r="V645" s="19">
        <v>667612.81999999995</v>
      </c>
      <c r="W645" s="19">
        <v>694993.86</v>
      </c>
      <c r="X645" s="19">
        <v>684070.47</v>
      </c>
      <c r="Y645" s="19">
        <v>673905.75</v>
      </c>
      <c r="Z645" s="19">
        <v>687344.31</v>
      </c>
      <c r="AA645" s="224">
        <v>648120.18999999994</v>
      </c>
      <c r="AB645" s="224">
        <v>644075.05000000005</v>
      </c>
    </row>
    <row r="646" spans="1:52" s="19" customFormat="1" x14ac:dyDescent="0.2">
      <c r="A646" s="16" t="s">
        <v>831</v>
      </c>
      <c r="B646" s="32"/>
      <c r="M646" s="19">
        <v>0</v>
      </c>
      <c r="N646" s="19">
        <v>0</v>
      </c>
      <c r="O646" s="19">
        <v>0</v>
      </c>
      <c r="P646" s="19">
        <v>173266.08</v>
      </c>
      <c r="Q646" s="19">
        <v>132462.12</v>
      </c>
      <c r="R646" s="19">
        <v>133558.29</v>
      </c>
      <c r="S646" s="19">
        <v>183588.14</v>
      </c>
      <c r="T646" s="19">
        <v>179924.48000000001</v>
      </c>
      <c r="U646" s="19">
        <v>201669.94</v>
      </c>
      <c r="V646" s="19">
        <v>221225.72</v>
      </c>
      <c r="W646" s="19">
        <v>268691.06</v>
      </c>
      <c r="X646" s="19">
        <v>296175.03000000003</v>
      </c>
      <c r="Y646" s="19">
        <v>296788.62</v>
      </c>
      <c r="Z646" s="19">
        <v>334445.09999999998</v>
      </c>
      <c r="AA646" s="224">
        <v>296603.39</v>
      </c>
      <c r="AB646" s="224">
        <v>249282.15</v>
      </c>
    </row>
    <row r="647" spans="1:52" s="19" customFormat="1" x14ac:dyDescent="0.2">
      <c r="A647" s="16" t="s">
        <v>832</v>
      </c>
      <c r="B647" s="32"/>
      <c r="M647" s="19">
        <v>0</v>
      </c>
      <c r="N647" s="19">
        <v>0</v>
      </c>
      <c r="O647" s="19">
        <v>0</v>
      </c>
      <c r="P647" s="19">
        <v>40424.67</v>
      </c>
      <c r="Q647" s="19">
        <v>24463.119999999999</v>
      </c>
      <c r="R647" s="19">
        <v>38241.699999999997</v>
      </c>
      <c r="S647" s="19">
        <v>36353.75</v>
      </c>
      <c r="T647" s="19">
        <v>23889.279999999999</v>
      </c>
      <c r="U647" s="19">
        <v>24512.73</v>
      </c>
      <c r="V647" s="19">
        <v>16569.419999999998</v>
      </c>
      <c r="W647" s="19">
        <v>16050.12</v>
      </c>
      <c r="X647" s="19">
        <v>20846.900000000001</v>
      </c>
      <c r="Y647" s="19">
        <v>16697.12</v>
      </c>
      <c r="Z647" s="19">
        <v>18536.64</v>
      </c>
      <c r="AA647" s="224">
        <v>22401.84</v>
      </c>
      <c r="AB647" s="224">
        <v>27453.95</v>
      </c>
    </row>
    <row r="648" spans="1:52" s="19" customFormat="1" x14ac:dyDescent="0.2">
      <c r="A648" s="16" t="s">
        <v>833</v>
      </c>
      <c r="B648" s="32"/>
      <c r="M648" s="19">
        <v>0</v>
      </c>
      <c r="N648" s="19">
        <v>0</v>
      </c>
      <c r="O648" s="19">
        <v>0</v>
      </c>
      <c r="P648" s="19">
        <v>29672.93</v>
      </c>
      <c r="Q648" s="19">
        <v>36532.300000000003</v>
      </c>
      <c r="R648" s="19">
        <v>39588.31</v>
      </c>
      <c r="S648" s="19">
        <v>39535.85</v>
      </c>
      <c r="T648" s="19">
        <v>41801.919999999998</v>
      </c>
      <c r="U648" s="19">
        <v>24439.279999999999</v>
      </c>
      <c r="V648" s="19">
        <v>23634.93</v>
      </c>
      <c r="W648" s="19">
        <v>22288.26</v>
      </c>
      <c r="X648" s="19">
        <v>18558.310000000001</v>
      </c>
      <c r="Y648" s="19">
        <v>29420.65</v>
      </c>
      <c r="Z648" s="19">
        <v>25939.3</v>
      </c>
      <c r="AA648" s="224">
        <v>19862.740000000002</v>
      </c>
      <c r="AB648" s="224">
        <v>19623.099999999999</v>
      </c>
    </row>
    <row r="649" spans="1:52" s="19" customFormat="1" x14ac:dyDescent="0.2">
      <c r="A649" s="16" t="s">
        <v>834</v>
      </c>
      <c r="B649" s="32"/>
      <c r="M649" s="19">
        <v>0</v>
      </c>
      <c r="N649" s="19">
        <v>0</v>
      </c>
      <c r="O649" s="19">
        <v>0</v>
      </c>
      <c r="P649" s="19">
        <v>23108.41</v>
      </c>
      <c r="Q649" s="19">
        <v>26282.57</v>
      </c>
      <c r="R649" s="19">
        <v>22652.41</v>
      </c>
      <c r="S649" s="19">
        <v>17156.72</v>
      </c>
      <c r="T649" s="19">
        <v>7725.03</v>
      </c>
      <c r="U649" s="19">
        <v>6718.49</v>
      </c>
      <c r="V649" s="19">
        <v>14812.53</v>
      </c>
      <c r="W649" s="19">
        <v>14907.82</v>
      </c>
      <c r="X649" s="19">
        <v>17987.73</v>
      </c>
      <c r="Y649" s="19">
        <v>11137.41</v>
      </c>
      <c r="Z649" s="19">
        <v>7916.67</v>
      </c>
      <c r="AA649" s="224">
        <v>29391.83</v>
      </c>
      <c r="AB649" s="224">
        <v>4470.3900000000003</v>
      </c>
    </row>
    <row r="650" spans="1:52" s="19" customFormat="1" x14ac:dyDescent="0.2">
      <c r="A650" s="16" t="s">
        <v>835</v>
      </c>
      <c r="B650" s="32"/>
      <c r="M650" s="19">
        <v>0</v>
      </c>
      <c r="N650" s="19">
        <v>0</v>
      </c>
      <c r="O650" s="19">
        <v>0</v>
      </c>
      <c r="P650" s="19">
        <v>10446.07</v>
      </c>
      <c r="Q650" s="19">
        <v>20575.53</v>
      </c>
      <c r="R650" s="19">
        <v>28334.23</v>
      </c>
      <c r="S650" s="19">
        <v>35009.919999999998</v>
      </c>
      <c r="T650" s="19">
        <v>67899.210000000006</v>
      </c>
      <c r="U650" s="19">
        <v>22079.48</v>
      </c>
      <c r="V650" s="19">
        <v>20333.45</v>
      </c>
      <c r="W650" s="19">
        <v>59513.64</v>
      </c>
      <c r="X650" s="19">
        <v>15055.83</v>
      </c>
      <c r="Y650" s="19">
        <v>74258.45</v>
      </c>
      <c r="Z650" s="19">
        <v>62900.51</v>
      </c>
      <c r="AA650" s="224">
        <v>53487.35</v>
      </c>
      <c r="AB650" s="224">
        <v>89635.89</v>
      </c>
    </row>
    <row r="651" spans="1:52" s="19" customFormat="1" x14ac:dyDescent="0.2">
      <c r="A651" s="16" t="s">
        <v>836</v>
      </c>
      <c r="B651" s="32"/>
      <c r="M651" s="19">
        <v>0</v>
      </c>
      <c r="N651" s="19">
        <v>0</v>
      </c>
      <c r="O651" s="19">
        <v>0</v>
      </c>
      <c r="P651" s="19">
        <v>2661.71</v>
      </c>
      <c r="Q651" s="19">
        <v>13578.41</v>
      </c>
      <c r="R651" s="19">
        <v>10425.879999999999</v>
      </c>
      <c r="S651" s="19">
        <v>41358.32</v>
      </c>
      <c r="T651" s="19">
        <v>668.68</v>
      </c>
      <c r="U651" s="19">
        <v>3474.68</v>
      </c>
      <c r="V651" s="19">
        <v>3196.2</v>
      </c>
      <c r="W651" s="19">
        <v>5168.41</v>
      </c>
      <c r="X651" s="19">
        <v>-2068.5700000000002</v>
      </c>
      <c r="Y651" s="19">
        <v>4684.79</v>
      </c>
      <c r="Z651" s="19">
        <v>4497.74</v>
      </c>
      <c r="AA651" s="224">
        <v>9271.11</v>
      </c>
      <c r="AB651" s="224">
        <v>10168.18</v>
      </c>
    </row>
    <row r="652" spans="1:52" ht="12.75" x14ac:dyDescent="0.2">
      <c r="A652" s="49" t="s">
        <v>839</v>
      </c>
      <c r="B652" s="50"/>
    </row>
    <row r="653" spans="1:52" s="130" customFormat="1" ht="12.75" x14ac:dyDescent="0.2">
      <c r="A653" s="28" t="s">
        <v>864</v>
      </c>
      <c r="B653" s="129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52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>
        <v>46</v>
      </c>
      <c r="N654" s="17">
        <v>64</v>
      </c>
      <c r="O654" s="17">
        <v>51</v>
      </c>
      <c r="P654" s="17">
        <v>41</v>
      </c>
      <c r="Q654" s="17">
        <v>103</v>
      </c>
      <c r="R654" s="17">
        <v>58</v>
      </c>
      <c r="S654" s="17">
        <v>46</v>
      </c>
      <c r="T654" s="17">
        <v>49</v>
      </c>
      <c r="U654" s="17">
        <v>135</v>
      </c>
      <c r="V654" s="17">
        <v>56</v>
      </c>
      <c r="W654" s="17">
        <v>46</v>
      </c>
      <c r="X654" s="17">
        <v>76</v>
      </c>
      <c r="Y654" s="17">
        <v>24</v>
      </c>
      <c r="Z654" s="17">
        <v>58</v>
      </c>
      <c r="AA654" s="218">
        <v>73</v>
      </c>
      <c r="AB654" s="218">
        <v>35</v>
      </c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</row>
    <row r="655" spans="1:52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>
        <v>0</v>
      </c>
      <c r="N655" s="17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  <c r="AA655" s="218">
        <v>0</v>
      </c>
      <c r="AB655" s="218">
        <v>0</v>
      </c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</row>
    <row r="656" spans="1:52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>
        <v>271</v>
      </c>
      <c r="N656" s="17">
        <v>278</v>
      </c>
      <c r="O656" s="17">
        <v>287</v>
      </c>
      <c r="P656" s="17">
        <v>302</v>
      </c>
      <c r="Q656" s="17">
        <v>309</v>
      </c>
      <c r="R656" s="17">
        <v>315</v>
      </c>
      <c r="S656" s="17">
        <v>318</v>
      </c>
      <c r="T656" s="17">
        <v>322</v>
      </c>
      <c r="U656" s="17">
        <v>328</v>
      </c>
      <c r="V656" s="17">
        <v>330</v>
      </c>
      <c r="W656" s="17">
        <v>334</v>
      </c>
      <c r="X656" s="17">
        <v>336</v>
      </c>
      <c r="Y656" s="17">
        <v>379</v>
      </c>
      <c r="Z656" s="17">
        <v>441</v>
      </c>
      <c r="AA656" s="218">
        <v>501</v>
      </c>
      <c r="AB656" s="218">
        <v>597</v>
      </c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1:52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>
        <v>466</v>
      </c>
      <c r="N657" s="17">
        <v>483</v>
      </c>
      <c r="O657" s="17">
        <v>489</v>
      </c>
      <c r="P657" s="17">
        <v>503</v>
      </c>
      <c r="Q657" s="17">
        <v>521</v>
      </c>
      <c r="R657" s="17">
        <v>528</v>
      </c>
      <c r="S657" s="17">
        <v>536</v>
      </c>
      <c r="T657" s="17">
        <v>542</v>
      </c>
      <c r="U657" s="17">
        <v>541</v>
      </c>
      <c r="V657" s="17">
        <v>548</v>
      </c>
      <c r="W657" s="17">
        <v>561</v>
      </c>
      <c r="X657" s="17">
        <v>564</v>
      </c>
      <c r="Y657" s="17">
        <v>572</v>
      </c>
      <c r="Z657" s="17">
        <v>595</v>
      </c>
      <c r="AA657" s="218">
        <v>636</v>
      </c>
      <c r="AB657" s="218">
        <v>748</v>
      </c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</row>
    <row r="658" spans="1:52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>
        <v>394</v>
      </c>
      <c r="N658" s="17">
        <v>401</v>
      </c>
      <c r="O658" s="17">
        <v>421</v>
      </c>
      <c r="P658" s="17">
        <v>447</v>
      </c>
      <c r="Q658" s="17">
        <v>459</v>
      </c>
      <c r="R658" s="17">
        <v>472</v>
      </c>
      <c r="S658" s="17">
        <v>481</v>
      </c>
      <c r="T658" s="17">
        <v>491</v>
      </c>
      <c r="U658" s="17">
        <v>508</v>
      </c>
      <c r="V658" s="17">
        <v>529</v>
      </c>
      <c r="W658" s="17">
        <v>539</v>
      </c>
      <c r="X658" s="17">
        <v>553</v>
      </c>
      <c r="Y658" s="17">
        <v>579</v>
      </c>
      <c r="Z658" s="17">
        <v>593</v>
      </c>
      <c r="AA658" s="218">
        <v>620</v>
      </c>
      <c r="AB658" s="218">
        <v>633</v>
      </c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</row>
    <row r="659" spans="1:52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>
        <v>608</v>
      </c>
      <c r="N659" s="17">
        <v>628</v>
      </c>
      <c r="O659" s="17">
        <v>646</v>
      </c>
      <c r="P659" s="17">
        <v>669</v>
      </c>
      <c r="Q659" s="17">
        <v>673</v>
      </c>
      <c r="R659" s="17">
        <v>699</v>
      </c>
      <c r="S659" s="17">
        <v>719</v>
      </c>
      <c r="T659" s="17">
        <v>731</v>
      </c>
      <c r="U659" s="17">
        <v>740</v>
      </c>
      <c r="V659" s="17">
        <v>752</v>
      </c>
      <c r="W659" s="17">
        <v>772</v>
      </c>
      <c r="X659" s="17">
        <v>780</v>
      </c>
      <c r="Y659" s="17">
        <v>799</v>
      </c>
      <c r="Z659" s="17">
        <v>814</v>
      </c>
      <c r="AA659" s="218">
        <v>845</v>
      </c>
      <c r="AB659" s="218">
        <v>861</v>
      </c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</row>
    <row r="660" spans="1:52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>
        <v>846</v>
      </c>
      <c r="N660" s="17">
        <v>866</v>
      </c>
      <c r="O660" s="17">
        <v>902</v>
      </c>
      <c r="P660" s="17">
        <v>948</v>
      </c>
      <c r="Q660" s="17">
        <v>1000</v>
      </c>
      <c r="R660" s="17">
        <v>1052</v>
      </c>
      <c r="S660" s="17">
        <v>1086</v>
      </c>
      <c r="T660" s="17">
        <v>1121</v>
      </c>
      <c r="U660" s="17">
        <v>1156</v>
      </c>
      <c r="V660" s="17">
        <v>1182</v>
      </c>
      <c r="W660" s="17">
        <v>1205</v>
      </c>
      <c r="X660" s="17">
        <v>1237</v>
      </c>
      <c r="Y660" s="17">
        <v>1256</v>
      </c>
      <c r="Z660" s="17">
        <v>1285</v>
      </c>
      <c r="AA660" s="218">
        <v>1317</v>
      </c>
      <c r="AB660" s="218">
        <v>1355</v>
      </c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</row>
    <row r="661" spans="1:52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>
        <v>725</v>
      </c>
      <c r="N661" s="17">
        <v>751</v>
      </c>
      <c r="O661" s="17">
        <v>777</v>
      </c>
      <c r="P661" s="17">
        <v>794</v>
      </c>
      <c r="Q661" s="17">
        <v>811</v>
      </c>
      <c r="R661" s="17">
        <v>828</v>
      </c>
      <c r="S661" s="17">
        <v>837</v>
      </c>
      <c r="T661" s="17">
        <v>838</v>
      </c>
      <c r="U661" s="17">
        <v>850</v>
      </c>
      <c r="V661" s="17">
        <v>882</v>
      </c>
      <c r="W661" s="17">
        <v>896</v>
      </c>
      <c r="X661" s="17">
        <v>906</v>
      </c>
      <c r="Y661" s="17">
        <v>916</v>
      </c>
      <c r="Z661" s="17">
        <v>927</v>
      </c>
      <c r="AA661" s="218">
        <v>934</v>
      </c>
      <c r="AB661" s="218">
        <v>942</v>
      </c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1:52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>
        <v>362</v>
      </c>
      <c r="N662" s="17">
        <v>381</v>
      </c>
      <c r="O662" s="17">
        <v>399</v>
      </c>
      <c r="P662" s="17">
        <v>416</v>
      </c>
      <c r="Q662" s="17">
        <v>418</v>
      </c>
      <c r="R662" s="17">
        <v>435</v>
      </c>
      <c r="S662" s="17">
        <v>446</v>
      </c>
      <c r="T662" s="17">
        <v>450</v>
      </c>
      <c r="U662" s="17">
        <v>460</v>
      </c>
      <c r="V662" s="17">
        <v>472</v>
      </c>
      <c r="W662" s="17">
        <v>480</v>
      </c>
      <c r="X662" s="17">
        <v>496</v>
      </c>
      <c r="Y662" s="17">
        <v>506</v>
      </c>
      <c r="Z662" s="17">
        <v>522</v>
      </c>
      <c r="AA662" s="218">
        <v>546</v>
      </c>
      <c r="AB662" s="218">
        <v>560</v>
      </c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</row>
    <row r="663" spans="1:52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>
        <v>727</v>
      </c>
      <c r="N663" s="17">
        <v>751</v>
      </c>
      <c r="O663" s="17">
        <v>783</v>
      </c>
      <c r="P663" s="17">
        <v>825</v>
      </c>
      <c r="Q663" s="17">
        <v>840</v>
      </c>
      <c r="R663" s="17">
        <v>868</v>
      </c>
      <c r="S663" s="17">
        <v>879</v>
      </c>
      <c r="T663" s="17">
        <v>893</v>
      </c>
      <c r="U663" s="17">
        <v>908</v>
      </c>
      <c r="V663" s="17">
        <v>930</v>
      </c>
      <c r="W663" s="17">
        <v>946</v>
      </c>
      <c r="X663" s="17">
        <v>961</v>
      </c>
      <c r="Y663" s="17">
        <v>991</v>
      </c>
      <c r="Z663" s="17">
        <v>1027</v>
      </c>
      <c r="AA663" s="218">
        <v>1067</v>
      </c>
      <c r="AB663" s="218">
        <v>1105</v>
      </c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</row>
    <row r="664" spans="1:52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>
        <v>631</v>
      </c>
      <c r="N664" s="17">
        <v>655</v>
      </c>
      <c r="O664" s="17">
        <v>670</v>
      </c>
      <c r="P664" s="17">
        <v>691</v>
      </c>
      <c r="Q664" s="17">
        <v>705</v>
      </c>
      <c r="R664" s="17">
        <v>733</v>
      </c>
      <c r="S664" s="17">
        <v>753</v>
      </c>
      <c r="T664" s="17">
        <v>752</v>
      </c>
      <c r="U664" s="17">
        <v>768</v>
      </c>
      <c r="V664" s="17">
        <v>791</v>
      </c>
      <c r="W664" s="17">
        <v>806</v>
      </c>
      <c r="X664" s="17">
        <v>813</v>
      </c>
      <c r="Y664" s="17">
        <v>828</v>
      </c>
      <c r="Z664" s="17">
        <v>842</v>
      </c>
      <c r="AA664" s="218">
        <v>865</v>
      </c>
      <c r="AB664" s="218">
        <v>890</v>
      </c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</row>
    <row r="665" spans="1:52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>
        <v>1748</v>
      </c>
      <c r="N665" s="17">
        <v>1812</v>
      </c>
      <c r="O665" s="17">
        <v>1864</v>
      </c>
      <c r="P665" s="17">
        <v>1900</v>
      </c>
      <c r="Q665" s="17">
        <v>1943</v>
      </c>
      <c r="R665" s="17">
        <v>1994</v>
      </c>
      <c r="S665" s="17">
        <v>2031</v>
      </c>
      <c r="T665" s="17">
        <v>2065</v>
      </c>
      <c r="U665" s="17">
        <v>2091</v>
      </c>
      <c r="V665" s="17">
        <v>2150</v>
      </c>
      <c r="W665" s="17">
        <v>2197</v>
      </c>
      <c r="X665" s="17">
        <v>2241</v>
      </c>
      <c r="Y665" s="17">
        <v>2275</v>
      </c>
      <c r="Z665" s="17">
        <v>2307</v>
      </c>
      <c r="AA665" s="218">
        <v>2337</v>
      </c>
      <c r="AB665" s="218">
        <v>2360</v>
      </c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</row>
    <row r="666" spans="1:52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>
        <v>1529</v>
      </c>
      <c r="N666" s="17">
        <v>1566</v>
      </c>
      <c r="O666" s="17">
        <v>1613</v>
      </c>
      <c r="P666" s="17">
        <v>1664</v>
      </c>
      <c r="Q666" s="17">
        <v>1708</v>
      </c>
      <c r="R666" s="17">
        <v>1774</v>
      </c>
      <c r="S666" s="17">
        <v>1795</v>
      </c>
      <c r="T666" s="17">
        <v>1823</v>
      </c>
      <c r="U666" s="17">
        <v>1855</v>
      </c>
      <c r="V666" s="17">
        <v>1910</v>
      </c>
      <c r="W666" s="17">
        <v>1946</v>
      </c>
      <c r="X666" s="17">
        <v>1976</v>
      </c>
      <c r="Y666" s="17">
        <v>2012</v>
      </c>
      <c r="Z666" s="17">
        <v>2043</v>
      </c>
      <c r="AA666" s="218">
        <v>2072</v>
      </c>
      <c r="AB666" s="218">
        <v>2096</v>
      </c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</row>
    <row r="667" spans="1:52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>
        <v>3411</v>
      </c>
      <c r="N667" s="17">
        <v>3550</v>
      </c>
      <c r="O667" s="17">
        <v>3657</v>
      </c>
      <c r="P667" s="17">
        <v>3825</v>
      </c>
      <c r="Q667" s="17">
        <v>3936</v>
      </c>
      <c r="R667" s="17">
        <v>4077</v>
      </c>
      <c r="S667" s="17">
        <v>4159</v>
      </c>
      <c r="T667" s="17">
        <v>4223</v>
      </c>
      <c r="U667" s="17">
        <v>4304</v>
      </c>
      <c r="V667" s="17">
        <v>4477</v>
      </c>
      <c r="W667" s="17">
        <v>4590</v>
      </c>
      <c r="X667" s="17">
        <v>4651</v>
      </c>
      <c r="Y667" s="17">
        <v>4710</v>
      </c>
      <c r="Z667" s="17">
        <v>4722</v>
      </c>
      <c r="AA667" s="218">
        <v>4730</v>
      </c>
      <c r="AB667" s="218">
        <v>4745</v>
      </c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</row>
    <row r="668" spans="1:52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>
        <v>2692</v>
      </c>
      <c r="N668" s="17">
        <v>2839</v>
      </c>
      <c r="O668" s="17">
        <v>2918</v>
      </c>
      <c r="P668" s="17">
        <v>3054</v>
      </c>
      <c r="Q668" s="17">
        <v>3151</v>
      </c>
      <c r="R668" s="17">
        <v>3270</v>
      </c>
      <c r="S668" s="17">
        <v>3344</v>
      </c>
      <c r="T668" s="17">
        <v>3398</v>
      </c>
      <c r="U668" s="17">
        <v>3484</v>
      </c>
      <c r="V668" s="17">
        <v>3588</v>
      </c>
      <c r="W668" s="17">
        <v>3693</v>
      </c>
      <c r="X668" s="17">
        <v>3756</v>
      </c>
      <c r="Y668" s="17">
        <v>3783</v>
      </c>
      <c r="Z668" s="17">
        <v>3815</v>
      </c>
      <c r="AA668" s="218">
        <v>3840</v>
      </c>
      <c r="AB668" s="218">
        <v>3863</v>
      </c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</row>
    <row r="669" spans="1:52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>
        <v>1677</v>
      </c>
      <c r="N669" s="17">
        <v>1746</v>
      </c>
      <c r="O669" s="17">
        <v>1791</v>
      </c>
      <c r="P669" s="17">
        <v>1865</v>
      </c>
      <c r="Q669" s="17">
        <v>1923</v>
      </c>
      <c r="R669" s="17">
        <v>1992</v>
      </c>
      <c r="S669" s="17">
        <v>2036</v>
      </c>
      <c r="T669" s="17">
        <v>2061</v>
      </c>
      <c r="U669" s="17">
        <v>2101</v>
      </c>
      <c r="V669" s="17">
        <v>2206</v>
      </c>
      <c r="W669" s="17">
        <v>2265</v>
      </c>
      <c r="X669" s="17">
        <v>2308</v>
      </c>
      <c r="Y669" s="17">
        <v>2340</v>
      </c>
      <c r="Z669" s="17">
        <v>2370</v>
      </c>
      <c r="AA669" s="218">
        <v>2367</v>
      </c>
      <c r="AB669" s="218">
        <v>2386</v>
      </c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1:52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>
        <v>8103</v>
      </c>
      <c r="N670" s="17">
        <v>8393</v>
      </c>
      <c r="O670" s="17">
        <v>8689</v>
      </c>
      <c r="P670" s="17">
        <v>9063</v>
      </c>
      <c r="Q670" s="17">
        <v>9413</v>
      </c>
      <c r="R670" s="17">
        <v>9741</v>
      </c>
      <c r="S670" s="17">
        <v>9910</v>
      </c>
      <c r="T670" s="17">
        <v>10141</v>
      </c>
      <c r="U670" s="17">
        <v>10353</v>
      </c>
      <c r="V670" s="17">
        <v>11039</v>
      </c>
      <c r="W670" s="17">
        <v>11513</v>
      </c>
      <c r="X670" s="17">
        <v>11828</v>
      </c>
      <c r="Y670" s="17">
        <v>11986</v>
      </c>
      <c r="Z670" s="17">
        <v>12081</v>
      </c>
      <c r="AA670" s="218">
        <v>12153</v>
      </c>
      <c r="AB670" s="218">
        <v>12262</v>
      </c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</row>
    <row r="671" spans="1:52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>
        <v>540</v>
      </c>
      <c r="N671" s="17">
        <v>563</v>
      </c>
      <c r="O671" s="17">
        <v>584</v>
      </c>
      <c r="P671" s="17">
        <v>608</v>
      </c>
      <c r="Q671" s="17">
        <v>637</v>
      </c>
      <c r="R671" s="17">
        <v>664</v>
      </c>
      <c r="S671" s="17">
        <v>676</v>
      </c>
      <c r="T671" s="17">
        <v>696</v>
      </c>
      <c r="U671" s="17">
        <v>719</v>
      </c>
      <c r="V671" s="17">
        <v>744</v>
      </c>
      <c r="W671" s="17">
        <v>769</v>
      </c>
      <c r="X671" s="17">
        <v>791</v>
      </c>
      <c r="Y671" s="17">
        <v>816</v>
      </c>
      <c r="Z671" s="17">
        <v>861</v>
      </c>
      <c r="AA671" s="218">
        <v>883</v>
      </c>
      <c r="AB671" s="218">
        <v>897</v>
      </c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</row>
    <row r="672" spans="1:52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>
        <v>580</v>
      </c>
      <c r="N672" s="17">
        <v>602</v>
      </c>
      <c r="O672" s="17">
        <v>624</v>
      </c>
      <c r="P672" s="17">
        <v>668</v>
      </c>
      <c r="Q672" s="17">
        <v>702</v>
      </c>
      <c r="R672" s="17">
        <v>745</v>
      </c>
      <c r="S672" s="17">
        <v>764</v>
      </c>
      <c r="T672" s="17">
        <v>784</v>
      </c>
      <c r="U672" s="17">
        <v>808</v>
      </c>
      <c r="V672" s="17">
        <v>838</v>
      </c>
      <c r="W672" s="17">
        <v>860</v>
      </c>
      <c r="X672" s="17">
        <v>881</v>
      </c>
      <c r="Y672" s="17">
        <v>892</v>
      </c>
      <c r="Z672" s="17">
        <v>929</v>
      </c>
      <c r="AA672" s="218">
        <v>953</v>
      </c>
      <c r="AB672" s="218">
        <v>970</v>
      </c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</row>
    <row r="673" spans="1:52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>
        <v>228</v>
      </c>
      <c r="N673" s="17">
        <v>237</v>
      </c>
      <c r="O673" s="17">
        <v>245</v>
      </c>
      <c r="P673" s="17">
        <v>268</v>
      </c>
      <c r="Q673" s="17">
        <v>290</v>
      </c>
      <c r="R673" s="17">
        <v>307</v>
      </c>
      <c r="S673" s="17">
        <v>329</v>
      </c>
      <c r="T673" s="17">
        <v>348</v>
      </c>
      <c r="U673" s="17">
        <v>356</v>
      </c>
      <c r="V673" s="17">
        <v>368</v>
      </c>
      <c r="W673" s="17">
        <v>384</v>
      </c>
      <c r="X673" s="17">
        <v>399</v>
      </c>
      <c r="Y673" s="17">
        <v>409</v>
      </c>
      <c r="Z673" s="17">
        <v>411</v>
      </c>
      <c r="AA673" s="218">
        <v>412</v>
      </c>
      <c r="AB673" s="218">
        <v>415</v>
      </c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</row>
    <row r="674" spans="1:52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>
        <v>152</v>
      </c>
      <c r="N674" s="17">
        <v>157</v>
      </c>
      <c r="O674" s="17">
        <v>162</v>
      </c>
      <c r="P674" s="17">
        <v>174</v>
      </c>
      <c r="Q674" s="17">
        <v>184</v>
      </c>
      <c r="R674" s="17">
        <v>196</v>
      </c>
      <c r="S674" s="17">
        <v>199</v>
      </c>
      <c r="T674" s="17">
        <v>200</v>
      </c>
      <c r="U674" s="17">
        <v>204</v>
      </c>
      <c r="V674" s="17">
        <v>208</v>
      </c>
      <c r="W674" s="17">
        <v>215</v>
      </c>
      <c r="X674" s="17">
        <v>219</v>
      </c>
      <c r="Y674" s="17">
        <v>219</v>
      </c>
      <c r="Z674" s="17">
        <v>219</v>
      </c>
      <c r="AA674" s="218">
        <v>225</v>
      </c>
      <c r="AB674" s="218">
        <v>224</v>
      </c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1:52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>
        <v>0</v>
      </c>
      <c r="N675" s="17">
        <v>0</v>
      </c>
      <c r="O675" s="17">
        <v>0</v>
      </c>
      <c r="P675" s="17">
        <v>38</v>
      </c>
      <c r="Q675" s="17">
        <v>39</v>
      </c>
      <c r="R675" s="17">
        <v>45</v>
      </c>
      <c r="S675" s="17">
        <v>45</v>
      </c>
      <c r="T675" s="17">
        <v>48</v>
      </c>
      <c r="U675" s="17">
        <v>51</v>
      </c>
      <c r="V675" s="17">
        <v>53</v>
      </c>
      <c r="W675" s="17">
        <v>54</v>
      </c>
      <c r="X675" s="17">
        <v>54</v>
      </c>
      <c r="Y675" s="17">
        <v>56</v>
      </c>
      <c r="Z675" s="17">
        <v>60</v>
      </c>
      <c r="AA675" s="218">
        <v>61</v>
      </c>
      <c r="AB675" s="218">
        <v>64</v>
      </c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</row>
    <row r="676" spans="1:52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>
        <v>0</v>
      </c>
      <c r="N676" s="17">
        <v>0</v>
      </c>
      <c r="O676" s="17">
        <v>0</v>
      </c>
      <c r="P676" s="17">
        <v>10</v>
      </c>
      <c r="Q676" s="17">
        <v>10</v>
      </c>
      <c r="R676" s="17">
        <v>11</v>
      </c>
      <c r="S676" s="17">
        <v>11</v>
      </c>
      <c r="T676" s="17">
        <v>11</v>
      </c>
      <c r="U676" s="17">
        <v>11</v>
      </c>
      <c r="V676" s="17">
        <v>11</v>
      </c>
      <c r="W676" s="17">
        <v>11</v>
      </c>
      <c r="X676" s="17">
        <v>12</v>
      </c>
      <c r="Y676" s="17">
        <v>12</v>
      </c>
      <c r="Z676" s="17">
        <v>12</v>
      </c>
      <c r="AA676" s="218">
        <v>12</v>
      </c>
      <c r="AB676" s="218">
        <v>12</v>
      </c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</row>
    <row r="677" spans="1:52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>
        <v>0</v>
      </c>
      <c r="N677" s="17">
        <v>0</v>
      </c>
      <c r="O677" s="17">
        <v>0</v>
      </c>
      <c r="P677" s="17">
        <v>4</v>
      </c>
      <c r="Q677" s="17">
        <v>6</v>
      </c>
      <c r="R677" s="17">
        <v>6</v>
      </c>
      <c r="S677" s="17">
        <v>6</v>
      </c>
      <c r="T677" s="17">
        <v>6</v>
      </c>
      <c r="U677" s="17">
        <v>7</v>
      </c>
      <c r="V677" s="17">
        <v>7</v>
      </c>
      <c r="W677" s="17">
        <v>7</v>
      </c>
      <c r="X677" s="17">
        <v>7</v>
      </c>
      <c r="Y677" s="17">
        <v>7</v>
      </c>
      <c r="Z677" s="17">
        <v>7</v>
      </c>
      <c r="AA677" s="218">
        <v>7</v>
      </c>
      <c r="AB677" s="218">
        <v>7</v>
      </c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</row>
    <row r="678" spans="1:52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>
        <v>0</v>
      </c>
      <c r="N678" s="17">
        <v>0</v>
      </c>
      <c r="O678" s="17">
        <v>0</v>
      </c>
      <c r="P678" s="17">
        <v>3</v>
      </c>
      <c r="Q678" s="17">
        <v>3</v>
      </c>
      <c r="R678" s="17">
        <v>3</v>
      </c>
      <c r="S678" s="17">
        <v>3</v>
      </c>
      <c r="T678" s="17">
        <v>3</v>
      </c>
      <c r="U678" s="17">
        <v>3</v>
      </c>
      <c r="V678" s="17">
        <v>3</v>
      </c>
      <c r="W678" s="17">
        <v>3</v>
      </c>
      <c r="X678" s="17">
        <v>3</v>
      </c>
      <c r="Y678" s="17">
        <v>3</v>
      </c>
      <c r="Z678" s="17">
        <v>3</v>
      </c>
      <c r="AA678" s="218">
        <v>3</v>
      </c>
      <c r="AB678" s="218">
        <v>3</v>
      </c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</row>
    <row r="679" spans="1:52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>
        <v>0</v>
      </c>
      <c r="N679" s="17">
        <v>0</v>
      </c>
      <c r="O679" s="17">
        <v>0</v>
      </c>
      <c r="P679" s="17">
        <v>1</v>
      </c>
      <c r="Q679" s="17">
        <v>2</v>
      </c>
      <c r="R679" s="17">
        <v>2</v>
      </c>
      <c r="S679" s="17">
        <v>3</v>
      </c>
      <c r="T679" s="17">
        <v>3</v>
      </c>
      <c r="U679" s="17">
        <v>3</v>
      </c>
      <c r="V679" s="17">
        <v>4</v>
      </c>
      <c r="W679" s="17">
        <v>4</v>
      </c>
      <c r="X679" s="17">
        <v>4</v>
      </c>
      <c r="Y679" s="17">
        <v>5</v>
      </c>
      <c r="Z679" s="17">
        <v>5</v>
      </c>
      <c r="AA679" s="218">
        <v>6</v>
      </c>
      <c r="AB679" s="218">
        <v>6</v>
      </c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</row>
    <row r="680" spans="1:52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>
        <v>0</v>
      </c>
      <c r="N680" s="17">
        <v>0</v>
      </c>
      <c r="O680" s="17">
        <v>0</v>
      </c>
      <c r="P680" s="17">
        <v>3</v>
      </c>
      <c r="Q680" s="17">
        <v>3</v>
      </c>
      <c r="R680" s="17">
        <v>3</v>
      </c>
      <c r="S680" s="17">
        <v>3</v>
      </c>
      <c r="T680" s="17">
        <v>2</v>
      </c>
      <c r="U680" s="17">
        <v>2</v>
      </c>
      <c r="V680" s="17">
        <v>2</v>
      </c>
      <c r="W680" s="17">
        <v>2</v>
      </c>
      <c r="X680" s="17">
        <v>2</v>
      </c>
      <c r="Y680" s="17">
        <v>2</v>
      </c>
      <c r="Z680" s="17">
        <v>2</v>
      </c>
      <c r="AA680" s="218">
        <v>2</v>
      </c>
      <c r="AB680" s="218">
        <v>2</v>
      </c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</row>
    <row r="681" spans="1:52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218"/>
      <c r="AB681" s="218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</row>
    <row r="682" spans="1:52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218"/>
      <c r="AB682" s="218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1:52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>
        <v>46</v>
      </c>
      <c r="N683" s="17">
        <v>64</v>
      </c>
      <c r="O683" s="17">
        <v>51</v>
      </c>
      <c r="P683" s="17">
        <v>41</v>
      </c>
      <c r="Q683" s="17">
        <v>103</v>
      </c>
      <c r="R683" s="17">
        <v>58</v>
      </c>
      <c r="S683" s="17">
        <v>46</v>
      </c>
      <c r="T683" s="17">
        <v>49</v>
      </c>
      <c r="U683" s="17">
        <v>135</v>
      </c>
      <c r="V683" s="17">
        <v>56</v>
      </c>
      <c r="W683" s="17">
        <v>46</v>
      </c>
      <c r="X683" s="17">
        <v>76</v>
      </c>
      <c r="Y683" s="17">
        <v>24</v>
      </c>
      <c r="Z683" s="17">
        <v>58</v>
      </c>
      <c r="AA683" s="218">
        <v>73</v>
      </c>
      <c r="AB683" s="218">
        <v>35</v>
      </c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</row>
    <row r="684" spans="1:52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>
        <v>0</v>
      </c>
      <c r="N684" s="17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  <c r="AA684" s="218">
        <v>0</v>
      </c>
      <c r="AB684" s="218">
        <v>0</v>
      </c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</row>
    <row r="685" spans="1:52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>
        <v>268</v>
      </c>
      <c r="N685" s="17">
        <v>277</v>
      </c>
      <c r="O685" s="17">
        <v>286</v>
      </c>
      <c r="P685" s="17">
        <v>300</v>
      </c>
      <c r="Q685" s="17">
        <v>306</v>
      </c>
      <c r="R685" s="17">
        <v>310</v>
      </c>
      <c r="S685" s="17">
        <v>309</v>
      </c>
      <c r="T685" s="17">
        <v>315</v>
      </c>
      <c r="U685" s="17">
        <v>323</v>
      </c>
      <c r="V685" s="17">
        <v>326</v>
      </c>
      <c r="W685" s="17">
        <v>327</v>
      </c>
      <c r="X685" s="17">
        <v>326</v>
      </c>
      <c r="Y685" s="17">
        <v>367</v>
      </c>
      <c r="Z685" s="17">
        <v>430</v>
      </c>
      <c r="AA685" s="218">
        <v>489</v>
      </c>
      <c r="AB685" s="218">
        <v>586</v>
      </c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</row>
    <row r="686" spans="1:52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>
        <v>455</v>
      </c>
      <c r="N686" s="17">
        <v>471</v>
      </c>
      <c r="O686" s="17">
        <v>484</v>
      </c>
      <c r="P686" s="17">
        <v>496</v>
      </c>
      <c r="Q686" s="17">
        <v>516</v>
      </c>
      <c r="R686" s="17">
        <v>522</v>
      </c>
      <c r="S686" s="17">
        <v>528</v>
      </c>
      <c r="T686" s="17">
        <v>534</v>
      </c>
      <c r="U686" s="17">
        <v>532</v>
      </c>
      <c r="V686" s="17">
        <v>537</v>
      </c>
      <c r="W686" s="17">
        <v>546</v>
      </c>
      <c r="X686" s="17">
        <v>553</v>
      </c>
      <c r="Y686" s="17">
        <v>555</v>
      </c>
      <c r="Z686" s="17">
        <v>577</v>
      </c>
      <c r="AA686" s="218">
        <v>619</v>
      </c>
      <c r="AB686" s="218">
        <v>730</v>
      </c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</row>
    <row r="687" spans="1:52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>
        <v>386</v>
      </c>
      <c r="N687" s="17">
        <v>389</v>
      </c>
      <c r="O687" s="17">
        <v>419</v>
      </c>
      <c r="P687" s="17">
        <v>443</v>
      </c>
      <c r="Q687" s="17">
        <v>455</v>
      </c>
      <c r="R687" s="17">
        <v>468</v>
      </c>
      <c r="S687" s="17">
        <v>478</v>
      </c>
      <c r="T687" s="17">
        <v>486</v>
      </c>
      <c r="U687" s="17">
        <v>502</v>
      </c>
      <c r="V687" s="17">
        <v>522</v>
      </c>
      <c r="W687" s="17">
        <v>529</v>
      </c>
      <c r="X687" s="17">
        <v>544</v>
      </c>
      <c r="Y687" s="17">
        <v>568</v>
      </c>
      <c r="Z687" s="17">
        <v>580</v>
      </c>
      <c r="AA687" s="218">
        <v>607</v>
      </c>
      <c r="AB687" s="218">
        <v>620</v>
      </c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1:52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>
        <v>604</v>
      </c>
      <c r="N688" s="17">
        <v>614</v>
      </c>
      <c r="O688" s="17">
        <v>645</v>
      </c>
      <c r="P688" s="17">
        <v>668</v>
      </c>
      <c r="Q688" s="17">
        <v>672</v>
      </c>
      <c r="R688" s="17">
        <v>697</v>
      </c>
      <c r="S688" s="17">
        <v>718</v>
      </c>
      <c r="T688" s="17">
        <v>730</v>
      </c>
      <c r="U688" s="17">
        <v>735</v>
      </c>
      <c r="V688" s="17">
        <v>748</v>
      </c>
      <c r="W688" s="17">
        <v>765</v>
      </c>
      <c r="X688" s="17">
        <v>768</v>
      </c>
      <c r="Y688" s="17">
        <v>784</v>
      </c>
      <c r="Z688" s="17">
        <v>794</v>
      </c>
      <c r="AA688" s="218">
        <v>825</v>
      </c>
      <c r="AB688" s="218">
        <v>843</v>
      </c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</row>
    <row r="689" spans="1:52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>
        <v>833</v>
      </c>
      <c r="N689" s="17">
        <v>846</v>
      </c>
      <c r="O689" s="17">
        <v>895</v>
      </c>
      <c r="P689" s="17">
        <v>945</v>
      </c>
      <c r="Q689" s="17">
        <v>997</v>
      </c>
      <c r="R689" s="17">
        <v>1046</v>
      </c>
      <c r="S689" s="17">
        <v>1080</v>
      </c>
      <c r="T689" s="17">
        <v>1116</v>
      </c>
      <c r="U689" s="17">
        <v>1147</v>
      </c>
      <c r="V689" s="17">
        <v>1171</v>
      </c>
      <c r="W689" s="17">
        <v>1195</v>
      </c>
      <c r="X689" s="17">
        <v>1223</v>
      </c>
      <c r="Y689" s="17">
        <v>1240</v>
      </c>
      <c r="Z689" s="17">
        <v>1265</v>
      </c>
      <c r="AA689" s="218">
        <v>1295</v>
      </c>
      <c r="AB689" s="218">
        <v>1331</v>
      </c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</row>
    <row r="690" spans="1:52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>
        <v>714</v>
      </c>
      <c r="N690" s="17">
        <v>738</v>
      </c>
      <c r="O690" s="17">
        <v>776</v>
      </c>
      <c r="P690" s="17">
        <v>794</v>
      </c>
      <c r="Q690" s="17">
        <v>806</v>
      </c>
      <c r="R690" s="17">
        <v>824</v>
      </c>
      <c r="S690" s="17">
        <v>832</v>
      </c>
      <c r="T690" s="17">
        <v>834</v>
      </c>
      <c r="U690" s="17">
        <v>841</v>
      </c>
      <c r="V690" s="17">
        <v>873</v>
      </c>
      <c r="W690" s="17">
        <v>883</v>
      </c>
      <c r="X690" s="17">
        <v>890</v>
      </c>
      <c r="Y690" s="17">
        <v>895</v>
      </c>
      <c r="Z690" s="17">
        <v>905</v>
      </c>
      <c r="AA690" s="218">
        <v>915</v>
      </c>
      <c r="AB690" s="218">
        <v>921</v>
      </c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</row>
    <row r="691" spans="1:52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>
        <v>353</v>
      </c>
      <c r="N691" s="17">
        <v>367</v>
      </c>
      <c r="O691" s="17">
        <v>397</v>
      </c>
      <c r="P691" s="17">
        <v>414</v>
      </c>
      <c r="Q691" s="17">
        <v>416</v>
      </c>
      <c r="R691" s="17">
        <v>432</v>
      </c>
      <c r="S691" s="17">
        <v>443</v>
      </c>
      <c r="T691" s="17">
        <v>447</v>
      </c>
      <c r="U691" s="17">
        <v>456</v>
      </c>
      <c r="V691" s="17">
        <v>466</v>
      </c>
      <c r="W691" s="17">
        <v>476</v>
      </c>
      <c r="X691" s="17">
        <v>489</v>
      </c>
      <c r="Y691" s="17">
        <v>498</v>
      </c>
      <c r="Z691" s="17">
        <v>510</v>
      </c>
      <c r="AA691" s="218">
        <v>535</v>
      </c>
      <c r="AB691" s="218">
        <v>547</v>
      </c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</row>
    <row r="692" spans="1:52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>
        <v>718</v>
      </c>
      <c r="N692" s="17">
        <v>735</v>
      </c>
      <c r="O692" s="17">
        <v>780</v>
      </c>
      <c r="P692" s="17">
        <v>823</v>
      </c>
      <c r="Q692" s="17">
        <v>837</v>
      </c>
      <c r="R692" s="17">
        <v>864</v>
      </c>
      <c r="S692" s="17">
        <v>874</v>
      </c>
      <c r="T692" s="17">
        <v>887</v>
      </c>
      <c r="U692" s="17">
        <v>900</v>
      </c>
      <c r="V692" s="17">
        <v>920</v>
      </c>
      <c r="W692" s="17">
        <v>933</v>
      </c>
      <c r="X692" s="17">
        <v>947</v>
      </c>
      <c r="Y692" s="17">
        <v>966</v>
      </c>
      <c r="Z692" s="17">
        <v>1001</v>
      </c>
      <c r="AA692" s="218">
        <v>1046</v>
      </c>
      <c r="AB692" s="218">
        <v>1079</v>
      </c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</row>
    <row r="693" spans="1:52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>
        <v>621</v>
      </c>
      <c r="N693" s="17">
        <v>644</v>
      </c>
      <c r="O693" s="17">
        <v>665</v>
      </c>
      <c r="P693" s="17">
        <v>683</v>
      </c>
      <c r="Q693" s="17">
        <v>700</v>
      </c>
      <c r="R693" s="17">
        <v>729</v>
      </c>
      <c r="S693" s="17">
        <v>749</v>
      </c>
      <c r="T693" s="17">
        <v>749</v>
      </c>
      <c r="U693" s="17">
        <v>766</v>
      </c>
      <c r="V693" s="17">
        <v>785</v>
      </c>
      <c r="W693" s="17">
        <v>797</v>
      </c>
      <c r="X693" s="17">
        <v>804</v>
      </c>
      <c r="Y693" s="17">
        <v>817</v>
      </c>
      <c r="Z693" s="17">
        <v>829</v>
      </c>
      <c r="AA693" s="218">
        <v>853</v>
      </c>
      <c r="AB693" s="218">
        <v>877</v>
      </c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</row>
    <row r="694" spans="1:52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>
        <v>1720</v>
      </c>
      <c r="N694" s="17">
        <v>1777</v>
      </c>
      <c r="O694" s="17">
        <v>1856</v>
      </c>
      <c r="P694" s="17">
        <v>1890</v>
      </c>
      <c r="Q694" s="17">
        <v>1932</v>
      </c>
      <c r="R694" s="17">
        <v>1980</v>
      </c>
      <c r="S694" s="17">
        <v>2015</v>
      </c>
      <c r="T694" s="17">
        <v>2051</v>
      </c>
      <c r="U694" s="17">
        <v>2077</v>
      </c>
      <c r="V694" s="17">
        <v>2136</v>
      </c>
      <c r="W694" s="17">
        <v>2175</v>
      </c>
      <c r="X694" s="17">
        <v>2212</v>
      </c>
      <c r="Y694" s="17">
        <v>2241</v>
      </c>
      <c r="Z694" s="17">
        <v>2264</v>
      </c>
      <c r="AA694" s="218">
        <v>2301</v>
      </c>
      <c r="AB694" s="218">
        <v>2324</v>
      </c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</row>
    <row r="695" spans="1:52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>
        <v>1513</v>
      </c>
      <c r="N695" s="17">
        <v>1554</v>
      </c>
      <c r="O695" s="17">
        <v>1608</v>
      </c>
      <c r="P695" s="17">
        <v>1659</v>
      </c>
      <c r="Q695" s="17">
        <v>1705</v>
      </c>
      <c r="R695" s="17">
        <v>1769</v>
      </c>
      <c r="S695" s="17">
        <v>1791</v>
      </c>
      <c r="T695" s="17">
        <v>1814</v>
      </c>
      <c r="U695" s="17">
        <v>1838</v>
      </c>
      <c r="V695" s="17">
        <v>1892</v>
      </c>
      <c r="W695" s="17">
        <v>1923</v>
      </c>
      <c r="X695" s="17">
        <v>1948</v>
      </c>
      <c r="Y695" s="17">
        <v>1979</v>
      </c>
      <c r="Z695" s="17">
        <v>2008</v>
      </c>
      <c r="AA695" s="218">
        <v>2032</v>
      </c>
      <c r="AB695" s="218">
        <v>2059</v>
      </c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1:52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>
        <v>3377</v>
      </c>
      <c r="N696" s="17">
        <v>3511</v>
      </c>
      <c r="O696" s="17">
        <v>3652</v>
      </c>
      <c r="P696" s="17">
        <v>3816</v>
      </c>
      <c r="Q696" s="17">
        <v>3924</v>
      </c>
      <c r="R696" s="17">
        <v>4061</v>
      </c>
      <c r="S696" s="17">
        <v>4141</v>
      </c>
      <c r="T696" s="17">
        <v>4202</v>
      </c>
      <c r="U696" s="17">
        <v>4273</v>
      </c>
      <c r="V696" s="17">
        <v>4437</v>
      </c>
      <c r="W696" s="17">
        <v>4542</v>
      </c>
      <c r="X696" s="17">
        <v>4593</v>
      </c>
      <c r="Y696" s="17">
        <v>4632</v>
      </c>
      <c r="Z696" s="17">
        <v>4649</v>
      </c>
      <c r="AA696" s="218">
        <v>4648</v>
      </c>
      <c r="AB696" s="218">
        <v>4673</v>
      </c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</row>
    <row r="697" spans="1:52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>
        <v>2670</v>
      </c>
      <c r="N697" s="17">
        <v>2814</v>
      </c>
      <c r="O697" s="17">
        <v>2911</v>
      </c>
      <c r="P697" s="17">
        <v>3048</v>
      </c>
      <c r="Q697" s="17">
        <v>3145</v>
      </c>
      <c r="R697" s="17">
        <v>3261</v>
      </c>
      <c r="S697" s="17">
        <v>3334</v>
      </c>
      <c r="T697" s="17">
        <v>3385</v>
      </c>
      <c r="U697" s="17">
        <v>3461</v>
      </c>
      <c r="V697" s="17">
        <v>3569</v>
      </c>
      <c r="W697" s="17">
        <v>3663</v>
      </c>
      <c r="X697" s="17">
        <v>3721</v>
      </c>
      <c r="Y697" s="17">
        <v>3740</v>
      </c>
      <c r="Z697" s="17">
        <v>3765</v>
      </c>
      <c r="AA697" s="218">
        <v>3784</v>
      </c>
      <c r="AB697" s="218">
        <v>3801</v>
      </c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</row>
    <row r="698" spans="1:52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>
        <v>1664</v>
      </c>
      <c r="N698" s="17">
        <v>1727</v>
      </c>
      <c r="O698" s="17">
        <v>1786</v>
      </c>
      <c r="P698" s="17">
        <v>1862</v>
      </c>
      <c r="Q698" s="17">
        <v>1919</v>
      </c>
      <c r="R698" s="17">
        <v>1985</v>
      </c>
      <c r="S698" s="17">
        <v>2029</v>
      </c>
      <c r="T698" s="17">
        <v>2051</v>
      </c>
      <c r="U698" s="17">
        <v>2089</v>
      </c>
      <c r="V698" s="17">
        <v>2189</v>
      </c>
      <c r="W698" s="17">
        <v>2245</v>
      </c>
      <c r="X698" s="17">
        <v>2286</v>
      </c>
      <c r="Y698" s="17">
        <v>2313</v>
      </c>
      <c r="Z698" s="17">
        <v>2344</v>
      </c>
      <c r="AA698" s="218">
        <v>2339</v>
      </c>
      <c r="AB698" s="218">
        <v>2353</v>
      </c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</row>
    <row r="699" spans="1:52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>
        <v>8052</v>
      </c>
      <c r="N699" s="17">
        <v>8334</v>
      </c>
      <c r="O699" s="17">
        <v>8683</v>
      </c>
      <c r="P699" s="17">
        <v>9055</v>
      </c>
      <c r="Q699" s="17">
        <v>9404</v>
      </c>
      <c r="R699" s="17">
        <v>9728</v>
      </c>
      <c r="S699" s="17">
        <v>9898</v>
      </c>
      <c r="T699" s="17">
        <v>10126</v>
      </c>
      <c r="U699" s="17">
        <v>10310</v>
      </c>
      <c r="V699" s="17">
        <v>10980</v>
      </c>
      <c r="W699" s="17">
        <v>11431</v>
      </c>
      <c r="X699" s="17">
        <v>11729</v>
      </c>
      <c r="Y699" s="17">
        <v>11881</v>
      </c>
      <c r="Z699" s="17">
        <v>11963</v>
      </c>
      <c r="AA699" s="218">
        <v>12022</v>
      </c>
      <c r="AB699" s="218">
        <v>12108</v>
      </c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</row>
    <row r="700" spans="1:52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>
        <v>533</v>
      </c>
      <c r="N700" s="17">
        <v>552</v>
      </c>
      <c r="O700" s="17">
        <v>584</v>
      </c>
      <c r="P700" s="17">
        <v>607</v>
      </c>
      <c r="Q700" s="17">
        <v>636</v>
      </c>
      <c r="R700" s="17">
        <v>663</v>
      </c>
      <c r="S700" s="17">
        <v>675</v>
      </c>
      <c r="T700" s="17">
        <v>694</v>
      </c>
      <c r="U700" s="17">
        <v>716</v>
      </c>
      <c r="V700" s="17">
        <v>739</v>
      </c>
      <c r="W700" s="17">
        <v>763</v>
      </c>
      <c r="X700" s="17">
        <v>784</v>
      </c>
      <c r="Y700" s="17">
        <v>806</v>
      </c>
      <c r="Z700" s="17">
        <v>850</v>
      </c>
      <c r="AA700" s="218">
        <v>872</v>
      </c>
      <c r="AB700" s="218">
        <v>885</v>
      </c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1:52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>
        <v>574</v>
      </c>
      <c r="N701" s="17">
        <v>591</v>
      </c>
      <c r="O701" s="17">
        <v>623</v>
      </c>
      <c r="P701" s="17">
        <v>665</v>
      </c>
      <c r="Q701" s="17">
        <v>699</v>
      </c>
      <c r="R701" s="17">
        <v>742</v>
      </c>
      <c r="S701" s="17">
        <v>761</v>
      </c>
      <c r="T701" s="17">
        <v>781</v>
      </c>
      <c r="U701" s="17">
        <v>806</v>
      </c>
      <c r="V701" s="17">
        <v>835</v>
      </c>
      <c r="W701" s="17">
        <v>855</v>
      </c>
      <c r="X701" s="17">
        <v>875</v>
      </c>
      <c r="Y701" s="17">
        <v>887</v>
      </c>
      <c r="Z701" s="17">
        <v>922</v>
      </c>
      <c r="AA701" s="218">
        <v>944</v>
      </c>
      <c r="AB701" s="218">
        <v>954</v>
      </c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</row>
    <row r="702" spans="1:52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>
        <v>226</v>
      </c>
      <c r="N702" s="17">
        <v>232</v>
      </c>
      <c r="O702" s="17">
        <v>245</v>
      </c>
      <c r="P702" s="17">
        <v>268</v>
      </c>
      <c r="Q702" s="17">
        <v>290</v>
      </c>
      <c r="R702" s="17">
        <v>307</v>
      </c>
      <c r="S702" s="17">
        <v>329</v>
      </c>
      <c r="T702" s="17">
        <v>346</v>
      </c>
      <c r="U702" s="17">
        <v>354</v>
      </c>
      <c r="V702" s="17">
        <v>364</v>
      </c>
      <c r="W702" s="17">
        <v>379</v>
      </c>
      <c r="X702" s="17">
        <v>391</v>
      </c>
      <c r="Y702" s="17">
        <v>401</v>
      </c>
      <c r="Z702" s="17">
        <v>404</v>
      </c>
      <c r="AA702" s="218">
        <v>406</v>
      </c>
      <c r="AB702" s="218">
        <v>411</v>
      </c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</row>
    <row r="703" spans="1:52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>
        <v>151</v>
      </c>
      <c r="N703" s="17">
        <v>156</v>
      </c>
      <c r="O703" s="17">
        <v>162</v>
      </c>
      <c r="P703" s="17">
        <v>174</v>
      </c>
      <c r="Q703" s="17">
        <v>184</v>
      </c>
      <c r="R703" s="17">
        <v>196</v>
      </c>
      <c r="S703" s="17">
        <v>199</v>
      </c>
      <c r="T703" s="17">
        <v>200</v>
      </c>
      <c r="U703" s="17">
        <v>204</v>
      </c>
      <c r="V703" s="17">
        <v>207</v>
      </c>
      <c r="W703" s="17">
        <v>212</v>
      </c>
      <c r="X703" s="17">
        <v>216</v>
      </c>
      <c r="Y703" s="17">
        <v>216</v>
      </c>
      <c r="Z703" s="17">
        <v>218</v>
      </c>
      <c r="AA703" s="218">
        <v>224</v>
      </c>
      <c r="AB703" s="218">
        <v>224</v>
      </c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</row>
    <row r="704" spans="1:52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>
        <v>0</v>
      </c>
      <c r="N704" s="17">
        <v>0</v>
      </c>
      <c r="O704" s="17">
        <v>0</v>
      </c>
      <c r="P704" s="17">
        <v>38</v>
      </c>
      <c r="Q704" s="17">
        <v>39</v>
      </c>
      <c r="R704" s="17">
        <v>45</v>
      </c>
      <c r="S704" s="17">
        <v>45</v>
      </c>
      <c r="T704" s="17">
        <v>48</v>
      </c>
      <c r="U704" s="17">
        <v>51</v>
      </c>
      <c r="V704" s="17">
        <v>53</v>
      </c>
      <c r="W704" s="17">
        <v>54</v>
      </c>
      <c r="X704" s="17">
        <v>54</v>
      </c>
      <c r="Y704" s="17">
        <v>56</v>
      </c>
      <c r="Z704" s="17">
        <v>60</v>
      </c>
      <c r="AA704" s="218">
        <v>61</v>
      </c>
      <c r="AB704" s="218">
        <v>64</v>
      </c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</row>
    <row r="705" spans="1:52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>
        <v>0</v>
      </c>
      <c r="N705" s="17">
        <v>0</v>
      </c>
      <c r="O705" s="17">
        <v>0</v>
      </c>
      <c r="P705" s="17">
        <v>10</v>
      </c>
      <c r="Q705" s="17">
        <v>10</v>
      </c>
      <c r="R705" s="17">
        <v>11</v>
      </c>
      <c r="S705" s="17">
        <v>11</v>
      </c>
      <c r="T705" s="17">
        <v>11</v>
      </c>
      <c r="U705" s="17">
        <v>11</v>
      </c>
      <c r="V705" s="17">
        <v>11</v>
      </c>
      <c r="W705" s="17">
        <v>11</v>
      </c>
      <c r="X705" s="17">
        <v>12</v>
      </c>
      <c r="Y705" s="17">
        <v>12</v>
      </c>
      <c r="Z705" s="17">
        <v>12</v>
      </c>
      <c r="AA705" s="218">
        <v>12</v>
      </c>
      <c r="AB705" s="218">
        <v>12</v>
      </c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</row>
    <row r="706" spans="1:52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>
        <v>0</v>
      </c>
      <c r="N706" s="17">
        <v>0</v>
      </c>
      <c r="O706" s="17">
        <v>0</v>
      </c>
      <c r="P706" s="17">
        <v>4</v>
      </c>
      <c r="Q706" s="17">
        <v>6</v>
      </c>
      <c r="R706" s="17">
        <v>6</v>
      </c>
      <c r="S706" s="17">
        <v>6</v>
      </c>
      <c r="T706" s="17">
        <v>6</v>
      </c>
      <c r="U706" s="17">
        <v>7</v>
      </c>
      <c r="V706" s="17">
        <v>7</v>
      </c>
      <c r="W706" s="17">
        <v>7</v>
      </c>
      <c r="X706" s="17">
        <v>7</v>
      </c>
      <c r="Y706" s="17">
        <v>7</v>
      </c>
      <c r="Z706" s="17">
        <v>7</v>
      </c>
      <c r="AA706" s="218">
        <v>7</v>
      </c>
      <c r="AB706" s="218">
        <v>7</v>
      </c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</row>
    <row r="707" spans="1:52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>
        <v>0</v>
      </c>
      <c r="N707" s="17">
        <v>0</v>
      </c>
      <c r="O707" s="17">
        <v>0</v>
      </c>
      <c r="P707" s="17">
        <v>3</v>
      </c>
      <c r="Q707" s="17">
        <v>3</v>
      </c>
      <c r="R707" s="17">
        <v>3</v>
      </c>
      <c r="S707" s="17">
        <v>3</v>
      </c>
      <c r="T707" s="17">
        <v>3</v>
      </c>
      <c r="U707" s="17">
        <v>3</v>
      </c>
      <c r="V707" s="17">
        <v>3</v>
      </c>
      <c r="W707" s="17">
        <v>3</v>
      </c>
      <c r="X707" s="17">
        <v>3</v>
      </c>
      <c r="Y707" s="17">
        <v>3</v>
      </c>
      <c r="Z707" s="17">
        <v>3</v>
      </c>
      <c r="AA707" s="218">
        <v>3</v>
      </c>
      <c r="AB707" s="218">
        <v>3</v>
      </c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</row>
    <row r="708" spans="1:52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>
        <v>0</v>
      </c>
      <c r="N708" s="17">
        <v>0</v>
      </c>
      <c r="O708" s="17">
        <v>0</v>
      </c>
      <c r="P708" s="17">
        <v>1</v>
      </c>
      <c r="Q708" s="17">
        <v>2</v>
      </c>
      <c r="R708" s="17">
        <v>2</v>
      </c>
      <c r="S708" s="17">
        <v>3</v>
      </c>
      <c r="T708" s="17">
        <v>3</v>
      </c>
      <c r="U708" s="17">
        <v>3</v>
      </c>
      <c r="V708" s="17">
        <v>4</v>
      </c>
      <c r="W708" s="17">
        <v>4</v>
      </c>
      <c r="X708" s="17">
        <v>4</v>
      </c>
      <c r="Y708" s="17">
        <v>5</v>
      </c>
      <c r="Z708" s="17">
        <v>4</v>
      </c>
      <c r="AA708" s="218">
        <v>6</v>
      </c>
      <c r="AB708" s="218">
        <v>6</v>
      </c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1:52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>
        <v>0</v>
      </c>
      <c r="N709" s="17">
        <v>0</v>
      </c>
      <c r="O709" s="17">
        <v>0</v>
      </c>
      <c r="P709" s="17">
        <v>3</v>
      </c>
      <c r="Q709" s="17">
        <v>3</v>
      </c>
      <c r="R709" s="17">
        <v>3</v>
      </c>
      <c r="S709" s="17">
        <v>3</v>
      </c>
      <c r="T709" s="17">
        <v>2</v>
      </c>
      <c r="U709" s="17">
        <v>2</v>
      </c>
      <c r="V709" s="17">
        <v>2</v>
      </c>
      <c r="W709" s="17">
        <v>2</v>
      </c>
      <c r="X709" s="17">
        <v>2</v>
      </c>
      <c r="Y709" s="17">
        <v>2</v>
      </c>
      <c r="Z709" s="17">
        <v>2</v>
      </c>
      <c r="AA709" s="218">
        <v>2</v>
      </c>
      <c r="AB709" s="218">
        <v>2</v>
      </c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1" spans="1:52" ht="18" x14ac:dyDescent="0.25">
      <c r="A711" s="97" t="s">
        <v>262</v>
      </c>
      <c r="B711" s="51"/>
    </row>
    <row r="712" spans="1:52" s="19" customFormat="1" x14ac:dyDescent="0.2">
      <c r="A712" s="28" t="s">
        <v>263</v>
      </c>
      <c r="B712" s="32"/>
      <c r="C712" s="19">
        <v>115870.07</v>
      </c>
      <c r="D712" s="19">
        <v>2725841.34</v>
      </c>
      <c r="E712" s="19">
        <v>5168232.08</v>
      </c>
      <c r="F712" s="19">
        <v>6727703.5099999998</v>
      </c>
      <c r="G712" s="19">
        <v>7812849.3799999999</v>
      </c>
      <c r="H712" s="19">
        <v>8502398.4499999993</v>
      </c>
      <c r="I712" s="19">
        <v>8902195.6500000004</v>
      </c>
      <c r="J712" s="19">
        <v>10443450.609999999</v>
      </c>
      <c r="K712" s="19">
        <v>10824317.58</v>
      </c>
      <c r="L712" s="19">
        <v>10275636.84</v>
      </c>
      <c r="M712" s="19">
        <v>14425100.41</v>
      </c>
      <c r="N712" s="19">
        <v>10454044.33</v>
      </c>
      <c r="O712" s="19">
        <v>10356972.16</v>
      </c>
      <c r="P712" s="19">
        <v>13217076.279999999</v>
      </c>
      <c r="Q712" s="19">
        <v>13434572.890000001</v>
      </c>
      <c r="R712" s="19">
        <v>13947278.07</v>
      </c>
      <c r="S712" s="19">
        <v>15517458.59</v>
      </c>
      <c r="T712" s="19">
        <v>15029925.82</v>
      </c>
      <c r="U712" s="19">
        <v>15924308.720000001</v>
      </c>
      <c r="V712" s="19">
        <v>14907406.27</v>
      </c>
      <c r="W712" s="19">
        <v>15826854.77</v>
      </c>
      <c r="X712" s="19">
        <v>17298546.379999999</v>
      </c>
      <c r="Y712" s="19">
        <v>19098096.309999999</v>
      </c>
      <c r="Z712" s="19">
        <v>14361943.890000001</v>
      </c>
      <c r="AA712" s="224">
        <v>16062075.5</v>
      </c>
      <c r="AB712" s="224">
        <v>16882864.210000001</v>
      </c>
    </row>
    <row r="713" spans="1:52" x14ac:dyDescent="0.2">
      <c r="A713" s="16" t="s">
        <v>731</v>
      </c>
      <c r="C713" s="18">
        <v>9.4959824689549999E-2</v>
      </c>
      <c r="D713" s="18">
        <v>0.37289278489549998</v>
      </c>
      <c r="E713" s="18">
        <v>0.44307036247330001</v>
      </c>
      <c r="F713" s="18">
        <v>0.46355578345909998</v>
      </c>
      <c r="G713" s="18">
        <v>0.46875405160119998</v>
      </c>
      <c r="H713" s="18">
        <v>0.46308451931459998</v>
      </c>
      <c r="I713" s="18">
        <v>0.45947065831049999</v>
      </c>
      <c r="J713" s="18">
        <v>0.47270815409619998</v>
      </c>
      <c r="K713" s="18">
        <v>0.46155518830999998</v>
      </c>
      <c r="L713" s="18">
        <v>0.46405336407809999</v>
      </c>
      <c r="M713" s="18">
        <v>0.47843459866019999</v>
      </c>
      <c r="N713" s="18">
        <v>0.44910383422819999</v>
      </c>
      <c r="O713" s="18">
        <v>0.43384246997789999</v>
      </c>
      <c r="P713" s="18">
        <v>0.4470916057123</v>
      </c>
      <c r="Q713" s="18">
        <v>0.4476757884816</v>
      </c>
      <c r="R713" s="18">
        <v>0.45041026308929999</v>
      </c>
      <c r="S713" s="18">
        <v>0.45667731629390002</v>
      </c>
      <c r="T713" s="18">
        <v>0.4539064951365</v>
      </c>
      <c r="U713" s="18">
        <v>0.45224632782250002</v>
      </c>
      <c r="V713" s="18">
        <v>0.45105225821709999</v>
      </c>
      <c r="W713" s="18">
        <v>0.46142783178969998</v>
      </c>
      <c r="X713" s="18">
        <v>0.46560622726119999</v>
      </c>
      <c r="Y713" s="18">
        <v>0.47184844685889998</v>
      </c>
      <c r="Z713" s="18">
        <v>0.44602459916539999</v>
      </c>
      <c r="AA713" s="220">
        <v>0.44981040086669999</v>
      </c>
      <c r="AB713" s="220">
        <v>0.4531037244694</v>
      </c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</row>
    <row r="714" spans="1:52" s="19" customFormat="1" x14ac:dyDescent="0.2">
      <c r="A714" s="28" t="s">
        <v>733</v>
      </c>
      <c r="B714" s="32"/>
      <c r="C714" s="19">
        <v>28</v>
      </c>
      <c r="D714" s="19">
        <v>306</v>
      </c>
      <c r="E714" s="19">
        <v>441</v>
      </c>
      <c r="F714" s="19">
        <v>493</v>
      </c>
      <c r="G714" s="19">
        <v>506</v>
      </c>
      <c r="H714" s="19">
        <v>494</v>
      </c>
      <c r="I714" s="19">
        <v>461</v>
      </c>
      <c r="J714" s="19">
        <v>499</v>
      </c>
      <c r="K714" s="19">
        <v>471</v>
      </c>
      <c r="L714" s="19">
        <v>423</v>
      </c>
      <c r="M714" s="19">
        <v>565</v>
      </c>
      <c r="N714" s="19">
        <v>395</v>
      </c>
      <c r="O714" s="19">
        <v>376</v>
      </c>
      <c r="P714" s="19">
        <v>460</v>
      </c>
      <c r="Q714" s="19">
        <v>452</v>
      </c>
      <c r="R714" s="19">
        <v>454</v>
      </c>
      <c r="S714" s="19">
        <v>496</v>
      </c>
      <c r="T714" s="19">
        <v>472</v>
      </c>
      <c r="U714" s="19">
        <v>489</v>
      </c>
      <c r="V714" s="19">
        <v>441</v>
      </c>
      <c r="W714" s="19">
        <v>455</v>
      </c>
      <c r="X714" s="19">
        <v>488</v>
      </c>
      <c r="Y714" s="19">
        <v>532</v>
      </c>
      <c r="Z714" s="19">
        <v>394</v>
      </c>
      <c r="AA714" s="224">
        <v>435</v>
      </c>
      <c r="AB714" s="224">
        <v>451</v>
      </c>
    </row>
    <row r="715" spans="1:52" x14ac:dyDescent="0.2">
      <c r="A715" s="16" t="s">
        <v>732</v>
      </c>
      <c r="C715" s="48">
        <v>0.43</v>
      </c>
      <c r="D715" s="48">
        <v>4.83</v>
      </c>
      <c r="E715" s="48">
        <v>7.3</v>
      </c>
      <c r="F715" s="48">
        <v>8.34</v>
      </c>
      <c r="G715" s="48">
        <v>8.7899999999999991</v>
      </c>
      <c r="H715" s="48">
        <v>8.59</v>
      </c>
      <c r="I715" s="48">
        <v>8.0299999999999994</v>
      </c>
      <c r="J715" s="48">
        <v>8.9</v>
      </c>
      <c r="K715" s="48">
        <v>8.4499999999999993</v>
      </c>
      <c r="L715" s="48">
        <v>7.79</v>
      </c>
      <c r="M715" s="48">
        <v>9.8800000000000008</v>
      </c>
      <c r="N715" s="48">
        <v>7.26</v>
      </c>
      <c r="O715" s="7">
        <v>6.77</v>
      </c>
      <c r="P715" s="7">
        <v>8.14</v>
      </c>
      <c r="Q715" s="7">
        <v>8.06</v>
      </c>
      <c r="R715" s="7">
        <v>8.11</v>
      </c>
      <c r="S715" s="7">
        <v>8.8800000000000008</v>
      </c>
      <c r="T715" s="7">
        <v>8.6</v>
      </c>
      <c r="U715" s="7">
        <v>8.74</v>
      </c>
      <c r="V715" s="7">
        <v>8.1</v>
      </c>
      <c r="W715" s="7">
        <v>8.48</v>
      </c>
      <c r="X715" s="7">
        <v>8.94</v>
      </c>
      <c r="Y715" s="7">
        <v>9.5299999999999994</v>
      </c>
      <c r="Z715" s="7">
        <v>7.23</v>
      </c>
      <c r="AA715" s="7">
        <v>8.06</v>
      </c>
      <c r="AB715" s="7">
        <v>8.4</v>
      </c>
    </row>
    <row r="716" spans="1:52" s="19" customFormat="1" x14ac:dyDescent="0.2">
      <c r="A716" s="28" t="s">
        <v>264</v>
      </c>
      <c r="B716" s="32"/>
      <c r="C716" s="19">
        <v>65.095500000000001</v>
      </c>
      <c r="D716" s="19">
        <v>63.378399999999999</v>
      </c>
      <c r="E716" s="19">
        <v>60.348999999999997</v>
      </c>
      <c r="F716" s="19">
        <v>59.067300000000003</v>
      </c>
      <c r="G716" s="19">
        <v>57.622799999999998</v>
      </c>
      <c r="H716" s="19">
        <v>57.4754</v>
      </c>
      <c r="I716" s="19">
        <v>57.422400000000003</v>
      </c>
      <c r="J716" s="19">
        <v>56.073099999999997</v>
      </c>
      <c r="K716" s="19">
        <v>55.721299999999999</v>
      </c>
      <c r="L716" s="19">
        <v>54.2883</v>
      </c>
      <c r="M716" s="19">
        <v>57.211399999999998</v>
      </c>
      <c r="N716" s="19">
        <v>54.453299999999999</v>
      </c>
      <c r="O716" s="19">
        <v>55.429900000000004</v>
      </c>
      <c r="P716" s="19">
        <v>56.423400000000001</v>
      </c>
      <c r="Q716" s="19">
        <v>56.058900000000001</v>
      </c>
      <c r="R716" s="19">
        <v>55.951099999999997</v>
      </c>
      <c r="S716" s="19">
        <v>55.733400000000003</v>
      </c>
      <c r="T716" s="19">
        <v>54.788400000000003</v>
      </c>
      <c r="U716" s="19">
        <v>55.9694</v>
      </c>
      <c r="V716" s="19">
        <v>54.3996</v>
      </c>
      <c r="W716" s="19">
        <v>53.697899999999997</v>
      </c>
      <c r="X716" s="19">
        <v>54.534999999999997</v>
      </c>
      <c r="Y716" s="19">
        <v>55.804699999999997</v>
      </c>
      <c r="Z716" s="19">
        <v>54.5184</v>
      </c>
      <c r="AA716" s="224">
        <v>53.914400000000001</v>
      </c>
      <c r="AB716" s="224">
        <v>53.613900000000001</v>
      </c>
    </row>
    <row r="717" spans="1:52" ht="12.75" x14ac:dyDescent="0.2">
      <c r="A717" s="49" t="s">
        <v>265</v>
      </c>
      <c r="B717" s="50"/>
    </row>
    <row r="718" spans="1:52" x14ac:dyDescent="0.2">
      <c r="A718" s="16" t="s">
        <v>266</v>
      </c>
      <c r="C718" s="18">
        <v>0.90504017531040004</v>
      </c>
      <c r="D718" s="18">
        <v>0.62772410694229996</v>
      </c>
      <c r="E718" s="18">
        <v>0.56032875783769998</v>
      </c>
      <c r="F718" s="18">
        <v>0.54179364388329998</v>
      </c>
      <c r="G718" s="18">
        <v>0.53795400679009997</v>
      </c>
      <c r="H718" s="18">
        <v>0.54368820418490005</v>
      </c>
      <c r="I718" s="18">
        <v>0.54657365613459996</v>
      </c>
      <c r="J718" s="18">
        <v>0.53349418109570002</v>
      </c>
      <c r="K718" s="18">
        <v>0.54383088869719998</v>
      </c>
      <c r="L718" s="18">
        <v>0.54576078574620002</v>
      </c>
      <c r="M718" s="18">
        <v>0.52834871635769998</v>
      </c>
      <c r="N718" s="18">
        <v>0.55900806692560001</v>
      </c>
      <c r="O718" s="18">
        <v>0.56893618561549997</v>
      </c>
      <c r="P718" s="18">
        <v>0.55600333518620004</v>
      </c>
      <c r="Q718" s="18">
        <v>0.55533921917490003</v>
      </c>
      <c r="R718" s="18">
        <v>0.55308585891359996</v>
      </c>
      <c r="S718" s="18">
        <v>0.54677701734840001</v>
      </c>
      <c r="T718" s="18">
        <v>0.54976406987280002</v>
      </c>
      <c r="U718" s="18">
        <v>0.55200635192080005</v>
      </c>
      <c r="V718" s="18">
        <v>0.55422535211269996</v>
      </c>
      <c r="W718" s="18">
        <v>0.54484586016299996</v>
      </c>
      <c r="X718" s="18">
        <v>0.54152953645339996</v>
      </c>
      <c r="Y718" s="18">
        <v>0.53676773785630005</v>
      </c>
      <c r="Z718" s="18">
        <v>0.56347595464260003</v>
      </c>
      <c r="AA718" s="220">
        <v>0.55889182480580002</v>
      </c>
      <c r="AB718" s="220">
        <v>0.55586518744409996</v>
      </c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</row>
    <row r="719" spans="1:52" x14ac:dyDescent="0.2">
      <c r="A719" s="16" t="s">
        <v>267</v>
      </c>
      <c r="C719" s="18">
        <v>1.899196493791E-2</v>
      </c>
      <c r="D719" s="18">
        <v>2.4151875982930001E-2</v>
      </c>
      <c r="E719" s="18">
        <v>2.1352313167259999E-2</v>
      </c>
      <c r="F719" s="18">
        <v>2.0461471484549999E-2</v>
      </c>
      <c r="G719" s="18">
        <v>2.1587342258659999E-2</v>
      </c>
      <c r="H719" s="18">
        <v>2.1959071050820001E-2</v>
      </c>
      <c r="I719" s="18">
        <v>2.2312269183420001E-2</v>
      </c>
      <c r="J719" s="18">
        <v>2.4978711325569999E-2</v>
      </c>
      <c r="K719" s="18">
        <v>2.7049180327870001E-2</v>
      </c>
      <c r="L719" s="18">
        <v>2.743617841633E-2</v>
      </c>
      <c r="M719" s="18">
        <v>2.555650352905E-2</v>
      </c>
      <c r="N719" s="18">
        <v>3.3948311921120002E-2</v>
      </c>
      <c r="O719" s="18">
        <v>3.406088247005E-2</v>
      </c>
      <c r="P719" s="18">
        <v>2.8731239577540001E-2</v>
      </c>
      <c r="Q719" s="18">
        <v>3.2159521971199999E-2</v>
      </c>
      <c r="R719" s="18">
        <v>3.1669803361670003E-2</v>
      </c>
      <c r="S719" s="18">
        <v>2.8903390100270002E-2</v>
      </c>
      <c r="T719" s="18">
        <v>3.1967751007780001E-2</v>
      </c>
      <c r="U719" s="18">
        <v>3.096561412081E-2</v>
      </c>
      <c r="V719" s="18">
        <v>3.0516431924879999E-2</v>
      </c>
      <c r="W719" s="18">
        <v>3.2138583395070003E-2</v>
      </c>
      <c r="X719" s="18">
        <v>3.0540525464379999E-2</v>
      </c>
      <c r="Y719" s="18">
        <v>3.0431316491189998E-2</v>
      </c>
      <c r="Z719" s="18">
        <v>3.5533544423699999E-2</v>
      </c>
      <c r="AA719" s="220">
        <v>3.4537059278830003E-2</v>
      </c>
      <c r="AB719" s="220">
        <v>3.4307797465690001E-2</v>
      </c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</row>
    <row r="720" spans="1:52" x14ac:dyDescent="0.2">
      <c r="A720" s="16" t="s">
        <v>268</v>
      </c>
      <c r="C720" s="18">
        <v>3.8714390065739998E-2</v>
      </c>
      <c r="D720" s="18">
        <v>7.4252976859130002E-2</v>
      </c>
      <c r="E720" s="18">
        <v>6.6768344348419995E-2</v>
      </c>
      <c r="F720" s="18">
        <v>6.6318386300970006E-2</v>
      </c>
      <c r="G720" s="18">
        <v>6.8349240919859999E-2</v>
      </c>
      <c r="H720" s="18">
        <v>6.829156127845E-2</v>
      </c>
      <c r="I720" s="18">
        <v>7.2681575707839993E-2</v>
      </c>
      <c r="J720" s="18">
        <v>6.6704513198980006E-2</v>
      </c>
      <c r="K720" s="18">
        <v>6.7342536669540001E-2</v>
      </c>
      <c r="L720" s="18">
        <v>7.1999675311500005E-2</v>
      </c>
      <c r="M720" s="18">
        <v>6.1583805165589998E-2</v>
      </c>
      <c r="N720" s="18">
        <v>7.9138034060349999E-2</v>
      </c>
      <c r="O720" s="18">
        <v>7.6627936438990005E-2</v>
      </c>
      <c r="P720" s="18">
        <v>7.2575041689830005E-2</v>
      </c>
      <c r="Q720" s="18">
        <v>7.1469334318040006E-2</v>
      </c>
      <c r="R720" s="18">
        <v>7.2003374651179994E-2</v>
      </c>
      <c r="S720" s="18">
        <v>6.8279484322779999E-2</v>
      </c>
      <c r="T720" s="18">
        <v>6.8872847723510003E-2</v>
      </c>
      <c r="U720" s="18">
        <v>6.8863372625660002E-2</v>
      </c>
      <c r="V720" s="18">
        <v>7.3122065727699997E-2</v>
      </c>
      <c r="W720" s="18">
        <v>7.1001196649379997E-2</v>
      </c>
      <c r="X720" s="18">
        <v>6.9225191052599999E-2</v>
      </c>
      <c r="Y720" s="18">
        <v>6.5920774115510006E-2</v>
      </c>
      <c r="Z720" s="18">
        <v>7.7020919596219997E-2</v>
      </c>
      <c r="AA720" s="220">
        <v>7.1903274881900001E-2</v>
      </c>
      <c r="AB720" s="220">
        <v>7.2164677427839996E-2</v>
      </c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</row>
    <row r="721" spans="1:46" x14ac:dyDescent="0.2">
      <c r="A721" s="16" t="s">
        <v>269</v>
      </c>
      <c r="C721" s="18">
        <v>2.3618212807400001E-2</v>
      </c>
      <c r="D721" s="18">
        <v>9.4136149179959994E-2</v>
      </c>
      <c r="E721" s="18">
        <v>0.1044738179969</v>
      </c>
      <c r="F721" s="18">
        <v>9.8244086489620006E-2</v>
      </c>
      <c r="G721" s="18">
        <v>9.7303183652550002E-2</v>
      </c>
      <c r="H721" s="18">
        <v>9.7493676707290006E-2</v>
      </c>
      <c r="I721" s="18">
        <v>0.1029954862536</v>
      </c>
      <c r="J721" s="18">
        <v>9.7596745198219995E-2</v>
      </c>
      <c r="K721" s="18">
        <v>9.9180327868850005E-2</v>
      </c>
      <c r="L721" s="18">
        <v>0.10682251714759999</v>
      </c>
      <c r="M721" s="18">
        <v>9.1444970138839995E-2</v>
      </c>
      <c r="N721" s="18">
        <v>9.8931879294890002E-2</v>
      </c>
      <c r="O721" s="18">
        <v>0.1016758967677</v>
      </c>
      <c r="P721" s="18">
        <v>9.6268760422460006E-2</v>
      </c>
      <c r="Q721" s="18">
        <v>9.2953774883349993E-2</v>
      </c>
      <c r="R721" s="18">
        <v>9.4263092997599995E-2</v>
      </c>
      <c r="S721" s="18">
        <v>9.2089766035330006E-2</v>
      </c>
      <c r="T721" s="18">
        <v>9.4497046967279993E-2</v>
      </c>
      <c r="U721" s="18">
        <v>9.1889085689859998E-2</v>
      </c>
      <c r="V721" s="18">
        <v>9.5745305164320005E-2</v>
      </c>
      <c r="W721" s="18">
        <v>9.4763234372330002E-2</v>
      </c>
      <c r="X721" s="18">
        <v>9.1816812629000003E-2</v>
      </c>
      <c r="Y721" s="18">
        <v>9.1019050498940005E-2</v>
      </c>
      <c r="Z721" s="18">
        <v>9.8508836026089994E-2</v>
      </c>
      <c r="AA721" s="220">
        <v>9.5043638401790004E-2</v>
      </c>
      <c r="AB721" s="220">
        <v>9.2512750407490005E-2</v>
      </c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</row>
    <row r="722" spans="1:46" x14ac:dyDescent="0.2">
      <c r="A722" s="16" t="s">
        <v>270</v>
      </c>
      <c r="C722" s="18">
        <v>8.0350620891160001E-3</v>
      </c>
      <c r="D722" s="18">
        <v>8.6834419231630003E-2</v>
      </c>
      <c r="E722" s="18">
        <v>0.1051516692086</v>
      </c>
      <c r="F722" s="18">
        <v>0.1064431867653</v>
      </c>
      <c r="G722" s="18">
        <v>0.10633527640770001</v>
      </c>
      <c r="H722" s="18">
        <v>0.1061738330651</v>
      </c>
      <c r="I722" s="18">
        <v>0.10284160853509999</v>
      </c>
      <c r="J722" s="18">
        <v>0.1080991579147</v>
      </c>
      <c r="K722" s="18">
        <v>0.1053925798102</v>
      </c>
      <c r="L722" s="18">
        <v>0.1065790007711</v>
      </c>
      <c r="M722" s="18">
        <v>0.1021484526487</v>
      </c>
      <c r="N722" s="18">
        <v>0.1010606513295</v>
      </c>
      <c r="O722" s="18">
        <v>9.7802874000069998E-2</v>
      </c>
      <c r="P722" s="18">
        <v>9.4670650361310005E-2</v>
      </c>
      <c r="Q722" s="18">
        <v>9.6982107489339997E-2</v>
      </c>
      <c r="R722" s="18">
        <v>9.8189369848789995E-2</v>
      </c>
      <c r="S722" s="18">
        <v>9.9920420181439998E-2</v>
      </c>
      <c r="T722" s="18">
        <v>9.6903221774319995E-2</v>
      </c>
      <c r="U722" s="18">
        <v>9.408782752092E-2</v>
      </c>
      <c r="V722" s="18">
        <v>0.1003814553991</v>
      </c>
      <c r="W722" s="18">
        <v>0.1018861473588</v>
      </c>
      <c r="X722" s="18">
        <v>0.1005745523512</v>
      </c>
      <c r="Y722" s="18">
        <v>9.6709459273720003E-2</v>
      </c>
      <c r="Z722" s="18">
        <v>9.756163567968E-2</v>
      </c>
      <c r="AA722" s="220">
        <v>9.7205540875969998E-2</v>
      </c>
      <c r="AB722" s="220">
        <v>9.6009253903989997E-2</v>
      </c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</row>
    <row r="723" spans="1:46" x14ac:dyDescent="0.2">
      <c r="A723" s="16" t="s">
        <v>271</v>
      </c>
      <c r="C723" s="18">
        <v>3.6523009495979999E-3</v>
      </c>
      <c r="D723" s="18">
        <v>5.9312514041789999E-2</v>
      </c>
      <c r="E723" s="18">
        <v>8.5070327063209994E-2</v>
      </c>
      <c r="F723" s="18">
        <v>9.9622696270499994E-2</v>
      </c>
      <c r="G723" s="18">
        <v>0.1000576516559</v>
      </c>
      <c r="H723" s="18">
        <v>9.484939066452E-2</v>
      </c>
      <c r="I723" s="18">
        <v>9.4839967172750006E-2</v>
      </c>
      <c r="J723" s="18">
        <v>0.101334090264</v>
      </c>
      <c r="K723" s="18">
        <v>9.452113891286E-2</v>
      </c>
      <c r="L723" s="18">
        <v>9.018223142173E-2</v>
      </c>
      <c r="M723" s="18">
        <v>0.10676335996279999</v>
      </c>
      <c r="N723" s="18">
        <v>8.0221093516579994E-2</v>
      </c>
      <c r="O723" s="18">
        <v>7.5831614000800004E-2</v>
      </c>
      <c r="P723" s="18">
        <v>8.8486659255140002E-2</v>
      </c>
      <c r="Q723" s="18">
        <v>8.9496122729869995E-2</v>
      </c>
      <c r="R723" s="18">
        <v>8.8162762022190005E-2</v>
      </c>
      <c r="S723" s="18">
        <v>9.4890975648579998E-2</v>
      </c>
      <c r="T723" s="18">
        <v>9.2684603606140004E-2</v>
      </c>
      <c r="U723" s="18">
        <v>9.2683075795520001E-2</v>
      </c>
      <c r="V723" s="18">
        <v>8.8615023474180002E-2</v>
      </c>
      <c r="W723" s="18">
        <v>9.6700666704660002E-2</v>
      </c>
      <c r="X723" s="18">
        <v>9.934735315446E-2</v>
      </c>
      <c r="Y723" s="18">
        <v>0.1012727822525</v>
      </c>
      <c r="Z723" s="18">
        <v>8.0593218045519999E-2</v>
      </c>
      <c r="AA723" s="220">
        <v>8.5461873115009995E-2</v>
      </c>
      <c r="AB723" s="220">
        <v>8.930543141069E-2</v>
      </c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</row>
    <row r="724" spans="1:46" x14ac:dyDescent="0.2">
      <c r="A724" s="16" t="s">
        <v>272</v>
      </c>
      <c r="C724" s="18">
        <v>1.7044071098130001E-3</v>
      </c>
      <c r="D724" s="18">
        <v>2.8532913951920001E-2</v>
      </c>
      <c r="E724" s="18">
        <v>4.9483138451109999E-2</v>
      </c>
      <c r="F724" s="18">
        <v>5.8191844434769997E-2</v>
      </c>
      <c r="G724" s="18">
        <v>5.9124975978480002E-2</v>
      </c>
      <c r="H724" s="18">
        <v>5.7714417107379998E-2</v>
      </c>
      <c r="I724" s="18">
        <v>5.00615510874E-2</v>
      </c>
      <c r="J724" s="18">
        <v>6.0081370044469999E-2</v>
      </c>
      <c r="K724" s="18">
        <v>5.4788610871439998E-2</v>
      </c>
      <c r="L724" s="18">
        <v>4.5618734526559998E-2</v>
      </c>
      <c r="M724" s="18">
        <v>7.2519972077870004E-2</v>
      </c>
      <c r="N724" s="18">
        <v>4.1567074992529998E-2</v>
      </c>
      <c r="O724" s="18">
        <v>3.9200781843850001E-2</v>
      </c>
      <c r="P724" s="18">
        <v>5.4335742078930001E-2</v>
      </c>
      <c r="Q724" s="18">
        <v>5.3408976467820002E-2</v>
      </c>
      <c r="R724" s="18">
        <v>5.474073593355E-2</v>
      </c>
      <c r="S724" s="18">
        <v>5.9207385007160003E-2</v>
      </c>
      <c r="T724" s="18">
        <v>5.6654479547510003E-2</v>
      </c>
      <c r="U724" s="18">
        <v>5.9549257924629999E-2</v>
      </c>
      <c r="V724" s="18">
        <v>5.0381455399059999E-2</v>
      </c>
      <c r="W724" s="18">
        <v>5.2253689668930001E-2</v>
      </c>
      <c r="X724" s="18">
        <v>5.8291961845259997E-2</v>
      </c>
      <c r="Y724" s="18">
        <v>6.7790087142969996E-2</v>
      </c>
      <c r="Z724" s="18">
        <v>4.140618657141E-2</v>
      </c>
      <c r="AA724" s="220">
        <v>4.9376784904050001E-2</v>
      </c>
      <c r="AB724" s="220">
        <v>5.2000630947999997E-2</v>
      </c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</row>
    <row r="725" spans="1:46" x14ac:dyDescent="0.2">
      <c r="A725" s="16" t="s">
        <v>273</v>
      </c>
      <c r="C725" s="18">
        <v>2.4348672997299999E-4</v>
      </c>
      <c r="D725" s="18">
        <v>4.7180408896880001E-3</v>
      </c>
      <c r="E725" s="18">
        <v>6.6937807151330004E-3</v>
      </c>
      <c r="F725" s="18">
        <v>8.3442170947610004E-3</v>
      </c>
      <c r="G725" s="18">
        <v>8.327461405419E-3</v>
      </c>
      <c r="H725" s="18">
        <v>8.6226718785930006E-3</v>
      </c>
      <c r="I725" s="18">
        <v>6.8732047599509996E-3</v>
      </c>
      <c r="J725" s="18">
        <v>7.190841139181E-3</v>
      </c>
      <c r="K725" s="18">
        <v>7.2476272648839997E-3</v>
      </c>
      <c r="L725" s="18">
        <v>5.1950160314950004E-3</v>
      </c>
      <c r="M725" s="18">
        <v>1.10912898472E-2</v>
      </c>
      <c r="N725" s="18">
        <v>5.7514191813560003E-3</v>
      </c>
      <c r="O725" s="18">
        <v>5.646650016288E-3</v>
      </c>
      <c r="P725" s="18">
        <v>8.0600333518620008E-3</v>
      </c>
      <c r="Q725" s="18">
        <v>7.4524153210919998E-3</v>
      </c>
      <c r="R725" s="18">
        <v>7.3009280290740001E-3</v>
      </c>
      <c r="S725" s="18">
        <v>8.849275823651E-3</v>
      </c>
      <c r="T725" s="18">
        <v>7.9997500078119992E-3</v>
      </c>
      <c r="U725" s="18">
        <v>9.1003481341230003E-3</v>
      </c>
      <c r="V725" s="18">
        <v>6.2793427230049999E-3</v>
      </c>
      <c r="W725" s="18">
        <v>5.7268220411419999E-3</v>
      </c>
      <c r="X725" s="18">
        <v>8.0325765604950007E-3</v>
      </c>
      <c r="Y725" s="18">
        <v>9.099156060148E-3</v>
      </c>
      <c r="Z725" s="18">
        <v>5.3855105409869996E-3</v>
      </c>
      <c r="AA725" s="220">
        <v>6.8059892705579998E-3</v>
      </c>
      <c r="AB725" s="220">
        <v>7.0718754929279997E-3</v>
      </c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</row>
    <row r="726" spans="1:46" x14ac:dyDescent="0.2">
      <c r="A726" s="16" t="s">
        <v>274</v>
      </c>
      <c r="C726" s="18">
        <v>0</v>
      </c>
      <c r="D726" s="18">
        <v>3.37002920692E-4</v>
      </c>
      <c r="E726" s="18">
        <v>6.7785121165900005E-4</v>
      </c>
      <c r="F726" s="18">
        <v>5.8046727615700003E-4</v>
      </c>
      <c r="G726" s="18">
        <v>9.6086093139499998E-4</v>
      </c>
      <c r="H726" s="18">
        <v>1.207174063003E-3</v>
      </c>
      <c r="I726" s="18">
        <v>8.2068116536700001E-4</v>
      </c>
      <c r="J726" s="18">
        <v>5.2038981928299996E-4</v>
      </c>
      <c r="K726" s="18">
        <v>6.47109577222E-4</v>
      </c>
      <c r="L726" s="18">
        <v>4.0586062746100001E-4</v>
      </c>
      <c r="M726" s="18">
        <v>5.4293027224099999E-4</v>
      </c>
      <c r="N726" s="18">
        <v>3.7346877801000002E-4</v>
      </c>
      <c r="O726" s="18">
        <v>2.1717884677999999E-4</v>
      </c>
      <c r="P726" s="18">
        <v>8.6853807670900002E-4</v>
      </c>
      <c r="Q726" s="18">
        <v>7.0495820604900001E-4</v>
      </c>
      <c r="R726" s="18">
        <v>5.8407424232600005E-4</v>
      </c>
      <c r="S726" s="18">
        <v>1.082285532389E-3</v>
      </c>
      <c r="T726" s="18">
        <v>6.5622949282800002E-4</v>
      </c>
      <c r="U726" s="18">
        <v>8.2452818664900001E-4</v>
      </c>
      <c r="V726" s="18">
        <v>7.3356807511699995E-4</v>
      </c>
      <c r="W726" s="18">
        <v>6.5530799475799998E-4</v>
      </c>
      <c r="X726" s="18">
        <v>6.4149048920600002E-4</v>
      </c>
      <c r="Y726" s="18">
        <v>9.8963630865700003E-4</v>
      </c>
      <c r="Z726" s="18">
        <v>5.1419447376300001E-4</v>
      </c>
      <c r="AA726" s="220">
        <v>7.7401446606299999E-4</v>
      </c>
      <c r="AB726" s="220">
        <v>7.6239549923800003E-4</v>
      </c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</row>
    <row r="727" spans="1:46" s="19" customFormat="1" x14ac:dyDescent="0.2">
      <c r="A727" s="28" t="s">
        <v>275</v>
      </c>
      <c r="B727" s="32"/>
      <c r="C727" s="19">
        <v>598362.41</v>
      </c>
      <c r="D727" s="19">
        <v>1791032.49</v>
      </c>
      <c r="E727" s="19">
        <v>1345973.5</v>
      </c>
      <c r="F727" s="19">
        <v>981391.65</v>
      </c>
      <c r="G727" s="19">
        <v>772094.32</v>
      </c>
      <c r="H727" s="19">
        <v>864904.6</v>
      </c>
      <c r="I727" s="19">
        <v>900599.01</v>
      </c>
      <c r="J727" s="19">
        <v>880673.15</v>
      </c>
      <c r="K727" s="19">
        <v>1000683.84</v>
      </c>
      <c r="L727" s="19">
        <v>775620.88</v>
      </c>
      <c r="M727" s="19">
        <v>720056.39</v>
      </c>
      <c r="N727" s="19">
        <v>785161.52</v>
      </c>
      <c r="O727" s="19">
        <v>674073.05</v>
      </c>
      <c r="P727" s="19">
        <v>814275.7</v>
      </c>
      <c r="Q727" s="19">
        <v>685639.72</v>
      </c>
      <c r="R727" s="19">
        <v>818605.1</v>
      </c>
      <c r="S727" s="19">
        <v>675850.84</v>
      </c>
      <c r="T727" s="19">
        <v>570560.88</v>
      </c>
      <c r="U727" s="19">
        <v>636181.80000000005</v>
      </c>
      <c r="V727" s="19">
        <v>763950.33</v>
      </c>
      <c r="W727" s="19">
        <v>882563.66</v>
      </c>
      <c r="X727" s="19">
        <v>854846.37</v>
      </c>
      <c r="Y727" s="19">
        <v>796128.32</v>
      </c>
      <c r="Z727" s="19">
        <v>797551.51</v>
      </c>
      <c r="AA727" s="224">
        <v>656153.34</v>
      </c>
      <c r="AB727" s="224">
        <v>903483.81</v>
      </c>
    </row>
    <row r="728" spans="1:46" x14ac:dyDescent="0.2">
      <c r="A728" s="16" t="s">
        <v>730</v>
      </c>
      <c r="C728" s="18">
        <v>3.9688336985629999E-2</v>
      </c>
      <c r="D728" s="18">
        <v>5.2483704203189999E-2</v>
      </c>
      <c r="E728" s="18">
        <v>3.6929637526650003E-2</v>
      </c>
      <c r="F728" s="18">
        <v>2.5492637901989999E-2</v>
      </c>
      <c r="G728" s="18">
        <v>2.042007001167E-2</v>
      </c>
      <c r="H728" s="18">
        <v>1.9169329073479999E-2</v>
      </c>
      <c r="I728" s="18">
        <v>1.90604443984E-2</v>
      </c>
      <c r="J728" s="18">
        <v>1.8114902972950001E-2</v>
      </c>
      <c r="K728" s="18">
        <v>1.7395842393670001E-2</v>
      </c>
      <c r="L728" s="18">
        <v>1.37116033929E-2</v>
      </c>
      <c r="M728" s="18">
        <v>1.4181063188E-2</v>
      </c>
      <c r="N728" s="18">
        <v>1.278076079558E-2</v>
      </c>
      <c r="O728" s="18">
        <v>1.1029278380440001E-2</v>
      </c>
      <c r="P728" s="18">
        <v>1.1981887843959999E-2</v>
      </c>
      <c r="Q728" s="18">
        <v>1.090578612542E-2</v>
      </c>
      <c r="R728" s="18">
        <v>1.1526439176870001E-2</v>
      </c>
      <c r="S728" s="18">
        <v>1.1022364217250001E-2</v>
      </c>
      <c r="T728" s="18">
        <v>1.0072168183240001E-2</v>
      </c>
      <c r="U728" s="18">
        <v>1.1339192428249999E-2</v>
      </c>
      <c r="V728" s="18">
        <v>1.203003074013E-2</v>
      </c>
      <c r="W728" s="18">
        <v>1.1649312546740001E-2</v>
      </c>
      <c r="X728" s="18">
        <v>1.0322362297990001E-2</v>
      </c>
      <c r="Y728" s="18">
        <v>1.044713748433E-2</v>
      </c>
      <c r="Z728" s="18">
        <v>9.471776850428E-3</v>
      </c>
      <c r="AA728" s="220">
        <v>9.3174431202599998E-3</v>
      </c>
      <c r="AB728" s="220">
        <v>1.118675744226E-2</v>
      </c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</row>
    <row r="729" spans="1:46" s="19" customFormat="1" x14ac:dyDescent="0.2">
      <c r="A729" s="28" t="s">
        <v>729</v>
      </c>
      <c r="B729" s="32"/>
      <c r="C729" s="19">
        <v>145.69329999999999</v>
      </c>
      <c r="D729" s="19">
        <v>201.28479999999999</v>
      </c>
      <c r="E729" s="19">
        <v>114.744</v>
      </c>
      <c r="F729" s="19">
        <v>71.891599999999997</v>
      </c>
      <c r="G729" s="19">
        <v>50.051499999999997</v>
      </c>
      <c r="H729" s="19">
        <v>50.241300000000003</v>
      </c>
      <c r="I729" s="19">
        <v>46.6462</v>
      </c>
      <c r="J729" s="19">
        <v>42.093200000000003</v>
      </c>
      <c r="K729" s="19">
        <v>43.519300000000001</v>
      </c>
      <c r="L729" s="19">
        <v>31.937000000000001</v>
      </c>
      <c r="M729" s="19">
        <v>28.207599999999999</v>
      </c>
      <c r="N729" s="19">
        <v>29.6892</v>
      </c>
      <c r="O729" s="19">
        <v>24.4557</v>
      </c>
      <c r="P729" s="19">
        <v>28.360399999999998</v>
      </c>
      <c r="Q729" s="19">
        <v>23.078499999999998</v>
      </c>
      <c r="R729" s="19">
        <v>26.654199999999999</v>
      </c>
      <c r="S729" s="19">
        <v>21.592700000000001</v>
      </c>
      <c r="T729" s="19">
        <v>17.902799999999999</v>
      </c>
      <c r="U729" s="19">
        <v>19.549600000000002</v>
      </c>
      <c r="V729" s="19">
        <v>22.5807</v>
      </c>
      <c r="W729" s="19">
        <v>25.3858</v>
      </c>
      <c r="X729" s="19">
        <v>24.1066</v>
      </c>
      <c r="Y729" s="19">
        <v>22.179400000000001</v>
      </c>
      <c r="Z729" s="19">
        <v>21.8903</v>
      </c>
      <c r="AA729" s="224">
        <v>17.772300000000001</v>
      </c>
      <c r="AB729" s="224">
        <v>24.1218</v>
      </c>
    </row>
    <row r="730" spans="1:46" s="19" customFormat="1" x14ac:dyDescent="0.2">
      <c r="A730" s="28" t="s">
        <v>276</v>
      </c>
      <c r="B730" s="32"/>
      <c r="C730" s="19">
        <v>3252</v>
      </c>
      <c r="D730" s="19">
        <v>2912</v>
      </c>
      <c r="E730" s="19">
        <v>2153</v>
      </c>
      <c r="F730" s="19">
        <v>1756</v>
      </c>
      <c r="G730" s="19">
        <v>1550</v>
      </c>
      <c r="H730" s="19">
        <v>1553</v>
      </c>
      <c r="I730" s="19">
        <v>1501</v>
      </c>
      <c r="J730" s="19">
        <v>1446</v>
      </c>
      <c r="K730" s="19">
        <v>1496</v>
      </c>
      <c r="L730" s="19">
        <v>1304</v>
      </c>
      <c r="M730" s="19">
        <v>1206</v>
      </c>
      <c r="N730" s="19">
        <v>1368</v>
      </c>
      <c r="O730" s="19">
        <v>1340</v>
      </c>
      <c r="P730" s="19">
        <v>1409</v>
      </c>
      <c r="Q730" s="19">
        <v>1352</v>
      </c>
      <c r="R730" s="19">
        <v>1488</v>
      </c>
      <c r="S730" s="19">
        <v>1302</v>
      </c>
      <c r="T730" s="19">
        <v>1119</v>
      </c>
      <c r="U730" s="19">
        <v>1091</v>
      </c>
      <c r="V730" s="19">
        <v>1199</v>
      </c>
      <c r="W730" s="19">
        <v>1358</v>
      </c>
      <c r="X730" s="19">
        <v>1280</v>
      </c>
      <c r="Y730" s="19">
        <v>1318</v>
      </c>
      <c r="Z730" s="19">
        <v>1406</v>
      </c>
      <c r="AA730" s="224">
        <v>1139</v>
      </c>
      <c r="AB730" s="224">
        <v>1409</v>
      </c>
    </row>
    <row r="731" spans="1:46" ht="12.75" x14ac:dyDescent="0.2">
      <c r="A731" s="49" t="s">
        <v>277</v>
      </c>
      <c r="B731" s="50"/>
    </row>
    <row r="732" spans="1:46" s="19" customFormat="1" x14ac:dyDescent="0.2">
      <c r="A732" s="28" t="s">
        <v>803</v>
      </c>
      <c r="B732" s="32"/>
      <c r="C732" s="19">
        <v>595872</v>
      </c>
      <c r="D732" s="19">
        <v>1763849</v>
      </c>
      <c r="E732" s="19">
        <v>1281720</v>
      </c>
      <c r="F732" s="19">
        <v>891875</v>
      </c>
      <c r="G732" s="19">
        <v>695167</v>
      </c>
      <c r="H732" s="19">
        <v>732105</v>
      </c>
      <c r="I732" s="19">
        <v>789322</v>
      </c>
      <c r="J732" s="19">
        <v>761331</v>
      </c>
      <c r="K732" s="19">
        <v>866646</v>
      </c>
      <c r="L732" s="19">
        <v>666668</v>
      </c>
      <c r="M732" s="19">
        <v>570256</v>
      </c>
      <c r="N732" s="19">
        <v>673697</v>
      </c>
      <c r="O732" s="19">
        <v>578716</v>
      </c>
      <c r="P732" s="19">
        <v>704805</v>
      </c>
      <c r="Q732" s="19">
        <v>583593</v>
      </c>
      <c r="R732" s="19">
        <v>730324</v>
      </c>
      <c r="S732" s="19">
        <v>563945</v>
      </c>
      <c r="T732" s="19">
        <v>451048</v>
      </c>
      <c r="U732" s="19">
        <v>479795</v>
      </c>
      <c r="V732" s="19">
        <v>640515</v>
      </c>
      <c r="W732" s="19">
        <v>771798</v>
      </c>
      <c r="X732" s="19">
        <v>738586</v>
      </c>
      <c r="Y732" s="19">
        <v>677999</v>
      </c>
      <c r="Z732" s="19">
        <v>715640</v>
      </c>
      <c r="AA732" s="224">
        <v>553492</v>
      </c>
      <c r="AB732" s="224">
        <v>791739</v>
      </c>
    </row>
    <row r="733" spans="1:46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224">
        <v>0</v>
      </c>
      <c r="AB733" s="224">
        <v>0</v>
      </c>
    </row>
    <row r="734" spans="1:46" s="19" customFormat="1" x14ac:dyDescent="0.2">
      <c r="A734" s="28" t="s">
        <v>280</v>
      </c>
      <c r="B734" s="32"/>
      <c r="C734" s="19">
        <v>2000</v>
      </c>
      <c r="D734" s="19">
        <v>9165</v>
      </c>
      <c r="E734" s="19">
        <v>15915</v>
      </c>
      <c r="F734" s="19">
        <v>20345</v>
      </c>
      <c r="G734" s="19">
        <v>19172</v>
      </c>
      <c r="H734" s="19">
        <v>29856</v>
      </c>
      <c r="I734" s="19">
        <v>26945</v>
      </c>
      <c r="J734" s="19">
        <v>37494</v>
      </c>
      <c r="K734" s="19">
        <v>22960</v>
      </c>
      <c r="L734" s="19">
        <v>26887</v>
      </c>
      <c r="M734" s="19">
        <v>41202</v>
      </c>
      <c r="N734" s="19">
        <v>25984</v>
      </c>
      <c r="O734" s="19">
        <v>27334</v>
      </c>
      <c r="P734" s="19">
        <v>17821</v>
      </c>
      <c r="Q734" s="19">
        <v>25856</v>
      </c>
      <c r="R734" s="19">
        <v>17603</v>
      </c>
      <c r="S734" s="19">
        <v>43043</v>
      </c>
      <c r="T734" s="19">
        <v>40607</v>
      </c>
      <c r="U734" s="19">
        <v>54299</v>
      </c>
      <c r="V734" s="19">
        <v>46794</v>
      </c>
      <c r="W734" s="19">
        <v>46223</v>
      </c>
      <c r="X734" s="19">
        <v>18782</v>
      </c>
      <c r="Y734" s="19">
        <v>37237</v>
      </c>
      <c r="Z734" s="19">
        <v>28835</v>
      </c>
      <c r="AA734" s="224">
        <v>29312</v>
      </c>
      <c r="AB734" s="224">
        <v>29554</v>
      </c>
    </row>
    <row r="735" spans="1:46" s="19" customFormat="1" x14ac:dyDescent="0.2">
      <c r="A735" s="28" t="s">
        <v>281</v>
      </c>
      <c r="B735" s="32"/>
      <c r="C735" s="19">
        <v>391</v>
      </c>
      <c r="D735" s="19">
        <v>13357</v>
      </c>
      <c r="E735" s="19">
        <v>21771</v>
      </c>
      <c r="F735" s="19">
        <v>27011</v>
      </c>
      <c r="G735" s="19">
        <v>32368</v>
      </c>
      <c r="H735" s="19">
        <v>31618</v>
      </c>
      <c r="I735" s="19">
        <v>34308</v>
      </c>
      <c r="J735" s="19">
        <v>31316</v>
      </c>
      <c r="K735" s="19">
        <v>33353</v>
      </c>
      <c r="L735" s="19">
        <v>33900</v>
      </c>
      <c r="M735" s="19">
        <v>38328</v>
      </c>
      <c r="N735" s="19">
        <v>31590</v>
      </c>
      <c r="O735" s="19">
        <v>28511</v>
      </c>
      <c r="P735" s="19">
        <v>31544</v>
      </c>
      <c r="Q735" s="19">
        <v>31150</v>
      </c>
      <c r="R735" s="19">
        <v>31628</v>
      </c>
      <c r="S735" s="19">
        <v>38155</v>
      </c>
      <c r="T735" s="19">
        <v>33037</v>
      </c>
      <c r="U735" s="19">
        <v>41929</v>
      </c>
      <c r="V735" s="19">
        <v>46187</v>
      </c>
      <c r="W735" s="19">
        <v>38883</v>
      </c>
      <c r="X735" s="19">
        <v>45717</v>
      </c>
      <c r="Y735" s="19">
        <v>37055</v>
      </c>
      <c r="Z735" s="19">
        <v>28898</v>
      </c>
      <c r="AA735" s="224">
        <v>36515</v>
      </c>
      <c r="AB735" s="224">
        <v>35256</v>
      </c>
    </row>
    <row r="736" spans="1:46" s="19" customFormat="1" x14ac:dyDescent="0.2">
      <c r="A736" s="28" t="s">
        <v>282</v>
      </c>
      <c r="B736" s="32"/>
      <c r="C736" s="19">
        <v>100</v>
      </c>
      <c r="D736" s="19">
        <v>4661</v>
      </c>
      <c r="E736" s="19">
        <v>26567</v>
      </c>
      <c r="F736" s="19">
        <v>42161</v>
      </c>
      <c r="G736" s="19">
        <v>25387</v>
      </c>
      <c r="H736" s="19">
        <v>71325</v>
      </c>
      <c r="I736" s="19">
        <v>50023</v>
      </c>
      <c r="J736" s="19">
        <v>50532</v>
      </c>
      <c r="K736" s="19">
        <v>77724</v>
      </c>
      <c r="L736" s="19">
        <v>48166</v>
      </c>
      <c r="M736" s="19">
        <v>70270</v>
      </c>
      <c r="N736" s="19">
        <v>53891</v>
      </c>
      <c r="O736" s="19">
        <v>39512</v>
      </c>
      <c r="P736" s="19">
        <v>60106</v>
      </c>
      <c r="Q736" s="19">
        <v>45041</v>
      </c>
      <c r="R736" s="19">
        <v>39050</v>
      </c>
      <c r="S736" s="19">
        <v>30708</v>
      </c>
      <c r="T736" s="19">
        <v>45869</v>
      </c>
      <c r="U736" s="19">
        <v>60158</v>
      </c>
      <c r="V736" s="19">
        <v>30454</v>
      </c>
      <c r="W736" s="19">
        <v>25660</v>
      </c>
      <c r="X736" s="19">
        <v>51761</v>
      </c>
      <c r="Y736" s="19">
        <v>43838</v>
      </c>
      <c r="Z736" s="19">
        <v>24178</v>
      </c>
      <c r="AA736" s="224">
        <v>36835</v>
      </c>
      <c r="AB736" s="224">
        <v>46935</v>
      </c>
    </row>
    <row r="737" spans="1:28" s="19" customFormat="1" ht="12.75" x14ac:dyDescent="0.2">
      <c r="A737" s="49" t="s">
        <v>764</v>
      </c>
      <c r="B737" s="32"/>
      <c r="AA737" s="224"/>
      <c r="AB737" s="224"/>
    </row>
    <row r="738" spans="1:28" s="91" customFormat="1" x14ac:dyDescent="0.2">
      <c r="A738" s="113" t="s">
        <v>804</v>
      </c>
      <c r="B738" s="90"/>
      <c r="C738" s="91">
        <v>176</v>
      </c>
      <c r="D738" s="91">
        <v>494</v>
      </c>
      <c r="E738" s="91">
        <v>388</v>
      </c>
      <c r="F738" s="91">
        <v>267</v>
      </c>
      <c r="G738" s="91">
        <v>196</v>
      </c>
      <c r="H738" s="91">
        <v>220</v>
      </c>
      <c r="I738" s="91">
        <v>240</v>
      </c>
      <c r="J738" s="91">
        <v>230</v>
      </c>
      <c r="K738" s="91">
        <v>270</v>
      </c>
      <c r="L738" s="91">
        <v>217</v>
      </c>
      <c r="M738" s="91">
        <v>188</v>
      </c>
      <c r="N738" s="91">
        <v>202</v>
      </c>
      <c r="O738" s="91">
        <v>169</v>
      </c>
      <c r="P738" s="91">
        <v>206</v>
      </c>
      <c r="Q738" s="91">
        <v>170</v>
      </c>
      <c r="R738" s="91">
        <v>202</v>
      </c>
      <c r="S738" s="91">
        <v>160</v>
      </c>
      <c r="T738" s="91">
        <v>141</v>
      </c>
      <c r="U738" s="91">
        <v>148</v>
      </c>
      <c r="V738" s="91">
        <v>194</v>
      </c>
      <c r="W738" s="91">
        <v>255</v>
      </c>
      <c r="X738" s="91">
        <v>216</v>
      </c>
      <c r="Y738" s="91">
        <v>198</v>
      </c>
      <c r="Z738" s="91">
        <v>221</v>
      </c>
      <c r="AA738" s="91">
        <v>178</v>
      </c>
      <c r="AB738" s="91">
        <v>251</v>
      </c>
    </row>
    <row r="739" spans="1:28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</row>
    <row r="740" spans="1:28" s="91" customFormat="1" x14ac:dyDescent="0.2">
      <c r="A740" s="113" t="s">
        <v>767</v>
      </c>
      <c r="B740" s="90"/>
      <c r="C740" s="91">
        <v>1</v>
      </c>
      <c r="D740" s="91">
        <v>17</v>
      </c>
      <c r="E740" s="91">
        <v>27</v>
      </c>
      <c r="F740" s="91">
        <v>28</v>
      </c>
      <c r="G740" s="91">
        <v>33</v>
      </c>
      <c r="H740" s="91">
        <v>38</v>
      </c>
      <c r="I740" s="91">
        <v>36</v>
      </c>
      <c r="J740" s="91">
        <v>53</v>
      </c>
      <c r="K740" s="91">
        <v>39</v>
      </c>
      <c r="L740" s="91">
        <v>36</v>
      </c>
      <c r="M740" s="91">
        <v>56</v>
      </c>
      <c r="N740" s="91">
        <v>38</v>
      </c>
      <c r="O740" s="91">
        <v>44</v>
      </c>
      <c r="P740" s="91">
        <v>35</v>
      </c>
      <c r="Q740" s="91">
        <v>35</v>
      </c>
      <c r="R740" s="91">
        <v>35</v>
      </c>
      <c r="S740" s="91">
        <v>62</v>
      </c>
      <c r="T740" s="91">
        <v>60</v>
      </c>
      <c r="U740" s="91">
        <v>70</v>
      </c>
      <c r="V740" s="91">
        <v>68</v>
      </c>
      <c r="W740" s="91">
        <v>61</v>
      </c>
      <c r="X740" s="91">
        <v>27</v>
      </c>
      <c r="Y740" s="91">
        <v>52</v>
      </c>
      <c r="Z740" s="91">
        <v>48</v>
      </c>
      <c r="AA740" s="91">
        <v>42</v>
      </c>
      <c r="AB740" s="91">
        <v>50</v>
      </c>
    </row>
    <row r="741" spans="1:28" s="91" customFormat="1" x14ac:dyDescent="0.2">
      <c r="A741" s="113" t="s">
        <v>768</v>
      </c>
      <c r="B741" s="90"/>
      <c r="C741" s="91">
        <v>6</v>
      </c>
      <c r="D741" s="91">
        <v>94</v>
      </c>
      <c r="E741" s="91">
        <v>167</v>
      </c>
      <c r="F741" s="91">
        <v>189</v>
      </c>
      <c r="G741" s="91">
        <v>218</v>
      </c>
      <c r="H741" s="91">
        <v>211</v>
      </c>
      <c r="I741" s="91">
        <v>247</v>
      </c>
      <c r="J741" s="91">
        <v>234</v>
      </c>
      <c r="K741" s="91">
        <v>246</v>
      </c>
      <c r="L741" s="91">
        <v>239</v>
      </c>
      <c r="M741" s="91">
        <v>233</v>
      </c>
      <c r="N741" s="91">
        <v>234</v>
      </c>
      <c r="O741" s="91">
        <v>210</v>
      </c>
      <c r="P741" s="91">
        <v>215</v>
      </c>
      <c r="Q741" s="91">
        <v>213</v>
      </c>
      <c r="R741" s="91">
        <v>248</v>
      </c>
      <c r="S741" s="91">
        <v>238</v>
      </c>
      <c r="T741" s="91">
        <v>228</v>
      </c>
      <c r="U741" s="91">
        <v>275</v>
      </c>
      <c r="V741" s="91">
        <v>286</v>
      </c>
      <c r="W741" s="91">
        <v>252</v>
      </c>
      <c r="X741" s="91">
        <v>307</v>
      </c>
      <c r="Y741" s="91">
        <v>246</v>
      </c>
      <c r="Z741" s="91">
        <v>193</v>
      </c>
      <c r="AA741" s="91">
        <v>262</v>
      </c>
      <c r="AB741" s="91">
        <v>248</v>
      </c>
    </row>
    <row r="742" spans="1:28" s="91" customFormat="1" x14ac:dyDescent="0.2">
      <c r="A742" s="113" t="s">
        <v>769</v>
      </c>
      <c r="B742" s="90"/>
      <c r="C742" s="91">
        <v>1</v>
      </c>
      <c r="D742" s="91">
        <v>10</v>
      </c>
      <c r="E742" s="91">
        <v>45</v>
      </c>
      <c r="F742" s="91">
        <v>75</v>
      </c>
      <c r="G742" s="91">
        <v>51</v>
      </c>
      <c r="H742" s="91">
        <v>88</v>
      </c>
      <c r="I742" s="91">
        <v>77</v>
      </c>
      <c r="J742" s="91">
        <v>92</v>
      </c>
      <c r="K742" s="91">
        <v>114</v>
      </c>
      <c r="L742" s="91">
        <v>103</v>
      </c>
      <c r="M742" s="91">
        <v>120</v>
      </c>
      <c r="N742" s="91">
        <v>100</v>
      </c>
      <c r="O742" s="91">
        <v>80</v>
      </c>
      <c r="P742" s="91">
        <v>123</v>
      </c>
      <c r="Q742" s="91">
        <v>89</v>
      </c>
      <c r="R742" s="91">
        <v>65</v>
      </c>
      <c r="S742" s="91">
        <v>59</v>
      </c>
      <c r="T742" s="91">
        <v>81</v>
      </c>
      <c r="U742" s="91">
        <v>90</v>
      </c>
      <c r="V742" s="91">
        <v>89</v>
      </c>
      <c r="W742" s="91">
        <v>82</v>
      </c>
      <c r="X742" s="91">
        <v>119</v>
      </c>
      <c r="Y742" s="91">
        <v>108</v>
      </c>
      <c r="Z742" s="91">
        <v>106</v>
      </c>
      <c r="AA742" s="91">
        <v>94</v>
      </c>
      <c r="AB742" s="91">
        <v>92</v>
      </c>
    </row>
    <row r="743" spans="1:28" ht="12.75" x14ac:dyDescent="0.2">
      <c r="A743" s="49" t="s">
        <v>283</v>
      </c>
      <c r="B743" s="50"/>
    </row>
    <row r="744" spans="1:28" s="19" customFormat="1" x14ac:dyDescent="0.2">
      <c r="A744" s="28" t="s">
        <v>805</v>
      </c>
      <c r="B744" s="32"/>
      <c r="C744" s="19">
        <v>3386</v>
      </c>
      <c r="D744" s="19">
        <v>3571</v>
      </c>
      <c r="E744" s="19">
        <v>3303</v>
      </c>
      <c r="F744" s="19">
        <v>3340</v>
      </c>
      <c r="G744" s="19">
        <v>3547</v>
      </c>
      <c r="H744" s="19">
        <v>3328</v>
      </c>
      <c r="I744" s="19">
        <v>3289</v>
      </c>
      <c r="J744" s="19">
        <v>3310</v>
      </c>
      <c r="K744" s="19">
        <v>3210</v>
      </c>
      <c r="L744" s="19">
        <v>3072</v>
      </c>
      <c r="M744" s="19">
        <v>3033</v>
      </c>
      <c r="N744" s="19">
        <v>3335</v>
      </c>
      <c r="O744" s="19">
        <v>3424</v>
      </c>
      <c r="P744" s="19">
        <v>3421</v>
      </c>
      <c r="Q744" s="19">
        <v>3433</v>
      </c>
      <c r="R744" s="19">
        <v>3615</v>
      </c>
      <c r="S744" s="19">
        <v>3525</v>
      </c>
      <c r="T744" s="19">
        <v>3199</v>
      </c>
      <c r="U744" s="19">
        <v>3242</v>
      </c>
      <c r="V744" s="19">
        <v>3302</v>
      </c>
      <c r="W744" s="19">
        <v>3027</v>
      </c>
      <c r="X744" s="19">
        <v>3419</v>
      </c>
      <c r="Y744" s="19">
        <v>3424</v>
      </c>
      <c r="Z744" s="19">
        <v>3238</v>
      </c>
      <c r="AA744" s="224">
        <v>3110</v>
      </c>
      <c r="AB744" s="224">
        <v>3154</v>
      </c>
    </row>
    <row r="745" spans="1:28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224">
        <v>0</v>
      </c>
      <c r="AB745" s="224">
        <v>0</v>
      </c>
    </row>
    <row r="746" spans="1:28" s="19" customFormat="1" x14ac:dyDescent="0.2">
      <c r="A746" s="28" t="s">
        <v>286</v>
      </c>
      <c r="B746" s="32"/>
      <c r="C746" s="19">
        <v>2000</v>
      </c>
      <c r="D746" s="19">
        <v>539</v>
      </c>
      <c r="E746" s="19">
        <v>589</v>
      </c>
      <c r="F746" s="19">
        <v>727</v>
      </c>
      <c r="G746" s="19">
        <v>581</v>
      </c>
      <c r="H746" s="19">
        <v>786</v>
      </c>
      <c r="I746" s="19">
        <v>748</v>
      </c>
      <c r="J746" s="19">
        <v>707</v>
      </c>
      <c r="K746" s="19">
        <v>589</v>
      </c>
      <c r="L746" s="19">
        <v>747</v>
      </c>
      <c r="M746" s="19">
        <v>736</v>
      </c>
      <c r="N746" s="19">
        <v>684</v>
      </c>
      <c r="O746" s="19">
        <v>621</v>
      </c>
      <c r="P746" s="19">
        <v>509</v>
      </c>
      <c r="Q746" s="19">
        <v>739</v>
      </c>
      <c r="R746" s="19">
        <v>503</v>
      </c>
      <c r="S746" s="19">
        <v>694</v>
      </c>
      <c r="T746" s="19">
        <v>677</v>
      </c>
      <c r="U746" s="19">
        <v>776</v>
      </c>
      <c r="V746" s="19">
        <v>688</v>
      </c>
      <c r="W746" s="19">
        <v>758</v>
      </c>
      <c r="X746" s="19">
        <v>696</v>
      </c>
      <c r="Y746" s="19">
        <v>716</v>
      </c>
      <c r="Z746" s="19">
        <v>601</v>
      </c>
      <c r="AA746" s="224">
        <v>698</v>
      </c>
      <c r="AB746" s="224">
        <v>591</v>
      </c>
    </row>
    <row r="747" spans="1:28" s="19" customFormat="1" x14ac:dyDescent="0.2">
      <c r="A747" s="28" t="s">
        <v>287</v>
      </c>
      <c r="B747" s="32"/>
      <c r="C747" s="19">
        <v>65</v>
      </c>
      <c r="D747" s="19">
        <v>142</v>
      </c>
      <c r="E747" s="19">
        <v>130</v>
      </c>
      <c r="F747" s="19">
        <v>143</v>
      </c>
      <c r="G747" s="19">
        <v>148</v>
      </c>
      <c r="H747" s="19">
        <v>150</v>
      </c>
      <c r="I747" s="19">
        <v>139</v>
      </c>
      <c r="J747" s="19">
        <v>134</v>
      </c>
      <c r="K747" s="19">
        <v>136</v>
      </c>
      <c r="L747" s="19">
        <v>142</v>
      </c>
      <c r="M747" s="19">
        <v>164</v>
      </c>
      <c r="N747" s="19">
        <v>135</v>
      </c>
      <c r="O747" s="19">
        <v>136</v>
      </c>
      <c r="P747" s="19">
        <v>147</v>
      </c>
      <c r="Q747" s="19">
        <v>146</v>
      </c>
      <c r="R747" s="19">
        <v>128</v>
      </c>
      <c r="S747" s="19">
        <v>160</v>
      </c>
      <c r="T747" s="19">
        <v>145</v>
      </c>
      <c r="U747" s="19">
        <v>152</v>
      </c>
      <c r="V747" s="19">
        <v>161</v>
      </c>
      <c r="W747" s="19">
        <v>154</v>
      </c>
      <c r="X747" s="19">
        <v>149</v>
      </c>
      <c r="Y747" s="19">
        <v>151</v>
      </c>
      <c r="Z747" s="19">
        <v>150</v>
      </c>
      <c r="AA747" s="224">
        <v>139</v>
      </c>
      <c r="AB747" s="224">
        <v>142</v>
      </c>
    </row>
    <row r="748" spans="1:28" s="19" customFormat="1" x14ac:dyDescent="0.2">
      <c r="A748" s="28" t="s">
        <v>288</v>
      </c>
      <c r="B748" s="32"/>
      <c r="C748" s="19">
        <v>100</v>
      </c>
      <c r="D748" s="19">
        <v>466</v>
      </c>
      <c r="E748" s="19">
        <v>590</v>
      </c>
      <c r="F748" s="19">
        <v>562</v>
      </c>
      <c r="G748" s="19">
        <v>498</v>
      </c>
      <c r="H748" s="19">
        <v>811</v>
      </c>
      <c r="I748" s="19">
        <v>650</v>
      </c>
      <c r="J748" s="19">
        <v>549</v>
      </c>
      <c r="K748" s="19">
        <v>682</v>
      </c>
      <c r="L748" s="19">
        <v>468</v>
      </c>
      <c r="M748" s="19">
        <v>586</v>
      </c>
      <c r="N748" s="19">
        <v>539</v>
      </c>
      <c r="O748" s="19">
        <v>494</v>
      </c>
      <c r="P748" s="19">
        <v>489</v>
      </c>
      <c r="Q748" s="19">
        <v>506</v>
      </c>
      <c r="R748" s="19">
        <v>601</v>
      </c>
      <c r="S748" s="19">
        <v>520</v>
      </c>
      <c r="T748" s="19">
        <v>566</v>
      </c>
      <c r="U748" s="19">
        <v>668</v>
      </c>
      <c r="V748" s="19">
        <v>342</v>
      </c>
      <c r="W748" s="19">
        <v>313</v>
      </c>
      <c r="X748" s="19">
        <v>435</v>
      </c>
      <c r="Y748" s="19">
        <v>406</v>
      </c>
      <c r="Z748" s="19">
        <v>228</v>
      </c>
      <c r="AA748" s="224">
        <v>392</v>
      </c>
      <c r="AB748" s="224">
        <v>510</v>
      </c>
    </row>
    <row r="749" spans="1:28" s="19" customFormat="1" x14ac:dyDescent="0.2">
      <c r="A749" s="28" t="s">
        <v>770</v>
      </c>
      <c r="B749" s="32"/>
      <c r="AA749" s="224"/>
      <c r="AB749" s="224"/>
    </row>
    <row r="750" spans="1:28" s="19" customFormat="1" x14ac:dyDescent="0.2">
      <c r="A750" s="28" t="s">
        <v>771</v>
      </c>
      <c r="B750" s="32"/>
      <c r="C750" s="19">
        <v>115870</v>
      </c>
      <c r="D750" s="19">
        <v>2725841</v>
      </c>
      <c r="E750" s="19">
        <v>5168232</v>
      </c>
      <c r="F750" s="19">
        <v>6727704</v>
      </c>
      <c r="G750" s="19">
        <v>7812849</v>
      </c>
      <c r="H750" s="19">
        <v>8502398</v>
      </c>
      <c r="I750" s="19">
        <v>8902196</v>
      </c>
      <c r="J750" s="19">
        <v>10443451</v>
      </c>
      <c r="K750" s="19">
        <v>10824318</v>
      </c>
      <c r="L750" s="19">
        <v>10275637</v>
      </c>
      <c r="M750" s="19">
        <v>14425100</v>
      </c>
      <c r="N750" s="19">
        <v>10454044</v>
      </c>
      <c r="O750" s="19">
        <v>10356972</v>
      </c>
      <c r="P750" s="19">
        <v>13217076</v>
      </c>
      <c r="Q750" s="19">
        <v>13434573</v>
      </c>
      <c r="R750" s="19">
        <v>13947278</v>
      </c>
      <c r="S750" s="19">
        <v>15517459</v>
      </c>
      <c r="T750" s="19">
        <v>15029926</v>
      </c>
      <c r="U750" s="19">
        <v>15924309</v>
      </c>
      <c r="V750" s="19">
        <v>14907406</v>
      </c>
      <c r="W750" s="19">
        <v>15826855</v>
      </c>
      <c r="X750" s="19">
        <v>17298546</v>
      </c>
      <c r="Y750" s="19">
        <v>19098096</v>
      </c>
      <c r="Z750" s="19">
        <v>14361944</v>
      </c>
      <c r="AA750" s="224">
        <v>16062076</v>
      </c>
      <c r="AB750" s="224">
        <v>16882864</v>
      </c>
    </row>
    <row r="751" spans="1:28" s="91" customFormat="1" x14ac:dyDescent="0.2">
      <c r="A751" s="113" t="s">
        <v>772</v>
      </c>
      <c r="B751" s="90"/>
      <c r="C751" s="91">
        <v>1780</v>
      </c>
      <c r="D751" s="91">
        <v>43009</v>
      </c>
      <c r="E751" s="91">
        <v>85639</v>
      </c>
      <c r="F751" s="91">
        <v>113899</v>
      </c>
      <c r="G751" s="91">
        <v>135586</v>
      </c>
      <c r="H751" s="91">
        <v>147931</v>
      </c>
      <c r="I751" s="91">
        <v>155030</v>
      </c>
      <c r="J751" s="91">
        <v>186247</v>
      </c>
      <c r="K751" s="91">
        <v>194258</v>
      </c>
      <c r="L751" s="91">
        <v>189279</v>
      </c>
      <c r="M751" s="91">
        <v>252137</v>
      </c>
      <c r="N751" s="91">
        <v>191982</v>
      </c>
      <c r="O751" s="91">
        <v>186848</v>
      </c>
      <c r="P751" s="91">
        <v>234248</v>
      </c>
      <c r="Q751" s="91">
        <v>239651</v>
      </c>
      <c r="R751" s="91">
        <v>249276</v>
      </c>
      <c r="S751" s="91">
        <v>278423</v>
      </c>
      <c r="T751" s="91">
        <v>274327</v>
      </c>
      <c r="U751" s="91">
        <v>284518</v>
      </c>
      <c r="V751" s="91">
        <v>274035</v>
      </c>
      <c r="W751" s="91">
        <v>294739</v>
      </c>
      <c r="X751" s="91">
        <v>317201</v>
      </c>
      <c r="Y751" s="91">
        <v>342231</v>
      </c>
      <c r="Z751" s="91">
        <v>263433</v>
      </c>
      <c r="AA751" s="91">
        <v>297918</v>
      </c>
      <c r="AB751" s="91">
        <v>314897</v>
      </c>
    </row>
    <row r="752" spans="1:28" s="19" customFormat="1" x14ac:dyDescent="0.2">
      <c r="A752" s="28" t="s">
        <v>773</v>
      </c>
      <c r="B752" s="32"/>
      <c r="C752" s="19">
        <v>114919</v>
      </c>
      <c r="D752" s="19">
        <v>2683149</v>
      </c>
      <c r="E752" s="19">
        <v>5068115</v>
      </c>
      <c r="F752" s="19">
        <v>6638891</v>
      </c>
      <c r="G752" s="19">
        <v>7674781</v>
      </c>
      <c r="H752" s="19">
        <v>8359297</v>
      </c>
      <c r="I752" s="19">
        <v>8772546</v>
      </c>
      <c r="J752" s="19">
        <v>10289222</v>
      </c>
      <c r="K752" s="19">
        <v>10719490</v>
      </c>
      <c r="L752" s="19">
        <v>10163137</v>
      </c>
      <c r="M752" s="19">
        <v>14285633</v>
      </c>
      <c r="N752" s="19">
        <v>10349821</v>
      </c>
      <c r="O752" s="19">
        <v>10244165</v>
      </c>
      <c r="P752" s="19">
        <v>13048737</v>
      </c>
      <c r="Q752" s="19">
        <v>13261794</v>
      </c>
      <c r="R752" s="19">
        <v>13798277</v>
      </c>
      <c r="S752" s="19">
        <v>15342232</v>
      </c>
      <c r="T752" s="19">
        <v>14829126</v>
      </c>
      <c r="U752" s="19">
        <v>15704658</v>
      </c>
      <c r="V752" s="19">
        <v>14736752</v>
      </c>
      <c r="W752" s="19">
        <v>15644216</v>
      </c>
      <c r="X752" s="19">
        <v>17133519</v>
      </c>
      <c r="Y752" s="19">
        <v>18929357</v>
      </c>
      <c r="Z752" s="19">
        <v>14223784</v>
      </c>
      <c r="AA752" s="224">
        <v>15887228</v>
      </c>
      <c r="AB752" s="224">
        <v>16686531</v>
      </c>
    </row>
    <row r="753" spans="1:28" s="91" customFormat="1" x14ac:dyDescent="0.2">
      <c r="A753" s="113" t="s">
        <v>774</v>
      </c>
      <c r="B753" s="90"/>
      <c r="C753" s="91">
        <v>1754</v>
      </c>
      <c r="D753" s="91">
        <v>42791</v>
      </c>
      <c r="E753" s="91">
        <v>84995</v>
      </c>
      <c r="F753" s="91">
        <v>113346</v>
      </c>
      <c r="G753" s="91">
        <v>134720</v>
      </c>
      <c r="H753" s="91">
        <v>146568</v>
      </c>
      <c r="I753" s="91">
        <v>153906</v>
      </c>
      <c r="J753" s="91">
        <v>185092</v>
      </c>
      <c r="K753" s="91">
        <v>193168</v>
      </c>
      <c r="L753" s="91">
        <v>188299</v>
      </c>
      <c r="M753" s="91">
        <v>251159</v>
      </c>
      <c r="N753" s="91">
        <v>190951</v>
      </c>
      <c r="O753" s="91">
        <v>186001</v>
      </c>
      <c r="P753" s="91">
        <v>232874</v>
      </c>
      <c r="Q753" s="91">
        <v>238504</v>
      </c>
      <c r="R753" s="91">
        <v>247869</v>
      </c>
      <c r="S753" s="91">
        <v>276847</v>
      </c>
      <c r="T753" s="91">
        <v>272356</v>
      </c>
      <c r="U753" s="91">
        <v>282387</v>
      </c>
      <c r="V753" s="91">
        <v>272310</v>
      </c>
      <c r="W753" s="91">
        <v>293146</v>
      </c>
      <c r="X753" s="91">
        <v>315624</v>
      </c>
      <c r="Y753" s="91">
        <v>340740</v>
      </c>
      <c r="Z753" s="91">
        <v>261838</v>
      </c>
      <c r="AA753" s="91">
        <v>296357</v>
      </c>
      <c r="AB753" s="91">
        <v>313220</v>
      </c>
    </row>
    <row r="754" spans="1:28" s="19" customFormat="1" x14ac:dyDescent="0.2">
      <c r="A754" s="28" t="s">
        <v>775</v>
      </c>
      <c r="B754" s="32"/>
      <c r="C754" s="19">
        <v>952</v>
      </c>
      <c r="D754" s="19">
        <v>42692</v>
      </c>
      <c r="E754" s="19">
        <v>100117</v>
      </c>
      <c r="F754" s="19">
        <v>88812</v>
      </c>
      <c r="G754" s="19">
        <v>138069</v>
      </c>
      <c r="H754" s="19">
        <v>143101</v>
      </c>
      <c r="I754" s="19">
        <v>129649</v>
      </c>
      <c r="J754" s="19">
        <v>154229</v>
      </c>
      <c r="K754" s="19">
        <v>104828</v>
      </c>
      <c r="L754" s="19">
        <v>112500</v>
      </c>
      <c r="M754" s="19">
        <v>139467</v>
      </c>
      <c r="N754" s="19">
        <v>104223</v>
      </c>
      <c r="O754" s="19">
        <v>112807</v>
      </c>
      <c r="P754" s="19">
        <v>168339</v>
      </c>
      <c r="Q754" s="19">
        <v>172778</v>
      </c>
      <c r="R754" s="19">
        <v>149001</v>
      </c>
      <c r="S754" s="19">
        <v>175227</v>
      </c>
      <c r="T754" s="19">
        <v>200800</v>
      </c>
      <c r="U754" s="19">
        <v>219651</v>
      </c>
      <c r="V754" s="19">
        <v>170655</v>
      </c>
      <c r="W754" s="19">
        <v>182639</v>
      </c>
      <c r="X754" s="19">
        <v>165027</v>
      </c>
      <c r="Y754" s="19">
        <v>168739</v>
      </c>
      <c r="Z754" s="19">
        <v>138160</v>
      </c>
      <c r="AA754" s="224">
        <v>174847</v>
      </c>
      <c r="AB754" s="224">
        <v>196333</v>
      </c>
    </row>
    <row r="755" spans="1:28" s="91" customFormat="1" x14ac:dyDescent="0.2">
      <c r="A755" s="113" t="s">
        <v>776</v>
      </c>
      <c r="B755" s="90"/>
      <c r="C755" s="91">
        <v>26</v>
      </c>
      <c r="D755" s="91">
        <v>218</v>
      </c>
      <c r="E755" s="91">
        <v>644</v>
      </c>
      <c r="F755" s="91">
        <v>553</v>
      </c>
      <c r="G755" s="91">
        <v>866</v>
      </c>
      <c r="H755" s="91">
        <v>1363</v>
      </c>
      <c r="I755" s="91">
        <v>1124</v>
      </c>
      <c r="J755" s="91">
        <v>1155</v>
      </c>
      <c r="K755" s="91">
        <v>1090</v>
      </c>
      <c r="L755" s="91">
        <v>980</v>
      </c>
      <c r="M755" s="91">
        <v>978</v>
      </c>
      <c r="N755" s="91">
        <v>1031</v>
      </c>
      <c r="O755" s="91">
        <v>847</v>
      </c>
      <c r="P755" s="91">
        <v>1374</v>
      </c>
      <c r="Q755" s="91">
        <v>1147</v>
      </c>
      <c r="R755" s="91">
        <v>1407</v>
      </c>
      <c r="S755" s="91">
        <v>1576</v>
      </c>
      <c r="T755" s="91">
        <v>1971</v>
      </c>
      <c r="U755" s="91">
        <v>2131</v>
      </c>
      <c r="V755" s="91">
        <v>1725</v>
      </c>
      <c r="W755" s="91">
        <v>1593</v>
      </c>
      <c r="X755" s="91">
        <v>1577</v>
      </c>
      <c r="Y755" s="91">
        <v>1491</v>
      </c>
      <c r="Z755" s="91">
        <v>1595</v>
      </c>
      <c r="AA755" s="91">
        <v>1561</v>
      </c>
      <c r="AB755" s="91">
        <v>1677</v>
      </c>
    </row>
    <row r="756" spans="1:28" s="19" customFormat="1" x14ac:dyDescent="0.2">
      <c r="A756" s="28" t="s">
        <v>777</v>
      </c>
      <c r="B756" s="32"/>
      <c r="C756" s="19">
        <v>2000</v>
      </c>
      <c r="D756" s="19">
        <v>9165</v>
      </c>
      <c r="E756" s="19">
        <v>15915</v>
      </c>
      <c r="F756" s="19">
        <v>20345</v>
      </c>
      <c r="G756" s="19">
        <v>19172</v>
      </c>
      <c r="H756" s="19">
        <v>29856</v>
      </c>
      <c r="I756" s="19">
        <v>26945</v>
      </c>
      <c r="J756" s="19">
        <v>37494</v>
      </c>
      <c r="K756" s="19">
        <v>22960</v>
      </c>
      <c r="L756" s="19">
        <v>26887</v>
      </c>
      <c r="M756" s="19">
        <v>41202</v>
      </c>
      <c r="N756" s="19">
        <v>25984</v>
      </c>
      <c r="O756" s="19">
        <v>27334</v>
      </c>
      <c r="P756" s="19">
        <v>17821</v>
      </c>
      <c r="Q756" s="19">
        <v>25856</v>
      </c>
      <c r="R756" s="19">
        <v>17603</v>
      </c>
      <c r="S756" s="19">
        <v>43043</v>
      </c>
      <c r="T756" s="19">
        <v>40607</v>
      </c>
      <c r="U756" s="19">
        <v>54299</v>
      </c>
      <c r="V756" s="19">
        <v>46794</v>
      </c>
      <c r="W756" s="19">
        <v>46223</v>
      </c>
      <c r="X756" s="19">
        <v>18782</v>
      </c>
      <c r="Y756" s="19">
        <v>37237</v>
      </c>
      <c r="Z756" s="19">
        <v>28835</v>
      </c>
      <c r="AA756" s="224">
        <v>29312</v>
      </c>
      <c r="AB756" s="224">
        <v>29554</v>
      </c>
    </row>
    <row r="757" spans="1:28" s="91" customFormat="1" x14ac:dyDescent="0.2">
      <c r="A757" s="113" t="s">
        <v>778</v>
      </c>
      <c r="B757" s="90"/>
      <c r="C757" s="91">
        <v>1</v>
      </c>
      <c r="D757" s="91">
        <v>17</v>
      </c>
      <c r="E757" s="91">
        <v>27</v>
      </c>
      <c r="F757" s="91">
        <v>28</v>
      </c>
      <c r="G757" s="91">
        <v>33</v>
      </c>
      <c r="H757" s="91">
        <v>38</v>
      </c>
      <c r="I757" s="91">
        <v>36</v>
      </c>
      <c r="J757" s="91">
        <v>53</v>
      </c>
      <c r="K757" s="91">
        <v>39</v>
      </c>
      <c r="L757" s="91">
        <v>36</v>
      </c>
      <c r="M757" s="91">
        <v>56</v>
      </c>
      <c r="N757" s="91">
        <v>38</v>
      </c>
      <c r="O757" s="91">
        <v>44</v>
      </c>
      <c r="P757" s="91">
        <v>35</v>
      </c>
      <c r="Q757" s="91">
        <v>35</v>
      </c>
      <c r="R757" s="91">
        <v>35</v>
      </c>
      <c r="S757" s="91">
        <v>62</v>
      </c>
      <c r="T757" s="91">
        <v>60</v>
      </c>
      <c r="U757" s="91">
        <v>70</v>
      </c>
      <c r="V757" s="91">
        <v>68</v>
      </c>
      <c r="W757" s="91">
        <v>61</v>
      </c>
      <c r="X757" s="91">
        <v>27</v>
      </c>
      <c r="Y757" s="91">
        <v>52</v>
      </c>
      <c r="Z757" s="91">
        <v>48</v>
      </c>
      <c r="AA757" s="91">
        <v>42</v>
      </c>
      <c r="AB757" s="91">
        <v>50</v>
      </c>
    </row>
    <row r="758" spans="1:28" s="19" customFormat="1" x14ac:dyDescent="0.2">
      <c r="A758" s="28" t="s">
        <v>779</v>
      </c>
      <c r="B758" s="32"/>
      <c r="C758" s="19">
        <v>2000</v>
      </c>
      <c r="D758" s="19">
        <v>9165</v>
      </c>
      <c r="E758" s="19">
        <v>15915</v>
      </c>
      <c r="F758" s="19">
        <v>20345</v>
      </c>
      <c r="G758" s="19">
        <v>19172</v>
      </c>
      <c r="H758" s="19">
        <v>29856</v>
      </c>
      <c r="I758" s="19">
        <v>26306</v>
      </c>
      <c r="J758" s="19">
        <v>37011</v>
      </c>
      <c r="K758" s="19">
        <v>22960</v>
      </c>
      <c r="L758" s="19">
        <v>26887</v>
      </c>
      <c r="M758" s="19">
        <v>41202</v>
      </c>
      <c r="N758" s="19">
        <v>25835</v>
      </c>
      <c r="O758" s="19">
        <v>27275</v>
      </c>
      <c r="P758" s="19">
        <v>17531</v>
      </c>
      <c r="Q758" s="19">
        <v>25856</v>
      </c>
      <c r="R758" s="19">
        <v>17603</v>
      </c>
      <c r="S758" s="19">
        <v>40949</v>
      </c>
      <c r="T758" s="19">
        <v>39607</v>
      </c>
      <c r="U758" s="19">
        <v>54240</v>
      </c>
      <c r="V758" s="19">
        <v>46794</v>
      </c>
      <c r="W758" s="19">
        <v>46223</v>
      </c>
      <c r="X758" s="19">
        <v>18782</v>
      </c>
      <c r="Y758" s="19">
        <v>37126</v>
      </c>
      <c r="Z758" s="19">
        <v>28835</v>
      </c>
      <c r="AA758" s="224">
        <v>29253</v>
      </c>
      <c r="AB758" s="224">
        <v>29554</v>
      </c>
    </row>
    <row r="759" spans="1:28" s="91" customFormat="1" x14ac:dyDescent="0.2">
      <c r="A759" s="113" t="s">
        <v>780</v>
      </c>
      <c r="B759" s="90"/>
      <c r="C759" s="91">
        <v>1</v>
      </c>
      <c r="D759" s="91">
        <v>17</v>
      </c>
      <c r="E759" s="91">
        <v>27</v>
      </c>
      <c r="F759" s="91">
        <v>28</v>
      </c>
      <c r="G759" s="91">
        <v>33</v>
      </c>
      <c r="H759" s="91">
        <v>38</v>
      </c>
      <c r="I759" s="91">
        <v>34</v>
      </c>
      <c r="J759" s="91">
        <v>51</v>
      </c>
      <c r="K759" s="91">
        <v>39</v>
      </c>
      <c r="L759" s="91">
        <v>36</v>
      </c>
      <c r="M759" s="91">
        <v>56</v>
      </c>
      <c r="N759" s="91">
        <v>36</v>
      </c>
      <c r="O759" s="91">
        <v>43</v>
      </c>
      <c r="P759" s="91">
        <v>32</v>
      </c>
      <c r="Q759" s="91">
        <v>35</v>
      </c>
      <c r="R759" s="91">
        <v>35</v>
      </c>
      <c r="S759" s="91">
        <v>61</v>
      </c>
      <c r="T759" s="91">
        <v>59</v>
      </c>
      <c r="U759" s="91">
        <v>69</v>
      </c>
      <c r="V759" s="91">
        <v>68</v>
      </c>
      <c r="W759" s="91">
        <v>61</v>
      </c>
      <c r="X759" s="91">
        <v>27</v>
      </c>
      <c r="Y759" s="91">
        <v>51</v>
      </c>
      <c r="Z759" s="91">
        <v>48</v>
      </c>
      <c r="AA759" s="91">
        <v>41</v>
      </c>
      <c r="AB759" s="91">
        <v>50</v>
      </c>
    </row>
    <row r="760" spans="1:28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639</v>
      </c>
      <c r="J760" s="19">
        <v>484</v>
      </c>
      <c r="K760" s="19">
        <v>0</v>
      </c>
      <c r="L760" s="19">
        <v>0</v>
      </c>
      <c r="M760" s="19">
        <v>0</v>
      </c>
      <c r="N760" s="19">
        <v>149</v>
      </c>
      <c r="O760" s="19">
        <v>59</v>
      </c>
      <c r="P760" s="19">
        <v>289</v>
      </c>
      <c r="Q760" s="19">
        <v>0</v>
      </c>
      <c r="R760" s="19">
        <v>0</v>
      </c>
      <c r="S760" s="19">
        <v>2094</v>
      </c>
      <c r="T760" s="19">
        <v>1000</v>
      </c>
      <c r="U760" s="19">
        <v>59</v>
      </c>
      <c r="V760" s="19">
        <v>0</v>
      </c>
      <c r="W760" s="19">
        <v>0</v>
      </c>
      <c r="X760" s="19">
        <v>0</v>
      </c>
      <c r="Y760" s="19">
        <v>110</v>
      </c>
      <c r="Z760" s="19">
        <v>0</v>
      </c>
      <c r="AA760" s="224">
        <v>60</v>
      </c>
      <c r="AB760" s="224">
        <v>0</v>
      </c>
    </row>
    <row r="761" spans="1:28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2</v>
      </c>
      <c r="J761" s="91">
        <v>2</v>
      </c>
      <c r="K761" s="91">
        <v>0</v>
      </c>
      <c r="L761" s="91">
        <v>0</v>
      </c>
      <c r="M761" s="91">
        <v>0</v>
      </c>
      <c r="N761" s="91">
        <v>2</v>
      </c>
      <c r="O761" s="91">
        <v>1</v>
      </c>
      <c r="P761" s="91">
        <v>3</v>
      </c>
      <c r="Q761" s="91">
        <v>0</v>
      </c>
      <c r="R761" s="91">
        <v>0</v>
      </c>
      <c r="S761" s="91">
        <v>1</v>
      </c>
      <c r="T761" s="91">
        <v>1</v>
      </c>
      <c r="U761" s="91">
        <v>1</v>
      </c>
      <c r="V761" s="91">
        <v>0</v>
      </c>
      <c r="W761" s="91">
        <v>0</v>
      </c>
      <c r="X761" s="91">
        <v>0</v>
      </c>
      <c r="Y761" s="91">
        <v>1</v>
      </c>
      <c r="Z761" s="91">
        <v>0</v>
      </c>
      <c r="AA761" s="91">
        <v>1</v>
      </c>
      <c r="AB761" s="91">
        <v>0</v>
      </c>
    </row>
    <row r="762" spans="1:28" s="19" customFormat="1" x14ac:dyDescent="0.2">
      <c r="A762" s="28" t="s">
        <v>783</v>
      </c>
      <c r="B762" s="32"/>
      <c r="C762" s="19">
        <v>391</v>
      </c>
      <c r="D762" s="19">
        <v>13357</v>
      </c>
      <c r="E762" s="19">
        <v>21771</v>
      </c>
      <c r="F762" s="19">
        <v>27011</v>
      </c>
      <c r="G762" s="19">
        <v>32368</v>
      </c>
      <c r="H762" s="19">
        <v>31618</v>
      </c>
      <c r="I762" s="19">
        <v>34308</v>
      </c>
      <c r="J762" s="19">
        <v>31316</v>
      </c>
      <c r="K762" s="19">
        <v>33353</v>
      </c>
      <c r="L762" s="19">
        <v>33900</v>
      </c>
      <c r="M762" s="19">
        <v>38328</v>
      </c>
      <c r="N762" s="19">
        <v>31590</v>
      </c>
      <c r="O762" s="19">
        <v>28511</v>
      </c>
      <c r="P762" s="19">
        <v>31544</v>
      </c>
      <c r="Q762" s="19">
        <v>31150</v>
      </c>
      <c r="R762" s="19">
        <v>31628</v>
      </c>
      <c r="S762" s="19">
        <v>38155</v>
      </c>
      <c r="T762" s="19">
        <v>33037</v>
      </c>
      <c r="U762" s="19">
        <v>41929</v>
      </c>
      <c r="V762" s="19">
        <v>46187</v>
      </c>
      <c r="W762" s="19">
        <v>38883</v>
      </c>
      <c r="X762" s="19">
        <v>45717</v>
      </c>
      <c r="Y762" s="19">
        <v>37055</v>
      </c>
      <c r="Z762" s="19">
        <v>28898</v>
      </c>
      <c r="AA762" s="224">
        <v>36515</v>
      </c>
      <c r="AB762" s="224">
        <v>35256</v>
      </c>
    </row>
    <row r="763" spans="1:28" s="91" customFormat="1" x14ac:dyDescent="0.2">
      <c r="A763" s="113" t="s">
        <v>784</v>
      </c>
      <c r="B763" s="90"/>
      <c r="C763" s="91">
        <v>6</v>
      </c>
      <c r="D763" s="91">
        <v>94</v>
      </c>
      <c r="E763" s="91">
        <v>167</v>
      </c>
      <c r="F763" s="91">
        <v>189</v>
      </c>
      <c r="G763" s="91">
        <v>218</v>
      </c>
      <c r="H763" s="91">
        <v>211</v>
      </c>
      <c r="I763" s="91">
        <v>247</v>
      </c>
      <c r="J763" s="91">
        <v>234</v>
      </c>
      <c r="K763" s="91">
        <v>246</v>
      </c>
      <c r="L763" s="91">
        <v>239</v>
      </c>
      <c r="M763" s="91">
        <v>233</v>
      </c>
      <c r="N763" s="91">
        <v>234</v>
      </c>
      <c r="O763" s="91">
        <v>210</v>
      </c>
      <c r="P763" s="91">
        <v>215</v>
      </c>
      <c r="Q763" s="91">
        <v>213</v>
      </c>
      <c r="R763" s="91">
        <v>248</v>
      </c>
      <c r="S763" s="91">
        <v>238</v>
      </c>
      <c r="T763" s="91">
        <v>228</v>
      </c>
      <c r="U763" s="91">
        <v>275</v>
      </c>
      <c r="V763" s="91">
        <v>286</v>
      </c>
      <c r="W763" s="91">
        <v>252</v>
      </c>
      <c r="X763" s="91">
        <v>307</v>
      </c>
      <c r="Y763" s="91">
        <v>246</v>
      </c>
      <c r="Z763" s="91">
        <v>193</v>
      </c>
      <c r="AA763" s="91">
        <v>262</v>
      </c>
      <c r="AB763" s="91">
        <v>248</v>
      </c>
    </row>
    <row r="764" spans="1:28" s="19" customFormat="1" x14ac:dyDescent="0.2">
      <c r="A764" s="28" t="s">
        <v>785</v>
      </c>
      <c r="B764" s="32"/>
      <c r="C764" s="19">
        <v>265</v>
      </c>
      <c r="D764" s="19">
        <v>13154</v>
      </c>
      <c r="E764" s="19">
        <v>20142</v>
      </c>
      <c r="F764" s="19">
        <v>26462</v>
      </c>
      <c r="G764" s="19">
        <v>31989</v>
      </c>
      <c r="H764" s="19">
        <v>30094</v>
      </c>
      <c r="I764" s="19">
        <v>33308</v>
      </c>
      <c r="J764" s="19">
        <v>31036</v>
      </c>
      <c r="K764" s="19">
        <v>32512</v>
      </c>
      <c r="L764" s="19">
        <v>31922</v>
      </c>
      <c r="M764" s="19">
        <v>34858</v>
      </c>
      <c r="N764" s="19">
        <v>27983</v>
      </c>
      <c r="O764" s="19">
        <v>25783</v>
      </c>
      <c r="P764" s="19">
        <v>27602</v>
      </c>
      <c r="Q764" s="19">
        <v>28184</v>
      </c>
      <c r="R764" s="19">
        <v>29054</v>
      </c>
      <c r="S764" s="19">
        <v>34068</v>
      </c>
      <c r="T764" s="19">
        <v>28779</v>
      </c>
      <c r="U764" s="19">
        <v>38258</v>
      </c>
      <c r="V764" s="19">
        <v>41094</v>
      </c>
      <c r="W764" s="19">
        <v>37033</v>
      </c>
      <c r="X764" s="19">
        <v>38464</v>
      </c>
      <c r="Y764" s="19">
        <v>36365</v>
      </c>
      <c r="Z764" s="19">
        <v>28584</v>
      </c>
      <c r="AA764" s="224">
        <v>35711</v>
      </c>
      <c r="AB764" s="224">
        <v>33725</v>
      </c>
    </row>
    <row r="765" spans="1:28" s="91" customFormat="1" x14ac:dyDescent="0.2">
      <c r="A765" s="113" t="s">
        <v>786</v>
      </c>
      <c r="B765" s="90"/>
      <c r="C765" s="91">
        <v>4</v>
      </c>
      <c r="D765" s="91">
        <v>93</v>
      </c>
      <c r="E765" s="91">
        <v>159</v>
      </c>
      <c r="F765" s="91">
        <v>187</v>
      </c>
      <c r="G765" s="91">
        <v>213</v>
      </c>
      <c r="H765" s="91">
        <v>201</v>
      </c>
      <c r="I765" s="91">
        <v>243</v>
      </c>
      <c r="J765" s="91">
        <v>233</v>
      </c>
      <c r="K765" s="91">
        <v>241</v>
      </c>
      <c r="L765" s="91">
        <v>223</v>
      </c>
      <c r="M765" s="91">
        <v>218</v>
      </c>
      <c r="N765" s="91">
        <v>215</v>
      </c>
      <c r="O765" s="91">
        <v>195</v>
      </c>
      <c r="P765" s="91">
        <v>193</v>
      </c>
      <c r="Q765" s="91">
        <v>199</v>
      </c>
      <c r="R765" s="91">
        <v>233</v>
      </c>
      <c r="S765" s="91">
        <v>215</v>
      </c>
      <c r="T765" s="91">
        <v>205</v>
      </c>
      <c r="U765" s="91">
        <v>253</v>
      </c>
      <c r="V765" s="91">
        <v>262</v>
      </c>
      <c r="W765" s="91">
        <v>243</v>
      </c>
      <c r="X765" s="91">
        <v>261</v>
      </c>
      <c r="Y765" s="91">
        <v>240</v>
      </c>
      <c r="Z765" s="91">
        <v>191</v>
      </c>
      <c r="AA765" s="91">
        <v>253</v>
      </c>
      <c r="AB765" s="91">
        <v>238</v>
      </c>
    </row>
    <row r="766" spans="1:28" s="19" customFormat="1" x14ac:dyDescent="0.2">
      <c r="A766" s="28" t="s">
        <v>787</v>
      </c>
      <c r="B766" s="32"/>
      <c r="C766" s="19">
        <v>126</v>
      </c>
      <c r="D766" s="19">
        <v>204</v>
      </c>
      <c r="E766" s="19">
        <v>1630</v>
      </c>
      <c r="F766" s="19">
        <v>549</v>
      </c>
      <c r="G766" s="19">
        <v>379</v>
      </c>
      <c r="H766" s="19">
        <v>1523</v>
      </c>
      <c r="I766" s="19">
        <v>1000</v>
      </c>
      <c r="J766" s="19">
        <v>280</v>
      </c>
      <c r="K766" s="19">
        <v>841</v>
      </c>
      <c r="L766" s="19">
        <v>1978</v>
      </c>
      <c r="M766" s="19">
        <v>3470</v>
      </c>
      <c r="N766" s="19">
        <v>3607</v>
      </c>
      <c r="O766" s="19">
        <v>2728</v>
      </c>
      <c r="P766" s="19">
        <v>3942</v>
      </c>
      <c r="Q766" s="19">
        <v>2966</v>
      </c>
      <c r="R766" s="19">
        <v>2574</v>
      </c>
      <c r="S766" s="19">
        <v>4088</v>
      </c>
      <c r="T766" s="19">
        <v>4258</v>
      </c>
      <c r="U766" s="19">
        <v>3671</v>
      </c>
      <c r="V766" s="19">
        <v>5094</v>
      </c>
      <c r="W766" s="19">
        <v>1850</v>
      </c>
      <c r="X766" s="19">
        <v>7254</v>
      </c>
      <c r="Y766" s="19">
        <v>689</v>
      </c>
      <c r="Z766" s="19">
        <v>315</v>
      </c>
      <c r="AA766" s="224">
        <v>803</v>
      </c>
      <c r="AB766" s="224">
        <v>1532</v>
      </c>
    </row>
    <row r="767" spans="1:28" s="91" customFormat="1" x14ac:dyDescent="0.2">
      <c r="A767" s="113" t="s">
        <v>788</v>
      </c>
      <c r="B767" s="90"/>
      <c r="C767" s="91">
        <v>2</v>
      </c>
      <c r="D767" s="91">
        <v>1</v>
      </c>
      <c r="E767" s="91">
        <v>8</v>
      </c>
      <c r="F767" s="91">
        <v>2</v>
      </c>
      <c r="G767" s="91">
        <v>5</v>
      </c>
      <c r="H767" s="91">
        <v>10</v>
      </c>
      <c r="I767" s="91">
        <v>4</v>
      </c>
      <c r="J767" s="91">
        <v>1</v>
      </c>
      <c r="K767" s="91">
        <v>5</v>
      </c>
      <c r="L767" s="91">
        <v>16</v>
      </c>
      <c r="M767" s="91">
        <v>15</v>
      </c>
      <c r="N767" s="91">
        <v>19</v>
      </c>
      <c r="O767" s="91">
        <v>15</v>
      </c>
      <c r="P767" s="91">
        <v>22</v>
      </c>
      <c r="Q767" s="91">
        <v>14</v>
      </c>
      <c r="R767" s="91">
        <v>15</v>
      </c>
      <c r="S767" s="91">
        <v>23</v>
      </c>
      <c r="T767" s="91">
        <v>23</v>
      </c>
      <c r="U767" s="91">
        <v>22</v>
      </c>
      <c r="V767" s="91">
        <v>24</v>
      </c>
      <c r="W767" s="91">
        <v>9</v>
      </c>
      <c r="X767" s="91">
        <v>46</v>
      </c>
      <c r="Y767" s="91">
        <v>6</v>
      </c>
      <c r="Z767" s="91">
        <v>2</v>
      </c>
      <c r="AA767" s="91">
        <v>9</v>
      </c>
      <c r="AB767" s="91">
        <v>10</v>
      </c>
    </row>
    <row r="768" spans="1:28" s="19" customFormat="1" x14ac:dyDescent="0.2">
      <c r="A768" s="28" t="s">
        <v>789</v>
      </c>
      <c r="B768" s="32"/>
      <c r="C768" s="19">
        <v>100</v>
      </c>
      <c r="D768" s="19">
        <v>4661</v>
      </c>
      <c r="E768" s="19">
        <v>26567</v>
      </c>
      <c r="F768" s="19">
        <v>42161</v>
      </c>
      <c r="G768" s="19">
        <v>25387</v>
      </c>
      <c r="H768" s="19">
        <v>71325</v>
      </c>
      <c r="I768" s="19">
        <v>50023</v>
      </c>
      <c r="J768" s="19">
        <v>50532</v>
      </c>
      <c r="K768" s="19">
        <v>77724</v>
      </c>
      <c r="L768" s="19">
        <v>48166</v>
      </c>
      <c r="M768" s="19">
        <v>70270</v>
      </c>
      <c r="N768" s="19">
        <v>53891</v>
      </c>
      <c r="O768" s="19">
        <v>39512</v>
      </c>
      <c r="P768" s="19">
        <v>60106</v>
      </c>
      <c r="Q768" s="19">
        <v>45041</v>
      </c>
      <c r="R768" s="19">
        <v>39050</v>
      </c>
      <c r="S768" s="19">
        <v>30708</v>
      </c>
      <c r="T768" s="19">
        <v>45869</v>
      </c>
      <c r="U768" s="19">
        <v>60158</v>
      </c>
      <c r="V768" s="19">
        <v>30454</v>
      </c>
      <c r="W768" s="19">
        <v>25660</v>
      </c>
      <c r="X768" s="19">
        <v>51761</v>
      </c>
      <c r="Y768" s="19">
        <v>43838</v>
      </c>
      <c r="Z768" s="19">
        <v>24178</v>
      </c>
      <c r="AA768" s="224">
        <v>36835</v>
      </c>
      <c r="AB768" s="224">
        <v>46935</v>
      </c>
    </row>
    <row r="769" spans="1:28" s="91" customFormat="1" x14ac:dyDescent="0.2">
      <c r="A769" s="113" t="s">
        <v>790</v>
      </c>
      <c r="B769" s="90"/>
      <c r="C769" s="91">
        <v>1</v>
      </c>
      <c r="D769" s="91">
        <v>10</v>
      </c>
      <c r="E769" s="91">
        <v>45</v>
      </c>
      <c r="F769" s="91">
        <v>75</v>
      </c>
      <c r="G769" s="91">
        <v>51</v>
      </c>
      <c r="H769" s="91">
        <v>88</v>
      </c>
      <c r="I769" s="91">
        <v>77</v>
      </c>
      <c r="J769" s="91">
        <v>92</v>
      </c>
      <c r="K769" s="91">
        <v>114</v>
      </c>
      <c r="L769" s="91">
        <v>103</v>
      </c>
      <c r="M769" s="91">
        <v>120</v>
      </c>
      <c r="N769" s="91">
        <v>100</v>
      </c>
      <c r="O769" s="91">
        <v>80</v>
      </c>
      <c r="P769" s="91">
        <v>123</v>
      </c>
      <c r="Q769" s="91">
        <v>89</v>
      </c>
      <c r="R769" s="91">
        <v>65</v>
      </c>
      <c r="S769" s="91">
        <v>59</v>
      </c>
      <c r="T769" s="91">
        <v>81</v>
      </c>
      <c r="U769" s="91">
        <v>90</v>
      </c>
      <c r="V769" s="91">
        <v>89</v>
      </c>
      <c r="W769" s="91">
        <v>82</v>
      </c>
      <c r="X769" s="91">
        <v>119</v>
      </c>
      <c r="Y769" s="91">
        <v>108</v>
      </c>
      <c r="Z769" s="91">
        <v>106</v>
      </c>
      <c r="AA769" s="91">
        <v>94</v>
      </c>
      <c r="AB769" s="91">
        <v>92</v>
      </c>
    </row>
    <row r="770" spans="1:28" s="19" customFormat="1" x14ac:dyDescent="0.2">
      <c r="A770" s="28" t="s">
        <v>791</v>
      </c>
      <c r="B770" s="32"/>
      <c r="C770" s="19">
        <v>100</v>
      </c>
      <c r="D770" s="19">
        <v>4661</v>
      </c>
      <c r="E770" s="19">
        <v>26567</v>
      </c>
      <c r="F770" s="19">
        <v>42161</v>
      </c>
      <c r="G770" s="19">
        <v>25387</v>
      </c>
      <c r="H770" s="19">
        <v>71325</v>
      </c>
      <c r="I770" s="19">
        <v>49880</v>
      </c>
      <c r="J770" s="19">
        <v>50532</v>
      </c>
      <c r="K770" s="19">
        <v>77724</v>
      </c>
      <c r="L770" s="19">
        <v>48166</v>
      </c>
      <c r="M770" s="19">
        <v>70270</v>
      </c>
      <c r="N770" s="19">
        <v>53891</v>
      </c>
      <c r="O770" s="19">
        <v>39512</v>
      </c>
      <c r="P770" s="19">
        <v>59993</v>
      </c>
      <c r="Q770" s="19">
        <v>45041</v>
      </c>
      <c r="R770" s="19">
        <v>39050</v>
      </c>
      <c r="S770" s="19">
        <v>30708</v>
      </c>
      <c r="T770" s="19">
        <v>45869</v>
      </c>
      <c r="U770" s="19">
        <v>59095</v>
      </c>
      <c r="V770" s="19">
        <v>30454</v>
      </c>
      <c r="W770" s="19">
        <v>25660</v>
      </c>
      <c r="X770" s="19">
        <v>51761</v>
      </c>
      <c r="Y770" s="19">
        <v>43838</v>
      </c>
      <c r="Z770" s="19">
        <v>23478</v>
      </c>
      <c r="AA770" s="224">
        <v>36577</v>
      </c>
      <c r="AB770" s="224">
        <v>46775</v>
      </c>
    </row>
    <row r="771" spans="1:28" s="91" customFormat="1" x14ac:dyDescent="0.2">
      <c r="A771" s="113" t="s">
        <v>792</v>
      </c>
      <c r="B771" s="90"/>
      <c r="C771" s="91">
        <v>1</v>
      </c>
      <c r="D771" s="91">
        <v>10</v>
      </c>
      <c r="E771" s="91">
        <v>45</v>
      </c>
      <c r="F771" s="91">
        <v>75</v>
      </c>
      <c r="G771" s="91">
        <v>51</v>
      </c>
      <c r="H771" s="91">
        <v>88</v>
      </c>
      <c r="I771" s="91">
        <v>76</v>
      </c>
      <c r="J771" s="91">
        <v>92</v>
      </c>
      <c r="K771" s="91">
        <v>114</v>
      </c>
      <c r="L771" s="91">
        <v>103</v>
      </c>
      <c r="M771" s="91">
        <v>120</v>
      </c>
      <c r="N771" s="91">
        <v>100</v>
      </c>
      <c r="O771" s="91">
        <v>80</v>
      </c>
      <c r="P771" s="91">
        <v>122</v>
      </c>
      <c r="Q771" s="91">
        <v>89</v>
      </c>
      <c r="R771" s="91">
        <v>65</v>
      </c>
      <c r="S771" s="91">
        <v>59</v>
      </c>
      <c r="T771" s="91">
        <v>81</v>
      </c>
      <c r="U771" s="91">
        <v>87</v>
      </c>
      <c r="V771" s="91">
        <v>89</v>
      </c>
      <c r="W771" s="91">
        <v>82</v>
      </c>
      <c r="X771" s="91">
        <v>119</v>
      </c>
      <c r="Y771" s="91">
        <v>108</v>
      </c>
      <c r="Z771" s="91">
        <v>105</v>
      </c>
      <c r="AA771" s="91">
        <v>92</v>
      </c>
      <c r="AB771" s="91">
        <v>91</v>
      </c>
    </row>
    <row r="772" spans="1:28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143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113</v>
      </c>
      <c r="Q772" s="19">
        <v>0</v>
      </c>
      <c r="R772" s="19">
        <v>0</v>
      </c>
      <c r="S772" s="19">
        <v>0</v>
      </c>
      <c r="T772" s="19">
        <v>0</v>
      </c>
      <c r="U772" s="19">
        <v>1063</v>
      </c>
      <c r="V772" s="19">
        <v>0</v>
      </c>
      <c r="W772" s="19">
        <v>0</v>
      </c>
      <c r="X772" s="19">
        <v>0</v>
      </c>
      <c r="Y772" s="19">
        <v>0</v>
      </c>
      <c r="Z772" s="19">
        <v>700</v>
      </c>
      <c r="AA772" s="224">
        <v>258</v>
      </c>
      <c r="AB772" s="224">
        <v>160</v>
      </c>
    </row>
    <row r="773" spans="1:28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1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1</v>
      </c>
      <c r="Q773" s="91">
        <v>0</v>
      </c>
      <c r="R773" s="91">
        <v>0</v>
      </c>
      <c r="S773" s="91">
        <v>0</v>
      </c>
      <c r="T773" s="91">
        <v>0</v>
      </c>
      <c r="U773" s="91">
        <v>3</v>
      </c>
      <c r="V773" s="91">
        <v>0</v>
      </c>
      <c r="W773" s="91">
        <v>0</v>
      </c>
      <c r="X773" s="91">
        <v>0</v>
      </c>
      <c r="Y773" s="91">
        <v>0</v>
      </c>
      <c r="Z773" s="91">
        <v>1</v>
      </c>
      <c r="AA773" s="91">
        <v>2</v>
      </c>
      <c r="AB773" s="91">
        <v>1</v>
      </c>
    </row>
    <row r="775" spans="1:28" ht="18" x14ac:dyDescent="0.25">
      <c r="A775" s="97" t="s">
        <v>289</v>
      </c>
      <c r="B775" s="51"/>
    </row>
    <row r="776" spans="1:28" x14ac:dyDescent="0.2">
      <c r="A776" s="16" t="s">
        <v>290</v>
      </c>
    </row>
    <row r="777" spans="1:28" s="17" customFormat="1" x14ac:dyDescent="0.2">
      <c r="A777" s="36" t="s">
        <v>291</v>
      </c>
      <c r="B777" s="37"/>
      <c r="C777" s="17">
        <v>4107</v>
      </c>
      <c r="D777" s="17">
        <v>8898</v>
      </c>
      <c r="E777" s="17">
        <v>11725</v>
      </c>
      <c r="F777" s="17">
        <v>13651</v>
      </c>
      <c r="G777" s="17">
        <v>15446</v>
      </c>
      <c r="H777" s="17">
        <v>17238</v>
      </c>
      <c r="I777" s="17">
        <v>19309</v>
      </c>
      <c r="J777" s="17">
        <v>20964</v>
      </c>
      <c r="K777" s="17">
        <v>22995</v>
      </c>
      <c r="L777" s="17">
        <v>24292</v>
      </c>
      <c r="M777" s="17">
        <v>25566</v>
      </c>
      <c r="N777" s="17">
        <v>26514</v>
      </c>
      <c r="O777" s="17">
        <v>27257</v>
      </c>
      <c r="P777" s="17">
        <v>28503</v>
      </c>
      <c r="Q777" s="17">
        <v>29406</v>
      </c>
      <c r="R777" s="17">
        <v>30373</v>
      </c>
      <c r="S777" s="17">
        <v>31035</v>
      </c>
      <c r="T777" s="17">
        <v>31616</v>
      </c>
      <c r="U777" s="17">
        <v>32349</v>
      </c>
      <c r="V777" s="17">
        <v>33661</v>
      </c>
      <c r="W777" s="17">
        <v>34660</v>
      </c>
      <c r="X777" s="17">
        <v>35361</v>
      </c>
      <c r="Y777" s="17">
        <v>35904</v>
      </c>
      <c r="Z777" s="17">
        <v>36384</v>
      </c>
      <c r="AA777" s="218">
        <v>36914</v>
      </c>
      <c r="AB777" s="218">
        <v>37559</v>
      </c>
    </row>
    <row r="778" spans="1:28" s="17" customFormat="1" x14ac:dyDescent="0.2">
      <c r="A778" s="36" t="s">
        <v>292</v>
      </c>
      <c r="B778" s="37"/>
      <c r="C778" s="17">
        <v>0</v>
      </c>
      <c r="D778" s="17">
        <v>4</v>
      </c>
      <c r="E778" s="17">
        <v>77</v>
      </c>
      <c r="F778" s="17">
        <v>131</v>
      </c>
      <c r="G778" s="17">
        <v>160</v>
      </c>
      <c r="H778" s="17">
        <v>151</v>
      </c>
      <c r="I778" s="17">
        <v>178</v>
      </c>
      <c r="J778" s="17">
        <v>154</v>
      </c>
      <c r="K778" s="17">
        <v>151</v>
      </c>
      <c r="L778" s="17">
        <v>308</v>
      </c>
      <c r="M778" s="17">
        <v>179</v>
      </c>
      <c r="N778" s="17">
        <v>216</v>
      </c>
      <c r="O778" s="17">
        <v>314</v>
      </c>
      <c r="P778" s="17">
        <v>218</v>
      </c>
      <c r="Q778" s="17">
        <v>315</v>
      </c>
      <c r="R778" s="17">
        <v>354</v>
      </c>
      <c r="S778" s="17">
        <v>287</v>
      </c>
      <c r="T778" s="17">
        <v>285</v>
      </c>
      <c r="U778" s="17">
        <v>293</v>
      </c>
      <c r="V778" s="17">
        <v>313</v>
      </c>
      <c r="W778" s="17">
        <v>315</v>
      </c>
      <c r="X778" s="17">
        <v>365</v>
      </c>
      <c r="Y778" s="17">
        <v>347</v>
      </c>
      <c r="Z778" s="17">
        <v>406</v>
      </c>
      <c r="AA778" s="218">
        <v>399</v>
      </c>
      <c r="AB778" s="218">
        <v>339</v>
      </c>
    </row>
    <row r="779" spans="1:28" s="17" customFormat="1" x14ac:dyDescent="0.2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0</v>
      </c>
      <c r="G779" s="17">
        <v>5</v>
      </c>
      <c r="H779" s="17">
        <v>6</v>
      </c>
      <c r="I779" s="17">
        <v>5</v>
      </c>
      <c r="J779" s="17">
        <v>13</v>
      </c>
      <c r="K779" s="17">
        <v>18</v>
      </c>
      <c r="L779" s="17">
        <v>17</v>
      </c>
      <c r="M779" s="17">
        <v>15</v>
      </c>
      <c r="N779" s="17">
        <v>13</v>
      </c>
      <c r="O779" s="17">
        <v>24</v>
      </c>
      <c r="P779" s="17">
        <v>26</v>
      </c>
      <c r="Q779" s="17">
        <v>24</v>
      </c>
      <c r="R779" s="17">
        <v>40</v>
      </c>
      <c r="S779" s="17">
        <v>31</v>
      </c>
      <c r="T779" s="17">
        <v>36</v>
      </c>
      <c r="U779" s="17">
        <v>37</v>
      </c>
      <c r="V779" s="17">
        <v>35</v>
      </c>
      <c r="W779" s="17">
        <v>45</v>
      </c>
      <c r="X779" s="17">
        <v>42</v>
      </c>
      <c r="Y779" s="17">
        <v>46</v>
      </c>
      <c r="Z779" s="17">
        <v>64</v>
      </c>
      <c r="AA779" s="218">
        <v>48</v>
      </c>
      <c r="AB779" s="218">
        <v>45</v>
      </c>
    </row>
    <row r="780" spans="1:28" s="17" customFormat="1" x14ac:dyDescent="0.2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1</v>
      </c>
      <c r="I780" s="17">
        <v>3</v>
      </c>
      <c r="J780" s="17">
        <v>3</v>
      </c>
      <c r="K780" s="17">
        <v>9</v>
      </c>
      <c r="L780" s="17">
        <v>12</v>
      </c>
      <c r="M780" s="17">
        <v>10</v>
      </c>
      <c r="N780" s="17">
        <v>10</v>
      </c>
      <c r="O780" s="17">
        <v>7</v>
      </c>
      <c r="P780" s="17">
        <v>17</v>
      </c>
      <c r="Q780" s="17">
        <v>19</v>
      </c>
      <c r="R780" s="17">
        <v>17</v>
      </c>
      <c r="S780" s="17">
        <v>20</v>
      </c>
      <c r="T780" s="17">
        <v>17</v>
      </c>
      <c r="U780" s="17">
        <v>31</v>
      </c>
      <c r="V780" s="17">
        <v>21</v>
      </c>
      <c r="W780" s="17">
        <v>28</v>
      </c>
      <c r="X780" s="17">
        <v>28</v>
      </c>
      <c r="Y780" s="17">
        <v>22</v>
      </c>
      <c r="Z780" s="17">
        <v>33</v>
      </c>
      <c r="AA780" s="218">
        <v>43</v>
      </c>
      <c r="AB780" s="218">
        <v>20</v>
      </c>
    </row>
    <row r="781" spans="1:28" s="17" customFormat="1" x14ac:dyDescent="0.2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1</v>
      </c>
      <c r="J781" s="17">
        <v>3</v>
      </c>
      <c r="K781" s="17">
        <v>3</v>
      </c>
      <c r="L781" s="17">
        <v>5</v>
      </c>
      <c r="M781" s="17">
        <v>10</v>
      </c>
      <c r="N781" s="17">
        <v>10</v>
      </c>
      <c r="O781" s="17">
        <v>7</v>
      </c>
      <c r="P781" s="17">
        <v>6</v>
      </c>
      <c r="Q781" s="17">
        <v>12</v>
      </c>
      <c r="R781" s="17">
        <v>20</v>
      </c>
      <c r="S781" s="17">
        <v>14</v>
      </c>
      <c r="T781" s="17">
        <v>17</v>
      </c>
      <c r="U781" s="17">
        <v>12</v>
      </c>
      <c r="V781" s="17">
        <v>27</v>
      </c>
      <c r="W781" s="17">
        <v>18</v>
      </c>
      <c r="X781" s="17">
        <v>24</v>
      </c>
      <c r="Y781" s="17">
        <v>24</v>
      </c>
      <c r="Z781" s="17">
        <v>19</v>
      </c>
      <c r="AA781" s="218">
        <v>29</v>
      </c>
      <c r="AB781" s="218">
        <v>37</v>
      </c>
    </row>
    <row r="782" spans="1:28" s="17" customFormat="1" x14ac:dyDescent="0.2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1</v>
      </c>
      <c r="K782" s="17">
        <v>3</v>
      </c>
      <c r="L782" s="17">
        <v>2</v>
      </c>
      <c r="M782" s="17">
        <v>4</v>
      </c>
      <c r="N782" s="17">
        <v>9</v>
      </c>
      <c r="O782" s="17">
        <v>9</v>
      </c>
      <c r="P782" s="17">
        <v>7</v>
      </c>
      <c r="Q782" s="17">
        <v>5</v>
      </c>
      <c r="R782" s="17">
        <v>10</v>
      </c>
      <c r="S782" s="17">
        <v>19</v>
      </c>
      <c r="T782" s="17">
        <v>12</v>
      </c>
      <c r="U782" s="17">
        <v>13</v>
      </c>
      <c r="V782" s="17">
        <v>11</v>
      </c>
      <c r="W782" s="17">
        <v>23</v>
      </c>
      <c r="X782" s="17">
        <v>15</v>
      </c>
      <c r="Y782" s="17">
        <v>24</v>
      </c>
      <c r="Z782" s="17">
        <v>22</v>
      </c>
      <c r="AA782" s="218">
        <v>15</v>
      </c>
      <c r="AB782" s="218">
        <v>24</v>
      </c>
    </row>
    <row r="783" spans="1:28" s="17" customFormat="1" x14ac:dyDescent="0.2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1</v>
      </c>
      <c r="L783" s="17">
        <v>3</v>
      </c>
      <c r="M783" s="17">
        <v>2</v>
      </c>
      <c r="N783" s="17">
        <v>4</v>
      </c>
      <c r="O783" s="17">
        <v>9</v>
      </c>
      <c r="P783" s="17">
        <v>7</v>
      </c>
      <c r="Q783" s="17">
        <v>8</v>
      </c>
      <c r="R783" s="17">
        <v>4</v>
      </c>
      <c r="S783" s="17">
        <v>9</v>
      </c>
      <c r="T783" s="17">
        <v>18</v>
      </c>
      <c r="U783" s="17">
        <v>11</v>
      </c>
      <c r="V783" s="17">
        <v>12</v>
      </c>
      <c r="W783" s="17">
        <v>9</v>
      </c>
      <c r="X783" s="17">
        <v>19</v>
      </c>
      <c r="Y783" s="17">
        <v>10</v>
      </c>
      <c r="Z783" s="17">
        <v>23</v>
      </c>
      <c r="AA783" s="218">
        <v>19</v>
      </c>
      <c r="AB783" s="218">
        <v>14</v>
      </c>
    </row>
    <row r="784" spans="1:28" s="17" customFormat="1" x14ac:dyDescent="0.2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0</v>
      </c>
      <c r="G784" s="17">
        <v>5</v>
      </c>
      <c r="H784" s="17">
        <v>7</v>
      </c>
      <c r="I784" s="17">
        <v>9</v>
      </c>
      <c r="J784" s="17">
        <v>20</v>
      </c>
      <c r="K784" s="17">
        <v>34</v>
      </c>
      <c r="L784" s="17">
        <v>39</v>
      </c>
      <c r="M784" s="17">
        <v>41</v>
      </c>
      <c r="N784" s="17">
        <v>46</v>
      </c>
      <c r="O784" s="17">
        <v>56</v>
      </c>
      <c r="P784" s="17">
        <v>63</v>
      </c>
      <c r="Q784" s="17">
        <v>68</v>
      </c>
      <c r="R784" s="17">
        <v>91</v>
      </c>
      <c r="S784" s="17">
        <v>93</v>
      </c>
      <c r="T784" s="17">
        <v>100</v>
      </c>
      <c r="U784" s="17">
        <v>104</v>
      </c>
      <c r="V784" s="17">
        <v>106</v>
      </c>
      <c r="W784" s="17">
        <v>123</v>
      </c>
      <c r="X784" s="17">
        <v>128</v>
      </c>
      <c r="Y784" s="17">
        <v>126</v>
      </c>
      <c r="Z784" s="17">
        <v>161</v>
      </c>
      <c r="AA784" s="218">
        <v>154</v>
      </c>
      <c r="AB784" s="218">
        <v>140</v>
      </c>
    </row>
    <row r="785" spans="1:46" s="17" customFormat="1" x14ac:dyDescent="0.2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1</v>
      </c>
      <c r="J785" s="17">
        <v>4</v>
      </c>
      <c r="K785" s="17">
        <v>7</v>
      </c>
      <c r="L785" s="17">
        <v>10</v>
      </c>
      <c r="M785" s="17">
        <v>16</v>
      </c>
      <c r="N785" s="17">
        <v>23</v>
      </c>
      <c r="O785" s="17">
        <v>25</v>
      </c>
      <c r="P785" s="17">
        <v>20</v>
      </c>
      <c r="Q785" s="17">
        <v>25</v>
      </c>
      <c r="R785" s="17">
        <v>34</v>
      </c>
      <c r="S785" s="17">
        <v>42</v>
      </c>
      <c r="T785" s="17">
        <v>47</v>
      </c>
      <c r="U785" s="17">
        <v>36</v>
      </c>
      <c r="V785" s="17">
        <v>50</v>
      </c>
      <c r="W785" s="17">
        <v>50</v>
      </c>
      <c r="X785" s="17">
        <v>58</v>
      </c>
      <c r="Y785" s="17">
        <v>58</v>
      </c>
      <c r="Z785" s="17">
        <v>64</v>
      </c>
      <c r="AA785" s="218">
        <v>63</v>
      </c>
      <c r="AB785" s="218">
        <v>75</v>
      </c>
    </row>
    <row r="786" spans="1:46" ht="12.75" x14ac:dyDescent="0.2">
      <c r="A786" s="49" t="s">
        <v>301</v>
      </c>
      <c r="B786" s="50"/>
    </row>
    <row r="787" spans="1:46" x14ac:dyDescent="0.2">
      <c r="A787" s="16" t="s">
        <v>302</v>
      </c>
      <c r="C787" s="18">
        <v>1</v>
      </c>
      <c r="D787" s="18">
        <v>0.99955066277240001</v>
      </c>
      <c r="E787" s="54">
        <v>0.99347568208780002</v>
      </c>
      <c r="F787" s="18">
        <v>0.99049484835290003</v>
      </c>
      <c r="G787" s="18">
        <v>0.98943052975470003</v>
      </c>
      <c r="H787" s="18">
        <v>0.99091745228789996</v>
      </c>
      <c r="I787" s="18">
        <v>0.99040828887980004</v>
      </c>
      <c r="J787" s="18">
        <v>0.99176837922229999</v>
      </c>
      <c r="K787" s="18">
        <v>0.99201898188089999</v>
      </c>
      <c r="L787" s="18">
        <v>0.98591663622710002</v>
      </c>
      <c r="M787" s="18">
        <v>0.99146823857910005</v>
      </c>
      <c r="N787" s="18">
        <v>0.99021511801609996</v>
      </c>
      <c r="O787" s="18">
        <v>0.98660730444849998</v>
      </c>
      <c r="P787" s="18">
        <v>0.99023763201780002</v>
      </c>
      <c r="Q787" s="18">
        <v>0.9871429050992</v>
      </c>
      <c r="R787" s="18">
        <v>0.98556038678689994</v>
      </c>
      <c r="S787" s="18">
        <v>0.98790386757920001</v>
      </c>
      <c r="T787" s="18">
        <v>0.98796912596480002</v>
      </c>
      <c r="U787" s="18">
        <v>0.98787638184820004</v>
      </c>
      <c r="V787" s="18">
        <v>0.98770539906099997</v>
      </c>
      <c r="W787" s="18">
        <v>0.98752065644770004</v>
      </c>
      <c r="X787" s="18">
        <v>0.9862497908183</v>
      </c>
      <c r="Y787" s="18">
        <v>0.98699727850020003</v>
      </c>
      <c r="Z787" s="18">
        <v>0.98465535438819995</v>
      </c>
      <c r="AA787" s="220">
        <v>0.98524034483680001</v>
      </c>
      <c r="AB787" s="220">
        <v>0.98740732951260002</v>
      </c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</row>
    <row r="788" spans="1:46" x14ac:dyDescent="0.2">
      <c r="A788" s="16" t="s">
        <v>303</v>
      </c>
      <c r="C788" s="18">
        <v>0</v>
      </c>
      <c r="D788" s="18">
        <v>4.4933722758900001E-4</v>
      </c>
      <c r="E788" s="18">
        <v>6.5243179122179999E-3</v>
      </c>
      <c r="F788" s="18">
        <v>9.5051516470760003E-3</v>
      </c>
      <c r="G788" s="18">
        <v>1.024918326821E-2</v>
      </c>
      <c r="H788" s="18">
        <v>8.6801563577830008E-3</v>
      </c>
      <c r="I788" s="18">
        <v>9.1300779647110007E-3</v>
      </c>
      <c r="J788" s="18">
        <v>7.2854574699590001E-3</v>
      </c>
      <c r="K788" s="18">
        <v>6.5142364106989996E-3</v>
      </c>
      <c r="L788" s="18">
        <v>1.2500507325779999E-2</v>
      </c>
      <c r="M788" s="18">
        <v>6.9417513379349998E-3</v>
      </c>
      <c r="N788" s="18">
        <v>8.0669256050189993E-3</v>
      </c>
      <c r="O788" s="18">
        <v>1.1365692981499999E-2</v>
      </c>
      <c r="P788" s="18">
        <v>7.5736520289050001E-3</v>
      </c>
      <c r="Q788" s="18">
        <v>1.057437309074E-2</v>
      </c>
      <c r="R788" s="18">
        <v>1.1486793432410001E-2</v>
      </c>
      <c r="S788" s="18">
        <v>9.1357631704600002E-3</v>
      </c>
      <c r="T788" s="18">
        <v>8.9059716883850004E-3</v>
      </c>
      <c r="U788" s="18">
        <v>8.9476577291879994E-3</v>
      </c>
      <c r="V788" s="18">
        <v>9.1842723004690006E-3</v>
      </c>
      <c r="W788" s="18">
        <v>8.9748703629839999E-3</v>
      </c>
      <c r="X788" s="18">
        <v>1.018017515479E-2</v>
      </c>
      <c r="Y788" s="18">
        <v>9.5389944195510001E-3</v>
      </c>
      <c r="Z788" s="18">
        <v>1.098752401829E-2</v>
      </c>
      <c r="AA788" s="220">
        <v>1.0649371446870001E-2</v>
      </c>
      <c r="AB788" s="220">
        <v>8.9121404910880008E-3</v>
      </c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</row>
    <row r="789" spans="1:46" x14ac:dyDescent="0.2">
      <c r="A789" s="16" t="s">
        <v>304</v>
      </c>
      <c r="C789" s="18">
        <v>0</v>
      </c>
      <c r="D789" s="18">
        <v>0</v>
      </c>
      <c r="E789" s="18">
        <v>0</v>
      </c>
      <c r="F789" s="18">
        <v>0</v>
      </c>
      <c r="G789" s="18">
        <v>3.2028697713200002E-4</v>
      </c>
      <c r="H789" s="18">
        <v>3.4490687514399999E-4</v>
      </c>
      <c r="I789" s="18">
        <v>2.5646286417699998E-4</v>
      </c>
      <c r="J789" s="18">
        <v>6.1500615006200002E-4</v>
      </c>
      <c r="K789" s="18">
        <v>7.7653149266600002E-4</v>
      </c>
      <c r="L789" s="18">
        <v>6.8996306668299998E-4</v>
      </c>
      <c r="M789" s="18">
        <v>5.8171100597199997E-4</v>
      </c>
      <c r="N789" s="18">
        <v>4.8550941141299998E-4</v>
      </c>
      <c r="O789" s="18">
        <v>8.6871538712100002E-4</v>
      </c>
      <c r="P789" s="18">
        <v>9.0327959977800005E-4</v>
      </c>
      <c r="Q789" s="18">
        <v>8.05666521199E-4</v>
      </c>
      <c r="R789" s="18">
        <v>1.2979427607239999E-3</v>
      </c>
      <c r="S789" s="18">
        <v>9.8678975011899997E-4</v>
      </c>
      <c r="T789" s="18">
        <v>1.124964844849E-3</v>
      </c>
      <c r="U789" s="18">
        <v>1.1299089965189999E-3</v>
      </c>
      <c r="V789" s="18">
        <v>1.0269953051639999E-3</v>
      </c>
      <c r="W789" s="18">
        <v>1.282124337569E-3</v>
      </c>
      <c r="X789" s="18">
        <v>1.1714174150719999E-3</v>
      </c>
      <c r="Y789" s="18">
        <v>1.2645352832829999E-3</v>
      </c>
      <c r="Z789" s="18">
        <v>1.732023490569E-3</v>
      </c>
      <c r="AA789" s="220">
        <v>1.2811273921049999E-3</v>
      </c>
      <c r="AB789" s="220">
        <v>1.183027498817E-3</v>
      </c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</row>
    <row r="790" spans="1:46" x14ac:dyDescent="0.2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5.7484479190999998E-5</v>
      </c>
      <c r="I790" s="18">
        <v>1.5387771850599999E-4</v>
      </c>
      <c r="J790" s="18">
        <v>1.41924496168E-4</v>
      </c>
      <c r="K790" s="18">
        <v>3.8826574633300001E-4</v>
      </c>
      <c r="L790" s="18">
        <v>4.8703275295300001E-4</v>
      </c>
      <c r="M790" s="18">
        <v>3.8780733731499998E-4</v>
      </c>
      <c r="N790" s="18">
        <v>3.7346877801000002E-4</v>
      </c>
      <c r="O790" s="18">
        <v>2.5337532124400001E-4</v>
      </c>
      <c r="P790" s="18">
        <v>5.90605892162E-4</v>
      </c>
      <c r="Q790" s="18">
        <v>6.3781932928300004E-4</v>
      </c>
      <c r="R790" s="18">
        <v>5.5162567330799999E-4</v>
      </c>
      <c r="S790" s="18">
        <v>6.3663854846400005E-4</v>
      </c>
      <c r="T790" s="18">
        <v>5.3123339895599995E-4</v>
      </c>
      <c r="U790" s="18">
        <v>9.4668051059699999E-4</v>
      </c>
      <c r="V790" s="18">
        <v>6.1619718309900001E-4</v>
      </c>
      <c r="W790" s="18">
        <v>7.9776625448700004E-4</v>
      </c>
      <c r="X790" s="18">
        <v>7.8094494338100005E-4</v>
      </c>
      <c r="Y790" s="18">
        <v>6.0477774417900003E-4</v>
      </c>
      <c r="Z790" s="18">
        <v>8.9307461232399998E-4</v>
      </c>
      <c r="AA790" s="220">
        <v>1.147676622094E-3</v>
      </c>
      <c r="AB790" s="220">
        <v>5.2578999947400001E-4</v>
      </c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</row>
    <row r="791" spans="1:46" x14ac:dyDescent="0.2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5.1292572834999998E-5</v>
      </c>
      <c r="J791" s="18">
        <v>1.41924496168E-4</v>
      </c>
      <c r="K791" s="18">
        <v>1.2942191544399999E-4</v>
      </c>
      <c r="L791" s="18">
        <v>2.0293031373E-4</v>
      </c>
      <c r="M791" s="18">
        <v>3.8780733731499998E-4</v>
      </c>
      <c r="N791" s="18">
        <v>3.7346877801000002E-4</v>
      </c>
      <c r="O791" s="18">
        <v>2.5337532124400001E-4</v>
      </c>
      <c r="P791" s="18">
        <v>2.0844913841E-4</v>
      </c>
      <c r="Q791" s="18">
        <v>4.0283326059999998E-4</v>
      </c>
      <c r="R791" s="18">
        <v>6.4897138036199996E-4</v>
      </c>
      <c r="S791" s="18">
        <v>4.4564698392500002E-4</v>
      </c>
      <c r="T791" s="18">
        <v>5.3123339895599995E-4</v>
      </c>
      <c r="U791" s="18">
        <v>3.66456971844E-4</v>
      </c>
      <c r="V791" s="18">
        <v>7.9225352112699998E-4</v>
      </c>
      <c r="W791" s="18">
        <v>5.1284973502799995E-4</v>
      </c>
      <c r="X791" s="18">
        <v>6.6938138004100001E-4</v>
      </c>
      <c r="Y791" s="18">
        <v>6.5975753910400001E-4</v>
      </c>
      <c r="Z791" s="18">
        <v>5.1419447376300001E-4</v>
      </c>
      <c r="AA791" s="220">
        <v>7.7401446606299999E-4</v>
      </c>
      <c r="AB791" s="220">
        <v>9.7271149902699997E-4</v>
      </c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</row>
    <row r="792" spans="1:46" x14ac:dyDescent="0.2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4.7308165389000003E-5</v>
      </c>
      <c r="K792" s="18">
        <v>1.2942191544399999E-4</v>
      </c>
      <c r="L792" s="18">
        <v>8.1172125491999999E-5</v>
      </c>
      <c r="M792" s="18">
        <v>1.55122934926E-4</v>
      </c>
      <c r="N792" s="18">
        <v>3.36121900209E-4</v>
      </c>
      <c r="O792" s="18">
        <v>3.2576827017000002E-4</v>
      </c>
      <c r="P792" s="18">
        <v>2.43190661479E-4</v>
      </c>
      <c r="Q792" s="18">
        <v>1.6784719191600001E-4</v>
      </c>
      <c r="R792" s="18">
        <v>3.2448569018099998E-4</v>
      </c>
      <c r="S792" s="18">
        <v>6.0480662104100003E-4</v>
      </c>
      <c r="T792" s="18">
        <v>3.7498828161599998E-4</v>
      </c>
      <c r="U792" s="18">
        <v>3.9699505283100002E-4</v>
      </c>
      <c r="V792" s="18">
        <v>3.2276995305199999E-4</v>
      </c>
      <c r="W792" s="18">
        <v>6.5530799475799998E-4</v>
      </c>
      <c r="X792" s="18">
        <v>4.1836336252599999E-4</v>
      </c>
      <c r="Y792" s="18">
        <v>6.5975753910400001E-4</v>
      </c>
      <c r="Z792" s="18">
        <v>5.9538307488299998E-4</v>
      </c>
      <c r="AA792" s="220">
        <v>4.0035231003300001E-4</v>
      </c>
      <c r="AB792" s="220">
        <v>6.3094799936899996E-4</v>
      </c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</row>
    <row r="793" spans="1:46" x14ac:dyDescent="0.2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4.3140638481000001E-5</v>
      </c>
      <c r="L793" s="18">
        <v>1.21758188238E-4</v>
      </c>
      <c r="M793" s="18">
        <v>7.7561467463000002E-5</v>
      </c>
      <c r="N793" s="18">
        <v>1.4938751120399999E-4</v>
      </c>
      <c r="O793" s="18">
        <v>3.2576827017000002E-4</v>
      </c>
      <c r="P793" s="18">
        <v>2.43190661479E-4</v>
      </c>
      <c r="Q793" s="18">
        <v>2.6855550706599999E-4</v>
      </c>
      <c r="R793" s="18">
        <v>1.29794276072E-4</v>
      </c>
      <c r="S793" s="18">
        <v>2.8648734680900001E-4</v>
      </c>
      <c r="T793" s="18">
        <v>5.6248242242399997E-4</v>
      </c>
      <c r="U793" s="18">
        <v>3.3591889085699998E-4</v>
      </c>
      <c r="V793" s="18">
        <v>3.5211267605599999E-4</v>
      </c>
      <c r="W793" s="18">
        <v>2.5642486751399998E-4</v>
      </c>
      <c r="X793" s="18">
        <v>5.2992692586599998E-4</v>
      </c>
      <c r="Y793" s="18">
        <v>2.7489897462700002E-4</v>
      </c>
      <c r="Z793" s="18">
        <v>6.22445941923E-4</v>
      </c>
      <c r="AA793" s="220">
        <v>5.0711292604200002E-4</v>
      </c>
      <c r="AB793" s="220">
        <v>3.6805299963200001E-4</v>
      </c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</row>
    <row r="794" spans="1:46" x14ac:dyDescent="0.2">
      <c r="A794" s="16" t="s">
        <v>310</v>
      </c>
      <c r="C794" s="18">
        <v>0</v>
      </c>
      <c r="D794" s="18">
        <v>0</v>
      </c>
      <c r="E794" s="18">
        <v>0</v>
      </c>
      <c r="F794" s="18">
        <v>0</v>
      </c>
      <c r="G794" s="18">
        <v>3.2028697713200002E-4</v>
      </c>
      <c r="H794" s="18">
        <v>4.0239135433400001E-4</v>
      </c>
      <c r="I794" s="18">
        <v>4.61633155519E-4</v>
      </c>
      <c r="J794" s="18">
        <v>9.4616330778699996E-4</v>
      </c>
      <c r="K794" s="18">
        <v>1.4667817083690001E-3</v>
      </c>
      <c r="L794" s="18">
        <v>1.5828564470960001E-3</v>
      </c>
      <c r="M794" s="18">
        <v>1.5900100829909999E-3</v>
      </c>
      <c r="N794" s="18">
        <v>1.7179563788470001E-3</v>
      </c>
      <c r="O794" s="18">
        <v>2.0270025699499999E-3</v>
      </c>
      <c r="P794" s="18">
        <v>2.1887159533070001E-3</v>
      </c>
      <c r="Q794" s="18">
        <v>2.282721810064E-3</v>
      </c>
      <c r="R794" s="18">
        <v>2.952819780648E-3</v>
      </c>
      <c r="S794" s="18">
        <v>2.960369250358E-3</v>
      </c>
      <c r="T794" s="18">
        <v>3.124902346802E-3</v>
      </c>
      <c r="U794" s="18">
        <v>3.1759604226470001E-3</v>
      </c>
      <c r="V794" s="18">
        <v>3.110328638498E-3</v>
      </c>
      <c r="W794" s="18">
        <v>3.5044731893560002E-3</v>
      </c>
      <c r="X794" s="18">
        <v>3.5700340268870001E-3</v>
      </c>
      <c r="Y794" s="18">
        <v>3.4637270802979998E-3</v>
      </c>
      <c r="Z794" s="18">
        <v>4.3571215934620003E-3</v>
      </c>
      <c r="AA794" s="220">
        <v>4.1102837163370003E-3</v>
      </c>
      <c r="AB794" s="220">
        <v>3.6805299963190001E-3</v>
      </c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</row>
    <row r="795" spans="1:46" x14ac:dyDescent="0.2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5.1292572834999998E-5</v>
      </c>
      <c r="J795" s="18">
        <v>1.89232661557E-4</v>
      </c>
      <c r="K795" s="18">
        <v>3.0198446936999999E-4</v>
      </c>
      <c r="L795" s="18">
        <v>4.0586062746100001E-4</v>
      </c>
      <c r="M795" s="18">
        <v>6.2049173970400002E-4</v>
      </c>
      <c r="N795" s="18">
        <v>8.5897818942300001E-4</v>
      </c>
      <c r="O795" s="18">
        <v>9.0491186158499996E-4</v>
      </c>
      <c r="P795" s="18">
        <v>6.9483046136699996E-4</v>
      </c>
      <c r="Q795" s="18">
        <v>8.3923595958200004E-4</v>
      </c>
      <c r="R795" s="18">
        <v>1.103251346616E-3</v>
      </c>
      <c r="S795" s="18">
        <v>1.336940951775E-3</v>
      </c>
      <c r="T795" s="18">
        <v>1.468704102997E-3</v>
      </c>
      <c r="U795" s="18">
        <v>1.0993709155319999E-3</v>
      </c>
      <c r="V795" s="18">
        <v>1.467136150235E-3</v>
      </c>
      <c r="W795" s="18">
        <v>1.4245825972989999E-3</v>
      </c>
      <c r="X795" s="18">
        <v>1.6176716684329999E-3</v>
      </c>
      <c r="Y795" s="18">
        <v>1.5944140528360001E-3</v>
      </c>
      <c r="Z795" s="18">
        <v>1.732023490569E-3</v>
      </c>
      <c r="AA795" s="220">
        <v>1.6814797021379999E-3</v>
      </c>
      <c r="AB795" s="220">
        <v>1.9717124980279999E-3</v>
      </c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</row>
    <row r="796" spans="1:46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7">
        <v>0</v>
      </c>
      <c r="M796" s="17">
        <v>0</v>
      </c>
      <c r="N796" s="17">
        <v>0</v>
      </c>
      <c r="O796" s="17">
        <v>0</v>
      </c>
      <c r="P796" s="17">
        <v>1</v>
      </c>
      <c r="Q796" s="17">
        <v>0</v>
      </c>
      <c r="R796" s="17">
        <v>0</v>
      </c>
      <c r="S796" s="17">
        <v>0</v>
      </c>
      <c r="T796" s="17">
        <v>1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  <c r="AA796" s="218">
        <v>0</v>
      </c>
      <c r="AB796" s="218">
        <v>0</v>
      </c>
    </row>
    <row r="797" spans="1:46" s="17" customFormat="1" x14ac:dyDescent="0.2">
      <c r="A797" s="36" t="s">
        <v>312</v>
      </c>
      <c r="B797" s="37"/>
      <c r="C797" s="17">
        <v>0</v>
      </c>
      <c r="D797" s="17">
        <v>0</v>
      </c>
      <c r="E797" s="17">
        <v>0</v>
      </c>
      <c r="F797" s="17">
        <v>0</v>
      </c>
      <c r="G797" s="17">
        <v>2</v>
      </c>
      <c r="H797" s="17">
        <v>1</v>
      </c>
      <c r="I797" s="17">
        <v>1</v>
      </c>
      <c r="J797" s="17">
        <v>2</v>
      </c>
      <c r="K797" s="17">
        <v>3</v>
      </c>
      <c r="L797" s="17">
        <v>2</v>
      </c>
      <c r="M797" s="17">
        <v>1</v>
      </c>
      <c r="N797" s="17">
        <v>1</v>
      </c>
      <c r="O797" s="17">
        <v>3</v>
      </c>
      <c r="P797" s="17">
        <v>1</v>
      </c>
      <c r="Q797" s="17">
        <v>2</v>
      </c>
      <c r="R797" s="17">
        <v>0</v>
      </c>
      <c r="S797" s="17">
        <v>1</v>
      </c>
      <c r="T797" s="17">
        <v>0</v>
      </c>
      <c r="U797" s="17">
        <v>2</v>
      </c>
      <c r="V797" s="17">
        <v>1</v>
      </c>
      <c r="W797" s="17">
        <v>3</v>
      </c>
      <c r="X797" s="17">
        <v>0</v>
      </c>
      <c r="Y797" s="17">
        <v>2</v>
      </c>
      <c r="Z797" s="17">
        <v>2</v>
      </c>
      <c r="AA797" s="218">
        <v>1</v>
      </c>
      <c r="AB797" s="218">
        <v>2</v>
      </c>
      <c r="AC797" s="70"/>
      <c r="AD797" s="70"/>
      <c r="AE797" s="70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</row>
    <row r="798" spans="1:46" s="17" customFormat="1" x14ac:dyDescent="0.2">
      <c r="A798" s="36" t="s">
        <v>313</v>
      </c>
      <c r="B798" s="37"/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0</v>
      </c>
      <c r="N798" s="100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  <c r="AA798" s="218">
        <v>0</v>
      </c>
      <c r="AB798" s="218">
        <v>0</v>
      </c>
    </row>
    <row r="799" spans="1:46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4</v>
      </c>
      <c r="I799" s="17">
        <v>5</v>
      </c>
      <c r="J799" s="17">
        <v>1</v>
      </c>
      <c r="K799" s="17">
        <v>2</v>
      </c>
      <c r="L799" s="17">
        <v>2</v>
      </c>
      <c r="M799" s="17">
        <v>2</v>
      </c>
      <c r="N799" s="17">
        <v>2</v>
      </c>
      <c r="O799" s="17">
        <v>6</v>
      </c>
      <c r="P799" s="17">
        <v>3</v>
      </c>
      <c r="Q799" s="17">
        <v>3</v>
      </c>
      <c r="R799" s="17">
        <v>2</v>
      </c>
      <c r="S799" s="17">
        <v>3</v>
      </c>
      <c r="T799" s="17">
        <v>0</v>
      </c>
      <c r="U799" s="17">
        <v>5</v>
      </c>
      <c r="V799" s="17">
        <v>4</v>
      </c>
      <c r="W799" s="17">
        <v>2</v>
      </c>
      <c r="X799" s="17">
        <v>3</v>
      </c>
      <c r="Y799" s="17">
        <v>4</v>
      </c>
      <c r="Z799" s="17">
        <v>3</v>
      </c>
      <c r="AA799" s="218">
        <v>6</v>
      </c>
      <c r="AB799" s="218">
        <v>1</v>
      </c>
    </row>
    <row r="800" spans="1:46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8">
        <v>2</v>
      </c>
      <c r="N800" s="17">
        <v>2</v>
      </c>
      <c r="O800" s="17">
        <v>1</v>
      </c>
      <c r="P800" s="17">
        <v>2</v>
      </c>
      <c r="Q800" s="17">
        <v>3</v>
      </c>
      <c r="R800" s="17">
        <v>2</v>
      </c>
      <c r="S800" s="17">
        <v>2</v>
      </c>
      <c r="T800" s="17">
        <v>0</v>
      </c>
      <c r="U800" s="17">
        <v>3</v>
      </c>
      <c r="V800" s="17">
        <v>2</v>
      </c>
      <c r="W800" s="17">
        <v>1</v>
      </c>
      <c r="X800" s="17">
        <v>1</v>
      </c>
      <c r="Y800" s="17">
        <v>3</v>
      </c>
      <c r="Z800" s="17">
        <v>1</v>
      </c>
      <c r="AA800" s="218">
        <v>5</v>
      </c>
      <c r="AB800" s="218">
        <v>1</v>
      </c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</row>
    <row r="801" spans="1:46" x14ac:dyDescent="0.2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1</v>
      </c>
      <c r="J801" s="17">
        <v>0</v>
      </c>
      <c r="K801" s="17">
        <v>1</v>
      </c>
      <c r="L801" s="17">
        <v>0</v>
      </c>
      <c r="M801" s="17">
        <v>1</v>
      </c>
      <c r="N801" s="17">
        <v>1</v>
      </c>
      <c r="O801" s="17">
        <v>1</v>
      </c>
      <c r="P801" s="17">
        <v>0</v>
      </c>
      <c r="Q801" s="17">
        <v>3</v>
      </c>
      <c r="R801" s="17">
        <v>1</v>
      </c>
      <c r="S801" s="17">
        <v>2</v>
      </c>
      <c r="T801" s="17">
        <v>0</v>
      </c>
      <c r="U801" s="17">
        <v>1</v>
      </c>
      <c r="V801" s="17">
        <v>0</v>
      </c>
      <c r="W801" s="17">
        <v>1</v>
      </c>
      <c r="X801" s="17">
        <v>1</v>
      </c>
      <c r="Y801" s="17">
        <v>2</v>
      </c>
      <c r="Z801" s="17">
        <v>0</v>
      </c>
      <c r="AA801" s="218">
        <v>1</v>
      </c>
      <c r="AB801" s="218">
        <v>1</v>
      </c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</row>
    <row r="802" spans="1:46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8">
        <v>0</v>
      </c>
      <c r="N802" s="18">
        <v>0</v>
      </c>
      <c r="O802" s="18">
        <v>0</v>
      </c>
      <c r="P802" s="18">
        <v>7.3046018992000002E-4</v>
      </c>
      <c r="Q802" s="18">
        <v>0</v>
      </c>
      <c r="R802" s="18">
        <v>0</v>
      </c>
      <c r="S802" s="18">
        <v>0</v>
      </c>
      <c r="T802" s="18">
        <v>6.8775790921600001E-4</v>
      </c>
      <c r="U802" s="18">
        <v>0</v>
      </c>
      <c r="V802" s="18">
        <v>0</v>
      </c>
      <c r="W802" s="18">
        <v>0</v>
      </c>
      <c r="X802" s="18">
        <v>0</v>
      </c>
      <c r="Y802" s="18">
        <v>0</v>
      </c>
      <c r="Z802" s="18">
        <v>0</v>
      </c>
      <c r="AA802" s="220">
        <v>0</v>
      </c>
      <c r="AB802" s="220">
        <v>0</v>
      </c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</row>
    <row r="803" spans="1:46" x14ac:dyDescent="0.2">
      <c r="A803" s="16" t="s">
        <v>316</v>
      </c>
      <c r="C803" s="18">
        <v>0</v>
      </c>
      <c r="D803" s="18">
        <v>0</v>
      </c>
      <c r="E803" s="18">
        <v>0</v>
      </c>
      <c r="F803" s="18">
        <v>0</v>
      </c>
      <c r="G803" s="18">
        <v>4.1990342221299998E-4</v>
      </c>
      <c r="H803" s="18">
        <v>3.4399724802199998E-4</v>
      </c>
      <c r="I803" s="18">
        <v>4.9431537320800004E-4</v>
      </c>
      <c r="J803" s="18">
        <v>1.080497028633E-3</v>
      </c>
      <c r="K803" s="18">
        <v>1.6402405686169999E-3</v>
      </c>
      <c r="L803" s="18">
        <v>9.2506938020400005E-4</v>
      </c>
      <c r="M803" s="18">
        <v>5.8962264150900004E-4</v>
      </c>
      <c r="N803" s="18">
        <v>4.7483380816699998E-4</v>
      </c>
      <c r="O803" s="18">
        <v>1.937984496124E-3</v>
      </c>
      <c r="P803" s="18">
        <v>7.94281175536E-4</v>
      </c>
      <c r="Q803" s="18">
        <v>1.4652014652010001E-3</v>
      </c>
      <c r="R803" s="18">
        <v>0</v>
      </c>
      <c r="S803" s="18">
        <v>5.8343057176199996E-4</v>
      </c>
      <c r="T803" s="18">
        <v>0</v>
      </c>
      <c r="U803" s="18">
        <v>1.378359751895E-3</v>
      </c>
      <c r="V803" s="18">
        <v>9.3545369504200002E-4</v>
      </c>
      <c r="W803" s="18">
        <v>2.8708133971290001E-3</v>
      </c>
      <c r="X803" s="18">
        <v>0</v>
      </c>
      <c r="Y803" s="18">
        <v>1.156737998843E-3</v>
      </c>
      <c r="Z803" s="18">
        <v>1.476014760148E-3</v>
      </c>
      <c r="AA803" s="220">
        <v>9.3283582089599996E-4</v>
      </c>
      <c r="AB803" s="220">
        <v>2.2573363431149999E-3</v>
      </c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</row>
    <row r="804" spans="1:46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220">
        <v>0</v>
      </c>
      <c r="AB804" s="220">
        <v>0</v>
      </c>
    </row>
    <row r="805" spans="1:46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0</v>
      </c>
      <c r="F805" s="18">
        <v>0</v>
      </c>
      <c r="G805" s="54">
        <v>0</v>
      </c>
      <c r="H805" s="18">
        <v>1.0090817356210001E-3</v>
      </c>
      <c r="I805" s="18">
        <v>1.059322033898E-3</v>
      </c>
      <c r="J805" s="18">
        <v>3.46260387812E-4</v>
      </c>
      <c r="K805" s="18">
        <v>9.9502487562199999E-4</v>
      </c>
      <c r="L805" s="18">
        <v>1.09409190372E-3</v>
      </c>
      <c r="M805" s="18">
        <v>1.1092623405440001E-3</v>
      </c>
      <c r="N805" s="18">
        <v>9.3545369504200002E-4</v>
      </c>
      <c r="O805" s="18">
        <v>3.569303985723E-3</v>
      </c>
      <c r="P805" s="18">
        <v>1.4409221902020001E-3</v>
      </c>
      <c r="Q805" s="18">
        <v>1.9672131147539999E-3</v>
      </c>
      <c r="R805" s="18">
        <v>1.603849238172E-3</v>
      </c>
      <c r="S805" s="18">
        <v>2.2271714922049999E-3</v>
      </c>
      <c r="T805" s="18">
        <v>0</v>
      </c>
      <c r="U805" s="18">
        <v>2.951593860685E-3</v>
      </c>
      <c r="V805" s="18">
        <v>2.6954177897570001E-3</v>
      </c>
      <c r="W805" s="18">
        <v>1.395673412421E-3</v>
      </c>
      <c r="X805" s="18">
        <v>2.8301886792450001E-3</v>
      </c>
      <c r="Y805" s="18">
        <v>3.8498556304140002E-3</v>
      </c>
      <c r="Z805" s="18">
        <v>2.7397260273970001E-3</v>
      </c>
      <c r="AA805" s="220">
        <v>3.603603603604E-3</v>
      </c>
      <c r="AB805" s="220">
        <v>7.5414781297100002E-4</v>
      </c>
    </row>
    <row r="806" spans="1:46" s="19" customFormat="1" x14ac:dyDescent="0.2">
      <c r="A806" s="16" t="s">
        <v>817</v>
      </c>
      <c r="B806" s="32"/>
      <c r="C806" s="18"/>
      <c r="D806" s="18"/>
      <c r="E806" s="18"/>
      <c r="F806" s="18"/>
      <c r="G806" s="54"/>
      <c r="H806" s="18"/>
      <c r="I806" s="18"/>
      <c r="J806" s="18"/>
      <c r="K806" s="18"/>
      <c r="L806" s="18"/>
      <c r="M806" s="18">
        <v>1.1092623405440001E-3</v>
      </c>
      <c r="N806" s="18">
        <v>9.3545369504200002E-4</v>
      </c>
      <c r="O806" s="18">
        <v>5.9488399762E-4</v>
      </c>
      <c r="P806" s="18">
        <v>9.6061479346800001E-4</v>
      </c>
      <c r="Q806" s="18">
        <v>1.9672131147539999E-3</v>
      </c>
      <c r="R806" s="18">
        <v>1.603849238172E-3</v>
      </c>
      <c r="S806" s="18">
        <v>1.484780994803E-3</v>
      </c>
      <c r="T806" s="18">
        <v>0</v>
      </c>
      <c r="U806" s="18">
        <v>1.770956316411E-3</v>
      </c>
      <c r="V806" s="18">
        <v>1.3477088948790001E-3</v>
      </c>
      <c r="W806" s="18">
        <v>6.9783670621100002E-4</v>
      </c>
      <c r="X806" s="18">
        <v>9.4339622641500002E-4</v>
      </c>
      <c r="Y806" s="18">
        <v>2.8873917228099998E-3</v>
      </c>
      <c r="Z806" s="18">
        <v>9.1324200913200004E-4</v>
      </c>
      <c r="AA806" s="220">
        <v>3.0030030030029999E-3</v>
      </c>
      <c r="AB806" s="220">
        <v>7.5414781297100002E-4</v>
      </c>
    </row>
    <row r="807" spans="1:46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0</v>
      </c>
      <c r="F807" s="18">
        <v>0</v>
      </c>
      <c r="G807" s="54">
        <v>0</v>
      </c>
      <c r="H807" s="18">
        <v>0</v>
      </c>
      <c r="I807" s="18">
        <v>2.1186440677999999E-4</v>
      </c>
      <c r="J807" s="18">
        <v>0</v>
      </c>
      <c r="K807" s="18">
        <v>4.9751243781099999E-4</v>
      </c>
      <c r="L807" s="18">
        <v>0</v>
      </c>
      <c r="M807" s="18">
        <v>5.5463117027200004E-4</v>
      </c>
      <c r="N807" s="18">
        <v>4.6772684752100001E-4</v>
      </c>
      <c r="O807" s="18">
        <v>5.9488399762E-4</v>
      </c>
      <c r="P807" s="18">
        <v>0</v>
      </c>
      <c r="Q807" s="18">
        <v>1.9672131147539999E-3</v>
      </c>
      <c r="R807" s="18">
        <v>8.01924619086E-4</v>
      </c>
      <c r="S807" s="18">
        <v>1.484780994803E-3</v>
      </c>
      <c r="T807" s="18">
        <v>0</v>
      </c>
      <c r="U807" s="18">
        <v>5.90318772137E-4</v>
      </c>
      <c r="V807" s="18">
        <v>0</v>
      </c>
      <c r="W807" s="18">
        <v>6.9783670621100002E-4</v>
      </c>
      <c r="X807" s="18">
        <v>9.4339622641500002E-4</v>
      </c>
      <c r="Y807" s="18">
        <v>1.9249278152070001E-3</v>
      </c>
      <c r="Z807" s="18">
        <v>0</v>
      </c>
      <c r="AA807" s="220">
        <v>6.0060060060099999E-4</v>
      </c>
      <c r="AB807" s="220">
        <v>7.5414781297100002E-4</v>
      </c>
    </row>
    <row r="808" spans="1:46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46" s="19" customFormat="1" x14ac:dyDescent="0.2">
      <c r="A809" s="28" t="s">
        <v>321</v>
      </c>
      <c r="B809" s="32"/>
      <c r="C809" s="19">
        <v>615524.18000000005</v>
      </c>
      <c r="D809" s="19">
        <v>4175901.25</v>
      </c>
      <c r="E809" s="19">
        <v>8150506</v>
      </c>
      <c r="F809" s="19">
        <v>10963772.68</v>
      </c>
      <c r="G809" s="19">
        <v>12715293.93</v>
      </c>
      <c r="H809" s="19">
        <v>15471314.880000001</v>
      </c>
      <c r="I809" s="19">
        <v>17203489.59</v>
      </c>
      <c r="J809" s="19">
        <v>19377924.739999998</v>
      </c>
      <c r="K809" s="19">
        <v>20889279.43</v>
      </c>
      <c r="L809" s="19">
        <v>21709843.140000001</v>
      </c>
      <c r="M809" s="19">
        <v>24937951.949999999</v>
      </c>
      <c r="N809" s="19">
        <v>24243890.170000002</v>
      </c>
      <c r="O809" s="19">
        <v>24434574.579999998</v>
      </c>
      <c r="P809" s="19">
        <v>26489424.149999999</v>
      </c>
      <c r="Q809" s="19">
        <v>27386599.59</v>
      </c>
      <c r="R809" s="19">
        <v>29189100.77</v>
      </c>
      <c r="S809" s="19">
        <v>30553938.27</v>
      </c>
      <c r="T809" s="19">
        <v>31257086.190000001</v>
      </c>
      <c r="U809" s="19">
        <v>32044187.190000001</v>
      </c>
      <c r="V809" s="19">
        <v>32977861.84</v>
      </c>
      <c r="W809" s="19">
        <v>34354646.920000002</v>
      </c>
      <c r="X809" s="19">
        <v>35072087.990000002</v>
      </c>
      <c r="Y809" s="19">
        <v>37715043.5</v>
      </c>
      <c r="Z809" s="19">
        <v>35873299.280000001</v>
      </c>
      <c r="AA809" s="224">
        <v>35041838.549999997</v>
      </c>
      <c r="AB809" s="224">
        <v>36929656.579999998</v>
      </c>
    </row>
    <row r="810" spans="1:46" s="19" customFormat="1" x14ac:dyDescent="0.2">
      <c r="A810" s="28" t="s">
        <v>322</v>
      </c>
      <c r="B810" s="32"/>
      <c r="C810" s="19">
        <v>0</v>
      </c>
      <c r="D810" s="19">
        <v>6309.16</v>
      </c>
      <c r="E810" s="19">
        <v>110646.21</v>
      </c>
      <c r="F810" s="19">
        <v>335197.19</v>
      </c>
      <c r="G810" s="19">
        <v>402299.14</v>
      </c>
      <c r="H810" s="19">
        <v>386734.54</v>
      </c>
      <c r="I810" s="19">
        <v>589592.06000000006</v>
      </c>
      <c r="J810" s="19">
        <v>481734.53</v>
      </c>
      <c r="K810" s="19">
        <v>407910.57</v>
      </c>
      <c r="L810" s="19">
        <v>737599.59</v>
      </c>
      <c r="M810" s="19">
        <v>510852.19</v>
      </c>
      <c r="N810" s="19">
        <v>601336.73</v>
      </c>
      <c r="O810" s="19">
        <v>827336.83</v>
      </c>
      <c r="P810" s="19">
        <v>519485.34</v>
      </c>
      <c r="Q810" s="19">
        <v>715756.2</v>
      </c>
      <c r="R810" s="19">
        <v>748724.04</v>
      </c>
      <c r="S810" s="19">
        <v>722556.84</v>
      </c>
      <c r="T810" s="19">
        <v>764737.6</v>
      </c>
      <c r="U810" s="19">
        <v>780962.53</v>
      </c>
      <c r="V810" s="19">
        <v>717139.75</v>
      </c>
      <c r="W810" s="19">
        <v>869045.71</v>
      </c>
      <c r="X810" s="19">
        <v>1050560.26</v>
      </c>
      <c r="Y810" s="19">
        <v>954845.44</v>
      </c>
      <c r="Z810" s="19">
        <v>1212148.93</v>
      </c>
      <c r="AA810" s="224">
        <v>1234362.3600000001</v>
      </c>
      <c r="AB810" s="224">
        <v>872670.23</v>
      </c>
    </row>
    <row r="811" spans="1:46" s="19" customFormat="1" x14ac:dyDescent="0.2">
      <c r="A811" s="28" t="s">
        <v>323</v>
      </c>
      <c r="B811" s="32"/>
      <c r="C811" s="19">
        <v>0</v>
      </c>
      <c r="D811" s="19">
        <v>0</v>
      </c>
      <c r="E811" s="19">
        <v>0</v>
      </c>
      <c r="F811" s="19">
        <v>0</v>
      </c>
      <c r="G811" s="19">
        <v>19564.45</v>
      </c>
      <c r="H811" s="19">
        <v>8581.1200000000008</v>
      </c>
      <c r="I811" s="19">
        <v>13466.52</v>
      </c>
      <c r="J811" s="19">
        <v>113480.87</v>
      </c>
      <c r="K811" s="19">
        <v>126375.62</v>
      </c>
      <c r="L811" s="19">
        <v>66270.539999999994</v>
      </c>
      <c r="M811" s="19">
        <v>55088.94</v>
      </c>
      <c r="N811" s="19">
        <v>35669.620000000003</v>
      </c>
      <c r="O811" s="19">
        <v>111579.4</v>
      </c>
      <c r="P811" s="19">
        <v>155480.84</v>
      </c>
      <c r="Q811" s="19">
        <v>72198.47</v>
      </c>
      <c r="R811" s="19">
        <v>77974.490000000005</v>
      </c>
      <c r="S811" s="19">
        <v>58273.05</v>
      </c>
      <c r="T811" s="19">
        <v>164483.07999999999</v>
      </c>
      <c r="U811" s="19">
        <v>162724.56</v>
      </c>
      <c r="V811" s="19">
        <v>121800.52</v>
      </c>
      <c r="W811" s="19">
        <v>138593.81</v>
      </c>
      <c r="X811" s="19">
        <v>133877.25</v>
      </c>
      <c r="Y811" s="19">
        <v>160396.22</v>
      </c>
      <c r="Z811" s="19">
        <v>212540.69</v>
      </c>
      <c r="AA811" s="224">
        <v>152731.51</v>
      </c>
      <c r="AB811" s="224">
        <v>203333.1</v>
      </c>
    </row>
    <row r="812" spans="1:46" s="19" customFormat="1" x14ac:dyDescent="0.2">
      <c r="A812" s="28" t="s">
        <v>324</v>
      </c>
      <c r="B812" s="32"/>
      <c r="C812" s="19">
        <v>0</v>
      </c>
      <c r="D812" s="19">
        <v>0</v>
      </c>
      <c r="E812" s="19">
        <v>0</v>
      </c>
      <c r="F812" s="19">
        <v>0</v>
      </c>
      <c r="G812" s="19">
        <v>0</v>
      </c>
      <c r="H812" s="19">
        <v>7250.01</v>
      </c>
      <c r="I812" s="19">
        <v>2172.73</v>
      </c>
      <c r="J812" s="19">
        <v>9743.09</v>
      </c>
      <c r="K812" s="19">
        <v>95863.15</v>
      </c>
      <c r="L812" s="19">
        <v>63019.32</v>
      </c>
      <c r="M812" s="19">
        <v>34701.94</v>
      </c>
      <c r="N812" s="19">
        <v>37908.129999999997</v>
      </c>
      <c r="O812" s="19">
        <v>22086.67</v>
      </c>
      <c r="P812" s="19">
        <v>101538.58</v>
      </c>
      <c r="Q812" s="19">
        <v>146665.26999999999</v>
      </c>
      <c r="R812" s="19">
        <v>62244.26</v>
      </c>
      <c r="S812" s="19">
        <v>46580.76</v>
      </c>
      <c r="T812" s="19">
        <v>42692.33</v>
      </c>
      <c r="U812" s="19">
        <v>156768.35999999999</v>
      </c>
      <c r="V812" s="19">
        <v>124021.31</v>
      </c>
      <c r="W812" s="19">
        <v>99655.3</v>
      </c>
      <c r="X812" s="19">
        <v>108072.75</v>
      </c>
      <c r="Y812" s="19">
        <v>77713.25</v>
      </c>
      <c r="Z812" s="19">
        <v>141881.49</v>
      </c>
      <c r="AA812" s="224">
        <v>149051.29999999999</v>
      </c>
      <c r="AB812" s="224">
        <v>70961.05</v>
      </c>
    </row>
    <row r="813" spans="1:46" s="19" customFormat="1" x14ac:dyDescent="0.2">
      <c r="A813" s="28" t="s">
        <v>325</v>
      </c>
      <c r="B813" s="32"/>
      <c r="C813" s="19">
        <v>0</v>
      </c>
      <c r="D813" s="19">
        <v>0</v>
      </c>
      <c r="E813" s="19">
        <v>0</v>
      </c>
      <c r="F813" s="19">
        <v>0</v>
      </c>
      <c r="G813" s="19">
        <v>0</v>
      </c>
      <c r="H813" s="19">
        <v>0</v>
      </c>
      <c r="I813" s="19">
        <v>7431.15</v>
      </c>
      <c r="J813" s="19">
        <v>2396.62</v>
      </c>
      <c r="K813" s="19">
        <v>10057</v>
      </c>
      <c r="L813" s="19">
        <v>44428.92</v>
      </c>
      <c r="M813" s="19">
        <v>55997.16</v>
      </c>
      <c r="N813" s="19">
        <v>35432.22</v>
      </c>
      <c r="O813" s="19">
        <v>34755.51</v>
      </c>
      <c r="P813" s="19">
        <v>21374.19</v>
      </c>
      <c r="Q813" s="19">
        <v>80270.820000000007</v>
      </c>
      <c r="R813" s="19">
        <v>154865.81</v>
      </c>
      <c r="S813" s="19">
        <v>62037.3</v>
      </c>
      <c r="T813" s="19">
        <v>44092.800000000003</v>
      </c>
      <c r="U813" s="19">
        <v>40124.78</v>
      </c>
      <c r="V813" s="19">
        <v>140364.31</v>
      </c>
      <c r="W813" s="19">
        <v>121995.18</v>
      </c>
      <c r="X813" s="19">
        <v>109719.51</v>
      </c>
      <c r="Y813" s="19">
        <v>111137.91</v>
      </c>
      <c r="Z813" s="19">
        <v>82953.7</v>
      </c>
      <c r="AA813" s="224">
        <v>129089.52</v>
      </c>
      <c r="AB813" s="224">
        <v>139361.5</v>
      </c>
    </row>
    <row r="814" spans="1:46" ht="12.75" x14ac:dyDescent="0.2">
      <c r="A814" s="28" t="s">
        <v>326</v>
      </c>
      <c r="B814" s="50"/>
      <c r="C814" s="19">
        <v>0</v>
      </c>
      <c r="D814" s="19">
        <v>0</v>
      </c>
      <c r="E814" s="19">
        <v>0</v>
      </c>
      <c r="F814" s="19">
        <v>0</v>
      </c>
      <c r="G814" s="19">
        <v>0</v>
      </c>
      <c r="H814" s="19">
        <v>0</v>
      </c>
      <c r="I814" s="19">
        <v>0</v>
      </c>
      <c r="J814" s="19">
        <v>7602.33</v>
      </c>
      <c r="K814" s="19">
        <v>2535.52</v>
      </c>
      <c r="L814" s="19">
        <v>1746.68</v>
      </c>
      <c r="M814" s="19">
        <v>40969.980000000003</v>
      </c>
      <c r="N814" s="19">
        <v>41281.93</v>
      </c>
      <c r="O814" s="19">
        <v>35708.300000000003</v>
      </c>
      <c r="P814" s="19">
        <v>34061.910000000003</v>
      </c>
      <c r="Q814" s="19">
        <v>21797.82</v>
      </c>
      <c r="R814" s="19">
        <v>75999.55</v>
      </c>
      <c r="S814" s="19">
        <v>146194.88</v>
      </c>
      <c r="T814" s="19">
        <v>59593.71</v>
      </c>
      <c r="U814" s="19">
        <v>34718.51</v>
      </c>
      <c r="V814" s="19">
        <v>39382.79</v>
      </c>
      <c r="W814" s="19">
        <v>118283.54</v>
      </c>
      <c r="X814" s="19">
        <v>107715.91</v>
      </c>
      <c r="Y814" s="19">
        <v>116106.04</v>
      </c>
      <c r="Z814" s="19">
        <v>96735</v>
      </c>
      <c r="AA814" s="224">
        <v>57969.74</v>
      </c>
      <c r="AB814" s="224">
        <v>117326.13</v>
      </c>
    </row>
    <row r="815" spans="1:46" x14ac:dyDescent="0.2">
      <c r="A815" s="28" t="s">
        <v>618</v>
      </c>
      <c r="C815" s="19">
        <v>0</v>
      </c>
      <c r="D815" s="19">
        <v>0</v>
      </c>
      <c r="E815" s="19">
        <v>0</v>
      </c>
      <c r="F815" s="19">
        <v>0</v>
      </c>
      <c r="G815" s="19">
        <v>0</v>
      </c>
      <c r="H815" s="19">
        <v>0</v>
      </c>
      <c r="I815" s="19">
        <v>0</v>
      </c>
      <c r="J815" s="19">
        <v>0</v>
      </c>
      <c r="K815" s="19">
        <v>7785.93</v>
      </c>
      <c r="L815" s="19">
        <v>2585.65</v>
      </c>
      <c r="M815" s="19">
        <v>1959.41</v>
      </c>
      <c r="N815" s="19">
        <v>41528.980000000003</v>
      </c>
      <c r="O815" s="19">
        <v>42124.83</v>
      </c>
      <c r="P815" s="19">
        <v>32418.52</v>
      </c>
      <c r="Q815" s="19">
        <v>39402.57</v>
      </c>
      <c r="R815" s="19">
        <v>20179.02</v>
      </c>
      <c r="S815" s="19">
        <v>70602.14</v>
      </c>
      <c r="T815" s="19">
        <v>144839.43</v>
      </c>
      <c r="U815" s="19">
        <v>54822.11</v>
      </c>
      <c r="V815" s="19">
        <v>26824.77</v>
      </c>
      <c r="W815" s="19">
        <v>36938.639999999999</v>
      </c>
      <c r="X815" s="19">
        <v>108566.59</v>
      </c>
      <c r="Y815" s="19">
        <v>48456.51</v>
      </c>
      <c r="Z815" s="19">
        <v>106019.72</v>
      </c>
      <c r="AA815" s="224">
        <v>89035.88</v>
      </c>
      <c r="AB815" s="224">
        <v>58726.52</v>
      </c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</row>
    <row r="816" spans="1:46" x14ac:dyDescent="0.2">
      <c r="A816" s="28" t="s">
        <v>329</v>
      </c>
      <c r="C816" s="19">
        <v>0</v>
      </c>
      <c r="D816" s="19">
        <v>0</v>
      </c>
      <c r="E816" s="19">
        <v>0</v>
      </c>
      <c r="F816" s="19">
        <v>0</v>
      </c>
      <c r="G816" s="19">
        <v>19564</v>
      </c>
      <c r="H816" s="19">
        <v>15831</v>
      </c>
      <c r="I816" s="19">
        <v>23070</v>
      </c>
      <c r="J816" s="19">
        <v>133223</v>
      </c>
      <c r="K816" s="19">
        <v>242617</v>
      </c>
      <c r="L816" s="19">
        <v>178051</v>
      </c>
      <c r="M816" s="19">
        <v>188717</v>
      </c>
      <c r="N816" s="19">
        <v>191821</v>
      </c>
      <c r="O816" s="19">
        <v>246255</v>
      </c>
      <c r="P816" s="19">
        <v>344874</v>
      </c>
      <c r="Q816" s="19">
        <v>360335</v>
      </c>
      <c r="R816" s="19">
        <v>391263</v>
      </c>
      <c r="S816" s="19">
        <v>383688</v>
      </c>
      <c r="T816" s="19">
        <v>455701</v>
      </c>
      <c r="U816" s="19">
        <v>449158</v>
      </c>
      <c r="V816" s="19">
        <v>452394</v>
      </c>
      <c r="W816" s="19">
        <v>515466</v>
      </c>
      <c r="X816" s="19">
        <v>567952</v>
      </c>
      <c r="Y816" s="19">
        <v>513810</v>
      </c>
      <c r="Z816" s="19">
        <v>640131</v>
      </c>
      <c r="AA816" s="224">
        <v>577878</v>
      </c>
      <c r="AB816" s="224">
        <v>589708</v>
      </c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</row>
    <row r="817" spans="1:46" x14ac:dyDescent="0.2">
      <c r="A817" s="28" t="s">
        <v>330</v>
      </c>
      <c r="C817" s="19">
        <v>0</v>
      </c>
      <c r="D817" s="19">
        <v>0</v>
      </c>
      <c r="E817" s="19">
        <v>0</v>
      </c>
      <c r="F817" s="19">
        <v>0</v>
      </c>
      <c r="G817" s="19">
        <v>0</v>
      </c>
      <c r="H817" s="19">
        <v>0</v>
      </c>
      <c r="I817" s="19">
        <v>7431.15</v>
      </c>
      <c r="J817" s="19">
        <v>9998.9500000000007</v>
      </c>
      <c r="K817" s="19">
        <v>20378.45</v>
      </c>
      <c r="L817" s="19">
        <v>48761.25</v>
      </c>
      <c r="M817" s="19">
        <v>98926.55</v>
      </c>
      <c r="N817" s="19">
        <v>118243.13</v>
      </c>
      <c r="O817" s="19">
        <v>112588.64</v>
      </c>
      <c r="P817" s="19">
        <v>87854.62</v>
      </c>
      <c r="Q817" s="19">
        <v>141471.21</v>
      </c>
      <c r="R817" s="19">
        <v>251044.38</v>
      </c>
      <c r="S817" s="19">
        <v>278834.32</v>
      </c>
      <c r="T817" s="19">
        <v>248525.94</v>
      </c>
      <c r="U817" s="19">
        <v>129665.4</v>
      </c>
      <c r="V817" s="19">
        <v>206571.87</v>
      </c>
      <c r="W817" s="19">
        <v>277217.36</v>
      </c>
      <c r="X817" s="19">
        <v>326002.01</v>
      </c>
      <c r="Y817" s="19">
        <v>275700.46000000002</v>
      </c>
      <c r="Z817" s="19">
        <v>285708.42</v>
      </c>
      <c r="AA817" s="224">
        <v>276095.14</v>
      </c>
      <c r="AB817" s="224">
        <v>315414.15000000002</v>
      </c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</row>
    <row r="818" spans="1:46" ht="12.75" x14ac:dyDescent="0.2">
      <c r="A818" s="49" t="s">
        <v>331</v>
      </c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</row>
    <row r="819" spans="1:46" x14ac:dyDescent="0.2">
      <c r="A819" s="16" t="s">
        <v>332</v>
      </c>
      <c r="C819" s="18">
        <v>1</v>
      </c>
      <c r="D819" s="18">
        <v>0.99849142932049995</v>
      </c>
      <c r="E819" s="18">
        <v>0.98660644336439995</v>
      </c>
      <c r="F819" s="18">
        <v>0.97033382743240004</v>
      </c>
      <c r="G819" s="18">
        <v>0.96788775735099997</v>
      </c>
      <c r="H819" s="18">
        <v>0.97463974428110001</v>
      </c>
      <c r="I819" s="18">
        <v>0.9656119650146</v>
      </c>
      <c r="J819" s="18">
        <v>0.96924118121320002</v>
      </c>
      <c r="K819" s="18">
        <v>0.96979881094779996</v>
      </c>
      <c r="L819" s="18">
        <v>0.95953013417190003</v>
      </c>
      <c r="M819" s="18">
        <v>0.97271305581980005</v>
      </c>
      <c r="N819" s="18">
        <v>0.96832436258129995</v>
      </c>
      <c r="O819" s="18">
        <v>0.95790649499239999</v>
      </c>
      <c r="P819" s="18">
        <v>0.96837468195880005</v>
      </c>
      <c r="Q819" s="18">
        <v>0.96216962961020003</v>
      </c>
      <c r="R819" s="18">
        <v>0.96238932526760002</v>
      </c>
      <c r="S819" s="18">
        <v>0.96503935021910003</v>
      </c>
      <c r="T819" s="18">
        <v>0.96240386281370005</v>
      </c>
      <c r="U819" s="18">
        <v>0.9630096394198</v>
      </c>
      <c r="V819" s="18">
        <v>0.9657352310474</v>
      </c>
      <c r="W819" s="18">
        <v>0.96123765687689999</v>
      </c>
      <c r="X819" s="18">
        <v>0.95588175356469995</v>
      </c>
      <c r="Y819" s="18">
        <v>0.96249817886059996</v>
      </c>
      <c r="Z819" s="18">
        <v>0.95088015686420002</v>
      </c>
      <c r="AA819" s="220">
        <v>0.9508138809908</v>
      </c>
      <c r="AB819" s="220">
        <v>0.96189206126909998</v>
      </c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</row>
    <row r="820" spans="1:46" x14ac:dyDescent="0.2">
      <c r="A820" s="16" t="s">
        <v>333</v>
      </c>
      <c r="C820" s="18">
        <v>0</v>
      </c>
      <c r="D820" s="18">
        <v>1.508570679494E-3</v>
      </c>
      <c r="E820" s="18">
        <v>1.339355663561E-2</v>
      </c>
      <c r="F820" s="18">
        <v>2.9666172567639999E-2</v>
      </c>
      <c r="G820" s="18">
        <v>3.0622997355980001E-2</v>
      </c>
      <c r="H820" s="18">
        <v>2.4362948856889999E-2</v>
      </c>
      <c r="I820" s="18">
        <v>3.3093120127469997E-2</v>
      </c>
      <c r="J820" s="18">
        <v>2.409530180105E-2</v>
      </c>
      <c r="K820" s="18">
        <v>1.8937521855869999E-2</v>
      </c>
      <c r="L820" s="18">
        <v>3.2600375276489998E-2</v>
      </c>
      <c r="M820" s="18">
        <v>1.992595846698E-2</v>
      </c>
      <c r="N820" s="18">
        <v>2.4017969133290001E-2</v>
      </c>
      <c r="O820" s="18">
        <v>3.2434013549480001E-2</v>
      </c>
      <c r="P820" s="18">
        <v>1.8990841328079999E-2</v>
      </c>
      <c r="Q820" s="18">
        <v>2.5146563945700001E-2</v>
      </c>
      <c r="R820" s="18">
        <v>2.468606447814E-2</v>
      </c>
      <c r="S820" s="18">
        <v>2.2821797216720001E-2</v>
      </c>
      <c r="T820" s="18">
        <v>2.3546226151890001E-2</v>
      </c>
      <c r="U820" s="18">
        <v>2.346991795911E-2</v>
      </c>
      <c r="V820" s="18">
        <v>2.1000971061120002E-2</v>
      </c>
      <c r="W820" s="18">
        <v>2.4315763277810001E-2</v>
      </c>
      <c r="X820" s="18">
        <v>2.8632780113930001E-2</v>
      </c>
      <c r="Y820" s="18">
        <v>2.4367915606230001E-2</v>
      </c>
      <c r="Z820" s="18">
        <v>3.2129979339360001E-2</v>
      </c>
      <c r="AA820" s="220">
        <v>3.3492787896560003E-2</v>
      </c>
      <c r="AB820" s="220">
        <v>2.2730094024150001E-2</v>
      </c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</row>
    <row r="821" spans="1:46" x14ac:dyDescent="0.2">
      <c r="A821" s="16" t="s">
        <v>334</v>
      </c>
      <c r="C821" s="18">
        <v>0</v>
      </c>
      <c r="D821" s="18">
        <v>0</v>
      </c>
      <c r="E821" s="18">
        <v>0</v>
      </c>
      <c r="F821" s="18">
        <v>0</v>
      </c>
      <c r="G821" s="18">
        <v>1.4892452929949999E-3</v>
      </c>
      <c r="H821" s="18">
        <v>5.40581112033E-4</v>
      </c>
      <c r="I821" s="18">
        <v>7.5586018586999996E-4</v>
      </c>
      <c r="J821" s="18">
        <v>5.6760635599359998E-3</v>
      </c>
      <c r="K821" s="18">
        <v>5.8670729365979998E-3</v>
      </c>
      <c r="L821" s="18">
        <v>2.9290207086150001E-3</v>
      </c>
      <c r="M821" s="18">
        <v>2.1487623072140001E-3</v>
      </c>
      <c r="N821" s="18">
        <v>1.4246790349169999E-3</v>
      </c>
      <c r="O821" s="18">
        <v>4.374237481296E-3</v>
      </c>
      <c r="P821" s="18">
        <v>5.6839177829270003E-3</v>
      </c>
      <c r="Q821" s="18">
        <v>2.5365388977930002E-3</v>
      </c>
      <c r="R821" s="18">
        <v>2.570884845357E-3</v>
      </c>
      <c r="S821" s="18">
        <v>1.840541334159E-3</v>
      </c>
      <c r="T821" s="18">
        <v>5.0644244507389996E-3</v>
      </c>
      <c r="U821" s="18">
        <v>4.8902884919880003E-3</v>
      </c>
      <c r="V821" s="18">
        <v>3.5668489938670001E-3</v>
      </c>
      <c r="W821" s="18">
        <v>3.877833164528E-3</v>
      </c>
      <c r="X821" s="18">
        <v>3.6487938935630001E-3</v>
      </c>
      <c r="Y821" s="18">
        <v>4.093355205758E-3</v>
      </c>
      <c r="Z821" s="18">
        <v>5.6337367541739996E-3</v>
      </c>
      <c r="AA821" s="220">
        <v>4.1441672521110003E-3</v>
      </c>
      <c r="AB821" s="220">
        <v>5.2961362979249997E-3</v>
      </c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</row>
    <row r="822" spans="1:46" x14ac:dyDescent="0.2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4.5672575002500001E-4</v>
      </c>
      <c r="I822" s="18">
        <v>1.2195282089500001E-4</v>
      </c>
      <c r="J822" s="18">
        <v>4.8732793562599998E-4</v>
      </c>
      <c r="K822" s="18">
        <v>4.4505110477959997E-3</v>
      </c>
      <c r="L822" s="18">
        <v>2.7853235136280001E-3</v>
      </c>
      <c r="M822" s="18">
        <v>1.3535606359319999E-3</v>
      </c>
      <c r="N822" s="18">
        <v>1.51408728391E-3</v>
      </c>
      <c r="O822" s="18">
        <v>8.6586179663099999E-4</v>
      </c>
      <c r="P822" s="18">
        <v>3.711948948277E-3</v>
      </c>
      <c r="Q822" s="18">
        <v>5.1527707209080001E-3</v>
      </c>
      <c r="R822" s="18">
        <v>2.0522458658520002E-3</v>
      </c>
      <c r="S822" s="18">
        <v>1.4712429529010001E-3</v>
      </c>
      <c r="T822" s="18">
        <v>1.3144943535289999E-3</v>
      </c>
      <c r="U822" s="18">
        <v>4.7112894747770003E-3</v>
      </c>
      <c r="V822" s="18">
        <v>3.631883384337E-3</v>
      </c>
      <c r="W822" s="18">
        <v>2.7883397343720002E-3</v>
      </c>
      <c r="X822" s="18">
        <v>2.9454981354979999E-3</v>
      </c>
      <c r="Y822" s="18">
        <v>1.983263299122E-3</v>
      </c>
      <c r="Z822" s="18">
        <v>3.7607997082819999E-3</v>
      </c>
      <c r="AA822" s="220">
        <v>4.0443096276900001E-3</v>
      </c>
      <c r="AB822" s="220">
        <v>1.848294215963E-3</v>
      </c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</row>
    <row r="823" spans="1:46" x14ac:dyDescent="0.2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4.1710185112599999E-4</v>
      </c>
      <c r="J823" s="18">
        <v>1.1987366195700001E-4</v>
      </c>
      <c r="K823" s="18">
        <v>4.6690297166000001E-4</v>
      </c>
      <c r="L823" s="18">
        <v>1.9636663099679998E-3</v>
      </c>
      <c r="M823" s="18">
        <v>2.1841877284079999E-3</v>
      </c>
      <c r="N823" s="18">
        <v>1.415197049886E-3</v>
      </c>
      <c r="O823" s="18">
        <v>1.362517225613E-3</v>
      </c>
      <c r="P823" s="18">
        <v>7.8137691201499995E-4</v>
      </c>
      <c r="Q823" s="18">
        <v>2.8201436580000002E-3</v>
      </c>
      <c r="R823" s="18">
        <v>5.1060566602349998E-3</v>
      </c>
      <c r="S823" s="18">
        <v>1.959434333875E-3</v>
      </c>
      <c r="T823" s="18">
        <v>1.35761474324E-3</v>
      </c>
      <c r="U823" s="18">
        <v>1.205852084513E-3</v>
      </c>
      <c r="V823" s="18">
        <v>4.1104775078000004E-3</v>
      </c>
      <c r="W823" s="18">
        <v>3.4134060887470001E-3</v>
      </c>
      <c r="X823" s="18">
        <v>2.9903802034530001E-3</v>
      </c>
      <c r="Y823" s="18">
        <v>2.836269722912E-3</v>
      </c>
      <c r="Z823" s="18">
        <v>2.1988227693470002E-3</v>
      </c>
      <c r="AA823" s="220">
        <v>3.502673164004E-3</v>
      </c>
      <c r="AB823" s="220">
        <v>3.6298935032379998E-3</v>
      </c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</row>
    <row r="824" spans="1:46" s="19" customFormat="1" x14ac:dyDescent="0.2">
      <c r="A824" s="16" t="s">
        <v>337</v>
      </c>
      <c r="B824" s="32"/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3.8025182820300001E-4</v>
      </c>
      <c r="K824" s="18">
        <v>1.17713216934E-4</v>
      </c>
      <c r="L824" s="18">
        <v>7.7199640916000004E-5</v>
      </c>
      <c r="M824" s="18">
        <v>1.59804760722E-3</v>
      </c>
      <c r="N824" s="18">
        <v>1.648840110769E-3</v>
      </c>
      <c r="O824" s="18">
        <v>1.3998693688380001E-3</v>
      </c>
      <c r="P824" s="18">
        <v>1.245202276817E-3</v>
      </c>
      <c r="Q824" s="18">
        <v>7.6581980639100003E-4</v>
      </c>
      <c r="R824" s="18">
        <v>2.5057694041849998E-3</v>
      </c>
      <c r="S824" s="18">
        <v>4.6175327957340001E-3</v>
      </c>
      <c r="T824" s="18">
        <v>1.8348868590879999E-3</v>
      </c>
      <c r="U824" s="18">
        <v>1.0433798678699999E-3</v>
      </c>
      <c r="V824" s="18">
        <v>1.153299385644E-3</v>
      </c>
      <c r="W824" s="18">
        <v>3.309554981062E-3</v>
      </c>
      <c r="X824" s="18">
        <v>2.9357725427400002E-3</v>
      </c>
      <c r="Y824" s="18">
        <v>2.9630577531940001E-3</v>
      </c>
      <c r="Z824" s="18">
        <v>2.5641185455600002E-3</v>
      </c>
      <c r="AA824" s="220">
        <v>1.572932122005E-3</v>
      </c>
      <c r="AB824" s="220">
        <v>3.0559469943069999E-3</v>
      </c>
    </row>
    <row r="825" spans="1:46" s="19" customFormat="1" x14ac:dyDescent="0.2">
      <c r="A825" s="16" t="s">
        <v>619</v>
      </c>
      <c r="B825" s="32"/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3.6146702338E-4</v>
      </c>
      <c r="L825" s="18">
        <v>1.1428037851000001E-4</v>
      </c>
      <c r="M825" s="18">
        <v>7.6427434478999997E-5</v>
      </c>
      <c r="N825" s="18">
        <v>1.6587075261099999E-3</v>
      </c>
      <c r="O825" s="18">
        <v>1.6514160344940001E-3</v>
      </c>
      <c r="P825" s="18">
        <v>1.185124818751E-3</v>
      </c>
      <c r="Q825" s="18">
        <v>1.3843250622629999E-3</v>
      </c>
      <c r="R825" s="18">
        <v>6.6531934626500001E-4</v>
      </c>
      <c r="S825" s="18">
        <v>2.229952901901E-3</v>
      </c>
      <c r="T825" s="18">
        <v>4.45959761164E-3</v>
      </c>
      <c r="U825" s="18">
        <v>1.6475443758430001E-3</v>
      </c>
      <c r="V825" s="18">
        <v>7.8554593925600003E-4</v>
      </c>
      <c r="W825" s="18">
        <v>1.0335373798049999E-3</v>
      </c>
      <c r="X825" s="18">
        <v>2.958957631987E-3</v>
      </c>
      <c r="Y825" s="18">
        <v>1.236623328538E-3</v>
      </c>
      <c r="Z825" s="18">
        <v>2.8102251537399999E-3</v>
      </c>
      <c r="AA825" s="220">
        <v>2.4158706881040001E-3</v>
      </c>
      <c r="AB825" s="220">
        <v>1.529626284274E-3</v>
      </c>
    </row>
    <row r="826" spans="1:46" s="19" customFormat="1" x14ac:dyDescent="0.2">
      <c r="A826" s="16" t="s">
        <v>340</v>
      </c>
      <c r="B826" s="32"/>
      <c r="C826" s="18">
        <v>0</v>
      </c>
      <c r="D826" s="18">
        <v>0</v>
      </c>
      <c r="E826" s="18">
        <v>0</v>
      </c>
      <c r="F826" s="18">
        <v>0</v>
      </c>
      <c r="G826" s="18">
        <v>1.4892452929949999E-3</v>
      </c>
      <c r="H826" s="18">
        <v>9.9730686205799996E-4</v>
      </c>
      <c r="I826" s="18">
        <v>1.2949148578919999E-3</v>
      </c>
      <c r="J826" s="18">
        <v>6.6635169857240002E-3</v>
      </c>
      <c r="K826" s="18">
        <v>1.126366719637E-2</v>
      </c>
      <c r="L826" s="18">
        <v>7.8694905516369998E-3</v>
      </c>
      <c r="M826" s="18">
        <v>7.3609857132539997E-3</v>
      </c>
      <c r="N826" s="18">
        <v>7.6615110055910001E-3</v>
      </c>
      <c r="O826" s="18">
        <v>9.6539019068720006E-3</v>
      </c>
      <c r="P826" s="18">
        <v>1.260757073879E-2</v>
      </c>
      <c r="Q826" s="18">
        <v>1.265959814535E-2</v>
      </c>
      <c r="R826" s="18">
        <v>1.290027612189E-2</v>
      </c>
      <c r="S826" s="18">
        <v>1.2118704318569999E-2</v>
      </c>
      <c r="T826" s="18">
        <v>1.4031018018240001E-2</v>
      </c>
      <c r="U826" s="18">
        <v>1.349835429499E-2</v>
      </c>
      <c r="V826" s="18">
        <v>1.32480552109E-2</v>
      </c>
      <c r="W826" s="18">
        <v>1.442267134851E-2</v>
      </c>
      <c r="X826" s="18">
        <v>1.547940240724E-2</v>
      </c>
      <c r="Y826" s="18">
        <v>1.3112569309519999E-2</v>
      </c>
      <c r="Z826" s="18">
        <v>1.69677029311E-2</v>
      </c>
      <c r="AA826" s="220">
        <v>1.5679952853909999E-2</v>
      </c>
      <c r="AB826" s="220">
        <v>1.5359897295710001E-2</v>
      </c>
    </row>
    <row r="827" spans="1:46" s="19" customFormat="1" x14ac:dyDescent="0.2">
      <c r="A827" s="16" t="s">
        <v>341</v>
      </c>
      <c r="B827" s="32"/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4.1710185112599999E-4</v>
      </c>
      <c r="J827" s="18">
        <v>5.0012549016100003E-4</v>
      </c>
      <c r="K827" s="18">
        <v>9.46083211974E-4</v>
      </c>
      <c r="L827" s="18">
        <v>2.1551463293940001E-3</v>
      </c>
      <c r="M827" s="18">
        <v>3.8586627701080001E-3</v>
      </c>
      <c r="N827" s="18">
        <v>4.722744686765E-3</v>
      </c>
      <c r="O827" s="18">
        <v>4.4138026289449999E-3</v>
      </c>
      <c r="P827" s="18">
        <v>3.2117040075829999E-3</v>
      </c>
      <c r="Q827" s="18">
        <v>4.9702885266529996E-3</v>
      </c>
      <c r="R827" s="18">
        <v>8.2771454106849995E-3</v>
      </c>
      <c r="S827" s="18">
        <v>8.8069200315100005E-3</v>
      </c>
      <c r="T827" s="18">
        <v>7.6520992139670002E-3</v>
      </c>
      <c r="U827" s="18">
        <v>3.896776328226E-3</v>
      </c>
      <c r="V827" s="18">
        <v>6.0493228327000003E-3</v>
      </c>
      <c r="W827" s="18">
        <v>7.7564984496130002E-3</v>
      </c>
      <c r="X827" s="18">
        <v>8.8851103781799994E-3</v>
      </c>
      <c r="Y827" s="18">
        <v>7.035950804645E-3</v>
      </c>
      <c r="Z827" s="18">
        <v>7.5731664686469998E-3</v>
      </c>
      <c r="AA827" s="220">
        <v>7.4914759741130004E-3</v>
      </c>
      <c r="AB827" s="220">
        <v>8.2154667818180004E-3</v>
      </c>
    </row>
    <row r="828" spans="1:46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9">
        <v>0</v>
      </c>
      <c r="N828" s="19">
        <v>0</v>
      </c>
      <c r="O828" s="19">
        <v>0</v>
      </c>
      <c r="P828" s="19">
        <v>890</v>
      </c>
      <c r="Q828" s="19">
        <v>0</v>
      </c>
      <c r="R828" s="19">
        <v>0</v>
      </c>
      <c r="S828" s="19">
        <v>0</v>
      </c>
      <c r="T828" s="19">
        <v>9330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224">
        <v>0</v>
      </c>
      <c r="AB828" s="224">
        <v>0</v>
      </c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</row>
    <row r="829" spans="1:46" x14ac:dyDescent="0.2">
      <c r="A829" s="28" t="s">
        <v>342</v>
      </c>
      <c r="C829" s="19">
        <v>0</v>
      </c>
      <c r="D829" s="19">
        <v>0</v>
      </c>
      <c r="E829" s="19">
        <v>0</v>
      </c>
      <c r="F829" s="19">
        <v>0</v>
      </c>
      <c r="G829" s="19">
        <v>8080</v>
      </c>
      <c r="H829" s="19">
        <v>3411</v>
      </c>
      <c r="I829" s="19">
        <v>7701</v>
      </c>
      <c r="J829" s="19">
        <v>37760</v>
      </c>
      <c r="K829" s="19">
        <v>17700</v>
      </c>
      <c r="L829" s="19">
        <v>20723</v>
      </c>
      <c r="M829" s="19">
        <v>9575</v>
      </c>
      <c r="N829" s="19">
        <v>2430</v>
      </c>
      <c r="O829" s="19">
        <v>31018</v>
      </c>
      <c r="P829" s="19">
        <v>46526</v>
      </c>
      <c r="Q829" s="19">
        <v>5164</v>
      </c>
      <c r="R829" s="19">
        <v>0</v>
      </c>
      <c r="S829" s="19">
        <v>2635</v>
      </c>
      <c r="T829" s="19">
        <v>0</v>
      </c>
      <c r="U829" s="19">
        <v>11541</v>
      </c>
      <c r="V829" s="19">
        <v>3184</v>
      </c>
      <c r="W829" s="19">
        <v>1940</v>
      </c>
      <c r="X829" s="19">
        <v>0</v>
      </c>
      <c r="Y829" s="19">
        <v>9849</v>
      </c>
      <c r="Z829" s="19">
        <v>12412</v>
      </c>
      <c r="AA829" s="224">
        <v>6017</v>
      </c>
      <c r="AB829" s="224">
        <v>20243</v>
      </c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</row>
    <row r="830" spans="1:46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224">
        <v>0</v>
      </c>
      <c r="AB830" s="224">
        <v>0</v>
      </c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</row>
    <row r="831" spans="1:46" x14ac:dyDescent="0.2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4589</v>
      </c>
      <c r="I831" s="19">
        <v>12767</v>
      </c>
      <c r="J831" s="19">
        <v>8577</v>
      </c>
      <c r="K831" s="19">
        <v>25315</v>
      </c>
      <c r="L831" s="19">
        <v>3313</v>
      </c>
      <c r="M831" s="19">
        <v>10459</v>
      </c>
      <c r="N831" s="19">
        <v>10771</v>
      </c>
      <c r="O831" s="19">
        <v>29376</v>
      </c>
      <c r="P831" s="19">
        <v>13499</v>
      </c>
      <c r="Q831" s="19">
        <v>32346</v>
      </c>
      <c r="R831" s="19">
        <v>67706</v>
      </c>
      <c r="S831" s="19">
        <v>5749</v>
      </c>
      <c r="T831" s="19">
        <v>0</v>
      </c>
      <c r="U831" s="19">
        <v>56224</v>
      </c>
      <c r="V831" s="19">
        <v>40116</v>
      </c>
      <c r="W831" s="19">
        <v>2888</v>
      </c>
      <c r="X831" s="19">
        <v>5851</v>
      </c>
      <c r="Y831" s="19">
        <v>3784</v>
      </c>
      <c r="Z831" s="19">
        <v>20889</v>
      </c>
      <c r="AA831" s="224">
        <v>28823</v>
      </c>
      <c r="AB831" s="224">
        <v>10148</v>
      </c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</row>
    <row r="832" spans="1:46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>
        <v>10459</v>
      </c>
      <c r="N832" s="19">
        <v>10771</v>
      </c>
      <c r="O832" s="19">
        <v>9994</v>
      </c>
      <c r="P832" s="19">
        <v>6745</v>
      </c>
      <c r="Q832" s="19">
        <v>32346</v>
      </c>
      <c r="R832" s="19">
        <v>67706</v>
      </c>
      <c r="S832" s="19">
        <v>5505</v>
      </c>
      <c r="T832" s="19">
        <v>0</v>
      </c>
      <c r="U832" s="19">
        <v>37255</v>
      </c>
      <c r="V832" s="19">
        <v>29219</v>
      </c>
      <c r="W832" s="19">
        <v>2335</v>
      </c>
      <c r="X832" s="19">
        <v>3377</v>
      </c>
      <c r="Y832" s="19">
        <v>1885</v>
      </c>
      <c r="Z832" s="19">
        <v>8821</v>
      </c>
      <c r="AA832" s="224">
        <v>24744</v>
      </c>
      <c r="AB832" s="224">
        <v>10148</v>
      </c>
    </row>
    <row r="833" spans="1:46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7431</v>
      </c>
      <c r="J833" s="19">
        <v>0</v>
      </c>
      <c r="K833" s="19">
        <v>8310</v>
      </c>
      <c r="L833" s="19">
        <v>0</v>
      </c>
      <c r="M833" s="19">
        <v>10070</v>
      </c>
      <c r="N833" s="19">
        <v>5493</v>
      </c>
      <c r="O833" s="19">
        <v>9994</v>
      </c>
      <c r="P833" s="19">
        <v>0</v>
      </c>
      <c r="Q833" s="19">
        <v>32346</v>
      </c>
      <c r="R833" s="19">
        <v>48288</v>
      </c>
      <c r="S833" s="19">
        <v>5505</v>
      </c>
      <c r="T833" s="19">
        <v>0</v>
      </c>
      <c r="U833" s="19">
        <v>2708</v>
      </c>
      <c r="V833" s="19">
        <v>0</v>
      </c>
      <c r="W833" s="19">
        <v>2335</v>
      </c>
      <c r="X833" s="19">
        <v>3377</v>
      </c>
      <c r="Y833" s="19">
        <v>1344</v>
      </c>
      <c r="Z833" s="19">
        <v>0</v>
      </c>
      <c r="AA833" s="224">
        <v>5599</v>
      </c>
      <c r="AB833" s="224">
        <v>10148</v>
      </c>
    </row>
    <row r="834" spans="1:46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8">
        <v>0</v>
      </c>
      <c r="N834" s="18">
        <v>0</v>
      </c>
      <c r="O834" s="18">
        <v>0</v>
      </c>
      <c r="P834" s="18">
        <v>8.5134055583599997E-4</v>
      </c>
      <c r="Q834" s="18">
        <v>0</v>
      </c>
      <c r="R834" s="18">
        <v>0</v>
      </c>
      <c r="S834" s="18">
        <v>0</v>
      </c>
      <c r="T834" s="18">
        <v>6.9605645988560002E-3</v>
      </c>
      <c r="U834" s="18">
        <v>0</v>
      </c>
      <c r="V834" s="18">
        <v>0</v>
      </c>
      <c r="W834" s="18">
        <v>0</v>
      </c>
      <c r="X834" s="18">
        <v>0</v>
      </c>
      <c r="Y834" s="18">
        <v>0</v>
      </c>
      <c r="Z834" s="18">
        <v>0</v>
      </c>
      <c r="AA834" s="220">
        <v>0</v>
      </c>
      <c r="AB834" s="220">
        <v>0</v>
      </c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</row>
    <row r="835" spans="1:46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</v>
      </c>
      <c r="F835" s="18">
        <v>0</v>
      </c>
      <c r="G835" s="18">
        <v>1.681224827038E-3</v>
      </c>
      <c r="H835" s="18">
        <v>1.1939933125749999E-3</v>
      </c>
      <c r="I835" s="18">
        <v>4.2247386037969998E-3</v>
      </c>
      <c r="J835" s="18">
        <v>1.973837958859E-2</v>
      </c>
      <c r="K835" s="18">
        <v>1.0257656852999999E-2</v>
      </c>
      <c r="L835" s="18">
        <v>1.018848013719E-2</v>
      </c>
      <c r="M835" s="18">
        <v>5.464722917965E-3</v>
      </c>
      <c r="N835" s="18">
        <v>1.348870797902E-3</v>
      </c>
      <c r="O835" s="18">
        <v>2.224683312003E-2</v>
      </c>
      <c r="P835" s="18">
        <v>3.6811308802899997E-2</v>
      </c>
      <c r="Q835" s="18">
        <v>4.6895697542260004E-3</v>
      </c>
      <c r="R835" s="18">
        <v>0</v>
      </c>
      <c r="S835" s="18">
        <v>1.633665269855E-3</v>
      </c>
      <c r="T835" s="18">
        <v>0</v>
      </c>
      <c r="U835" s="18">
        <v>8.4780044729019996E-3</v>
      </c>
      <c r="V835" s="18">
        <v>3.109129785684E-3</v>
      </c>
      <c r="W835" s="18">
        <v>1.8732938562130001E-3</v>
      </c>
      <c r="X835" s="18">
        <v>0</v>
      </c>
      <c r="Y835" s="18">
        <v>5.4687149806569996E-3</v>
      </c>
      <c r="Z835" s="18">
        <v>9.0930345454389994E-3</v>
      </c>
      <c r="AA835" s="220">
        <v>5.6942923549709997E-3</v>
      </c>
      <c r="AB835" s="220">
        <v>2.1869976461449999E-2</v>
      </c>
    </row>
    <row r="836" spans="1:46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220">
        <v>0</v>
      </c>
      <c r="AB836" s="220">
        <v>0</v>
      </c>
    </row>
    <row r="837" spans="1:46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0</v>
      </c>
      <c r="F837" s="18">
        <v>0</v>
      </c>
      <c r="G837" s="54">
        <v>0</v>
      </c>
      <c r="H837" s="18">
        <v>1.1700945511450001E-3</v>
      </c>
      <c r="I837" s="18">
        <v>2.4309425802300001E-3</v>
      </c>
      <c r="J837" s="18">
        <v>2.9491054643689999E-3</v>
      </c>
      <c r="K837" s="18">
        <v>1.308045175423E-2</v>
      </c>
      <c r="L837" s="18">
        <v>1.826249032575E-3</v>
      </c>
      <c r="M837" s="18">
        <v>5.8668460386569997E-3</v>
      </c>
      <c r="N837" s="18">
        <v>5.2117549678359996E-3</v>
      </c>
      <c r="O837" s="18">
        <v>1.810772877031E-2</v>
      </c>
      <c r="P837" s="18">
        <v>7.452888176157E-3</v>
      </c>
      <c r="Q837" s="18">
        <v>2.3079297515540002E-2</v>
      </c>
      <c r="R837" s="18">
        <v>5.3442479007019997E-2</v>
      </c>
      <c r="S837" s="18">
        <v>4.7801526484870004E-3</v>
      </c>
      <c r="T837" s="18">
        <v>0</v>
      </c>
      <c r="U837" s="18">
        <v>3.5114345373249999E-2</v>
      </c>
      <c r="V837" s="18">
        <v>2.8210580435999999E-2</v>
      </c>
      <c r="W837" s="18">
        <v>2.1335331816810001E-3</v>
      </c>
      <c r="X837" s="18">
        <v>5.745531632625E-3</v>
      </c>
      <c r="Y837" s="18">
        <v>3.4623169624489998E-3</v>
      </c>
      <c r="Z837" s="18">
        <v>1.7377683384520001E-2</v>
      </c>
      <c r="AA837" s="220">
        <v>1.9316759941329999E-2</v>
      </c>
      <c r="AB837" s="220">
        <v>7.7622156337499998E-3</v>
      </c>
    </row>
    <row r="838" spans="1:46" s="19" customFormat="1" x14ac:dyDescent="0.2">
      <c r="A838" s="16" t="s">
        <v>821</v>
      </c>
      <c r="B838" s="32"/>
      <c r="C838" s="18"/>
      <c r="D838" s="18"/>
      <c r="E838" s="18"/>
      <c r="F838" s="18"/>
      <c r="G838" s="54"/>
      <c r="H838" s="18"/>
      <c r="I838" s="18"/>
      <c r="J838" s="18"/>
      <c r="K838" s="18"/>
      <c r="L838" s="18"/>
      <c r="M838" s="18">
        <v>5.8668460386569997E-3</v>
      </c>
      <c r="N838" s="18">
        <v>5.2117549678359996E-3</v>
      </c>
      <c r="O838" s="18">
        <v>6.1602401506490002E-3</v>
      </c>
      <c r="P838" s="18">
        <v>3.7237636041529999E-3</v>
      </c>
      <c r="Q838" s="18">
        <v>2.3079297515540002E-2</v>
      </c>
      <c r="R838" s="18">
        <v>5.3442479007019997E-2</v>
      </c>
      <c r="S838" s="18">
        <v>4.5771530420220001E-3</v>
      </c>
      <c r="T838" s="18">
        <v>0</v>
      </c>
      <c r="U838" s="18">
        <v>2.3267565116890002E-2</v>
      </c>
      <c r="V838" s="18">
        <v>2.0547198341830001E-2</v>
      </c>
      <c r="W838" s="18">
        <v>1.724897519391E-3</v>
      </c>
      <c r="X838" s="18">
        <v>3.316104270706E-3</v>
      </c>
      <c r="Y838" s="18">
        <v>1.724909670374E-3</v>
      </c>
      <c r="Z838" s="18">
        <v>7.338273999687E-3</v>
      </c>
      <c r="AA838" s="220">
        <v>1.6582696323410001E-2</v>
      </c>
      <c r="AB838" s="220">
        <v>7.7622156337499998E-3</v>
      </c>
    </row>
    <row r="839" spans="1:46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0</v>
      </c>
      <c r="F839" s="18">
        <v>0</v>
      </c>
      <c r="G839" s="54">
        <v>0</v>
      </c>
      <c r="H839" s="18">
        <v>0</v>
      </c>
      <c r="I839" s="18">
        <v>1.4149525303580001E-3</v>
      </c>
      <c r="J839" s="18">
        <v>0</v>
      </c>
      <c r="K839" s="18">
        <v>4.2940848525409997E-3</v>
      </c>
      <c r="L839" s="18">
        <v>0</v>
      </c>
      <c r="M839" s="18">
        <v>5.6489735121589999E-3</v>
      </c>
      <c r="N839" s="18">
        <v>2.6579253590210002E-3</v>
      </c>
      <c r="O839" s="18">
        <v>6.1602401506490002E-3</v>
      </c>
      <c r="P839" s="18">
        <v>0</v>
      </c>
      <c r="Q839" s="18">
        <v>2.3079297515540002E-2</v>
      </c>
      <c r="R839" s="18">
        <v>3.8115661219910002E-2</v>
      </c>
      <c r="S839" s="18">
        <v>4.5771530420220001E-3</v>
      </c>
      <c r="T839" s="18">
        <v>0</v>
      </c>
      <c r="U839" s="18">
        <v>1.6915219253069999E-3</v>
      </c>
      <c r="V839" s="18">
        <v>0</v>
      </c>
      <c r="W839" s="18">
        <v>1.724897519391E-3</v>
      </c>
      <c r="X839" s="18">
        <v>3.316104270706E-3</v>
      </c>
      <c r="Y839" s="18">
        <v>1.229844657307E-3</v>
      </c>
      <c r="Z839" s="18">
        <v>0</v>
      </c>
      <c r="AA839" s="220">
        <v>3.7522000647230002E-3</v>
      </c>
      <c r="AB839" s="220">
        <v>7.7622156337499998E-3</v>
      </c>
    </row>
    <row r="840" spans="1:46" ht="12.75" x14ac:dyDescent="0.2">
      <c r="A840" s="49" t="s">
        <v>350</v>
      </c>
      <c r="M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</row>
    <row r="841" spans="1:46" x14ac:dyDescent="0.2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1</v>
      </c>
      <c r="I841" s="17">
        <v>0</v>
      </c>
      <c r="J841" s="17">
        <v>1</v>
      </c>
      <c r="K841" s="17">
        <v>3</v>
      </c>
      <c r="L841" s="17">
        <v>10</v>
      </c>
      <c r="M841" s="17">
        <v>4</v>
      </c>
      <c r="N841" s="17">
        <v>4</v>
      </c>
      <c r="O841" s="17">
        <v>10</v>
      </c>
      <c r="P841" s="17">
        <v>12</v>
      </c>
      <c r="Q841" s="17">
        <v>8</v>
      </c>
      <c r="R841" s="17">
        <v>9</v>
      </c>
      <c r="S841" s="17">
        <v>7</v>
      </c>
      <c r="T841" s="218">
        <v>13</v>
      </c>
      <c r="U841" s="17">
        <v>21</v>
      </c>
      <c r="V841" s="17">
        <v>14</v>
      </c>
      <c r="W841" s="17">
        <v>16</v>
      </c>
      <c r="X841" s="17">
        <v>10</v>
      </c>
      <c r="Y841" s="17">
        <v>32</v>
      </c>
      <c r="Z841" s="17">
        <v>12</v>
      </c>
      <c r="AA841" s="218">
        <v>36</v>
      </c>
      <c r="AB841" s="218">
        <v>21</v>
      </c>
    </row>
    <row r="842" spans="1:46" x14ac:dyDescent="0.2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6.8981375028700001E-4</v>
      </c>
      <c r="I842" s="18">
        <v>0</v>
      </c>
      <c r="J842" s="18">
        <v>5.6769798467200001E-4</v>
      </c>
      <c r="K842" s="18">
        <v>1.553062985332E-3</v>
      </c>
      <c r="L842" s="18">
        <v>4.8703275295260001E-3</v>
      </c>
      <c r="M842" s="18">
        <v>1.861475219111E-3</v>
      </c>
      <c r="N842" s="18">
        <v>1.7925831870640001E-3</v>
      </c>
      <c r="O842" s="18">
        <v>4.3435769356059998E-3</v>
      </c>
      <c r="P842" s="18">
        <v>5.002779321845E-3</v>
      </c>
      <c r="Q842" s="18">
        <v>3.222666084796E-3</v>
      </c>
      <c r="R842" s="18">
        <v>3.504445453955E-3</v>
      </c>
      <c r="S842" s="18">
        <v>2.6738819035489999E-3</v>
      </c>
      <c r="T842" s="220">
        <v>4.8748476610110001E-3</v>
      </c>
      <c r="U842" s="18">
        <v>7.6955964087219997E-3</v>
      </c>
      <c r="V842" s="18">
        <v>4.9295774647889999E-3</v>
      </c>
      <c r="W842" s="18">
        <v>5.4703971736280001E-3</v>
      </c>
      <c r="X842" s="18">
        <v>3.3469069002060002E-3</v>
      </c>
      <c r="Y842" s="18">
        <v>1.0556120625670001E-2</v>
      </c>
      <c r="Z842" s="18">
        <v>3.897052853779E-3</v>
      </c>
      <c r="AA842" s="220">
        <v>1.153014652895E-2</v>
      </c>
      <c r="AB842" s="220">
        <v>6.6249539933749997E-3</v>
      </c>
    </row>
    <row r="843" spans="1:46" x14ac:dyDescent="0.2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1014</v>
      </c>
      <c r="I843" s="19">
        <v>0</v>
      </c>
      <c r="J843" s="19">
        <v>213</v>
      </c>
      <c r="K843" s="19">
        <v>4560</v>
      </c>
      <c r="L843" s="19">
        <v>136421</v>
      </c>
      <c r="M843" s="19">
        <v>7064</v>
      </c>
      <c r="N843" s="19">
        <v>3303</v>
      </c>
      <c r="O843" s="19">
        <v>49501</v>
      </c>
      <c r="P843" s="19">
        <v>50057</v>
      </c>
      <c r="Q843" s="19">
        <v>31163</v>
      </c>
      <c r="R843" s="19">
        <v>36171</v>
      </c>
      <c r="S843" s="19">
        <v>40066</v>
      </c>
      <c r="T843" s="219">
        <v>83584</v>
      </c>
      <c r="U843" s="19">
        <v>163837</v>
      </c>
      <c r="V843" s="19">
        <v>66685</v>
      </c>
      <c r="W843" s="19">
        <v>61986</v>
      </c>
      <c r="X843" s="19">
        <v>40358</v>
      </c>
      <c r="Y843" s="19">
        <v>228426</v>
      </c>
      <c r="Z843" s="19">
        <v>49840</v>
      </c>
      <c r="AA843" s="224">
        <v>204388</v>
      </c>
      <c r="AB843" s="224">
        <v>95997</v>
      </c>
    </row>
    <row r="844" spans="1:46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124.47</v>
      </c>
      <c r="I844" s="19">
        <v>0</v>
      </c>
      <c r="J844" s="19">
        <v>67.67</v>
      </c>
      <c r="K844" s="19">
        <v>193.56</v>
      </c>
      <c r="L844" s="19">
        <v>14472.189999999999</v>
      </c>
      <c r="M844" s="19">
        <v>1033.33</v>
      </c>
      <c r="N844" s="19">
        <v>791.90000000000009</v>
      </c>
      <c r="O844" s="19">
        <v>5436.8200000000006</v>
      </c>
      <c r="P844" s="19">
        <v>7818.16</v>
      </c>
      <c r="Q844" s="19">
        <v>4509.3999999999996</v>
      </c>
      <c r="R844" s="19">
        <v>6229.2099999999991</v>
      </c>
      <c r="S844" s="19">
        <v>10624.439999999999</v>
      </c>
      <c r="T844" s="219">
        <v>12267</v>
      </c>
      <c r="U844" s="19">
        <v>26385</v>
      </c>
      <c r="V844" s="19">
        <v>11974</v>
      </c>
      <c r="W844" s="19">
        <v>16600</v>
      </c>
      <c r="X844" s="19">
        <v>7704</v>
      </c>
      <c r="Y844" s="19">
        <v>42234</v>
      </c>
      <c r="Z844" s="19">
        <v>8391</v>
      </c>
      <c r="AA844" s="224">
        <v>29428</v>
      </c>
      <c r="AB844" s="224">
        <v>17302</v>
      </c>
    </row>
    <row r="845" spans="1:46" s="19" customFormat="1" x14ac:dyDescent="0.2">
      <c r="A845" s="28" t="s">
        <v>355</v>
      </c>
      <c r="B845" s="32"/>
      <c r="C845" s="19">
        <f>C843-C844</f>
        <v>0</v>
      </c>
      <c r="D845" s="19">
        <f t="shared" ref="D845:L845" si="0">D843-D844</f>
        <v>0</v>
      </c>
      <c r="E845" s="19">
        <f t="shared" si="0"/>
        <v>0</v>
      </c>
      <c r="F845" s="19">
        <f t="shared" si="0"/>
        <v>0</v>
      </c>
      <c r="G845" s="19">
        <f t="shared" si="0"/>
        <v>0</v>
      </c>
      <c r="H845" s="19">
        <f t="shared" si="0"/>
        <v>889.53</v>
      </c>
      <c r="I845" s="19">
        <f t="shared" si="0"/>
        <v>0</v>
      </c>
      <c r="J845" s="19">
        <f t="shared" si="0"/>
        <v>145.32999999999998</v>
      </c>
      <c r="K845" s="19">
        <f t="shared" si="0"/>
        <v>4366.4399999999996</v>
      </c>
      <c r="L845" s="19">
        <f t="shared" si="0"/>
        <v>121948.81</v>
      </c>
      <c r="M845" s="19">
        <f t="shared" ref="M845" si="1">M843-M844</f>
        <v>6030.67</v>
      </c>
      <c r="N845" s="19">
        <f t="shared" ref="N845" si="2">N843-N844</f>
        <v>2511.1</v>
      </c>
      <c r="O845" s="19">
        <f t="shared" ref="O845" si="3">O843-O844</f>
        <v>44064.18</v>
      </c>
      <c r="P845" s="19">
        <f t="shared" ref="P845" si="4">P843-P844</f>
        <v>42238.84</v>
      </c>
      <c r="Q845" s="19">
        <f t="shared" ref="Q845" si="5">Q843-Q844</f>
        <v>26653.599999999999</v>
      </c>
      <c r="R845" s="19">
        <f t="shared" ref="R845" si="6">R843-R844</f>
        <v>29941.79</v>
      </c>
      <c r="S845" s="19">
        <f t="shared" ref="S845" si="7">S843-S844</f>
        <v>29441.56</v>
      </c>
      <c r="T845" s="219">
        <v>71317</v>
      </c>
      <c r="U845" s="19">
        <v>137451</v>
      </c>
      <c r="V845" s="19">
        <v>54711</v>
      </c>
      <c r="W845" s="19">
        <v>45386</v>
      </c>
      <c r="X845" s="19">
        <v>32654</v>
      </c>
      <c r="Y845" s="19">
        <v>186192</v>
      </c>
      <c r="Z845" s="19">
        <v>41449</v>
      </c>
      <c r="AA845" s="224">
        <v>174960</v>
      </c>
      <c r="AB845" s="224">
        <v>78695</v>
      </c>
    </row>
    <row r="846" spans="1:46" s="19" customFormat="1" x14ac:dyDescent="0.2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-849</v>
      </c>
      <c r="M846" s="19">
        <v>0</v>
      </c>
      <c r="N846" s="19">
        <v>0</v>
      </c>
      <c r="O846" s="19">
        <v>-11093</v>
      </c>
      <c r="P846" s="19">
        <v>-70</v>
      </c>
      <c r="Q846" s="19">
        <v>-75</v>
      </c>
      <c r="R846" s="19">
        <v>-1668</v>
      </c>
      <c r="S846" s="19">
        <v>-270</v>
      </c>
      <c r="T846" s="219">
        <v>-3138</v>
      </c>
      <c r="U846" s="19">
        <v>-540</v>
      </c>
      <c r="V846" s="19">
        <v>-441</v>
      </c>
      <c r="W846" s="19">
        <v>-1157</v>
      </c>
      <c r="X846" s="19">
        <v>-1473</v>
      </c>
      <c r="Y846" s="19">
        <v>-2517</v>
      </c>
      <c r="Z846" s="19">
        <v>-1946</v>
      </c>
      <c r="AA846" s="224">
        <v>-10482</v>
      </c>
      <c r="AB846" s="224">
        <v>-1345</v>
      </c>
    </row>
    <row r="847" spans="1:46" s="19" customFormat="1" x14ac:dyDescent="0.2">
      <c r="A847" s="28" t="s">
        <v>357</v>
      </c>
      <c r="B847" s="32"/>
      <c r="C847" s="19">
        <f t="shared" ref="C847:L847" si="8">C845+C846</f>
        <v>0</v>
      </c>
      <c r="D847" s="19">
        <f t="shared" si="8"/>
        <v>0</v>
      </c>
      <c r="E847" s="19">
        <f t="shared" si="8"/>
        <v>0</v>
      </c>
      <c r="F847" s="19">
        <f t="shared" si="8"/>
        <v>0</v>
      </c>
      <c r="G847" s="19">
        <f t="shared" si="8"/>
        <v>0</v>
      </c>
      <c r="H847" s="19">
        <f t="shared" si="8"/>
        <v>889.53</v>
      </c>
      <c r="I847" s="19">
        <f t="shared" si="8"/>
        <v>0</v>
      </c>
      <c r="J847" s="19">
        <f t="shared" si="8"/>
        <v>145.32999999999998</v>
      </c>
      <c r="K847" s="19">
        <f t="shared" si="8"/>
        <v>4366.4399999999996</v>
      </c>
      <c r="L847" s="19">
        <f t="shared" si="8"/>
        <v>121099.81</v>
      </c>
      <c r="M847" s="19">
        <f t="shared" ref="M847" si="9">M845+M846</f>
        <v>6030.67</v>
      </c>
      <c r="N847" s="19">
        <f t="shared" ref="N847" si="10">N845+N846</f>
        <v>2511.1</v>
      </c>
      <c r="O847" s="19">
        <f t="shared" ref="O847" si="11">O845+O846</f>
        <v>32971.18</v>
      </c>
      <c r="P847" s="19">
        <f t="shared" ref="P847" si="12">P845+P846</f>
        <v>42168.84</v>
      </c>
      <c r="Q847" s="19">
        <f t="shared" ref="Q847" si="13">Q845+Q846</f>
        <v>26578.6</v>
      </c>
      <c r="R847" s="19">
        <f t="shared" ref="R847" si="14">R845+R846</f>
        <v>28273.79</v>
      </c>
      <c r="S847" s="19">
        <f>S845+S846</f>
        <v>29171.56</v>
      </c>
      <c r="T847" s="219">
        <v>68178</v>
      </c>
      <c r="U847" s="19">
        <v>136911</v>
      </c>
      <c r="V847" s="19">
        <v>54271</v>
      </c>
      <c r="W847" s="19">
        <v>44230</v>
      </c>
      <c r="X847" s="19">
        <v>31180</v>
      </c>
      <c r="Y847" s="19">
        <v>183675</v>
      </c>
      <c r="Z847" s="19">
        <v>39502</v>
      </c>
      <c r="AA847" s="224">
        <v>164477</v>
      </c>
      <c r="AB847" s="224">
        <v>77351</v>
      </c>
    </row>
    <row r="848" spans="1:46" ht="12.75" x14ac:dyDescent="0.2">
      <c r="A848" s="16" t="s">
        <v>824</v>
      </c>
      <c r="B848" s="50"/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7.6636081276300002E-4</v>
      </c>
      <c r="I848" s="18">
        <v>0</v>
      </c>
      <c r="J848" s="18">
        <v>1.27929528968E-4</v>
      </c>
      <c r="K848" s="18">
        <v>2.5405798409000001E-3</v>
      </c>
      <c r="L848" s="18">
        <v>7.2354474628339993E-2</v>
      </c>
      <c r="M848" s="18">
        <v>3.3063289588490001E-3</v>
      </c>
      <c r="N848" s="18">
        <v>1.583132338457E-3</v>
      </c>
      <c r="O848" s="18">
        <v>2.3287094686920001E-2</v>
      </c>
      <c r="P848" s="18">
        <v>2.1959030182970001E-2</v>
      </c>
      <c r="Q848" s="18">
        <v>1.313824580071E-2</v>
      </c>
      <c r="R848" s="18">
        <v>1.4310966378209999E-2</v>
      </c>
      <c r="S848" s="18">
        <v>1.5185712263179999E-2</v>
      </c>
      <c r="T848" s="220">
        <v>3.0882546802349999E-2</v>
      </c>
      <c r="U848" s="18">
        <v>5.9084468748169999E-2</v>
      </c>
      <c r="V848" s="18">
        <v>2.3433816712899999E-2</v>
      </c>
      <c r="W848" s="18">
        <v>2.0812437525430001E-2</v>
      </c>
      <c r="X848" s="18">
        <v>1.3199461982630001E-2</v>
      </c>
      <c r="Y848" s="18">
        <v>6.9954019502750001E-2</v>
      </c>
      <c r="Z848" s="18">
        <v>1.585297840305E-2</v>
      </c>
      <c r="AA848" s="220">
        <v>6.6549549564419996E-2</v>
      </c>
      <c r="AB848" s="220">
        <v>3.0004869547660001E-2</v>
      </c>
    </row>
    <row r="849" spans="1:46" s="19" customFormat="1" x14ac:dyDescent="0.2">
      <c r="A849" s="16" t="s">
        <v>359</v>
      </c>
      <c r="B849" s="32"/>
      <c r="C849" s="54">
        <f t="shared" ref="C849:L849" si="15">(C847/C189)*12</f>
        <v>0</v>
      </c>
      <c r="D849" s="54">
        <f t="shared" si="15"/>
        <v>0</v>
      </c>
      <c r="E849" s="54">
        <f t="shared" si="15"/>
        <v>0</v>
      </c>
      <c r="F849" s="54">
        <f t="shared" si="15"/>
        <v>0</v>
      </c>
      <c r="G849" s="54">
        <f t="shared" si="15"/>
        <v>0</v>
      </c>
      <c r="H849" s="54">
        <f t="shared" si="15"/>
        <v>6.7244804862790777E-4</v>
      </c>
      <c r="I849" s="54">
        <f t="shared" si="15"/>
        <v>0</v>
      </c>
      <c r="J849" s="54">
        <f t="shared" si="15"/>
        <v>8.7229044031709473E-5</v>
      </c>
      <c r="K849" s="54">
        <f t="shared" si="15"/>
        <v>2.4325788743061925E-3</v>
      </c>
      <c r="L849" s="54">
        <f t="shared" si="15"/>
        <v>6.4228331557159943E-2</v>
      </c>
      <c r="M849" s="54">
        <f t="shared" ref="M849" si="16">(M847/M189)*12</f>
        <v>2.8227393120824201E-3</v>
      </c>
      <c r="N849" s="54">
        <f t="shared" ref="N849" si="17">(N847/N189)*12</f>
        <v>1.2035490788785354E-3</v>
      </c>
      <c r="O849" s="54">
        <f t="shared" ref="O849" si="18">(O847/O189)*12</f>
        <v>1.5510795507975017E-2</v>
      </c>
      <c r="P849" s="54">
        <f t="shared" ref="P849" si="19">(P847/P189)*12</f>
        <v>1.8498810752096584E-2</v>
      </c>
      <c r="Q849" s="54">
        <f t="shared" ref="Q849" si="20">(Q847/Q189)*12</f>
        <v>1.1205387496254181E-2</v>
      </c>
      <c r="R849" s="54">
        <f t="shared" ref="R849" si="21">(R847/R189)*12</f>
        <v>1.1186529065872825E-2</v>
      </c>
      <c r="S849" s="54">
        <f>(S847/S189)*12</f>
        <v>1.1056526877225357E-2</v>
      </c>
      <c r="T849" s="222">
        <v>2.5190407809309999E-2</v>
      </c>
      <c r="U849" s="54">
        <v>4.9374308502579997E-2</v>
      </c>
      <c r="V849" s="54">
        <v>1.9071336542660002E-2</v>
      </c>
      <c r="W849" s="54">
        <v>1.4850467772299999E-2</v>
      </c>
      <c r="X849" s="54">
        <v>1.0197779497869999E-2</v>
      </c>
      <c r="Y849" s="54">
        <v>5.6249180052789997E-2</v>
      </c>
      <c r="Z849" s="54">
        <v>1.2564914046539999E-2</v>
      </c>
      <c r="AA849" s="222">
        <v>5.3554507289349997E-2</v>
      </c>
      <c r="AB849" s="222">
        <v>2.4176743388449998E-2</v>
      </c>
    </row>
    <row r="850" spans="1:46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95"/>
      <c r="N850" s="95"/>
      <c r="O850" s="95"/>
      <c r="P850" s="95"/>
      <c r="Q850" s="95"/>
      <c r="R850" s="95"/>
      <c r="S850" s="95"/>
      <c r="T850" s="223"/>
      <c r="U850" s="95"/>
      <c r="V850" s="95"/>
      <c r="W850" s="95"/>
      <c r="X850" s="95"/>
      <c r="Y850" s="95"/>
      <c r="Z850" s="95"/>
      <c r="AA850" s="226"/>
      <c r="AB850" s="226"/>
    </row>
    <row r="851" spans="1:46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95"/>
      <c r="N851" s="95"/>
      <c r="O851" s="95"/>
      <c r="P851" s="95"/>
      <c r="Q851" s="95"/>
      <c r="R851" s="95"/>
      <c r="S851" s="95"/>
      <c r="T851" s="223"/>
      <c r="U851" s="95"/>
      <c r="V851" s="95"/>
      <c r="W851" s="95"/>
      <c r="X851" s="95"/>
      <c r="Y851" s="95"/>
      <c r="Z851" s="95"/>
      <c r="AA851" s="226"/>
      <c r="AB851" s="226"/>
    </row>
    <row r="852" spans="1:46" s="19" customFormat="1" x14ac:dyDescent="0.2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127664.42</v>
      </c>
      <c r="M852" s="19">
        <v>2814.23</v>
      </c>
      <c r="N852" s="19">
        <v>2070.0500000000002</v>
      </c>
      <c r="O852" s="19">
        <v>42146.53</v>
      </c>
      <c r="P852" s="19">
        <v>30300.26</v>
      </c>
      <c r="Q852" s="19">
        <v>28455.23</v>
      </c>
      <c r="R852" s="19">
        <v>35641.11</v>
      </c>
      <c r="S852" s="19">
        <v>25795.62</v>
      </c>
      <c r="T852" s="219">
        <v>72597.710000000006</v>
      </c>
      <c r="U852" s="19">
        <v>154192.31</v>
      </c>
      <c r="V852" s="19">
        <v>56588.29</v>
      </c>
      <c r="W852" s="19">
        <v>53628.39</v>
      </c>
      <c r="X852" s="19">
        <v>31879.119999999999</v>
      </c>
      <c r="Y852" s="19">
        <v>211053.46</v>
      </c>
      <c r="Z852" s="19">
        <v>49708.52</v>
      </c>
      <c r="AA852" s="224">
        <v>142259.44</v>
      </c>
      <c r="AB852" s="224">
        <v>72890.28</v>
      </c>
    </row>
    <row r="853" spans="1:46" s="19" customFormat="1" x14ac:dyDescent="0.2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4491.5</v>
      </c>
      <c r="M853" s="19">
        <v>0</v>
      </c>
      <c r="N853" s="19">
        <v>0</v>
      </c>
      <c r="O853" s="19">
        <v>0</v>
      </c>
      <c r="P853" s="19">
        <v>9818.91</v>
      </c>
      <c r="Q853" s="19">
        <v>0</v>
      </c>
      <c r="R853" s="19">
        <v>0</v>
      </c>
      <c r="S853" s="19">
        <v>14158.11</v>
      </c>
      <c r="T853" s="219">
        <v>0</v>
      </c>
      <c r="U853" s="19">
        <v>9403.66</v>
      </c>
      <c r="V853" s="19">
        <v>8993.69</v>
      </c>
      <c r="W853" s="19">
        <v>8358.01</v>
      </c>
      <c r="X853" s="19">
        <v>8479.14</v>
      </c>
      <c r="Y853" s="19">
        <v>12483.73</v>
      </c>
      <c r="Z853" s="19">
        <v>0</v>
      </c>
      <c r="AA853" s="224">
        <v>30404.13</v>
      </c>
      <c r="AB853" s="224">
        <v>17501.29</v>
      </c>
    </row>
    <row r="854" spans="1:46" s="19" customFormat="1" x14ac:dyDescent="0.2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1013.76</v>
      </c>
      <c r="I854" s="19">
        <v>0</v>
      </c>
      <c r="J854" s="19">
        <v>213.14</v>
      </c>
      <c r="K854" s="19">
        <v>4560.3</v>
      </c>
      <c r="L854" s="19">
        <v>849.23</v>
      </c>
      <c r="M854" s="19">
        <v>4249.6099999999997</v>
      </c>
      <c r="N854" s="19">
        <v>1233.03</v>
      </c>
      <c r="O854" s="19">
        <v>7354.67</v>
      </c>
      <c r="P854" s="19">
        <v>9937.39</v>
      </c>
      <c r="Q854" s="19">
        <v>50.34</v>
      </c>
      <c r="R854" s="19">
        <v>529.65</v>
      </c>
      <c r="S854" s="19">
        <v>112.28</v>
      </c>
      <c r="T854" s="219">
        <v>8899.15</v>
      </c>
      <c r="U854" s="19">
        <v>240.55</v>
      </c>
      <c r="V854" s="19">
        <v>1102.72</v>
      </c>
      <c r="W854" s="19">
        <v>0</v>
      </c>
      <c r="X854" s="19">
        <v>0</v>
      </c>
      <c r="Y854" s="19">
        <v>4889.12</v>
      </c>
      <c r="Z854" s="19">
        <v>131.15</v>
      </c>
      <c r="AA854" s="224">
        <v>19294.240000000002</v>
      </c>
      <c r="AB854" s="224">
        <v>5605.82</v>
      </c>
    </row>
    <row r="855" spans="1:46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2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224">
        <v>0</v>
      </c>
      <c r="AB855" s="224">
        <v>0</v>
      </c>
    </row>
    <row r="856" spans="1:46" ht="12.75" x14ac:dyDescent="0.2">
      <c r="A856" s="49" t="s">
        <v>366</v>
      </c>
      <c r="B856" s="50"/>
      <c r="T856" s="219"/>
      <c r="U856" s="19"/>
      <c r="V856" s="19"/>
      <c r="W856" s="19"/>
      <c r="X856" s="19"/>
      <c r="Y856" s="19"/>
      <c r="Z856" s="19"/>
      <c r="AA856" s="224"/>
      <c r="AB856" s="224"/>
    </row>
    <row r="857" spans="1:46" x14ac:dyDescent="0.2">
      <c r="A857" s="28" t="s">
        <v>367</v>
      </c>
      <c r="C857" s="19">
        <v>0</v>
      </c>
      <c r="D857" s="19">
        <v>0</v>
      </c>
      <c r="E857" s="19">
        <v>0</v>
      </c>
      <c r="F857" s="19">
        <v>0</v>
      </c>
      <c r="G857" s="19">
        <v>3912.89</v>
      </c>
      <c r="H857" s="19">
        <v>2261.59</v>
      </c>
      <c r="I857" s="19">
        <v>2563.377778</v>
      </c>
      <c r="J857" s="19">
        <v>6661.1454999999996</v>
      </c>
      <c r="K857" s="19">
        <v>7135.8005880000001</v>
      </c>
      <c r="L857" s="19">
        <v>4565.4130770000002</v>
      </c>
      <c r="M857" s="19">
        <v>4602.8641459999999</v>
      </c>
      <c r="N857" s="19">
        <v>4170.0191299999997</v>
      </c>
      <c r="O857" s="19">
        <v>4397.4055360000002</v>
      </c>
      <c r="P857" s="19">
        <v>5474.1911110000001</v>
      </c>
      <c r="Q857" s="19">
        <v>5299.0433819999998</v>
      </c>
      <c r="R857" s="19">
        <v>4299.5948349999999</v>
      </c>
      <c r="S857" s="19">
        <v>4125.678817</v>
      </c>
      <c r="T857" s="219">
        <v>4557.0135</v>
      </c>
      <c r="U857" s="19">
        <v>4318.83</v>
      </c>
      <c r="V857" s="19">
        <v>4267.8650939999998</v>
      </c>
      <c r="W857" s="19">
        <v>4190.7843089999997</v>
      </c>
      <c r="X857" s="19">
        <v>4437.125078</v>
      </c>
      <c r="Y857" s="19">
        <v>4077.8565870000002</v>
      </c>
      <c r="Z857" s="19">
        <v>3975.9664600000001</v>
      </c>
      <c r="AA857" s="224">
        <v>3752.454221</v>
      </c>
      <c r="AB857" s="224">
        <v>4212.2021430000004</v>
      </c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</row>
    <row r="858" spans="1:46" x14ac:dyDescent="0.2">
      <c r="A858" s="28" t="s">
        <v>368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7431.15</v>
      </c>
      <c r="J858" s="19">
        <v>2499.7375000000002</v>
      </c>
      <c r="K858" s="19">
        <v>2911.2071430000001</v>
      </c>
      <c r="L858" s="19">
        <v>4876.125</v>
      </c>
      <c r="M858" s="19">
        <v>6182.9093750000002</v>
      </c>
      <c r="N858" s="19">
        <v>5141.0056519999998</v>
      </c>
      <c r="O858" s="19">
        <v>4503.5456000000004</v>
      </c>
      <c r="P858" s="19">
        <v>4392.7309999999998</v>
      </c>
      <c r="Q858" s="19">
        <v>5658.8483999999999</v>
      </c>
      <c r="R858" s="19">
        <v>7383.6582349999999</v>
      </c>
      <c r="S858" s="19">
        <v>6638.9123810000001</v>
      </c>
      <c r="T858" s="219">
        <v>5287.7859570000001</v>
      </c>
      <c r="U858" s="19">
        <v>3601.8166670000001</v>
      </c>
      <c r="V858" s="19">
        <v>4131.4373999999998</v>
      </c>
      <c r="W858" s="19">
        <v>5544.3472000000002</v>
      </c>
      <c r="X858" s="19">
        <v>5620.7243099999996</v>
      </c>
      <c r="Y858" s="19">
        <v>4753.4562070000002</v>
      </c>
      <c r="Z858" s="19">
        <v>4464.1940619999996</v>
      </c>
      <c r="AA858" s="224">
        <v>4382.4625400000004</v>
      </c>
      <c r="AB858" s="224">
        <v>4205.5219999999999</v>
      </c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</row>
    <row r="859" spans="1:46" x14ac:dyDescent="0.2">
      <c r="A859" s="28" t="s">
        <v>369</v>
      </c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1013.76</v>
      </c>
      <c r="I859" s="19">
        <v>0</v>
      </c>
      <c r="J859" s="19">
        <v>213.14</v>
      </c>
      <c r="K859" s="19">
        <v>1520.1</v>
      </c>
      <c r="L859" s="19">
        <v>13642.130999999999</v>
      </c>
      <c r="M859" s="19">
        <v>1765.96</v>
      </c>
      <c r="N859" s="19">
        <v>825.77</v>
      </c>
      <c r="O859" s="19">
        <v>4950.12</v>
      </c>
      <c r="P859" s="19">
        <v>4171.38</v>
      </c>
      <c r="Q859" s="19">
        <v>3895.4050000000002</v>
      </c>
      <c r="R859" s="19">
        <v>4018.9733329999999</v>
      </c>
      <c r="S859" s="19">
        <v>5723.7157139999999</v>
      </c>
      <c r="T859" s="219">
        <v>6429.5361540000004</v>
      </c>
      <c r="U859" s="19">
        <v>7801.7390480000004</v>
      </c>
      <c r="V859" s="19">
        <v>4763.192857</v>
      </c>
      <c r="W859" s="19">
        <v>3874.15</v>
      </c>
      <c r="X859" s="19">
        <v>4035.826</v>
      </c>
      <c r="Y859" s="19">
        <v>7138.3221880000001</v>
      </c>
      <c r="Z859" s="19">
        <v>4153.3058330000003</v>
      </c>
      <c r="AA859" s="224">
        <v>5677.4425000000001</v>
      </c>
      <c r="AB859" s="224">
        <v>4571.3042859999996</v>
      </c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</row>
    <row r="860" spans="1:46" x14ac:dyDescent="0.2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f t="shared" ref="H860:S860" si="22">H847/H841</f>
        <v>889.53</v>
      </c>
      <c r="I860" s="19">
        <v>0</v>
      </c>
      <c r="J860" s="19">
        <f t="shared" si="22"/>
        <v>145.32999999999998</v>
      </c>
      <c r="K860" s="19">
        <f t="shared" si="22"/>
        <v>1455.4799999999998</v>
      </c>
      <c r="L860" s="19">
        <f t="shared" si="22"/>
        <v>12109.981</v>
      </c>
      <c r="M860" s="19">
        <f t="shared" si="22"/>
        <v>1507.6675</v>
      </c>
      <c r="N860" s="19">
        <f t="shared" si="22"/>
        <v>627.77499999999998</v>
      </c>
      <c r="O860" s="19">
        <f t="shared" si="22"/>
        <v>3297.1179999999999</v>
      </c>
      <c r="P860" s="19">
        <f t="shared" si="22"/>
        <v>3514.0699999999997</v>
      </c>
      <c r="Q860" s="19">
        <f t="shared" si="22"/>
        <v>3322.3249999999998</v>
      </c>
      <c r="R860" s="19">
        <f t="shared" si="22"/>
        <v>3141.5322222222221</v>
      </c>
      <c r="S860" s="19">
        <f t="shared" si="22"/>
        <v>4167.3657142857146</v>
      </c>
      <c r="T860" s="219">
        <v>5244.4715379999998</v>
      </c>
      <c r="U860" s="19">
        <v>6519.572381</v>
      </c>
      <c r="V860" s="19">
        <v>3876.4685709999999</v>
      </c>
      <c r="W860" s="19">
        <v>2764.3537500000002</v>
      </c>
      <c r="X860" s="19">
        <v>3118.0410000000002</v>
      </c>
      <c r="Y860" s="19">
        <v>5739.8384379999998</v>
      </c>
      <c r="Z860" s="19">
        <v>3291.8691669999998</v>
      </c>
      <c r="AA860" s="224">
        <v>4568.8158329999997</v>
      </c>
      <c r="AB860" s="224">
        <v>3683.3771430000002</v>
      </c>
    </row>
    <row r="861" spans="1:46" ht="12.75" x14ac:dyDescent="0.2">
      <c r="A861" s="28" t="s">
        <v>371</v>
      </c>
      <c r="B861" s="50"/>
      <c r="C861" s="19">
        <v>149.87197</v>
      </c>
      <c r="D861" s="19">
        <v>469.30784999999997</v>
      </c>
      <c r="E861" s="19">
        <v>695.13910399999997</v>
      </c>
      <c r="F861" s="19">
        <v>803.14795100000003</v>
      </c>
      <c r="G861" s="19">
        <v>823.20950000000005</v>
      </c>
      <c r="H861" s="19">
        <v>897.56962899999996</v>
      </c>
      <c r="I861" s="19">
        <v>891.009547</v>
      </c>
      <c r="J861" s="19">
        <v>924.401433</v>
      </c>
      <c r="K861" s="19">
        <v>908.67869700000006</v>
      </c>
      <c r="L861" s="19">
        <v>899.52257599999996</v>
      </c>
      <c r="M861" s="19">
        <v>981.239735</v>
      </c>
      <c r="N861" s="19">
        <v>920.103205</v>
      </c>
      <c r="O861" s="19">
        <v>903.42698700000005</v>
      </c>
      <c r="P861" s="19">
        <v>937.78009299999997</v>
      </c>
      <c r="Q861" s="19">
        <v>940.55071599999997</v>
      </c>
      <c r="R861" s="19">
        <v>971.09632399999998</v>
      </c>
      <c r="S861" s="19">
        <v>995.633061</v>
      </c>
      <c r="T861" s="219">
        <v>1002.121251</v>
      </c>
      <c r="U861" s="19">
        <v>1008.801908</v>
      </c>
      <c r="V861" s="19">
        <v>999.17951500000004</v>
      </c>
      <c r="W861" s="19">
        <v>1011.877494</v>
      </c>
      <c r="X861" s="19">
        <v>1013.195109</v>
      </c>
      <c r="Y861" s="19">
        <v>1077.8106889999999</v>
      </c>
      <c r="Z861" s="19">
        <v>1014.253688</v>
      </c>
      <c r="AA861" s="224">
        <v>982.64272200000005</v>
      </c>
      <c r="AB861" s="224">
        <v>1018.3439499999999</v>
      </c>
    </row>
    <row r="862" spans="1:46" x14ac:dyDescent="0.2">
      <c r="A862" s="28" t="s">
        <v>372</v>
      </c>
      <c r="C862" s="19">
        <v>1338.096043</v>
      </c>
      <c r="D862" s="19">
        <v>1257.0515210000001</v>
      </c>
      <c r="E862" s="19">
        <v>1482.3528100000001</v>
      </c>
      <c r="F862" s="19">
        <v>1640.1465920000001</v>
      </c>
      <c r="G862" s="19">
        <v>1661.669304</v>
      </c>
      <c r="H862" s="19">
        <v>1765.1373900000001</v>
      </c>
      <c r="I862" s="19">
        <v>1765.8987070000001</v>
      </c>
      <c r="J862" s="19">
        <v>1782.2144929999999</v>
      </c>
      <c r="K862" s="19">
        <v>1769.328669</v>
      </c>
      <c r="L862" s="19">
        <v>1729.645581</v>
      </c>
      <c r="M862" s="19">
        <v>1842.7026209999999</v>
      </c>
      <c r="N862" s="19">
        <v>1774.0346890000001</v>
      </c>
      <c r="O862" s="19">
        <v>1729.0251949999999</v>
      </c>
      <c r="P862" s="19">
        <v>1737.0154640000001</v>
      </c>
      <c r="Q862" s="19">
        <v>1758.083989</v>
      </c>
      <c r="R862" s="19">
        <v>1814.201818</v>
      </c>
      <c r="S862" s="19">
        <v>1841.816239</v>
      </c>
      <c r="T862" s="219">
        <v>1866.988891</v>
      </c>
      <c r="U862" s="19">
        <v>1874.755932</v>
      </c>
      <c r="V862" s="19">
        <v>1854.3542150000001</v>
      </c>
      <c r="W862" s="19">
        <v>1849.7057030000001</v>
      </c>
      <c r="X862" s="19">
        <v>1860.3063810000001</v>
      </c>
      <c r="Y862" s="19">
        <v>1955.60887</v>
      </c>
      <c r="Z862" s="19">
        <v>1896.2761929999999</v>
      </c>
      <c r="AA862" s="224">
        <v>1810.9464849999999</v>
      </c>
      <c r="AB862" s="224">
        <v>1823.36266</v>
      </c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</row>
    <row r="863" spans="1:46" x14ac:dyDescent="0.2">
      <c r="A863" s="28" t="s">
        <v>373</v>
      </c>
      <c r="C863" s="19">
        <v>149.87197</v>
      </c>
      <c r="D863" s="19">
        <v>469.80570799999998</v>
      </c>
      <c r="E863" s="19">
        <v>699.97900400000003</v>
      </c>
      <c r="F863" s="19">
        <v>819.835283</v>
      </c>
      <c r="G863" s="19">
        <v>841.53209400000003</v>
      </c>
      <c r="H863" s="19">
        <v>912.501756</v>
      </c>
      <c r="I863" s="19">
        <v>913.836277</v>
      </c>
      <c r="J863" s="19">
        <v>945.82657700000004</v>
      </c>
      <c r="K863" s="19">
        <v>929.24103600000001</v>
      </c>
      <c r="L863" s="19">
        <v>918.27971300000002</v>
      </c>
      <c r="M863" s="19">
        <v>994.24189799999999</v>
      </c>
      <c r="N863" s="19">
        <v>935.05197099999998</v>
      </c>
      <c r="O863" s="19">
        <v>923.31084399999997</v>
      </c>
      <c r="P863" s="19">
        <v>950.337671</v>
      </c>
      <c r="Q863" s="19">
        <v>955.49967400000003</v>
      </c>
      <c r="R863" s="19">
        <v>984.15945199999999</v>
      </c>
      <c r="S863" s="19">
        <v>1007.824961</v>
      </c>
      <c r="T863" s="219">
        <v>1014.91012</v>
      </c>
      <c r="U863" s="19">
        <v>1016.1559590000001</v>
      </c>
      <c r="V863" s="19">
        <v>1001.993335</v>
      </c>
      <c r="W863" s="19">
        <v>1018.292028</v>
      </c>
      <c r="X863" s="19">
        <v>1023.339732</v>
      </c>
      <c r="Y863" s="19">
        <v>1077.1788469999999</v>
      </c>
      <c r="Z863" s="19">
        <v>1020.984949</v>
      </c>
      <c r="AA863" s="224">
        <v>983.65419999999995</v>
      </c>
      <c r="AB863" s="224">
        <v>1009.325521</v>
      </c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</row>
    <row r="864" spans="1:46" ht="12.75" x14ac:dyDescent="0.2">
      <c r="A864" s="49" t="s">
        <v>374</v>
      </c>
      <c r="T864" s="45"/>
      <c r="U864" s="45"/>
      <c r="V864" s="45"/>
      <c r="W864" s="45"/>
      <c r="X864" s="45"/>
      <c r="Y864" s="45"/>
      <c r="Z864" s="45"/>
      <c r="AA864" s="45"/>
      <c r="AB864" s="45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</row>
    <row r="865" spans="1:46" x14ac:dyDescent="0.2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2.51968195687</v>
      </c>
      <c r="I865" s="44">
        <v>0</v>
      </c>
      <c r="J865" s="44">
        <v>7.2059013137479999</v>
      </c>
      <c r="K865" s="44">
        <v>7.8529414350320002</v>
      </c>
      <c r="L865" s="44">
        <v>5.0753735347350002</v>
      </c>
      <c r="M865" s="44">
        <v>4.6908660353279998</v>
      </c>
      <c r="N865" s="44">
        <v>4.5321210805850001</v>
      </c>
      <c r="O865" s="44">
        <v>4.8674719704229998</v>
      </c>
      <c r="P865" s="44">
        <v>5.8373931693419996</v>
      </c>
      <c r="Q865" s="44">
        <v>5.6339794282489999</v>
      </c>
      <c r="R865" s="44">
        <v>4.427567820757</v>
      </c>
      <c r="S865" s="44">
        <v>4.1437744284490003</v>
      </c>
      <c r="T865" s="221">
        <v>4.547367394039</v>
      </c>
      <c r="U865" s="44">
        <v>4.2811477317810001</v>
      </c>
      <c r="V865" s="44">
        <v>4.2713696883900001</v>
      </c>
      <c r="W865" s="44">
        <v>4.1415925671249996</v>
      </c>
      <c r="X865" s="44">
        <v>4.3793392209149999</v>
      </c>
      <c r="Y865" s="44">
        <v>3.7834627441480002</v>
      </c>
      <c r="Z865" s="44">
        <v>3.9200907091019999</v>
      </c>
      <c r="AA865" s="225">
        <v>3.8187371022629999</v>
      </c>
      <c r="AB865" s="225">
        <v>4.136325592785</v>
      </c>
    </row>
    <row r="866" spans="1:46" ht="12.75" x14ac:dyDescent="0.2">
      <c r="A866" s="16" t="s">
        <v>376</v>
      </c>
      <c r="B866" s="50"/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2.7041687852749998</v>
      </c>
      <c r="K866" s="44">
        <v>3.2037805590859998</v>
      </c>
      <c r="L866" s="44">
        <v>5.4207922394050003</v>
      </c>
      <c r="M866" s="44">
        <v>6.3011200558139997</v>
      </c>
      <c r="N866" s="44">
        <v>5.5874228301670001</v>
      </c>
      <c r="O866" s="44">
        <v>4.9849580161500002</v>
      </c>
      <c r="P866" s="44">
        <v>4.6841802585419998</v>
      </c>
      <c r="Q866" s="44">
        <v>6.0165266016409999</v>
      </c>
      <c r="R866" s="44">
        <v>7.6034251726880004</v>
      </c>
      <c r="S866" s="44">
        <v>6.6680312685000001</v>
      </c>
      <c r="T866" s="221">
        <v>5.276592981247</v>
      </c>
      <c r="U866" s="44">
        <v>3.5703904188840001</v>
      </c>
      <c r="V866" s="44">
        <v>4.1348299652779996</v>
      </c>
      <c r="W866" s="44">
        <v>5.4792672350330003</v>
      </c>
      <c r="X866" s="44">
        <v>5.5475241262850004</v>
      </c>
      <c r="Y866" s="44">
        <v>4.4102886111139998</v>
      </c>
      <c r="Z866" s="44">
        <v>4.4014570660330001</v>
      </c>
      <c r="AA866" s="225">
        <v>4.4598738092229997</v>
      </c>
      <c r="AB866" s="225">
        <v>4.1297657827550003</v>
      </c>
    </row>
    <row r="867" spans="1:46" x14ac:dyDescent="0.2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1.129449980145</v>
      </c>
      <c r="I867" s="44">
        <v>0</v>
      </c>
      <c r="J867" s="44">
        <v>0.23057082389389999</v>
      </c>
      <c r="K867" s="44">
        <v>1.672868534902</v>
      </c>
      <c r="L867" s="44">
        <v>15.16596843882</v>
      </c>
      <c r="M867" s="44">
        <v>1.79972328541</v>
      </c>
      <c r="N867" s="44">
        <v>0.89747540902159995</v>
      </c>
      <c r="O867" s="44">
        <v>5.479269572602</v>
      </c>
      <c r="P867" s="44">
        <v>4.4481430451530004</v>
      </c>
      <c r="Q867" s="44">
        <v>4.1416214307260004</v>
      </c>
      <c r="R867" s="44">
        <v>4.1385939106659997</v>
      </c>
      <c r="S867" s="44">
        <v>5.7488204640809997</v>
      </c>
      <c r="T867" s="221">
        <v>6.4159263659840002</v>
      </c>
      <c r="U867" s="44">
        <v>7.7336680137120002</v>
      </c>
      <c r="V867" s="44">
        <v>4.7671041938360004</v>
      </c>
      <c r="W867" s="44">
        <v>3.8286749355460001</v>
      </c>
      <c r="X867" s="44">
        <v>3.9832663671619999</v>
      </c>
      <c r="Y867" s="44">
        <v>6.6229832937799999</v>
      </c>
      <c r="Z867" s="44">
        <v>4.0949378659590003</v>
      </c>
      <c r="AA867" s="225">
        <v>5.7777281334059998</v>
      </c>
      <c r="AB867" s="225">
        <v>4.488959045204</v>
      </c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</row>
    <row r="868" spans="1:46" x14ac:dyDescent="0.2">
      <c r="A868" s="16" t="s">
        <v>378</v>
      </c>
      <c r="C868" s="44">
        <f t="shared" ref="C868:S868" si="23">C860/C861</f>
        <v>0</v>
      </c>
      <c r="D868" s="44">
        <f t="shared" si="23"/>
        <v>0</v>
      </c>
      <c r="E868" s="44">
        <f t="shared" si="23"/>
        <v>0</v>
      </c>
      <c r="F868" s="44">
        <f t="shared" si="23"/>
        <v>0</v>
      </c>
      <c r="G868" s="44">
        <f t="shared" si="23"/>
        <v>0</v>
      </c>
      <c r="H868" s="44">
        <f t="shared" si="23"/>
        <v>0.99104289100227572</v>
      </c>
      <c r="I868" s="44">
        <f t="shared" si="23"/>
        <v>0</v>
      </c>
      <c r="J868" s="44">
        <f t="shared" si="23"/>
        <v>0.15721524741513462</v>
      </c>
      <c r="K868" s="44">
        <f t="shared" si="23"/>
        <v>1.601754288732929</v>
      </c>
      <c r="L868" s="44">
        <f t="shared" si="23"/>
        <v>13.462676005143422</v>
      </c>
      <c r="M868" s="44">
        <f t="shared" si="23"/>
        <v>1.5364925065942219</v>
      </c>
      <c r="N868" s="44">
        <f t="shared" si="23"/>
        <v>0.68228759185769816</v>
      </c>
      <c r="O868" s="44">
        <f t="shared" si="23"/>
        <v>3.649567754167609</v>
      </c>
      <c r="P868" s="44">
        <f t="shared" si="23"/>
        <v>3.747221791367243</v>
      </c>
      <c r="Q868" s="44">
        <f t="shared" si="23"/>
        <v>3.5323188250063486</v>
      </c>
      <c r="R868" s="44">
        <f t="shared" si="23"/>
        <v>3.2350366740984824</v>
      </c>
      <c r="S868" s="44">
        <f t="shared" si="23"/>
        <v>4.1856441670388795</v>
      </c>
      <c r="T868" s="221">
        <v>5.2333702485110001</v>
      </c>
      <c r="U868" s="44">
        <v>6.4626883926650001</v>
      </c>
      <c r="V868" s="44">
        <v>3.8796517668649999</v>
      </c>
      <c r="W868" s="44">
        <v>2.7319055575050002</v>
      </c>
      <c r="X868" s="44">
        <v>3.0774339247359999</v>
      </c>
      <c r="Y868" s="44">
        <v>5.3254606729749998</v>
      </c>
      <c r="Z868" s="44">
        <v>3.2456072924320001</v>
      </c>
      <c r="AA868" s="225">
        <v>4.6495188241180001</v>
      </c>
      <c r="AB868" s="225">
        <v>3.6170265877940002</v>
      </c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</row>
    <row r="869" spans="1:46" ht="12.75" x14ac:dyDescent="0.2">
      <c r="A869" s="49" t="s">
        <v>379</v>
      </c>
      <c r="C869" s="44"/>
      <c r="D869" s="44"/>
      <c r="E869" s="44"/>
      <c r="F869" s="44"/>
      <c r="G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</row>
    <row r="870" spans="1:46" x14ac:dyDescent="0.2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1.281254372926</v>
      </c>
      <c r="I870" s="44">
        <v>0</v>
      </c>
      <c r="J870" s="44">
        <v>3.737566677292</v>
      </c>
      <c r="K870" s="44">
        <v>4.0330554249580004</v>
      </c>
      <c r="L870" s="44">
        <v>2.639507843743</v>
      </c>
      <c r="M870" s="44">
        <v>2.4978876641099999</v>
      </c>
      <c r="N870" s="44">
        <v>2.350584887433</v>
      </c>
      <c r="O870" s="44">
        <v>2.5432859791440001</v>
      </c>
      <c r="P870" s="44">
        <v>3.1514924443560002</v>
      </c>
      <c r="Q870" s="44">
        <v>3.0141013819600002</v>
      </c>
      <c r="R870" s="44">
        <v>2.369965013251</v>
      </c>
      <c r="S870" s="44">
        <v>2.2400056692070001</v>
      </c>
      <c r="T870" s="221">
        <v>2.4408358944519999</v>
      </c>
      <c r="U870" s="44">
        <v>2.3036758690560002</v>
      </c>
      <c r="V870" s="44">
        <v>2.3015371387619998</v>
      </c>
      <c r="W870" s="44">
        <v>2.265649234114</v>
      </c>
      <c r="X870" s="44">
        <v>2.3851582318590001</v>
      </c>
      <c r="Y870" s="44">
        <v>2.0852107242460001</v>
      </c>
      <c r="Z870" s="44">
        <v>2.0967232907720001</v>
      </c>
      <c r="AA870" s="225">
        <v>2.072095587857</v>
      </c>
      <c r="AB870" s="225">
        <v>2.3101285532740001</v>
      </c>
    </row>
    <row r="871" spans="1:46" ht="12.75" x14ac:dyDescent="0.2">
      <c r="A871" s="16" t="s">
        <v>381</v>
      </c>
      <c r="B871" s="50"/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1.4026019371559999</v>
      </c>
      <c r="K871" s="44">
        <v>1.6453738603670001</v>
      </c>
      <c r="L871" s="44">
        <v>2.81914691348</v>
      </c>
      <c r="M871" s="44">
        <v>3.3553484450319999</v>
      </c>
      <c r="N871" s="44">
        <v>2.8979172071439998</v>
      </c>
      <c r="O871" s="44">
        <v>2.6046732073930001</v>
      </c>
      <c r="P871" s="44">
        <v>2.528895735571</v>
      </c>
      <c r="Q871" s="44">
        <v>3.2187588498599999</v>
      </c>
      <c r="R871" s="44">
        <v>4.0699210875240004</v>
      </c>
      <c r="S871" s="44">
        <v>3.6045465557540002</v>
      </c>
      <c r="T871" s="221">
        <v>2.8322535728970002</v>
      </c>
      <c r="U871" s="44">
        <v>1.921218973602</v>
      </c>
      <c r="V871" s="44">
        <v>2.2279655992829999</v>
      </c>
      <c r="W871" s="44">
        <v>2.9974212608689998</v>
      </c>
      <c r="X871" s="44">
        <v>3.0213971032560001</v>
      </c>
      <c r="Y871" s="44">
        <v>2.4306783840109998</v>
      </c>
      <c r="Z871" s="44">
        <v>2.3541897952139998</v>
      </c>
      <c r="AA871" s="225">
        <v>2.4199845642729998</v>
      </c>
      <c r="AB871" s="225">
        <v>2.3064649141059999</v>
      </c>
    </row>
    <row r="872" spans="1:46" x14ac:dyDescent="0.2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0.57432356576480004</v>
      </c>
      <c r="I872" s="44">
        <v>0</v>
      </c>
      <c r="J872" s="44">
        <v>0.1195927879969</v>
      </c>
      <c r="K872" s="44">
        <v>0.85913941619760004</v>
      </c>
      <c r="L872" s="44">
        <v>7.8872406884449999</v>
      </c>
      <c r="M872" s="44">
        <v>0.95835322509300003</v>
      </c>
      <c r="N872" s="44">
        <v>0.46547567811590002</v>
      </c>
      <c r="O872" s="44">
        <v>2.8629542326339998</v>
      </c>
      <c r="P872" s="44">
        <v>2.4014639397319999</v>
      </c>
      <c r="Q872" s="44">
        <v>2.2157104115989998</v>
      </c>
      <c r="R872" s="44">
        <v>2.215284591768</v>
      </c>
      <c r="S872" s="44">
        <v>3.107647545287</v>
      </c>
      <c r="T872" s="221">
        <v>3.4437998985489999</v>
      </c>
      <c r="U872" s="44">
        <v>4.1614691897269998</v>
      </c>
      <c r="V872" s="44">
        <v>2.5686531831430002</v>
      </c>
      <c r="W872" s="44">
        <v>2.0944683222210001</v>
      </c>
      <c r="X872" s="44">
        <v>2.169441572362</v>
      </c>
      <c r="Y872" s="44">
        <v>3.6501788770229999</v>
      </c>
      <c r="Z872" s="44">
        <v>2.1902430925599998</v>
      </c>
      <c r="AA872" s="225">
        <v>3.1350691740409999</v>
      </c>
      <c r="AB872" s="225">
        <v>2.5070735444259999</v>
      </c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</row>
    <row r="873" spans="1:46" x14ac:dyDescent="0.2">
      <c r="A873" s="16" t="s">
        <v>383</v>
      </c>
      <c r="C873" s="44">
        <f t="shared" ref="C873:S873" si="24">C860/C862</f>
        <v>0</v>
      </c>
      <c r="D873" s="44">
        <f t="shared" si="24"/>
        <v>0</v>
      </c>
      <c r="E873" s="44">
        <f t="shared" si="24"/>
        <v>0</v>
      </c>
      <c r="F873" s="44">
        <f t="shared" si="24"/>
        <v>0</v>
      </c>
      <c r="G873" s="44">
        <f t="shared" si="24"/>
        <v>0</v>
      </c>
      <c r="H873" s="44">
        <f t="shared" si="24"/>
        <v>0.50394377516415301</v>
      </c>
      <c r="I873" s="44">
        <f t="shared" si="24"/>
        <v>0</v>
      </c>
      <c r="J873" s="44">
        <f t="shared" si="24"/>
        <v>8.1544617985552417E-2</v>
      </c>
      <c r="K873" s="44">
        <f t="shared" si="24"/>
        <v>0.82261708946513423</v>
      </c>
      <c r="L873" s="44">
        <f t="shared" si="24"/>
        <v>7.0014233742606251</v>
      </c>
      <c r="M873" s="44">
        <f t="shared" si="24"/>
        <v>0.81818275114940542</v>
      </c>
      <c r="N873" s="44">
        <f t="shared" si="24"/>
        <v>0.35386850318798924</v>
      </c>
      <c r="O873" s="44">
        <f t="shared" si="24"/>
        <v>1.906923050939116</v>
      </c>
      <c r="P873" s="44">
        <f t="shared" si="24"/>
        <v>2.0230504982999964</v>
      </c>
      <c r="Q873" s="44">
        <f t="shared" si="24"/>
        <v>1.8897419126658117</v>
      </c>
      <c r="R873" s="44">
        <f t="shared" si="24"/>
        <v>1.7316332676182018</v>
      </c>
      <c r="S873" s="44">
        <f t="shared" si="24"/>
        <v>2.2626392503458184</v>
      </c>
      <c r="T873" s="221">
        <v>2.8090534246850001</v>
      </c>
      <c r="U873" s="44">
        <v>3.477557942906</v>
      </c>
      <c r="V873" s="44">
        <v>2.0904682287690002</v>
      </c>
      <c r="W873" s="44">
        <v>1.494483011961</v>
      </c>
      <c r="X873" s="44">
        <v>1.6760900419710001</v>
      </c>
      <c r="Y873" s="44">
        <v>2.9350646372860001</v>
      </c>
      <c r="Z873" s="44">
        <v>1.735965034416</v>
      </c>
      <c r="AA873" s="225">
        <v>2.5228883746430002</v>
      </c>
      <c r="AB873" s="225">
        <v>2.020101225346</v>
      </c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</row>
    <row r="874" spans="1:46" ht="12.75" x14ac:dyDescent="0.2">
      <c r="A874" s="49" t="s">
        <v>384</v>
      </c>
      <c r="C874" s="44"/>
      <c r="D874" s="44"/>
      <c r="E874" s="44"/>
      <c r="F874" s="44"/>
      <c r="G874" s="44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</row>
    <row r="875" spans="1:46" x14ac:dyDescent="0.2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2.478450024622</v>
      </c>
      <c r="I875" s="44">
        <v>0</v>
      </c>
      <c r="J875" s="44">
        <v>7.042671102211</v>
      </c>
      <c r="K875" s="44">
        <v>7.679170753288</v>
      </c>
      <c r="L875" s="44">
        <v>4.9717019923530001</v>
      </c>
      <c r="M875" s="44">
        <v>4.6295214049259998</v>
      </c>
      <c r="N875" s="44">
        <v>4.4596656236019996</v>
      </c>
      <c r="O875" s="44">
        <v>4.7626490710920004</v>
      </c>
      <c r="P875" s="44">
        <v>5.7602589864320004</v>
      </c>
      <c r="Q875" s="44">
        <v>5.5458348404700004</v>
      </c>
      <c r="R875" s="44">
        <v>4.368799005764</v>
      </c>
      <c r="S875" s="44">
        <v>4.0936461953540002</v>
      </c>
      <c r="T875" s="221">
        <v>4.4900660760160003</v>
      </c>
      <c r="U875" s="44">
        <v>4.2501645167669997</v>
      </c>
      <c r="V875" s="44">
        <v>4.2593747319590003</v>
      </c>
      <c r="W875" s="44">
        <v>4.1155034064239997</v>
      </c>
      <c r="X875" s="44">
        <v>4.3359257336660004</v>
      </c>
      <c r="Y875" s="44">
        <v>3.7856820140680001</v>
      </c>
      <c r="Z875" s="44">
        <v>3.8942459068769999</v>
      </c>
      <c r="AA875" s="225">
        <v>3.8148103479070001</v>
      </c>
      <c r="AB875" s="225">
        <v>4.173284095244</v>
      </c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</row>
    <row r="876" spans="1:46" x14ac:dyDescent="0.2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2.6429131527549998</v>
      </c>
      <c r="K876" s="44">
        <v>3.1328869790799998</v>
      </c>
      <c r="L876" s="44">
        <v>5.310065040994</v>
      </c>
      <c r="M876" s="44">
        <v>6.2187173868750003</v>
      </c>
      <c r="N876" s="44">
        <v>5.4980961622960001</v>
      </c>
      <c r="O876" s="44">
        <v>4.8776050091940002</v>
      </c>
      <c r="P876" s="44">
        <v>4.6222844077129999</v>
      </c>
      <c r="Q876" s="44">
        <v>5.9223969968189998</v>
      </c>
      <c r="R876" s="44">
        <v>7.5025019784260003</v>
      </c>
      <c r="S876" s="44">
        <v>6.5873664949970001</v>
      </c>
      <c r="T876" s="221">
        <v>5.2101027009819996</v>
      </c>
      <c r="U876" s="44">
        <v>3.5445510456689999</v>
      </c>
      <c r="V876" s="44">
        <v>4.1232184427679996</v>
      </c>
      <c r="W876" s="44">
        <v>5.4447516516909999</v>
      </c>
      <c r="X876" s="44">
        <v>5.4925301292980002</v>
      </c>
      <c r="Y876" s="44">
        <v>4.4128755589750002</v>
      </c>
      <c r="Z876" s="44">
        <v>4.3724386591090001</v>
      </c>
      <c r="AA876" s="225">
        <v>4.4552877828910002</v>
      </c>
      <c r="AB876" s="225">
        <v>4.1666656726240001</v>
      </c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</row>
    <row r="877" spans="1:46" x14ac:dyDescent="0.2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1.110967724902</v>
      </c>
      <c r="I877" s="44">
        <v>0</v>
      </c>
      <c r="J877" s="44">
        <v>0.22534786527709999</v>
      </c>
      <c r="K877" s="44">
        <v>1.6358511308899999</v>
      </c>
      <c r="L877" s="44">
        <v>14.856182503059999</v>
      </c>
      <c r="M877" s="44">
        <v>1.7761874694349999</v>
      </c>
      <c r="N877" s="44">
        <v>0.88312738306740002</v>
      </c>
      <c r="O877" s="44">
        <v>5.3612713742949998</v>
      </c>
      <c r="P877" s="44">
        <v>4.3893661443519996</v>
      </c>
      <c r="Q877" s="44">
        <v>4.076825043306</v>
      </c>
      <c r="R877" s="44">
        <v>4.083660757813</v>
      </c>
      <c r="S877" s="44">
        <v>5.6792756041420001</v>
      </c>
      <c r="T877" s="221">
        <v>6.3350793603969997</v>
      </c>
      <c r="U877" s="44">
        <v>7.6776984667760004</v>
      </c>
      <c r="V877" s="44">
        <v>4.7537171046170004</v>
      </c>
      <c r="W877" s="44">
        <v>3.8045569388940002</v>
      </c>
      <c r="X877" s="44">
        <v>3.943779249376</v>
      </c>
      <c r="Y877" s="44">
        <v>6.6268681444049999</v>
      </c>
      <c r="Z877" s="44">
        <v>4.0679403122990001</v>
      </c>
      <c r="AA877" s="225">
        <v>5.7717869757639999</v>
      </c>
      <c r="AB877" s="225">
        <v>4.5290683644990004</v>
      </c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</row>
    <row r="878" spans="1:46" x14ac:dyDescent="0.2">
      <c r="A878" s="16" t="s">
        <v>388</v>
      </c>
      <c r="C878" s="44">
        <f t="shared" ref="C878:S878" si="25">C860/C863</f>
        <v>0</v>
      </c>
      <c r="D878" s="44">
        <f t="shared" si="25"/>
        <v>0</v>
      </c>
      <c r="E878" s="44">
        <f t="shared" si="25"/>
        <v>0</v>
      </c>
      <c r="F878" s="44">
        <f t="shared" si="25"/>
        <v>0</v>
      </c>
      <c r="G878" s="44">
        <f t="shared" si="25"/>
        <v>0</v>
      </c>
      <c r="H878" s="44">
        <f t="shared" si="25"/>
        <v>0.97482552132206524</v>
      </c>
      <c r="I878" s="44">
        <f t="shared" si="25"/>
        <v>0</v>
      </c>
      <c r="J878" s="44">
        <f t="shared" si="25"/>
        <v>0.15365396102630344</v>
      </c>
      <c r="K878" s="44">
        <f t="shared" si="25"/>
        <v>1.5663105089129961</v>
      </c>
      <c r="L878" s="44">
        <f t="shared" si="25"/>
        <v>13.187682171957119</v>
      </c>
      <c r="M878" s="44">
        <f t="shared" si="25"/>
        <v>1.5163990805786782</v>
      </c>
      <c r="N878" s="44">
        <f t="shared" si="25"/>
        <v>0.67137979435369799</v>
      </c>
      <c r="O878" s="44">
        <f t="shared" si="25"/>
        <v>3.5709728976171324</v>
      </c>
      <c r="P878" s="44">
        <f t="shared" si="25"/>
        <v>3.697706728075183</v>
      </c>
      <c r="Q878" s="44">
        <f t="shared" si="25"/>
        <v>3.4770550847932573</v>
      </c>
      <c r="R878" s="44">
        <f t="shared" si="25"/>
        <v>3.1920967845586694</v>
      </c>
      <c r="S878" s="44">
        <f t="shared" si="25"/>
        <v>4.1350094267864783</v>
      </c>
      <c r="T878" s="221">
        <v>5.1674246173449996</v>
      </c>
      <c r="U878" s="44">
        <v>6.4159170881970002</v>
      </c>
      <c r="V878" s="44">
        <v>3.8687568415109999</v>
      </c>
      <c r="W878" s="44">
        <v>2.7146964472519999</v>
      </c>
      <c r="X878" s="44">
        <v>3.046926550972</v>
      </c>
      <c r="Y878" s="44">
        <v>5.3285844343240001</v>
      </c>
      <c r="Z878" s="44">
        <v>3.224209298151</v>
      </c>
      <c r="AA878" s="225">
        <v>4.6447377884490004</v>
      </c>
      <c r="AB878" s="225">
        <v>3.6493450992460001</v>
      </c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</row>
    <row r="879" spans="1:46" ht="12.75" x14ac:dyDescent="0.2">
      <c r="A879" s="49" t="s">
        <v>389</v>
      </c>
    </row>
    <row r="880" spans="1:46" s="17" customFormat="1" x14ac:dyDescent="0.2">
      <c r="A880" s="16"/>
      <c r="B880" s="37"/>
      <c r="C880" s="7"/>
      <c r="D880" s="7"/>
      <c r="E880" s="7"/>
      <c r="F880" s="7"/>
      <c r="G880" s="7"/>
      <c r="H880" s="18"/>
      <c r="I880" s="18"/>
      <c r="J880" s="18"/>
      <c r="K880" s="18"/>
      <c r="L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220"/>
      <c r="AB880" s="220"/>
    </row>
    <row r="881" spans="1:46" s="19" customFormat="1" x14ac:dyDescent="0.2">
      <c r="A881" s="16" t="s">
        <v>390</v>
      </c>
      <c r="B881" s="32"/>
      <c r="C881" s="18" t="e">
        <f t="shared" ref="C881:E886" si="26">C810/B809</f>
        <v>#DIV/0!</v>
      </c>
      <c r="D881" s="18">
        <f t="shared" si="26"/>
        <v>1.0250060363185081E-2</v>
      </c>
      <c r="E881" s="18">
        <f>E810/D809</f>
        <v>2.6496366502919581E-2</v>
      </c>
      <c r="F881" s="18">
        <f t="shared" ref="F881:R886" si="27">F810/E809</f>
        <v>4.1125936230216875E-2</v>
      </c>
      <c r="G881" s="18">
        <f t="shared" si="27"/>
        <v>3.6693495181076667E-2</v>
      </c>
      <c r="H881" s="18">
        <f t="shared" si="27"/>
        <v>3.0414911533232641E-2</v>
      </c>
      <c r="I881" s="18">
        <f t="shared" si="27"/>
        <v>3.8108723439025501E-2</v>
      </c>
      <c r="J881" s="18">
        <f t="shared" si="27"/>
        <v>2.800214034948011E-2</v>
      </c>
      <c r="K881" s="18">
        <f t="shared" si="27"/>
        <v>2.1050271144772752E-2</v>
      </c>
      <c r="L881" s="18">
        <f t="shared" si="27"/>
        <v>3.5309958511096425E-2</v>
      </c>
      <c r="M881" s="18">
        <f t="shared" si="27"/>
        <v>2.3530901937230671E-2</v>
      </c>
      <c r="N881" s="18">
        <f t="shared" si="27"/>
        <v>2.4113316570890258E-2</v>
      </c>
      <c r="O881" s="18">
        <f t="shared" si="27"/>
        <v>3.412558068027248E-2</v>
      </c>
      <c r="P881" s="18">
        <f t="shared" si="27"/>
        <v>2.1260257194132007E-2</v>
      </c>
      <c r="Q881" s="18">
        <f t="shared" si="27"/>
        <v>2.7020451480822393E-2</v>
      </c>
      <c r="R881" s="18">
        <f t="shared" si="27"/>
        <v>2.7339065499514977E-2</v>
      </c>
      <c r="S881" s="18">
        <f>S810/R809</f>
        <v>2.4754337096353104E-2</v>
      </c>
      <c r="T881" s="18">
        <f t="shared" ref="T881:AB881" si="28">T810/S809</f>
        <v>2.502910077392128E-2</v>
      </c>
      <c r="U881" s="18">
        <f t="shared" si="28"/>
        <v>2.4985135378672991E-2</v>
      </c>
      <c r="V881" s="18">
        <f t="shared" si="28"/>
        <v>2.2379714166187281E-2</v>
      </c>
      <c r="W881" s="18">
        <f t="shared" si="28"/>
        <v>2.6352397078269765E-2</v>
      </c>
      <c r="X881" s="18">
        <f t="shared" si="28"/>
        <v>3.057985903468572E-2</v>
      </c>
      <c r="Y881" s="18">
        <f t="shared" si="28"/>
        <v>2.7225223667101089E-2</v>
      </c>
      <c r="Z881" s="18">
        <f t="shared" si="28"/>
        <v>3.213966676188508E-2</v>
      </c>
      <c r="AA881" s="220">
        <f t="shared" si="28"/>
        <v>3.4408944389683692E-2</v>
      </c>
      <c r="AB881" s="220">
        <f t="shared" si="28"/>
        <v>2.4903665621163591E-2</v>
      </c>
    </row>
    <row r="882" spans="1:46" ht="15" x14ac:dyDescent="0.25">
      <c r="A882" s="16" t="s">
        <v>391</v>
      </c>
      <c r="C882" s="18" t="e">
        <f t="shared" si="26"/>
        <v>#DIV/0!</v>
      </c>
      <c r="D882" s="18" t="e">
        <f t="shared" si="26"/>
        <v>#DIV/0!</v>
      </c>
      <c r="E882" s="18">
        <f t="shared" si="26"/>
        <v>0</v>
      </c>
      <c r="F882" s="18">
        <f t="shared" si="27"/>
        <v>0</v>
      </c>
      <c r="G882" s="18">
        <f t="shared" si="27"/>
        <v>5.8366986907020316E-2</v>
      </c>
      <c r="H882" s="18">
        <f t="shared" si="27"/>
        <v>2.1330197225875255E-2</v>
      </c>
      <c r="I882" s="18">
        <f t="shared" si="27"/>
        <v>3.482109459372313E-2</v>
      </c>
      <c r="J882" s="18">
        <f t="shared" si="27"/>
        <v>0.19247353839873621</v>
      </c>
      <c r="K882" s="18">
        <f t="shared" si="27"/>
        <v>0.26233456837731767</v>
      </c>
      <c r="L882" s="18">
        <f t="shared" si="27"/>
        <v>0.16246340466244841</v>
      </c>
      <c r="M882" s="18">
        <f t="shared" si="27"/>
        <v>7.4686782296069343E-2</v>
      </c>
      <c r="N882" s="18">
        <f t="shared" si="27"/>
        <v>6.9823758610098166E-2</v>
      </c>
      <c r="O882" s="18">
        <f t="shared" si="27"/>
        <v>0.18555227783940623</v>
      </c>
      <c r="P882" s="18">
        <f t="shared" si="27"/>
        <v>0.18792931048409872</v>
      </c>
      <c r="Q882" s="18">
        <f t="shared" si="27"/>
        <v>0.13898076507799045</v>
      </c>
      <c r="R882" s="18">
        <f t="shared" si="27"/>
        <v>0.10894001337326874</v>
      </c>
      <c r="S882" s="18">
        <f t="shared" ref="S882:AB886" si="29">S811/R810</f>
        <v>7.782981029966661E-2</v>
      </c>
      <c r="T882" s="18">
        <f t="shared" si="29"/>
        <v>0.22764033345805706</v>
      </c>
      <c r="U882" s="18">
        <f t="shared" si="29"/>
        <v>0.21278482972460097</v>
      </c>
      <c r="V882" s="18">
        <f t="shared" si="29"/>
        <v>0.15596205364679916</v>
      </c>
      <c r="W882" s="18">
        <f t="shared" si="29"/>
        <v>0.19325913812475184</v>
      </c>
      <c r="X882" s="18">
        <f t="shared" si="29"/>
        <v>0.15405087265202655</v>
      </c>
      <c r="Y882" s="18">
        <f t="shared" si="29"/>
        <v>0.15267683930857998</v>
      </c>
      <c r="Z882" s="18">
        <f t="shared" si="29"/>
        <v>0.22259172123186766</v>
      </c>
      <c r="AA882" s="220">
        <f t="shared" si="29"/>
        <v>0.12600061446244895</v>
      </c>
      <c r="AB882" s="220">
        <f t="shared" si="29"/>
        <v>0.16472723617398702</v>
      </c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</row>
    <row r="883" spans="1:46" ht="15" x14ac:dyDescent="0.25">
      <c r="A883" s="16" t="s">
        <v>392</v>
      </c>
      <c r="B883" s="50"/>
      <c r="C883" s="18" t="e">
        <f t="shared" si="26"/>
        <v>#DIV/0!</v>
      </c>
      <c r="D883" s="18" t="e">
        <f t="shared" si="26"/>
        <v>#DIV/0!</v>
      </c>
      <c r="E883" s="18" t="e">
        <f t="shared" si="26"/>
        <v>#DIV/0!</v>
      </c>
      <c r="F883" s="18" t="e">
        <f t="shared" si="27"/>
        <v>#DIV/0!</v>
      </c>
      <c r="G883" s="18" t="e">
        <f t="shared" si="27"/>
        <v>#DIV/0!</v>
      </c>
      <c r="H883" s="18">
        <f t="shared" si="27"/>
        <v>0.37057060126913866</v>
      </c>
      <c r="I883" s="18">
        <f t="shared" si="27"/>
        <v>0.25319888312947492</v>
      </c>
      <c r="J883" s="18">
        <f t="shared" si="27"/>
        <v>0.72350466193196161</v>
      </c>
      <c r="K883" s="18">
        <f t="shared" si="27"/>
        <v>0.84475163082553029</v>
      </c>
      <c r="L883" s="18">
        <f t="shared" si="27"/>
        <v>0.49866675233719926</v>
      </c>
      <c r="M883" s="18">
        <f t="shared" si="27"/>
        <v>0.52364051960343172</v>
      </c>
      <c r="N883" s="18">
        <f t="shared" si="27"/>
        <v>0.68812596503036716</v>
      </c>
      <c r="O883" s="18">
        <f t="shared" si="27"/>
        <v>0.61920115773591078</v>
      </c>
      <c r="P883" s="18">
        <f t="shared" si="27"/>
        <v>0.91001188391405585</v>
      </c>
      <c r="Q883" s="18">
        <f t="shared" si="27"/>
        <v>0.9433012453495877</v>
      </c>
      <c r="R883" s="18">
        <f t="shared" si="27"/>
        <v>0.86212713371903871</v>
      </c>
      <c r="S883" s="18">
        <f t="shared" si="29"/>
        <v>0.59738460617055655</v>
      </c>
      <c r="T883" s="18">
        <f t="shared" si="29"/>
        <v>0.73262563054447982</v>
      </c>
      <c r="U883" s="18">
        <f t="shared" si="29"/>
        <v>0.95309718178915426</v>
      </c>
      <c r="V883" s="18">
        <f t="shared" si="29"/>
        <v>0.76215483391075078</v>
      </c>
      <c r="W883" s="18">
        <f t="shared" si="29"/>
        <v>0.81818452006608844</v>
      </c>
      <c r="X883" s="18">
        <f t="shared" si="29"/>
        <v>0.77978049669029237</v>
      </c>
      <c r="Y883" s="18">
        <f t="shared" si="29"/>
        <v>0.58048137379577192</v>
      </c>
      <c r="Z883" s="18">
        <f t="shared" si="29"/>
        <v>0.88456878846646125</v>
      </c>
      <c r="AA883" s="220">
        <f t="shared" si="29"/>
        <v>0.701283598919341</v>
      </c>
      <c r="AB883" s="220">
        <f t="shared" si="29"/>
        <v>0.46461303237295304</v>
      </c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</row>
    <row r="884" spans="1:46" s="19" customFormat="1" x14ac:dyDescent="0.2">
      <c r="A884" s="16" t="s">
        <v>393</v>
      </c>
      <c r="B884" s="32"/>
      <c r="C884" s="18" t="e">
        <f t="shared" si="26"/>
        <v>#DIV/0!</v>
      </c>
      <c r="D884" s="18" t="e">
        <f t="shared" si="26"/>
        <v>#DIV/0!</v>
      </c>
      <c r="E884" s="18" t="e">
        <f t="shared" si="26"/>
        <v>#DIV/0!</v>
      </c>
      <c r="F884" s="18" t="e">
        <f t="shared" si="27"/>
        <v>#DIV/0!</v>
      </c>
      <c r="G884" s="18" t="e">
        <f t="shared" si="27"/>
        <v>#DIV/0!</v>
      </c>
      <c r="H884" s="18" t="e">
        <f t="shared" si="27"/>
        <v>#DIV/0!</v>
      </c>
      <c r="I884" s="18">
        <f t="shared" si="27"/>
        <v>1.0249847931244231</v>
      </c>
      <c r="J884" s="18">
        <f t="shared" si="27"/>
        <v>1.1030454773487732</v>
      </c>
      <c r="K884" s="18">
        <f t="shared" si="27"/>
        <v>1.0322187314291462</v>
      </c>
      <c r="L884" s="18">
        <f t="shared" si="27"/>
        <v>0.46346192462901542</v>
      </c>
      <c r="M884" s="18">
        <f t="shared" si="27"/>
        <v>0.8885713143207512</v>
      </c>
      <c r="N884" s="18">
        <f t="shared" si="27"/>
        <v>1.0210443565979308</v>
      </c>
      <c r="O884" s="18">
        <f t="shared" si="27"/>
        <v>0.91683525407346667</v>
      </c>
      <c r="P884" s="18">
        <f t="shared" si="27"/>
        <v>0.96774162877427883</v>
      </c>
      <c r="Q884" s="18">
        <f t="shared" si="27"/>
        <v>0.79054503224291695</v>
      </c>
      <c r="R884" s="18">
        <f t="shared" si="27"/>
        <v>1.0559133051744289</v>
      </c>
      <c r="S884" s="18">
        <f t="shared" si="29"/>
        <v>0.99667503477429087</v>
      </c>
      <c r="T884" s="18">
        <f t="shared" si="29"/>
        <v>0.94658824802343289</v>
      </c>
      <c r="U884" s="18">
        <f t="shared" si="29"/>
        <v>0.93985922061410088</v>
      </c>
      <c r="V884" s="18">
        <f t="shared" si="29"/>
        <v>0.89536121957262305</v>
      </c>
      <c r="W884" s="18">
        <f t="shared" si="29"/>
        <v>0.9836630495194737</v>
      </c>
      <c r="X884" s="18">
        <f t="shared" si="29"/>
        <v>1.1009902132651248</v>
      </c>
      <c r="Y884" s="18">
        <f t="shared" si="29"/>
        <v>1.028362006148636</v>
      </c>
      <c r="Z884" s="18">
        <f t="shared" si="29"/>
        <v>1.0674331597250146</v>
      </c>
      <c r="AA884" s="220">
        <f t="shared" si="29"/>
        <v>0.9098404591042849</v>
      </c>
      <c r="AB884" s="220">
        <f t="shared" si="29"/>
        <v>0.93499016781470545</v>
      </c>
    </row>
    <row r="885" spans="1:46" s="19" customFormat="1" x14ac:dyDescent="0.2">
      <c r="A885" s="16" t="s">
        <v>394</v>
      </c>
      <c r="B885" s="32"/>
      <c r="C885" s="18" t="e">
        <f t="shared" si="26"/>
        <v>#DIV/0!</v>
      </c>
      <c r="D885" s="18" t="e">
        <f t="shared" si="26"/>
        <v>#DIV/0!</v>
      </c>
      <c r="E885" s="18" t="e">
        <f t="shared" si="26"/>
        <v>#DIV/0!</v>
      </c>
      <c r="F885" s="18" t="e">
        <f t="shared" si="27"/>
        <v>#DIV/0!</v>
      </c>
      <c r="G885" s="18" t="e">
        <f t="shared" si="27"/>
        <v>#DIV/0!</v>
      </c>
      <c r="H885" s="18" t="e">
        <f t="shared" si="27"/>
        <v>#DIV/0!</v>
      </c>
      <c r="I885" s="18" t="e">
        <f t="shared" si="27"/>
        <v>#DIV/0!</v>
      </c>
      <c r="J885" s="18">
        <f t="shared" si="27"/>
        <v>1.0230354655739691</v>
      </c>
      <c r="K885" s="18">
        <f t="shared" si="27"/>
        <v>1.0579566222429924</v>
      </c>
      <c r="L885" s="18">
        <f t="shared" si="27"/>
        <v>0.17367803519936365</v>
      </c>
      <c r="M885" s="18">
        <f t="shared" si="27"/>
        <v>0.92214665582688049</v>
      </c>
      <c r="N885" s="18">
        <f t="shared" si="27"/>
        <v>0.73721470874594353</v>
      </c>
      <c r="O885" s="18">
        <f t="shared" si="27"/>
        <v>1.0077917782176788</v>
      </c>
      <c r="P885" s="18">
        <f t="shared" si="27"/>
        <v>0.98004345210299038</v>
      </c>
      <c r="Q885" s="18">
        <f t="shared" si="27"/>
        <v>1.0198196984306773</v>
      </c>
      <c r="R885" s="18">
        <f t="shared" si="27"/>
        <v>0.94678925666886171</v>
      </c>
      <c r="S885" s="18">
        <f t="shared" si="29"/>
        <v>0.94401004327552995</v>
      </c>
      <c r="T885" s="18">
        <f t="shared" si="29"/>
        <v>0.96061095502222049</v>
      </c>
      <c r="U885" s="18">
        <f t="shared" si="29"/>
        <v>0.78739635496044702</v>
      </c>
      <c r="V885" s="18">
        <f t="shared" si="29"/>
        <v>0.98150793599366781</v>
      </c>
      <c r="W885" s="18">
        <f t="shared" si="29"/>
        <v>0.8426895697346426</v>
      </c>
      <c r="X885" s="18">
        <f t="shared" si="29"/>
        <v>0.88295217893034794</v>
      </c>
      <c r="Y885" s="18">
        <f t="shared" si="29"/>
        <v>1.0582077882046683</v>
      </c>
      <c r="Z885" s="18">
        <f t="shared" si="29"/>
        <v>0.8704050670018898</v>
      </c>
      <c r="AA885" s="220">
        <f t="shared" si="29"/>
        <v>0.69882042633420816</v>
      </c>
      <c r="AB885" s="220">
        <f t="shared" si="29"/>
        <v>0.90887416732202586</v>
      </c>
    </row>
    <row r="886" spans="1:46" s="19" customFormat="1" x14ac:dyDescent="0.2">
      <c r="A886" s="16" t="s">
        <v>620</v>
      </c>
      <c r="B886" s="32"/>
      <c r="C886" s="18" t="e">
        <f t="shared" si="26"/>
        <v>#DIV/0!</v>
      </c>
      <c r="D886" s="18" t="e">
        <f t="shared" si="26"/>
        <v>#DIV/0!</v>
      </c>
      <c r="E886" s="18" t="e">
        <f t="shared" si="26"/>
        <v>#DIV/0!</v>
      </c>
      <c r="F886" s="18" t="e">
        <f t="shared" si="27"/>
        <v>#DIV/0!</v>
      </c>
      <c r="G886" s="18" t="e">
        <f t="shared" si="27"/>
        <v>#DIV/0!</v>
      </c>
      <c r="H886" s="18" t="e">
        <f t="shared" si="27"/>
        <v>#DIV/0!</v>
      </c>
      <c r="I886" s="18" t="e">
        <f t="shared" si="27"/>
        <v>#DIV/0!</v>
      </c>
      <c r="J886" s="18" t="e">
        <f t="shared" si="27"/>
        <v>#DIV/0!</v>
      </c>
      <c r="K886" s="18">
        <f t="shared" si="27"/>
        <v>1.0241504907048233</v>
      </c>
      <c r="L886" s="18">
        <f t="shared" si="27"/>
        <v>1.0197710923203129</v>
      </c>
      <c r="M886" s="18">
        <f t="shared" si="27"/>
        <v>1.1217910550301142</v>
      </c>
      <c r="N886" s="18">
        <f t="shared" si="27"/>
        <v>1.0136441365116604</v>
      </c>
      <c r="O886" s="18">
        <f t="shared" si="27"/>
        <v>1.020418134520358</v>
      </c>
      <c r="P886" s="18">
        <f t="shared" si="27"/>
        <v>0.90787071913252659</v>
      </c>
      <c r="Q886" s="18">
        <f t="shared" si="27"/>
        <v>1.1567927341713955</v>
      </c>
      <c r="R886" s="18">
        <f t="shared" si="27"/>
        <v>0.92573569283533863</v>
      </c>
      <c r="S886" s="18">
        <f t="shared" si="29"/>
        <v>0.92898102686134321</v>
      </c>
      <c r="T886" s="18">
        <f t="shared" si="29"/>
        <v>0.99072847147588194</v>
      </c>
      <c r="U886" s="18">
        <f t="shared" si="29"/>
        <v>0.91993114709589319</v>
      </c>
      <c r="V886" s="18">
        <f t="shared" si="29"/>
        <v>0.77263598005789991</v>
      </c>
      <c r="W886" s="18">
        <f t="shared" si="29"/>
        <v>0.93793862750709123</v>
      </c>
      <c r="X886" s="18">
        <f t="shared" si="29"/>
        <v>0.91785036193539693</v>
      </c>
      <c r="Y886" s="18">
        <f t="shared" si="29"/>
        <v>0.4498547150555568</v>
      </c>
      <c r="Z886" s="18">
        <f t="shared" si="29"/>
        <v>0.91312837816189418</v>
      </c>
      <c r="AA886" s="220">
        <f t="shared" si="29"/>
        <v>0.92041019279474856</v>
      </c>
      <c r="AB886" s="220">
        <f t="shared" si="29"/>
        <v>1.013054742008503</v>
      </c>
    </row>
    <row r="887" spans="1:46" s="19" customFormat="1" x14ac:dyDescent="0.2">
      <c r="A887" s="16" t="s">
        <v>514</v>
      </c>
      <c r="B887" s="32"/>
      <c r="C887" s="7"/>
      <c r="D887" s="7"/>
      <c r="E887" s="7"/>
      <c r="F887" s="7"/>
      <c r="G887" s="7"/>
      <c r="H887" s="7"/>
      <c r="I887" s="7"/>
      <c r="J887" s="7"/>
      <c r="K887" s="7"/>
      <c r="L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46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218"/>
      <c r="AB888" s="218"/>
    </row>
    <row r="889" spans="1:46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224"/>
      <c r="AB889" s="224"/>
    </row>
    <row r="890" spans="1:46" ht="15" x14ac:dyDescent="0.25">
      <c r="H890" s="56"/>
      <c r="I890" s="56"/>
      <c r="J890" s="56"/>
      <c r="K890" s="56"/>
      <c r="L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</row>
    <row r="891" spans="1:46" ht="15" x14ac:dyDescent="0.25">
      <c r="A891" s="49" t="s">
        <v>822</v>
      </c>
      <c r="H891" s="56"/>
      <c r="I891" s="56"/>
      <c r="J891" s="56"/>
      <c r="K891" s="56"/>
      <c r="L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</row>
    <row r="892" spans="1:46" ht="15" x14ac:dyDescent="0.25">
      <c r="A892" s="16" t="s">
        <v>826</v>
      </c>
      <c r="H892" s="56"/>
      <c r="I892" s="56"/>
      <c r="J892" s="56"/>
      <c r="K892" s="56"/>
      <c r="L892" s="56"/>
      <c r="M892" s="7">
        <v>5</v>
      </c>
      <c r="N892" s="17">
        <v>11</v>
      </c>
      <c r="O892" s="17">
        <v>8</v>
      </c>
      <c r="P892" s="17">
        <v>6</v>
      </c>
      <c r="Q892" s="17">
        <v>10</v>
      </c>
      <c r="R892" s="17">
        <v>6</v>
      </c>
      <c r="S892" s="17">
        <v>5</v>
      </c>
      <c r="T892" s="17">
        <v>8</v>
      </c>
      <c r="U892" s="17">
        <v>3</v>
      </c>
      <c r="V892" s="17">
        <v>5</v>
      </c>
      <c r="W892" s="17">
        <v>2</v>
      </c>
      <c r="X892" s="17">
        <v>8</v>
      </c>
      <c r="Y892" s="17">
        <v>5</v>
      </c>
      <c r="Z892" s="17">
        <v>6</v>
      </c>
      <c r="AA892" s="218">
        <v>4</v>
      </c>
      <c r="AB892" s="218">
        <v>1</v>
      </c>
    </row>
    <row r="893" spans="1:46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17">
        <v>-31475.37</v>
      </c>
      <c r="N893" s="19">
        <v>-59920.38</v>
      </c>
      <c r="O893" s="19">
        <v>-27377.3</v>
      </c>
      <c r="P893" s="19">
        <v>-22606.78</v>
      </c>
      <c r="Q893" s="19">
        <v>-39866.379999999997</v>
      </c>
      <c r="R893" s="19">
        <v>-22404.26</v>
      </c>
      <c r="S893" s="19">
        <v>-24269.89</v>
      </c>
      <c r="T893" s="19">
        <v>-30927.71</v>
      </c>
      <c r="U893" s="19">
        <v>-8496.43</v>
      </c>
      <c r="V893" s="19">
        <v>-15756.69</v>
      </c>
      <c r="W893" s="19">
        <v>-6371.1</v>
      </c>
      <c r="X893" s="19">
        <v>-28879.4</v>
      </c>
      <c r="Y893" s="19">
        <v>-16217.12</v>
      </c>
      <c r="Z893" s="19">
        <v>-23178.92</v>
      </c>
      <c r="AA893" s="224">
        <v>-16755.28</v>
      </c>
      <c r="AB893" s="224">
        <v>-2650</v>
      </c>
    </row>
    <row r="894" spans="1:46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17">
        <v>2</v>
      </c>
      <c r="N894" s="17">
        <v>3</v>
      </c>
      <c r="O894" s="17">
        <v>3</v>
      </c>
      <c r="P894" s="17">
        <v>4</v>
      </c>
      <c r="Q894" s="17">
        <v>1</v>
      </c>
      <c r="R894" s="17">
        <v>1</v>
      </c>
      <c r="S894" s="17">
        <v>0</v>
      </c>
      <c r="T894" s="17">
        <v>1</v>
      </c>
      <c r="U894" s="17">
        <v>0</v>
      </c>
      <c r="V894" s="17">
        <v>0</v>
      </c>
      <c r="W894" s="17">
        <v>3</v>
      </c>
      <c r="X894" s="17">
        <v>2</v>
      </c>
      <c r="Y894" s="17">
        <v>0</v>
      </c>
      <c r="Z894" s="17">
        <v>0</v>
      </c>
      <c r="AA894" s="218">
        <v>0</v>
      </c>
      <c r="AB894" s="218">
        <v>0</v>
      </c>
    </row>
    <row r="895" spans="1:46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17" t="s">
        <v>1</v>
      </c>
      <c r="N895" s="17">
        <v>10</v>
      </c>
      <c r="O895" s="17">
        <v>1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111</v>
      </c>
      <c r="X895" s="17">
        <v>121</v>
      </c>
      <c r="Y895" s="17">
        <v>119</v>
      </c>
      <c r="Z895" s="17">
        <v>98</v>
      </c>
      <c r="AA895" s="218">
        <v>115</v>
      </c>
      <c r="AB895" s="218">
        <v>125</v>
      </c>
    </row>
    <row r="896" spans="1:46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17">
        <v>2</v>
      </c>
      <c r="N896" s="17">
        <v>2</v>
      </c>
      <c r="O896" s="17">
        <v>3</v>
      </c>
      <c r="P896" s="17">
        <v>1</v>
      </c>
      <c r="Q896" s="17">
        <v>1</v>
      </c>
      <c r="R896" s="17">
        <v>1</v>
      </c>
      <c r="S896" s="17">
        <v>2</v>
      </c>
      <c r="T896" s="17">
        <v>1</v>
      </c>
      <c r="U896" s="17">
        <v>1</v>
      </c>
      <c r="V896" s="17">
        <v>3</v>
      </c>
      <c r="W896" s="17">
        <v>2</v>
      </c>
      <c r="X896" s="17">
        <v>3</v>
      </c>
      <c r="Y896" s="17">
        <v>5</v>
      </c>
      <c r="Z896" s="17">
        <v>3</v>
      </c>
      <c r="AA896" s="218">
        <v>3</v>
      </c>
      <c r="AB896" s="218">
        <v>2</v>
      </c>
    </row>
    <row r="897" spans="1:28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</row>
    <row r="898" spans="1:28" ht="15" x14ac:dyDescent="0.25">
      <c r="A898" s="49" t="s">
        <v>400</v>
      </c>
      <c r="B898" s="50"/>
      <c r="H898" s="56"/>
      <c r="I898" s="56"/>
      <c r="J898" s="56"/>
      <c r="K898" s="56"/>
      <c r="L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</row>
    <row r="899" spans="1:28" s="19" customFormat="1" x14ac:dyDescent="0.2">
      <c r="A899" s="60" t="s">
        <v>723</v>
      </c>
      <c r="B899" s="32"/>
      <c r="C899" s="19">
        <v>2925.28</v>
      </c>
      <c r="D899" s="19">
        <v>612200.16</v>
      </c>
      <c r="E899" s="19">
        <v>2873135.75</v>
      </c>
      <c r="F899" s="19">
        <v>4857535.8</v>
      </c>
      <c r="G899" s="19">
        <v>6512456.2000000002</v>
      </c>
      <c r="H899" s="19">
        <v>7430273.3600000003</v>
      </c>
      <c r="I899" s="19">
        <v>8246284.6200000001</v>
      </c>
      <c r="J899" s="19">
        <v>9465898.3499999996</v>
      </c>
      <c r="K899" s="19">
        <v>10626161.83</v>
      </c>
      <c r="L899" s="19">
        <v>9698379.2799999993</v>
      </c>
      <c r="M899" s="19">
        <v>12571695.199999999</v>
      </c>
      <c r="N899" s="19">
        <v>12559692.25</v>
      </c>
      <c r="O899" s="19">
        <v>10992895.33</v>
      </c>
      <c r="P899" s="19">
        <v>12523092.720000001</v>
      </c>
      <c r="Q899" s="19">
        <v>13482901.9</v>
      </c>
      <c r="R899" s="19">
        <v>13096231.33</v>
      </c>
      <c r="S899" s="19">
        <v>15404458.939999999</v>
      </c>
      <c r="T899" s="19">
        <v>15417336.35</v>
      </c>
      <c r="U899" s="19">
        <v>15011018.960000001</v>
      </c>
      <c r="V899" s="19">
        <v>15655299.119999999</v>
      </c>
      <c r="W899" s="19">
        <v>15956687.060000001</v>
      </c>
      <c r="X899" s="19">
        <v>16800054.379999999</v>
      </c>
      <c r="Y899" s="19">
        <v>18230175.32</v>
      </c>
      <c r="Z899" s="19">
        <v>16948386.52</v>
      </c>
      <c r="AA899" s="224">
        <v>16951349.960000001</v>
      </c>
      <c r="AB899" s="224">
        <v>17297887.07</v>
      </c>
    </row>
    <row r="900" spans="1:28" s="17" customFormat="1" x14ac:dyDescent="0.2">
      <c r="A900" s="60" t="s">
        <v>724</v>
      </c>
      <c r="B900" s="37"/>
      <c r="C900" s="19">
        <v>0</v>
      </c>
      <c r="D900" s="19">
        <v>-10274.32</v>
      </c>
      <c r="E900" s="19">
        <v>-19735.21</v>
      </c>
      <c r="F900" s="19">
        <v>-37450.51</v>
      </c>
      <c r="G900" s="19">
        <v>-100890.83</v>
      </c>
      <c r="H900" s="19">
        <v>-99978.51</v>
      </c>
      <c r="I900" s="19">
        <v>-108215.47</v>
      </c>
      <c r="J900" s="19">
        <v>-135519.26</v>
      </c>
      <c r="K900" s="19">
        <v>-157547.18</v>
      </c>
      <c r="L900" s="19">
        <v>-93703.55</v>
      </c>
      <c r="M900" s="19">
        <v>-169091.11</v>
      </c>
      <c r="N900" s="19">
        <v>-465270.6</v>
      </c>
      <c r="O900" s="19">
        <v>-179158.17</v>
      </c>
      <c r="P900" s="19">
        <v>-141956.24</v>
      </c>
      <c r="Q900" s="19">
        <v>-196203.36</v>
      </c>
      <c r="R900" s="19">
        <v>-134818.26999999999</v>
      </c>
      <c r="S900" s="19">
        <v>-150860.62</v>
      </c>
      <c r="T900" s="19">
        <v>-106329.28</v>
      </c>
      <c r="U900" s="19">
        <v>-109006.76</v>
      </c>
      <c r="V900" s="19">
        <v>-88305.49</v>
      </c>
      <c r="W900" s="19">
        <v>-113304.61</v>
      </c>
      <c r="X900" s="19">
        <v>-166875.93</v>
      </c>
      <c r="Y900" s="19">
        <v>-134365.95000000001</v>
      </c>
      <c r="Z900" s="19">
        <v>-142595.32</v>
      </c>
      <c r="AA900" s="224">
        <v>-178099.91</v>
      </c>
      <c r="AB900" s="224">
        <v>-117900.38</v>
      </c>
    </row>
    <row r="901" spans="1:28" s="19" customFormat="1" x14ac:dyDescent="0.2">
      <c r="A901" s="28" t="s">
        <v>401</v>
      </c>
      <c r="B901" s="32"/>
      <c r="C901" s="19">
        <v>2925.28</v>
      </c>
      <c r="D901" s="19">
        <v>601925.84</v>
      </c>
      <c r="E901" s="19">
        <v>2853400.54</v>
      </c>
      <c r="F901" s="19">
        <v>4820085.29</v>
      </c>
      <c r="G901" s="19">
        <v>6411565.3700000001</v>
      </c>
      <c r="H901" s="19">
        <v>7330294.8499999996</v>
      </c>
      <c r="I901" s="19">
        <v>8138069.1500000004</v>
      </c>
      <c r="J901" s="19">
        <v>9330379.0899999999</v>
      </c>
      <c r="K901" s="19">
        <v>10468614.65</v>
      </c>
      <c r="L901" s="19">
        <v>9604675.7300000004</v>
      </c>
      <c r="M901" s="19">
        <v>12402604.09</v>
      </c>
      <c r="N901" s="19">
        <v>12094421.65</v>
      </c>
      <c r="O901" s="19">
        <v>10813737.16</v>
      </c>
      <c r="P901" s="19">
        <v>12381136.48</v>
      </c>
      <c r="Q901" s="19">
        <v>13286698.539999999</v>
      </c>
      <c r="R901" s="19">
        <v>12961413.060000001</v>
      </c>
      <c r="S901" s="19">
        <v>15253598.32</v>
      </c>
      <c r="T901" s="19">
        <v>15311007.07</v>
      </c>
      <c r="U901" s="19">
        <v>14902012.199999999</v>
      </c>
      <c r="V901" s="19">
        <v>15566993.630000001</v>
      </c>
      <c r="W901" s="19">
        <v>15843382.449999999</v>
      </c>
      <c r="X901" s="19">
        <v>16633178.449999999</v>
      </c>
      <c r="Y901" s="19">
        <v>18095809.370000001</v>
      </c>
      <c r="Z901" s="19">
        <v>16805791.199999999</v>
      </c>
      <c r="AA901" s="224">
        <v>16773250.050000001</v>
      </c>
      <c r="AB901" s="224">
        <v>17179986.690000001</v>
      </c>
    </row>
    <row r="902" spans="1:28" s="19" customFormat="1" x14ac:dyDescent="0.2">
      <c r="A902" s="28" t="s">
        <v>402</v>
      </c>
      <c r="B902" s="32"/>
      <c r="C902" s="19">
        <v>154</v>
      </c>
      <c r="D902" s="19">
        <v>549</v>
      </c>
      <c r="E902" s="19">
        <v>797</v>
      </c>
      <c r="F902" s="19">
        <v>899</v>
      </c>
      <c r="G902" s="19">
        <v>965</v>
      </c>
      <c r="H902" s="19">
        <v>958</v>
      </c>
      <c r="I902" s="19">
        <v>959</v>
      </c>
      <c r="J902" s="19">
        <v>958</v>
      </c>
      <c r="K902" s="19">
        <v>964</v>
      </c>
      <c r="L902" s="19">
        <v>890</v>
      </c>
      <c r="M902" s="19">
        <v>969</v>
      </c>
      <c r="N902" s="19">
        <v>933</v>
      </c>
      <c r="O902" s="19">
        <v>836</v>
      </c>
      <c r="P902" s="19">
        <v>878</v>
      </c>
      <c r="Q902" s="19">
        <v>914</v>
      </c>
      <c r="R902" s="19">
        <v>881</v>
      </c>
      <c r="S902" s="19">
        <v>964</v>
      </c>
      <c r="T902" s="19">
        <v>950</v>
      </c>
      <c r="U902" s="19">
        <v>935</v>
      </c>
      <c r="V902" s="19">
        <v>946</v>
      </c>
      <c r="W902" s="19">
        <v>921</v>
      </c>
      <c r="X902" s="19">
        <v>934</v>
      </c>
      <c r="Y902" s="19">
        <v>980</v>
      </c>
      <c r="Z902" s="19">
        <v>944</v>
      </c>
      <c r="AA902" s="224">
        <v>890</v>
      </c>
      <c r="AB902" s="224">
        <v>895</v>
      </c>
    </row>
    <row r="903" spans="1:28" s="71" customFormat="1" x14ac:dyDescent="0.2">
      <c r="A903" s="131" t="s">
        <v>867</v>
      </c>
      <c r="B903" s="132"/>
      <c r="D903" s="71">
        <f>D901/C189</f>
        <v>0.97790770786616366</v>
      </c>
      <c r="E903" s="71">
        <f t="shared" ref="E903:N903" si="30">E901/D189</f>
        <v>0.68227091902819881</v>
      </c>
      <c r="F903" s="71">
        <f t="shared" si="30"/>
        <v>0.58346404562856979</v>
      </c>
      <c r="G903" s="71">
        <f t="shared" si="30"/>
        <v>0.56744689505044243</v>
      </c>
      <c r="H903" s="71">
        <f t="shared" si="30"/>
        <v>0.55798180381413287</v>
      </c>
      <c r="I903" s="71">
        <f t="shared" si="30"/>
        <v>0.51267042890781989</v>
      </c>
      <c r="J903" s="71">
        <f t="shared" si="30"/>
        <v>0.52370338240349712</v>
      </c>
      <c r="K903" s="71">
        <f t="shared" si="30"/>
        <v>0.52361708310732413</v>
      </c>
      <c r="L903" s="71">
        <f t="shared" si="30"/>
        <v>0.44590351398697436</v>
      </c>
      <c r="M903" s="71">
        <f t="shared" si="30"/>
        <v>0.54816943124897555</v>
      </c>
      <c r="N903" s="71">
        <f t="shared" si="30"/>
        <v>0.4717469127028413</v>
      </c>
      <c r="O903" s="71">
        <f>O901/N189</f>
        <v>0.43191109467804911</v>
      </c>
      <c r="P903" s="71">
        <f t="shared" ref="P903" si="31">P901/O189</f>
        <v>0.48537661299355378</v>
      </c>
      <c r="Q903" s="71">
        <f t="shared" ref="Q903" si="32">Q901/P189</f>
        <v>0.48572224145367754</v>
      </c>
      <c r="R903" s="71">
        <f t="shared" ref="R903" si="33">R901/Q189</f>
        <v>0.45537153899600202</v>
      </c>
      <c r="S903" s="71">
        <f t="shared" ref="S903" si="34">S901/R189</f>
        <v>0.50292403012893117</v>
      </c>
      <c r="T903" s="71">
        <f t="shared" ref="T903" si="35">T901/S189</f>
        <v>0.48359475572224697</v>
      </c>
      <c r="U903" s="71">
        <f t="shared" ref="U903" si="36">U901/T189</f>
        <v>0.45883208747607185</v>
      </c>
      <c r="V903" s="71">
        <f t="shared" ref="V903:AB903" si="37">V901/U189</f>
        <v>0.46782790381263106</v>
      </c>
      <c r="W903" s="71">
        <f t="shared" si="37"/>
        <v>0.46396314852542347</v>
      </c>
      <c r="X903" s="71">
        <f t="shared" si="37"/>
        <v>0.46539373601844225</v>
      </c>
      <c r="Y903" s="71">
        <f t="shared" si="37"/>
        <v>0.49319715432110339</v>
      </c>
      <c r="Z903" s="71">
        <f t="shared" si="37"/>
        <v>0.42888836716605333</v>
      </c>
      <c r="AA903" s="71">
        <f t="shared" si="37"/>
        <v>0.44460227965589416</v>
      </c>
      <c r="AB903" s="71">
        <f t="shared" si="37"/>
        <v>0.46615618631940864</v>
      </c>
    </row>
    <row r="904" spans="1:28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226"/>
      <c r="AB904" s="226"/>
    </row>
    <row r="905" spans="1:28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226"/>
      <c r="AB905" s="226"/>
    </row>
    <row r="906" spans="1:28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226"/>
      <c r="AB906" s="226"/>
    </row>
    <row r="907" spans="1:28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226"/>
      <c r="AB907" s="226"/>
    </row>
    <row r="908" spans="1:28" s="17" customFormat="1" x14ac:dyDescent="0.2">
      <c r="A908" s="36" t="s">
        <v>407</v>
      </c>
      <c r="B908" s="37"/>
      <c r="M908" s="110"/>
      <c r="N908" s="110"/>
      <c r="O908" s="110"/>
      <c r="P908" s="110"/>
      <c r="Q908" s="110"/>
      <c r="R908" s="110"/>
      <c r="S908" s="110"/>
      <c r="T908" s="110"/>
      <c r="U908" s="110"/>
      <c r="V908" s="110"/>
      <c r="W908" s="110"/>
      <c r="X908" s="110"/>
      <c r="Y908" s="110"/>
      <c r="Z908" s="110"/>
      <c r="AA908" s="110"/>
      <c r="AB908" s="110"/>
    </row>
    <row r="909" spans="1:28" s="17" customFormat="1" x14ac:dyDescent="0.2">
      <c r="A909" s="36" t="s">
        <v>408</v>
      </c>
      <c r="B909" s="37"/>
      <c r="M909" s="110"/>
      <c r="N909" s="110"/>
      <c r="O909" s="110"/>
      <c r="P909" s="110"/>
      <c r="Q909" s="110"/>
      <c r="R909" s="110"/>
      <c r="S909" s="110"/>
      <c r="T909" s="110"/>
      <c r="U909" s="110"/>
      <c r="V909" s="110"/>
      <c r="W909" s="110"/>
      <c r="X909" s="110"/>
      <c r="Y909" s="110"/>
      <c r="Z909" s="110"/>
      <c r="AA909" s="110"/>
      <c r="AB909" s="110"/>
    </row>
    <row r="910" spans="1:28" s="17" customFormat="1" x14ac:dyDescent="0.2">
      <c r="A910" s="36" t="s">
        <v>409</v>
      </c>
      <c r="B910" s="37"/>
      <c r="M910" s="110"/>
      <c r="N910" s="110"/>
      <c r="O910" s="110"/>
      <c r="P910" s="110"/>
      <c r="Q910" s="110"/>
      <c r="R910" s="110"/>
      <c r="S910" s="110"/>
      <c r="T910" s="110"/>
      <c r="U910" s="110"/>
      <c r="V910" s="110"/>
      <c r="W910" s="110"/>
      <c r="X910" s="110"/>
      <c r="Y910" s="110"/>
      <c r="Z910" s="110"/>
      <c r="AA910" s="110"/>
      <c r="AB910" s="110"/>
    </row>
    <row r="911" spans="1:28" s="17" customFormat="1" x14ac:dyDescent="0.2">
      <c r="A911" s="36"/>
      <c r="B911" s="37"/>
      <c r="AA911" s="218"/>
      <c r="AB911" s="218"/>
    </row>
    <row r="912" spans="1:28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46" s="17" customFormat="1" x14ac:dyDescent="0.2">
      <c r="A913" s="28" t="s">
        <v>412</v>
      </c>
      <c r="B913" s="37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4372.79</v>
      </c>
      <c r="Q913" s="19">
        <v>12826.16</v>
      </c>
      <c r="R913" s="19">
        <v>4380.83</v>
      </c>
      <c r="S913" s="19">
        <v>4237.75</v>
      </c>
      <c r="T913" s="19">
        <v>4196.79</v>
      </c>
      <c r="U913" s="19">
        <v>4112.5200000000004</v>
      </c>
      <c r="V913" s="19">
        <v>4607.13</v>
      </c>
      <c r="W913" s="19">
        <v>13141.9</v>
      </c>
      <c r="X913" s="19">
        <v>12975.04</v>
      </c>
      <c r="Y913" s="19">
        <v>27827.69</v>
      </c>
      <c r="Z913" s="19">
        <v>27110.95</v>
      </c>
      <c r="AA913" s="224">
        <v>27175.01</v>
      </c>
      <c r="AB913" s="224">
        <v>45097.64</v>
      </c>
    </row>
    <row r="914" spans="1:46" s="19" customFormat="1" x14ac:dyDescent="0.2">
      <c r="A914" s="36" t="s">
        <v>413</v>
      </c>
      <c r="B914" s="32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1</v>
      </c>
      <c r="Q914" s="17">
        <v>2</v>
      </c>
      <c r="R914" s="17">
        <v>1</v>
      </c>
      <c r="S914" s="17">
        <v>1</v>
      </c>
      <c r="T914" s="17">
        <v>1</v>
      </c>
      <c r="U914" s="17">
        <v>1</v>
      </c>
      <c r="V914" s="17">
        <v>2</v>
      </c>
      <c r="W914" s="17">
        <v>4</v>
      </c>
      <c r="X914" s="17">
        <v>4</v>
      </c>
      <c r="Y914" s="17">
        <v>6</v>
      </c>
      <c r="Z914" s="17">
        <v>6</v>
      </c>
      <c r="AA914" s="218">
        <v>6</v>
      </c>
      <c r="AB914" s="218">
        <v>10</v>
      </c>
    </row>
    <row r="915" spans="1:46" ht="15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579.20000000000005</v>
      </c>
      <c r="W915" s="19">
        <v>4152.29</v>
      </c>
      <c r="X915" s="19">
        <v>0</v>
      </c>
      <c r="Y915" s="19">
        <v>485.78</v>
      </c>
      <c r="Z915" s="19">
        <v>9944.3700000000008</v>
      </c>
      <c r="AA915" s="224">
        <v>9904.52</v>
      </c>
      <c r="AB915" s="224">
        <v>20120.400000000001</v>
      </c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</row>
    <row r="916" spans="1:46" ht="18" x14ac:dyDescent="0.25">
      <c r="A916" s="28" t="s">
        <v>415</v>
      </c>
      <c r="B916" s="51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3557.96</v>
      </c>
      <c r="Y916" s="19">
        <v>9813.24</v>
      </c>
      <c r="Z916" s="19">
        <v>0</v>
      </c>
      <c r="AA916" s="224">
        <v>0</v>
      </c>
      <c r="AB916" s="224">
        <v>0</v>
      </c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</row>
    <row r="917" spans="1:46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0</v>
      </c>
      <c r="W917" s="19">
        <v>0</v>
      </c>
      <c r="X917" s="19">
        <v>0</v>
      </c>
      <c r="Y917" s="19">
        <v>0</v>
      </c>
      <c r="Z917" s="19">
        <v>0</v>
      </c>
      <c r="AA917" s="224">
        <v>0</v>
      </c>
      <c r="AB917" s="224">
        <v>0</v>
      </c>
    </row>
    <row r="918" spans="1:46" s="19" customFormat="1" x14ac:dyDescent="0.2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5046.05</v>
      </c>
      <c r="X918" s="19">
        <v>0</v>
      </c>
      <c r="Y918" s="19">
        <v>0</v>
      </c>
      <c r="Z918" s="19">
        <v>0</v>
      </c>
      <c r="AA918" s="224">
        <v>5232.0200000000004</v>
      </c>
      <c r="AB918" s="224">
        <v>0</v>
      </c>
    </row>
    <row r="919" spans="1:46" s="19" customFormat="1" x14ac:dyDescent="0.2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5050.21</v>
      </c>
      <c r="Y919" s="19">
        <v>4954.62</v>
      </c>
      <c r="Z919" s="19">
        <v>0</v>
      </c>
      <c r="AA919" s="224">
        <v>0</v>
      </c>
      <c r="AB919" s="224">
        <v>5236.1899999999996</v>
      </c>
    </row>
    <row r="920" spans="1:46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8390.2800000000007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4858.5200000000004</v>
      </c>
      <c r="AA920" s="224">
        <v>0</v>
      </c>
      <c r="AB920" s="224">
        <v>2741.83</v>
      </c>
    </row>
    <row r="921" spans="1:46" s="19" customFormat="1" x14ac:dyDescent="0.2">
      <c r="A921" s="36" t="s">
        <v>421</v>
      </c>
      <c r="B921" s="32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1</v>
      </c>
      <c r="W921" s="17">
        <v>2</v>
      </c>
      <c r="X921" s="17">
        <v>0</v>
      </c>
      <c r="Y921" s="17">
        <v>1</v>
      </c>
      <c r="Z921" s="17">
        <v>2</v>
      </c>
      <c r="AA921" s="218">
        <v>2</v>
      </c>
      <c r="AB921" s="218">
        <v>3</v>
      </c>
    </row>
    <row r="922" spans="1:46" s="19" customFormat="1" x14ac:dyDescent="0.2">
      <c r="A922" s="36" t="s">
        <v>422</v>
      </c>
      <c r="B922" s="32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1</v>
      </c>
      <c r="Y922" s="17">
        <v>1</v>
      </c>
      <c r="Z922" s="17">
        <v>0</v>
      </c>
      <c r="AA922" s="218">
        <v>0</v>
      </c>
      <c r="AB922" s="218">
        <v>0</v>
      </c>
    </row>
    <row r="923" spans="1:46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0</v>
      </c>
      <c r="S923" s="17">
        <v>0</v>
      </c>
      <c r="T923" s="17">
        <v>0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7">
        <v>0</v>
      </c>
      <c r="AA923" s="218">
        <v>0</v>
      </c>
      <c r="AB923" s="218">
        <v>0</v>
      </c>
    </row>
    <row r="924" spans="1:46" s="19" customFormat="1" x14ac:dyDescent="0.2">
      <c r="A924" s="36" t="s">
        <v>424</v>
      </c>
      <c r="B924" s="32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0</v>
      </c>
      <c r="U924" s="17">
        <v>0</v>
      </c>
      <c r="V924" s="17">
        <v>0</v>
      </c>
      <c r="W924" s="17">
        <v>1</v>
      </c>
      <c r="X924" s="17">
        <v>0</v>
      </c>
      <c r="Y924" s="17">
        <v>0</v>
      </c>
      <c r="Z924" s="17">
        <v>0</v>
      </c>
      <c r="AA924" s="218">
        <v>1</v>
      </c>
      <c r="AB924" s="218">
        <v>0</v>
      </c>
    </row>
    <row r="925" spans="1:46" s="19" customFormat="1" x14ac:dyDescent="0.2">
      <c r="A925" s="36" t="s">
        <v>425</v>
      </c>
      <c r="B925" s="32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1</v>
      </c>
      <c r="Y925" s="17">
        <v>1</v>
      </c>
      <c r="Z925" s="17">
        <v>0</v>
      </c>
      <c r="AA925" s="218">
        <v>0</v>
      </c>
      <c r="AB925" s="218">
        <v>1</v>
      </c>
    </row>
    <row r="926" spans="1:46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1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218">
        <v>0</v>
      </c>
      <c r="AB926" s="218">
        <v>1</v>
      </c>
    </row>
    <row r="927" spans="1:46" s="19" customFormat="1" x14ac:dyDescent="0.2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4372.79</v>
      </c>
      <c r="Q927" s="19">
        <v>4435.88</v>
      </c>
      <c r="R927" s="19">
        <v>4380.83</v>
      </c>
      <c r="S927" s="19">
        <v>4237.75</v>
      </c>
      <c r="T927" s="19">
        <v>4196.79</v>
      </c>
      <c r="U927" s="19">
        <v>4112.5200000000004</v>
      </c>
      <c r="V927" s="19">
        <v>4607.13</v>
      </c>
      <c r="W927" s="19">
        <v>8095.85</v>
      </c>
      <c r="X927" s="19">
        <v>4366.87</v>
      </c>
      <c r="Y927" s="19">
        <v>13059.83</v>
      </c>
      <c r="Z927" s="19">
        <v>22252.43</v>
      </c>
      <c r="AA927" s="224">
        <v>21942.99</v>
      </c>
      <c r="AB927" s="224">
        <v>37119.620000000003</v>
      </c>
    </row>
    <row r="928" spans="1:46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</row>
    <row r="929" spans="1:28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s="19" customFormat="1" x14ac:dyDescent="0.2">
      <c r="A930" s="28" t="s">
        <v>430</v>
      </c>
      <c r="B930" s="32"/>
      <c r="C930" s="19">
        <v>9.16</v>
      </c>
      <c r="D930" s="19">
        <v>18.260000000000002</v>
      </c>
      <c r="E930" s="19">
        <v>2343.09</v>
      </c>
      <c r="F930" s="19">
        <v>20835.98</v>
      </c>
      <c r="G930" s="19">
        <v>69011.820000000007</v>
      </c>
      <c r="H930" s="19">
        <v>71833.94</v>
      </c>
      <c r="I930" s="19">
        <v>47677.94</v>
      </c>
      <c r="J930" s="19">
        <v>154854.54999999999</v>
      </c>
      <c r="K930" s="19">
        <v>122199.26</v>
      </c>
      <c r="L930" s="19">
        <v>70496.58</v>
      </c>
      <c r="M930" s="19">
        <v>204647.16</v>
      </c>
      <c r="N930" s="19">
        <v>163056.76</v>
      </c>
      <c r="O930" s="19">
        <v>173296.19</v>
      </c>
      <c r="P930" s="19">
        <v>173889.44</v>
      </c>
      <c r="Q930" s="19">
        <v>179712.92</v>
      </c>
      <c r="R930" s="19">
        <v>187985.3</v>
      </c>
      <c r="S930" s="19">
        <v>210133.16</v>
      </c>
      <c r="T930" s="19">
        <v>220332.04</v>
      </c>
      <c r="U930" s="19">
        <v>238804.68</v>
      </c>
      <c r="V930" s="19">
        <v>253758.76</v>
      </c>
      <c r="W930" s="19">
        <v>263446.17</v>
      </c>
      <c r="X930" s="19">
        <v>279852.94</v>
      </c>
      <c r="Y930" s="19">
        <v>294998.71999999997</v>
      </c>
      <c r="Z930" s="19">
        <v>307665.78999999998</v>
      </c>
      <c r="AA930" s="224">
        <v>313144.88</v>
      </c>
      <c r="AB930" s="224">
        <v>305608.11</v>
      </c>
    </row>
    <row r="931" spans="1:28" s="19" customFormat="1" x14ac:dyDescent="0.2">
      <c r="A931" s="28" t="s">
        <v>846</v>
      </c>
      <c r="B931" s="32"/>
      <c r="O931" s="17">
        <v>5043</v>
      </c>
      <c r="P931" s="17">
        <v>5127</v>
      </c>
      <c r="Q931" s="17">
        <v>5406</v>
      </c>
      <c r="R931" s="17">
        <v>5625</v>
      </c>
      <c r="S931" s="17">
        <v>5803</v>
      </c>
      <c r="T931" s="17">
        <v>6106</v>
      </c>
      <c r="U931" s="17">
        <v>6388</v>
      </c>
      <c r="V931" s="17">
        <v>6761</v>
      </c>
      <c r="W931" s="17">
        <v>6911</v>
      </c>
      <c r="X931" s="17">
        <v>7206</v>
      </c>
      <c r="Y931" s="17">
        <v>7462</v>
      </c>
      <c r="Z931" s="17">
        <v>7732</v>
      </c>
      <c r="AA931" s="218">
        <v>7796</v>
      </c>
      <c r="AB931" s="218">
        <v>7829</v>
      </c>
    </row>
    <row r="932" spans="1:28" s="19" customFormat="1" x14ac:dyDescent="0.2">
      <c r="A932" s="28" t="s">
        <v>431</v>
      </c>
      <c r="B932" s="32"/>
      <c r="C932" s="19">
        <v>0</v>
      </c>
      <c r="D932" s="19">
        <v>0</v>
      </c>
      <c r="E932" s="19">
        <v>-80.2</v>
      </c>
      <c r="F932" s="19">
        <v>-511.49</v>
      </c>
      <c r="G932" s="19">
        <v>-1045.8699999999999</v>
      </c>
      <c r="H932" s="19">
        <v>-1256.52</v>
      </c>
      <c r="I932" s="19">
        <v>-1045.6099999999999</v>
      </c>
      <c r="J932" s="19">
        <v>-1996.59</v>
      </c>
      <c r="K932" s="19">
        <v>-2117.64</v>
      </c>
      <c r="L932" s="19">
        <v>-1980.52</v>
      </c>
      <c r="M932" s="19">
        <v>-2172.86</v>
      </c>
      <c r="N932" s="19">
        <v>-1265.78</v>
      </c>
      <c r="O932" s="19">
        <v>-2062.81</v>
      </c>
      <c r="P932" s="19">
        <v>-2413.36</v>
      </c>
      <c r="Q932" s="19">
        <v>-1016.3</v>
      </c>
      <c r="R932" s="19">
        <v>-1117.05</v>
      </c>
      <c r="S932" s="19">
        <v>-4140.13</v>
      </c>
      <c r="T932" s="19">
        <v>-1227.51</v>
      </c>
      <c r="U932" s="19">
        <v>-1668.88</v>
      </c>
      <c r="V932" s="19">
        <v>-1322.38</v>
      </c>
      <c r="W932" s="19">
        <v>-1424.27</v>
      </c>
      <c r="X932" s="19">
        <v>-1641.54</v>
      </c>
      <c r="Y932" s="19">
        <v>-1707.81</v>
      </c>
      <c r="Z932" s="19">
        <v>-1067.53</v>
      </c>
      <c r="AA932" s="224">
        <v>-1520.27</v>
      </c>
      <c r="AB932" s="224">
        <v>-2742.46</v>
      </c>
    </row>
    <row r="933" spans="1:28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224">
        <v>0</v>
      </c>
      <c r="AB933" s="224">
        <v>0</v>
      </c>
    </row>
    <row r="934" spans="1:28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224">
        <v>0</v>
      </c>
      <c r="AB934" s="224">
        <v>0</v>
      </c>
    </row>
    <row r="935" spans="1:28" s="19" customFormat="1" x14ac:dyDescent="0.2">
      <c r="A935" s="28" t="s">
        <v>434</v>
      </c>
      <c r="B935" s="32"/>
      <c r="C935" s="19">
        <v>17907.810000000001</v>
      </c>
      <c r="D935" s="19">
        <v>52978.92</v>
      </c>
      <c r="E935" s="19">
        <v>38491.65</v>
      </c>
      <c r="F935" s="19">
        <v>26805.56</v>
      </c>
      <c r="G935" s="19">
        <v>20878.099999999999</v>
      </c>
      <c r="H935" s="19">
        <v>21979.93</v>
      </c>
      <c r="I935" s="19">
        <v>23733.11</v>
      </c>
      <c r="J935" s="19">
        <v>22913.47</v>
      </c>
      <c r="K935" s="19">
        <v>26041.91</v>
      </c>
      <c r="L935" s="19">
        <v>20045.72</v>
      </c>
      <c r="M935" s="19">
        <v>17168.68</v>
      </c>
      <c r="N935" s="19">
        <v>20257.580000000002</v>
      </c>
      <c r="O935" s="19">
        <v>17410.650000000001</v>
      </c>
      <c r="P935" s="19">
        <v>21184.22</v>
      </c>
      <c r="Q935" s="19">
        <v>17717.2</v>
      </c>
      <c r="R935" s="19">
        <v>22179.49</v>
      </c>
      <c r="S935" s="19">
        <v>16949.259999999998</v>
      </c>
      <c r="T935" s="19">
        <v>13540.07</v>
      </c>
      <c r="U935" s="19">
        <v>14421.13</v>
      </c>
      <c r="V935" s="19">
        <v>19247.689999999999</v>
      </c>
      <c r="W935" s="19">
        <v>23176.43</v>
      </c>
      <c r="X935" s="19">
        <v>22188.74</v>
      </c>
      <c r="Y935" s="19">
        <v>20536.55</v>
      </c>
      <c r="Z935" s="19">
        <v>19347.03</v>
      </c>
      <c r="AA935" s="224">
        <v>16635.97</v>
      </c>
      <c r="AB935" s="224">
        <v>23948.29</v>
      </c>
    </row>
    <row r="936" spans="1:28" s="19" customFormat="1" x14ac:dyDescent="0.2">
      <c r="A936" s="28" t="s">
        <v>847</v>
      </c>
      <c r="B936" s="32"/>
      <c r="O936" s="17">
        <v>169</v>
      </c>
      <c r="P936" s="17">
        <v>206</v>
      </c>
      <c r="Q936" s="17">
        <v>171</v>
      </c>
      <c r="R936" s="17">
        <v>203</v>
      </c>
      <c r="S936" s="17">
        <v>160</v>
      </c>
      <c r="T936" s="17">
        <v>141</v>
      </c>
      <c r="U936" s="17">
        <v>148</v>
      </c>
      <c r="V936" s="17">
        <v>194</v>
      </c>
      <c r="W936" s="17">
        <v>255</v>
      </c>
      <c r="X936" s="17">
        <v>216</v>
      </c>
      <c r="Y936" s="17">
        <v>199</v>
      </c>
      <c r="Z936" s="17">
        <v>205</v>
      </c>
      <c r="AA936" s="218">
        <v>178</v>
      </c>
      <c r="AB936" s="218">
        <v>252</v>
      </c>
    </row>
    <row r="937" spans="1:28" s="19" customFormat="1" x14ac:dyDescent="0.2">
      <c r="A937" s="28" t="s">
        <v>737</v>
      </c>
      <c r="B937" s="32"/>
      <c r="C937" s="19">
        <v>-46.8</v>
      </c>
      <c r="D937" s="19">
        <v>-220.9</v>
      </c>
      <c r="E937" s="19">
        <v>-881.45</v>
      </c>
      <c r="F937" s="19">
        <v>-568.69000000000005</v>
      </c>
      <c r="G937" s="19">
        <v>-233.65</v>
      </c>
      <c r="H937" s="19">
        <v>-629.54</v>
      </c>
      <c r="I937" s="19">
        <v>-402.7</v>
      </c>
      <c r="J937" s="19">
        <v>-626.29999999999995</v>
      </c>
      <c r="K937" s="19">
        <v>-389.46</v>
      </c>
      <c r="L937" s="19">
        <v>-515.4</v>
      </c>
      <c r="M937" s="19">
        <v>-652.23</v>
      </c>
      <c r="N937" s="19">
        <v>-521.58000000000004</v>
      </c>
      <c r="O937" s="19">
        <v>-174.98</v>
      </c>
      <c r="P937" s="19">
        <v>-266.27999999999997</v>
      </c>
      <c r="Q937" s="19">
        <v>-90</v>
      </c>
      <c r="R937" s="19">
        <v>-540.08000000000004</v>
      </c>
      <c r="S937" s="19">
        <v>-33</v>
      </c>
      <c r="T937" s="19">
        <v>-441.23</v>
      </c>
      <c r="U937" s="19">
        <v>0</v>
      </c>
      <c r="V937" s="19">
        <v>-120</v>
      </c>
      <c r="W937" s="19">
        <v>-192</v>
      </c>
      <c r="X937" s="19">
        <v>-193.33</v>
      </c>
      <c r="Y937" s="19">
        <v>-282</v>
      </c>
      <c r="Z937" s="19">
        <v>-157.87</v>
      </c>
      <c r="AA937" s="224">
        <v>-274.89</v>
      </c>
      <c r="AB937" s="224">
        <v>-195.99</v>
      </c>
    </row>
    <row r="938" spans="1:28" s="19" customFormat="1" x14ac:dyDescent="0.2">
      <c r="A938" s="28" t="s">
        <v>435</v>
      </c>
      <c r="B938" s="32"/>
      <c r="C938" s="19">
        <v>0</v>
      </c>
      <c r="D938" s="19">
        <v>25</v>
      </c>
      <c r="E938" s="19">
        <v>1850</v>
      </c>
      <c r="F938" s="19">
        <v>5129.8100000000004</v>
      </c>
      <c r="G938" s="19">
        <v>12313.03</v>
      </c>
      <c r="H938" s="19">
        <v>10794.85</v>
      </c>
      <c r="I938" s="19">
        <v>5546.04</v>
      </c>
      <c r="J938" s="19">
        <v>17592.71</v>
      </c>
      <c r="K938" s="19">
        <v>12589.78</v>
      </c>
      <c r="L938" s="19">
        <v>7494.34</v>
      </c>
      <c r="M938" s="19">
        <v>26737.62</v>
      </c>
      <c r="N938" s="19">
        <v>20415.310000000001</v>
      </c>
      <c r="O938" s="19">
        <v>20077.63</v>
      </c>
      <c r="P938" s="19">
        <v>19170.400000000001</v>
      </c>
      <c r="Q938" s="19">
        <v>21497.11</v>
      </c>
      <c r="R938" s="19">
        <v>23087.41</v>
      </c>
      <c r="S938" s="19">
        <v>21360.29</v>
      </c>
      <c r="T938" s="19">
        <v>25557.54</v>
      </c>
      <c r="U938" s="19">
        <v>24111.95</v>
      </c>
      <c r="V938" s="19">
        <v>27500.91</v>
      </c>
      <c r="W938" s="19">
        <v>26455.57</v>
      </c>
      <c r="X938" s="19">
        <v>27007.39</v>
      </c>
      <c r="Y938" s="19">
        <v>27431.7</v>
      </c>
      <c r="Z938" s="19">
        <v>31794.17</v>
      </c>
      <c r="AA938" s="224">
        <v>30337.360000000001</v>
      </c>
      <c r="AB938" s="224">
        <v>31593.77</v>
      </c>
    </row>
    <row r="939" spans="1:28" s="19" customFormat="1" x14ac:dyDescent="0.2">
      <c r="A939" s="28" t="s">
        <v>848</v>
      </c>
      <c r="B939" s="32"/>
      <c r="O939" s="17">
        <v>738</v>
      </c>
      <c r="P939" s="17">
        <v>709</v>
      </c>
      <c r="Q939" s="17">
        <v>787</v>
      </c>
      <c r="R939" s="17">
        <v>842</v>
      </c>
      <c r="S939" s="17">
        <v>792</v>
      </c>
      <c r="T939" s="17">
        <v>934</v>
      </c>
      <c r="U939" s="17">
        <v>879</v>
      </c>
      <c r="V939" s="17">
        <v>999</v>
      </c>
      <c r="W939" s="17">
        <v>944</v>
      </c>
      <c r="X939" s="17">
        <v>973</v>
      </c>
      <c r="Y939" s="17">
        <v>992</v>
      </c>
      <c r="Z939" s="17">
        <v>1142</v>
      </c>
      <c r="AA939" s="218">
        <v>1082</v>
      </c>
      <c r="AB939" s="218">
        <v>1148</v>
      </c>
    </row>
    <row r="940" spans="1:28" s="19" customFormat="1" x14ac:dyDescent="0.2">
      <c r="A940" s="28" t="s">
        <v>436</v>
      </c>
      <c r="B940" s="32"/>
      <c r="C940" s="19">
        <v>0</v>
      </c>
      <c r="D940" s="19">
        <v>0</v>
      </c>
      <c r="E940" s="19">
        <v>-625</v>
      </c>
      <c r="F940" s="19">
        <v>-1157.2</v>
      </c>
      <c r="G940" s="19">
        <v>-2370</v>
      </c>
      <c r="H940" s="19">
        <v>-2195.77</v>
      </c>
      <c r="I940" s="19">
        <v>-1766.1</v>
      </c>
      <c r="J940" s="19">
        <v>-2287.84</v>
      </c>
      <c r="K940" s="19">
        <v>-2709.55</v>
      </c>
      <c r="L940" s="19">
        <v>-1757</v>
      </c>
      <c r="M940" s="19">
        <v>-3921.74</v>
      </c>
      <c r="N940" s="19">
        <v>-3425.5</v>
      </c>
      <c r="O940" s="19">
        <v>-2814.94</v>
      </c>
      <c r="P940" s="19">
        <v>-3690.51</v>
      </c>
      <c r="Q940" s="19">
        <v>-3742</v>
      </c>
      <c r="R940" s="19">
        <v>-4205.1000000000004</v>
      </c>
      <c r="S940" s="19">
        <v>-3990.64</v>
      </c>
      <c r="T940" s="19">
        <v>-3990.71</v>
      </c>
      <c r="U940" s="19">
        <v>-4284.01</v>
      </c>
      <c r="V940" s="19">
        <v>-4216.8599999999997</v>
      </c>
      <c r="W940" s="19">
        <v>-4606.2</v>
      </c>
      <c r="X940" s="19">
        <v>-4391.88</v>
      </c>
      <c r="Y940" s="19">
        <v>-3431.02</v>
      </c>
      <c r="Z940" s="19">
        <v>-3574.19</v>
      </c>
      <c r="AA940" s="224">
        <v>-3505.06</v>
      </c>
      <c r="AB940" s="224">
        <v>-5219.1099999999997</v>
      </c>
    </row>
    <row r="941" spans="1:28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224">
        <v>0</v>
      </c>
      <c r="AB941" s="224">
        <v>0</v>
      </c>
    </row>
    <row r="942" spans="1:28" s="19" customFormat="1" x14ac:dyDescent="0.2">
      <c r="A942" s="28" t="s">
        <v>849</v>
      </c>
      <c r="B942" s="32"/>
      <c r="O942" s="17">
        <v>0</v>
      </c>
      <c r="P942" s="17">
        <v>0</v>
      </c>
      <c r="Q942" s="17">
        <v>0</v>
      </c>
      <c r="R942" s="17">
        <v>0</v>
      </c>
      <c r="S942" s="17">
        <v>0</v>
      </c>
      <c r="T942" s="17">
        <v>0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7">
        <v>0</v>
      </c>
      <c r="AA942" s="218">
        <v>0</v>
      </c>
      <c r="AB942" s="218">
        <v>0</v>
      </c>
    </row>
    <row r="943" spans="1:28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224">
        <v>0</v>
      </c>
      <c r="AB943" s="224">
        <v>0</v>
      </c>
    </row>
    <row r="944" spans="1:28" s="19" customFormat="1" x14ac:dyDescent="0.2">
      <c r="A944" s="28" t="s">
        <v>439</v>
      </c>
      <c r="B944" s="32"/>
      <c r="C944" s="19">
        <v>0</v>
      </c>
      <c r="D944" s="19">
        <v>25</v>
      </c>
      <c r="E944" s="19">
        <v>100</v>
      </c>
      <c r="F944" s="19">
        <v>210</v>
      </c>
      <c r="G944" s="19">
        <v>405.88</v>
      </c>
      <c r="H944" s="19">
        <v>300</v>
      </c>
      <c r="I944" s="19">
        <v>505</v>
      </c>
      <c r="J944" s="19">
        <v>470</v>
      </c>
      <c r="K944" s="19">
        <v>537.98</v>
      </c>
      <c r="L944" s="19">
        <v>395</v>
      </c>
      <c r="M944" s="19">
        <v>420</v>
      </c>
      <c r="N944" s="19">
        <v>595</v>
      </c>
      <c r="O944" s="19">
        <v>520</v>
      </c>
      <c r="P944" s="19">
        <v>495.75</v>
      </c>
      <c r="Q944" s="19">
        <v>580</v>
      </c>
      <c r="R944" s="19">
        <v>430</v>
      </c>
      <c r="S944" s="19">
        <v>470</v>
      </c>
      <c r="T944" s="19">
        <v>335.65</v>
      </c>
      <c r="U944" s="19">
        <v>455</v>
      </c>
      <c r="V944" s="19">
        <v>341.67</v>
      </c>
      <c r="W944" s="19">
        <v>440</v>
      </c>
      <c r="X944" s="19">
        <v>335</v>
      </c>
      <c r="Y944" s="19">
        <v>402.97</v>
      </c>
      <c r="Z944" s="19">
        <v>410</v>
      </c>
      <c r="AA944" s="224">
        <v>175</v>
      </c>
      <c r="AB944" s="224">
        <v>195</v>
      </c>
    </row>
    <row r="945" spans="1:46" s="19" customFormat="1" x14ac:dyDescent="0.2">
      <c r="A945" s="28" t="s">
        <v>855</v>
      </c>
      <c r="B945" s="32"/>
      <c r="O945" s="17">
        <v>20</v>
      </c>
      <c r="P945" s="17">
        <v>19</v>
      </c>
      <c r="Q945" s="17">
        <v>22</v>
      </c>
      <c r="R945" s="17">
        <v>16</v>
      </c>
      <c r="S945" s="17">
        <v>18</v>
      </c>
      <c r="T945" s="17">
        <v>14</v>
      </c>
      <c r="U945" s="17">
        <v>17</v>
      </c>
      <c r="V945" s="17">
        <v>13</v>
      </c>
      <c r="W945" s="17">
        <v>16</v>
      </c>
      <c r="X945" s="17">
        <v>13</v>
      </c>
      <c r="Y945" s="17">
        <v>15</v>
      </c>
      <c r="Z945" s="17">
        <v>16</v>
      </c>
      <c r="AA945" s="218">
        <v>7</v>
      </c>
      <c r="AB945" s="218">
        <v>7</v>
      </c>
    </row>
    <row r="946" spans="1:46" s="19" customFormat="1" x14ac:dyDescent="0.2">
      <c r="A946" s="28" t="s">
        <v>440</v>
      </c>
      <c r="B946" s="32"/>
      <c r="C946" s="19">
        <v>0</v>
      </c>
      <c r="D946" s="19">
        <v>0</v>
      </c>
      <c r="E946" s="19">
        <v>-50</v>
      </c>
      <c r="F946" s="19">
        <v>-100</v>
      </c>
      <c r="G946" s="19">
        <v>-110</v>
      </c>
      <c r="H946" s="19">
        <v>-125</v>
      </c>
      <c r="I946" s="19">
        <v>-150</v>
      </c>
      <c r="J946" s="19">
        <v>-135</v>
      </c>
      <c r="K946" s="19">
        <v>-125</v>
      </c>
      <c r="L946" s="19">
        <v>-125</v>
      </c>
      <c r="M946" s="19">
        <v>-125</v>
      </c>
      <c r="N946" s="19">
        <v>-100</v>
      </c>
      <c r="O946" s="19">
        <v>-250</v>
      </c>
      <c r="P946" s="19">
        <v>-175</v>
      </c>
      <c r="Q946" s="19">
        <v>-75</v>
      </c>
      <c r="R946" s="19">
        <v>-75</v>
      </c>
      <c r="S946" s="19">
        <v>-50</v>
      </c>
      <c r="T946" s="19">
        <v>-75</v>
      </c>
      <c r="U946" s="19">
        <v>-50</v>
      </c>
      <c r="V946" s="19">
        <v>-25</v>
      </c>
      <c r="W946" s="19">
        <v>-25</v>
      </c>
      <c r="X946" s="19">
        <v>-25</v>
      </c>
      <c r="Y946" s="19">
        <v>-22.97</v>
      </c>
      <c r="Z946" s="19">
        <v>0</v>
      </c>
      <c r="AA946" s="224">
        <v>0</v>
      </c>
      <c r="AB946" s="224">
        <v>-25</v>
      </c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</row>
    <row r="947" spans="1:46" s="19" customFormat="1" x14ac:dyDescent="0.2">
      <c r="A947" s="28" t="s">
        <v>441</v>
      </c>
      <c r="B947" s="32"/>
      <c r="C947" s="19">
        <v>28.53</v>
      </c>
      <c r="D947" s="19">
        <v>1171.79</v>
      </c>
      <c r="E947" s="19">
        <v>3006.6</v>
      </c>
      <c r="F947" s="19">
        <v>2726.88</v>
      </c>
      <c r="G947" s="19">
        <v>4257.6099999999997</v>
      </c>
      <c r="H947" s="19">
        <v>5089.4399999999996</v>
      </c>
      <c r="I947" s="19">
        <v>4367.3999999999996</v>
      </c>
      <c r="J947" s="19">
        <v>4929.91</v>
      </c>
      <c r="K947" s="19">
        <v>3904.68</v>
      </c>
      <c r="L947" s="19">
        <v>4531.59</v>
      </c>
      <c r="M947" s="19">
        <v>4599.21</v>
      </c>
      <c r="N947" s="19">
        <v>3835.24</v>
      </c>
      <c r="O947" s="19">
        <v>3475.16</v>
      </c>
      <c r="P947" s="19">
        <v>5063.71</v>
      </c>
      <c r="Q947" s="19">
        <v>5140.25</v>
      </c>
      <c r="R947" s="19">
        <v>4610.9399999999996</v>
      </c>
      <c r="S947" s="19">
        <v>5392.67</v>
      </c>
      <c r="T947" s="19">
        <v>6275.89</v>
      </c>
      <c r="U947" s="19">
        <v>6721.06</v>
      </c>
      <c r="V947" s="19">
        <v>5238.37</v>
      </c>
      <c r="W947" s="19">
        <v>5635.14</v>
      </c>
      <c r="X947" s="19">
        <v>5214.72</v>
      </c>
      <c r="Y947" s="19">
        <v>5190.24</v>
      </c>
      <c r="Z947" s="19">
        <v>4513.0600000000004</v>
      </c>
      <c r="AA947" s="224">
        <v>5249.41</v>
      </c>
      <c r="AB947" s="224">
        <v>5892.74</v>
      </c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</row>
    <row r="948" spans="1:46" s="19" customFormat="1" x14ac:dyDescent="0.2">
      <c r="A948" s="28" t="s">
        <v>856</v>
      </c>
      <c r="B948" s="32"/>
      <c r="O948" s="17">
        <v>814</v>
      </c>
      <c r="P948" s="17">
        <v>1319</v>
      </c>
      <c r="Q948" s="17">
        <v>1105</v>
      </c>
      <c r="R948" s="17">
        <v>1354</v>
      </c>
      <c r="S948" s="17">
        <v>1527</v>
      </c>
      <c r="T948" s="100">
        <v>1916</v>
      </c>
      <c r="U948" s="100">
        <v>2076</v>
      </c>
      <c r="V948" s="100">
        <v>1659</v>
      </c>
      <c r="W948" s="100">
        <v>1522</v>
      </c>
      <c r="X948" s="100">
        <v>1483</v>
      </c>
      <c r="Y948" s="100">
        <v>1429</v>
      </c>
      <c r="Z948" s="100">
        <v>1513</v>
      </c>
      <c r="AA948" s="100">
        <v>1463</v>
      </c>
      <c r="AB948" s="100">
        <v>1538</v>
      </c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</row>
    <row r="949" spans="1:46" ht="18" x14ac:dyDescent="0.25">
      <c r="A949" s="28" t="s">
        <v>442</v>
      </c>
      <c r="B949" s="51"/>
      <c r="C949" s="19">
        <v>0</v>
      </c>
      <c r="D949" s="19">
        <v>0</v>
      </c>
      <c r="E949" s="19">
        <v>0</v>
      </c>
      <c r="F949" s="19">
        <v>0</v>
      </c>
      <c r="G949" s="19">
        <v>-67.599999999999994</v>
      </c>
      <c r="H949" s="19">
        <v>-686.89</v>
      </c>
      <c r="I949" s="19">
        <v>-270.27</v>
      </c>
      <c r="J949" s="19">
        <v>-194.84</v>
      </c>
      <c r="K949" s="19">
        <v>-556.86</v>
      </c>
      <c r="L949" s="19">
        <v>-1100.7</v>
      </c>
      <c r="M949" s="19">
        <v>-499.07</v>
      </c>
      <c r="N949" s="19">
        <v>-803.83</v>
      </c>
      <c r="O949" s="19">
        <v>-84.95</v>
      </c>
      <c r="P949" s="19">
        <v>-122.51</v>
      </c>
      <c r="Q949" s="19">
        <v>-18.809999999999999</v>
      </c>
      <c r="R949" s="19">
        <v>-118.14</v>
      </c>
      <c r="S949" s="19">
        <v>-134.46</v>
      </c>
      <c r="T949" s="19">
        <v>-337.9</v>
      </c>
      <c r="U949" s="19">
        <v>-34.74</v>
      </c>
      <c r="V949" s="19">
        <v>-87.21</v>
      </c>
      <c r="W949" s="19">
        <v>-30.03</v>
      </c>
      <c r="X949" s="19">
        <v>-353.01</v>
      </c>
      <c r="Y949" s="19">
        <v>-95.58</v>
      </c>
      <c r="Z949" s="19">
        <v>-273.61</v>
      </c>
      <c r="AA949" s="224">
        <v>-105.36</v>
      </c>
      <c r="AB949" s="224">
        <v>-150.77000000000001</v>
      </c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</row>
    <row r="950" spans="1:46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392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97167</v>
      </c>
      <c r="P950" s="19">
        <v>143276</v>
      </c>
      <c r="Q950" s="19">
        <v>82173</v>
      </c>
      <c r="R950" s="19">
        <v>51548</v>
      </c>
      <c r="S950" s="19">
        <v>54782</v>
      </c>
      <c r="T950" s="19">
        <v>48755</v>
      </c>
      <c r="U950" s="19">
        <v>60221</v>
      </c>
      <c r="V950" s="19">
        <v>45913</v>
      </c>
      <c r="W950" s="19">
        <v>52871</v>
      </c>
      <c r="X950" s="19">
        <v>41650</v>
      </c>
      <c r="Y950" s="19">
        <v>31458</v>
      </c>
      <c r="Z950" s="19">
        <v>33663</v>
      </c>
      <c r="AA950" s="224">
        <v>125440</v>
      </c>
      <c r="AB950" s="224">
        <v>151900</v>
      </c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</row>
    <row r="951" spans="1:46" s="19" customFormat="1" x14ac:dyDescent="0.2">
      <c r="A951" s="28" t="s">
        <v>857</v>
      </c>
      <c r="B951" s="32"/>
      <c r="O951" s="17">
        <v>1983</v>
      </c>
      <c r="P951" s="17">
        <v>2924</v>
      </c>
      <c r="Q951" s="17">
        <v>1677</v>
      </c>
      <c r="R951" s="17">
        <v>1052</v>
      </c>
      <c r="S951" s="17">
        <v>1118</v>
      </c>
      <c r="T951" s="17">
        <v>995</v>
      </c>
      <c r="U951" s="17">
        <v>1229</v>
      </c>
      <c r="V951" s="17">
        <v>937</v>
      </c>
      <c r="W951" s="17">
        <v>1079</v>
      </c>
      <c r="X951" s="17">
        <v>850</v>
      </c>
      <c r="Y951" s="17">
        <v>642</v>
      </c>
      <c r="Z951" s="17">
        <v>687</v>
      </c>
      <c r="AA951" s="218">
        <v>2560</v>
      </c>
      <c r="AB951" s="218">
        <v>3100</v>
      </c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</row>
    <row r="952" spans="1:46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-343</v>
      </c>
      <c r="H952" s="19">
        <v>-49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-6071.58</v>
      </c>
      <c r="P952" s="19">
        <v>-9709.4699999999993</v>
      </c>
      <c r="Q952" s="19">
        <v>-11760</v>
      </c>
      <c r="R952" s="19">
        <v>-7544.39</v>
      </c>
      <c r="S952" s="19">
        <v>-7533.46</v>
      </c>
      <c r="T952" s="19">
        <v>-6125</v>
      </c>
      <c r="U952" s="19">
        <v>-5586</v>
      </c>
      <c r="V952" s="19">
        <v>-7203</v>
      </c>
      <c r="W952" s="19">
        <v>-6468</v>
      </c>
      <c r="X952" s="19">
        <v>-7056</v>
      </c>
      <c r="Y952" s="19">
        <v>-3969.6</v>
      </c>
      <c r="Z952" s="19">
        <v>-3479</v>
      </c>
      <c r="AA952" s="224">
        <v>-4802</v>
      </c>
      <c r="AB952" s="224">
        <v>-11171.95</v>
      </c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</row>
    <row r="953" spans="1:46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224">
        <v>0</v>
      </c>
      <c r="AB953" s="224">
        <v>0</v>
      </c>
    </row>
    <row r="954" spans="1:46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7">
        <v>0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  <c r="AA954" s="218">
        <v>0</v>
      </c>
      <c r="AB954" s="218">
        <v>0</v>
      </c>
    </row>
    <row r="955" spans="1:46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224">
        <v>0</v>
      </c>
      <c r="AB955" s="224">
        <v>0</v>
      </c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</row>
    <row r="956" spans="1:46" s="19" customFormat="1" x14ac:dyDescent="0.2">
      <c r="A956" s="28" t="s">
        <v>447</v>
      </c>
      <c r="B956" s="32"/>
      <c r="C956" s="19">
        <v>160</v>
      </c>
      <c r="D956" s="19">
        <v>1530.33</v>
      </c>
      <c r="E956" s="19">
        <v>2657.83</v>
      </c>
      <c r="F956" s="19">
        <v>3148.4</v>
      </c>
      <c r="G956" s="19">
        <v>3465.75</v>
      </c>
      <c r="H956" s="19">
        <v>3803.9</v>
      </c>
      <c r="I956" s="19">
        <v>4071.46</v>
      </c>
      <c r="J956" s="19">
        <v>4467.18</v>
      </c>
      <c r="K956" s="19">
        <v>3852.56</v>
      </c>
      <c r="L956" s="19">
        <v>3948.29</v>
      </c>
      <c r="M956" s="19">
        <v>4693.09</v>
      </c>
      <c r="N956" s="19">
        <v>3861.89</v>
      </c>
      <c r="O956" s="19">
        <v>3635.67</v>
      </c>
      <c r="P956" s="19">
        <v>3244.1</v>
      </c>
      <c r="Q956" s="19">
        <v>3695.71</v>
      </c>
      <c r="R956" s="19">
        <v>3594</v>
      </c>
      <c r="S956" s="19">
        <v>4882.8</v>
      </c>
      <c r="T956" s="19">
        <v>4583.54</v>
      </c>
      <c r="U956" s="19">
        <v>5807.1</v>
      </c>
      <c r="V956" s="19">
        <v>5598.94</v>
      </c>
      <c r="W956" s="19">
        <v>5154.1099999999997</v>
      </c>
      <c r="X956" s="19">
        <v>4327.63</v>
      </c>
      <c r="Y956" s="19">
        <v>4619.6099999999997</v>
      </c>
      <c r="Z956" s="19">
        <v>3640.35</v>
      </c>
      <c r="AA956" s="224">
        <v>4286.3100000000004</v>
      </c>
      <c r="AB956" s="224">
        <v>4477.2299999999996</v>
      </c>
    </row>
    <row r="957" spans="1:46" s="19" customFormat="1" x14ac:dyDescent="0.2">
      <c r="A957" s="28" t="s">
        <v>859</v>
      </c>
      <c r="B957" s="32"/>
      <c r="O957" s="17">
        <v>254</v>
      </c>
      <c r="P957" s="17">
        <v>248</v>
      </c>
      <c r="Q957" s="17">
        <v>248</v>
      </c>
      <c r="R957" s="17">
        <v>283</v>
      </c>
      <c r="S957" s="17">
        <v>300</v>
      </c>
      <c r="T957" s="17">
        <v>288</v>
      </c>
      <c r="U957" s="17">
        <v>345</v>
      </c>
      <c r="V957" s="17">
        <v>354</v>
      </c>
      <c r="W957" s="17">
        <v>313</v>
      </c>
      <c r="X957" s="17">
        <v>334</v>
      </c>
      <c r="Y957" s="17">
        <v>298</v>
      </c>
      <c r="Z957" s="17">
        <v>241</v>
      </c>
      <c r="AA957" s="218">
        <v>296</v>
      </c>
      <c r="AB957" s="218">
        <v>294</v>
      </c>
    </row>
    <row r="958" spans="1:46" s="19" customFormat="1" x14ac:dyDescent="0.2">
      <c r="A958" s="28" t="s">
        <v>448</v>
      </c>
      <c r="B958" s="32"/>
      <c r="C958" s="19">
        <v>0</v>
      </c>
      <c r="D958" s="19">
        <v>-45</v>
      </c>
      <c r="E958" s="19">
        <v>-95</v>
      </c>
      <c r="F958" s="19">
        <v>-10</v>
      </c>
      <c r="G958" s="19">
        <v>-25</v>
      </c>
      <c r="H958" s="19">
        <v>-20</v>
      </c>
      <c r="I958" s="19">
        <v>-30</v>
      </c>
      <c r="J958" s="19">
        <v>-40.229999999999997</v>
      </c>
      <c r="K958" s="19">
        <v>-89.26</v>
      </c>
      <c r="L958" s="19">
        <v>-20</v>
      </c>
      <c r="M958" s="19">
        <v>-30</v>
      </c>
      <c r="N958" s="19">
        <v>-96.02</v>
      </c>
      <c r="O958" s="19">
        <v>-45.3</v>
      </c>
      <c r="P958" s="19">
        <v>-62.87</v>
      </c>
      <c r="Q958" s="19">
        <v>-10.15</v>
      </c>
      <c r="R958" s="19">
        <v>-25.2</v>
      </c>
      <c r="S958" s="19">
        <v>-10</v>
      </c>
      <c r="T958" s="19">
        <v>-30</v>
      </c>
      <c r="U958" s="19">
        <v>-101.75</v>
      </c>
      <c r="V958" s="19">
        <v>-10</v>
      </c>
      <c r="W958" s="19">
        <v>-30</v>
      </c>
      <c r="X958" s="19">
        <v>-20</v>
      </c>
      <c r="Y958" s="19">
        <v>-20</v>
      </c>
      <c r="Z958" s="19">
        <v>-40</v>
      </c>
      <c r="AA958" s="224">
        <v>-70</v>
      </c>
      <c r="AB958" s="224">
        <v>-390.11</v>
      </c>
    </row>
    <row r="959" spans="1:46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224">
        <v>0</v>
      </c>
      <c r="AB959" s="224">
        <v>0</v>
      </c>
    </row>
    <row r="960" spans="1:46" s="19" customFormat="1" x14ac:dyDescent="0.2">
      <c r="A960" s="28" t="s">
        <v>860</v>
      </c>
      <c r="B960" s="32"/>
      <c r="O960" s="17">
        <v>0</v>
      </c>
      <c r="P960" s="17">
        <v>0</v>
      </c>
      <c r="Q960" s="17">
        <v>0</v>
      </c>
      <c r="R960" s="17">
        <v>0</v>
      </c>
      <c r="S960" s="17">
        <v>0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  <c r="AA960" s="218">
        <v>0</v>
      </c>
      <c r="AB960" s="218">
        <v>0</v>
      </c>
    </row>
    <row r="961" spans="1:46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224">
        <v>0</v>
      </c>
      <c r="AB961" s="224">
        <v>0</v>
      </c>
    </row>
    <row r="962" spans="1:46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224">
        <v>0</v>
      </c>
      <c r="AB962" s="224">
        <v>0</v>
      </c>
    </row>
    <row r="963" spans="1:46" s="19" customFormat="1" x14ac:dyDescent="0.2">
      <c r="A963" s="28" t="s">
        <v>861</v>
      </c>
      <c r="B963" s="32"/>
      <c r="O963" s="17">
        <v>0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  <c r="AA963" s="218">
        <v>0</v>
      </c>
      <c r="AB963" s="218">
        <v>0</v>
      </c>
    </row>
    <row r="964" spans="1:46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224">
        <v>0</v>
      </c>
      <c r="AB964" s="224">
        <v>0</v>
      </c>
    </row>
    <row r="965" spans="1:46" s="19" customFormat="1" x14ac:dyDescent="0.2">
      <c r="A965" s="28" t="s">
        <v>515</v>
      </c>
      <c r="B965" s="32"/>
      <c r="H965" s="27"/>
      <c r="I965" s="27"/>
      <c r="J965" s="27"/>
      <c r="K965" s="27"/>
      <c r="L965" s="27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</row>
    <row r="966" spans="1:46" s="19" customFormat="1" x14ac:dyDescent="0.2">
      <c r="A966" s="28"/>
      <c r="B966" s="32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</row>
    <row r="967" spans="1:46" ht="18" x14ac:dyDescent="0.25">
      <c r="A967" s="97" t="s">
        <v>453</v>
      </c>
      <c r="B967" s="50"/>
      <c r="H967" s="56"/>
      <c r="I967" s="56"/>
      <c r="J967" s="56"/>
      <c r="K967" s="56"/>
      <c r="L967" s="56"/>
      <c r="M967" s="40"/>
      <c r="N967" s="40"/>
      <c r="O967" s="56"/>
      <c r="P967" s="56"/>
      <c r="Q967" s="56"/>
      <c r="T967" s="27"/>
      <c r="U967" s="27"/>
      <c r="V967" s="27"/>
      <c r="W967" s="27"/>
      <c r="X967" s="27"/>
      <c r="Y967" s="27"/>
      <c r="Z967" s="27"/>
      <c r="AA967" s="27"/>
      <c r="AB967" s="27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</row>
    <row r="968" spans="1:46" s="17" customFormat="1" x14ac:dyDescent="0.2">
      <c r="A968" s="28" t="s">
        <v>454</v>
      </c>
      <c r="B968" s="37"/>
      <c r="C968" s="19">
        <v>6106.8</v>
      </c>
      <c r="D968" s="19">
        <v>38806.339999999997</v>
      </c>
      <c r="E968" s="19">
        <v>58502.9</v>
      </c>
      <c r="F968" s="19">
        <v>67360.5</v>
      </c>
      <c r="G968" s="19">
        <v>67599.570000000007</v>
      </c>
      <c r="H968" s="27">
        <v>95372.11</v>
      </c>
      <c r="I968" s="27">
        <v>97432.93</v>
      </c>
      <c r="J968" s="27">
        <v>104467.12</v>
      </c>
      <c r="K968" s="27">
        <v>96072.91</v>
      </c>
      <c r="L968" s="27">
        <v>103178.3</v>
      </c>
      <c r="M968" s="27">
        <v>114984.08</v>
      </c>
      <c r="N968" s="27">
        <v>106222</v>
      </c>
      <c r="O968" s="27">
        <v>107960.84</v>
      </c>
      <c r="P968" s="27">
        <v>106759.16</v>
      </c>
      <c r="Q968" s="27">
        <v>108745.59</v>
      </c>
      <c r="R968" s="27">
        <v>116039.9</v>
      </c>
      <c r="S968" s="27">
        <v>119804.09</v>
      </c>
      <c r="T968" s="27">
        <v>125507.45</v>
      </c>
      <c r="U968" s="27">
        <v>125179.22</v>
      </c>
      <c r="V968" s="27">
        <v>125075.18</v>
      </c>
      <c r="W968" s="27">
        <v>132438.26999999999</v>
      </c>
      <c r="X968" s="27">
        <v>134121.34</v>
      </c>
      <c r="Y968" s="27">
        <v>151297.89000000001</v>
      </c>
      <c r="Z968" s="27">
        <v>156311.59</v>
      </c>
      <c r="AA968" s="27">
        <v>167922.88</v>
      </c>
      <c r="AB968" s="27">
        <v>208974.06</v>
      </c>
    </row>
    <row r="969" spans="1:46" s="17" customFormat="1" x14ac:dyDescent="0.2">
      <c r="A969" s="28" t="s">
        <v>455</v>
      </c>
      <c r="B969" s="37"/>
      <c r="C969" s="19">
        <v>66300</v>
      </c>
      <c r="D969" s="19">
        <v>144100</v>
      </c>
      <c r="E969" s="19">
        <v>166600</v>
      </c>
      <c r="F969" s="19">
        <v>181500</v>
      </c>
      <c r="G969" s="19">
        <v>211400</v>
      </c>
      <c r="H969" s="27">
        <v>221400</v>
      </c>
      <c r="I969" s="27">
        <v>242300</v>
      </c>
      <c r="J969" s="27">
        <v>252300</v>
      </c>
      <c r="K969" s="27">
        <v>277000</v>
      </c>
      <c r="L969" s="27">
        <v>291500</v>
      </c>
      <c r="M969" s="27">
        <v>311000</v>
      </c>
      <c r="N969" s="27">
        <v>312500</v>
      </c>
      <c r="O969" s="27">
        <v>319400</v>
      </c>
      <c r="P969" s="27">
        <v>326400</v>
      </c>
      <c r="Q969" s="27">
        <v>330200</v>
      </c>
      <c r="R969" s="27">
        <v>339000</v>
      </c>
      <c r="S969" s="27">
        <v>341500</v>
      </c>
      <c r="T969" s="27">
        <v>344900</v>
      </c>
      <c r="U969" s="27">
        <v>355500</v>
      </c>
      <c r="V969" s="27">
        <v>363100</v>
      </c>
      <c r="W969" s="27">
        <v>368500</v>
      </c>
      <c r="X969" s="27">
        <v>375000</v>
      </c>
      <c r="Y969" s="27">
        <v>396800</v>
      </c>
      <c r="Z969" s="27">
        <v>441800</v>
      </c>
      <c r="AA969" s="27">
        <v>506500</v>
      </c>
      <c r="AB969" s="27">
        <v>640400</v>
      </c>
    </row>
    <row r="970" spans="1:46" s="17" customFormat="1" x14ac:dyDescent="0.2">
      <c r="A970" s="36" t="s">
        <v>456</v>
      </c>
      <c r="B970" s="37"/>
      <c r="C970" s="17">
        <v>51</v>
      </c>
      <c r="D970" s="17">
        <v>98</v>
      </c>
      <c r="E970" s="17">
        <v>123</v>
      </c>
      <c r="F970" s="17">
        <v>135</v>
      </c>
      <c r="G970" s="17">
        <v>149</v>
      </c>
      <c r="H970" s="17">
        <v>156</v>
      </c>
      <c r="I970" s="17">
        <v>179</v>
      </c>
      <c r="J970" s="17">
        <v>194</v>
      </c>
      <c r="K970" s="17">
        <v>217</v>
      </c>
      <c r="L970" s="17">
        <v>231</v>
      </c>
      <c r="M970" s="17">
        <v>246</v>
      </c>
      <c r="N970" s="17">
        <v>250</v>
      </c>
      <c r="O970" s="17">
        <v>257</v>
      </c>
      <c r="P970" s="17">
        <v>268</v>
      </c>
      <c r="Q970" s="17">
        <v>272</v>
      </c>
      <c r="R970" s="17">
        <v>278</v>
      </c>
      <c r="S970" s="17">
        <v>280</v>
      </c>
      <c r="T970" s="17">
        <v>284</v>
      </c>
      <c r="U970" s="17">
        <v>289</v>
      </c>
      <c r="V970" s="17">
        <v>293</v>
      </c>
      <c r="W970" s="17">
        <v>299</v>
      </c>
      <c r="X970" s="17">
        <v>307</v>
      </c>
      <c r="Y970" s="17">
        <v>355</v>
      </c>
      <c r="Z970" s="17">
        <v>437</v>
      </c>
      <c r="AA970" s="218">
        <v>532</v>
      </c>
      <c r="AB970" s="218">
        <v>728</v>
      </c>
    </row>
    <row r="971" spans="1:46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</row>
    <row r="972" spans="1:46" s="17" customFormat="1" x14ac:dyDescent="0.2">
      <c r="A972" s="28" t="s">
        <v>458</v>
      </c>
      <c r="B972" s="37"/>
      <c r="C972" s="19">
        <v>0</v>
      </c>
      <c r="D972" s="19">
        <v>0</v>
      </c>
      <c r="E972" s="19">
        <v>2187</v>
      </c>
      <c r="F972" s="19">
        <v>1836</v>
      </c>
      <c r="G972" s="19">
        <v>6630</v>
      </c>
      <c r="H972" s="19">
        <v>2925</v>
      </c>
      <c r="I972" s="19">
        <v>40</v>
      </c>
      <c r="J972" s="19">
        <v>7258</v>
      </c>
      <c r="K972" s="19">
        <v>2194</v>
      </c>
      <c r="L972" s="19">
        <v>1417</v>
      </c>
      <c r="M972" s="19">
        <v>7896</v>
      </c>
      <c r="N972" s="19">
        <v>531</v>
      </c>
      <c r="O972" s="19">
        <v>4135</v>
      </c>
      <c r="P972" s="19">
        <v>5836</v>
      </c>
      <c r="Q972" s="19">
        <v>3718</v>
      </c>
      <c r="R972" s="19">
        <v>2939</v>
      </c>
      <c r="S972" s="19">
        <v>2294</v>
      </c>
      <c r="T972" s="19">
        <v>5286</v>
      </c>
      <c r="U972" s="19">
        <v>3457</v>
      </c>
      <c r="V972" s="19">
        <v>2845</v>
      </c>
      <c r="W972" s="19">
        <v>2810</v>
      </c>
      <c r="X972" s="19">
        <v>2243</v>
      </c>
      <c r="Y972" s="19">
        <v>3112</v>
      </c>
      <c r="Z972" s="19">
        <v>1963</v>
      </c>
      <c r="AA972" s="224">
        <v>7150</v>
      </c>
      <c r="AB972" s="224">
        <v>5961</v>
      </c>
    </row>
    <row r="973" spans="1:46" s="17" customFormat="1" x14ac:dyDescent="0.2">
      <c r="A973" s="28" t="s">
        <v>459</v>
      </c>
      <c r="B973" s="37"/>
      <c r="C973" s="19">
        <v>0</v>
      </c>
      <c r="D973" s="19">
        <v>0</v>
      </c>
      <c r="E973" s="19">
        <v>0</v>
      </c>
      <c r="F973" s="19">
        <v>0</v>
      </c>
      <c r="G973" s="19">
        <v>990</v>
      </c>
      <c r="H973" s="19">
        <v>1075</v>
      </c>
      <c r="I973" s="19">
        <v>1379</v>
      </c>
      <c r="J973" s="19">
        <v>0</v>
      </c>
      <c r="K973" s="19">
        <v>0</v>
      </c>
      <c r="L973" s="19">
        <v>816</v>
      </c>
      <c r="M973" s="19">
        <v>0</v>
      </c>
      <c r="N973" s="19">
        <v>874</v>
      </c>
      <c r="O973" s="19">
        <v>582</v>
      </c>
      <c r="P973" s="19">
        <v>752</v>
      </c>
      <c r="Q973" s="19">
        <v>617</v>
      </c>
      <c r="R973" s="19">
        <v>164</v>
      </c>
      <c r="S973" s="19">
        <v>200</v>
      </c>
      <c r="T973" s="19">
        <v>734</v>
      </c>
      <c r="U973" s="19">
        <v>4392</v>
      </c>
      <c r="V973" s="19">
        <v>0</v>
      </c>
      <c r="W973" s="19">
        <v>666</v>
      </c>
      <c r="X973" s="19">
        <v>1125</v>
      </c>
      <c r="Y973" s="19">
        <v>590</v>
      </c>
      <c r="Z973" s="19">
        <v>1188</v>
      </c>
      <c r="AA973" s="224">
        <v>224</v>
      </c>
      <c r="AB973" s="224">
        <v>3823</v>
      </c>
    </row>
    <row r="974" spans="1:46" s="17" customFormat="1" x14ac:dyDescent="0.2">
      <c r="A974" s="28" t="s">
        <v>460</v>
      </c>
      <c r="B974" s="37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1075</v>
      </c>
      <c r="J974" s="19">
        <v>1509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657</v>
      </c>
      <c r="R974" s="19">
        <v>665</v>
      </c>
      <c r="S974" s="19">
        <v>149</v>
      </c>
      <c r="T974" s="19">
        <v>0</v>
      </c>
      <c r="U974" s="19">
        <v>1424</v>
      </c>
      <c r="V974" s="19">
        <v>4489</v>
      </c>
      <c r="W974" s="19">
        <v>599</v>
      </c>
      <c r="X974" s="19">
        <v>749</v>
      </c>
      <c r="Y974" s="19">
        <v>541</v>
      </c>
      <c r="Z974" s="19">
        <v>638</v>
      </c>
      <c r="AA974" s="224">
        <v>739</v>
      </c>
      <c r="AB974" s="224">
        <v>0</v>
      </c>
    </row>
    <row r="975" spans="1:46" s="17" customFormat="1" x14ac:dyDescent="0.2">
      <c r="A975" s="28" t="s">
        <v>461</v>
      </c>
      <c r="B975" s="37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1169</v>
      </c>
      <c r="K975" s="19">
        <v>1577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699</v>
      </c>
      <c r="S975" s="19">
        <v>705</v>
      </c>
      <c r="T975" s="19">
        <v>188</v>
      </c>
      <c r="U975" s="19">
        <v>0</v>
      </c>
      <c r="V975" s="19">
        <v>840</v>
      </c>
      <c r="W975" s="19">
        <v>4575</v>
      </c>
      <c r="X975" s="19">
        <v>647</v>
      </c>
      <c r="Y975" s="19">
        <v>188</v>
      </c>
      <c r="Z975" s="19">
        <v>582</v>
      </c>
      <c r="AA975" s="224">
        <v>687</v>
      </c>
      <c r="AB975" s="224">
        <v>782</v>
      </c>
    </row>
    <row r="976" spans="1:46" s="17" customFormat="1" x14ac:dyDescent="0.2">
      <c r="A976" s="19" t="s">
        <v>462</v>
      </c>
      <c r="B976" s="37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1217</v>
      </c>
      <c r="L976" s="19">
        <v>1577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742</v>
      </c>
      <c r="T976" s="19">
        <v>754</v>
      </c>
      <c r="U976" s="19">
        <v>0</v>
      </c>
      <c r="V976" s="19">
        <v>0</v>
      </c>
      <c r="W976" s="19">
        <v>227</v>
      </c>
      <c r="X976" s="19">
        <v>4672</v>
      </c>
      <c r="Y976" s="19">
        <v>0</v>
      </c>
      <c r="Z976" s="19">
        <v>0</v>
      </c>
      <c r="AA976" s="224">
        <v>623</v>
      </c>
      <c r="AB976" s="224">
        <v>735</v>
      </c>
    </row>
    <row r="977" spans="1:46" ht="15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1217</v>
      </c>
      <c r="M977" s="19">
        <v>1714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785</v>
      </c>
      <c r="U977" s="19">
        <v>227</v>
      </c>
      <c r="V977" s="19">
        <v>0</v>
      </c>
      <c r="W977" s="19">
        <v>0</v>
      </c>
      <c r="X977" s="19">
        <v>267</v>
      </c>
      <c r="Y977" s="19">
        <v>4775</v>
      </c>
      <c r="Z977" s="19">
        <v>0</v>
      </c>
      <c r="AA977" s="224">
        <v>0</v>
      </c>
      <c r="AB977" s="224">
        <v>0</v>
      </c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</row>
    <row r="978" spans="1:46" ht="18" x14ac:dyDescent="0.25">
      <c r="A978" s="28" t="s">
        <v>465</v>
      </c>
      <c r="B978" s="51"/>
      <c r="C978" s="19">
        <v>0</v>
      </c>
      <c r="D978" s="19">
        <v>0</v>
      </c>
      <c r="E978" s="19">
        <v>0</v>
      </c>
      <c r="F978" s="19">
        <v>0</v>
      </c>
      <c r="G978" s="19">
        <v>990</v>
      </c>
      <c r="H978" s="19">
        <v>1075</v>
      </c>
      <c r="I978" s="19">
        <v>2454</v>
      </c>
      <c r="J978" s="19">
        <v>2678</v>
      </c>
      <c r="K978" s="19">
        <v>2794</v>
      </c>
      <c r="L978" s="19">
        <v>3610</v>
      </c>
      <c r="M978" s="19">
        <v>1714</v>
      </c>
      <c r="N978" s="19">
        <v>874</v>
      </c>
      <c r="O978" s="19">
        <v>582</v>
      </c>
      <c r="P978" s="19">
        <v>752</v>
      </c>
      <c r="Q978" s="19">
        <v>1274</v>
      </c>
      <c r="R978" s="19">
        <v>1528</v>
      </c>
      <c r="S978" s="19">
        <v>1797</v>
      </c>
      <c r="T978" s="19">
        <v>2461</v>
      </c>
      <c r="U978" s="19">
        <v>6043</v>
      </c>
      <c r="V978" s="19">
        <v>5329</v>
      </c>
      <c r="W978" s="19">
        <v>6067</v>
      </c>
      <c r="X978" s="19">
        <v>7460</v>
      </c>
      <c r="Y978" s="19">
        <v>6095</v>
      </c>
      <c r="Z978" s="19">
        <v>2408</v>
      </c>
      <c r="AA978" s="224">
        <v>2273</v>
      </c>
      <c r="AB978" s="224">
        <v>5340</v>
      </c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</row>
    <row r="979" spans="1:46" ht="15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1169</v>
      </c>
      <c r="K979" s="19">
        <v>2794</v>
      </c>
      <c r="L979" s="19">
        <v>2794</v>
      </c>
      <c r="M979" s="19">
        <v>1714</v>
      </c>
      <c r="N979" s="19">
        <v>0</v>
      </c>
      <c r="O979" s="19">
        <v>0</v>
      </c>
      <c r="P979" s="19">
        <v>0</v>
      </c>
      <c r="Q979" s="19">
        <v>0</v>
      </c>
      <c r="R979" s="19">
        <v>699</v>
      </c>
      <c r="S979" s="19">
        <v>1447</v>
      </c>
      <c r="T979" s="19">
        <v>1727</v>
      </c>
      <c r="U979" s="19">
        <v>227</v>
      </c>
      <c r="V979" s="19">
        <v>840</v>
      </c>
      <c r="W979" s="19">
        <v>4802</v>
      </c>
      <c r="X979" s="19">
        <v>5586</v>
      </c>
      <c r="Y979" s="19">
        <v>4963</v>
      </c>
      <c r="Z979" s="19">
        <v>582</v>
      </c>
      <c r="AA979" s="224">
        <v>1310</v>
      </c>
      <c r="AB979" s="224">
        <v>1517</v>
      </c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</row>
    <row r="980" spans="1:46" ht="15" x14ac:dyDescent="0.25">
      <c r="A980" s="49" t="s">
        <v>467</v>
      </c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</row>
    <row r="981" spans="1:46" x14ac:dyDescent="0.2">
      <c r="A981" s="36" t="s">
        <v>468</v>
      </c>
      <c r="C981" s="17">
        <v>51</v>
      </c>
      <c r="D981" s="17">
        <v>98</v>
      </c>
      <c r="E981" s="17">
        <v>122</v>
      </c>
      <c r="F981" s="17">
        <v>133</v>
      </c>
      <c r="G981" s="17">
        <v>145</v>
      </c>
      <c r="H981" s="17">
        <v>150</v>
      </c>
      <c r="I981" s="17">
        <v>176</v>
      </c>
      <c r="J981" s="17">
        <v>188</v>
      </c>
      <c r="K981" s="17">
        <v>212</v>
      </c>
      <c r="L981" s="17">
        <v>225</v>
      </c>
      <c r="M981" s="17">
        <v>240</v>
      </c>
      <c r="N981" s="17">
        <v>248</v>
      </c>
      <c r="O981" s="17">
        <v>248</v>
      </c>
      <c r="P981" s="17">
        <v>263</v>
      </c>
      <c r="Q981" s="17">
        <v>261</v>
      </c>
      <c r="R981" s="17">
        <v>269</v>
      </c>
      <c r="S981" s="17">
        <v>270</v>
      </c>
      <c r="T981" s="17">
        <v>275</v>
      </c>
      <c r="U981" s="17">
        <v>277</v>
      </c>
      <c r="V981" s="17">
        <v>281</v>
      </c>
      <c r="W981" s="17">
        <v>288</v>
      </c>
      <c r="X981" s="17">
        <v>295</v>
      </c>
      <c r="Y981" s="17">
        <v>346</v>
      </c>
      <c r="Z981" s="17">
        <v>427</v>
      </c>
      <c r="AA981" s="218">
        <v>518</v>
      </c>
      <c r="AB981" s="218">
        <v>714</v>
      </c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</row>
    <row r="982" spans="1:46" x14ac:dyDescent="0.2">
      <c r="A982" s="36" t="s">
        <v>469</v>
      </c>
      <c r="C982" s="17">
        <v>0</v>
      </c>
      <c r="D982" s="17">
        <v>0</v>
      </c>
      <c r="E982" s="17">
        <v>1</v>
      </c>
      <c r="F982" s="17">
        <v>2</v>
      </c>
      <c r="G982" s="17">
        <v>3</v>
      </c>
      <c r="H982" s="17">
        <v>5</v>
      </c>
      <c r="I982" s="17">
        <v>1</v>
      </c>
      <c r="J982" s="17">
        <v>4</v>
      </c>
      <c r="K982" s="17">
        <v>3</v>
      </c>
      <c r="L982" s="17">
        <v>3</v>
      </c>
      <c r="M982" s="17">
        <v>5</v>
      </c>
      <c r="N982" s="17">
        <v>1</v>
      </c>
      <c r="O982" s="17">
        <v>8</v>
      </c>
      <c r="P982" s="17">
        <v>3</v>
      </c>
      <c r="Q982" s="17">
        <v>9</v>
      </c>
      <c r="R982" s="17">
        <v>5</v>
      </c>
      <c r="S982" s="17">
        <v>5</v>
      </c>
      <c r="T982" s="17">
        <v>4</v>
      </c>
      <c r="U982" s="17">
        <v>7</v>
      </c>
      <c r="V982" s="17">
        <v>9</v>
      </c>
      <c r="W982" s="17">
        <v>6</v>
      </c>
      <c r="X982" s="17">
        <v>5</v>
      </c>
      <c r="Y982" s="17">
        <v>5</v>
      </c>
      <c r="Z982" s="17">
        <v>6</v>
      </c>
      <c r="AA982" s="218">
        <v>9</v>
      </c>
      <c r="AB982" s="218">
        <v>10</v>
      </c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</row>
    <row r="983" spans="1:46" x14ac:dyDescent="0.2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1</v>
      </c>
      <c r="H983" s="17">
        <v>1</v>
      </c>
      <c r="I983" s="17">
        <v>1</v>
      </c>
      <c r="J983" s="17">
        <v>0</v>
      </c>
      <c r="K983" s="17">
        <v>0</v>
      </c>
      <c r="L983" s="17">
        <v>1</v>
      </c>
      <c r="M983" s="17">
        <v>0</v>
      </c>
      <c r="N983" s="17">
        <v>1</v>
      </c>
      <c r="O983" s="17">
        <v>1</v>
      </c>
      <c r="P983" s="17">
        <v>2</v>
      </c>
      <c r="Q983" s="17">
        <v>1</v>
      </c>
      <c r="R983" s="17">
        <v>2</v>
      </c>
      <c r="S983" s="17">
        <v>2</v>
      </c>
      <c r="T983" s="17">
        <v>2</v>
      </c>
      <c r="U983" s="17">
        <v>1</v>
      </c>
      <c r="V983" s="17">
        <v>0</v>
      </c>
      <c r="W983" s="17">
        <v>2</v>
      </c>
      <c r="X983" s="17">
        <v>2</v>
      </c>
      <c r="Y983" s="17">
        <v>1</v>
      </c>
      <c r="Z983" s="17">
        <v>2</v>
      </c>
      <c r="AA983" s="218">
        <v>2</v>
      </c>
      <c r="AB983" s="218">
        <v>2</v>
      </c>
    </row>
    <row r="984" spans="1:46" ht="18" x14ac:dyDescent="0.25">
      <c r="A984" s="36" t="s">
        <v>471</v>
      </c>
      <c r="B984" s="51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1</v>
      </c>
      <c r="J984" s="17">
        <v>1</v>
      </c>
      <c r="K984" s="17">
        <v>0</v>
      </c>
      <c r="L984" s="17">
        <v>0</v>
      </c>
      <c r="M984" s="17">
        <v>0</v>
      </c>
      <c r="N984" s="17">
        <v>0</v>
      </c>
      <c r="O984" s="17">
        <v>0</v>
      </c>
      <c r="P984" s="17">
        <v>0</v>
      </c>
      <c r="Q984" s="17">
        <v>1</v>
      </c>
      <c r="R984" s="17">
        <v>1</v>
      </c>
      <c r="S984" s="17">
        <v>1</v>
      </c>
      <c r="T984" s="17">
        <v>0</v>
      </c>
      <c r="U984" s="17">
        <v>3</v>
      </c>
      <c r="V984" s="17">
        <v>1</v>
      </c>
      <c r="W984" s="17">
        <v>1</v>
      </c>
      <c r="X984" s="17">
        <v>2</v>
      </c>
      <c r="Y984" s="17">
        <v>1</v>
      </c>
      <c r="Z984" s="17">
        <v>1</v>
      </c>
      <c r="AA984" s="218">
        <v>1</v>
      </c>
      <c r="AB984" s="218">
        <v>0</v>
      </c>
    </row>
    <row r="985" spans="1:46" s="17" customFormat="1" x14ac:dyDescent="0.2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1</v>
      </c>
      <c r="K985" s="17">
        <v>1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0</v>
      </c>
      <c r="R985" s="17">
        <v>1</v>
      </c>
      <c r="S985" s="17">
        <v>1</v>
      </c>
      <c r="T985" s="17">
        <v>1</v>
      </c>
      <c r="U985" s="17">
        <v>0</v>
      </c>
      <c r="V985" s="17">
        <v>2</v>
      </c>
      <c r="W985" s="17">
        <v>1</v>
      </c>
      <c r="X985" s="17">
        <v>1</v>
      </c>
      <c r="Y985" s="17">
        <v>1</v>
      </c>
      <c r="Z985" s="17">
        <v>1</v>
      </c>
      <c r="AA985" s="218">
        <v>1</v>
      </c>
      <c r="AB985" s="218">
        <v>1</v>
      </c>
    </row>
    <row r="986" spans="1:46" s="19" customFormat="1" x14ac:dyDescent="0.2">
      <c r="A986" s="17" t="s">
        <v>473</v>
      </c>
      <c r="B986" s="32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1</v>
      </c>
      <c r="L986" s="17">
        <v>1</v>
      </c>
      <c r="M986" s="17">
        <v>0</v>
      </c>
      <c r="N986" s="17">
        <v>0</v>
      </c>
      <c r="O986" s="17">
        <v>0</v>
      </c>
      <c r="P986" s="17">
        <v>0</v>
      </c>
      <c r="Q986" s="17">
        <v>0</v>
      </c>
      <c r="R986" s="17">
        <v>0</v>
      </c>
      <c r="S986" s="17">
        <v>1</v>
      </c>
      <c r="T986" s="17">
        <v>1</v>
      </c>
      <c r="U986" s="17">
        <v>0</v>
      </c>
      <c r="V986" s="17">
        <v>0</v>
      </c>
      <c r="W986" s="17">
        <v>1</v>
      </c>
      <c r="X986" s="17">
        <v>1</v>
      </c>
      <c r="Y986" s="17">
        <v>0</v>
      </c>
      <c r="Z986" s="17">
        <v>0</v>
      </c>
      <c r="AA986" s="218">
        <v>1</v>
      </c>
      <c r="AB986" s="218">
        <v>1</v>
      </c>
    </row>
    <row r="987" spans="1:46" x14ac:dyDescent="0.2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1</v>
      </c>
      <c r="M987" s="17">
        <v>1</v>
      </c>
      <c r="N987" s="17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1</v>
      </c>
      <c r="U987" s="17">
        <v>1</v>
      </c>
      <c r="V987" s="17">
        <v>0</v>
      </c>
      <c r="W987" s="17">
        <v>0</v>
      </c>
      <c r="X987" s="17">
        <v>1</v>
      </c>
      <c r="Y987" s="17">
        <v>1</v>
      </c>
      <c r="Z987" s="17">
        <v>0</v>
      </c>
      <c r="AA987" s="218">
        <v>0</v>
      </c>
      <c r="AB987" s="218">
        <v>0</v>
      </c>
    </row>
    <row r="988" spans="1:46" s="17" customFormat="1" x14ac:dyDescent="0.2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1</v>
      </c>
      <c r="H988" s="17">
        <v>1</v>
      </c>
      <c r="I988" s="17">
        <v>2</v>
      </c>
      <c r="J988" s="17">
        <v>2</v>
      </c>
      <c r="K988" s="17">
        <v>2</v>
      </c>
      <c r="L988" s="17">
        <v>3</v>
      </c>
      <c r="M988" s="17">
        <v>1</v>
      </c>
      <c r="N988" s="17">
        <v>1</v>
      </c>
      <c r="O988" s="17">
        <v>1</v>
      </c>
      <c r="P988" s="17">
        <v>2</v>
      </c>
      <c r="Q988" s="17">
        <v>2</v>
      </c>
      <c r="R988" s="17">
        <v>4</v>
      </c>
      <c r="S988" s="17">
        <v>5</v>
      </c>
      <c r="T988" s="17">
        <v>5</v>
      </c>
      <c r="U988" s="17">
        <v>5</v>
      </c>
      <c r="V988" s="17">
        <v>3</v>
      </c>
      <c r="W988" s="17">
        <v>5</v>
      </c>
      <c r="X988" s="17">
        <v>7</v>
      </c>
      <c r="Y988" s="17">
        <v>4</v>
      </c>
      <c r="Z988" s="17">
        <v>4</v>
      </c>
      <c r="AA988" s="218">
        <v>5</v>
      </c>
      <c r="AB988" s="218">
        <v>4</v>
      </c>
    </row>
    <row r="989" spans="1:46" s="17" customFormat="1" x14ac:dyDescent="0.2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1</v>
      </c>
      <c r="K989" s="17">
        <v>2</v>
      </c>
      <c r="L989" s="17">
        <v>2</v>
      </c>
      <c r="M989" s="17">
        <v>1</v>
      </c>
      <c r="N989" s="17">
        <v>0</v>
      </c>
      <c r="O989" s="17">
        <v>0</v>
      </c>
      <c r="P989" s="17">
        <v>0</v>
      </c>
      <c r="Q989" s="17">
        <v>0</v>
      </c>
      <c r="R989" s="17">
        <v>1</v>
      </c>
      <c r="S989" s="17">
        <v>2</v>
      </c>
      <c r="T989" s="17">
        <v>3</v>
      </c>
      <c r="U989" s="17">
        <v>1</v>
      </c>
      <c r="V989" s="17">
        <v>2</v>
      </c>
      <c r="W989" s="17">
        <v>2</v>
      </c>
      <c r="X989" s="17">
        <v>3</v>
      </c>
      <c r="Y989" s="17">
        <v>2</v>
      </c>
      <c r="Z989" s="17">
        <v>1</v>
      </c>
      <c r="AA989" s="218">
        <v>2</v>
      </c>
      <c r="AB989" s="218">
        <v>2</v>
      </c>
    </row>
    <row r="990" spans="1:46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88"/>
      <c r="N990" s="88"/>
      <c r="O990" s="56"/>
      <c r="P990" s="56"/>
      <c r="Q990" s="56"/>
      <c r="R990" s="56"/>
      <c r="S990" s="56"/>
      <c r="AA990" s="218"/>
      <c r="AB990" s="218"/>
    </row>
    <row r="991" spans="1:46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88"/>
      <c r="N991" s="88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</row>
    <row r="992" spans="1:46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88"/>
      <c r="N992" s="88"/>
      <c r="O992" s="56"/>
      <c r="P992" s="56"/>
      <c r="Q992" s="56"/>
      <c r="T992" s="56"/>
      <c r="U992" s="56"/>
      <c r="V992" s="56"/>
      <c r="W992" s="56"/>
      <c r="X992" s="56"/>
      <c r="Y992" s="56"/>
      <c r="Z992" s="56"/>
      <c r="AA992" s="56"/>
      <c r="AB992" s="56"/>
    </row>
    <row r="993" spans="1:28" s="17" customFormat="1" x14ac:dyDescent="0.2">
      <c r="A993" s="16" t="s">
        <v>480</v>
      </c>
      <c r="B993" s="37"/>
      <c r="C993" s="18">
        <v>0</v>
      </c>
      <c r="D993" s="18">
        <v>0</v>
      </c>
      <c r="E993" s="18">
        <v>0</v>
      </c>
      <c r="F993" s="18">
        <v>0</v>
      </c>
      <c r="G993" s="18">
        <v>0</v>
      </c>
      <c r="H993" s="18">
        <v>0</v>
      </c>
      <c r="I993" s="18">
        <v>0</v>
      </c>
      <c r="J993" s="18">
        <v>0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18">
        <v>0</v>
      </c>
      <c r="X993" s="18">
        <v>0</v>
      </c>
      <c r="Y993" s="18">
        <v>0</v>
      </c>
      <c r="Z993" s="18">
        <v>0</v>
      </c>
      <c r="AA993" s="220">
        <v>0</v>
      </c>
      <c r="AB993" s="220">
        <v>0</v>
      </c>
    </row>
    <row r="994" spans="1:28" s="17" customFormat="1" x14ac:dyDescent="0.2">
      <c r="A994" s="16" t="s">
        <v>481</v>
      </c>
      <c r="B994" s="37"/>
      <c r="C994" s="18">
        <v>1</v>
      </c>
      <c r="D994" s="18">
        <v>1</v>
      </c>
      <c r="E994" s="18">
        <v>1</v>
      </c>
      <c r="F994" s="18">
        <v>1</v>
      </c>
      <c r="G994" s="18">
        <v>1</v>
      </c>
      <c r="H994" s="18">
        <v>1</v>
      </c>
      <c r="I994" s="18">
        <v>1</v>
      </c>
      <c r="J994" s="18">
        <v>1</v>
      </c>
      <c r="K994" s="18">
        <v>1</v>
      </c>
      <c r="L994" s="18">
        <v>1</v>
      </c>
      <c r="M994" s="18">
        <v>1</v>
      </c>
      <c r="N994" s="18">
        <v>1</v>
      </c>
      <c r="O994" s="18">
        <v>1</v>
      </c>
      <c r="P994" s="18">
        <v>1</v>
      </c>
      <c r="Q994" s="18">
        <v>1</v>
      </c>
      <c r="R994" s="18">
        <v>1</v>
      </c>
      <c r="S994" s="18">
        <v>1</v>
      </c>
      <c r="T994" s="18">
        <v>1</v>
      </c>
      <c r="U994" s="18">
        <v>1</v>
      </c>
      <c r="V994" s="18">
        <v>1</v>
      </c>
      <c r="W994" s="18">
        <v>1</v>
      </c>
      <c r="X994" s="18">
        <v>1</v>
      </c>
      <c r="Y994" s="18">
        <v>1</v>
      </c>
      <c r="Z994" s="18">
        <v>1</v>
      </c>
      <c r="AA994" s="220">
        <v>1</v>
      </c>
      <c r="AB994" s="220">
        <v>1</v>
      </c>
    </row>
    <row r="995" spans="1:28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220">
        <v>0</v>
      </c>
      <c r="AB995" s="220">
        <v>0</v>
      </c>
    </row>
    <row r="996" spans="1:28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O996" s="7"/>
      <c r="P996" s="7"/>
      <c r="Q996" s="7"/>
      <c r="R996" s="18"/>
      <c r="S996" s="18"/>
      <c r="T996" s="18"/>
      <c r="U996" s="18"/>
      <c r="V996" s="18"/>
      <c r="W996" s="18"/>
      <c r="X996" s="18"/>
      <c r="Y996" s="18"/>
      <c r="Z996" s="18"/>
      <c r="AA996" s="220"/>
      <c r="AB996" s="220"/>
    </row>
    <row r="997" spans="1:28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N997" s="45"/>
      <c r="O997" s="7"/>
      <c r="P997" s="7"/>
      <c r="Q997" s="7"/>
      <c r="R997" s="18"/>
      <c r="S997" s="18"/>
      <c r="T997" s="18"/>
      <c r="U997" s="18"/>
      <c r="V997" s="18"/>
      <c r="W997" s="18"/>
      <c r="X997" s="18"/>
      <c r="Y997" s="18"/>
      <c r="Z997" s="18"/>
      <c r="AA997" s="220"/>
      <c r="AB997" s="220"/>
    </row>
    <row r="998" spans="1:28" s="18" customFormat="1" x14ac:dyDescent="0.2">
      <c r="A998" s="148" t="s">
        <v>1809</v>
      </c>
      <c r="B998" s="59"/>
      <c r="C998" s="18">
        <v>2.5703555626360002E-2</v>
      </c>
      <c r="D998" s="18">
        <v>1.7892375721000001E-2</v>
      </c>
      <c r="E998" s="18">
        <v>1.7400158760659999E-2</v>
      </c>
      <c r="F998" s="18">
        <v>2.0122712301739999E-2</v>
      </c>
      <c r="G998" s="18">
        <v>2.3345978727370001E-2</v>
      </c>
      <c r="H998" s="18">
        <v>2.2240511315929998E-2</v>
      </c>
      <c r="I998" s="18">
        <v>2.1743092948060001E-2</v>
      </c>
      <c r="J998" s="18">
        <v>1.5899204383750001E-2</v>
      </c>
      <c r="K998" s="18">
        <v>1.516029770669E-2</v>
      </c>
      <c r="L998" s="18">
        <v>1.6495948006229999E-2</v>
      </c>
      <c r="M998" s="18">
        <v>1.5234076078930001E-2</v>
      </c>
      <c r="N998" s="18">
        <v>1.6919600393490001E-2</v>
      </c>
      <c r="O998" s="18">
        <v>1.7795927018869999E-2</v>
      </c>
      <c r="P998" s="18">
        <v>1.838732972255E-2</v>
      </c>
      <c r="Q998" s="18">
        <v>1.921639198685E-2</v>
      </c>
      <c r="R998" s="18">
        <v>1.8446090918449998E-2</v>
      </c>
      <c r="S998" s="18">
        <v>1.8209966247939999E-2</v>
      </c>
      <c r="T998" s="18">
        <v>2.0268021091810001E-2</v>
      </c>
      <c r="U998" s="18">
        <v>1.8651740623429999E-2</v>
      </c>
      <c r="V998" s="18">
        <v>1.7851010596299999E-2</v>
      </c>
      <c r="W998" s="18">
        <v>1.851411001666E-2</v>
      </c>
      <c r="X998" s="18">
        <v>1.7385527499010001E-2</v>
      </c>
      <c r="Y998" s="18">
        <v>1.728024307237E-2</v>
      </c>
      <c r="Z998" s="18">
        <v>2.052671220815E-2</v>
      </c>
      <c r="AA998" s="220">
        <v>2.0374292906510001E-2</v>
      </c>
      <c r="AB998" s="220">
        <v>1.9515839903949998E-2</v>
      </c>
    </row>
    <row r="999" spans="1:28" s="18" customFormat="1" x14ac:dyDescent="0.2">
      <c r="A999" s="148" t="s">
        <v>1807</v>
      </c>
      <c r="B999" s="59"/>
      <c r="C999" s="18">
        <v>1.6456921587610002E-2</v>
      </c>
      <c r="D999" s="18">
        <v>1.340918325884E-2</v>
      </c>
      <c r="E999" s="18">
        <v>2.1227197346599998E-2</v>
      </c>
      <c r="F999" s="18">
        <v>2.711703139867E-2</v>
      </c>
      <c r="G999" s="18">
        <v>2.6140440799589999E-2</v>
      </c>
      <c r="H999" s="18">
        <v>1.6868740115970001E-2</v>
      </c>
      <c r="I999" s="18">
        <v>1.7055655296229998E-2</v>
      </c>
      <c r="J999" s="18">
        <v>1.4739229024939999E-2</v>
      </c>
      <c r="K999" s="18">
        <v>8.226691042048E-3</v>
      </c>
      <c r="L999" s="18">
        <v>1.0705289672539999E-2</v>
      </c>
      <c r="M999" s="18">
        <v>9.1463414634149996E-3</v>
      </c>
      <c r="N999" s="18">
        <v>8.0233406272789999E-3</v>
      </c>
      <c r="O999" s="18">
        <v>1.436130007559E-2</v>
      </c>
      <c r="P999" s="18">
        <v>8.3565459610029993E-3</v>
      </c>
      <c r="Q999" s="18">
        <v>7.7569489334199998E-3</v>
      </c>
      <c r="R999" s="18">
        <v>8.0536912751679995E-3</v>
      </c>
      <c r="S999" s="18">
        <v>9.9547511312219998E-3</v>
      </c>
      <c r="T999" s="18">
        <v>7.3597056117759999E-3</v>
      </c>
      <c r="U999" s="18">
        <v>5.2401746724889996E-3</v>
      </c>
      <c r="V999" s="18">
        <v>9.4235033259420006E-3</v>
      </c>
      <c r="W999" s="18">
        <v>1.206529453513E-2</v>
      </c>
      <c r="X999" s="18">
        <v>9.0497737556560001E-3</v>
      </c>
      <c r="Y999" s="18">
        <v>2.4043715846989999E-2</v>
      </c>
      <c r="Z999" s="18">
        <v>3.5999999999999997E-2</v>
      </c>
      <c r="AA999" s="220">
        <v>1.8953068592060002E-2</v>
      </c>
      <c r="AB999" s="220">
        <v>1.6799999999999999E-2</v>
      </c>
    </row>
    <row r="1000" spans="1:28" s="147" customFormat="1" x14ac:dyDescent="0.2">
      <c r="A1000" s="145" t="s">
        <v>1808</v>
      </c>
      <c r="B1000" s="146"/>
      <c r="C1000" s="147">
        <v>759.65554256539997</v>
      </c>
      <c r="D1000" s="147">
        <v>755.47529048499996</v>
      </c>
      <c r="E1000" s="147">
        <v>755.95464683950001</v>
      </c>
      <c r="F1000" s="147">
        <v>755.54880360339996</v>
      </c>
      <c r="G1000" s="147">
        <v>753.54045209850005</v>
      </c>
      <c r="H1000" s="147">
        <v>751.46790353979998</v>
      </c>
      <c r="I1000" s="147">
        <v>750.21369211379999</v>
      </c>
      <c r="J1000" s="147">
        <v>750.69669600680004</v>
      </c>
      <c r="K1000" s="147">
        <v>748.30257347500003</v>
      </c>
      <c r="L1000" s="147">
        <v>749.57097227270003</v>
      </c>
      <c r="M1000" s="147">
        <v>748.8140044475</v>
      </c>
      <c r="N1000" s="147">
        <v>743.27993042870003</v>
      </c>
      <c r="O1000" s="147">
        <v>743.79734072120004</v>
      </c>
      <c r="P1000" s="147">
        <v>746.05831006890003</v>
      </c>
      <c r="Q1000" s="147">
        <v>745.81640611340003</v>
      </c>
      <c r="R1000" s="147">
        <v>746.42091157480002</v>
      </c>
      <c r="S1000" s="147">
        <v>746.18056829349996</v>
      </c>
      <c r="T1000" s="147">
        <v>745.08455229809999</v>
      </c>
      <c r="U1000" s="147">
        <v>745.28653268940002</v>
      </c>
      <c r="V1000" s="147">
        <v>744.03286027060005</v>
      </c>
      <c r="W1000" s="147">
        <v>744.15796481610005</v>
      </c>
      <c r="X1000" s="147">
        <v>743.60416885339998</v>
      </c>
      <c r="Y1000" s="147">
        <v>745.32154179550002</v>
      </c>
      <c r="Z1000" s="147">
        <v>739.83481647450003</v>
      </c>
      <c r="AA1000" s="147">
        <v>738.32743861719996</v>
      </c>
      <c r="AB1000" s="147">
        <v>739.97660798790002</v>
      </c>
    </row>
    <row r="1001" spans="1:28" s="147" customFormat="1" x14ac:dyDescent="0.2">
      <c r="A1001" s="145" t="s">
        <v>1810</v>
      </c>
      <c r="B1001" s="146"/>
      <c r="C1001" s="147">
        <v>773.19019607840005</v>
      </c>
      <c r="D1001" s="147">
        <v>771.44731939559995</v>
      </c>
      <c r="E1001" s="147">
        <v>774.19802989130005</v>
      </c>
      <c r="F1001" s="147">
        <v>774.67055961070002</v>
      </c>
      <c r="G1001" s="147">
        <v>773.26729559750004</v>
      </c>
      <c r="H1001" s="147">
        <v>774.26219839140003</v>
      </c>
      <c r="I1001" s="147">
        <v>775.05510018209998</v>
      </c>
      <c r="J1001" s="147">
        <v>776.04634994210005</v>
      </c>
      <c r="K1001" s="147">
        <v>775.02653631279998</v>
      </c>
      <c r="L1001" s="147">
        <v>772.15620998719999</v>
      </c>
      <c r="M1001" s="147">
        <v>774.05090054820005</v>
      </c>
      <c r="N1001" s="147">
        <v>775.06365655069999</v>
      </c>
      <c r="O1001" s="147">
        <v>773.94393241169996</v>
      </c>
      <c r="P1001" s="147">
        <v>776.72591743119995</v>
      </c>
      <c r="Q1001" s="147">
        <v>777.69144736839996</v>
      </c>
      <c r="R1001" s="147">
        <v>778.24639670559998</v>
      </c>
      <c r="S1001" s="147">
        <v>775.87683823530006</v>
      </c>
      <c r="T1001" s="147">
        <v>776.11174242419997</v>
      </c>
      <c r="U1001" s="147">
        <v>776.25866666670004</v>
      </c>
      <c r="V1001" s="147">
        <v>780.22740033690002</v>
      </c>
      <c r="W1001" s="147">
        <v>778.78582202109999</v>
      </c>
      <c r="X1001" s="147">
        <v>778.28047662690005</v>
      </c>
      <c r="Y1001" s="147">
        <v>758.4544444444</v>
      </c>
      <c r="Z1001" s="147">
        <v>751.77040816329998</v>
      </c>
      <c r="AA1001" s="147">
        <v>747.39814814809995</v>
      </c>
      <c r="AB1001" s="147">
        <v>739.24486442069997</v>
      </c>
    </row>
    <row r="1002" spans="1:28" s="18" customFormat="1" x14ac:dyDescent="0.2">
      <c r="A1002" s="148" t="s">
        <v>1811</v>
      </c>
      <c r="B1002" s="59"/>
      <c r="C1002" s="18">
        <v>7.0765700869790003E-3</v>
      </c>
      <c r="D1002" s="18">
        <v>1.09188360994E-2</v>
      </c>
      <c r="E1002" s="18">
        <v>1.6625734099629998E-2</v>
      </c>
      <c r="F1002" s="18">
        <v>1.8689134711359998E-2</v>
      </c>
      <c r="G1002" s="18">
        <v>2.502112496555E-2</v>
      </c>
      <c r="H1002" s="18">
        <v>3.0255285623900001E-2</v>
      </c>
      <c r="I1002" s="18">
        <v>4.0663803719610002E-2</v>
      </c>
      <c r="J1002" s="18">
        <v>4.2603475693570002E-2</v>
      </c>
      <c r="K1002" s="18">
        <v>5.3825774212289998E-2</v>
      </c>
      <c r="L1002" s="18">
        <v>4.8832022753319999E-2</v>
      </c>
      <c r="M1002" s="18">
        <v>5.4234004492350003E-2</v>
      </c>
      <c r="N1002" s="18">
        <v>6.4107266234569998E-2</v>
      </c>
      <c r="O1002" s="18">
        <v>6.5260260865509997E-2</v>
      </c>
      <c r="P1002" s="18">
        <v>6.2580339169280005E-2</v>
      </c>
      <c r="Q1002" s="18">
        <v>6.443302986261E-2</v>
      </c>
      <c r="R1002" s="18">
        <v>6.4751821545149996E-2</v>
      </c>
      <c r="S1002" s="18">
        <v>6.8585923583979996E-2</v>
      </c>
      <c r="T1002" s="18">
        <v>7.3641611005189997E-2</v>
      </c>
      <c r="U1002" s="18">
        <v>7.3236225654250003E-2</v>
      </c>
      <c r="V1002" s="18">
        <v>7.5301504187359994E-2</v>
      </c>
      <c r="W1002" s="18">
        <v>7.6568089240060005E-2</v>
      </c>
      <c r="X1002" s="18">
        <v>8.1965199867319996E-2</v>
      </c>
      <c r="Y1002" s="18">
        <v>7.814214144053E-2</v>
      </c>
      <c r="Z1002" s="18">
        <v>8.7569495597710004E-2</v>
      </c>
      <c r="AA1002" s="220">
        <v>9.3207613383450003E-2</v>
      </c>
      <c r="AB1002" s="220">
        <v>9.3350710542549994E-2</v>
      </c>
    </row>
    <row r="1003" spans="1:28" s="18" customFormat="1" x14ac:dyDescent="0.2">
      <c r="A1003" s="148" t="s">
        <v>1812</v>
      </c>
      <c r="B1003" s="59"/>
      <c r="C1003" s="18">
        <v>1.5972894482090001E-2</v>
      </c>
      <c r="D1003" s="18">
        <v>1.1986997155629999E-2</v>
      </c>
      <c r="E1003" s="18">
        <v>1.393034825871E-2</v>
      </c>
      <c r="F1003" s="18">
        <v>9.9904852521409994E-3</v>
      </c>
      <c r="G1003" s="18">
        <v>7.6883649410560001E-3</v>
      </c>
      <c r="H1003" s="18">
        <v>7.3800738007380002E-3</v>
      </c>
      <c r="I1003" s="18">
        <v>1.211849192101E-2</v>
      </c>
      <c r="J1003" s="18">
        <v>1.1904761904759999E-2</v>
      </c>
      <c r="K1003" s="18">
        <v>1.0054844606949999E-2</v>
      </c>
      <c r="L1003" s="18">
        <v>1.2594458438290001E-2</v>
      </c>
      <c r="M1003" s="18">
        <v>1.448170731707E-2</v>
      </c>
      <c r="N1003" s="18">
        <v>6.5645514223190001E-3</v>
      </c>
      <c r="O1003" s="18">
        <v>9.0702947845810004E-3</v>
      </c>
      <c r="P1003" s="18">
        <v>1.00278551532E-2</v>
      </c>
      <c r="Q1003" s="18">
        <v>8.4033613445380004E-3</v>
      </c>
      <c r="R1003" s="18">
        <v>8.0536912751679995E-3</v>
      </c>
      <c r="S1003" s="18">
        <v>6.3348416289590002E-3</v>
      </c>
      <c r="T1003" s="18">
        <v>9.1996320147189996E-3</v>
      </c>
      <c r="U1003" s="18">
        <v>6.1135371179040004E-3</v>
      </c>
      <c r="V1003" s="18">
        <v>6.6518847006650002E-3</v>
      </c>
      <c r="W1003" s="18">
        <v>7.8069552874379996E-3</v>
      </c>
      <c r="X1003" s="18">
        <v>9.9547511312219998E-3</v>
      </c>
      <c r="Y1003" s="18">
        <v>5.9016393442619997E-2</v>
      </c>
      <c r="Z1003" s="18">
        <v>0.09</v>
      </c>
      <c r="AA1003" s="220">
        <v>8.9350180505419999E-2</v>
      </c>
      <c r="AB1003" s="220">
        <v>0.15840000000000001</v>
      </c>
    </row>
    <row r="1004" spans="1:28" s="18" customFormat="1" x14ac:dyDescent="0.2">
      <c r="A1004" s="148" t="s">
        <v>1816</v>
      </c>
      <c r="B1004" s="59"/>
      <c r="C1004" s="18" t="s">
        <v>1</v>
      </c>
      <c r="D1004" s="18" t="s">
        <v>1</v>
      </c>
      <c r="E1004" s="18" t="s">
        <v>1</v>
      </c>
      <c r="F1004" s="18" t="s">
        <v>1</v>
      </c>
      <c r="G1004" s="18" t="s">
        <v>1</v>
      </c>
      <c r="H1004" s="18" t="s">
        <v>1</v>
      </c>
      <c r="I1004" s="18" t="s">
        <v>1</v>
      </c>
      <c r="J1004" s="18" t="s">
        <v>1</v>
      </c>
      <c r="K1004" s="18">
        <v>1.0235414534290001E-3</v>
      </c>
      <c r="L1004" s="18">
        <v>1.7148981779210001E-3</v>
      </c>
      <c r="M1004" s="18">
        <v>2.4552788495259999E-3</v>
      </c>
      <c r="N1004" s="18">
        <v>1.00857286939E-3</v>
      </c>
      <c r="O1004" s="18">
        <v>2.2222222222220002E-3</v>
      </c>
      <c r="P1004" s="18">
        <v>1.6910935738439999E-3</v>
      </c>
      <c r="Q1004" s="18">
        <v>1.4319809069209999E-3</v>
      </c>
      <c r="R1004" s="18">
        <v>1.8192844147969999E-3</v>
      </c>
      <c r="S1004" s="18">
        <v>1.4669926650369999E-3</v>
      </c>
      <c r="T1004" s="18">
        <v>1.341381623072E-3</v>
      </c>
      <c r="U1004" s="18">
        <v>1.6313213703099999E-3</v>
      </c>
      <c r="V1004" s="18">
        <v>1.5174506828530001E-3</v>
      </c>
      <c r="W1004" s="18">
        <v>2.394253790902E-3</v>
      </c>
      <c r="X1004" s="18">
        <v>1.800720288115E-3</v>
      </c>
      <c r="Y1004" s="18">
        <v>2.0519835841309999E-3</v>
      </c>
      <c r="Z1004" s="18">
        <v>7.1326676176900004E-4</v>
      </c>
      <c r="AA1004" s="220">
        <v>9.5238095238099998E-4</v>
      </c>
      <c r="AB1004" s="220">
        <v>1.9607843137250001E-3</v>
      </c>
    </row>
    <row r="1005" spans="1:28" s="17" customFormat="1" x14ac:dyDescent="0.2">
      <c r="A1005" s="36" t="s">
        <v>1813</v>
      </c>
      <c r="B1005" s="37"/>
      <c r="C1005" s="17">
        <v>0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218">
        <v>0</v>
      </c>
      <c r="AB1005" s="218">
        <v>0</v>
      </c>
    </row>
    <row r="1006" spans="1:28" s="18" customFormat="1" x14ac:dyDescent="0.2">
      <c r="A1006" s="148" t="s">
        <v>1814</v>
      </c>
      <c r="B1006" s="59"/>
      <c r="C1006" s="18">
        <v>0</v>
      </c>
      <c r="D1006" s="18">
        <v>1.3483898338820001E-3</v>
      </c>
      <c r="E1006" s="18">
        <v>5.6196761443999997E-5</v>
      </c>
      <c r="F1006" s="18">
        <v>3.17245734898E-4</v>
      </c>
      <c r="G1006" s="18">
        <v>1.580288579808E-3</v>
      </c>
      <c r="H1006" s="18">
        <v>3.3661705990349999E-3</v>
      </c>
      <c r="I1006" s="18">
        <v>4.4202979284740001E-3</v>
      </c>
      <c r="J1006" s="18">
        <v>1.149259060956E-2</v>
      </c>
      <c r="K1006" s="18">
        <v>1.2741555539330001E-2</v>
      </c>
      <c r="L1006" s="18">
        <v>6.5709615468000004E-3</v>
      </c>
      <c r="M1006" s="18">
        <v>8.9232459298130007E-3</v>
      </c>
      <c r="N1006" s="18">
        <v>1.213823253004E-2</v>
      </c>
      <c r="O1006" s="18">
        <v>1.5193037474879999E-2</v>
      </c>
      <c r="P1006" s="18">
        <v>1.46063932712E-2</v>
      </c>
      <c r="Q1006" s="18">
        <v>1.6797715293390001E-2</v>
      </c>
      <c r="R1006" s="18">
        <v>1.8192780274500001E-2</v>
      </c>
      <c r="S1006" s="18">
        <v>2.0507847440969999E-2</v>
      </c>
      <c r="T1006" s="18">
        <v>2.2630385492759999E-2</v>
      </c>
      <c r="U1006" s="18">
        <v>2.1416037820219998E-2</v>
      </c>
      <c r="V1006" s="18">
        <v>2.3764785502230001E-2</v>
      </c>
      <c r="W1006" s="18">
        <v>2.5928487622599999E-2</v>
      </c>
      <c r="X1006" s="18">
        <v>2.9901803169570002E-2</v>
      </c>
      <c r="Y1006" s="18">
        <v>2.6355239946280001E-2</v>
      </c>
      <c r="Z1006" s="18">
        <v>3.1395573748399998E-2</v>
      </c>
      <c r="AA1006" s="220">
        <v>3.203361669437E-2</v>
      </c>
      <c r="AB1006" s="220">
        <v>3.117074878596E-2</v>
      </c>
    </row>
    <row r="1007" spans="1:28" s="17" customFormat="1" x14ac:dyDescent="0.2">
      <c r="A1007" s="36" t="s">
        <v>1815</v>
      </c>
      <c r="B1007" s="37"/>
      <c r="C1007" s="17">
        <v>4132</v>
      </c>
      <c r="D1007" s="17">
        <v>4922</v>
      </c>
      <c r="E1007" s="17">
        <v>3015</v>
      </c>
      <c r="F1007" s="17">
        <v>2102</v>
      </c>
      <c r="G1007" s="17">
        <v>1951</v>
      </c>
      <c r="H1007" s="17">
        <v>1897</v>
      </c>
      <c r="I1007" s="17">
        <v>2228</v>
      </c>
      <c r="J1007" s="17">
        <v>1764</v>
      </c>
      <c r="K1007" s="17">
        <v>2188</v>
      </c>
      <c r="L1007" s="17">
        <v>1588</v>
      </c>
      <c r="M1007" s="17">
        <v>1312</v>
      </c>
      <c r="N1007" s="17">
        <v>1371</v>
      </c>
      <c r="O1007" s="17">
        <v>1323</v>
      </c>
      <c r="P1007" s="17">
        <v>1795</v>
      </c>
      <c r="Q1007" s="17">
        <v>1547</v>
      </c>
      <c r="R1007" s="17">
        <v>1490</v>
      </c>
      <c r="S1007" s="17">
        <v>1105</v>
      </c>
      <c r="T1007" s="17">
        <v>1087</v>
      </c>
      <c r="U1007" s="17">
        <v>1145</v>
      </c>
      <c r="V1007" s="17">
        <v>1804</v>
      </c>
      <c r="W1007" s="17">
        <v>1409</v>
      </c>
      <c r="X1007" s="17">
        <v>1105</v>
      </c>
      <c r="Y1007" s="17">
        <v>915</v>
      </c>
      <c r="Z1007" s="17">
        <v>1000</v>
      </c>
      <c r="AA1007" s="218">
        <v>1108</v>
      </c>
      <c r="AB1007" s="218">
        <v>1250</v>
      </c>
    </row>
    <row r="1008" spans="1:28" s="61" customFormat="1" x14ac:dyDescent="0.2">
      <c r="A1008" s="149" t="s">
        <v>1817</v>
      </c>
      <c r="B1008" s="63"/>
      <c r="C1008" s="61">
        <v>7300.1327670000001</v>
      </c>
      <c r="D1008" s="61">
        <v>7278.2160860000004</v>
      </c>
      <c r="E1008" s="61">
        <v>7362.8451590000004</v>
      </c>
      <c r="F1008" s="61">
        <v>7490.182186</v>
      </c>
      <c r="G1008" s="61">
        <v>7464.0217389999998</v>
      </c>
      <c r="H1008" s="61">
        <v>7391.4432399999996</v>
      </c>
      <c r="I1008" s="61">
        <v>7448.943166</v>
      </c>
      <c r="J1008" s="61">
        <v>7450.1499700000004</v>
      </c>
      <c r="K1008" s="61">
        <v>7424.6376810000002</v>
      </c>
      <c r="L1008" s="61">
        <v>7355.2995389999996</v>
      </c>
      <c r="M1008" s="61">
        <v>7419.500403</v>
      </c>
      <c r="N1008" s="61">
        <v>7517.2839510000003</v>
      </c>
      <c r="O1008" s="61">
        <v>7571.1783439999999</v>
      </c>
      <c r="P1008" s="61">
        <v>7711.4086150000003</v>
      </c>
      <c r="Q1008" s="61">
        <v>7831.1670160000003</v>
      </c>
      <c r="R1008" s="61">
        <v>7735.0390900000002</v>
      </c>
      <c r="S1008" s="61">
        <v>7603.3460800000003</v>
      </c>
      <c r="T1008" s="61">
        <v>7820.452311</v>
      </c>
      <c r="U1008" s="61">
        <v>7757.8894469999996</v>
      </c>
      <c r="V1008" s="61">
        <v>8065.9353350000001</v>
      </c>
      <c r="W1008" s="61">
        <v>8053.3233760000003</v>
      </c>
      <c r="X1008" s="61">
        <v>7937.5366569999996</v>
      </c>
      <c r="Y1008" s="61">
        <v>6879.9091939999998</v>
      </c>
      <c r="Z1008" s="61">
        <v>6629.9677769999998</v>
      </c>
      <c r="AA1008" s="61">
        <v>6431.8315380000004</v>
      </c>
      <c r="AB1008" s="61">
        <v>6183.75</v>
      </c>
    </row>
    <row r="1009" spans="1:28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N1009" s="7"/>
      <c r="O1009" s="7"/>
      <c r="P1009" s="7"/>
      <c r="Q1009" s="7"/>
      <c r="R1009" s="18"/>
      <c r="S1009" s="18"/>
      <c r="T1009" s="18"/>
      <c r="U1009" s="18"/>
      <c r="V1009" s="18"/>
      <c r="W1009" s="18"/>
      <c r="X1009" s="18"/>
      <c r="Y1009" s="18"/>
      <c r="Z1009" s="18"/>
      <c r="AA1009" s="220"/>
      <c r="AB1009" s="220"/>
    </row>
    <row r="1010" spans="1:28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220"/>
      <c r="AB1010" s="220"/>
    </row>
    <row r="1011" spans="1:28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N1011" s="17"/>
      <c r="O1011" s="17"/>
      <c r="P1011" s="17"/>
      <c r="Q1011" s="17"/>
      <c r="R1011" s="17"/>
      <c r="S1011" s="17"/>
      <c r="T1011" s="18"/>
      <c r="U1011" s="18"/>
      <c r="V1011" s="18"/>
      <c r="W1011" s="18"/>
      <c r="X1011" s="18"/>
      <c r="Y1011" s="18"/>
      <c r="Z1011" s="18"/>
      <c r="AA1011" s="220"/>
      <c r="AB1011" s="220"/>
    </row>
    <row r="1012" spans="1:28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N1012" s="18"/>
      <c r="O1012" s="18"/>
      <c r="P1012" s="18"/>
      <c r="Q1012" s="18"/>
      <c r="R1012" s="18"/>
      <c r="S1012" s="18"/>
      <c r="T1012" s="17"/>
      <c r="U1012" s="17"/>
      <c r="V1012" s="17"/>
      <c r="W1012" s="17"/>
      <c r="X1012" s="17"/>
      <c r="Y1012" s="17"/>
      <c r="Z1012" s="17"/>
      <c r="AA1012" s="218"/>
      <c r="AB1012" s="218"/>
    </row>
    <row r="1013" spans="1:28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 spans="1:28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218"/>
      <c r="AB1014" s="218"/>
    </row>
    <row r="1015" spans="1:28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218"/>
      <c r="AB1015" s="218"/>
    </row>
    <row r="1016" spans="1:28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218"/>
      <c r="AB1016" s="218"/>
    </row>
    <row r="1017" spans="1:28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218"/>
      <c r="AB1017" s="218"/>
    </row>
    <row r="1018" spans="1:28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218"/>
      <c r="AB1018" s="218"/>
    </row>
    <row r="1019" spans="1:28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218"/>
      <c r="AB1019" s="218"/>
    </row>
    <row r="1020" spans="1:28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218"/>
      <c r="AB1020" s="218"/>
    </row>
    <row r="1021" spans="1:28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218"/>
      <c r="AB1021" s="218"/>
    </row>
    <row r="1022" spans="1:28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N1022" s="17"/>
    </row>
    <row r="1023" spans="1:28" x14ac:dyDescent="0.2">
      <c r="A1023" s="28" t="s">
        <v>504</v>
      </c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224"/>
      <c r="AB1023" s="224"/>
    </row>
    <row r="1024" spans="1:28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224"/>
      <c r="AB1024" s="224"/>
    </row>
    <row r="1025" spans="1:28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224"/>
      <c r="AB1025" s="224"/>
    </row>
    <row r="1026" spans="1:28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224"/>
      <c r="AB1026" s="224"/>
    </row>
    <row r="1027" spans="1:28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224"/>
      <c r="AB1027" s="224"/>
    </row>
    <row r="1028" spans="1:28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224"/>
      <c r="AB1028" s="224"/>
    </row>
    <row r="1029" spans="1:28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224"/>
      <c r="AB1029" s="224"/>
    </row>
    <row r="1030" spans="1:28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224"/>
      <c r="AB1030" s="224"/>
    </row>
    <row r="1031" spans="1:28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N1031" s="19"/>
    </row>
    <row r="1032" spans="1:28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N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K1031"/>
  <sheetViews>
    <sheetView tabSelected="1" zoomScale="106" zoomScaleNormal="106" workbookViewId="0">
      <pane xSplit="1" ySplit="1" topLeftCell="B2" activePane="bottomRight" state="frozen"/>
      <selection activeCell="A897" sqref="A897"/>
      <selection pane="topRight" activeCell="A897" sqref="A897"/>
      <selection pane="bottomLeft" activeCell="A897" sqref="A897"/>
      <selection pane="bottomRight" activeCell="F840" sqref="F840"/>
    </sheetView>
  </sheetViews>
  <sheetFormatPr defaultColWidth="9.140625" defaultRowHeight="15" outlineLevelRow="1" x14ac:dyDescent="0.25"/>
  <cols>
    <col min="1" max="1" width="38.5703125" style="16" customWidth="1"/>
    <col min="2" max="2" width="6.5703125" style="31" customWidth="1"/>
    <col min="3" max="24" width="13" style="7" customWidth="1"/>
    <col min="25" max="26" width="13" style="56" customWidth="1"/>
    <col min="27" max="59" width="13" style="7" customWidth="1"/>
    <col min="60" max="16384" width="9.140625" style="7"/>
  </cols>
  <sheetData>
    <row r="1" spans="1:63" s="42" customFormat="1" ht="11.25" x14ac:dyDescent="0.2">
      <c r="A1" s="114" t="s">
        <v>0</v>
      </c>
      <c r="B1" s="62"/>
      <c r="C1" s="42">
        <v>201107</v>
      </c>
      <c r="D1" s="42">
        <v>201108</v>
      </c>
      <c r="E1" s="42">
        <v>201109</v>
      </c>
      <c r="F1" s="42">
        <v>201110</v>
      </c>
      <c r="G1" s="42">
        <v>201111</v>
      </c>
      <c r="H1" s="42">
        <v>201112</v>
      </c>
      <c r="I1" s="42">
        <v>201201</v>
      </c>
      <c r="J1" s="42">
        <v>201202</v>
      </c>
      <c r="K1" s="42">
        <v>201203</v>
      </c>
      <c r="L1" s="42">
        <v>201204</v>
      </c>
      <c r="M1" s="42">
        <v>201205</v>
      </c>
      <c r="N1" s="42">
        <v>201206</v>
      </c>
      <c r="O1" s="42">
        <v>201207</v>
      </c>
      <c r="P1" s="42">
        <v>201208</v>
      </c>
      <c r="Q1" s="42">
        <v>201209</v>
      </c>
      <c r="R1" s="42">
        <v>201210</v>
      </c>
      <c r="S1" s="42">
        <v>201211</v>
      </c>
      <c r="T1" s="42">
        <v>201212</v>
      </c>
      <c r="U1" s="42">
        <v>201301</v>
      </c>
      <c r="V1" s="42">
        <v>201302</v>
      </c>
      <c r="W1" s="87">
        <v>41364</v>
      </c>
      <c r="X1" s="87">
        <v>41394</v>
      </c>
      <c r="Y1" s="87">
        <v>41425</v>
      </c>
      <c r="Z1" s="87">
        <v>41455</v>
      </c>
      <c r="AA1" s="87">
        <v>41486</v>
      </c>
      <c r="AB1" s="87">
        <v>41517</v>
      </c>
      <c r="AC1" s="87">
        <v>41547</v>
      </c>
      <c r="AD1" s="87">
        <v>41578</v>
      </c>
      <c r="AE1" s="87">
        <v>41608</v>
      </c>
      <c r="AF1" s="87">
        <v>41639</v>
      </c>
      <c r="AG1" s="87">
        <v>41670</v>
      </c>
      <c r="AH1" s="87">
        <v>41698</v>
      </c>
      <c r="AI1" s="87">
        <v>41729</v>
      </c>
      <c r="AJ1" s="87">
        <v>41759</v>
      </c>
      <c r="AK1" s="87">
        <v>41790</v>
      </c>
      <c r="AL1" s="87">
        <v>41820</v>
      </c>
      <c r="AM1" s="87">
        <v>41851</v>
      </c>
      <c r="AN1" s="87">
        <v>41882</v>
      </c>
      <c r="AO1" s="87">
        <v>41912</v>
      </c>
      <c r="AP1" s="87">
        <v>41943</v>
      </c>
      <c r="AQ1" s="87">
        <v>41973</v>
      </c>
      <c r="AR1" s="87">
        <v>42004</v>
      </c>
      <c r="AS1" s="87">
        <v>42035</v>
      </c>
      <c r="AT1" s="87">
        <v>42063</v>
      </c>
      <c r="AU1" s="87">
        <v>42094</v>
      </c>
      <c r="AV1" s="87">
        <v>42124</v>
      </c>
      <c r="AW1" s="87">
        <v>42155</v>
      </c>
      <c r="AX1" s="87">
        <v>42185</v>
      </c>
      <c r="AY1" s="87">
        <v>42216</v>
      </c>
      <c r="AZ1" s="87">
        <v>42247</v>
      </c>
      <c r="BA1" s="87">
        <v>42277</v>
      </c>
      <c r="BB1" s="87">
        <v>42308</v>
      </c>
      <c r="BC1" s="87">
        <v>42338</v>
      </c>
      <c r="BD1" s="87">
        <v>42369</v>
      </c>
      <c r="BE1" s="87">
        <v>42400</v>
      </c>
      <c r="BF1" s="87">
        <v>42429</v>
      </c>
      <c r="BG1" s="87">
        <v>42460</v>
      </c>
      <c r="BH1" s="87"/>
    </row>
    <row r="2" spans="1:63" ht="11.25" hidden="1" outlineLevel="1" x14ac:dyDescent="0.2">
      <c r="C2" s="65">
        <v>40725</v>
      </c>
      <c r="D2" s="65">
        <v>40756</v>
      </c>
      <c r="E2" s="65">
        <v>40787</v>
      </c>
      <c r="F2" s="65">
        <v>40817</v>
      </c>
      <c r="G2" s="65">
        <v>40848</v>
      </c>
      <c r="H2" s="65">
        <v>40878</v>
      </c>
      <c r="I2" s="65">
        <v>40909</v>
      </c>
      <c r="J2" s="65">
        <v>40940</v>
      </c>
      <c r="K2" s="65">
        <v>40969</v>
      </c>
      <c r="L2" s="65">
        <v>41000</v>
      </c>
      <c r="M2" s="65">
        <v>41030</v>
      </c>
      <c r="N2" s="65">
        <v>41061</v>
      </c>
      <c r="O2" s="65">
        <v>41091</v>
      </c>
      <c r="P2" s="65">
        <v>41122</v>
      </c>
      <c r="Q2" s="65">
        <v>41153</v>
      </c>
      <c r="R2" s="65">
        <v>41183</v>
      </c>
      <c r="S2" s="65">
        <v>41214</v>
      </c>
      <c r="T2" s="65">
        <v>41244</v>
      </c>
      <c r="U2" s="65">
        <v>41275</v>
      </c>
      <c r="V2" s="65">
        <v>41306</v>
      </c>
      <c r="W2" s="65">
        <v>41334</v>
      </c>
      <c r="X2" s="65">
        <v>41365</v>
      </c>
      <c r="Y2" s="65">
        <v>41395</v>
      </c>
      <c r="Z2" s="65">
        <v>41426</v>
      </c>
      <c r="AA2" s="65">
        <v>41456</v>
      </c>
      <c r="AB2" s="65">
        <v>41487</v>
      </c>
      <c r="AC2" s="65">
        <v>41518</v>
      </c>
      <c r="AD2" s="65">
        <v>41548</v>
      </c>
      <c r="AE2" s="65">
        <v>41579</v>
      </c>
      <c r="AF2" s="65">
        <v>41609</v>
      </c>
      <c r="AG2" s="65">
        <v>41640</v>
      </c>
      <c r="AH2" s="65">
        <v>41671</v>
      </c>
      <c r="AI2" s="65">
        <v>41699</v>
      </c>
      <c r="AJ2" s="65">
        <v>41730</v>
      </c>
      <c r="AK2" s="65">
        <v>41760</v>
      </c>
      <c r="AL2" s="65">
        <v>41791</v>
      </c>
      <c r="AM2" s="65">
        <v>41821</v>
      </c>
      <c r="AN2" s="65">
        <v>41852</v>
      </c>
      <c r="AO2" s="65">
        <v>41883</v>
      </c>
      <c r="AP2" s="65">
        <v>41913</v>
      </c>
      <c r="AQ2" s="65">
        <v>41944</v>
      </c>
      <c r="AR2" s="65">
        <v>41974</v>
      </c>
      <c r="AS2" s="65">
        <v>41640</v>
      </c>
      <c r="AT2" s="65">
        <v>41671</v>
      </c>
      <c r="AU2" s="65">
        <v>41699</v>
      </c>
      <c r="AV2" s="65">
        <v>42095</v>
      </c>
      <c r="AW2" s="65">
        <v>42125</v>
      </c>
      <c r="AX2" s="65">
        <v>42156</v>
      </c>
      <c r="AY2" s="65">
        <v>42186</v>
      </c>
      <c r="AZ2" s="65">
        <v>42217</v>
      </c>
      <c r="BA2" s="65">
        <v>42248</v>
      </c>
      <c r="BB2" s="65">
        <v>42278</v>
      </c>
      <c r="BC2" s="65">
        <v>42309</v>
      </c>
      <c r="BD2" s="65">
        <v>42339</v>
      </c>
      <c r="BE2" s="65">
        <v>42005</v>
      </c>
      <c r="BF2" s="65">
        <v>42036</v>
      </c>
      <c r="BG2" s="65">
        <v>42430</v>
      </c>
    </row>
    <row r="3" spans="1:63" ht="18" hidden="1" outlineLevel="1" x14ac:dyDescent="0.25">
      <c r="A3" s="97" t="s">
        <v>2</v>
      </c>
      <c r="B3" s="51"/>
      <c r="AP3" s="71"/>
      <c r="AQ3" s="71"/>
      <c r="AV3" s="54"/>
      <c r="AW3" s="17"/>
      <c r="AX3" s="17"/>
      <c r="AY3" s="17"/>
      <c r="AZ3" s="54"/>
      <c r="BA3" s="54"/>
      <c r="BB3" s="54"/>
      <c r="BC3" s="54"/>
      <c r="BD3" s="54"/>
      <c r="BE3" s="54"/>
      <c r="BF3" s="222"/>
      <c r="BG3" s="222"/>
    </row>
    <row r="4" spans="1:63" s="17" customFormat="1" ht="11.25" hidden="1" outlineLevel="1" x14ac:dyDescent="0.2">
      <c r="A4" s="36" t="s">
        <v>3</v>
      </c>
      <c r="B4" s="37"/>
      <c r="C4" s="17">
        <v>26</v>
      </c>
      <c r="D4" s="17">
        <v>1386</v>
      </c>
      <c r="E4" s="17">
        <v>1716</v>
      </c>
      <c r="F4" s="17">
        <v>1751</v>
      </c>
      <c r="G4" s="17">
        <v>1870</v>
      </c>
      <c r="H4" s="17">
        <v>1975</v>
      </c>
      <c r="I4" s="17">
        <v>2669</v>
      </c>
      <c r="J4" s="17">
        <v>3815</v>
      </c>
      <c r="K4" s="17">
        <v>3878</v>
      </c>
      <c r="L4" s="17">
        <v>3872</v>
      </c>
      <c r="M4" s="17">
        <v>4454</v>
      </c>
      <c r="N4" s="17">
        <v>3873</v>
      </c>
      <c r="O4" s="17">
        <v>3353</v>
      </c>
      <c r="P4" s="17">
        <v>3779</v>
      </c>
      <c r="Q4" s="17">
        <v>4020</v>
      </c>
      <c r="R4" s="17">
        <v>7216</v>
      </c>
      <c r="S4" s="17">
        <v>5799</v>
      </c>
      <c r="T4" s="17">
        <f>'FIA Only'!T4+Sphere!C4</f>
        <v>4201</v>
      </c>
      <c r="U4" s="17">
        <f>'FIA Only'!U4+Sphere!D4</f>
        <v>2964</v>
      </c>
      <c r="V4" s="17">
        <f>'FIA Only'!V4+Sphere!E4</f>
        <v>1508</v>
      </c>
      <c r="W4" s="17">
        <f>'FIA Only'!W4+Sphere!F4</f>
        <v>3771</v>
      </c>
      <c r="X4" s="17">
        <f>'FIA Only'!X4+Sphere!G4</f>
        <v>4493</v>
      </c>
      <c r="Y4" s="17">
        <v>5670</v>
      </c>
      <c r="Z4" s="17">
        <v>5866</v>
      </c>
      <c r="AA4" s="17">
        <v>5008</v>
      </c>
      <c r="AB4" s="17">
        <v>3745</v>
      </c>
      <c r="AC4" s="17">
        <v>3380</v>
      </c>
      <c r="AD4" s="17">
        <v>4244</v>
      </c>
      <c r="AE4" s="17">
        <v>4088</v>
      </c>
      <c r="AF4" s="17">
        <v>2952</v>
      </c>
      <c r="AG4" s="17">
        <v>2685</v>
      </c>
      <c r="AH4" s="17">
        <v>4906</v>
      </c>
      <c r="AI4" s="17">
        <v>5547</v>
      </c>
      <c r="AJ4" s="17">
        <v>5080</v>
      </c>
      <c r="AK4" s="17">
        <v>4052</v>
      </c>
      <c r="AL4" s="17">
        <v>3465</v>
      </c>
      <c r="AM4" s="17">
        <v>3674</v>
      </c>
      <c r="AN4" s="17">
        <v>4330</v>
      </c>
      <c r="AO4" s="17">
        <v>3459</v>
      </c>
      <c r="AP4" s="17">
        <v>4566</v>
      </c>
      <c r="AQ4" s="17">
        <v>3611</v>
      </c>
      <c r="AR4" s="17">
        <v>3014</v>
      </c>
      <c r="AS4" s="17">
        <v>3247</v>
      </c>
      <c r="AT4" s="17">
        <v>3374</v>
      </c>
      <c r="AU4" s="17">
        <v>4534</v>
      </c>
      <c r="AV4" s="17">
        <v>4097</v>
      </c>
      <c r="AW4" s="17">
        <v>4065</v>
      </c>
      <c r="AX4" s="17">
        <v>3358</v>
      </c>
      <c r="AY4" s="17">
        <v>3459</v>
      </c>
      <c r="AZ4" s="17">
        <v>3729</v>
      </c>
      <c r="BA4" s="17">
        <v>6266</v>
      </c>
      <c r="BB4" s="17">
        <v>4840</v>
      </c>
      <c r="BC4" s="17">
        <v>3557</v>
      </c>
      <c r="BD4" s="17">
        <v>3409</v>
      </c>
      <c r="BE4" s="17">
        <v>3815</v>
      </c>
      <c r="BF4" s="218">
        <v>4126</v>
      </c>
      <c r="BG4" s="218">
        <v>4600</v>
      </c>
    </row>
    <row r="5" spans="1:63" s="19" customFormat="1" ht="11.25" hidden="1" outlineLevel="1" x14ac:dyDescent="0.2">
      <c r="A5" s="28" t="s">
        <v>623</v>
      </c>
      <c r="B5" s="32"/>
      <c r="C5" s="27">
        <v>129300</v>
      </c>
      <c r="D5" s="27">
        <v>7728200</v>
      </c>
      <c r="E5" s="27">
        <v>10314200</v>
      </c>
      <c r="F5" s="27">
        <v>10233700</v>
      </c>
      <c r="G5" s="27">
        <v>10958000</v>
      </c>
      <c r="H5" s="27">
        <v>11907300</v>
      </c>
      <c r="I5" s="27">
        <v>15019300</v>
      </c>
      <c r="J5" s="27">
        <v>22528200</v>
      </c>
      <c r="K5" s="27">
        <v>23366500</v>
      </c>
      <c r="L5" s="27">
        <v>23895500</v>
      </c>
      <c r="M5" s="27">
        <v>26663300</v>
      </c>
      <c r="N5" s="27">
        <v>22645600</v>
      </c>
      <c r="O5" s="27">
        <v>19206000</v>
      </c>
      <c r="P5" s="27">
        <v>21816700</v>
      </c>
      <c r="Q5" s="27">
        <v>25120200</v>
      </c>
      <c r="R5" s="27">
        <v>45473300</v>
      </c>
      <c r="S5" s="27">
        <v>34649300</v>
      </c>
      <c r="T5" s="27">
        <f>'FIA Only'!T5+Sphere!C5</f>
        <v>24305400</v>
      </c>
      <c r="U5" s="27">
        <f>'FIA Only'!U5+Sphere!D5</f>
        <v>16914600</v>
      </c>
      <c r="V5" s="27">
        <f>'FIA Only'!V5+Sphere!E5</f>
        <v>6166600</v>
      </c>
      <c r="W5" s="27">
        <f>'FIA Only'!W5+Sphere!F5</f>
        <v>16089300.25</v>
      </c>
      <c r="X5" s="27">
        <f>'FIA Only'!X5+Sphere!G5</f>
        <v>18219400</v>
      </c>
      <c r="Y5" s="27">
        <v>27764600</v>
      </c>
      <c r="Z5" s="27">
        <v>29286000</v>
      </c>
      <c r="AA5" s="27">
        <v>26452100</v>
      </c>
      <c r="AB5" s="27">
        <v>18772700</v>
      </c>
      <c r="AC5" s="19">
        <v>17716500</v>
      </c>
      <c r="AD5" s="19">
        <v>22457100</v>
      </c>
      <c r="AE5" s="19">
        <v>22333200</v>
      </c>
      <c r="AF5" s="19">
        <v>16386700</v>
      </c>
      <c r="AG5" s="19">
        <v>15213900</v>
      </c>
      <c r="AH5" s="19">
        <v>32029600</v>
      </c>
      <c r="AI5" s="19">
        <v>36944300</v>
      </c>
      <c r="AJ5" s="19">
        <v>33379700</v>
      </c>
      <c r="AK5" s="19">
        <v>26295500</v>
      </c>
      <c r="AL5" s="19">
        <v>22670550</v>
      </c>
      <c r="AM5" s="19">
        <v>21889000</v>
      </c>
      <c r="AN5" s="19">
        <v>28694000</v>
      </c>
      <c r="AO5" s="19">
        <v>22614200</v>
      </c>
      <c r="AP5" s="19">
        <v>28803200</v>
      </c>
      <c r="AQ5" s="19">
        <v>23192000</v>
      </c>
      <c r="AR5" s="19">
        <v>19394300</v>
      </c>
      <c r="AS5" s="19">
        <v>20459000</v>
      </c>
      <c r="AT5" s="19">
        <v>21389700</v>
      </c>
      <c r="AU5" s="19">
        <v>29424600</v>
      </c>
      <c r="AV5" s="19">
        <v>25266400</v>
      </c>
      <c r="AW5" s="19">
        <v>25366600</v>
      </c>
      <c r="AX5" s="19">
        <v>20399500</v>
      </c>
      <c r="AY5" s="19">
        <v>21205900</v>
      </c>
      <c r="AZ5" s="19">
        <v>21117700</v>
      </c>
      <c r="BA5" s="19">
        <v>42052700</v>
      </c>
      <c r="BB5" s="19">
        <v>31432300</v>
      </c>
      <c r="BC5" s="19">
        <v>21921700</v>
      </c>
      <c r="BD5" s="19">
        <v>18090400</v>
      </c>
      <c r="BE5" s="19">
        <v>19049600</v>
      </c>
      <c r="BF5" s="224">
        <v>20188700</v>
      </c>
      <c r="BG5" s="224">
        <v>24229500</v>
      </c>
      <c r="BH5" s="17"/>
      <c r="BI5" s="17"/>
      <c r="BJ5" s="17"/>
      <c r="BK5" s="17"/>
    </row>
    <row r="6" spans="1:63" s="19" customFormat="1" ht="11.25" hidden="1" outlineLevel="1" x14ac:dyDescent="0.2">
      <c r="A6" s="28" t="s">
        <v>625</v>
      </c>
      <c r="B6" s="32"/>
      <c r="C6" s="27">
        <v>60.52</v>
      </c>
      <c r="D6" s="27">
        <v>243332.18</v>
      </c>
      <c r="E6" s="27">
        <v>268025.01</v>
      </c>
      <c r="F6" s="27">
        <v>166630.95000000001</v>
      </c>
      <c r="G6" s="27">
        <v>163297.63</v>
      </c>
      <c r="H6" s="27">
        <v>225680.86</v>
      </c>
      <c r="I6" s="27">
        <v>242265.54</v>
      </c>
      <c r="J6" s="27">
        <v>563279.29</v>
      </c>
      <c r="K6" s="27">
        <v>780858.04</v>
      </c>
      <c r="L6" s="27">
        <v>602101.34</v>
      </c>
      <c r="M6" s="27">
        <v>812728.04</v>
      </c>
      <c r="N6" s="27">
        <v>675892.37</v>
      </c>
      <c r="O6" s="27">
        <v>440280.2</v>
      </c>
      <c r="P6" s="27">
        <v>597721.42000000004</v>
      </c>
      <c r="Q6" s="27">
        <v>639127.17000000004</v>
      </c>
      <c r="R6" s="27">
        <v>1125426.3600000001</v>
      </c>
      <c r="S6" s="27">
        <v>901827.29</v>
      </c>
      <c r="T6" s="27">
        <f>'FIA Only'!T6+Sphere!C6</f>
        <v>837588.21</v>
      </c>
      <c r="U6" s="27">
        <f>'FIA Only'!U6+Sphere!D6</f>
        <v>524094.77</v>
      </c>
      <c r="V6" s="27">
        <f>'FIA Only'!V6+Sphere!E6</f>
        <v>212090.06</v>
      </c>
      <c r="W6" s="27">
        <f>'FIA Only'!W6+Sphere!F6</f>
        <v>635592.28</v>
      </c>
      <c r="X6" s="27">
        <f>'FIA Only'!X6+Sphere!G6</f>
        <v>840300.01</v>
      </c>
      <c r="Y6" s="27">
        <v>1713744.99</v>
      </c>
      <c r="Z6" s="27">
        <v>2002747.81</v>
      </c>
      <c r="AA6" s="27">
        <v>2790974.87</v>
      </c>
      <c r="AB6" s="27">
        <v>1680521</v>
      </c>
      <c r="AC6" s="19">
        <v>1416797.65</v>
      </c>
      <c r="AD6" s="19">
        <v>1564252.85</v>
      </c>
      <c r="AE6" s="19">
        <v>1708607.38</v>
      </c>
      <c r="AF6" s="19">
        <v>1605392.58</v>
      </c>
      <c r="AG6" s="19">
        <v>1225565.26</v>
      </c>
      <c r="AH6" s="19">
        <v>1358230.28</v>
      </c>
      <c r="AI6" s="19">
        <v>2445815.35</v>
      </c>
      <c r="AJ6" s="19">
        <v>3907275.48</v>
      </c>
      <c r="AK6" s="19">
        <v>3005958.95</v>
      </c>
      <c r="AL6" s="19">
        <v>2317556.88</v>
      </c>
      <c r="AM6" s="19">
        <v>2285224.9700000002</v>
      </c>
      <c r="AN6" s="19">
        <v>4077399.29</v>
      </c>
      <c r="AO6" s="19">
        <v>2842156.84</v>
      </c>
      <c r="AP6" s="19">
        <v>2823780.37</v>
      </c>
      <c r="AQ6" s="19">
        <v>2811588.98</v>
      </c>
      <c r="AR6" s="19">
        <v>2371013.62</v>
      </c>
      <c r="AS6" s="19">
        <v>2223263.83</v>
      </c>
      <c r="AT6" s="19">
        <v>2809606.47</v>
      </c>
      <c r="AU6" s="19">
        <v>3113979.9</v>
      </c>
      <c r="AV6" s="19">
        <v>2470043.69</v>
      </c>
      <c r="AW6" s="19">
        <v>2580612.85</v>
      </c>
      <c r="AX6" s="19">
        <v>2256442.0299999998</v>
      </c>
      <c r="AY6" s="19">
        <v>2302454.7000000002</v>
      </c>
      <c r="AZ6" s="19">
        <v>1975506.64</v>
      </c>
      <c r="BA6" s="19">
        <v>5467858.0700000003</v>
      </c>
      <c r="BB6" s="19">
        <v>2978871.14</v>
      </c>
      <c r="BC6" s="19">
        <v>1725866.73</v>
      </c>
      <c r="BD6" s="19">
        <v>1705618.67</v>
      </c>
      <c r="BE6" s="19">
        <v>1422699.55</v>
      </c>
      <c r="BF6" s="224">
        <v>1573819.04</v>
      </c>
      <c r="BG6" s="224">
        <v>2478930.08</v>
      </c>
      <c r="BH6" s="17"/>
      <c r="BI6" s="17"/>
      <c r="BJ6" s="17"/>
      <c r="BK6" s="17"/>
    </row>
    <row r="7" spans="1:63" s="19" customFormat="1" ht="11.25" hidden="1" outlineLevel="1" x14ac:dyDescent="0.2">
      <c r="A7" s="28" t="s">
        <v>626</v>
      </c>
      <c r="B7" s="32"/>
      <c r="C7" s="27">
        <v>3769562.64</v>
      </c>
      <c r="D7" s="27">
        <v>4963534.8499999996</v>
      </c>
      <c r="E7" s="27">
        <v>6026087.9400000004</v>
      </c>
      <c r="F7" s="27">
        <v>7187685.2000000002</v>
      </c>
      <c r="G7" s="27">
        <v>8444926.9499999993</v>
      </c>
      <c r="H7" s="27">
        <v>10214192.390000001</v>
      </c>
      <c r="I7" s="27">
        <v>242265.54</v>
      </c>
      <c r="J7" s="27">
        <v>1781667.74</v>
      </c>
      <c r="K7" s="27">
        <v>4076021.87</v>
      </c>
      <c r="L7" s="27">
        <v>6505841.0899999999</v>
      </c>
      <c r="M7" s="27">
        <v>9609767.5999999996</v>
      </c>
      <c r="N7" s="27">
        <v>12408004.49</v>
      </c>
      <c r="O7" s="27">
        <v>15140628.65</v>
      </c>
      <c r="P7" s="27">
        <v>18185955.32</v>
      </c>
      <c r="Q7" s="27">
        <v>21082187.23</v>
      </c>
      <c r="R7" s="27">
        <v>25221353.440000001</v>
      </c>
      <c r="S7" s="27">
        <v>29908111.899999999</v>
      </c>
      <c r="T7" s="27">
        <f>'FIA Only'!T7+Sphere!C7</f>
        <v>35560180.759999998</v>
      </c>
      <c r="U7" s="27">
        <f>'FIA Only'!U7+Sphere!D7</f>
        <v>524094.77</v>
      </c>
      <c r="V7" s="27">
        <f>'FIA Only'!V7+Sphere!E7</f>
        <v>1491103.25</v>
      </c>
      <c r="W7" s="27">
        <f>'FIA Only'!W7+Sphere!F7</f>
        <v>2821451.06</v>
      </c>
      <c r="X7" s="27">
        <f>'FIA Only'!X7+Sphere!G7</f>
        <v>4946349.8099999996</v>
      </c>
      <c r="Y7" s="27">
        <v>8224774.1799999997</v>
      </c>
      <c r="Z7" s="27">
        <v>12751879.5</v>
      </c>
      <c r="AA7" s="27">
        <v>18933360.68</v>
      </c>
      <c r="AB7" s="27">
        <v>24313921.82</v>
      </c>
      <c r="AC7" s="19">
        <v>28073360.210000001</v>
      </c>
      <c r="AD7" s="19">
        <v>31791118.449999999</v>
      </c>
      <c r="AE7" s="19">
        <v>35876947.32</v>
      </c>
      <c r="AF7" s="19">
        <v>42164576.289999999</v>
      </c>
      <c r="AG7" s="19">
        <v>1225565.26</v>
      </c>
      <c r="AH7" s="19">
        <v>3294359.01</v>
      </c>
      <c r="AI7" s="19">
        <v>8096177.75</v>
      </c>
      <c r="AJ7" s="19">
        <v>15715122.390000001</v>
      </c>
      <c r="AK7" s="19">
        <v>22715967.34</v>
      </c>
      <c r="AL7" s="19">
        <v>27798269.98</v>
      </c>
      <c r="AM7" s="19">
        <v>33865494.950000003</v>
      </c>
      <c r="AN7" s="19">
        <v>40708289</v>
      </c>
      <c r="AO7" s="19">
        <v>46797893.68</v>
      </c>
      <c r="AP7" s="19">
        <v>51762288.109999999</v>
      </c>
      <c r="AQ7" s="19">
        <v>56887538.189999998</v>
      </c>
      <c r="AR7" s="19">
        <v>63499464.68</v>
      </c>
      <c r="AS7" s="19">
        <v>2223263.83</v>
      </c>
      <c r="AT7" s="19">
        <v>6681161.5</v>
      </c>
      <c r="AU7" s="19">
        <v>11997357.189999999</v>
      </c>
      <c r="AV7" s="19">
        <v>16897170.66</v>
      </c>
      <c r="AW7" s="19">
        <v>21987275.379999999</v>
      </c>
      <c r="AX7" s="19">
        <v>27123594.800000001</v>
      </c>
      <c r="AY7" s="19">
        <v>31724828.75</v>
      </c>
      <c r="AZ7" s="19">
        <v>35753953.950000003</v>
      </c>
      <c r="BA7" s="19">
        <v>43843047.460000001</v>
      </c>
      <c r="BB7" s="19">
        <v>52871825.549999997</v>
      </c>
      <c r="BC7" s="19">
        <v>59123809.630000003</v>
      </c>
      <c r="BD7" s="19">
        <v>66477920.979999997</v>
      </c>
      <c r="BE7" s="19">
        <v>1422699.55</v>
      </c>
      <c r="BF7" s="224">
        <v>5579042.5899999999</v>
      </c>
      <c r="BG7" s="224">
        <v>11669478.789999999</v>
      </c>
      <c r="BH7" s="17"/>
      <c r="BI7" s="17"/>
      <c r="BJ7" s="17"/>
      <c r="BK7" s="17"/>
    </row>
    <row r="8" spans="1:63" s="19" customFormat="1" ht="11.25" hidden="1" outlineLevel="1" x14ac:dyDescent="0.2">
      <c r="A8" s="28" t="s">
        <v>627</v>
      </c>
      <c r="B8" s="32"/>
      <c r="C8" s="19">
        <v>129300</v>
      </c>
      <c r="D8" s="19">
        <v>7566900</v>
      </c>
      <c r="E8" s="19">
        <v>10196600</v>
      </c>
      <c r="F8" s="19">
        <v>10050700</v>
      </c>
      <c r="G8" s="19">
        <v>10859500</v>
      </c>
      <c r="H8" s="19">
        <v>11724400</v>
      </c>
      <c r="I8" s="19">
        <v>14872400</v>
      </c>
      <c r="J8" s="19">
        <v>22189100</v>
      </c>
      <c r="K8" s="19">
        <v>22969400</v>
      </c>
      <c r="L8" s="19">
        <v>23511500</v>
      </c>
      <c r="M8" s="19">
        <v>26264300</v>
      </c>
      <c r="N8" s="19">
        <v>22282900</v>
      </c>
      <c r="O8" s="19">
        <v>18868100</v>
      </c>
      <c r="P8" s="19">
        <v>21468500</v>
      </c>
      <c r="Q8" s="19">
        <v>24831700</v>
      </c>
      <c r="R8" s="19">
        <v>44706500</v>
      </c>
      <c r="S8" s="19">
        <v>34153500</v>
      </c>
      <c r="T8" s="19">
        <f>'FIA Only'!T8+Sphere!C8</f>
        <v>23930100</v>
      </c>
      <c r="U8" s="19">
        <f>'FIA Only'!U8+Sphere!D8</f>
        <v>16559800</v>
      </c>
      <c r="V8" s="19">
        <f>'FIA Only'!V8+Sphere!E8</f>
        <v>6092100</v>
      </c>
      <c r="W8" s="19">
        <f>'FIA Only'!W8+Sphere!F8</f>
        <v>15667800.25</v>
      </c>
      <c r="X8" s="19">
        <f>'FIA Only'!X8+Sphere!G8</f>
        <v>17781300</v>
      </c>
      <c r="Y8" s="19">
        <v>27252300</v>
      </c>
      <c r="Z8" s="19">
        <v>29046700</v>
      </c>
      <c r="AA8" s="19">
        <v>26144000</v>
      </c>
      <c r="AB8" s="19">
        <v>18561600</v>
      </c>
      <c r="AC8" s="19">
        <v>17503700</v>
      </c>
      <c r="AD8" s="19">
        <v>22352200</v>
      </c>
      <c r="AE8" s="19">
        <v>22208900</v>
      </c>
      <c r="AF8" s="19">
        <v>16222000</v>
      </c>
      <c r="AG8" s="19">
        <v>15066000</v>
      </c>
      <c r="AH8" s="19">
        <v>31772700</v>
      </c>
      <c r="AI8" s="19">
        <v>36418700</v>
      </c>
      <c r="AJ8" s="19">
        <v>32973900</v>
      </c>
      <c r="AK8" s="19">
        <v>25974000</v>
      </c>
      <c r="AL8" s="19">
        <v>22334650</v>
      </c>
      <c r="AM8" s="19">
        <v>21615800</v>
      </c>
      <c r="AN8" s="19">
        <v>28473400</v>
      </c>
      <c r="AO8" s="19">
        <v>22361500</v>
      </c>
      <c r="AP8" s="19">
        <v>28560500</v>
      </c>
      <c r="AQ8" s="19">
        <v>23025000</v>
      </c>
      <c r="AR8" s="19">
        <v>19167800</v>
      </c>
      <c r="AS8" s="19">
        <v>20272300</v>
      </c>
      <c r="AT8" s="19">
        <v>21192900</v>
      </c>
      <c r="AU8" s="19">
        <v>29021700</v>
      </c>
      <c r="AV8" s="19">
        <v>25101600</v>
      </c>
      <c r="AW8" s="19">
        <v>25114300</v>
      </c>
      <c r="AX8" s="19">
        <v>20196300</v>
      </c>
      <c r="AY8" s="19">
        <v>20890700</v>
      </c>
      <c r="AZ8" s="19">
        <v>20910900</v>
      </c>
      <c r="BA8" s="19">
        <v>41673100</v>
      </c>
      <c r="BB8" s="19">
        <v>31008400</v>
      </c>
      <c r="BC8" s="19">
        <v>21735100</v>
      </c>
      <c r="BD8" s="19">
        <v>17950700</v>
      </c>
      <c r="BE8" s="19">
        <v>18893200</v>
      </c>
      <c r="BF8" s="224">
        <v>20027000</v>
      </c>
      <c r="BG8" s="224">
        <v>23972300</v>
      </c>
      <c r="BH8" s="17"/>
      <c r="BI8" s="17"/>
      <c r="BJ8" s="17"/>
      <c r="BK8" s="17"/>
    </row>
    <row r="9" spans="1:63" s="19" customFormat="1" ht="11.25" hidden="1" outlineLevel="1" x14ac:dyDescent="0.2">
      <c r="A9" s="28" t="s">
        <v>624</v>
      </c>
      <c r="B9" s="32"/>
      <c r="C9" s="19">
        <f t="shared" ref="C9:X9" si="0">C5/C4</f>
        <v>4973.0769230769229</v>
      </c>
      <c r="D9" s="19">
        <f t="shared" si="0"/>
        <v>5575.9018759018763</v>
      </c>
      <c r="E9" s="19">
        <f t="shared" si="0"/>
        <v>6010.606060606061</v>
      </c>
      <c r="F9" s="19">
        <f t="shared" si="0"/>
        <v>5844.4888635065681</v>
      </c>
      <c r="G9" s="19">
        <f t="shared" si="0"/>
        <v>5859.8930481283423</v>
      </c>
      <c r="H9" s="19">
        <f t="shared" si="0"/>
        <v>6029.0126582278481</v>
      </c>
      <c r="I9" s="19">
        <f t="shared" si="0"/>
        <v>5627.3136005994756</v>
      </c>
      <c r="J9" s="19">
        <f t="shared" si="0"/>
        <v>5905.1638269986897</v>
      </c>
      <c r="K9" s="19">
        <f t="shared" si="0"/>
        <v>6025.3996905621452</v>
      </c>
      <c r="L9" s="19">
        <f t="shared" si="0"/>
        <v>6171.3584710743798</v>
      </c>
      <c r="M9" s="19">
        <f t="shared" si="0"/>
        <v>5986.3718006286481</v>
      </c>
      <c r="N9" s="19">
        <f t="shared" si="0"/>
        <v>5847.0436354247349</v>
      </c>
      <c r="O9" s="19">
        <f t="shared" si="0"/>
        <v>5728.0047718461083</v>
      </c>
      <c r="P9" s="19">
        <f t="shared" si="0"/>
        <v>5773.1410426038638</v>
      </c>
      <c r="Q9" s="19">
        <f t="shared" si="0"/>
        <v>6248.8059701492539</v>
      </c>
      <c r="R9" s="19">
        <f t="shared" si="0"/>
        <v>6301.7322616407982</v>
      </c>
      <c r="S9" s="19">
        <f t="shared" si="0"/>
        <v>5975.0474219693051</v>
      </c>
      <c r="T9" s="19">
        <f t="shared" si="0"/>
        <v>5785.622470840276</v>
      </c>
      <c r="U9" s="19">
        <f t="shared" si="0"/>
        <v>5706.6801619433199</v>
      </c>
      <c r="V9" s="19">
        <f t="shared" si="0"/>
        <v>4089.2572944297081</v>
      </c>
      <c r="W9" s="19">
        <f t="shared" si="0"/>
        <v>4266.5871784672499</v>
      </c>
      <c r="X9" s="19">
        <f t="shared" si="0"/>
        <v>4055.0634320053418</v>
      </c>
      <c r="Y9" s="19">
        <v>5135.0169619999997</v>
      </c>
      <c r="Z9" s="19">
        <v>5311.1537760000001</v>
      </c>
      <c r="AA9" s="19">
        <v>5452.3461939999997</v>
      </c>
      <c r="AB9" s="19">
        <v>5234.5177659999999</v>
      </c>
      <c r="AC9" s="19">
        <v>5544.4092490000003</v>
      </c>
      <c r="AD9" s="19">
        <v>5569.9476699999996</v>
      </c>
      <c r="AE9" s="19">
        <v>5638.2076669999997</v>
      </c>
      <c r="AF9" s="19">
        <v>5687.9382889999997</v>
      </c>
      <c r="AG9" s="19">
        <v>5783.4932820000004</v>
      </c>
      <c r="AH9" s="19">
        <v>7046.5069860000003</v>
      </c>
      <c r="AI9" s="19">
        <v>7113.0273440000001</v>
      </c>
      <c r="AJ9" s="19">
        <v>6852.4314210000002</v>
      </c>
      <c r="AK9" s="19">
        <v>6835.2631579999997</v>
      </c>
      <c r="AL9" s="19">
        <v>6849.0187059999998</v>
      </c>
      <c r="AM9" s="19">
        <v>6419.8990199999998</v>
      </c>
      <c r="AN9" s="19">
        <v>6864.3683700000001</v>
      </c>
      <c r="AO9" s="19">
        <v>6819.6096369999996</v>
      </c>
      <c r="AP9" s="19">
        <v>6621.9568749999999</v>
      </c>
      <c r="AQ9" s="19">
        <v>6683.5994190000001</v>
      </c>
      <c r="AR9" s="19">
        <v>6646.2552009999999</v>
      </c>
      <c r="AS9" s="19">
        <v>6614.1272429999999</v>
      </c>
      <c r="AT9" s="19">
        <v>6587.783649</v>
      </c>
      <c r="AU9" s="19">
        <v>6630.5003429999997</v>
      </c>
      <c r="AV9" s="19">
        <v>6565.9429769999997</v>
      </c>
      <c r="AW9" s="19">
        <v>6471.0899250000002</v>
      </c>
      <c r="AX9" s="19">
        <v>6325.1800810000004</v>
      </c>
      <c r="AY9" s="19">
        <v>6400.3370100000002</v>
      </c>
      <c r="AZ9" s="19">
        <v>6327.0499239999999</v>
      </c>
      <c r="BA9" s="19">
        <v>6916.6970950000004</v>
      </c>
      <c r="BB9" s="19">
        <v>6740.9565220000004</v>
      </c>
      <c r="BC9" s="19">
        <v>6580.4117470000001</v>
      </c>
      <c r="BD9" s="19">
        <v>5489.5107029999999</v>
      </c>
      <c r="BE9" s="19">
        <v>5298.149187</v>
      </c>
      <c r="BF9" s="224">
        <v>5174.9354009999997</v>
      </c>
      <c r="BG9" s="224">
        <v>5396.7357050000001</v>
      </c>
      <c r="BH9" s="17"/>
      <c r="BI9" s="17"/>
      <c r="BJ9" s="17"/>
      <c r="BK9" s="17"/>
    </row>
    <row r="10" spans="1:63" ht="12.75" hidden="1" outlineLevel="1" x14ac:dyDescent="0.2">
      <c r="A10" s="49" t="s">
        <v>4</v>
      </c>
      <c r="Y10" s="7"/>
      <c r="Z10" s="7"/>
      <c r="BH10" s="17"/>
      <c r="BI10" s="17"/>
      <c r="BJ10" s="17"/>
      <c r="BK10" s="17"/>
    </row>
    <row r="11" spans="1:63" s="17" customFormat="1" ht="11.25" hidden="1" outlineLevel="1" x14ac:dyDescent="0.2">
      <c r="A11" s="36" t="s">
        <v>5</v>
      </c>
      <c r="B11" s="37"/>
      <c r="C11" s="17">
        <v>0</v>
      </c>
      <c r="D11" s="17">
        <v>26</v>
      </c>
      <c r="E11" s="17">
        <v>35</v>
      </c>
      <c r="F11" s="17">
        <v>18</v>
      </c>
      <c r="G11" s="17">
        <v>24</v>
      </c>
      <c r="H11" s="17">
        <v>25</v>
      </c>
      <c r="I11" s="17">
        <v>34</v>
      </c>
      <c r="J11" s="17">
        <v>99</v>
      </c>
      <c r="K11" s="17">
        <v>99</v>
      </c>
      <c r="L11" s="17">
        <v>92</v>
      </c>
      <c r="M11" s="17">
        <v>136</v>
      </c>
      <c r="N11" s="17">
        <v>94</v>
      </c>
      <c r="O11" s="17">
        <v>68</v>
      </c>
      <c r="P11" s="17">
        <v>96</v>
      </c>
      <c r="Q11" s="17">
        <v>89</v>
      </c>
      <c r="R11" s="17">
        <v>179</v>
      </c>
      <c r="S11" s="17">
        <v>127</v>
      </c>
      <c r="T11" s="17">
        <f>'FIA Only'!T11+Sphere!C11</f>
        <v>112</v>
      </c>
      <c r="U11" s="17">
        <f>'FIA Only'!U11+Sphere!D11</f>
        <v>76</v>
      </c>
      <c r="V11" s="17">
        <f>'FIA Only'!V11+Sphere!E11</f>
        <v>4</v>
      </c>
      <c r="W11" s="17">
        <f>'FIA Only'!W11+Sphere!F11</f>
        <v>0</v>
      </c>
      <c r="X11" s="17">
        <f>'FIA Only'!X11+Sphere!G11</f>
        <v>12</v>
      </c>
      <c r="Y11" s="17">
        <v>239</v>
      </c>
      <c r="Z11" s="17">
        <v>277</v>
      </c>
      <c r="AA11" s="17">
        <v>373</v>
      </c>
      <c r="AB11" s="17">
        <v>233</v>
      </c>
      <c r="AC11" s="17">
        <v>205</v>
      </c>
      <c r="AD11" s="17">
        <v>201</v>
      </c>
      <c r="AE11" s="17">
        <v>208</v>
      </c>
      <c r="AF11" s="17">
        <v>135</v>
      </c>
      <c r="AG11" s="17">
        <v>137</v>
      </c>
      <c r="AH11" s="17">
        <v>201</v>
      </c>
      <c r="AI11" s="17">
        <v>249</v>
      </c>
      <c r="AJ11" s="17">
        <v>461</v>
      </c>
      <c r="AK11" s="17">
        <v>357</v>
      </c>
      <c r="AL11" s="17">
        <v>278</v>
      </c>
      <c r="AM11" s="17">
        <v>284</v>
      </c>
      <c r="AN11" s="17">
        <v>440</v>
      </c>
      <c r="AO11" s="17">
        <v>336</v>
      </c>
      <c r="AP11" s="17">
        <v>349</v>
      </c>
      <c r="AQ11" s="17">
        <v>300</v>
      </c>
      <c r="AR11" s="17">
        <v>253</v>
      </c>
      <c r="AS11" s="17">
        <v>252</v>
      </c>
      <c r="AT11" s="17">
        <v>354</v>
      </c>
      <c r="AU11" s="17">
        <v>345</v>
      </c>
      <c r="AV11" s="17">
        <v>275</v>
      </c>
      <c r="AW11" s="17">
        <v>301</v>
      </c>
      <c r="AX11" s="17">
        <v>254</v>
      </c>
      <c r="AY11" s="17">
        <v>239</v>
      </c>
      <c r="AZ11" s="17">
        <v>221</v>
      </c>
      <c r="BA11" s="17">
        <v>267</v>
      </c>
      <c r="BB11" s="17">
        <v>38</v>
      </c>
      <c r="BC11" s="17">
        <v>0</v>
      </c>
      <c r="BD11" s="17">
        <v>0</v>
      </c>
      <c r="BE11" s="17">
        <v>0</v>
      </c>
      <c r="BF11" s="218">
        <v>0</v>
      </c>
      <c r="BG11" s="218">
        <v>0</v>
      </c>
    </row>
    <row r="12" spans="1:63" ht="11.25" hidden="1" outlineLevel="1" x14ac:dyDescent="0.2">
      <c r="A12" s="16" t="s">
        <v>6</v>
      </c>
      <c r="C12" s="7">
        <v>0</v>
      </c>
      <c r="D12" s="18">
        <f t="shared" ref="D12" si="1">D11/D4</f>
        <v>1.875901875901876E-2</v>
      </c>
      <c r="E12" s="18">
        <f t="shared" ref="E12" si="2">E11/E4</f>
        <v>2.0396270396270396E-2</v>
      </c>
      <c r="F12" s="18">
        <f t="shared" ref="F12" si="3">F11/F4</f>
        <v>1.0279840091376356E-2</v>
      </c>
      <c r="G12" s="18">
        <f t="shared" ref="G12" si="4">G11/G4</f>
        <v>1.2834224598930482E-2</v>
      </c>
      <c r="H12" s="18">
        <f t="shared" ref="H12" si="5">H11/H4</f>
        <v>1.2658227848101266E-2</v>
      </c>
      <c r="I12" s="18">
        <f t="shared" ref="I12" si="6">I11/I4</f>
        <v>1.2738853503184714E-2</v>
      </c>
      <c r="J12" s="18">
        <f t="shared" ref="J12" si="7">J11/J4</f>
        <v>2.5950196592398427E-2</v>
      </c>
      <c r="K12" s="18">
        <f t="shared" ref="K12" si="8">K11/K4</f>
        <v>2.552862300154719E-2</v>
      </c>
      <c r="L12" s="18">
        <f t="shared" ref="L12" si="9">L11/L4</f>
        <v>2.3760330578512397E-2</v>
      </c>
      <c r="M12" s="18">
        <f t="shared" ref="M12" si="10">M11/M4</f>
        <v>3.0534351145038167E-2</v>
      </c>
      <c r="N12" s="18">
        <f t="shared" ref="N12" si="11">N11/N4</f>
        <v>2.4270591272915053E-2</v>
      </c>
      <c r="O12" s="18">
        <f t="shared" ref="O12" si="12">O11/O4</f>
        <v>2.0280345958842826E-2</v>
      </c>
      <c r="P12" s="18">
        <f t="shared" ref="P12" si="13">P11/P4</f>
        <v>2.540354591161683E-2</v>
      </c>
      <c r="Q12" s="18">
        <f t="shared" ref="Q12" si="14">Q11/Q4</f>
        <v>2.2139303482587063E-2</v>
      </c>
      <c r="R12" s="18">
        <f t="shared" ref="R12:S12" si="15">R11/R4</f>
        <v>2.48059866962306E-2</v>
      </c>
      <c r="S12" s="18">
        <f t="shared" si="15"/>
        <v>2.1900327642697018E-2</v>
      </c>
      <c r="T12" s="18">
        <f>T11/T4</f>
        <v>2.6660318971673411E-2</v>
      </c>
      <c r="U12" s="18">
        <f t="shared" ref="U12:X12" si="16">U11/U4</f>
        <v>2.564102564102564E-2</v>
      </c>
      <c r="V12" s="18">
        <f t="shared" si="16"/>
        <v>2.6525198938992041E-3</v>
      </c>
      <c r="W12" s="18">
        <f t="shared" si="16"/>
        <v>0</v>
      </c>
      <c r="X12" s="18">
        <f t="shared" si="16"/>
        <v>2.6708212775428445E-3</v>
      </c>
      <c r="Y12" s="18">
        <v>4.2151675485009997E-2</v>
      </c>
      <c r="Z12" s="18">
        <v>4.7221275144900002E-2</v>
      </c>
      <c r="AA12" s="18">
        <v>7.4480830670930004E-2</v>
      </c>
      <c r="AB12" s="18">
        <v>6.2216288384510002E-2</v>
      </c>
      <c r="AC12" s="18">
        <v>6.0650887573959998E-2</v>
      </c>
      <c r="AD12" s="18">
        <v>4.7360980207350002E-2</v>
      </c>
      <c r="AE12" s="18">
        <v>5.0880626223090003E-2</v>
      </c>
      <c r="AF12" s="18">
        <v>4.5731707317069999E-2</v>
      </c>
      <c r="AG12" s="18">
        <v>5.1024208566110001E-2</v>
      </c>
      <c r="AH12" s="18">
        <v>4.0970240521810003E-2</v>
      </c>
      <c r="AI12" s="18">
        <v>4.4889129259060002E-2</v>
      </c>
      <c r="AJ12" s="18">
        <v>9.0748031496060005E-2</v>
      </c>
      <c r="AK12" s="18">
        <v>8.8104639684110003E-2</v>
      </c>
      <c r="AL12" s="18">
        <v>8.023088023088E-2</v>
      </c>
      <c r="AM12" s="18">
        <v>7.729994556342E-2</v>
      </c>
      <c r="AN12" s="18">
        <v>0.1016166281755</v>
      </c>
      <c r="AO12" s="18">
        <v>9.7137901127490003E-2</v>
      </c>
      <c r="AP12" s="18">
        <v>7.6434515987739995E-2</v>
      </c>
      <c r="AQ12" s="18">
        <v>8.3079479368599995E-2</v>
      </c>
      <c r="AR12" s="18">
        <v>8.3941605839419994E-2</v>
      </c>
      <c r="AS12" s="18">
        <v>7.7610101632280007E-2</v>
      </c>
      <c r="AT12" s="18">
        <v>0.1049199762893</v>
      </c>
      <c r="AU12" s="18">
        <v>7.6091751213059999E-2</v>
      </c>
      <c r="AV12" s="18">
        <v>6.7122284598489998E-2</v>
      </c>
      <c r="AW12" s="18">
        <v>7.4046740467399993E-2</v>
      </c>
      <c r="AX12" s="18">
        <v>7.5640262060750002E-2</v>
      </c>
      <c r="AY12" s="18">
        <v>6.9095114194849996E-2</v>
      </c>
      <c r="AZ12" s="18">
        <v>5.9265218557249998E-2</v>
      </c>
      <c r="BA12" s="18">
        <v>4.26109160549E-2</v>
      </c>
      <c r="BB12" s="18">
        <v>7.8512396694210007E-3</v>
      </c>
      <c r="BC12" s="18">
        <v>0</v>
      </c>
      <c r="BD12" s="18">
        <v>0</v>
      </c>
      <c r="BE12" s="18">
        <v>0</v>
      </c>
      <c r="BF12" s="220">
        <v>0</v>
      </c>
      <c r="BG12" s="220">
        <v>0</v>
      </c>
      <c r="BH12" s="17"/>
      <c r="BI12" s="17"/>
      <c r="BJ12" s="17"/>
      <c r="BK12" s="17"/>
    </row>
    <row r="13" spans="1:63" s="17" customFormat="1" ht="11.25" hidden="1" outlineLevel="1" x14ac:dyDescent="0.2">
      <c r="A13" s="36" t="s">
        <v>7</v>
      </c>
      <c r="B13" s="37"/>
      <c r="C13" s="17">
        <v>0</v>
      </c>
      <c r="D13" s="17">
        <v>29</v>
      </c>
      <c r="E13" s="17">
        <v>43</v>
      </c>
      <c r="F13" s="17">
        <v>30</v>
      </c>
      <c r="G13" s="17">
        <v>28</v>
      </c>
      <c r="H13" s="17">
        <v>29</v>
      </c>
      <c r="I13" s="17">
        <v>37</v>
      </c>
      <c r="J13" s="17">
        <v>118</v>
      </c>
      <c r="K13" s="17">
        <v>132</v>
      </c>
      <c r="L13" s="17">
        <v>112</v>
      </c>
      <c r="M13" s="17">
        <v>163</v>
      </c>
      <c r="N13" s="17">
        <v>110</v>
      </c>
      <c r="O13" s="17">
        <v>87</v>
      </c>
      <c r="P13" s="17">
        <v>120</v>
      </c>
      <c r="Q13" s="17">
        <v>109</v>
      </c>
      <c r="R13" s="17">
        <v>241</v>
      </c>
      <c r="S13" s="17">
        <v>164</v>
      </c>
      <c r="T13" s="17">
        <f>'FIA Only'!T13+Sphere!C13</f>
        <v>140</v>
      </c>
      <c r="U13" s="17">
        <f>'FIA Only'!U13+Sphere!D13</f>
        <v>89</v>
      </c>
      <c r="V13" s="17">
        <f>'FIA Only'!V13+Sphere!E13</f>
        <v>4</v>
      </c>
      <c r="W13" s="17">
        <f>'FIA Only'!W13+Sphere!F13</f>
        <v>0</v>
      </c>
      <c r="X13" s="17">
        <f>'FIA Only'!X13+Sphere!G13</f>
        <v>12</v>
      </c>
      <c r="Y13" s="17">
        <v>239</v>
      </c>
      <c r="Z13" s="17">
        <v>277</v>
      </c>
      <c r="AA13" s="17">
        <v>373</v>
      </c>
      <c r="AB13" s="17">
        <v>233</v>
      </c>
      <c r="AC13" s="17">
        <v>205</v>
      </c>
      <c r="AD13" s="17">
        <v>201</v>
      </c>
      <c r="AE13" s="17">
        <v>208</v>
      </c>
      <c r="AF13" s="17">
        <v>135</v>
      </c>
      <c r="AG13" s="17">
        <v>137</v>
      </c>
      <c r="AH13" s="17">
        <v>201</v>
      </c>
      <c r="AI13" s="17">
        <v>249</v>
      </c>
      <c r="AJ13" s="17">
        <v>461</v>
      </c>
      <c r="AK13" s="17">
        <v>357</v>
      </c>
      <c r="AL13" s="17">
        <v>278</v>
      </c>
      <c r="AM13" s="17">
        <v>284</v>
      </c>
      <c r="AN13" s="17">
        <v>440</v>
      </c>
      <c r="AO13" s="17">
        <v>336</v>
      </c>
      <c r="AP13" s="17">
        <v>349</v>
      </c>
      <c r="AQ13" s="17">
        <v>300</v>
      </c>
      <c r="AR13" s="17">
        <v>253</v>
      </c>
      <c r="AS13" s="17">
        <v>252</v>
      </c>
      <c r="AT13" s="17">
        <v>354</v>
      </c>
      <c r="AU13" s="17">
        <v>345</v>
      </c>
      <c r="AV13" s="17">
        <v>275</v>
      </c>
      <c r="AW13" s="17">
        <v>301</v>
      </c>
      <c r="AX13" s="17">
        <v>254</v>
      </c>
      <c r="AY13" s="17">
        <v>239</v>
      </c>
      <c r="AZ13" s="17">
        <v>221</v>
      </c>
      <c r="BA13" s="17">
        <v>267</v>
      </c>
      <c r="BB13" s="17">
        <v>38</v>
      </c>
      <c r="BC13" s="17">
        <v>0</v>
      </c>
      <c r="BD13" s="17">
        <v>0</v>
      </c>
      <c r="BE13" s="17">
        <v>0</v>
      </c>
      <c r="BF13" s="218">
        <v>0</v>
      </c>
      <c r="BG13" s="218">
        <v>0</v>
      </c>
    </row>
    <row r="14" spans="1:63" s="19" customFormat="1" ht="11.25" hidden="1" outlineLevel="1" x14ac:dyDescent="0.2">
      <c r="A14" s="28" t="s">
        <v>8</v>
      </c>
      <c r="B14" s="32"/>
      <c r="C14" s="27">
        <v>0</v>
      </c>
      <c r="D14" s="27">
        <v>96143.76</v>
      </c>
      <c r="E14" s="27">
        <v>124281.47</v>
      </c>
      <c r="F14" s="27">
        <v>66415.02</v>
      </c>
      <c r="G14" s="27">
        <v>50091.29</v>
      </c>
      <c r="H14" s="27">
        <v>100996.81</v>
      </c>
      <c r="I14" s="27">
        <v>110873</v>
      </c>
      <c r="J14" s="27">
        <v>342250.02</v>
      </c>
      <c r="K14" s="27">
        <v>489581.53</v>
      </c>
      <c r="L14" s="27">
        <v>391273.44</v>
      </c>
      <c r="M14" s="27">
        <v>466447.02</v>
      </c>
      <c r="N14" s="27">
        <v>409484.81</v>
      </c>
      <c r="O14" s="27">
        <v>259769.32</v>
      </c>
      <c r="P14" s="27">
        <v>368156.6</v>
      </c>
      <c r="Q14" s="27">
        <v>413495.47</v>
      </c>
      <c r="R14" s="27">
        <v>701050.83</v>
      </c>
      <c r="S14" s="27">
        <v>518691.77</v>
      </c>
      <c r="T14" s="27">
        <f>'FIA Only'!T14+Sphere!C14</f>
        <v>450401.03</v>
      </c>
      <c r="U14" s="27">
        <f>'FIA Only'!U14+Sphere!D14</f>
        <v>308153.34999999998</v>
      </c>
      <c r="V14" s="27">
        <f>'FIA Only'!V14+Sphere!E14</f>
        <v>48130</v>
      </c>
      <c r="W14" s="27">
        <f>'FIA Only'!W14+Sphere!F14</f>
        <v>0</v>
      </c>
      <c r="X14" s="27">
        <f>'FIA Only'!X14+Sphere!G14</f>
        <v>0</v>
      </c>
      <c r="Y14" s="27">
        <v>844980.68</v>
      </c>
      <c r="Z14" s="27">
        <v>1308630.99</v>
      </c>
      <c r="AA14" s="27">
        <v>1584365.03</v>
      </c>
      <c r="AB14" s="27">
        <v>1009395.56</v>
      </c>
      <c r="AC14" s="19">
        <v>857353.59</v>
      </c>
      <c r="AD14" s="19">
        <v>910723.29</v>
      </c>
      <c r="AE14" s="19">
        <v>855530.37</v>
      </c>
      <c r="AF14" s="19">
        <v>649715.81000000006</v>
      </c>
      <c r="AG14" s="19">
        <v>607480.18999999994</v>
      </c>
      <c r="AH14" s="19">
        <v>928911.52</v>
      </c>
      <c r="AI14" s="19">
        <v>1178660.94</v>
      </c>
      <c r="AJ14" s="19">
        <v>2307047.9700000002</v>
      </c>
      <c r="AK14" s="19">
        <v>1934908.58</v>
      </c>
      <c r="AL14" s="19">
        <v>1465910.38</v>
      </c>
      <c r="AM14" s="19">
        <v>1339198.01</v>
      </c>
      <c r="AN14" s="19">
        <v>2400614.5499999998</v>
      </c>
      <c r="AO14" s="19">
        <v>1788633.66</v>
      </c>
      <c r="AP14" s="19">
        <v>1715344.2</v>
      </c>
      <c r="AQ14" s="19">
        <v>1652209.12</v>
      </c>
      <c r="AR14" s="19">
        <v>1308183.23</v>
      </c>
      <c r="AS14" s="19">
        <v>1299590.99</v>
      </c>
      <c r="AT14" s="19">
        <v>1843445.5</v>
      </c>
      <c r="AU14" s="19">
        <v>1791623.05</v>
      </c>
      <c r="AV14" s="19">
        <v>1470997.5</v>
      </c>
      <c r="AW14" s="19">
        <v>1526390.89</v>
      </c>
      <c r="AX14" s="19">
        <v>1387058.02</v>
      </c>
      <c r="AY14" s="19">
        <v>1310601.83</v>
      </c>
      <c r="AZ14" s="19">
        <v>1089034.06</v>
      </c>
      <c r="BA14" s="19">
        <v>1335436.8799999999</v>
      </c>
      <c r="BB14" s="19">
        <v>173116.1</v>
      </c>
      <c r="BC14" s="19">
        <v>0</v>
      </c>
      <c r="BD14" s="19">
        <v>0</v>
      </c>
      <c r="BE14" s="19">
        <v>0</v>
      </c>
      <c r="BF14" s="224">
        <v>0</v>
      </c>
      <c r="BG14" s="224">
        <v>0</v>
      </c>
      <c r="BH14" s="17"/>
      <c r="BI14" s="17"/>
      <c r="BJ14" s="17"/>
      <c r="BK14" s="17"/>
    </row>
    <row r="15" spans="1:63" ht="12.75" hidden="1" outlineLevel="1" x14ac:dyDescent="0.2">
      <c r="A15" s="49" t="s">
        <v>9</v>
      </c>
      <c r="B15" s="50"/>
      <c r="Y15" s="7"/>
      <c r="Z15" s="7"/>
      <c r="BH15" s="17"/>
      <c r="BI15" s="17"/>
      <c r="BJ15" s="17"/>
      <c r="BK15" s="17"/>
    </row>
    <row r="16" spans="1:63" ht="11.25" hidden="1" outlineLevel="1" x14ac:dyDescent="0.2">
      <c r="A16" s="16" t="s">
        <v>628</v>
      </c>
      <c r="Y16" s="7"/>
      <c r="Z16" s="7"/>
      <c r="BH16" s="17"/>
      <c r="BI16" s="17"/>
      <c r="BJ16" s="17"/>
      <c r="BK16" s="17"/>
    </row>
    <row r="17" spans="1:59" s="17" customFormat="1" ht="11.25" hidden="1" outlineLevel="1" x14ac:dyDescent="0.2">
      <c r="A17" s="36" t="s">
        <v>10</v>
      </c>
      <c r="B17" s="37"/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f>'FIA Only'!T17+Sphere!C17</f>
        <v>0</v>
      </c>
      <c r="U17" s="17">
        <f>'FIA Only'!U17+Sphere!D17</f>
        <v>1</v>
      </c>
      <c r="V17" s="17">
        <f>'FIA Only'!V17+Sphere!E17</f>
        <v>7</v>
      </c>
      <c r="W17" s="17">
        <f>'FIA Only'!W17+Sphere!F17</f>
        <v>13</v>
      </c>
      <c r="X17" s="17">
        <f>'FIA Only'!X17+Sphere!G17</f>
        <v>24</v>
      </c>
      <c r="Y17" s="17">
        <v>46</v>
      </c>
      <c r="Z17" s="17">
        <v>34</v>
      </c>
      <c r="AA17" s="17">
        <v>45</v>
      </c>
      <c r="AB17" s="17">
        <v>34</v>
      </c>
      <c r="AC17" s="17">
        <v>17</v>
      </c>
      <c r="AD17" s="17">
        <v>225</v>
      </c>
      <c r="AE17" s="17">
        <v>26</v>
      </c>
      <c r="AF17" s="17">
        <v>7</v>
      </c>
      <c r="AG17" s="17">
        <v>11</v>
      </c>
      <c r="AH17" s="17">
        <v>9</v>
      </c>
      <c r="AI17" s="17">
        <v>12</v>
      </c>
      <c r="AJ17" s="17">
        <v>7</v>
      </c>
      <c r="AK17" s="17">
        <v>4</v>
      </c>
      <c r="AL17" s="17">
        <v>7</v>
      </c>
      <c r="AM17" s="17">
        <v>9</v>
      </c>
      <c r="AN17" s="17">
        <v>5</v>
      </c>
      <c r="AO17" s="17">
        <v>7</v>
      </c>
      <c r="AP17" s="17">
        <v>8</v>
      </c>
      <c r="AQ17" s="17">
        <v>6</v>
      </c>
      <c r="AR17" s="17">
        <v>4</v>
      </c>
      <c r="AS17" s="17">
        <v>11</v>
      </c>
      <c r="AT17" s="17">
        <v>5</v>
      </c>
      <c r="AU17" s="17">
        <v>6</v>
      </c>
      <c r="AV17" s="17">
        <v>4</v>
      </c>
      <c r="AW17" s="17">
        <v>5</v>
      </c>
      <c r="AX17" s="17">
        <v>0</v>
      </c>
      <c r="AY17" s="17">
        <v>2</v>
      </c>
      <c r="AZ17" s="17">
        <v>5</v>
      </c>
      <c r="BA17" s="17">
        <v>7</v>
      </c>
      <c r="BB17" s="17">
        <v>6</v>
      </c>
      <c r="BC17" s="17">
        <v>5</v>
      </c>
      <c r="BD17" s="17">
        <v>4</v>
      </c>
      <c r="BE17" s="17">
        <v>4</v>
      </c>
      <c r="BF17" s="218">
        <v>17</v>
      </c>
      <c r="BG17" s="218">
        <v>23</v>
      </c>
    </row>
    <row r="18" spans="1:59" s="17" customFormat="1" ht="11.25" hidden="1" outlineLevel="1" x14ac:dyDescent="0.2">
      <c r="A18" s="36" t="s">
        <v>11</v>
      </c>
      <c r="B18" s="37"/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3</v>
      </c>
      <c r="T18" s="17">
        <f>'FIA Only'!T18+Sphere!C18</f>
        <v>0</v>
      </c>
      <c r="U18" s="17">
        <f>'FIA Only'!U18+Sphere!D18</f>
        <v>0</v>
      </c>
      <c r="V18" s="17">
        <f>'FIA Only'!V18+Sphere!E18</f>
        <v>1</v>
      </c>
      <c r="W18" s="17">
        <f>'FIA Only'!W18+Sphere!F18</f>
        <v>0</v>
      </c>
      <c r="X18" s="17">
        <f>'FIA Only'!X18+Sphere!G18</f>
        <v>0</v>
      </c>
      <c r="Y18" s="17">
        <v>1</v>
      </c>
      <c r="Z18" s="17">
        <v>0</v>
      </c>
      <c r="AA18" s="17">
        <v>0</v>
      </c>
      <c r="AB18" s="17">
        <v>0</v>
      </c>
      <c r="AC18" s="17">
        <v>1</v>
      </c>
      <c r="AD18" s="17">
        <v>0</v>
      </c>
      <c r="AE18" s="17">
        <v>0</v>
      </c>
      <c r="AF18" s="17">
        <v>0</v>
      </c>
      <c r="AG18" s="17">
        <v>1</v>
      </c>
      <c r="AH18" s="17">
        <v>2</v>
      </c>
      <c r="AI18" s="17">
        <v>0</v>
      </c>
      <c r="AJ18" s="17">
        <v>6</v>
      </c>
      <c r="AK18" s="17">
        <v>0</v>
      </c>
      <c r="AL18" s="17">
        <v>1</v>
      </c>
      <c r="AM18" s="17">
        <v>0</v>
      </c>
      <c r="AN18" s="17">
        <v>1</v>
      </c>
      <c r="AO18" s="17">
        <v>1</v>
      </c>
      <c r="AP18" s="17">
        <v>51</v>
      </c>
      <c r="AQ18" s="17">
        <v>41</v>
      </c>
      <c r="AR18" s="17">
        <v>3</v>
      </c>
      <c r="AS18" s="17">
        <v>4</v>
      </c>
      <c r="AT18" s="17">
        <v>2</v>
      </c>
      <c r="AU18" s="17">
        <v>3</v>
      </c>
      <c r="AV18" s="17">
        <v>9</v>
      </c>
      <c r="AW18" s="17">
        <v>0</v>
      </c>
      <c r="AX18" s="17">
        <v>2</v>
      </c>
      <c r="AY18" s="17">
        <v>5</v>
      </c>
      <c r="AZ18" s="17">
        <v>1</v>
      </c>
      <c r="BA18" s="17">
        <v>0</v>
      </c>
      <c r="BB18" s="17">
        <v>168</v>
      </c>
      <c r="BC18" s="17">
        <v>0</v>
      </c>
      <c r="BD18" s="17">
        <v>0</v>
      </c>
      <c r="BE18" s="17">
        <v>0</v>
      </c>
      <c r="BF18" s="218">
        <v>0</v>
      </c>
      <c r="BG18" s="218">
        <v>1</v>
      </c>
    </row>
    <row r="19" spans="1:59" s="17" customFormat="1" ht="11.25" hidden="1" outlineLevel="1" x14ac:dyDescent="0.2">
      <c r="A19" s="36" t="s">
        <v>12</v>
      </c>
      <c r="B19" s="37"/>
      <c r="C19" s="17">
        <v>0</v>
      </c>
      <c r="D19" s="17">
        <v>33</v>
      </c>
      <c r="E19" s="17">
        <v>16</v>
      </c>
      <c r="F19" s="17">
        <v>35</v>
      </c>
      <c r="G19" s="17">
        <v>24</v>
      </c>
      <c r="H19" s="17">
        <v>28</v>
      </c>
      <c r="I19" s="17">
        <v>37</v>
      </c>
      <c r="J19" s="17">
        <v>43</v>
      </c>
      <c r="K19" s="17">
        <v>47</v>
      </c>
      <c r="L19" s="17">
        <v>42</v>
      </c>
      <c r="M19" s="17">
        <v>32</v>
      </c>
      <c r="N19" s="17">
        <v>36</v>
      </c>
      <c r="O19" s="17">
        <v>47</v>
      </c>
      <c r="P19" s="17">
        <v>58</v>
      </c>
      <c r="Q19" s="17">
        <v>53</v>
      </c>
      <c r="R19" s="17">
        <v>56</v>
      </c>
      <c r="S19" s="17">
        <v>36</v>
      </c>
      <c r="T19" s="17">
        <f>'FIA Only'!T19+Sphere!C19</f>
        <v>63</v>
      </c>
      <c r="U19" s="17">
        <f>'FIA Only'!U19+Sphere!D19</f>
        <v>80</v>
      </c>
      <c r="V19" s="17">
        <f>'FIA Only'!V19+Sphere!E19</f>
        <v>12</v>
      </c>
      <c r="W19" s="17">
        <f>'FIA Only'!W19+Sphere!F19</f>
        <v>1</v>
      </c>
      <c r="X19" s="17">
        <f>'FIA Only'!X19+Sphere!G19</f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48</v>
      </c>
      <c r="AD19" s="17">
        <v>0</v>
      </c>
      <c r="AE19" s="17">
        <v>3</v>
      </c>
      <c r="AF19" s="17">
        <v>15</v>
      </c>
      <c r="AG19" s="17">
        <v>15</v>
      </c>
      <c r="AH19" s="17">
        <v>24</v>
      </c>
      <c r="AI19" s="17">
        <v>15</v>
      </c>
      <c r="AJ19" s="17">
        <v>21</v>
      </c>
      <c r="AK19" s="17">
        <v>14</v>
      </c>
      <c r="AL19" s="17">
        <v>7</v>
      </c>
      <c r="AM19" s="17">
        <v>7</v>
      </c>
      <c r="AN19" s="17">
        <v>8</v>
      </c>
      <c r="AO19" s="17">
        <v>10</v>
      </c>
      <c r="AP19" s="17">
        <v>12</v>
      </c>
      <c r="AQ19" s="17">
        <v>14</v>
      </c>
      <c r="AR19" s="17">
        <v>9</v>
      </c>
      <c r="AS19" s="17">
        <v>11</v>
      </c>
      <c r="AT19" s="17">
        <v>13</v>
      </c>
      <c r="AU19" s="17">
        <v>16</v>
      </c>
      <c r="AV19" s="17">
        <v>8</v>
      </c>
      <c r="AW19" s="17">
        <v>9</v>
      </c>
      <c r="AX19" s="17">
        <v>9</v>
      </c>
      <c r="AY19" s="17">
        <v>9</v>
      </c>
      <c r="AZ19" s="17">
        <v>3</v>
      </c>
      <c r="BA19" s="17">
        <v>7</v>
      </c>
      <c r="BB19" s="17">
        <v>10</v>
      </c>
      <c r="BC19" s="17">
        <v>5</v>
      </c>
      <c r="BD19" s="17">
        <v>6</v>
      </c>
      <c r="BE19" s="17">
        <v>8</v>
      </c>
      <c r="BF19" s="218">
        <v>7</v>
      </c>
      <c r="BG19" s="218">
        <v>1</v>
      </c>
    </row>
    <row r="20" spans="1:59" s="17" customFormat="1" ht="11.25" hidden="1" outlineLevel="1" x14ac:dyDescent="0.2">
      <c r="A20" s="36" t="s">
        <v>13</v>
      </c>
      <c r="B20" s="37"/>
      <c r="C20" s="17">
        <v>0</v>
      </c>
      <c r="D20" s="17">
        <v>2</v>
      </c>
      <c r="E20" s="17">
        <v>3</v>
      </c>
      <c r="F20" s="17">
        <v>8</v>
      </c>
      <c r="G20" s="17">
        <v>4</v>
      </c>
      <c r="H20" s="17">
        <v>3</v>
      </c>
      <c r="I20" s="17">
        <v>0</v>
      </c>
      <c r="J20" s="17">
        <v>2</v>
      </c>
      <c r="K20" s="17">
        <v>1</v>
      </c>
      <c r="L20" s="17">
        <v>2</v>
      </c>
      <c r="M20" s="17">
        <v>3</v>
      </c>
      <c r="N20" s="17">
        <v>2</v>
      </c>
      <c r="O20" s="17">
        <v>2</v>
      </c>
      <c r="P20" s="17">
        <v>1</v>
      </c>
      <c r="Q20" s="17">
        <v>2</v>
      </c>
      <c r="R20" s="17">
        <v>2</v>
      </c>
      <c r="S20" s="17">
        <v>3</v>
      </c>
      <c r="T20" s="17">
        <f>'FIA Only'!T20+Sphere!C20</f>
        <v>3</v>
      </c>
      <c r="U20" s="17">
        <f>'FIA Only'!U20+Sphere!D20</f>
        <v>0</v>
      </c>
      <c r="V20" s="17">
        <f>'FIA Only'!V20+Sphere!E20</f>
        <v>2</v>
      </c>
      <c r="W20" s="17">
        <f>'FIA Only'!W20+Sphere!F20</f>
        <v>2</v>
      </c>
      <c r="X20" s="17">
        <f>'FIA Only'!X20+Sphere!G20</f>
        <v>2</v>
      </c>
      <c r="Y20" s="17">
        <v>3</v>
      </c>
      <c r="Z20" s="17">
        <v>3</v>
      </c>
      <c r="AA20" s="17">
        <v>10</v>
      </c>
      <c r="AB20" s="17">
        <v>1</v>
      </c>
      <c r="AC20" s="17">
        <v>1</v>
      </c>
      <c r="AD20" s="17">
        <v>3</v>
      </c>
      <c r="AE20" s="17">
        <v>0</v>
      </c>
      <c r="AF20" s="17">
        <v>0</v>
      </c>
      <c r="AG20" s="17">
        <v>3</v>
      </c>
      <c r="AH20" s="17">
        <v>1</v>
      </c>
      <c r="AI20" s="17">
        <v>6</v>
      </c>
      <c r="AJ20" s="17">
        <v>8</v>
      </c>
      <c r="AK20" s="17">
        <v>3</v>
      </c>
      <c r="AL20" s="17">
        <v>3</v>
      </c>
      <c r="AM20" s="17">
        <v>3</v>
      </c>
      <c r="AN20" s="17">
        <v>1</v>
      </c>
      <c r="AO20" s="17">
        <v>1</v>
      </c>
      <c r="AP20" s="17">
        <v>3</v>
      </c>
      <c r="AQ20" s="17">
        <v>2</v>
      </c>
      <c r="AR20" s="17">
        <v>5</v>
      </c>
      <c r="AS20" s="17">
        <v>2</v>
      </c>
      <c r="AT20" s="17">
        <v>4</v>
      </c>
      <c r="AU20" s="17">
        <v>3</v>
      </c>
      <c r="AV20" s="17">
        <v>2</v>
      </c>
      <c r="AW20" s="17">
        <v>3</v>
      </c>
      <c r="AX20" s="17">
        <v>5</v>
      </c>
      <c r="AY20" s="17">
        <v>2</v>
      </c>
      <c r="AZ20" s="17">
        <v>3</v>
      </c>
      <c r="BA20" s="17">
        <v>1</v>
      </c>
      <c r="BB20" s="17">
        <v>2</v>
      </c>
      <c r="BC20" s="17">
        <v>0</v>
      </c>
      <c r="BD20" s="17">
        <v>6</v>
      </c>
      <c r="BE20" s="17">
        <v>38</v>
      </c>
      <c r="BF20" s="218">
        <v>63</v>
      </c>
      <c r="BG20" s="218">
        <v>112</v>
      </c>
    </row>
    <row r="21" spans="1:59" s="17" customFormat="1" ht="11.25" hidden="1" outlineLevel="1" x14ac:dyDescent="0.2">
      <c r="A21" s="36" t="s">
        <v>14</v>
      </c>
      <c r="B21" s="37"/>
      <c r="C21" s="17">
        <v>0</v>
      </c>
      <c r="D21" s="17">
        <v>17</v>
      </c>
      <c r="E21" s="17">
        <v>10</v>
      </c>
      <c r="F21" s="17">
        <v>11</v>
      </c>
      <c r="G21" s="17">
        <v>12</v>
      </c>
      <c r="H21" s="17">
        <v>16</v>
      </c>
      <c r="I21" s="17">
        <v>24</v>
      </c>
      <c r="J21" s="17">
        <v>15</v>
      </c>
      <c r="K21" s="17">
        <v>9</v>
      </c>
      <c r="L21" s="17">
        <v>11</v>
      </c>
      <c r="M21" s="17">
        <v>11</v>
      </c>
      <c r="N21" s="17">
        <v>17</v>
      </c>
      <c r="O21" s="17">
        <v>22</v>
      </c>
      <c r="P21" s="17">
        <v>23</v>
      </c>
      <c r="Q21" s="17">
        <v>20</v>
      </c>
      <c r="R21" s="17">
        <v>31</v>
      </c>
      <c r="S21" s="17">
        <v>20</v>
      </c>
      <c r="T21" s="17">
        <f>'FIA Only'!T21+Sphere!C21</f>
        <v>14</v>
      </c>
      <c r="U21" s="17">
        <f>'FIA Only'!U21+Sphere!D21</f>
        <v>14</v>
      </c>
      <c r="V21" s="17">
        <f>'FIA Only'!V21+Sphere!E21</f>
        <v>6</v>
      </c>
      <c r="W21" s="17">
        <f>'FIA Only'!W21+Sphere!F21</f>
        <v>4</v>
      </c>
      <c r="X21" s="17">
        <f>'FIA Only'!X21+Sphere!G21</f>
        <v>14</v>
      </c>
      <c r="Y21" s="17">
        <v>17</v>
      </c>
      <c r="Z21" s="17">
        <v>21</v>
      </c>
      <c r="AA21" s="17">
        <v>16</v>
      </c>
      <c r="AB21" s="17">
        <v>12</v>
      </c>
      <c r="AC21" s="17">
        <v>6</v>
      </c>
      <c r="AD21" s="17">
        <v>2</v>
      </c>
      <c r="AE21" s="17">
        <v>5</v>
      </c>
      <c r="AF21" s="17">
        <v>2</v>
      </c>
      <c r="AG21" s="17">
        <v>3</v>
      </c>
      <c r="AH21" s="17">
        <v>9</v>
      </c>
      <c r="AI21" s="17">
        <v>13</v>
      </c>
      <c r="AJ21" s="17">
        <v>10</v>
      </c>
      <c r="AK21" s="17">
        <v>5</v>
      </c>
      <c r="AL21" s="17">
        <v>4</v>
      </c>
      <c r="AM21" s="17">
        <v>3</v>
      </c>
      <c r="AN21" s="17">
        <v>14</v>
      </c>
      <c r="AO21" s="17">
        <v>11</v>
      </c>
      <c r="AP21" s="17">
        <v>6</v>
      </c>
      <c r="AQ21" s="17">
        <v>7</v>
      </c>
      <c r="AR21" s="17">
        <v>4</v>
      </c>
      <c r="AS21" s="17">
        <v>6</v>
      </c>
      <c r="AT21" s="17">
        <v>12</v>
      </c>
      <c r="AU21" s="17">
        <v>15</v>
      </c>
      <c r="AV21" s="17">
        <v>5</v>
      </c>
      <c r="AW21" s="17">
        <v>7</v>
      </c>
      <c r="AX21" s="17">
        <v>5</v>
      </c>
      <c r="AY21" s="17">
        <v>4</v>
      </c>
      <c r="AZ21" s="17">
        <v>5</v>
      </c>
      <c r="BA21" s="17">
        <v>7</v>
      </c>
      <c r="BB21" s="17">
        <v>2</v>
      </c>
      <c r="BC21" s="17">
        <v>8</v>
      </c>
      <c r="BD21" s="17">
        <v>118</v>
      </c>
      <c r="BE21" s="17">
        <v>136</v>
      </c>
      <c r="BF21" s="218">
        <v>144</v>
      </c>
      <c r="BG21" s="218">
        <v>173</v>
      </c>
    </row>
    <row r="22" spans="1:59" s="17" customFormat="1" ht="11.25" hidden="1" outlineLevel="1" x14ac:dyDescent="0.2">
      <c r="A22" s="36" t="s">
        <v>15</v>
      </c>
      <c r="B22" s="37"/>
      <c r="C22" s="17">
        <v>0</v>
      </c>
      <c r="D22" s="17">
        <v>37</v>
      </c>
      <c r="E22" s="17">
        <v>46</v>
      </c>
      <c r="F22" s="17">
        <v>31</v>
      </c>
      <c r="G22" s="17">
        <v>34</v>
      </c>
      <c r="H22" s="17">
        <v>34</v>
      </c>
      <c r="I22" s="17">
        <v>42</v>
      </c>
      <c r="J22" s="17">
        <v>47</v>
      </c>
      <c r="K22" s="17">
        <v>49</v>
      </c>
      <c r="L22" s="17">
        <v>35</v>
      </c>
      <c r="M22" s="17">
        <v>51</v>
      </c>
      <c r="N22" s="17">
        <v>91</v>
      </c>
      <c r="O22" s="17">
        <v>105</v>
      </c>
      <c r="P22" s="17">
        <v>131</v>
      </c>
      <c r="Q22" s="17">
        <v>96</v>
      </c>
      <c r="R22" s="17">
        <v>241</v>
      </c>
      <c r="S22" s="17">
        <v>176</v>
      </c>
      <c r="T22" s="17">
        <f>'FIA Only'!T22+Sphere!C22</f>
        <v>119</v>
      </c>
      <c r="U22" s="17">
        <f>'FIA Only'!U22+Sphere!D22</f>
        <v>84</v>
      </c>
      <c r="V22" s="17">
        <f>'FIA Only'!V22+Sphere!E22</f>
        <v>10</v>
      </c>
      <c r="W22" s="17">
        <f>'FIA Only'!W22+Sphere!F22</f>
        <v>19</v>
      </c>
      <c r="X22" s="17">
        <f>'FIA Only'!X22+Sphere!G22</f>
        <v>31</v>
      </c>
      <c r="Y22" s="17">
        <v>43</v>
      </c>
      <c r="Z22" s="17">
        <v>43</v>
      </c>
      <c r="AA22" s="17">
        <v>33</v>
      </c>
      <c r="AB22" s="17">
        <v>29</v>
      </c>
      <c r="AC22" s="17">
        <v>17</v>
      </c>
      <c r="AD22" s="17">
        <v>22</v>
      </c>
      <c r="AE22" s="17">
        <v>18</v>
      </c>
      <c r="AF22" s="17">
        <v>19</v>
      </c>
      <c r="AG22" s="17">
        <v>16</v>
      </c>
      <c r="AH22" s="17">
        <v>43</v>
      </c>
      <c r="AI22" s="17">
        <v>30</v>
      </c>
      <c r="AJ22" s="17">
        <v>34</v>
      </c>
      <c r="AK22" s="17">
        <v>22</v>
      </c>
      <c r="AL22" s="17">
        <v>16</v>
      </c>
      <c r="AM22" s="17">
        <v>28</v>
      </c>
      <c r="AN22" s="17">
        <v>35</v>
      </c>
      <c r="AO22" s="17">
        <v>17</v>
      </c>
      <c r="AP22" s="17">
        <v>26</v>
      </c>
      <c r="AQ22" s="17">
        <v>19</v>
      </c>
      <c r="AR22" s="17">
        <v>21</v>
      </c>
      <c r="AS22" s="17">
        <v>20</v>
      </c>
      <c r="AT22" s="17">
        <v>23</v>
      </c>
      <c r="AU22" s="17">
        <v>22</v>
      </c>
      <c r="AV22" s="17">
        <v>17</v>
      </c>
      <c r="AW22" s="17">
        <v>13</v>
      </c>
      <c r="AX22" s="17">
        <v>9</v>
      </c>
      <c r="AY22" s="17">
        <v>20</v>
      </c>
      <c r="AZ22" s="17">
        <v>14</v>
      </c>
      <c r="BA22" s="17">
        <v>21</v>
      </c>
      <c r="BB22" s="17">
        <v>14</v>
      </c>
      <c r="BC22" s="17">
        <v>19</v>
      </c>
      <c r="BD22" s="17">
        <v>158</v>
      </c>
      <c r="BE22" s="17">
        <v>224</v>
      </c>
      <c r="BF22" s="218">
        <v>223</v>
      </c>
      <c r="BG22" s="218">
        <v>228</v>
      </c>
    </row>
    <row r="23" spans="1:59" s="17" customFormat="1" ht="11.25" hidden="1" outlineLevel="1" x14ac:dyDescent="0.2">
      <c r="A23" s="36" t="s">
        <v>16</v>
      </c>
      <c r="B23" s="37"/>
      <c r="C23" s="17">
        <v>1</v>
      </c>
      <c r="D23" s="17">
        <v>105</v>
      </c>
      <c r="E23" s="17">
        <v>104</v>
      </c>
      <c r="F23" s="17">
        <v>82</v>
      </c>
      <c r="G23" s="17">
        <v>94</v>
      </c>
      <c r="H23" s="17">
        <v>95</v>
      </c>
      <c r="I23" s="17">
        <v>114</v>
      </c>
      <c r="J23" s="17">
        <v>164</v>
      </c>
      <c r="K23" s="17">
        <v>184</v>
      </c>
      <c r="L23" s="17">
        <v>162</v>
      </c>
      <c r="M23" s="17">
        <v>217</v>
      </c>
      <c r="N23" s="17">
        <v>219</v>
      </c>
      <c r="O23" s="17">
        <v>253</v>
      </c>
      <c r="P23" s="17">
        <v>239</v>
      </c>
      <c r="Q23" s="17">
        <v>236</v>
      </c>
      <c r="R23" s="17">
        <v>386</v>
      </c>
      <c r="S23" s="17">
        <v>350</v>
      </c>
      <c r="T23" s="17">
        <f>'FIA Only'!T23+Sphere!C23</f>
        <v>254</v>
      </c>
      <c r="U23" s="17">
        <f>'FIA Only'!U23+Sphere!D23</f>
        <v>166</v>
      </c>
      <c r="V23" s="17">
        <f>'FIA Only'!V23+Sphere!E23</f>
        <v>54</v>
      </c>
      <c r="W23" s="17">
        <f>'FIA Only'!W23+Sphere!F23</f>
        <v>123</v>
      </c>
      <c r="X23" s="17">
        <f>'FIA Only'!X23+Sphere!G23</f>
        <v>176</v>
      </c>
      <c r="Y23" s="17">
        <v>221</v>
      </c>
      <c r="Z23" s="17">
        <v>204</v>
      </c>
      <c r="AA23" s="17">
        <v>166</v>
      </c>
      <c r="AB23" s="17">
        <v>130</v>
      </c>
      <c r="AC23" s="17">
        <v>91</v>
      </c>
      <c r="AD23" s="17">
        <v>81</v>
      </c>
      <c r="AE23" s="17">
        <v>73</v>
      </c>
      <c r="AF23" s="17">
        <v>63</v>
      </c>
      <c r="AG23" s="17">
        <v>58</v>
      </c>
      <c r="AH23" s="17">
        <v>116</v>
      </c>
      <c r="AI23" s="17">
        <v>153</v>
      </c>
      <c r="AJ23" s="17">
        <v>134</v>
      </c>
      <c r="AK23" s="17">
        <v>109</v>
      </c>
      <c r="AL23" s="17">
        <v>115</v>
      </c>
      <c r="AM23" s="17">
        <v>131</v>
      </c>
      <c r="AN23" s="17">
        <v>136</v>
      </c>
      <c r="AO23" s="17">
        <v>95</v>
      </c>
      <c r="AP23" s="17">
        <v>115</v>
      </c>
      <c r="AQ23" s="17">
        <v>96</v>
      </c>
      <c r="AR23" s="17">
        <v>96</v>
      </c>
      <c r="AS23" s="17">
        <v>74</v>
      </c>
      <c r="AT23" s="17">
        <v>116</v>
      </c>
      <c r="AU23" s="17">
        <v>118</v>
      </c>
      <c r="AV23" s="17">
        <v>120</v>
      </c>
      <c r="AW23" s="17">
        <v>117</v>
      </c>
      <c r="AX23" s="17">
        <v>91</v>
      </c>
      <c r="AY23" s="17">
        <v>96</v>
      </c>
      <c r="AZ23" s="17">
        <v>130</v>
      </c>
      <c r="BA23" s="17">
        <v>163</v>
      </c>
      <c r="BB23" s="17">
        <v>125</v>
      </c>
      <c r="BC23" s="17">
        <v>94</v>
      </c>
      <c r="BD23" s="17">
        <v>227</v>
      </c>
      <c r="BE23" s="17">
        <v>285</v>
      </c>
      <c r="BF23" s="218">
        <v>348</v>
      </c>
      <c r="BG23" s="218">
        <v>331</v>
      </c>
    </row>
    <row r="24" spans="1:59" s="17" customFormat="1" ht="11.25" hidden="1" outlineLevel="1" x14ac:dyDescent="0.2">
      <c r="A24" s="36" t="s">
        <v>17</v>
      </c>
      <c r="B24" s="37"/>
      <c r="C24" s="17">
        <v>2</v>
      </c>
      <c r="D24" s="17">
        <v>136</v>
      </c>
      <c r="E24" s="17">
        <v>160</v>
      </c>
      <c r="F24" s="17">
        <v>159</v>
      </c>
      <c r="G24" s="17">
        <v>167</v>
      </c>
      <c r="H24" s="17">
        <v>145</v>
      </c>
      <c r="I24" s="17">
        <v>229</v>
      </c>
      <c r="J24" s="17">
        <v>299</v>
      </c>
      <c r="K24" s="17">
        <v>346</v>
      </c>
      <c r="L24" s="17">
        <v>299</v>
      </c>
      <c r="M24" s="17">
        <v>335</v>
      </c>
      <c r="N24" s="17">
        <v>333</v>
      </c>
      <c r="O24" s="17">
        <v>300</v>
      </c>
      <c r="P24" s="17">
        <v>369</v>
      </c>
      <c r="Q24" s="17">
        <v>349</v>
      </c>
      <c r="R24" s="17">
        <v>624</v>
      </c>
      <c r="S24" s="17">
        <v>527</v>
      </c>
      <c r="T24" s="17">
        <f>'FIA Only'!T24+Sphere!C24</f>
        <v>338</v>
      </c>
      <c r="U24" s="17">
        <f>'FIA Only'!U24+Sphere!D24</f>
        <v>245</v>
      </c>
      <c r="V24" s="17">
        <f>'FIA Only'!V24+Sphere!E24</f>
        <v>102</v>
      </c>
      <c r="W24" s="17">
        <f>'FIA Only'!W24+Sphere!F24</f>
        <v>302</v>
      </c>
      <c r="X24" s="17">
        <f>'FIA Only'!X24+Sphere!G24</f>
        <v>378</v>
      </c>
      <c r="Y24" s="17">
        <v>395</v>
      </c>
      <c r="Z24" s="17">
        <v>403</v>
      </c>
      <c r="AA24" s="17">
        <v>322</v>
      </c>
      <c r="AB24" s="17">
        <v>230</v>
      </c>
      <c r="AC24" s="17">
        <v>171</v>
      </c>
      <c r="AD24" s="17">
        <v>192</v>
      </c>
      <c r="AE24" s="17">
        <v>161</v>
      </c>
      <c r="AF24" s="17">
        <v>135</v>
      </c>
      <c r="AG24" s="17">
        <v>150</v>
      </c>
      <c r="AH24" s="17">
        <v>302</v>
      </c>
      <c r="AI24" s="17">
        <v>312</v>
      </c>
      <c r="AJ24" s="17">
        <v>331</v>
      </c>
      <c r="AK24" s="17">
        <v>214</v>
      </c>
      <c r="AL24" s="17">
        <v>198</v>
      </c>
      <c r="AM24" s="17">
        <v>252</v>
      </c>
      <c r="AN24" s="17">
        <v>265</v>
      </c>
      <c r="AO24" s="17">
        <v>214</v>
      </c>
      <c r="AP24" s="17">
        <v>255</v>
      </c>
      <c r="AQ24" s="17">
        <v>222</v>
      </c>
      <c r="AR24" s="17">
        <v>176</v>
      </c>
      <c r="AS24" s="17">
        <v>206</v>
      </c>
      <c r="AT24" s="17">
        <v>208</v>
      </c>
      <c r="AU24" s="17">
        <v>243</v>
      </c>
      <c r="AV24" s="17">
        <v>212</v>
      </c>
      <c r="AW24" s="17">
        <v>211</v>
      </c>
      <c r="AX24" s="17">
        <v>195</v>
      </c>
      <c r="AY24" s="17">
        <v>184</v>
      </c>
      <c r="AZ24" s="17">
        <v>274</v>
      </c>
      <c r="BA24" s="17">
        <v>432</v>
      </c>
      <c r="BB24" s="17">
        <v>261</v>
      </c>
      <c r="BC24" s="17">
        <v>189</v>
      </c>
      <c r="BD24" s="17">
        <v>306</v>
      </c>
      <c r="BE24" s="17">
        <v>430</v>
      </c>
      <c r="BF24" s="218">
        <v>397</v>
      </c>
      <c r="BG24" s="218">
        <v>405</v>
      </c>
    </row>
    <row r="25" spans="1:59" s="17" customFormat="1" ht="11.25" hidden="1" outlineLevel="1" x14ac:dyDescent="0.2">
      <c r="A25" s="36" t="s">
        <v>18</v>
      </c>
      <c r="B25" s="37"/>
      <c r="C25" s="17">
        <v>4</v>
      </c>
      <c r="D25" s="17">
        <v>157</v>
      </c>
      <c r="E25" s="17">
        <v>191</v>
      </c>
      <c r="F25" s="17">
        <v>197</v>
      </c>
      <c r="G25" s="17">
        <v>187</v>
      </c>
      <c r="H25" s="17">
        <v>185</v>
      </c>
      <c r="I25" s="17">
        <v>267</v>
      </c>
      <c r="J25" s="17">
        <v>391</v>
      </c>
      <c r="K25" s="17">
        <v>385</v>
      </c>
      <c r="L25" s="17">
        <v>355</v>
      </c>
      <c r="M25" s="17">
        <v>429</v>
      </c>
      <c r="N25" s="17">
        <v>370</v>
      </c>
      <c r="O25" s="17">
        <v>335</v>
      </c>
      <c r="P25" s="17">
        <v>374</v>
      </c>
      <c r="Q25" s="17">
        <v>392</v>
      </c>
      <c r="R25" s="17">
        <v>656</v>
      </c>
      <c r="S25" s="17">
        <v>572</v>
      </c>
      <c r="T25" s="17">
        <f>'FIA Only'!T25+Sphere!C25</f>
        <v>418</v>
      </c>
      <c r="U25" s="17">
        <f>'FIA Only'!U25+Sphere!D25</f>
        <v>239</v>
      </c>
      <c r="V25" s="17">
        <f>'FIA Only'!V25+Sphere!E25</f>
        <v>125</v>
      </c>
      <c r="W25" s="17">
        <f>'FIA Only'!W25+Sphere!F25</f>
        <v>367</v>
      </c>
      <c r="X25" s="17">
        <f>'FIA Only'!X25+Sphere!G25</f>
        <v>441</v>
      </c>
      <c r="Y25" s="17">
        <v>507</v>
      </c>
      <c r="Z25" s="17">
        <v>466</v>
      </c>
      <c r="AA25" s="17">
        <v>403</v>
      </c>
      <c r="AB25" s="17">
        <v>341</v>
      </c>
      <c r="AC25" s="17">
        <v>281</v>
      </c>
      <c r="AD25" s="17">
        <v>308</v>
      </c>
      <c r="AE25" s="17">
        <v>270</v>
      </c>
      <c r="AF25" s="17">
        <v>237</v>
      </c>
      <c r="AG25" s="17">
        <v>195</v>
      </c>
      <c r="AH25" s="17">
        <v>379</v>
      </c>
      <c r="AI25" s="17">
        <v>455</v>
      </c>
      <c r="AJ25" s="17">
        <v>482</v>
      </c>
      <c r="AK25" s="17">
        <v>338</v>
      </c>
      <c r="AL25" s="17">
        <v>296</v>
      </c>
      <c r="AM25" s="17">
        <v>307</v>
      </c>
      <c r="AN25" s="17">
        <v>382</v>
      </c>
      <c r="AO25" s="17">
        <v>304</v>
      </c>
      <c r="AP25" s="17">
        <v>390</v>
      </c>
      <c r="AQ25" s="17">
        <v>313</v>
      </c>
      <c r="AR25" s="17">
        <v>256</v>
      </c>
      <c r="AS25" s="17">
        <v>266</v>
      </c>
      <c r="AT25" s="17">
        <v>304</v>
      </c>
      <c r="AU25" s="17">
        <v>376</v>
      </c>
      <c r="AV25" s="17">
        <v>358</v>
      </c>
      <c r="AW25" s="17">
        <v>378</v>
      </c>
      <c r="AX25" s="17">
        <v>298</v>
      </c>
      <c r="AY25" s="17">
        <v>323</v>
      </c>
      <c r="AZ25" s="17">
        <v>366</v>
      </c>
      <c r="BA25" s="17">
        <v>623</v>
      </c>
      <c r="BB25" s="17">
        <v>446</v>
      </c>
      <c r="BC25" s="17">
        <v>327</v>
      </c>
      <c r="BD25" s="17">
        <v>334</v>
      </c>
      <c r="BE25" s="17">
        <v>410</v>
      </c>
      <c r="BF25" s="218">
        <v>484</v>
      </c>
      <c r="BG25" s="218">
        <v>505</v>
      </c>
    </row>
    <row r="26" spans="1:59" s="17" customFormat="1" ht="11.25" hidden="1" outlineLevel="1" x14ac:dyDescent="0.2">
      <c r="A26" s="36" t="s">
        <v>19</v>
      </c>
      <c r="B26" s="37"/>
      <c r="C26" s="17">
        <v>5</v>
      </c>
      <c r="D26" s="17">
        <v>171</v>
      </c>
      <c r="E26" s="17">
        <v>195</v>
      </c>
      <c r="F26" s="17">
        <v>202</v>
      </c>
      <c r="G26" s="17">
        <v>199</v>
      </c>
      <c r="H26" s="17">
        <v>206</v>
      </c>
      <c r="I26" s="17">
        <v>318</v>
      </c>
      <c r="J26" s="17">
        <v>412</v>
      </c>
      <c r="K26" s="17">
        <v>456</v>
      </c>
      <c r="L26" s="17">
        <v>413</v>
      </c>
      <c r="M26" s="17">
        <v>484</v>
      </c>
      <c r="N26" s="17">
        <v>447</v>
      </c>
      <c r="O26" s="17">
        <v>370</v>
      </c>
      <c r="P26" s="17">
        <v>394</v>
      </c>
      <c r="Q26" s="17">
        <v>419</v>
      </c>
      <c r="R26" s="17">
        <v>778</v>
      </c>
      <c r="S26" s="17">
        <v>599</v>
      </c>
      <c r="T26" s="17">
        <f>'FIA Only'!T26+Sphere!C26</f>
        <v>441</v>
      </c>
      <c r="U26" s="17">
        <f>'FIA Only'!U26+Sphere!D26</f>
        <v>323</v>
      </c>
      <c r="V26" s="17">
        <f>'FIA Only'!V26+Sphere!E26</f>
        <v>169</v>
      </c>
      <c r="W26" s="17">
        <f>'FIA Only'!W26+Sphere!F26</f>
        <v>455</v>
      </c>
      <c r="X26" s="17">
        <f>'FIA Only'!X26+Sphere!G26</f>
        <v>499</v>
      </c>
      <c r="Y26" s="17">
        <v>611</v>
      </c>
      <c r="Z26" s="17">
        <v>614</v>
      </c>
      <c r="AA26" s="17">
        <v>522</v>
      </c>
      <c r="AB26" s="17">
        <v>424</v>
      </c>
      <c r="AC26" s="17">
        <v>349</v>
      </c>
      <c r="AD26" s="17">
        <v>413</v>
      </c>
      <c r="AE26" s="17">
        <v>373</v>
      </c>
      <c r="AF26" s="17">
        <v>281</v>
      </c>
      <c r="AG26" s="17">
        <v>257</v>
      </c>
      <c r="AH26" s="17">
        <v>476</v>
      </c>
      <c r="AI26" s="17">
        <v>537</v>
      </c>
      <c r="AJ26" s="17">
        <v>520</v>
      </c>
      <c r="AK26" s="17">
        <v>451</v>
      </c>
      <c r="AL26" s="17">
        <v>387</v>
      </c>
      <c r="AM26" s="17">
        <v>409</v>
      </c>
      <c r="AN26" s="17">
        <v>475</v>
      </c>
      <c r="AO26" s="17">
        <v>370</v>
      </c>
      <c r="AP26" s="17">
        <v>486</v>
      </c>
      <c r="AQ26" s="17">
        <v>368</v>
      </c>
      <c r="AR26" s="17">
        <v>313</v>
      </c>
      <c r="AS26" s="17">
        <v>339</v>
      </c>
      <c r="AT26" s="17">
        <v>377</v>
      </c>
      <c r="AU26" s="17">
        <v>520</v>
      </c>
      <c r="AV26" s="17">
        <v>421</v>
      </c>
      <c r="AW26" s="17">
        <v>442</v>
      </c>
      <c r="AX26" s="17">
        <v>403</v>
      </c>
      <c r="AY26" s="17">
        <v>387</v>
      </c>
      <c r="AZ26" s="17">
        <v>432</v>
      </c>
      <c r="BA26" s="17">
        <v>779</v>
      </c>
      <c r="BB26" s="17">
        <v>545</v>
      </c>
      <c r="BC26" s="17">
        <v>395</v>
      </c>
      <c r="BD26" s="17">
        <v>410</v>
      </c>
      <c r="BE26" s="17">
        <v>420</v>
      </c>
      <c r="BF26" s="218">
        <v>475</v>
      </c>
      <c r="BG26" s="218">
        <v>505</v>
      </c>
    </row>
    <row r="27" spans="1:59" s="17" customFormat="1" ht="11.25" hidden="1" outlineLevel="1" x14ac:dyDescent="0.2">
      <c r="A27" s="36" t="s">
        <v>20</v>
      </c>
      <c r="B27" s="37"/>
      <c r="C27" s="17">
        <v>3</v>
      </c>
      <c r="D27" s="17">
        <v>157</v>
      </c>
      <c r="E27" s="17">
        <v>190</v>
      </c>
      <c r="F27" s="17">
        <v>189</v>
      </c>
      <c r="G27" s="17">
        <v>224</v>
      </c>
      <c r="H27" s="17">
        <v>206</v>
      </c>
      <c r="I27" s="17">
        <v>301</v>
      </c>
      <c r="J27" s="17">
        <v>450</v>
      </c>
      <c r="K27" s="17">
        <v>414</v>
      </c>
      <c r="L27" s="17">
        <v>483</v>
      </c>
      <c r="M27" s="17">
        <v>498</v>
      </c>
      <c r="N27" s="17">
        <v>426</v>
      </c>
      <c r="O27" s="17">
        <v>385</v>
      </c>
      <c r="P27" s="17">
        <v>420</v>
      </c>
      <c r="Q27" s="17">
        <v>458</v>
      </c>
      <c r="R27" s="17">
        <v>757</v>
      </c>
      <c r="S27" s="17">
        <v>609</v>
      </c>
      <c r="T27" s="17">
        <f>'FIA Only'!T27+Sphere!C27</f>
        <v>472</v>
      </c>
      <c r="U27" s="17">
        <f>'FIA Only'!U27+Sphere!D27</f>
        <v>310</v>
      </c>
      <c r="V27" s="17">
        <f>'FIA Only'!V27+Sphere!E27</f>
        <v>177</v>
      </c>
      <c r="W27" s="17">
        <f>'FIA Only'!W27+Sphere!F27</f>
        <v>421</v>
      </c>
      <c r="X27" s="17">
        <f>'FIA Only'!X27+Sphere!G27</f>
        <v>565</v>
      </c>
      <c r="Y27" s="17">
        <v>679</v>
      </c>
      <c r="Z27" s="17">
        <v>720</v>
      </c>
      <c r="AA27" s="17">
        <v>552</v>
      </c>
      <c r="AB27" s="17">
        <v>461</v>
      </c>
      <c r="AC27" s="17">
        <v>381</v>
      </c>
      <c r="AD27" s="17">
        <v>457</v>
      </c>
      <c r="AE27" s="17">
        <v>422</v>
      </c>
      <c r="AF27" s="17">
        <v>308</v>
      </c>
      <c r="AG27" s="17">
        <v>327</v>
      </c>
      <c r="AH27" s="17">
        <v>532</v>
      </c>
      <c r="AI27" s="17">
        <v>614</v>
      </c>
      <c r="AJ27" s="17">
        <v>583</v>
      </c>
      <c r="AK27" s="17">
        <v>503</v>
      </c>
      <c r="AL27" s="17">
        <v>433</v>
      </c>
      <c r="AM27" s="17">
        <v>439</v>
      </c>
      <c r="AN27" s="17">
        <v>513</v>
      </c>
      <c r="AO27" s="17">
        <v>398</v>
      </c>
      <c r="AP27" s="17">
        <v>555</v>
      </c>
      <c r="AQ27" s="17">
        <v>423</v>
      </c>
      <c r="AR27" s="17">
        <v>376</v>
      </c>
      <c r="AS27" s="17">
        <v>391</v>
      </c>
      <c r="AT27" s="17">
        <v>379</v>
      </c>
      <c r="AU27" s="17">
        <v>551</v>
      </c>
      <c r="AV27" s="17">
        <v>540</v>
      </c>
      <c r="AW27" s="17">
        <v>495</v>
      </c>
      <c r="AX27" s="17">
        <v>432</v>
      </c>
      <c r="AY27" s="17">
        <v>419</v>
      </c>
      <c r="AZ27" s="17">
        <v>455</v>
      </c>
      <c r="BA27" s="17">
        <v>780</v>
      </c>
      <c r="BB27" s="17">
        <v>601</v>
      </c>
      <c r="BC27" s="17">
        <v>468</v>
      </c>
      <c r="BD27" s="17">
        <v>370</v>
      </c>
      <c r="BE27" s="17">
        <v>384</v>
      </c>
      <c r="BF27" s="218">
        <v>383</v>
      </c>
      <c r="BG27" s="218">
        <v>457</v>
      </c>
    </row>
    <row r="28" spans="1:59" s="17" customFormat="1" ht="11.25" hidden="1" outlineLevel="1" x14ac:dyDescent="0.2">
      <c r="A28" s="36" t="s">
        <v>21</v>
      </c>
      <c r="B28" s="37"/>
      <c r="C28" s="17">
        <v>4</v>
      </c>
      <c r="D28" s="17">
        <v>154</v>
      </c>
      <c r="E28" s="17">
        <v>207</v>
      </c>
      <c r="F28" s="17">
        <v>189</v>
      </c>
      <c r="G28" s="17">
        <v>229</v>
      </c>
      <c r="H28" s="17">
        <v>204</v>
      </c>
      <c r="I28" s="17">
        <v>307</v>
      </c>
      <c r="J28" s="17">
        <v>414</v>
      </c>
      <c r="K28" s="17">
        <v>433</v>
      </c>
      <c r="L28" s="17">
        <v>466</v>
      </c>
      <c r="M28" s="17">
        <v>537</v>
      </c>
      <c r="N28" s="17">
        <v>439</v>
      </c>
      <c r="O28" s="17">
        <v>337</v>
      </c>
      <c r="P28" s="17">
        <v>421</v>
      </c>
      <c r="Q28" s="17">
        <v>442</v>
      </c>
      <c r="R28" s="17">
        <v>787</v>
      </c>
      <c r="S28" s="17">
        <v>669</v>
      </c>
      <c r="T28" s="17">
        <f>'FIA Only'!T28+Sphere!C28</f>
        <v>461</v>
      </c>
      <c r="U28" s="17">
        <f>'FIA Only'!U28+Sphere!D28</f>
        <v>310</v>
      </c>
      <c r="V28" s="17">
        <f>'FIA Only'!V28+Sphere!E28</f>
        <v>174</v>
      </c>
      <c r="W28" s="17">
        <f>'FIA Only'!W28+Sphere!F28</f>
        <v>430</v>
      </c>
      <c r="X28" s="17">
        <f>'FIA Only'!X28+Sphere!G28</f>
        <v>500</v>
      </c>
      <c r="Y28" s="17">
        <v>717</v>
      </c>
      <c r="Z28" s="17">
        <v>760</v>
      </c>
      <c r="AA28" s="17">
        <v>620</v>
      </c>
      <c r="AB28" s="17">
        <v>476</v>
      </c>
      <c r="AC28" s="17">
        <v>444</v>
      </c>
      <c r="AD28" s="17">
        <v>493</v>
      </c>
      <c r="AE28" s="17">
        <v>495</v>
      </c>
      <c r="AF28" s="17">
        <v>402</v>
      </c>
      <c r="AG28" s="17">
        <v>369</v>
      </c>
      <c r="AH28" s="17">
        <v>598</v>
      </c>
      <c r="AI28" s="17">
        <v>712</v>
      </c>
      <c r="AJ28" s="17">
        <v>624</v>
      </c>
      <c r="AK28" s="17">
        <v>501</v>
      </c>
      <c r="AL28" s="17">
        <v>417</v>
      </c>
      <c r="AM28" s="17">
        <v>429</v>
      </c>
      <c r="AN28" s="17">
        <v>539</v>
      </c>
      <c r="AO28" s="17">
        <v>438</v>
      </c>
      <c r="AP28" s="17">
        <v>563</v>
      </c>
      <c r="AQ28" s="17">
        <v>481</v>
      </c>
      <c r="AR28" s="17">
        <v>384</v>
      </c>
      <c r="AS28" s="17">
        <v>444</v>
      </c>
      <c r="AT28" s="17">
        <v>438</v>
      </c>
      <c r="AU28" s="17">
        <v>554</v>
      </c>
      <c r="AV28" s="17">
        <v>504</v>
      </c>
      <c r="AW28" s="17">
        <v>532</v>
      </c>
      <c r="AX28" s="17">
        <v>424</v>
      </c>
      <c r="AY28" s="17">
        <v>425</v>
      </c>
      <c r="AZ28" s="17">
        <v>483</v>
      </c>
      <c r="BA28" s="17">
        <v>846</v>
      </c>
      <c r="BB28" s="17">
        <v>586</v>
      </c>
      <c r="BC28" s="17">
        <v>449</v>
      </c>
      <c r="BD28" s="17">
        <v>332</v>
      </c>
      <c r="BE28" s="17">
        <v>358</v>
      </c>
      <c r="BF28" s="218">
        <v>371</v>
      </c>
      <c r="BG28" s="218">
        <v>450</v>
      </c>
    </row>
    <row r="29" spans="1:59" s="17" customFormat="1" ht="11.25" hidden="1" outlineLevel="1" x14ac:dyDescent="0.2">
      <c r="A29" s="36" t="s">
        <v>22</v>
      </c>
      <c r="B29" s="37"/>
      <c r="C29" s="17">
        <v>6</v>
      </c>
      <c r="D29" s="17">
        <v>143</v>
      </c>
      <c r="E29" s="17">
        <v>198</v>
      </c>
      <c r="F29" s="17">
        <v>217</v>
      </c>
      <c r="G29" s="17">
        <v>255</v>
      </c>
      <c r="H29" s="17">
        <v>259</v>
      </c>
      <c r="I29" s="17">
        <v>349</v>
      </c>
      <c r="J29" s="17">
        <v>511</v>
      </c>
      <c r="K29" s="17">
        <v>542</v>
      </c>
      <c r="L29" s="17">
        <v>525</v>
      </c>
      <c r="M29" s="17">
        <v>588</v>
      </c>
      <c r="N29" s="17">
        <v>456</v>
      </c>
      <c r="O29" s="17">
        <v>418</v>
      </c>
      <c r="P29" s="17">
        <v>453</v>
      </c>
      <c r="Q29" s="17">
        <v>529</v>
      </c>
      <c r="R29" s="17">
        <v>971</v>
      </c>
      <c r="S29" s="17">
        <v>706</v>
      </c>
      <c r="T29" s="17">
        <f>'FIA Only'!T29+Sphere!C29</f>
        <v>542</v>
      </c>
      <c r="U29" s="17">
        <f>'FIA Only'!U29+Sphere!D29</f>
        <v>384</v>
      </c>
      <c r="V29" s="17">
        <f>'FIA Only'!V29+Sphere!E29</f>
        <v>215</v>
      </c>
      <c r="W29" s="17">
        <f>'FIA Only'!W29+Sphere!F29</f>
        <v>564</v>
      </c>
      <c r="X29" s="17">
        <f>'FIA Only'!X29+Sphere!G29</f>
        <v>610</v>
      </c>
      <c r="Y29" s="17">
        <v>811</v>
      </c>
      <c r="Z29" s="17">
        <v>871</v>
      </c>
      <c r="AA29" s="17">
        <v>787</v>
      </c>
      <c r="AB29" s="17">
        <v>542</v>
      </c>
      <c r="AC29" s="17">
        <v>527</v>
      </c>
      <c r="AD29" s="17">
        <v>618</v>
      </c>
      <c r="AE29" s="17">
        <v>667</v>
      </c>
      <c r="AF29" s="17">
        <v>439</v>
      </c>
      <c r="AG29" s="17">
        <v>405</v>
      </c>
      <c r="AH29" s="17">
        <v>744</v>
      </c>
      <c r="AI29" s="17">
        <v>822</v>
      </c>
      <c r="AJ29" s="17">
        <v>785</v>
      </c>
      <c r="AK29" s="17">
        <v>669</v>
      </c>
      <c r="AL29" s="17">
        <v>550</v>
      </c>
      <c r="AM29" s="17">
        <v>544</v>
      </c>
      <c r="AN29" s="17">
        <v>633</v>
      </c>
      <c r="AO29" s="17">
        <v>551</v>
      </c>
      <c r="AP29" s="17">
        <v>689</v>
      </c>
      <c r="AQ29" s="17">
        <v>537</v>
      </c>
      <c r="AR29" s="17">
        <v>452</v>
      </c>
      <c r="AS29" s="17">
        <v>497</v>
      </c>
      <c r="AT29" s="17">
        <v>500</v>
      </c>
      <c r="AU29" s="17">
        <v>729</v>
      </c>
      <c r="AV29" s="17">
        <v>603</v>
      </c>
      <c r="AW29" s="17">
        <v>549</v>
      </c>
      <c r="AX29" s="17">
        <v>485</v>
      </c>
      <c r="AY29" s="17">
        <v>532</v>
      </c>
      <c r="AZ29" s="17">
        <v>494</v>
      </c>
      <c r="BA29" s="17">
        <v>902</v>
      </c>
      <c r="BB29" s="17">
        <v>728</v>
      </c>
      <c r="BC29" s="17">
        <v>536</v>
      </c>
      <c r="BD29" s="17">
        <v>386</v>
      </c>
      <c r="BE29" s="17">
        <v>377</v>
      </c>
      <c r="BF29" s="218">
        <v>426</v>
      </c>
      <c r="BG29" s="218">
        <v>458</v>
      </c>
    </row>
    <row r="30" spans="1:59" s="17" customFormat="1" ht="11.25" hidden="1" outlineLevel="1" x14ac:dyDescent="0.2">
      <c r="A30" s="36" t="s">
        <v>23</v>
      </c>
      <c r="B30" s="37"/>
      <c r="C30" s="17">
        <v>1</v>
      </c>
      <c r="D30" s="17">
        <v>164</v>
      </c>
      <c r="E30" s="17">
        <v>195</v>
      </c>
      <c r="F30" s="17">
        <v>251</v>
      </c>
      <c r="G30" s="17">
        <v>267</v>
      </c>
      <c r="H30" s="17">
        <v>333</v>
      </c>
      <c r="I30" s="17">
        <v>384</v>
      </c>
      <c r="J30" s="17">
        <v>599</v>
      </c>
      <c r="K30" s="17">
        <v>571</v>
      </c>
      <c r="L30" s="17">
        <v>616</v>
      </c>
      <c r="M30" s="17">
        <v>712</v>
      </c>
      <c r="N30" s="17">
        <v>620</v>
      </c>
      <c r="O30" s="17">
        <v>439</v>
      </c>
      <c r="P30" s="17">
        <v>481</v>
      </c>
      <c r="Q30" s="17">
        <v>603</v>
      </c>
      <c r="R30" s="17">
        <v>1085</v>
      </c>
      <c r="S30" s="17">
        <v>850</v>
      </c>
      <c r="T30" s="17">
        <f>'FIA Only'!T30+Sphere!C30</f>
        <v>575</v>
      </c>
      <c r="U30" s="17">
        <f>'FIA Only'!U30+Sphere!D30</f>
        <v>464</v>
      </c>
      <c r="V30" s="17">
        <f>'FIA Only'!V30+Sphere!E30</f>
        <v>281</v>
      </c>
      <c r="W30" s="17">
        <f>'FIA Only'!W30+Sphere!F30</f>
        <v>620</v>
      </c>
      <c r="X30" s="17">
        <f>'FIA Only'!X30+Sphere!G30</f>
        <v>724</v>
      </c>
      <c r="Y30" s="17">
        <v>927</v>
      </c>
      <c r="Z30" s="17">
        <v>932</v>
      </c>
      <c r="AA30" s="17">
        <v>852</v>
      </c>
      <c r="AB30" s="17">
        <v>638</v>
      </c>
      <c r="AC30" s="17">
        <v>589</v>
      </c>
      <c r="AD30" s="17">
        <v>833</v>
      </c>
      <c r="AE30" s="17">
        <v>888</v>
      </c>
      <c r="AF30" s="17">
        <v>602</v>
      </c>
      <c r="AG30" s="17">
        <v>518</v>
      </c>
      <c r="AH30" s="17">
        <v>919</v>
      </c>
      <c r="AI30" s="17">
        <v>1073</v>
      </c>
      <c r="AJ30" s="17">
        <v>893</v>
      </c>
      <c r="AK30" s="17">
        <v>703</v>
      </c>
      <c r="AL30" s="17">
        <v>602</v>
      </c>
      <c r="AM30" s="17">
        <v>626</v>
      </c>
      <c r="AN30" s="17">
        <v>757</v>
      </c>
      <c r="AO30" s="17">
        <v>557</v>
      </c>
      <c r="AP30" s="17">
        <v>797</v>
      </c>
      <c r="AQ30" s="17">
        <v>630</v>
      </c>
      <c r="AR30" s="17">
        <v>521</v>
      </c>
      <c r="AS30" s="17">
        <v>534</v>
      </c>
      <c r="AT30" s="17">
        <v>521</v>
      </c>
      <c r="AU30" s="17">
        <v>743</v>
      </c>
      <c r="AV30" s="17">
        <v>703</v>
      </c>
      <c r="AW30" s="17">
        <v>683</v>
      </c>
      <c r="AX30" s="17">
        <v>551</v>
      </c>
      <c r="AY30" s="17">
        <v>582</v>
      </c>
      <c r="AZ30" s="17">
        <v>576</v>
      </c>
      <c r="BA30" s="17">
        <v>958</v>
      </c>
      <c r="BB30" s="17">
        <v>754</v>
      </c>
      <c r="BC30" s="17">
        <v>599</v>
      </c>
      <c r="BD30" s="17">
        <v>415</v>
      </c>
      <c r="BE30" s="17">
        <v>401</v>
      </c>
      <c r="BF30" s="218">
        <v>425</v>
      </c>
      <c r="BG30" s="218">
        <v>511</v>
      </c>
    </row>
    <row r="31" spans="1:59" s="17" customFormat="1" ht="11.25" hidden="1" outlineLevel="1" x14ac:dyDescent="0.2">
      <c r="A31" s="36" t="s">
        <v>24</v>
      </c>
      <c r="B31" s="37"/>
      <c r="C31" s="17">
        <v>0</v>
      </c>
      <c r="D31" s="17">
        <v>87</v>
      </c>
      <c r="E31" s="17">
        <v>160</v>
      </c>
      <c r="F31" s="17">
        <v>144</v>
      </c>
      <c r="G31" s="17">
        <v>140</v>
      </c>
      <c r="H31" s="17">
        <v>193</v>
      </c>
      <c r="I31" s="17">
        <v>229</v>
      </c>
      <c r="J31" s="17">
        <v>357</v>
      </c>
      <c r="K31" s="17">
        <v>331</v>
      </c>
      <c r="L31" s="17">
        <v>361</v>
      </c>
      <c r="M31" s="17">
        <v>438</v>
      </c>
      <c r="N31" s="17">
        <v>320</v>
      </c>
      <c r="O31" s="17">
        <v>265</v>
      </c>
      <c r="P31" s="17">
        <v>320</v>
      </c>
      <c r="Q31" s="17">
        <v>329</v>
      </c>
      <c r="R31" s="17">
        <v>632</v>
      </c>
      <c r="S31" s="17">
        <v>518</v>
      </c>
      <c r="T31" s="17">
        <f>'FIA Only'!T31+Sphere!C31</f>
        <v>378</v>
      </c>
      <c r="U31" s="17">
        <f>'FIA Only'!U31+Sphere!D31</f>
        <v>273</v>
      </c>
      <c r="V31" s="17">
        <f>'FIA Only'!V31+Sphere!E31</f>
        <v>146</v>
      </c>
      <c r="W31" s="17">
        <f>'FIA Only'!W31+Sphere!F31</f>
        <v>365</v>
      </c>
      <c r="X31" s="17">
        <f>'FIA Only'!X31+Sphere!G31</f>
        <v>407</v>
      </c>
      <c r="Y31" s="17">
        <v>537</v>
      </c>
      <c r="Z31" s="17">
        <v>608</v>
      </c>
      <c r="AA31" s="17">
        <v>521</v>
      </c>
      <c r="AB31" s="17">
        <v>341</v>
      </c>
      <c r="AC31" s="17">
        <v>367</v>
      </c>
      <c r="AD31" s="17">
        <v>465</v>
      </c>
      <c r="AE31" s="17">
        <v>543</v>
      </c>
      <c r="AF31" s="17">
        <v>358</v>
      </c>
      <c r="AG31" s="17">
        <v>273</v>
      </c>
      <c r="AH31" s="17">
        <v>579</v>
      </c>
      <c r="AI31" s="17">
        <v>614</v>
      </c>
      <c r="AJ31" s="17">
        <v>497</v>
      </c>
      <c r="AK31" s="17">
        <v>411</v>
      </c>
      <c r="AL31" s="17">
        <v>334</v>
      </c>
      <c r="AM31" s="17">
        <v>378</v>
      </c>
      <c r="AN31" s="17">
        <v>438</v>
      </c>
      <c r="AO31" s="17">
        <v>379</v>
      </c>
      <c r="AP31" s="17">
        <v>476</v>
      </c>
      <c r="AQ31" s="17">
        <v>345</v>
      </c>
      <c r="AR31" s="17">
        <v>306</v>
      </c>
      <c r="AS31" s="17">
        <v>349</v>
      </c>
      <c r="AT31" s="17">
        <v>373</v>
      </c>
      <c r="AU31" s="17">
        <v>488</v>
      </c>
      <c r="AV31" s="17">
        <v>462</v>
      </c>
      <c r="AW31" s="17">
        <v>458</v>
      </c>
      <c r="AX31" s="17">
        <v>320</v>
      </c>
      <c r="AY31" s="17">
        <v>355</v>
      </c>
      <c r="AZ31" s="17">
        <v>376</v>
      </c>
      <c r="BA31" s="17">
        <v>578</v>
      </c>
      <c r="BB31" s="17">
        <v>471</v>
      </c>
      <c r="BC31" s="17">
        <v>334</v>
      </c>
      <c r="BD31" s="17">
        <v>260</v>
      </c>
      <c r="BE31" s="17">
        <v>256</v>
      </c>
      <c r="BF31" s="218">
        <v>286</v>
      </c>
      <c r="BG31" s="218">
        <v>329</v>
      </c>
    </row>
    <row r="32" spans="1:59" s="17" customFormat="1" ht="11.25" hidden="1" outlineLevel="1" x14ac:dyDescent="0.2">
      <c r="A32" s="36" t="s">
        <v>795</v>
      </c>
      <c r="B32" s="37"/>
      <c r="C32" s="17">
        <v>0</v>
      </c>
      <c r="D32" s="17">
        <v>23</v>
      </c>
      <c r="E32" s="17">
        <v>41</v>
      </c>
      <c r="F32" s="17">
        <v>36</v>
      </c>
      <c r="G32" s="17">
        <v>34</v>
      </c>
      <c r="H32" s="17">
        <v>68</v>
      </c>
      <c r="I32" s="17">
        <v>68</v>
      </c>
      <c r="J32" s="17">
        <v>111</v>
      </c>
      <c r="K32" s="17">
        <v>110</v>
      </c>
      <c r="L32" s="17">
        <v>102</v>
      </c>
      <c r="M32" s="17">
        <v>119</v>
      </c>
      <c r="N32" s="17">
        <v>97</v>
      </c>
      <c r="O32" s="17">
        <v>75</v>
      </c>
      <c r="P32" s="17">
        <v>95</v>
      </c>
      <c r="Q32" s="17">
        <v>92</v>
      </c>
      <c r="R32" s="17">
        <v>210</v>
      </c>
      <c r="S32" s="17">
        <v>161</v>
      </c>
      <c r="T32" s="17">
        <f>'FIA Only'!T32+Sphere!C32</f>
        <v>123</v>
      </c>
      <c r="U32" s="17">
        <f>'FIA Only'!U32+Sphere!D32</f>
        <v>71</v>
      </c>
      <c r="V32" s="17">
        <f>'FIA Only'!V32+Sphere!E32</f>
        <v>27</v>
      </c>
      <c r="W32" s="17">
        <f>'FIA Only'!W32+Sphere!F32</f>
        <v>85</v>
      </c>
      <c r="X32" s="17">
        <f>'FIA Only'!X32+Sphere!G32</f>
        <v>122</v>
      </c>
      <c r="Y32" s="17">
        <v>155</v>
      </c>
      <c r="Z32" s="17">
        <v>187</v>
      </c>
      <c r="AA32" s="17">
        <v>159</v>
      </c>
      <c r="AB32" s="17">
        <v>86</v>
      </c>
      <c r="AC32" s="17">
        <v>90</v>
      </c>
      <c r="AD32" s="17">
        <v>132</v>
      </c>
      <c r="AE32" s="17">
        <v>144</v>
      </c>
      <c r="AF32" s="17">
        <v>84</v>
      </c>
      <c r="AG32" s="17">
        <v>84</v>
      </c>
      <c r="AH32" s="17">
        <v>173</v>
      </c>
      <c r="AI32" s="17">
        <v>179</v>
      </c>
      <c r="AJ32" s="17">
        <v>145</v>
      </c>
      <c r="AK32" s="17">
        <v>105</v>
      </c>
      <c r="AL32" s="17">
        <v>95</v>
      </c>
      <c r="AM32" s="17">
        <v>109</v>
      </c>
      <c r="AN32" s="17">
        <v>128</v>
      </c>
      <c r="AO32" s="17">
        <v>106</v>
      </c>
      <c r="AP32" s="17">
        <v>134</v>
      </c>
      <c r="AQ32" s="17">
        <v>107</v>
      </c>
      <c r="AR32" s="17">
        <v>88</v>
      </c>
      <c r="AS32" s="17">
        <v>93</v>
      </c>
      <c r="AT32" s="17">
        <v>99</v>
      </c>
      <c r="AU32" s="17">
        <v>147</v>
      </c>
      <c r="AV32" s="17">
        <v>129</v>
      </c>
      <c r="AW32" s="17">
        <v>163</v>
      </c>
      <c r="AX32" s="17">
        <v>129</v>
      </c>
      <c r="AY32" s="17">
        <v>114</v>
      </c>
      <c r="AZ32" s="17">
        <v>112</v>
      </c>
      <c r="BA32" s="17">
        <v>162</v>
      </c>
      <c r="BB32" s="17">
        <v>121</v>
      </c>
      <c r="BC32" s="17">
        <v>129</v>
      </c>
      <c r="BD32" s="17">
        <v>77</v>
      </c>
      <c r="BE32" s="17">
        <v>84</v>
      </c>
      <c r="BF32" s="218">
        <v>77</v>
      </c>
      <c r="BG32" s="218">
        <v>111</v>
      </c>
    </row>
    <row r="33" spans="1:63" s="17" customFormat="1" ht="11.25" hidden="1" outlineLevel="1" x14ac:dyDescent="0.2">
      <c r="A33" s="36"/>
      <c r="B33" s="37"/>
      <c r="BF33" s="218"/>
      <c r="BG33" s="218"/>
    </row>
    <row r="34" spans="1:63" hidden="1" outlineLevel="1" x14ac:dyDescent="0.25">
      <c r="A34" s="49" t="s">
        <v>27</v>
      </c>
      <c r="B34" s="50"/>
      <c r="AA34" s="56"/>
      <c r="AB34" s="56"/>
      <c r="BH34" s="17"/>
      <c r="BI34" s="17"/>
      <c r="BJ34" s="17"/>
      <c r="BK34" s="17"/>
    </row>
    <row r="35" spans="1:63" hidden="1" outlineLevel="1" x14ac:dyDescent="0.25">
      <c r="A35" s="16" t="s">
        <v>628</v>
      </c>
      <c r="AA35" s="56"/>
      <c r="AB35" s="56"/>
      <c r="BH35" s="17"/>
      <c r="BI35" s="17"/>
      <c r="BJ35" s="17"/>
      <c r="BK35" s="17"/>
    </row>
    <row r="36" spans="1:63" s="19" customFormat="1" ht="11.25" hidden="1" outlineLevel="1" x14ac:dyDescent="0.2">
      <c r="A36" s="28" t="s">
        <v>10</v>
      </c>
      <c r="B36" s="32"/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f>'FIA Only'!T36+Sphere!C36</f>
        <v>0</v>
      </c>
      <c r="U36" s="19">
        <f>'FIA Only'!U36+Sphere!D36</f>
        <v>0</v>
      </c>
      <c r="V36" s="19">
        <f>'FIA Only'!V36+Sphere!E36</f>
        <v>0</v>
      </c>
      <c r="W36" s="19">
        <f>'FIA Only'!W36+Sphere!F36</f>
        <v>259.95999999999998</v>
      </c>
      <c r="X36" s="19">
        <f>'FIA Only'!X36+Sphere!G36</f>
        <v>647.69000000000005</v>
      </c>
      <c r="Y36" s="19">
        <v>5564.23</v>
      </c>
      <c r="Z36" s="19">
        <v>11088.87</v>
      </c>
      <c r="AA36" s="19">
        <v>1747.42</v>
      </c>
      <c r="AB36" s="19">
        <v>963.47</v>
      </c>
      <c r="AC36" s="19">
        <v>206.66</v>
      </c>
      <c r="AD36" s="19">
        <v>9705.83</v>
      </c>
      <c r="AE36" s="19">
        <v>6692.68</v>
      </c>
      <c r="AF36" s="19">
        <v>1510.39</v>
      </c>
      <c r="AG36" s="19">
        <v>60.87</v>
      </c>
      <c r="AH36" s="19">
        <v>57.31</v>
      </c>
      <c r="AI36" s="19">
        <v>1554.76</v>
      </c>
      <c r="AJ36" s="19">
        <v>565.70000000000005</v>
      </c>
      <c r="AK36" s="19">
        <v>0</v>
      </c>
      <c r="AL36" s="19">
        <v>-172.46</v>
      </c>
      <c r="AM36" s="19">
        <v>0</v>
      </c>
      <c r="AN36" s="19">
        <v>520.1</v>
      </c>
      <c r="AO36" s="19">
        <v>196.21</v>
      </c>
      <c r="AP36" s="19">
        <v>228.45</v>
      </c>
      <c r="AQ36" s="19">
        <v>265.95</v>
      </c>
      <c r="AR36" s="19">
        <v>266.81</v>
      </c>
      <c r="AS36" s="19">
        <v>1547.92</v>
      </c>
      <c r="AT36" s="19">
        <v>103.32</v>
      </c>
      <c r="AU36" s="19">
        <v>387.52</v>
      </c>
      <c r="AV36" s="19">
        <v>707.65</v>
      </c>
      <c r="AW36" s="19">
        <v>398.32</v>
      </c>
      <c r="AX36" s="19">
        <v>0</v>
      </c>
      <c r="AY36" s="19">
        <v>51.8</v>
      </c>
      <c r="AZ36" s="19">
        <v>702.41</v>
      </c>
      <c r="BA36" s="19">
        <v>3111.57</v>
      </c>
      <c r="BB36" s="19">
        <v>1744.03</v>
      </c>
      <c r="BC36" s="19">
        <v>589.87</v>
      </c>
      <c r="BD36" s="19">
        <v>76.650000000000006</v>
      </c>
      <c r="BE36" s="19">
        <v>0</v>
      </c>
      <c r="BF36" s="224">
        <v>1673.34</v>
      </c>
      <c r="BG36" s="224">
        <v>3562.7</v>
      </c>
      <c r="BH36" s="17"/>
      <c r="BI36" s="17"/>
      <c r="BJ36" s="17"/>
      <c r="BK36" s="17"/>
    </row>
    <row r="37" spans="1:63" s="19" customFormat="1" ht="11.25" hidden="1" outlineLevel="1" x14ac:dyDescent="0.2">
      <c r="A37" s="28" t="s">
        <v>11</v>
      </c>
      <c r="B37" s="32"/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4173.8999999999996</v>
      </c>
      <c r="T37" s="19">
        <f>'FIA Only'!T37+Sphere!C37</f>
        <v>0</v>
      </c>
      <c r="U37" s="19">
        <f>'FIA Only'!U37+Sphere!D37</f>
        <v>0</v>
      </c>
      <c r="V37" s="19">
        <f>'FIA Only'!V37+Sphere!E37</f>
        <v>0</v>
      </c>
      <c r="W37" s="19">
        <f>'FIA Only'!W37+Sphere!F37</f>
        <v>0</v>
      </c>
      <c r="X37" s="19">
        <f>'FIA Only'!X37+Sphere!G37</f>
        <v>0</v>
      </c>
      <c r="Y37" s="19">
        <v>160.1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6180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23632.47</v>
      </c>
      <c r="AQ37" s="19">
        <v>9652.6200000000008</v>
      </c>
      <c r="AR37" s="19">
        <v>7904</v>
      </c>
      <c r="AS37" s="19">
        <v>828.97</v>
      </c>
      <c r="AT37" s="19">
        <v>0</v>
      </c>
      <c r="AU37" s="19">
        <v>3488.57</v>
      </c>
      <c r="AV37" s="19">
        <v>11159.48</v>
      </c>
      <c r="AW37" s="19">
        <v>0</v>
      </c>
      <c r="AX37" s="19">
        <v>0</v>
      </c>
      <c r="AY37" s="19">
        <v>936.6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224">
        <v>0</v>
      </c>
      <c r="BG37" s="224">
        <v>7.49</v>
      </c>
      <c r="BH37" s="17"/>
      <c r="BI37" s="17"/>
      <c r="BJ37" s="17"/>
      <c r="BK37" s="17"/>
    </row>
    <row r="38" spans="1:63" s="19" customFormat="1" ht="11.25" hidden="1" outlineLevel="1" x14ac:dyDescent="0.2">
      <c r="A38" s="28" t="s">
        <v>629</v>
      </c>
      <c r="B38" s="32"/>
      <c r="C38" s="19">
        <v>0</v>
      </c>
      <c r="D38" s="19">
        <v>6676.33</v>
      </c>
      <c r="E38" s="19">
        <v>1648.18</v>
      </c>
      <c r="F38" s="19">
        <v>3633.41</v>
      </c>
      <c r="G38" s="19">
        <v>1416.27</v>
      </c>
      <c r="H38" s="19">
        <v>1715.61</v>
      </c>
      <c r="I38" s="19">
        <v>1629.73</v>
      </c>
      <c r="J38" s="19">
        <v>1743.67</v>
      </c>
      <c r="K38" s="19">
        <v>6436.16</v>
      </c>
      <c r="L38" s="19">
        <v>1980.57</v>
      </c>
      <c r="M38" s="19">
        <v>6205.75</v>
      </c>
      <c r="N38" s="19">
        <v>1594.57</v>
      </c>
      <c r="O38" s="19">
        <v>3111.41</v>
      </c>
      <c r="P38" s="19">
        <v>7576.75</v>
      </c>
      <c r="Q38" s="19">
        <v>3396.82</v>
      </c>
      <c r="R38" s="19">
        <v>3624.61</v>
      </c>
      <c r="S38" s="19">
        <v>1660.68</v>
      </c>
      <c r="T38" s="19">
        <f>'FIA Only'!T38+Sphere!C38</f>
        <v>2814.86</v>
      </c>
      <c r="U38" s="19">
        <f>'FIA Only'!U38+Sphere!D38</f>
        <v>9715.69</v>
      </c>
      <c r="V38" s="19">
        <f>'FIA Only'!V38+Sphere!E38</f>
        <v>1009.53</v>
      </c>
      <c r="W38" s="19">
        <f>'FIA Only'!W38+Sphere!F38</f>
        <v>0</v>
      </c>
      <c r="X38" s="19">
        <f>'FIA Only'!X38+Sphere!G38</f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27865.58</v>
      </c>
      <c r="AD38" s="19">
        <v>0</v>
      </c>
      <c r="AE38" s="19">
        <v>0</v>
      </c>
      <c r="AF38" s="19">
        <v>621.19000000000005</v>
      </c>
      <c r="AG38" s="19">
        <v>2584.16</v>
      </c>
      <c r="AH38" s="19">
        <v>632.04999999999995</v>
      </c>
      <c r="AI38" s="19">
        <v>2078.86</v>
      </c>
      <c r="AJ38" s="19">
        <v>4616.16</v>
      </c>
      <c r="AK38" s="19">
        <v>1614.91</v>
      </c>
      <c r="AL38" s="19">
        <v>819.22</v>
      </c>
      <c r="AM38" s="19">
        <v>965.09</v>
      </c>
      <c r="AN38" s="19">
        <v>440.7</v>
      </c>
      <c r="AO38" s="19">
        <v>1596.17</v>
      </c>
      <c r="AP38" s="19">
        <v>382.85</v>
      </c>
      <c r="AQ38" s="19">
        <v>1036.23</v>
      </c>
      <c r="AR38" s="19">
        <v>744.82</v>
      </c>
      <c r="AS38" s="19">
        <v>908.91</v>
      </c>
      <c r="AT38" s="19">
        <v>272.8</v>
      </c>
      <c r="AU38" s="19">
        <v>1159.8599999999999</v>
      </c>
      <c r="AV38" s="19">
        <v>1107.06</v>
      </c>
      <c r="AW38" s="19">
        <v>1613.57</v>
      </c>
      <c r="AX38" s="19">
        <v>0</v>
      </c>
      <c r="AY38" s="19">
        <v>8.1300000000000008</v>
      </c>
      <c r="AZ38" s="19">
        <v>0</v>
      </c>
      <c r="BA38" s="19">
        <v>843.27</v>
      </c>
      <c r="BB38" s="19">
        <v>1368.26</v>
      </c>
      <c r="BC38" s="19">
        <v>719.64</v>
      </c>
      <c r="BD38" s="19">
        <v>10</v>
      </c>
      <c r="BE38" s="19">
        <v>0</v>
      </c>
      <c r="BF38" s="224">
        <v>1966.4</v>
      </c>
      <c r="BG38" s="224">
        <v>0</v>
      </c>
      <c r="BH38" s="17"/>
      <c r="BI38" s="17"/>
      <c r="BJ38" s="17"/>
      <c r="BK38" s="17"/>
    </row>
    <row r="39" spans="1:63" s="19" customFormat="1" ht="11.25" hidden="1" outlineLevel="1" x14ac:dyDescent="0.2">
      <c r="A39" s="28" t="s">
        <v>13</v>
      </c>
      <c r="B39" s="32"/>
      <c r="C39" s="19">
        <v>0</v>
      </c>
      <c r="D39" s="19">
        <v>460.32</v>
      </c>
      <c r="E39" s="19">
        <v>0</v>
      </c>
      <c r="F39" s="19">
        <v>92.31</v>
      </c>
      <c r="G39" s="19">
        <v>1039.3900000000001</v>
      </c>
      <c r="H39" s="19">
        <v>238.38</v>
      </c>
      <c r="I39" s="19">
        <v>0</v>
      </c>
      <c r="J39" s="19">
        <v>2617.15</v>
      </c>
      <c r="K39" s="19">
        <v>0</v>
      </c>
      <c r="L39" s="19">
        <v>21.21</v>
      </c>
      <c r="M39" s="19">
        <v>889.11</v>
      </c>
      <c r="N39" s="19">
        <v>151.24</v>
      </c>
      <c r="O39" s="19">
        <v>0</v>
      </c>
      <c r="P39" s="19">
        <v>0</v>
      </c>
      <c r="Q39" s="19">
        <v>0</v>
      </c>
      <c r="R39" s="19">
        <v>206.98</v>
      </c>
      <c r="S39" s="19">
        <v>725.46</v>
      </c>
      <c r="T39" s="19">
        <f>'FIA Only'!T39+Sphere!C39</f>
        <v>0</v>
      </c>
      <c r="U39" s="19">
        <f>'FIA Only'!U39+Sphere!D39</f>
        <v>0</v>
      </c>
      <c r="V39" s="19">
        <f>'FIA Only'!V39+Sphere!E39</f>
        <v>0</v>
      </c>
      <c r="W39" s="19">
        <f>'FIA Only'!W39+Sphere!F39</f>
        <v>0</v>
      </c>
      <c r="X39" s="19">
        <f>'FIA Only'!X39+Sphere!G39</f>
        <v>0</v>
      </c>
      <c r="Y39" s="19">
        <v>841.48</v>
      </c>
      <c r="Z39" s="19">
        <v>306.2</v>
      </c>
      <c r="AA39" s="19">
        <v>1048.1199999999999</v>
      </c>
      <c r="AB39" s="19">
        <v>0</v>
      </c>
      <c r="AC39" s="19">
        <v>125.37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5938.25</v>
      </c>
      <c r="AJ39" s="19">
        <v>215.66</v>
      </c>
      <c r="AK39" s="19">
        <v>0</v>
      </c>
      <c r="AL39" s="19">
        <v>171.44</v>
      </c>
      <c r="AM39" s="19">
        <v>92.77</v>
      </c>
      <c r="AN39" s="19">
        <v>0</v>
      </c>
      <c r="AO39" s="19">
        <v>0</v>
      </c>
      <c r="AP39" s="19">
        <v>0</v>
      </c>
      <c r="AQ39" s="19">
        <v>0</v>
      </c>
      <c r="AR39" s="19">
        <v>362.61</v>
      </c>
      <c r="AS39" s="19">
        <v>377.82</v>
      </c>
      <c r="AT39" s="19">
        <v>688.2</v>
      </c>
      <c r="AU39" s="19">
        <v>106.68</v>
      </c>
      <c r="AV39" s="19">
        <v>0</v>
      </c>
      <c r="AW39" s="19">
        <v>32.049999999999997</v>
      </c>
      <c r="AX39" s="19">
        <v>0</v>
      </c>
      <c r="AY39" s="19">
        <v>36.25</v>
      </c>
      <c r="AZ39" s="19">
        <v>364.31</v>
      </c>
      <c r="BA39" s="19">
        <v>0</v>
      </c>
      <c r="BB39" s="19">
        <v>1207.28</v>
      </c>
      <c r="BC39" s="19">
        <v>0</v>
      </c>
      <c r="BD39" s="19">
        <v>738.8</v>
      </c>
      <c r="BE39" s="19">
        <v>0</v>
      </c>
      <c r="BF39" s="224">
        <v>11956.72</v>
      </c>
      <c r="BG39" s="224">
        <v>10912.77</v>
      </c>
      <c r="BH39" s="17"/>
      <c r="BI39" s="17"/>
      <c r="BJ39" s="17"/>
      <c r="BK39" s="17"/>
    </row>
    <row r="40" spans="1:63" s="19" customFormat="1" ht="11.25" hidden="1" outlineLevel="1" x14ac:dyDescent="0.2">
      <c r="A40" s="28" t="s">
        <v>14</v>
      </c>
      <c r="B40" s="32"/>
      <c r="C40" s="19">
        <v>0</v>
      </c>
      <c r="D40" s="19">
        <v>752.08</v>
      </c>
      <c r="E40" s="19">
        <v>0</v>
      </c>
      <c r="F40" s="19">
        <v>828.19</v>
      </c>
      <c r="G40" s="19">
        <v>2789.28</v>
      </c>
      <c r="H40" s="19">
        <v>1752.03</v>
      </c>
      <c r="I40" s="19">
        <v>2128.0500000000002</v>
      </c>
      <c r="J40" s="19">
        <v>1170.98</v>
      </c>
      <c r="K40" s="19">
        <v>535.41</v>
      </c>
      <c r="L40" s="19">
        <v>1185.7</v>
      </c>
      <c r="M40" s="19">
        <v>0</v>
      </c>
      <c r="N40" s="19">
        <v>795.78</v>
      </c>
      <c r="O40" s="19">
        <v>4083.08</v>
      </c>
      <c r="P40" s="19">
        <v>1240.53</v>
      </c>
      <c r="Q40" s="19">
        <v>101.25</v>
      </c>
      <c r="R40" s="19">
        <v>4100.0200000000004</v>
      </c>
      <c r="S40" s="19">
        <v>5712.4</v>
      </c>
      <c r="T40" s="19">
        <f>'FIA Only'!T40+Sphere!C40</f>
        <v>6204.14</v>
      </c>
      <c r="U40" s="19">
        <f>'FIA Only'!U40+Sphere!D40</f>
        <v>4138.67</v>
      </c>
      <c r="V40" s="19">
        <f>'FIA Only'!V40+Sphere!E40</f>
        <v>207.36</v>
      </c>
      <c r="W40" s="19">
        <f>'FIA Only'!W40+Sphere!F40</f>
        <v>125.01</v>
      </c>
      <c r="X40" s="19">
        <f>'FIA Only'!X40+Sphere!G40</f>
        <v>262.57</v>
      </c>
      <c r="Y40" s="19">
        <v>1643.07</v>
      </c>
      <c r="Z40" s="19">
        <v>1012.55</v>
      </c>
      <c r="AA40" s="19">
        <v>1105.2</v>
      </c>
      <c r="AB40" s="19">
        <v>434.39</v>
      </c>
      <c r="AC40" s="19">
        <v>515</v>
      </c>
      <c r="AD40" s="19">
        <v>615.37</v>
      </c>
      <c r="AE40" s="19">
        <v>281.66000000000003</v>
      </c>
      <c r="AF40" s="19">
        <v>241.62</v>
      </c>
      <c r="AG40" s="19">
        <v>493.08</v>
      </c>
      <c r="AH40" s="19">
        <v>470.18</v>
      </c>
      <c r="AI40" s="19">
        <v>3405.02</v>
      </c>
      <c r="AJ40" s="19">
        <v>489.25</v>
      </c>
      <c r="AK40" s="19">
        <v>1328.53</v>
      </c>
      <c r="AL40" s="19">
        <v>499</v>
      </c>
      <c r="AM40" s="19">
        <v>409.02</v>
      </c>
      <c r="AN40" s="19">
        <v>1202.2</v>
      </c>
      <c r="AO40" s="19">
        <v>1411.68</v>
      </c>
      <c r="AP40" s="19">
        <v>346.75</v>
      </c>
      <c r="AQ40" s="19">
        <v>548.15</v>
      </c>
      <c r="AR40" s="19">
        <v>0</v>
      </c>
      <c r="AS40" s="19">
        <v>0</v>
      </c>
      <c r="AT40" s="19">
        <v>1213.42</v>
      </c>
      <c r="AU40" s="19">
        <v>1774.93</v>
      </c>
      <c r="AV40" s="19">
        <v>0</v>
      </c>
      <c r="AW40" s="19">
        <v>602.16999999999996</v>
      </c>
      <c r="AX40" s="19">
        <v>60</v>
      </c>
      <c r="AY40" s="19">
        <v>753.21</v>
      </c>
      <c r="AZ40" s="19">
        <v>221.37</v>
      </c>
      <c r="BA40" s="19">
        <v>0</v>
      </c>
      <c r="BB40" s="19">
        <v>207.12</v>
      </c>
      <c r="BC40" s="19">
        <v>1367.75</v>
      </c>
      <c r="BD40" s="19">
        <v>8822.27</v>
      </c>
      <c r="BE40" s="19">
        <v>4064.3</v>
      </c>
      <c r="BF40" s="224">
        <v>7799.77</v>
      </c>
      <c r="BG40" s="224">
        <v>11107.4</v>
      </c>
      <c r="BH40" s="17"/>
      <c r="BI40" s="17"/>
      <c r="BJ40" s="17"/>
      <c r="BK40" s="17"/>
    </row>
    <row r="41" spans="1:63" s="19" customFormat="1" ht="11.25" hidden="1" outlineLevel="1" x14ac:dyDescent="0.2">
      <c r="A41" s="28" t="s">
        <v>15</v>
      </c>
      <c r="B41" s="32"/>
      <c r="C41" s="19">
        <v>0</v>
      </c>
      <c r="D41" s="19">
        <v>13069.43</v>
      </c>
      <c r="E41" s="19">
        <v>3345.25</v>
      </c>
      <c r="F41" s="19">
        <v>921.77</v>
      </c>
      <c r="G41" s="19">
        <v>5523.54</v>
      </c>
      <c r="H41" s="19">
        <v>6420.7</v>
      </c>
      <c r="I41" s="19">
        <v>1285.3900000000001</v>
      </c>
      <c r="J41" s="19">
        <v>15261.98</v>
      </c>
      <c r="K41" s="19">
        <v>6557.01</v>
      </c>
      <c r="L41" s="19">
        <v>12307.14</v>
      </c>
      <c r="M41" s="19">
        <v>9582.64</v>
      </c>
      <c r="N41" s="19">
        <v>9157.73</v>
      </c>
      <c r="O41" s="19">
        <v>8960.9599999999991</v>
      </c>
      <c r="P41" s="19">
        <v>23326.29</v>
      </c>
      <c r="Q41" s="19">
        <v>5038.84</v>
      </c>
      <c r="R41" s="19">
        <v>31513.68</v>
      </c>
      <c r="S41" s="19">
        <v>20393.77</v>
      </c>
      <c r="T41" s="19">
        <f>'FIA Only'!T41+Sphere!C41</f>
        <v>28403.09</v>
      </c>
      <c r="U41" s="19">
        <f>'FIA Only'!U41+Sphere!D41</f>
        <v>6655.9400000000005</v>
      </c>
      <c r="V41" s="19">
        <f>'FIA Only'!V41+Sphere!E41</f>
        <v>92.09</v>
      </c>
      <c r="W41" s="19">
        <f>'FIA Only'!W41+Sphere!F41</f>
        <v>378.14</v>
      </c>
      <c r="X41" s="19">
        <f>'FIA Only'!X41+Sphere!G41</f>
        <v>1640.64</v>
      </c>
      <c r="Y41" s="19">
        <v>3454.96</v>
      </c>
      <c r="Z41" s="19">
        <v>2270.69</v>
      </c>
      <c r="AA41" s="19">
        <v>6388.77</v>
      </c>
      <c r="AB41" s="19">
        <v>2297.52</v>
      </c>
      <c r="AC41" s="19">
        <v>772.5</v>
      </c>
      <c r="AD41" s="19">
        <v>410.62</v>
      </c>
      <c r="AE41" s="19">
        <v>194.56</v>
      </c>
      <c r="AF41" s="19">
        <v>1573.11</v>
      </c>
      <c r="AG41" s="19">
        <v>1491.47</v>
      </c>
      <c r="AH41" s="19">
        <v>15244.08</v>
      </c>
      <c r="AI41" s="19">
        <v>11189.15</v>
      </c>
      <c r="AJ41" s="19">
        <v>8843.5499999999993</v>
      </c>
      <c r="AK41" s="19">
        <v>5451.38</v>
      </c>
      <c r="AL41" s="19">
        <v>1496.21</v>
      </c>
      <c r="AM41" s="19">
        <v>7324.64</v>
      </c>
      <c r="AN41" s="19">
        <v>3788.22</v>
      </c>
      <c r="AO41" s="19">
        <v>711.6</v>
      </c>
      <c r="AP41" s="19">
        <v>5809.12</v>
      </c>
      <c r="AQ41" s="19">
        <v>386.64</v>
      </c>
      <c r="AR41" s="19">
        <v>1514.93</v>
      </c>
      <c r="AS41" s="19">
        <v>2034.8</v>
      </c>
      <c r="AT41" s="19">
        <v>622.37</v>
      </c>
      <c r="AU41" s="19">
        <v>2450.92</v>
      </c>
      <c r="AV41" s="19">
        <v>0</v>
      </c>
      <c r="AW41" s="19">
        <v>1050</v>
      </c>
      <c r="AX41" s="19">
        <v>34.159999999999997</v>
      </c>
      <c r="AY41" s="19">
        <v>1243.94</v>
      </c>
      <c r="AZ41" s="19">
        <v>0</v>
      </c>
      <c r="BA41" s="19">
        <v>931.63</v>
      </c>
      <c r="BB41" s="19">
        <v>1926.27</v>
      </c>
      <c r="BC41" s="19">
        <v>547.64</v>
      </c>
      <c r="BD41" s="19">
        <v>11844.3</v>
      </c>
      <c r="BE41" s="19">
        <v>7683.05</v>
      </c>
      <c r="BF41" s="224">
        <v>9291.81</v>
      </c>
      <c r="BG41" s="224">
        <v>15667.53</v>
      </c>
      <c r="BH41" s="17"/>
      <c r="BI41" s="17"/>
      <c r="BJ41" s="17"/>
      <c r="BK41" s="17"/>
    </row>
    <row r="42" spans="1:63" s="19" customFormat="1" ht="11.25" hidden="1" outlineLevel="1" x14ac:dyDescent="0.2">
      <c r="A42" s="28" t="s">
        <v>16</v>
      </c>
      <c r="B42" s="32"/>
      <c r="C42" s="19">
        <v>0</v>
      </c>
      <c r="D42" s="19">
        <v>30903.85</v>
      </c>
      <c r="E42" s="19">
        <v>46412.42</v>
      </c>
      <c r="F42" s="19">
        <v>5962.51</v>
      </c>
      <c r="G42" s="19">
        <v>13094.98</v>
      </c>
      <c r="H42" s="19">
        <v>23628.720000000001</v>
      </c>
      <c r="I42" s="19">
        <v>16130.38</v>
      </c>
      <c r="J42" s="19">
        <v>33959.08</v>
      </c>
      <c r="K42" s="19">
        <v>46914.64</v>
      </c>
      <c r="L42" s="19">
        <v>27527.89</v>
      </c>
      <c r="M42" s="19">
        <v>53994.61</v>
      </c>
      <c r="N42" s="19">
        <v>29564.39</v>
      </c>
      <c r="O42" s="19">
        <v>27597.69</v>
      </c>
      <c r="P42" s="19">
        <v>42258.16</v>
      </c>
      <c r="Q42" s="19">
        <v>69246.58</v>
      </c>
      <c r="R42" s="19">
        <v>64966.25</v>
      </c>
      <c r="S42" s="19">
        <v>84211.43</v>
      </c>
      <c r="T42" s="19">
        <f>'FIA Only'!T42+Sphere!C42</f>
        <v>82977.33</v>
      </c>
      <c r="U42" s="19">
        <f>'FIA Only'!U42+Sphere!D42</f>
        <v>48515.99</v>
      </c>
      <c r="V42" s="19">
        <f>'FIA Only'!V42+Sphere!E42</f>
        <v>4999.8099999999995</v>
      </c>
      <c r="W42" s="19">
        <f>'FIA Only'!W42+Sphere!F42</f>
        <v>11690.98</v>
      </c>
      <c r="X42" s="19">
        <f>'FIA Only'!X42+Sphere!G42</f>
        <v>22793.43</v>
      </c>
      <c r="Y42" s="19">
        <v>39667.85</v>
      </c>
      <c r="Z42" s="19">
        <v>41106.839999999997</v>
      </c>
      <c r="AA42" s="19">
        <v>62033.74</v>
      </c>
      <c r="AB42" s="19">
        <v>35235.75</v>
      </c>
      <c r="AC42" s="19">
        <v>19273.669999999998</v>
      </c>
      <c r="AD42" s="19">
        <v>35602.31</v>
      </c>
      <c r="AE42" s="19">
        <v>29081.41</v>
      </c>
      <c r="AF42" s="19">
        <v>23015.19</v>
      </c>
      <c r="AG42" s="19">
        <v>15130.37</v>
      </c>
      <c r="AH42" s="19">
        <v>34788.639999999999</v>
      </c>
      <c r="AI42" s="19">
        <v>81125.679999999993</v>
      </c>
      <c r="AJ42" s="19">
        <v>78376.83</v>
      </c>
      <c r="AK42" s="19">
        <v>49169.06</v>
      </c>
      <c r="AL42" s="19">
        <v>69586.52</v>
      </c>
      <c r="AM42" s="19">
        <v>94383.62</v>
      </c>
      <c r="AN42" s="19">
        <v>58628.17</v>
      </c>
      <c r="AO42" s="19">
        <v>50674.71</v>
      </c>
      <c r="AP42" s="19">
        <v>46776.7</v>
      </c>
      <c r="AQ42" s="19">
        <v>38023.660000000003</v>
      </c>
      <c r="AR42" s="19">
        <v>46603.83</v>
      </c>
      <c r="AS42" s="19">
        <v>15098.66</v>
      </c>
      <c r="AT42" s="19">
        <v>45979.17</v>
      </c>
      <c r="AU42" s="19">
        <v>58372.4</v>
      </c>
      <c r="AV42" s="19">
        <v>42508.36</v>
      </c>
      <c r="AW42" s="19">
        <v>46091.69</v>
      </c>
      <c r="AX42" s="19">
        <v>24583.11</v>
      </c>
      <c r="AY42" s="19">
        <v>32590.07</v>
      </c>
      <c r="AZ42" s="19">
        <v>44659.03</v>
      </c>
      <c r="BA42" s="19">
        <v>71790.740000000005</v>
      </c>
      <c r="BB42" s="19">
        <v>48997.58</v>
      </c>
      <c r="BC42" s="19">
        <v>17278.189999999999</v>
      </c>
      <c r="BD42" s="19">
        <v>100340.09</v>
      </c>
      <c r="BE42" s="19">
        <v>78120.070000000007</v>
      </c>
      <c r="BF42" s="224">
        <v>125420.84</v>
      </c>
      <c r="BG42" s="224">
        <v>136049.32</v>
      </c>
      <c r="BH42" s="17"/>
      <c r="BI42" s="17"/>
      <c r="BJ42" s="17"/>
      <c r="BK42" s="17"/>
    </row>
    <row r="43" spans="1:63" s="19" customFormat="1" ht="11.25" hidden="1" outlineLevel="1" x14ac:dyDescent="0.2">
      <c r="A43" s="28" t="s">
        <v>17</v>
      </c>
      <c r="B43" s="32"/>
      <c r="C43" s="19">
        <v>0</v>
      </c>
      <c r="D43" s="19">
        <v>27698.78</v>
      </c>
      <c r="E43" s="19">
        <v>33639.620000000003</v>
      </c>
      <c r="F43" s="19">
        <v>13584.81</v>
      </c>
      <c r="G43" s="19">
        <v>17060.43</v>
      </c>
      <c r="H43" s="19">
        <v>14533.6</v>
      </c>
      <c r="I43" s="19">
        <v>17471.330000000002</v>
      </c>
      <c r="J43" s="19">
        <v>37957.879999999997</v>
      </c>
      <c r="K43" s="19">
        <v>64320.87</v>
      </c>
      <c r="L43" s="19">
        <v>60565.78</v>
      </c>
      <c r="M43" s="19">
        <v>73849.899999999994</v>
      </c>
      <c r="N43" s="19">
        <v>108384.66</v>
      </c>
      <c r="O43" s="19">
        <v>46636.75</v>
      </c>
      <c r="P43" s="19">
        <v>98249.49</v>
      </c>
      <c r="Q43" s="19">
        <v>57019.03</v>
      </c>
      <c r="R43" s="19">
        <v>188857.94</v>
      </c>
      <c r="S43" s="19">
        <v>132070.32</v>
      </c>
      <c r="T43" s="19">
        <f>'FIA Only'!T43+Sphere!C43</f>
        <v>87448.88</v>
      </c>
      <c r="U43" s="19">
        <f>'FIA Only'!U43+Sphere!D43</f>
        <v>52030.57</v>
      </c>
      <c r="V43" s="19">
        <f>'FIA Only'!V43+Sphere!E43</f>
        <v>17847.849999999999</v>
      </c>
      <c r="W43" s="19">
        <f>'FIA Only'!W43+Sphere!F43</f>
        <v>42196.46</v>
      </c>
      <c r="X43" s="19">
        <f>'FIA Only'!X43+Sphere!G43</f>
        <v>64676.5</v>
      </c>
      <c r="Y43" s="19">
        <v>140771.01999999999</v>
      </c>
      <c r="Z43" s="19">
        <v>159767.89000000001</v>
      </c>
      <c r="AA43" s="19">
        <v>144864.43</v>
      </c>
      <c r="AB43" s="19">
        <v>107181.29</v>
      </c>
      <c r="AC43" s="19">
        <v>93227.5</v>
      </c>
      <c r="AD43" s="19">
        <v>98925.23</v>
      </c>
      <c r="AE43" s="19">
        <v>53159.44</v>
      </c>
      <c r="AF43" s="19">
        <v>85956.37</v>
      </c>
      <c r="AG43" s="19">
        <v>117062.73</v>
      </c>
      <c r="AH43" s="19">
        <v>102482.98</v>
      </c>
      <c r="AI43" s="19">
        <v>216993.97</v>
      </c>
      <c r="AJ43" s="19">
        <v>287343.67</v>
      </c>
      <c r="AK43" s="19">
        <v>179105.84</v>
      </c>
      <c r="AL43" s="19">
        <v>150562.43</v>
      </c>
      <c r="AM43" s="19">
        <v>184335.35999999999</v>
      </c>
      <c r="AN43" s="19">
        <v>255612.41</v>
      </c>
      <c r="AO43" s="19">
        <v>176684.44</v>
      </c>
      <c r="AP43" s="19">
        <v>168551.89</v>
      </c>
      <c r="AQ43" s="19">
        <v>138412.97</v>
      </c>
      <c r="AR43" s="19">
        <v>173006.26</v>
      </c>
      <c r="AS43" s="19">
        <v>146114.23000000001</v>
      </c>
      <c r="AT43" s="19">
        <v>200108.24</v>
      </c>
      <c r="AU43" s="19">
        <v>136373.97</v>
      </c>
      <c r="AV43" s="19">
        <v>132881.53</v>
      </c>
      <c r="AW43" s="19">
        <v>101133.89</v>
      </c>
      <c r="AX43" s="19">
        <v>90816.13</v>
      </c>
      <c r="AY43" s="19">
        <v>67891.33</v>
      </c>
      <c r="AZ43" s="19">
        <v>108785.34</v>
      </c>
      <c r="BA43" s="19">
        <v>323976.82</v>
      </c>
      <c r="BB43" s="19">
        <v>164857.46</v>
      </c>
      <c r="BC43" s="19">
        <v>74252.05</v>
      </c>
      <c r="BD43" s="19">
        <v>165117.4</v>
      </c>
      <c r="BE43" s="19">
        <v>160193.37</v>
      </c>
      <c r="BF43" s="224">
        <v>214265.87</v>
      </c>
      <c r="BG43" s="224">
        <v>236480.91</v>
      </c>
      <c r="BH43" s="17"/>
      <c r="BI43" s="17"/>
      <c r="BJ43" s="17"/>
      <c r="BK43" s="17"/>
    </row>
    <row r="44" spans="1:63" s="19" customFormat="1" ht="11.25" hidden="1" outlineLevel="1" x14ac:dyDescent="0.2">
      <c r="A44" s="28" t="s">
        <v>18</v>
      </c>
      <c r="B44" s="32"/>
      <c r="C44" s="19">
        <v>0</v>
      </c>
      <c r="D44" s="19">
        <v>34481.96</v>
      </c>
      <c r="E44" s="19">
        <v>43281.36</v>
      </c>
      <c r="F44" s="19">
        <v>27471.06</v>
      </c>
      <c r="G44" s="19">
        <v>19219.810000000001</v>
      </c>
      <c r="H44" s="19">
        <v>39376.26</v>
      </c>
      <c r="I44" s="19">
        <v>26953.37</v>
      </c>
      <c r="J44" s="19">
        <v>67997.08</v>
      </c>
      <c r="K44" s="19">
        <v>80773.53</v>
      </c>
      <c r="L44" s="19">
        <v>53107.27</v>
      </c>
      <c r="M44" s="19">
        <v>80339.539999999994</v>
      </c>
      <c r="N44" s="19">
        <v>63089.22</v>
      </c>
      <c r="O44" s="19">
        <v>76270.179999999993</v>
      </c>
      <c r="P44" s="19">
        <v>76065.97</v>
      </c>
      <c r="Q44" s="19">
        <v>98283.68</v>
      </c>
      <c r="R44" s="19">
        <v>142471.43</v>
      </c>
      <c r="S44" s="19">
        <v>136580.84</v>
      </c>
      <c r="T44" s="19">
        <f>'FIA Only'!T44+Sphere!C44</f>
        <v>85593.54</v>
      </c>
      <c r="U44" s="19">
        <f>'FIA Only'!U44+Sphere!D44</f>
        <v>53422.49</v>
      </c>
      <c r="V44" s="19">
        <f>'FIA Only'!V44+Sphere!E44</f>
        <v>40250.78</v>
      </c>
      <c r="W44" s="19">
        <f>'FIA Only'!W44+Sphere!F44</f>
        <v>72925.850000000006</v>
      </c>
      <c r="X44" s="19">
        <f>'FIA Only'!X44+Sphere!G44</f>
        <v>89496.78</v>
      </c>
      <c r="Y44" s="19">
        <v>209229.23</v>
      </c>
      <c r="Z44" s="19">
        <v>278597.46000000002</v>
      </c>
      <c r="AA44" s="19">
        <v>253680.97</v>
      </c>
      <c r="AB44" s="19">
        <v>196984.66</v>
      </c>
      <c r="AC44" s="19">
        <v>133960.57</v>
      </c>
      <c r="AD44" s="19">
        <v>189412.06</v>
      </c>
      <c r="AE44" s="19">
        <v>163288.20000000001</v>
      </c>
      <c r="AF44" s="19">
        <v>187031.67</v>
      </c>
      <c r="AG44" s="19">
        <v>97386.86</v>
      </c>
      <c r="AH44" s="19">
        <v>143539.76999999999</v>
      </c>
      <c r="AI44" s="19">
        <v>291312.90999999997</v>
      </c>
      <c r="AJ44" s="19">
        <v>496658.95</v>
      </c>
      <c r="AK44" s="19">
        <v>379763.94</v>
      </c>
      <c r="AL44" s="19">
        <v>228423.92</v>
      </c>
      <c r="AM44" s="19">
        <v>253871.3</v>
      </c>
      <c r="AN44" s="19">
        <v>466137.51</v>
      </c>
      <c r="AO44" s="19">
        <v>299561.53000000003</v>
      </c>
      <c r="AP44" s="19">
        <v>327288.48</v>
      </c>
      <c r="AQ44" s="19">
        <v>375008.29</v>
      </c>
      <c r="AR44" s="19">
        <v>272024.76</v>
      </c>
      <c r="AS44" s="19">
        <v>232477.09</v>
      </c>
      <c r="AT44" s="19">
        <v>262363.59999999998</v>
      </c>
      <c r="AU44" s="19">
        <v>268973.34000000003</v>
      </c>
      <c r="AV44" s="19">
        <v>360539.98</v>
      </c>
      <c r="AW44" s="19">
        <v>337359.17</v>
      </c>
      <c r="AX44" s="19">
        <v>214375.04000000001</v>
      </c>
      <c r="AY44" s="19">
        <v>254447.08</v>
      </c>
      <c r="AZ44" s="19">
        <v>251647.98</v>
      </c>
      <c r="BA44" s="19">
        <v>650002.98</v>
      </c>
      <c r="BB44" s="19">
        <v>360475.32</v>
      </c>
      <c r="BC44" s="19">
        <v>158752.16</v>
      </c>
      <c r="BD44" s="19">
        <v>239937.05</v>
      </c>
      <c r="BE44" s="19">
        <v>174750.61</v>
      </c>
      <c r="BF44" s="224">
        <v>214099.7</v>
      </c>
      <c r="BG44" s="224">
        <v>315795.49</v>
      </c>
      <c r="BH44" s="17"/>
      <c r="BI44" s="17"/>
      <c r="BJ44" s="17"/>
      <c r="BK44" s="17"/>
    </row>
    <row r="45" spans="1:63" s="19" customFormat="1" ht="11.25" hidden="1" outlineLevel="1" x14ac:dyDescent="0.2">
      <c r="A45" s="28" t="s">
        <v>19</v>
      </c>
      <c r="B45" s="32"/>
      <c r="C45" s="19">
        <v>60.52</v>
      </c>
      <c r="D45" s="19">
        <v>22513.21</v>
      </c>
      <c r="E45" s="19">
        <v>63375.06</v>
      </c>
      <c r="F45" s="19">
        <v>17468.11</v>
      </c>
      <c r="G45" s="19">
        <v>10181.25</v>
      </c>
      <c r="H45" s="19">
        <v>39715.360000000001</v>
      </c>
      <c r="I45" s="19">
        <v>51380.79</v>
      </c>
      <c r="J45" s="19">
        <v>106059.35</v>
      </c>
      <c r="K45" s="19">
        <v>201864.87</v>
      </c>
      <c r="L45" s="19">
        <v>86109.81</v>
      </c>
      <c r="M45" s="19">
        <v>136311.26999999999</v>
      </c>
      <c r="N45" s="19">
        <v>120662.86</v>
      </c>
      <c r="O45" s="19">
        <v>72579.240000000005</v>
      </c>
      <c r="P45" s="19">
        <v>120274.46</v>
      </c>
      <c r="Q45" s="19">
        <v>92745.79</v>
      </c>
      <c r="R45" s="19">
        <v>177226.04</v>
      </c>
      <c r="S45" s="19">
        <v>160319.21</v>
      </c>
      <c r="T45" s="19">
        <f>'FIA Only'!T45+Sphere!C45</f>
        <v>151582.72</v>
      </c>
      <c r="U45" s="19">
        <f>'FIA Only'!U45+Sphere!D45</f>
        <v>64918.48</v>
      </c>
      <c r="V45" s="19">
        <f>'FIA Only'!V45+Sphere!E45</f>
        <v>38367.74</v>
      </c>
      <c r="W45" s="19">
        <f>'FIA Only'!W45+Sphere!F45</f>
        <v>146216.57999999999</v>
      </c>
      <c r="X45" s="19">
        <f>'FIA Only'!X45+Sphere!G45</f>
        <v>136788.49</v>
      </c>
      <c r="Y45" s="19">
        <v>323964.06</v>
      </c>
      <c r="Z45" s="19">
        <v>272354.7</v>
      </c>
      <c r="AA45" s="19">
        <v>462366.44</v>
      </c>
      <c r="AB45" s="19">
        <v>318420.94</v>
      </c>
      <c r="AC45" s="19">
        <v>204746.77</v>
      </c>
      <c r="AD45" s="19">
        <v>241705.71</v>
      </c>
      <c r="AE45" s="19">
        <v>227841.91</v>
      </c>
      <c r="AF45" s="19">
        <v>169990.25</v>
      </c>
      <c r="AG45" s="19">
        <v>187747.72</v>
      </c>
      <c r="AH45" s="19">
        <v>221274.74</v>
      </c>
      <c r="AI45" s="19">
        <v>322059.37</v>
      </c>
      <c r="AJ45" s="19">
        <v>514237.44</v>
      </c>
      <c r="AK45" s="19">
        <v>469201.21</v>
      </c>
      <c r="AL45" s="19">
        <v>346704.47</v>
      </c>
      <c r="AM45" s="19">
        <v>355280.09</v>
      </c>
      <c r="AN45" s="19">
        <v>681915.37</v>
      </c>
      <c r="AO45" s="19">
        <v>465123.27</v>
      </c>
      <c r="AP45" s="19">
        <v>406500.3</v>
      </c>
      <c r="AQ45" s="19">
        <v>340807.59</v>
      </c>
      <c r="AR45" s="19">
        <v>333209.24</v>
      </c>
      <c r="AS45" s="19">
        <v>386084.44</v>
      </c>
      <c r="AT45" s="19">
        <v>445011.12</v>
      </c>
      <c r="AU45" s="19">
        <v>621942.86</v>
      </c>
      <c r="AV45" s="19">
        <v>363605.7</v>
      </c>
      <c r="AW45" s="19">
        <v>380384.66</v>
      </c>
      <c r="AX45" s="19">
        <v>396545.58</v>
      </c>
      <c r="AY45" s="19">
        <v>447961.54</v>
      </c>
      <c r="AZ45" s="19">
        <v>215193.85</v>
      </c>
      <c r="BA45" s="19">
        <v>883735.86</v>
      </c>
      <c r="BB45" s="19">
        <v>490025.75</v>
      </c>
      <c r="BC45" s="19">
        <v>272981.75</v>
      </c>
      <c r="BD45" s="19">
        <v>321620.56</v>
      </c>
      <c r="BE45" s="19">
        <v>225874.3</v>
      </c>
      <c r="BF45" s="224">
        <v>298639.92</v>
      </c>
      <c r="BG45" s="224">
        <v>378643.55</v>
      </c>
      <c r="BH45" s="17"/>
      <c r="BI45" s="17"/>
      <c r="BJ45" s="17"/>
      <c r="BK45" s="17"/>
    </row>
    <row r="46" spans="1:63" s="19" customFormat="1" ht="11.25" hidden="1" outlineLevel="1" x14ac:dyDescent="0.2">
      <c r="A46" s="28" t="s">
        <v>20</v>
      </c>
      <c r="B46" s="32"/>
      <c r="C46" s="19">
        <v>0</v>
      </c>
      <c r="D46" s="19">
        <v>26459.03</v>
      </c>
      <c r="E46" s="19">
        <v>21589.37</v>
      </c>
      <c r="F46" s="19">
        <v>34710.400000000001</v>
      </c>
      <c r="G46" s="19">
        <v>17730.95</v>
      </c>
      <c r="H46" s="19">
        <v>23188.3</v>
      </c>
      <c r="I46" s="19">
        <v>35325.83</v>
      </c>
      <c r="J46" s="19">
        <v>69093.64</v>
      </c>
      <c r="K46" s="19">
        <v>68300.05</v>
      </c>
      <c r="L46" s="19">
        <v>101916.7</v>
      </c>
      <c r="M46" s="19">
        <v>114369.55</v>
      </c>
      <c r="N46" s="19">
        <v>69184.800000000003</v>
      </c>
      <c r="O46" s="19">
        <v>54453.72</v>
      </c>
      <c r="P46" s="19">
        <v>72406.64</v>
      </c>
      <c r="Q46" s="19">
        <v>98655.44</v>
      </c>
      <c r="R46" s="19">
        <v>122274.62</v>
      </c>
      <c r="S46" s="19">
        <v>81281.039999999994</v>
      </c>
      <c r="T46" s="19">
        <f>'FIA Only'!T46+Sphere!C46</f>
        <v>111647.23</v>
      </c>
      <c r="U46" s="19">
        <f>'FIA Only'!U46+Sphere!D46</f>
        <v>81540.3</v>
      </c>
      <c r="V46" s="19">
        <f>'FIA Only'!V46+Sphere!E46</f>
        <v>32350.34</v>
      </c>
      <c r="W46" s="19">
        <f>'FIA Only'!W46+Sphere!F46</f>
        <v>110941.78</v>
      </c>
      <c r="X46" s="19">
        <f>'FIA Only'!X46+Sphere!G46</f>
        <v>112513.3</v>
      </c>
      <c r="Y46" s="19">
        <v>256528.95</v>
      </c>
      <c r="Z46" s="19">
        <v>407941.58</v>
      </c>
      <c r="AA46" s="19">
        <v>422522.03</v>
      </c>
      <c r="AB46" s="19">
        <v>239734.63</v>
      </c>
      <c r="AC46" s="19">
        <v>274680.34000000003</v>
      </c>
      <c r="AD46" s="19">
        <v>292161.11</v>
      </c>
      <c r="AE46" s="19">
        <v>271089.58</v>
      </c>
      <c r="AF46" s="19">
        <v>297549.31</v>
      </c>
      <c r="AG46" s="19">
        <v>183897.23</v>
      </c>
      <c r="AH46" s="19">
        <v>257413.88</v>
      </c>
      <c r="AI46" s="19">
        <v>377727.66</v>
      </c>
      <c r="AJ46" s="19">
        <v>679925.16</v>
      </c>
      <c r="AK46" s="19">
        <v>598281.18000000005</v>
      </c>
      <c r="AL46" s="19">
        <v>344765.53</v>
      </c>
      <c r="AM46" s="19">
        <v>349746.56</v>
      </c>
      <c r="AN46" s="19">
        <v>705776.35</v>
      </c>
      <c r="AO46" s="19">
        <v>497997.02</v>
      </c>
      <c r="AP46" s="19">
        <v>520710.66</v>
      </c>
      <c r="AQ46" s="19">
        <v>448430.56</v>
      </c>
      <c r="AR46" s="19">
        <v>391649.73</v>
      </c>
      <c r="AS46" s="19">
        <v>388761.08</v>
      </c>
      <c r="AT46" s="19">
        <v>531997.66</v>
      </c>
      <c r="AU46" s="19">
        <v>533543.98</v>
      </c>
      <c r="AV46" s="19">
        <v>440983.98</v>
      </c>
      <c r="AW46" s="19">
        <v>488735.1</v>
      </c>
      <c r="AX46" s="19">
        <v>440426.87</v>
      </c>
      <c r="AY46" s="19">
        <v>403065.46</v>
      </c>
      <c r="AZ46" s="19">
        <v>398085.34</v>
      </c>
      <c r="BA46" s="19">
        <v>1039401.04</v>
      </c>
      <c r="BB46" s="19">
        <v>540571.06000000006</v>
      </c>
      <c r="BC46" s="19">
        <v>319876.82</v>
      </c>
      <c r="BD46" s="19">
        <v>251607.84</v>
      </c>
      <c r="BE46" s="19">
        <v>293459.77</v>
      </c>
      <c r="BF46" s="224">
        <v>238803.32</v>
      </c>
      <c r="BG46" s="224">
        <v>474578.53</v>
      </c>
      <c r="BH46" s="17"/>
      <c r="BI46" s="17"/>
      <c r="BJ46" s="17"/>
      <c r="BK46" s="17"/>
    </row>
    <row r="47" spans="1:63" s="19" customFormat="1" ht="11.25" hidden="1" outlineLevel="1" x14ac:dyDescent="0.2">
      <c r="A47" s="28" t="s">
        <v>21</v>
      </c>
      <c r="B47" s="32"/>
      <c r="C47" s="19">
        <v>0</v>
      </c>
      <c r="D47" s="19">
        <v>13731.86</v>
      </c>
      <c r="E47" s="19">
        <v>26628.080000000002</v>
      </c>
      <c r="F47" s="19">
        <v>34961.35</v>
      </c>
      <c r="G47" s="19">
        <v>18164.18</v>
      </c>
      <c r="H47" s="19">
        <v>19940.43</v>
      </c>
      <c r="I47" s="19">
        <v>46258.78</v>
      </c>
      <c r="J47" s="19">
        <v>59779.17</v>
      </c>
      <c r="K47" s="19">
        <v>64834.51</v>
      </c>
      <c r="L47" s="19">
        <v>44823.65</v>
      </c>
      <c r="M47" s="19">
        <v>94439.17</v>
      </c>
      <c r="N47" s="19">
        <v>112783.06</v>
      </c>
      <c r="O47" s="19">
        <v>51541.02</v>
      </c>
      <c r="P47" s="19">
        <v>60625.18</v>
      </c>
      <c r="Q47" s="19">
        <v>83724.570000000007</v>
      </c>
      <c r="R47" s="19">
        <v>128176.36</v>
      </c>
      <c r="S47" s="19">
        <v>95332.24</v>
      </c>
      <c r="T47" s="19">
        <f>'FIA Only'!T47+Sphere!C47</f>
        <v>124570.31999999999</v>
      </c>
      <c r="U47" s="19">
        <f>'FIA Only'!U47+Sphere!D47</f>
        <v>92082.099999999991</v>
      </c>
      <c r="V47" s="19">
        <f>'FIA Only'!V47+Sphere!E47</f>
        <v>51479.78</v>
      </c>
      <c r="W47" s="19">
        <f>'FIA Only'!W47+Sphere!F47</f>
        <v>117131.94</v>
      </c>
      <c r="X47" s="19">
        <f>'FIA Only'!X47+Sphere!G47</f>
        <v>140980.37</v>
      </c>
      <c r="Y47" s="19">
        <v>286972.31</v>
      </c>
      <c r="Z47" s="19">
        <v>371389.46</v>
      </c>
      <c r="AA47" s="19">
        <v>515174.2</v>
      </c>
      <c r="AB47" s="19">
        <v>264056.93</v>
      </c>
      <c r="AC47" s="19">
        <v>259471.55</v>
      </c>
      <c r="AD47" s="19">
        <v>236833.81</v>
      </c>
      <c r="AE47" s="19">
        <v>232002.54</v>
      </c>
      <c r="AF47" s="19">
        <v>244508.75</v>
      </c>
      <c r="AG47" s="19">
        <v>205110.24</v>
      </c>
      <c r="AH47" s="19">
        <v>245010.81</v>
      </c>
      <c r="AI47" s="19">
        <v>373197.59</v>
      </c>
      <c r="AJ47" s="19">
        <v>669015.30000000005</v>
      </c>
      <c r="AK47" s="19">
        <v>432807.46</v>
      </c>
      <c r="AL47" s="19">
        <v>425456.21</v>
      </c>
      <c r="AM47" s="19">
        <v>385348.84</v>
      </c>
      <c r="AN47" s="19">
        <v>743012.89</v>
      </c>
      <c r="AO47" s="19">
        <v>447621.46</v>
      </c>
      <c r="AP47" s="19">
        <v>447694.81</v>
      </c>
      <c r="AQ47" s="19">
        <v>568408.19999999995</v>
      </c>
      <c r="AR47" s="19">
        <v>441125.24</v>
      </c>
      <c r="AS47" s="19">
        <v>344219.95</v>
      </c>
      <c r="AT47" s="19">
        <v>487206.78</v>
      </c>
      <c r="AU47" s="19">
        <v>515032.6</v>
      </c>
      <c r="AV47" s="19">
        <v>458921.55</v>
      </c>
      <c r="AW47" s="19">
        <v>504139.31</v>
      </c>
      <c r="AX47" s="19">
        <v>402945.22</v>
      </c>
      <c r="AY47" s="19">
        <v>352109.5</v>
      </c>
      <c r="AZ47" s="19">
        <v>426440.2</v>
      </c>
      <c r="BA47" s="19">
        <v>1027337.55</v>
      </c>
      <c r="BB47" s="19">
        <v>481665.25</v>
      </c>
      <c r="BC47" s="19">
        <v>295882.59999999998</v>
      </c>
      <c r="BD47" s="19">
        <v>204547.25</v>
      </c>
      <c r="BE47" s="19">
        <v>164821.57</v>
      </c>
      <c r="BF47" s="224">
        <v>151968.29</v>
      </c>
      <c r="BG47" s="224">
        <v>343997.73</v>
      </c>
      <c r="BH47" s="17"/>
      <c r="BI47" s="17"/>
      <c r="BJ47" s="17"/>
      <c r="BK47" s="17"/>
    </row>
    <row r="48" spans="1:63" s="19" customFormat="1" ht="11.25" hidden="1" outlineLevel="1" x14ac:dyDescent="0.2">
      <c r="A48" s="28" t="s">
        <v>22</v>
      </c>
      <c r="B48" s="32"/>
      <c r="C48" s="19">
        <v>0</v>
      </c>
      <c r="D48" s="19">
        <v>20118.810000000001</v>
      </c>
      <c r="E48" s="19">
        <v>12725.48</v>
      </c>
      <c r="F48" s="19">
        <v>18330.580000000002</v>
      </c>
      <c r="G48" s="19">
        <v>28386.97</v>
      </c>
      <c r="H48" s="19">
        <v>24253.040000000001</v>
      </c>
      <c r="I48" s="19">
        <v>18902.79</v>
      </c>
      <c r="J48" s="19">
        <v>75863.009999999995</v>
      </c>
      <c r="K48" s="19">
        <v>122558.73</v>
      </c>
      <c r="L48" s="19">
        <v>104185.04</v>
      </c>
      <c r="M48" s="19">
        <v>112872.36</v>
      </c>
      <c r="N48" s="19">
        <v>71501.52</v>
      </c>
      <c r="O48" s="19">
        <v>39137</v>
      </c>
      <c r="P48" s="19">
        <v>34945.99</v>
      </c>
      <c r="Q48" s="19">
        <v>35304.71</v>
      </c>
      <c r="R48" s="19">
        <v>92602.9</v>
      </c>
      <c r="S48" s="19">
        <v>68153.070000000007</v>
      </c>
      <c r="T48" s="19">
        <f>'FIA Only'!T48+Sphere!C48</f>
        <v>71830.62</v>
      </c>
      <c r="U48" s="19">
        <f>'FIA Only'!U48+Sphere!D48</f>
        <v>32782.25</v>
      </c>
      <c r="V48" s="19">
        <f>'FIA Only'!V48+Sphere!E48</f>
        <v>6804.84</v>
      </c>
      <c r="W48" s="19">
        <f>'FIA Only'!W48+Sphere!F48</f>
        <v>76854.23</v>
      </c>
      <c r="X48" s="19">
        <f>'FIA Only'!X48+Sphere!G48</f>
        <v>129757.48</v>
      </c>
      <c r="Y48" s="19">
        <v>196950.8</v>
      </c>
      <c r="Z48" s="19">
        <v>247652.05</v>
      </c>
      <c r="AA48" s="19">
        <v>460367.62</v>
      </c>
      <c r="AB48" s="19">
        <v>207694.59</v>
      </c>
      <c r="AC48" s="19">
        <v>187126.49</v>
      </c>
      <c r="AD48" s="19">
        <v>262059.04</v>
      </c>
      <c r="AE48" s="19">
        <v>258672.85</v>
      </c>
      <c r="AF48" s="19">
        <v>249574.18</v>
      </c>
      <c r="AG48" s="19">
        <v>198185.57</v>
      </c>
      <c r="AH48" s="19">
        <v>167145.63</v>
      </c>
      <c r="AI48" s="19">
        <v>320001.07</v>
      </c>
      <c r="AJ48" s="19">
        <v>599683.18000000005</v>
      </c>
      <c r="AK48" s="19">
        <v>420831.77</v>
      </c>
      <c r="AL48" s="19">
        <v>384997.02</v>
      </c>
      <c r="AM48" s="19">
        <v>317157.92</v>
      </c>
      <c r="AN48" s="19">
        <v>547740.5</v>
      </c>
      <c r="AO48" s="19">
        <v>486375.25</v>
      </c>
      <c r="AP48" s="19">
        <v>434637.01</v>
      </c>
      <c r="AQ48" s="19">
        <v>462199.15</v>
      </c>
      <c r="AR48" s="19">
        <v>307148.36</v>
      </c>
      <c r="AS48" s="19">
        <v>370948.8</v>
      </c>
      <c r="AT48" s="19">
        <v>405852.09</v>
      </c>
      <c r="AU48" s="19">
        <v>437582.25</v>
      </c>
      <c r="AV48" s="19">
        <v>316245.90999999997</v>
      </c>
      <c r="AW48" s="19">
        <v>336794.67</v>
      </c>
      <c r="AX48" s="19">
        <v>291077.65999999997</v>
      </c>
      <c r="AY48" s="19">
        <v>362508.91</v>
      </c>
      <c r="AZ48" s="19">
        <v>250366.55</v>
      </c>
      <c r="BA48" s="19">
        <v>706895.53</v>
      </c>
      <c r="BB48" s="19">
        <v>429274.24</v>
      </c>
      <c r="BC48" s="19">
        <v>276739.7</v>
      </c>
      <c r="BD48" s="19">
        <v>133395.38</v>
      </c>
      <c r="BE48" s="19">
        <v>157732.78</v>
      </c>
      <c r="BF48" s="224">
        <v>133445.35</v>
      </c>
      <c r="BG48" s="224">
        <v>236106.39</v>
      </c>
      <c r="BH48" s="17"/>
      <c r="BI48" s="17"/>
      <c r="BJ48" s="17"/>
      <c r="BK48" s="17"/>
    </row>
    <row r="49" spans="1:63" s="19" customFormat="1" ht="11.25" hidden="1" outlineLevel="1" x14ac:dyDescent="0.2">
      <c r="A49" s="28" t="s">
        <v>23</v>
      </c>
      <c r="B49" s="32"/>
      <c r="C49" s="19">
        <v>0</v>
      </c>
      <c r="D49" s="19">
        <v>30255.82</v>
      </c>
      <c r="E49" s="19">
        <v>12094.52</v>
      </c>
      <c r="F49" s="19">
        <v>4972.45</v>
      </c>
      <c r="G49" s="19">
        <v>18103.12</v>
      </c>
      <c r="H49" s="19">
        <v>9181.1</v>
      </c>
      <c r="I49" s="19">
        <v>15753.59</v>
      </c>
      <c r="J49" s="19">
        <v>53116.83</v>
      </c>
      <c r="K49" s="19">
        <v>68680.62</v>
      </c>
      <c r="L49" s="19">
        <v>86105.85</v>
      </c>
      <c r="M49" s="19">
        <v>66052.13</v>
      </c>
      <c r="N49" s="19">
        <v>60909.89</v>
      </c>
      <c r="O49" s="19">
        <v>19976.22</v>
      </c>
      <c r="P49" s="19">
        <v>44383.1</v>
      </c>
      <c r="Q49" s="19">
        <v>64165.33</v>
      </c>
      <c r="R49" s="19">
        <v>77985.25</v>
      </c>
      <c r="S49" s="19">
        <v>38879.83</v>
      </c>
      <c r="T49" s="19">
        <f>'FIA Only'!T49+Sphere!C49</f>
        <v>40971.589999999997</v>
      </c>
      <c r="U49" s="19">
        <f>'FIA Only'!U49+Sphere!D49</f>
        <v>54411.25</v>
      </c>
      <c r="V49" s="19">
        <f>'FIA Only'!V49+Sphere!E49</f>
        <v>17917.04</v>
      </c>
      <c r="W49" s="19">
        <f>'FIA Only'!W49+Sphere!F49</f>
        <v>39509.370000000003</v>
      </c>
      <c r="X49" s="19">
        <f>'FIA Only'!X49+Sphere!G49</f>
        <v>77703.100000000006</v>
      </c>
      <c r="Y49" s="19">
        <v>162378.21</v>
      </c>
      <c r="Z49" s="19">
        <v>115118.93</v>
      </c>
      <c r="AA49" s="19">
        <v>285886.32</v>
      </c>
      <c r="AB49" s="19">
        <v>218608.34</v>
      </c>
      <c r="AC49" s="19">
        <v>167309.23000000001</v>
      </c>
      <c r="AD49" s="19">
        <v>133620.26</v>
      </c>
      <c r="AE49" s="19">
        <v>298906.7</v>
      </c>
      <c r="AF49" s="19">
        <v>197830.01</v>
      </c>
      <c r="AG49" s="19">
        <v>159898.20000000001</v>
      </c>
      <c r="AH49" s="19">
        <v>87218.3</v>
      </c>
      <c r="AI49" s="19">
        <v>283651.01</v>
      </c>
      <c r="AJ49" s="19">
        <v>347633.34</v>
      </c>
      <c r="AK49" s="19">
        <v>321955.86</v>
      </c>
      <c r="AL49" s="19">
        <v>295284.55</v>
      </c>
      <c r="AM49" s="19">
        <v>227602.79</v>
      </c>
      <c r="AN49" s="19">
        <v>412271.49</v>
      </c>
      <c r="AO49" s="19">
        <v>236793.98</v>
      </c>
      <c r="AP49" s="19">
        <v>302432.24</v>
      </c>
      <c r="AQ49" s="19">
        <v>266923.77</v>
      </c>
      <c r="AR49" s="19">
        <v>252895.38</v>
      </c>
      <c r="AS49" s="19">
        <v>222244.83</v>
      </c>
      <c r="AT49" s="19">
        <v>259367.83</v>
      </c>
      <c r="AU49" s="19">
        <v>309318.71000000002</v>
      </c>
      <c r="AV49" s="19">
        <v>252005.99</v>
      </c>
      <c r="AW49" s="19">
        <v>257057.05</v>
      </c>
      <c r="AX49" s="19">
        <v>248539.97</v>
      </c>
      <c r="AY49" s="19">
        <v>262805.84000000003</v>
      </c>
      <c r="AZ49" s="19">
        <v>137223.32999999999</v>
      </c>
      <c r="BA49" s="19">
        <v>484717.95</v>
      </c>
      <c r="BB49" s="19">
        <v>293108.05</v>
      </c>
      <c r="BC49" s="19">
        <v>211439.65</v>
      </c>
      <c r="BD49" s="19">
        <v>169076.75</v>
      </c>
      <c r="BE49" s="19">
        <v>101012.08</v>
      </c>
      <c r="BF49" s="224">
        <v>88944.39</v>
      </c>
      <c r="BG49" s="224">
        <v>196455.76</v>
      </c>
      <c r="BH49" s="17"/>
      <c r="BI49" s="17"/>
      <c r="BJ49" s="17"/>
      <c r="BK49" s="17"/>
    </row>
    <row r="50" spans="1:63" s="19" customFormat="1" ht="11.25" hidden="1" outlineLevel="1" x14ac:dyDescent="0.2">
      <c r="A50" s="28" t="s">
        <v>24</v>
      </c>
      <c r="B50" s="32"/>
      <c r="C50" s="19">
        <v>0</v>
      </c>
      <c r="D50" s="19">
        <v>9293.3799999999992</v>
      </c>
      <c r="E50" s="19">
        <v>3126.99</v>
      </c>
      <c r="F50" s="19">
        <v>3531.2</v>
      </c>
      <c r="G50" s="19">
        <v>7148.48</v>
      </c>
      <c r="H50" s="19">
        <v>18694.95</v>
      </c>
      <c r="I50" s="19">
        <v>6525.27</v>
      </c>
      <c r="J50" s="19">
        <v>34836.550000000003</v>
      </c>
      <c r="K50" s="19">
        <v>33945.160000000003</v>
      </c>
      <c r="L50" s="19">
        <v>19347.259999999998</v>
      </c>
      <c r="M50" s="19">
        <v>57852.61</v>
      </c>
      <c r="N50" s="19">
        <v>15110.76</v>
      </c>
      <c r="O50" s="19">
        <v>31624.49</v>
      </c>
      <c r="P50" s="19">
        <v>13392.18</v>
      </c>
      <c r="Q50" s="19">
        <v>15549.07</v>
      </c>
      <c r="R50" s="19">
        <v>72013.399999999994</v>
      </c>
      <c r="S50" s="19">
        <v>59820.5</v>
      </c>
      <c r="T50" s="19">
        <f>'FIA Only'!T50+Sphere!C50</f>
        <v>33077.65</v>
      </c>
      <c r="U50" s="19">
        <f>'FIA Only'!U50+Sphere!D50</f>
        <v>18311.219999999998</v>
      </c>
      <c r="V50" s="19">
        <f>'FIA Only'!V50+Sphere!E50</f>
        <v>762.90000000000009</v>
      </c>
      <c r="W50" s="19">
        <f>'FIA Only'!W50+Sphere!F50</f>
        <v>14893</v>
      </c>
      <c r="X50" s="19">
        <f>'FIA Only'!X50+Sphere!G50</f>
        <v>51157.57</v>
      </c>
      <c r="Y50" s="19">
        <v>60148.68</v>
      </c>
      <c r="Z50" s="19">
        <v>72448.37</v>
      </c>
      <c r="AA50" s="19">
        <v>148010.1</v>
      </c>
      <c r="AB50" s="19">
        <v>81553.710000000006</v>
      </c>
      <c r="AC50" s="19">
        <v>43362.36</v>
      </c>
      <c r="AD50" s="19">
        <v>49840.160000000003</v>
      </c>
      <c r="AE50" s="19">
        <v>138073.21</v>
      </c>
      <c r="AF50" s="19">
        <v>132769.93</v>
      </c>
      <c r="AG50" s="19">
        <v>44107.73</v>
      </c>
      <c r="AH50" s="19">
        <v>73632.33</v>
      </c>
      <c r="AI50" s="19">
        <v>122833.25</v>
      </c>
      <c r="AJ50" s="19">
        <v>169801.81</v>
      </c>
      <c r="AK50" s="19">
        <v>122310.39999999999</v>
      </c>
      <c r="AL50" s="19">
        <v>54664.38</v>
      </c>
      <c r="AM50" s="19">
        <v>84807.81</v>
      </c>
      <c r="AN50" s="19">
        <v>175823.79</v>
      </c>
      <c r="AO50" s="19">
        <v>143913.96</v>
      </c>
      <c r="AP50" s="19">
        <v>116695.66</v>
      </c>
      <c r="AQ50" s="19">
        <v>132319.43</v>
      </c>
      <c r="AR50" s="19">
        <v>111813.49</v>
      </c>
      <c r="AS50" s="19">
        <v>97510.59</v>
      </c>
      <c r="AT50" s="19">
        <v>155368.13</v>
      </c>
      <c r="AU50" s="19">
        <v>192928.15</v>
      </c>
      <c r="AV50" s="19">
        <v>73896.37</v>
      </c>
      <c r="AW50" s="19">
        <v>99602.46</v>
      </c>
      <c r="AX50" s="19">
        <v>121578.11</v>
      </c>
      <c r="AY50" s="19">
        <v>105114.87</v>
      </c>
      <c r="AZ50" s="19">
        <v>100175.33</v>
      </c>
      <c r="BA50" s="19">
        <v>233907.36</v>
      </c>
      <c r="BB50" s="19">
        <v>147856.01</v>
      </c>
      <c r="BC50" s="19">
        <v>75084.12</v>
      </c>
      <c r="BD50" s="19">
        <v>73387.11</v>
      </c>
      <c r="BE50" s="19">
        <v>49531.65</v>
      </c>
      <c r="BF50" s="224">
        <v>73854.02</v>
      </c>
      <c r="BG50" s="224">
        <v>104341.75</v>
      </c>
      <c r="BH50" s="17"/>
      <c r="BI50" s="17"/>
      <c r="BJ50" s="17"/>
      <c r="BK50" s="17"/>
    </row>
    <row r="51" spans="1:63" s="19" customFormat="1" ht="11.25" hidden="1" outlineLevel="1" x14ac:dyDescent="0.2">
      <c r="A51" s="36" t="s">
        <v>795</v>
      </c>
      <c r="B51" s="32"/>
      <c r="C51" s="19">
        <v>0</v>
      </c>
      <c r="D51" s="19">
        <v>6917.32</v>
      </c>
      <c r="E51" s="19">
        <v>158.68</v>
      </c>
      <c r="F51" s="19">
        <v>162.80000000000001</v>
      </c>
      <c r="G51" s="19">
        <v>3438.98</v>
      </c>
      <c r="H51" s="19">
        <v>3042.38</v>
      </c>
      <c r="I51" s="19">
        <v>2520.2399999999998</v>
      </c>
      <c r="J51" s="19">
        <v>3822.92</v>
      </c>
      <c r="K51" s="19">
        <v>15136.48</v>
      </c>
      <c r="L51" s="19">
        <v>2917.47</v>
      </c>
      <c r="M51" s="19">
        <v>5969.4</v>
      </c>
      <c r="N51" s="19">
        <v>13001.89</v>
      </c>
      <c r="O51" s="19">
        <v>4308.4399999999996</v>
      </c>
      <c r="P51" s="19">
        <v>2976.68</v>
      </c>
      <c r="Q51" s="19">
        <v>15896.06</v>
      </c>
      <c r="R51" s="19">
        <v>19406.88</v>
      </c>
      <c r="S51" s="19">
        <v>12512.6</v>
      </c>
      <c r="T51" s="19">
        <f>'FIA Only'!T51+Sphere!C51</f>
        <v>10466.24</v>
      </c>
      <c r="U51" s="19">
        <f>'FIA Only'!U51+Sphere!D51</f>
        <v>5569.82</v>
      </c>
      <c r="V51" s="19">
        <f>'FIA Only'!V51+Sphere!E51</f>
        <v>0</v>
      </c>
      <c r="W51" s="19">
        <f>'FIA Only'!W51+Sphere!F51</f>
        <v>2468.98</v>
      </c>
      <c r="X51" s="19">
        <f>'FIA Only'!X51+Sphere!G51</f>
        <v>11882.09</v>
      </c>
      <c r="Y51" s="19">
        <v>25470.04</v>
      </c>
      <c r="Z51" s="19">
        <v>21692.22</v>
      </c>
      <c r="AA51" s="19">
        <v>25779.51</v>
      </c>
      <c r="AB51" s="19">
        <v>7354.78</v>
      </c>
      <c r="AC51" s="19">
        <v>4154.0600000000004</v>
      </c>
      <c r="AD51" s="19">
        <v>13361.34</v>
      </c>
      <c r="AE51" s="19">
        <v>29322.639999999999</v>
      </c>
      <c r="AF51" s="19">
        <v>13220.61</v>
      </c>
      <c r="AG51" s="19">
        <v>12409.03</v>
      </c>
      <c r="AH51" s="19">
        <v>9319.58</v>
      </c>
      <c r="AI51" s="19">
        <v>32746.799999999999</v>
      </c>
      <c r="AJ51" s="19">
        <v>43689.48</v>
      </c>
      <c r="AK51" s="19">
        <v>24137.41</v>
      </c>
      <c r="AL51" s="19">
        <v>14298.44</v>
      </c>
      <c r="AM51" s="19">
        <v>23899.16</v>
      </c>
      <c r="AN51" s="19">
        <v>24529.59</v>
      </c>
      <c r="AO51" s="19">
        <v>33495.56</v>
      </c>
      <c r="AP51" s="19">
        <v>22092.98</v>
      </c>
      <c r="AQ51" s="19">
        <v>29165.77</v>
      </c>
      <c r="AR51" s="19">
        <v>30744.16</v>
      </c>
      <c r="AS51" s="19">
        <v>14105.74</v>
      </c>
      <c r="AT51" s="19">
        <v>13451.74</v>
      </c>
      <c r="AU51" s="19">
        <v>30543.16</v>
      </c>
      <c r="AV51" s="19">
        <v>15480.13</v>
      </c>
      <c r="AW51" s="19">
        <v>25618.74</v>
      </c>
      <c r="AX51" s="19">
        <v>25460.18</v>
      </c>
      <c r="AY51" s="19">
        <v>10930.17</v>
      </c>
      <c r="AZ51" s="19">
        <v>41641.599999999999</v>
      </c>
      <c r="BA51" s="19">
        <v>41205.769999999997</v>
      </c>
      <c r="BB51" s="19">
        <v>15587.46</v>
      </c>
      <c r="BC51" s="19">
        <v>20354.79</v>
      </c>
      <c r="BD51" s="19">
        <v>25097.22</v>
      </c>
      <c r="BE51" s="19">
        <v>5456</v>
      </c>
      <c r="BF51" s="224">
        <v>1689.3</v>
      </c>
      <c r="BG51" s="224">
        <v>15222.76</v>
      </c>
      <c r="BH51" s="17"/>
      <c r="BI51" s="17"/>
      <c r="BJ51" s="17"/>
      <c r="BK51" s="17"/>
    </row>
    <row r="52" spans="1:63" s="19" customFormat="1" ht="11.25" hidden="1" outlineLevel="1" x14ac:dyDescent="0.2">
      <c r="A52" s="28"/>
      <c r="B52" s="32"/>
      <c r="BF52" s="224"/>
      <c r="BG52" s="224"/>
      <c r="BH52" s="17"/>
      <c r="BI52" s="17"/>
      <c r="BJ52" s="17"/>
      <c r="BK52" s="17"/>
    </row>
    <row r="53" spans="1:63" hidden="1" outlineLevel="1" x14ac:dyDescent="0.25">
      <c r="A53" s="49" t="s">
        <v>28</v>
      </c>
      <c r="B53" s="50"/>
      <c r="AA53" s="56"/>
      <c r="AB53" s="56"/>
      <c r="BH53" s="17"/>
      <c r="BI53" s="17"/>
      <c r="BJ53" s="17"/>
      <c r="BK53" s="17"/>
    </row>
    <row r="54" spans="1:63" hidden="1" outlineLevel="1" x14ac:dyDescent="0.25">
      <c r="A54" s="16" t="s">
        <v>29</v>
      </c>
      <c r="AA54" s="56"/>
      <c r="AB54" s="56"/>
      <c r="BH54" s="17"/>
      <c r="BI54" s="17"/>
      <c r="BJ54" s="17"/>
      <c r="BK54" s="17"/>
    </row>
    <row r="55" spans="1:63" s="19" customFormat="1" ht="11.25" hidden="1" outlineLevel="1" x14ac:dyDescent="0.2">
      <c r="A55" s="28" t="s">
        <v>630</v>
      </c>
      <c r="B55" s="32"/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f>'FIA Only'!T55+Sphere!C55</f>
        <v>0</v>
      </c>
      <c r="U55" s="19">
        <f>'FIA Only'!U55+Sphere!D55</f>
        <v>0</v>
      </c>
      <c r="V55" s="19">
        <f>'FIA Only'!V55+Sphere!E55</f>
        <v>0</v>
      </c>
      <c r="W55" s="19">
        <f>'FIA Only'!W55+Sphere!F55</f>
        <v>0</v>
      </c>
      <c r="X55" s="19">
        <f>'FIA Only'!X55+Sphere!G55</f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224">
        <v>0</v>
      </c>
      <c r="BG55" s="224">
        <v>0</v>
      </c>
      <c r="BH55" s="17"/>
      <c r="BI55" s="17"/>
      <c r="BJ55" s="17"/>
      <c r="BK55" s="17"/>
    </row>
    <row r="56" spans="1:63" s="19" customFormat="1" ht="11.25" hidden="1" outlineLevel="1" x14ac:dyDescent="0.2">
      <c r="A56" s="115">
        <v>0</v>
      </c>
      <c r="B56" s="32"/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f>'FIA Only'!T56+Sphere!C56</f>
        <v>0</v>
      </c>
      <c r="U56" s="19">
        <f>'FIA Only'!U56+Sphere!D56</f>
        <v>0</v>
      </c>
      <c r="V56" s="19">
        <f>'FIA Only'!V56+Sphere!E56</f>
        <v>0</v>
      </c>
      <c r="W56" s="19">
        <f>'FIA Only'!W56+Sphere!F56</f>
        <v>0</v>
      </c>
      <c r="X56" s="19">
        <f>'FIA Only'!X56+Sphere!G56</f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224">
        <v>0</v>
      </c>
      <c r="BG56" s="224">
        <v>0</v>
      </c>
      <c r="BH56" s="17"/>
      <c r="BI56" s="17"/>
      <c r="BJ56" s="17"/>
      <c r="BK56" s="17"/>
    </row>
    <row r="57" spans="1:63" s="19" customFormat="1" ht="11.25" hidden="1" outlineLevel="1" x14ac:dyDescent="0.2">
      <c r="A57" s="28" t="s">
        <v>631</v>
      </c>
      <c r="B57" s="32"/>
      <c r="C57" s="19">
        <v>0</v>
      </c>
      <c r="D57" s="19">
        <v>2674.75</v>
      </c>
      <c r="E57" s="19">
        <v>1111.8</v>
      </c>
      <c r="F57" s="19">
        <v>2255.54</v>
      </c>
      <c r="G57" s="19">
        <v>2153.9299999999998</v>
      </c>
      <c r="H57" s="19">
        <v>3352.53</v>
      </c>
      <c r="I57" s="19">
        <v>1064.04</v>
      </c>
      <c r="J57" s="19">
        <v>3889.56</v>
      </c>
      <c r="K57" s="19">
        <v>1549.27</v>
      </c>
      <c r="L57" s="19">
        <v>2825.72</v>
      </c>
      <c r="M57" s="19">
        <v>3250.55</v>
      </c>
      <c r="N57" s="19">
        <v>1137.26</v>
      </c>
      <c r="O57" s="19">
        <v>1074.01</v>
      </c>
      <c r="P57" s="19">
        <v>1989.96</v>
      </c>
      <c r="Q57" s="19">
        <v>2645.67</v>
      </c>
      <c r="R57" s="19">
        <v>4115.29</v>
      </c>
      <c r="S57" s="19">
        <v>2332.17</v>
      </c>
      <c r="T57" s="19">
        <f>'FIA Only'!T57+Sphere!C57</f>
        <v>5063.6899999999996</v>
      </c>
      <c r="U57" s="19">
        <f>'FIA Only'!U57+Sphere!D57</f>
        <v>2549.58</v>
      </c>
      <c r="V57" s="19">
        <f>'FIA Only'!V57+Sphere!E57</f>
        <v>970.06000000000006</v>
      </c>
      <c r="W57" s="19">
        <f>'FIA Only'!W57+Sphere!F57</f>
        <v>5246.37</v>
      </c>
      <c r="X57" s="19">
        <f>'FIA Only'!X57+Sphere!G57</f>
        <v>9649.8700000000008</v>
      </c>
      <c r="Y57" s="19">
        <v>10934.64</v>
      </c>
      <c r="Z57" s="19">
        <v>7760.01</v>
      </c>
      <c r="AA57" s="19">
        <v>13226.51</v>
      </c>
      <c r="AB57" s="19">
        <v>8661.2999999999993</v>
      </c>
      <c r="AC57" s="19">
        <v>1685.59</v>
      </c>
      <c r="AD57" s="19">
        <v>1444.58</v>
      </c>
      <c r="AE57" s="19">
        <v>571.22</v>
      </c>
      <c r="AF57" s="19">
        <v>4037.39</v>
      </c>
      <c r="AG57" s="19">
        <v>2058.06</v>
      </c>
      <c r="AH57" s="19">
        <v>1433.1</v>
      </c>
      <c r="AI57" s="19">
        <v>4695.1000000000004</v>
      </c>
      <c r="AJ57" s="19">
        <v>1917.16</v>
      </c>
      <c r="AK57" s="19">
        <v>3287.21</v>
      </c>
      <c r="AL57" s="19">
        <v>6582.61</v>
      </c>
      <c r="AM57" s="19">
        <v>6141.44</v>
      </c>
      <c r="AN57" s="19">
        <v>4646.7</v>
      </c>
      <c r="AO57" s="19">
        <v>2689.05</v>
      </c>
      <c r="AP57" s="19">
        <v>5573.07</v>
      </c>
      <c r="AQ57" s="19">
        <v>1321.26</v>
      </c>
      <c r="AR57" s="19">
        <v>3030.56</v>
      </c>
      <c r="AS57" s="19">
        <v>1154.92</v>
      </c>
      <c r="AT57" s="19">
        <v>1367.48</v>
      </c>
      <c r="AU57" s="19">
        <v>3438.84</v>
      </c>
      <c r="AV57" s="19">
        <v>2546.08</v>
      </c>
      <c r="AW57" s="19">
        <v>4870.8999999999996</v>
      </c>
      <c r="AX57" s="19">
        <v>2145.73</v>
      </c>
      <c r="AY57" s="19">
        <v>3267.25</v>
      </c>
      <c r="AZ57" s="19">
        <v>3272.6</v>
      </c>
      <c r="BA57" s="19">
        <v>3570.03</v>
      </c>
      <c r="BB57" s="19">
        <v>2052.85</v>
      </c>
      <c r="BC57" s="19">
        <v>2043.48</v>
      </c>
      <c r="BD57" s="19">
        <v>23113.42</v>
      </c>
      <c r="BE57" s="19">
        <v>13699.42</v>
      </c>
      <c r="BF57" s="224">
        <v>17805.32</v>
      </c>
      <c r="BG57" s="224">
        <v>27283.75</v>
      </c>
      <c r="BH57" s="17"/>
      <c r="BI57" s="17"/>
      <c r="BJ57" s="17"/>
      <c r="BK57" s="17"/>
    </row>
    <row r="58" spans="1:63" s="19" customFormat="1" ht="11.25" hidden="1" outlineLevel="1" x14ac:dyDescent="0.2">
      <c r="A58" s="28" t="s">
        <v>632</v>
      </c>
      <c r="B58" s="32"/>
      <c r="C58" s="19">
        <v>0</v>
      </c>
      <c r="D58" s="19">
        <v>18837.439999999999</v>
      </c>
      <c r="E58" s="19">
        <v>16971.87</v>
      </c>
      <c r="F58" s="19">
        <v>10332.879999999999</v>
      </c>
      <c r="G58" s="19">
        <v>17909.650000000001</v>
      </c>
      <c r="H58" s="19">
        <v>13226.49</v>
      </c>
      <c r="I58" s="19">
        <v>18868.98</v>
      </c>
      <c r="J58" s="19">
        <v>26045.13</v>
      </c>
      <c r="K58" s="19">
        <v>23156.67</v>
      </c>
      <c r="L58" s="19">
        <v>15989.07</v>
      </c>
      <c r="M58" s="19">
        <v>29268.959999999999</v>
      </c>
      <c r="N58" s="19">
        <v>30294.25</v>
      </c>
      <c r="O58" s="19">
        <v>31302.37</v>
      </c>
      <c r="P58" s="19">
        <v>25753.54</v>
      </c>
      <c r="Q58" s="19">
        <v>20742.009999999998</v>
      </c>
      <c r="R58" s="19">
        <v>47685.62</v>
      </c>
      <c r="S58" s="19">
        <v>23242.71</v>
      </c>
      <c r="T58" s="19">
        <f>'FIA Only'!T58+Sphere!C58</f>
        <v>25184.9</v>
      </c>
      <c r="U58" s="19">
        <f>'FIA Only'!U58+Sphere!D58</f>
        <v>19037.009999999998</v>
      </c>
      <c r="V58" s="19">
        <f>'FIA Only'!V58+Sphere!E58</f>
        <v>4095.37</v>
      </c>
      <c r="W58" s="19">
        <f>'FIA Only'!W58+Sphere!F58</f>
        <v>7979.77</v>
      </c>
      <c r="X58" s="19">
        <f>'FIA Only'!X58+Sphere!G58</f>
        <v>10141.219999999999</v>
      </c>
      <c r="Y58" s="19">
        <v>13842.85</v>
      </c>
      <c r="Z58" s="19">
        <v>11209.55</v>
      </c>
      <c r="AA58" s="19">
        <v>15806.61</v>
      </c>
      <c r="AB58" s="19">
        <v>10459.33</v>
      </c>
      <c r="AC58" s="19">
        <v>6193.96</v>
      </c>
      <c r="AD58" s="19">
        <v>10091.85</v>
      </c>
      <c r="AE58" s="19">
        <v>5148.28</v>
      </c>
      <c r="AF58" s="19">
        <v>2992.99</v>
      </c>
      <c r="AG58" s="19">
        <v>5535.59</v>
      </c>
      <c r="AH58" s="19">
        <v>3991.25</v>
      </c>
      <c r="AI58" s="19">
        <v>10778.15</v>
      </c>
      <c r="AJ58" s="19">
        <v>12213.8</v>
      </c>
      <c r="AK58" s="19">
        <v>6382.8</v>
      </c>
      <c r="AL58" s="19">
        <v>6370.64</v>
      </c>
      <c r="AM58" s="19">
        <v>6608.4</v>
      </c>
      <c r="AN58" s="19">
        <v>7843.83</v>
      </c>
      <c r="AO58" s="19">
        <v>6064.59</v>
      </c>
      <c r="AP58" s="19">
        <v>8743.67</v>
      </c>
      <c r="AQ58" s="19">
        <v>7349.28</v>
      </c>
      <c r="AR58" s="19">
        <v>4253.3500000000004</v>
      </c>
      <c r="AS58" s="19">
        <v>5434.81</v>
      </c>
      <c r="AT58" s="19">
        <v>3062.05</v>
      </c>
      <c r="AU58" s="19">
        <v>6048.95</v>
      </c>
      <c r="AV58" s="19">
        <v>4138.9799999999996</v>
      </c>
      <c r="AW58" s="19">
        <v>5065.66</v>
      </c>
      <c r="AX58" s="19">
        <v>3461.81</v>
      </c>
      <c r="AY58" s="19">
        <v>4394.42</v>
      </c>
      <c r="AZ58" s="19">
        <v>5056.8</v>
      </c>
      <c r="BA58" s="19">
        <v>5305.88</v>
      </c>
      <c r="BB58" s="19">
        <v>7812.13</v>
      </c>
      <c r="BC58" s="19">
        <v>5007.2700000000004</v>
      </c>
      <c r="BD58" s="19">
        <v>6932.97</v>
      </c>
      <c r="BE58" s="19">
        <v>2891.49</v>
      </c>
      <c r="BF58" s="224">
        <v>19198.37</v>
      </c>
      <c r="BG58" s="224">
        <v>21407.77</v>
      </c>
      <c r="BH58" s="17"/>
      <c r="BI58" s="17"/>
      <c r="BJ58" s="17"/>
      <c r="BK58" s="17"/>
    </row>
    <row r="59" spans="1:63" s="19" customFormat="1" ht="11.25" hidden="1" outlineLevel="1" x14ac:dyDescent="0.2">
      <c r="A59" s="28" t="s">
        <v>633</v>
      </c>
      <c r="B59" s="32"/>
      <c r="C59" s="19">
        <v>0</v>
      </c>
      <c r="D59" s="19">
        <v>518.97</v>
      </c>
      <c r="E59" s="19">
        <v>2846.03</v>
      </c>
      <c r="F59" s="19">
        <v>71.540000000000006</v>
      </c>
      <c r="G59" s="19">
        <v>2424.42</v>
      </c>
      <c r="H59" s="19">
        <v>3552.92</v>
      </c>
      <c r="I59" s="19">
        <v>7685.97</v>
      </c>
      <c r="J59" s="19">
        <v>12486.02</v>
      </c>
      <c r="K59" s="19">
        <v>19002.05</v>
      </c>
      <c r="L59" s="19">
        <v>20654.900000000001</v>
      </c>
      <c r="M59" s="19">
        <v>34837.53</v>
      </c>
      <c r="N59" s="19">
        <v>17065.490000000002</v>
      </c>
      <c r="O59" s="19">
        <v>14948.68</v>
      </c>
      <c r="P59" s="19">
        <v>20852.63</v>
      </c>
      <c r="Q59" s="19">
        <v>24924.37</v>
      </c>
      <c r="R59" s="19">
        <v>31388.63</v>
      </c>
      <c r="S59" s="19">
        <v>29799.01</v>
      </c>
      <c r="T59" s="19">
        <f>'FIA Only'!T59+Sphere!C59</f>
        <v>36558.18</v>
      </c>
      <c r="U59" s="19">
        <f>'FIA Only'!U59+Sphere!D59</f>
        <v>20668.25</v>
      </c>
      <c r="V59" s="19">
        <f>'FIA Only'!V59+Sphere!E59</f>
        <v>8683.33</v>
      </c>
      <c r="W59" s="19">
        <f>'FIA Only'!W59+Sphere!F59</f>
        <v>27110.05</v>
      </c>
      <c r="X59" s="19">
        <f>'FIA Only'!X59+Sphere!G59</f>
        <v>49138.93</v>
      </c>
      <c r="Y59" s="19">
        <v>30768.02</v>
      </c>
      <c r="Z59" s="19">
        <v>15633.99</v>
      </c>
      <c r="AA59" s="19">
        <v>30925.25</v>
      </c>
      <c r="AB59" s="19">
        <v>23468.6</v>
      </c>
      <c r="AC59" s="19">
        <v>10394.85</v>
      </c>
      <c r="AD59" s="19">
        <v>16155.76</v>
      </c>
      <c r="AE59" s="19">
        <v>4943.5</v>
      </c>
      <c r="AF59" s="19">
        <v>6473.67</v>
      </c>
      <c r="AG59" s="19">
        <v>2976.29</v>
      </c>
      <c r="AH59" s="19">
        <v>7231.81</v>
      </c>
      <c r="AI59" s="19">
        <v>14932.11</v>
      </c>
      <c r="AJ59" s="19">
        <v>9700.85</v>
      </c>
      <c r="AK59" s="19">
        <v>6598.93</v>
      </c>
      <c r="AL59" s="19">
        <v>4237.6099999999997</v>
      </c>
      <c r="AM59" s="19">
        <v>9454.84</v>
      </c>
      <c r="AN59" s="19">
        <v>8343.01</v>
      </c>
      <c r="AO59" s="19">
        <v>6632.22</v>
      </c>
      <c r="AP59" s="19">
        <v>5191.75</v>
      </c>
      <c r="AQ59" s="19">
        <v>2695.43</v>
      </c>
      <c r="AR59" s="19">
        <v>5425.12</v>
      </c>
      <c r="AS59" s="19">
        <v>5638.44</v>
      </c>
      <c r="AT59" s="19">
        <v>2983.63</v>
      </c>
      <c r="AU59" s="19">
        <v>9112.34</v>
      </c>
      <c r="AV59" s="19">
        <v>6624.94</v>
      </c>
      <c r="AW59" s="19">
        <v>2878.45</v>
      </c>
      <c r="AX59" s="19">
        <v>7162.7</v>
      </c>
      <c r="AY59" s="19">
        <v>4206.67</v>
      </c>
      <c r="AZ59" s="19">
        <v>6260.36</v>
      </c>
      <c r="BA59" s="19">
        <v>11203.53</v>
      </c>
      <c r="BB59" s="19">
        <v>6284.99</v>
      </c>
      <c r="BC59" s="19">
        <v>6000.76</v>
      </c>
      <c r="BD59" s="19">
        <v>15014.09</v>
      </c>
      <c r="BE59" s="19">
        <v>7056.04</v>
      </c>
      <c r="BF59" s="224">
        <v>12436.79</v>
      </c>
      <c r="BG59" s="224">
        <v>13314.76</v>
      </c>
      <c r="BH59" s="17"/>
      <c r="BI59" s="17"/>
      <c r="BJ59" s="17"/>
      <c r="BK59" s="17"/>
    </row>
    <row r="60" spans="1:63" s="19" customFormat="1" ht="11.25" hidden="1" outlineLevel="1" x14ac:dyDescent="0.2">
      <c r="A60" s="28" t="s">
        <v>634</v>
      </c>
      <c r="B60" s="32"/>
      <c r="C60" s="19">
        <v>0</v>
      </c>
      <c r="D60" s="19">
        <v>5257.19</v>
      </c>
      <c r="E60" s="19">
        <v>4207.03</v>
      </c>
      <c r="F60" s="19">
        <v>1710.97</v>
      </c>
      <c r="G60" s="19">
        <v>4411.7</v>
      </c>
      <c r="H60" s="19">
        <v>5451.61</v>
      </c>
      <c r="I60" s="19">
        <v>2025.19</v>
      </c>
      <c r="J60" s="19">
        <v>8165.41</v>
      </c>
      <c r="K60" s="19">
        <v>10412.14</v>
      </c>
      <c r="L60" s="19">
        <v>4111.8100000000004</v>
      </c>
      <c r="M60" s="19">
        <v>12567.17</v>
      </c>
      <c r="N60" s="19">
        <v>5323.83</v>
      </c>
      <c r="O60" s="19">
        <v>2656</v>
      </c>
      <c r="P60" s="19">
        <v>14631.88</v>
      </c>
      <c r="Q60" s="19">
        <v>3225.59</v>
      </c>
      <c r="R60" s="19">
        <v>7225.23</v>
      </c>
      <c r="S60" s="19">
        <v>10753.56</v>
      </c>
      <c r="T60" s="19">
        <f>'FIA Only'!T60+Sphere!C60</f>
        <v>11535.58</v>
      </c>
      <c r="U60" s="19">
        <f>'FIA Only'!U60+Sphere!D60</f>
        <v>11952.14</v>
      </c>
      <c r="V60" s="19">
        <f>'FIA Only'!V60+Sphere!E60</f>
        <v>4742.5199999999995</v>
      </c>
      <c r="W60" s="19">
        <f>'FIA Only'!W60+Sphere!F60</f>
        <v>24682.52</v>
      </c>
      <c r="X60" s="19">
        <f>'FIA Only'!X60+Sphere!G60</f>
        <v>15896.83</v>
      </c>
      <c r="Y60" s="19">
        <v>14580.51</v>
      </c>
      <c r="Z60" s="19">
        <v>21666.58</v>
      </c>
      <c r="AA60" s="19">
        <v>16208.96</v>
      </c>
      <c r="AB60" s="19">
        <v>11590.43</v>
      </c>
      <c r="AC60" s="19">
        <v>8063.29</v>
      </c>
      <c r="AD60" s="19">
        <v>15438.39</v>
      </c>
      <c r="AE60" s="19">
        <v>12399.76</v>
      </c>
      <c r="AF60" s="19">
        <v>9791.34</v>
      </c>
      <c r="AG60" s="19">
        <v>13393.81</v>
      </c>
      <c r="AH60" s="19">
        <v>8743.09</v>
      </c>
      <c r="AI60" s="19">
        <v>19132.150000000001</v>
      </c>
      <c r="AJ60" s="19">
        <v>16678.689999999999</v>
      </c>
      <c r="AK60" s="19">
        <v>4116.03</v>
      </c>
      <c r="AL60" s="19">
        <v>6526.2</v>
      </c>
      <c r="AM60" s="19">
        <v>12073.66</v>
      </c>
      <c r="AN60" s="19">
        <v>15033.02</v>
      </c>
      <c r="AO60" s="19">
        <v>10623.03</v>
      </c>
      <c r="AP60" s="19">
        <v>10075.84</v>
      </c>
      <c r="AQ60" s="19">
        <v>12404.48</v>
      </c>
      <c r="AR60" s="19">
        <v>10525.39</v>
      </c>
      <c r="AS60" s="19">
        <v>3862.73</v>
      </c>
      <c r="AT60" s="19">
        <v>9565.51</v>
      </c>
      <c r="AU60" s="19">
        <v>13897.59</v>
      </c>
      <c r="AV60" s="19">
        <v>13316.06</v>
      </c>
      <c r="AW60" s="19">
        <v>11789.7</v>
      </c>
      <c r="AX60" s="19">
        <v>9500.48</v>
      </c>
      <c r="AY60" s="19">
        <v>7147.93</v>
      </c>
      <c r="AZ60" s="19">
        <v>13833.52</v>
      </c>
      <c r="BA60" s="19">
        <v>18806.3</v>
      </c>
      <c r="BB60" s="19">
        <v>13133.05</v>
      </c>
      <c r="BC60" s="19">
        <v>11051.41</v>
      </c>
      <c r="BD60" s="19">
        <v>11236.75</v>
      </c>
      <c r="BE60" s="19">
        <v>8090.31</v>
      </c>
      <c r="BF60" s="224">
        <v>8416.9599999999991</v>
      </c>
      <c r="BG60" s="224">
        <v>11613.9</v>
      </c>
      <c r="BH60" s="17"/>
      <c r="BI60" s="17"/>
      <c r="BJ60" s="17"/>
      <c r="BK60" s="17"/>
    </row>
    <row r="61" spans="1:63" s="19" customFormat="1" ht="11.25" hidden="1" outlineLevel="1" x14ac:dyDescent="0.2">
      <c r="A61" s="28" t="s">
        <v>635</v>
      </c>
      <c r="B61" s="32"/>
      <c r="C61" s="19">
        <v>0</v>
      </c>
      <c r="D61" s="19">
        <v>9469.99</v>
      </c>
      <c r="E61" s="19">
        <v>13281.1</v>
      </c>
      <c r="F61" s="19">
        <v>4996.1099999999997</v>
      </c>
      <c r="G61" s="19">
        <v>2921.09</v>
      </c>
      <c r="H61" s="19">
        <v>8605.01</v>
      </c>
      <c r="I61" s="19">
        <v>9168.39</v>
      </c>
      <c r="J61" s="19">
        <v>13545.11</v>
      </c>
      <c r="K61" s="19">
        <v>21134.02</v>
      </c>
      <c r="L61" s="19">
        <v>41545.5</v>
      </c>
      <c r="M61" s="19">
        <v>59417.41</v>
      </c>
      <c r="N61" s="19">
        <v>27154.21</v>
      </c>
      <c r="O61" s="19">
        <v>30040.28</v>
      </c>
      <c r="P61" s="19">
        <v>38742.39</v>
      </c>
      <c r="Q61" s="19">
        <v>4062.53</v>
      </c>
      <c r="R61" s="19">
        <v>17500.64</v>
      </c>
      <c r="S61" s="19">
        <v>19965.97</v>
      </c>
      <c r="T61" s="19">
        <f>'FIA Only'!T61+Sphere!C61</f>
        <v>12265.93</v>
      </c>
      <c r="U61" s="19">
        <f>'FIA Only'!U61+Sphere!D61</f>
        <v>17414.439999999999</v>
      </c>
      <c r="V61" s="19">
        <f>'FIA Only'!V61+Sphere!E61</f>
        <v>5085.5600000000004</v>
      </c>
      <c r="W61" s="19">
        <f>'FIA Only'!W61+Sphere!F61</f>
        <v>13902.14</v>
      </c>
      <c r="X61" s="19">
        <f>'FIA Only'!X61+Sphere!G61</f>
        <v>16855.259999999998</v>
      </c>
      <c r="Y61" s="19">
        <v>22978.19</v>
      </c>
      <c r="Z61" s="19">
        <v>16828.22</v>
      </c>
      <c r="AA61" s="19">
        <v>9725.4</v>
      </c>
      <c r="AB61" s="19">
        <v>15782.27</v>
      </c>
      <c r="AC61" s="19">
        <v>13633.36</v>
      </c>
      <c r="AD61" s="19">
        <v>17829.64</v>
      </c>
      <c r="AE61" s="19">
        <v>29147.61</v>
      </c>
      <c r="AF61" s="19">
        <v>19548.75</v>
      </c>
      <c r="AG61" s="19">
        <v>15223.8</v>
      </c>
      <c r="AH61" s="19">
        <v>17078.73</v>
      </c>
      <c r="AI61" s="19">
        <v>13803.31</v>
      </c>
      <c r="AJ61" s="19">
        <v>26586.14</v>
      </c>
      <c r="AK61" s="19">
        <v>27919.919999999998</v>
      </c>
      <c r="AL61" s="19">
        <v>9533.98</v>
      </c>
      <c r="AM61" s="19">
        <v>14936.37</v>
      </c>
      <c r="AN61" s="19">
        <v>24129.35</v>
      </c>
      <c r="AO61" s="19">
        <v>22739.24</v>
      </c>
      <c r="AP61" s="19">
        <v>26351.38</v>
      </c>
      <c r="AQ61" s="19">
        <v>10718.3</v>
      </c>
      <c r="AR61" s="19">
        <v>18303.29</v>
      </c>
      <c r="AS61" s="19">
        <v>10357.48</v>
      </c>
      <c r="AT61" s="19">
        <v>27855.63</v>
      </c>
      <c r="AU61" s="19">
        <v>18317.61</v>
      </c>
      <c r="AV61" s="19">
        <v>14929.99</v>
      </c>
      <c r="AW61" s="19">
        <v>21393.89</v>
      </c>
      <c r="AX61" s="19">
        <v>7061.94</v>
      </c>
      <c r="AY61" s="19">
        <v>24853.68</v>
      </c>
      <c r="AZ61" s="19">
        <v>23249.18</v>
      </c>
      <c r="BA61" s="19">
        <v>35767.660000000003</v>
      </c>
      <c r="BB61" s="19">
        <v>12040.13</v>
      </c>
      <c r="BC61" s="19">
        <v>5708.92</v>
      </c>
      <c r="BD61" s="19">
        <v>24897.37</v>
      </c>
      <c r="BE61" s="19">
        <v>13555.18</v>
      </c>
      <c r="BF61" s="224">
        <v>21078.41</v>
      </c>
      <c r="BG61" s="224">
        <v>36040.36</v>
      </c>
      <c r="BH61" s="17"/>
      <c r="BI61" s="17"/>
      <c r="BJ61" s="17"/>
      <c r="BK61" s="17"/>
    </row>
    <row r="62" spans="1:63" s="19" customFormat="1" ht="11.25" hidden="1" outlineLevel="1" x14ac:dyDescent="0.2">
      <c r="A62" s="28" t="s">
        <v>636</v>
      </c>
      <c r="B62" s="32"/>
      <c r="C62" s="19">
        <v>0</v>
      </c>
      <c r="D62" s="19">
        <v>2085.48</v>
      </c>
      <c r="E62" s="19">
        <v>0</v>
      </c>
      <c r="F62" s="19">
        <v>0</v>
      </c>
      <c r="G62" s="19">
        <v>0</v>
      </c>
      <c r="H62" s="19">
        <v>182.91</v>
      </c>
      <c r="I62" s="19">
        <v>1430.97</v>
      </c>
      <c r="J62" s="19">
        <v>2967.06</v>
      </c>
      <c r="K62" s="19">
        <v>1218.44</v>
      </c>
      <c r="L62" s="19">
        <v>5739.71</v>
      </c>
      <c r="M62" s="19">
        <v>2600</v>
      </c>
      <c r="N62" s="19">
        <v>5301.22</v>
      </c>
      <c r="O62" s="19">
        <v>124.69</v>
      </c>
      <c r="P62" s="19">
        <v>579.75</v>
      </c>
      <c r="Q62" s="19">
        <v>0</v>
      </c>
      <c r="R62" s="19">
        <v>4403.43</v>
      </c>
      <c r="S62" s="19">
        <v>5465.84</v>
      </c>
      <c r="T62" s="19">
        <f>'FIA Only'!T62+Sphere!C62</f>
        <v>2531.85</v>
      </c>
      <c r="U62" s="19">
        <f>'FIA Only'!U62+Sphere!D62</f>
        <v>7381.0400000000009</v>
      </c>
      <c r="V62" s="19">
        <f>'FIA Only'!V62+Sphere!E62</f>
        <v>3112.21</v>
      </c>
      <c r="W62" s="19">
        <f>'FIA Only'!W62+Sphere!F62</f>
        <v>18684.2</v>
      </c>
      <c r="X62" s="19">
        <f>'FIA Only'!X62+Sphere!G62</f>
        <v>25876.639999999999</v>
      </c>
      <c r="Y62" s="19">
        <v>20433.21</v>
      </c>
      <c r="Z62" s="19">
        <v>16958.490000000002</v>
      </c>
      <c r="AA62" s="19">
        <v>34076.01</v>
      </c>
      <c r="AB62" s="19">
        <v>22449.42</v>
      </c>
      <c r="AC62" s="19">
        <v>14436.31</v>
      </c>
      <c r="AD62" s="19">
        <v>5290.99</v>
      </c>
      <c r="AE62" s="19">
        <v>19255.03</v>
      </c>
      <c r="AF62" s="19">
        <v>30147.919999999998</v>
      </c>
      <c r="AG62" s="19">
        <v>14992.99</v>
      </c>
      <c r="AH62" s="19">
        <v>13173.38</v>
      </c>
      <c r="AI62" s="19">
        <v>46077.79</v>
      </c>
      <c r="AJ62" s="19">
        <v>35372.46</v>
      </c>
      <c r="AK62" s="19">
        <v>38414.879999999997</v>
      </c>
      <c r="AL62" s="19">
        <v>18420.68</v>
      </c>
      <c r="AM62" s="19">
        <v>23061.200000000001</v>
      </c>
      <c r="AN62" s="19">
        <v>20808.009999999998</v>
      </c>
      <c r="AO62" s="19">
        <v>23362.01</v>
      </c>
      <c r="AP62" s="19">
        <v>23451</v>
      </c>
      <c r="AQ62" s="19">
        <v>21239.1</v>
      </c>
      <c r="AR62" s="19">
        <v>18198.740000000002</v>
      </c>
      <c r="AS62" s="19">
        <v>14406.04</v>
      </c>
      <c r="AT62" s="19">
        <v>11777.84</v>
      </c>
      <c r="AU62" s="19">
        <v>27643.23</v>
      </c>
      <c r="AV62" s="19">
        <v>18066.560000000001</v>
      </c>
      <c r="AW62" s="19">
        <v>13980.01</v>
      </c>
      <c r="AX62" s="19">
        <v>9831.77</v>
      </c>
      <c r="AY62" s="19">
        <v>12052.92</v>
      </c>
      <c r="AZ62" s="19">
        <v>16106.72</v>
      </c>
      <c r="BA62" s="19">
        <v>22778.48</v>
      </c>
      <c r="BB62" s="19">
        <v>8391.58</v>
      </c>
      <c r="BC62" s="19">
        <v>14287.32</v>
      </c>
      <c r="BD62" s="19">
        <v>53867.26</v>
      </c>
      <c r="BE62" s="19">
        <v>50020.89</v>
      </c>
      <c r="BF62" s="224">
        <v>49394.43</v>
      </c>
      <c r="BG62" s="224">
        <v>58356.480000000003</v>
      </c>
      <c r="BH62" s="17"/>
      <c r="BI62" s="17"/>
      <c r="BJ62" s="17"/>
      <c r="BK62" s="17"/>
    </row>
    <row r="63" spans="1:63" s="19" customFormat="1" ht="11.25" hidden="1" outlineLevel="1" x14ac:dyDescent="0.2">
      <c r="A63" s="28" t="s">
        <v>637</v>
      </c>
      <c r="B63" s="32"/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249.04</v>
      </c>
      <c r="L63" s="19">
        <v>55.98</v>
      </c>
      <c r="M63" s="19">
        <v>3816.67</v>
      </c>
      <c r="N63" s="19">
        <v>6381.49</v>
      </c>
      <c r="O63" s="19">
        <v>0</v>
      </c>
      <c r="P63" s="19">
        <v>0</v>
      </c>
      <c r="Q63" s="19">
        <v>0</v>
      </c>
      <c r="R63" s="19">
        <v>5240.3500000000004</v>
      </c>
      <c r="S63" s="19">
        <v>0</v>
      </c>
      <c r="T63" s="19">
        <f>'FIA Only'!T63+Sphere!C63</f>
        <v>3408.71</v>
      </c>
      <c r="U63" s="19">
        <f>'FIA Only'!U63+Sphere!D63</f>
        <v>3411.33</v>
      </c>
      <c r="V63" s="19">
        <f>'FIA Only'!V63+Sphere!E63</f>
        <v>3498.67</v>
      </c>
      <c r="W63" s="19">
        <f>'FIA Only'!W63+Sphere!F63</f>
        <v>24054.880000000001</v>
      </c>
      <c r="X63" s="19">
        <f>'FIA Only'!X63+Sphere!G63</f>
        <v>17079.900000000001</v>
      </c>
      <c r="Y63" s="19">
        <v>9738.39</v>
      </c>
      <c r="Z63" s="19">
        <v>11150.04</v>
      </c>
      <c r="AA63" s="19">
        <v>14497.35</v>
      </c>
      <c r="AB63" s="19">
        <v>3050.72</v>
      </c>
      <c r="AC63" s="19">
        <v>6628.91</v>
      </c>
      <c r="AD63" s="19">
        <v>9397.34</v>
      </c>
      <c r="AE63" s="19">
        <v>3451.65</v>
      </c>
      <c r="AF63" s="19">
        <v>14741.28</v>
      </c>
      <c r="AG63" s="19">
        <v>2945.68</v>
      </c>
      <c r="AH63" s="19">
        <v>4749.01</v>
      </c>
      <c r="AI63" s="19">
        <v>30749.78</v>
      </c>
      <c r="AJ63" s="19">
        <v>19936.53</v>
      </c>
      <c r="AK63" s="19">
        <v>8391.59</v>
      </c>
      <c r="AL63" s="19">
        <v>14726.46</v>
      </c>
      <c r="AM63" s="19">
        <v>12312.57</v>
      </c>
      <c r="AN63" s="19">
        <v>16943.23</v>
      </c>
      <c r="AO63" s="19">
        <v>3223.74</v>
      </c>
      <c r="AP63" s="19">
        <v>17208.86</v>
      </c>
      <c r="AQ63" s="19">
        <v>10674.05</v>
      </c>
      <c r="AR63" s="19">
        <v>10897.91</v>
      </c>
      <c r="AS63" s="19">
        <v>10517.82</v>
      </c>
      <c r="AT63" s="19">
        <v>10967.9</v>
      </c>
      <c r="AU63" s="19">
        <v>9190.64</v>
      </c>
      <c r="AV63" s="19">
        <v>18154.36</v>
      </c>
      <c r="AW63" s="19">
        <v>23417.77</v>
      </c>
      <c r="AX63" s="19">
        <v>9495.68</v>
      </c>
      <c r="AY63" s="19">
        <v>9738.8700000000008</v>
      </c>
      <c r="AZ63" s="19">
        <v>7727.93</v>
      </c>
      <c r="BA63" s="19">
        <v>13609.04</v>
      </c>
      <c r="BB63" s="19">
        <v>14554.36</v>
      </c>
      <c r="BC63" s="19">
        <v>10529.49</v>
      </c>
      <c r="BD63" s="19">
        <v>40522.839999999997</v>
      </c>
      <c r="BE63" s="19">
        <v>9978.49</v>
      </c>
      <c r="BF63" s="224">
        <v>29838.13</v>
      </c>
      <c r="BG63" s="224">
        <v>32491.88</v>
      </c>
      <c r="BH63" s="17"/>
      <c r="BI63" s="17"/>
      <c r="BJ63" s="17"/>
      <c r="BK63" s="17"/>
    </row>
    <row r="64" spans="1:63" s="19" customFormat="1" ht="11.25" hidden="1" outlineLevel="1" x14ac:dyDescent="0.2">
      <c r="A64" s="28" t="s">
        <v>638</v>
      </c>
      <c r="B64" s="32"/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1371.95</v>
      </c>
      <c r="L64" s="19">
        <v>999.76</v>
      </c>
      <c r="M64" s="19">
        <v>1750</v>
      </c>
      <c r="N64" s="19">
        <v>7009.76</v>
      </c>
      <c r="O64" s="19">
        <v>0</v>
      </c>
      <c r="P64" s="19">
        <v>2080</v>
      </c>
      <c r="Q64" s="19">
        <v>0</v>
      </c>
      <c r="R64" s="19">
        <v>0</v>
      </c>
      <c r="S64" s="19">
        <v>2554.11</v>
      </c>
      <c r="T64" s="19">
        <f>'FIA Only'!T64+Sphere!C64</f>
        <v>1650</v>
      </c>
      <c r="U64" s="19">
        <f>'FIA Only'!U64+Sphere!D64</f>
        <v>3726.81</v>
      </c>
      <c r="V64" s="19">
        <f>'FIA Only'!V64+Sphere!E64</f>
        <v>1457.41</v>
      </c>
      <c r="W64" s="19">
        <f>'FIA Only'!W64+Sphere!F64</f>
        <v>36803.760000000002</v>
      </c>
      <c r="X64" s="19">
        <f>'FIA Only'!X64+Sphere!G64</f>
        <v>59197.32</v>
      </c>
      <c r="Y64" s="19">
        <v>29729.94</v>
      </c>
      <c r="Z64" s="19">
        <v>51397.63</v>
      </c>
      <c r="AA64" s="19">
        <v>68603.61</v>
      </c>
      <c r="AB64" s="19">
        <v>29912.73</v>
      </c>
      <c r="AC64" s="19">
        <v>31053.040000000001</v>
      </c>
      <c r="AD64" s="19">
        <v>14464.1</v>
      </c>
      <c r="AE64" s="19">
        <v>25601.1</v>
      </c>
      <c r="AF64" s="19">
        <v>32652.38</v>
      </c>
      <c r="AG64" s="19">
        <v>15302.18</v>
      </c>
      <c r="AH64" s="19">
        <v>18732.57</v>
      </c>
      <c r="AI64" s="19">
        <v>26503.52</v>
      </c>
      <c r="AJ64" s="19">
        <v>88940.81</v>
      </c>
      <c r="AK64" s="19">
        <v>36105.94</v>
      </c>
      <c r="AL64" s="19">
        <v>15632.75</v>
      </c>
      <c r="AM64" s="19">
        <v>34395.06</v>
      </c>
      <c r="AN64" s="19">
        <v>40771.72</v>
      </c>
      <c r="AO64" s="19">
        <v>53425.66</v>
      </c>
      <c r="AP64" s="19">
        <v>47368.12</v>
      </c>
      <c r="AQ64" s="19">
        <v>30148.59</v>
      </c>
      <c r="AR64" s="19">
        <v>44332.79</v>
      </c>
      <c r="AS64" s="19">
        <v>39362.43</v>
      </c>
      <c r="AT64" s="19">
        <v>38967.199999999997</v>
      </c>
      <c r="AU64" s="19">
        <v>52850.36</v>
      </c>
      <c r="AV64" s="19">
        <v>33251.53</v>
      </c>
      <c r="AW64" s="19">
        <v>54604.27</v>
      </c>
      <c r="AX64" s="19">
        <v>13393.42</v>
      </c>
      <c r="AY64" s="19">
        <v>34554.5</v>
      </c>
      <c r="AZ64" s="19">
        <v>30868.25</v>
      </c>
      <c r="BA64" s="19">
        <v>62179.18</v>
      </c>
      <c r="BB64" s="19">
        <v>35810.71</v>
      </c>
      <c r="BC64" s="19">
        <v>17055.36</v>
      </c>
      <c r="BD64" s="19">
        <v>54263.76</v>
      </c>
      <c r="BE64" s="19">
        <v>48953.52</v>
      </c>
      <c r="BF64" s="224">
        <v>59023.08</v>
      </c>
      <c r="BG64" s="224">
        <v>68776.98</v>
      </c>
      <c r="BH64" s="17"/>
      <c r="BI64" s="17"/>
      <c r="BJ64" s="17"/>
      <c r="BK64" s="17"/>
    </row>
    <row r="65" spans="1:63" s="19" customFormat="1" ht="11.25" hidden="1" outlineLevel="1" x14ac:dyDescent="0.2">
      <c r="A65" s="28" t="s">
        <v>639</v>
      </c>
      <c r="B65" s="32"/>
      <c r="C65" s="19">
        <v>0</v>
      </c>
      <c r="D65" s="19">
        <v>0</v>
      </c>
      <c r="E65" s="19">
        <v>0</v>
      </c>
      <c r="F65" s="19">
        <v>518.51</v>
      </c>
      <c r="G65" s="19">
        <v>222.99</v>
      </c>
      <c r="H65" s="19">
        <v>0</v>
      </c>
      <c r="I65" s="19">
        <v>0</v>
      </c>
      <c r="J65" s="19">
        <v>185.17</v>
      </c>
      <c r="K65" s="19">
        <v>0</v>
      </c>
      <c r="L65" s="19">
        <v>2072.4899999999998</v>
      </c>
      <c r="M65" s="19">
        <v>62.27</v>
      </c>
      <c r="N65" s="19">
        <v>0</v>
      </c>
      <c r="O65" s="19">
        <v>0</v>
      </c>
      <c r="P65" s="19">
        <v>5280.73</v>
      </c>
      <c r="Q65" s="19">
        <v>4368</v>
      </c>
      <c r="R65" s="19">
        <v>160.63999999999999</v>
      </c>
      <c r="S65" s="19">
        <v>534.03</v>
      </c>
      <c r="T65" s="19">
        <f>'FIA Only'!T65+Sphere!C65</f>
        <v>0</v>
      </c>
      <c r="U65" s="19">
        <f>'FIA Only'!U65+Sphere!D65</f>
        <v>0</v>
      </c>
      <c r="V65" s="19">
        <f>'FIA Only'!V65+Sphere!E65</f>
        <v>398.96</v>
      </c>
      <c r="W65" s="19">
        <f>'FIA Only'!W65+Sphere!F65</f>
        <v>21709.67</v>
      </c>
      <c r="X65" s="19">
        <f>'FIA Only'!X65+Sphere!G65</f>
        <v>62303.05</v>
      </c>
      <c r="Y65" s="19">
        <v>27308.79</v>
      </c>
      <c r="Z65" s="19">
        <v>40977.74</v>
      </c>
      <c r="AA65" s="19">
        <v>64009.22</v>
      </c>
      <c r="AB65" s="19">
        <v>47427.48</v>
      </c>
      <c r="AC65" s="19">
        <v>22908.31</v>
      </c>
      <c r="AD65" s="19">
        <v>39263.47</v>
      </c>
      <c r="AE65" s="19">
        <v>36246.980000000003</v>
      </c>
      <c r="AF65" s="19">
        <v>30861.62</v>
      </c>
      <c r="AG65" s="19">
        <v>39375.08</v>
      </c>
      <c r="AH65" s="19">
        <v>28671.45</v>
      </c>
      <c r="AI65" s="19">
        <v>46098.87</v>
      </c>
      <c r="AJ65" s="19">
        <v>65324.52</v>
      </c>
      <c r="AK65" s="19">
        <v>30123.4</v>
      </c>
      <c r="AL65" s="19">
        <v>53328.89</v>
      </c>
      <c r="AM65" s="19">
        <v>50220.35</v>
      </c>
      <c r="AN65" s="19">
        <v>50931.77</v>
      </c>
      <c r="AO65" s="19">
        <v>41069.19</v>
      </c>
      <c r="AP65" s="19">
        <v>49916.97</v>
      </c>
      <c r="AQ65" s="19">
        <v>20322.66</v>
      </c>
      <c r="AR65" s="19">
        <v>42294.78</v>
      </c>
      <c r="AS65" s="19">
        <v>27088.03</v>
      </c>
      <c r="AT65" s="19">
        <v>32520.74</v>
      </c>
      <c r="AU65" s="19">
        <v>59796.07</v>
      </c>
      <c r="AV65" s="19">
        <v>35203.47</v>
      </c>
      <c r="AW65" s="19">
        <v>42189.74</v>
      </c>
      <c r="AX65" s="19">
        <v>25002.97</v>
      </c>
      <c r="AY65" s="19">
        <v>21766.880000000001</v>
      </c>
      <c r="AZ65" s="19">
        <v>24990.29</v>
      </c>
      <c r="BA65" s="19">
        <v>84171.85</v>
      </c>
      <c r="BB65" s="19">
        <v>63898</v>
      </c>
      <c r="BC65" s="19">
        <v>25172.18</v>
      </c>
      <c r="BD65" s="19">
        <v>83432.47</v>
      </c>
      <c r="BE65" s="19">
        <v>95590.62</v>
      </c>
      <c r="BF65" s="224">
        <v>126537.9</v>
      </c>
      <c r="BG65" s="224">
        <v>128905.23</v>
      </c>
      <c r="BH65" s="17"/>
      <c r="BI65" s="17"/>
      <c r="BJ65" s="17"/>
      <c r="BK65" s="17"/>
    </row>
    <row r="66" spans="1:63" s="19" customFormat="1" ht="11.25" hidden="1" outlineLevel="1" x14ac:dyDescent="0.2">
      <c r="A66" s="28" t="s">
        <v>640</v>
      </c>
      <c r="B66" s="32"/>
      <c r="C66" s="19">
        <v>60.52</v>
      </c>
      <c r="D66" s="19">
        <v>75167.94</v>
      </c>
      <c r="E66" s="19">
        <v>83131.77</v>
      </c>
      <c r="F66" s="19">
        <v>61910.080000000002</v>
      </c>
      <c r="G66" s="19">
        <v>59729.52</v>
      </c>
      <c r="H66" s="19">
        <v>78822.460000000006</v>
      </c>
      <c r="I66" s="19">
        <v>81141.679999999993</v>
      </c>
      <c r="J66" s="19">
        <v>162915.29</v>
      </c>
      <c r="K66" s="19">
        <v>183235.24</v>
      </c>
      <c r="L66" s="19">
        <v>85426.74</v>
      </c>
      <c r="M66" s="19">
        <v>182959.65</v>
      </c>
      <c r="N66" s="19">
        <v>131545.82999999999</v>
      </c>
      <c r="O66" s="19">
        <v>84049.76</v>
      </c>
      <c r="P66" s="19">
        <v>155485.76999999999</v>
      </c>
      <c r="Q66" s="19">
        <v>171149.23</v>
      </c>
      <c r="R66" s="19">
        <v>310287.58</v>
      </c>
      <c r="S66" s="19">
        <v>239790.24</v>
      </c>
      <c r="T66" s="19">
        <f>'FIA Only'!T66+Sphere!C66</f>
        <v>285455.73</v>
      </c>
      <c r="U66" s="19">
        <f>'FIA Only'!U66+Sphere!D66</f>
        <v>121986.44</v>
      </c>
      <c r="V66" s="19">
        <f>'FIA Only'!V66+Sphere!E66</f>
        <v>15570.130000000001</v>
      </c>
      <c r="W66" s="19">
        <f>'FIA Only'!W66+Sphere!F66</f>
        <v>36117.99</v>
      </c>
      <c r="X66" s="19">
        <f>'FIA Only'!X66+Sphere!G66</f>
        <v>61616.05</v>
      </c>
      <c r="Y66" s="19">
        <v>108000.1</v>
      </c>
      <c r="Z66" s="19">
        <v>114269.92</v>
      </c>
      <c r="AA66" s="19">
        <v>118677.78</v>
      </c>
      <c r="AB66" s="19">
        <v>85524.34</v>
      </c>
      <c r="AC66" s="19">
        <v>54419.44</v>
      </c>
      <c r="AD66" s="19">
        <v>67052.31</v>
      </c>
      <c r="AE66" s="19">
        <v>192186.05</v>
      </c>
      <c r="AF66" s="19">
        <v>151354.73000000001</v>
      </c>
      <c r="AG66" s="19">
        <v>65243.95</v>
      </c>
      <c r="AH66" s="19">
        <v>55574.16</v>
      </c>
      <c r="AI66" s="19">
        <v>111389.77</v>
      </c>
      <c r="AJ66" s="19">
        <v>121261.57</v>
      </c>
      <c r="AK66" s="19">
        <v>81570.13</v>
      </c>
      <c r="AL66" s="19">
        <v>91929.88</v>
      </c>
      <c r="AM66" s="19">
        <v>102394.41</v>
      </c>
      <c r="AN66" s="19">
        <v>150482.29</v>
      </c>
      <c r="AO66" s="19">
        <v>86624.5</v>
      </c>
      <c r="AP66" s="19">
        <v>123578.1</v>
      </c>
      <c r="AQ66" s="19">
        <v>75632.95</v>
      </c>
      <c r="AR66" s="19">
        <v>89906.2</v>
      </c>
      <c r="AS66" s="19">
        <v>44469.04</v>
      </c>
      <c r="AT66" s="19">
        <v>66985.86</v>
      </c>
      <c r="AU66" s="19">
        <v>121793.05</v>
      </c>
      <c r="AV66" s="19">
        <v>72702.559999999998</v>
      </c>
      <c r="AW66" s="19">
        <v>109893.72</v>
      </c>
      <c r="AX66" s="19">
        <v>86238.29</v>
      </c>
      <c r="AY66" s="19">
        <v>105146.43</v>
      </c>
      <c r="AZ66" s="19">
        <v>98243.46</v>
      </c>
      <c r="BA66" s="19">
        <v>220951.31</v>
      </c>
      <c r="BB66" s="19">
        <v>132179.97</v>
      </c>
      <c r="BC66" s="19">
        <v>85950.3</v>
      </c>
      <c r="BD66" s="19">
        <v>76609.95</v>
      </c>
      <c r="BE66" s="19">
        <v>66109.03</v>
      </c>
      <c r="BF66" s="224">
        <v>68724.259999999995</v>
      </c>
      <c r="BG66" s="224">
        <v>133282.84</v>
      </c>
      <c r="BH66" s="17"/>
      <c r="BI66" s="17"/>
      <c r="BJ66" s="17"/>
      <c r="BK66" s="17"/>
    </row>
    <row r="67" spans="1:63" s="19" customFormat="1" ht="11.25" hidden="1" outlineLevel="1" x14ac:dyDescent="0.2">
      <c r="A67" s="28" t="s">
        <v>641</v>
      </c>
      <c r="B67" s="32"/>
      <c r="C67" s="19">
        <v>0</v>
      </c>
      <c r="D67" s="19">
        <v>789.21</v>
      </c>
      <c r="E67" s="19">
        <v>0</v>
      </c>
      <c r="F67" s="19">
        <v>0</v>
      </c>
      <c r="G67" s="19">
        <v>288.99</v>
      </c>
      <c r="H67" s="19">
        <v>0</v>
      </c>
      <c r="I67" s="19">
        <v>194.61</v>
      </c>
      <c r="J67" s="19">
        <v>7402.8</v>
      </c>
      <c r="K67" s="19">
        <v>8283.52</v>
      </c>
      <c r="L67" s="19">
        <v>913.06</v>
      </c>
      <c r="M67" s="19">
        <v>4958.2</v>
      </c>
      <c r="N67" s="19">
        <v>15786.37</v>
      </c>
      <c r="O67" s="19">
        <v>603.21</v>
      </c>
      <c r="P67" s="19">
        <v>13711.26</v>
      </c>
      <c r="Q67" s="19">
        <v>199</v>
      </c>
      <c r="R67" s="19">
        <v>25502.62</v>
      </c>
      <c r="S67" s="19">
        <v>12560.52</v>
      </c>
      <c r="T67" s="19">
        <f>'FIA Only'!T67+Sphere!C67</f>
        <v>35215.760000000002</v>
      </c>
      <c r="U67" s="19">
        <f>'FIA Only'!U67+Sphere!D67</f>
        <v>31083.06</v>
      </c>
      <c r="V67" s="19">
        <f>'FIA Only'!V67+Sphere!E67</f>
        <v>15917.91</v>
      </c>
      <c r="W67" s="19">
        <f>'FIA Only'!W67+Sphere!F67</f>
        <v>90016.75</v>
      </c>
      <c r="X67" s="19">
        <f>'FIA Only'!X67+Sphere!G67</f>
        <v>105597.62</v>
      </c>
      <c r="Y67" s="19">
        <v>268234.98</v>
      </c>
      <c r="Z67" s="19">
        <v>219277.33</v>
      </c>
      <c r="AA67" s="19">
        <v>306564.02</v>
      </c>
      <c r="AB67" s="19">
        <v>202191.33</v>
      </c>
      <c r="AC67" s="19">
        <v>196668.43</v>
      </c>
      <c r="AD67" s="19">
        <v>196526.26</v>
      </c>
      <c r="AE67" s="19">
        <v>335161.25</v>
      </c>
      <c r="AF67" s="19">
        <v>289196.89</v>
      </c>
      <c r="AG67" s="19">
        <v>232382.2</v>
      </c>
      <c r="AH67" s="19">
        <v>83413.539999999994</v>
      </c>
      <c r="AI67" s="19">
        <v>174280.46</v>
      </c>
      <c r="AJ67" s="19">
        <v>386496.55</v>
      </c>
      <c r="AK67" s="19">
        <v>317159.48</v>
      </c>
      <c r="AL67" s="19">
        <v>185634.62</v>
      </c>
      <c r="AM67" s="19">
        <v>247743.58</v>
      </c>
      <c r="AN67" s="19">
        <v>348161.94</v>
      </c>
      <c r="AO67" s="19">
        <v>225945.86</v>
      </c>
      <c r="AP67" s="19">
        <v>275885.82</v>
      </c>
      <c r="AQ67" s="19">
        <v>216022.12</v>
      </c>
      <c r="AR67" s="19">
        <v>178241.57</v>
      </c>
      <c r="AS67" s="19">
        <v>186229.43</v>
      </c>
      <c r="AT67" s="19">
        <v>285795.84000000003</v>
      </c>
      <c r="AU67" s="19">
        <v>254757.9</v>
      </c>
      <c r="AV67" s="19">
        <v>191469.8</v>
      </c>
      <c r="AW67" s="19">
        <v>217015.94</v>
      </c>
      <c r="AX67" s="19">
        <v>140271.97</v>
      </c>
      <c r="AY67" s="19">
        <v>238745.93</v>
      </c>
      <c r="AZ67" s="19">
        <v>167040.9</v>
      </c>
      <c r="BA67" s="19">
        <v>594697.42000000004</v>
      </c>
      <c r="BB67" s="19">
        <v>279876.44</v>
      </c>
      <c r="BC67" s="19">
        <v>156772.94</v>
      </c>
      <c r="BD67" s="19">
        <v>225070.84</v>
      </c>
      <c r="BE67" s="19">
        <v>207312.04</v>
      </c>
      <c r="BF67" s="224">
        <v>207987.21</v>
      </c>
      <c r="BG67" s="224">
        <v>341968.91</v>
      </c>
      <c r="BH67" s="17"/>
      <c r="BI67" s="17"/>
      <c r="BJ67" s="17"/>
      <c r="BK67" s="17"/>
    </row>
    <row r="68" spans="1:63" s="19" customFormat="1" ht="11.25" hidden="1" outlineLevel="1" x14ac:dyDescent="0.2">
      <c r="A68" s="28" t="s">
        <v>642</v>
      </c>
      <c r="B68" s="32"/>
      <c r="C68" s="19">
        <v>0</v>
      </c>
      <c r="D68" s="19">
        <v>1676.05</v>
      </c>
      <c r="E68" s="19">
        <v>5867.16</v>
      </c>
      <c r="F68" s="19">
        <v>0</v>
      </c>
      <c r="G68" s="19">
        <v>0</v>
      </c>
      <c r="H68" s="19">
        <v>0</v>
      </c>
      <c r="I68" s="19">
        <v>718.65</v>
      </c>
      <c r="J68" s="19">
        <v>2726.15</v>
      </c>
      <c r="K68" s="19">
        <v>737.5</v>
      </c>
      <c r="L68" s="19">
        <v>7545.19</v>
      </c>
      <c r="M68" s="19">
        <v>115.94</v>
      </c>
      <c r="N68" s="19">
        <v>61.4</v>
      </c>
      <c r="O68" s="19">
        <v>13475.82</v>
      </c>
      <c r="P68" s="19">
        <v>37.14</v>
      </c>
      <c r="Q68" s="19">
        <v>10952.59</v>
      </c>
      <c r="R68" s="19">
        <v>9656.4699999999993</v>
      </c>
      <c r="S68" s="19">
        <v>13208.48</v>
      </c>
      <c r="T68" s="19">
        <f>'FIA Only'!T68+Sphere!C68</f>
        <v>38109.17</v>
      </c>
      <c r="U68" s="19">
        <f>'FIA Only'!U68+Sphere!D68</f>
        <v>28559.06</v>
      </c>
      <c r="V68" s="19">
        <f>'FIA Only'!V68+Sphere!E68</f>
        <v>14706.02</v>
      </c>
      <c r="W68" s="19">
        <f>'FIA Only'!W68+Sphere!F68</f>
        <v>45099.59</v>
      </c>
      <c r="X68" s="19">
        <f>'FIA Only'!X68+Sphere!G68</f>
        <v>63709.22</v>
      </c>
      <c r="Y68" s="19">
        <v>202597.1</v>
      </c>
      <c r="Z68" s="19">
        <v>268413.68</v>
      </c>
      <c r="AA68" s="19">
        <v>294579.24</v>
      </c>
      <c r="AB68" s="19">
        <v>190521.5</v>
      </c>
      <c r="AC68" s="19">
        <v>148733.31</v>
      </c>
      <c r="AD68" s="19">
        <v>159759.89000000001</v>
      </c>
      <c r="AE68" s="19">
        <v>170569.17</v>
      </c>
      <c r="AF68" s="19">
        <v>169215.07</v>
      </c>
      <c r="AG68" s="19">
        <v>93010.62</v>
      </c>
      <c r="AH68" s="19">
        <v>161082.18</v>
      </c>
      <c r="AI68" s="19">
        <v>257051.95</v>
      </c>
      <c r="AJ68" s="19">
        <v>496511.58</v>
      </c>
      <c r="AK68" s="19">
        <v>332447.38</v>
      </c>
      <c r="AL68" s="19">
        <v>256630.5</v>
      </c>
      <c r="AM68" s="19">
        <v>245480.59</v>
      </c>
      <c r="AN68" s="19">
        <v>425091.98</v>
      </c>
      <c r="AO68" s="19">
        <v>271312.73</v>
      </c>
      <c r="AP68" s="19">
        <v>361753.25</v>
      </c>
      <c r="AQ68" s="19">
        <v>286438.99</v>
      </c>
      <c r="AR68" s="19">
        <v>269375.49</v>
      </c>
      <c r="AS68" s="19">
        <v>297298.44</v>
      </c>
      <c r="AT68" s="19">
        <v>334857.09999999998</v>
      </c>
      <c r="AU68" s="19">
        <v>320315.67</v>
      </c>
      <c r="AV68" s="19">
        <v>282789.06</v>
      </c>
      <c r="AW68" s="19">
        <v>264173.81</v>
      </c>
      <c r="AX68" s="19">
        <v>233366.88</v>
      </c>
      <c r="AY68" s="19">
        <v>216828.98</v>
      </c>
      <c r="AZ68" s="19">
        <v>192349.26</v>
      </c>
      <c r="BA68" s="19">
        <v>585441.55000000005</v>
      </c>
      <c r="BB68" s="19">
        <v>320326.93</v>
      </c>
      <c r="BC68" s="19">
        <v>135575.35</v>
      </c>
      <c r="BD68" s="19">
        <v>185175.56</v>
      </c>
      <c r="BE68" s="19">
        <v>107432.23</v>
      </c>
      <c r="BF68" s="224">
        <v>142635.19</v>
      </c>
      <c r="BG68" s="224">
        <v>196704.83</v>
      </c>
      <c r="BH68" s="17"/>
      <c r="BI68" s="17"/>
      <c r="BJ68" s="17"/>
      <c r="BK68" s="17"/>
    </row>
    <row r="69" spans="1:63" s="19" customFormat="1" ht="11.25" hidden="1" outlineLevel="1" x14ac:dyDescent="0.2">
      <c r="A69" s="28" t="s">
        <v>643</v>
      </c>
      <c r="B69" s="32"/>
      <c r="C69" s="19">
        <v>0</v>
      </c>
      <c r="D69" s="19">
        <v>49178.05</v>
      </c>
      <c r="E69" s="19">
        <v>35264.089999999997</v>
      </c>
      <c r="F69" s="19">
        <v>45706.68</v>
      </c>
      <c r="G69" s="19">
        <v>13646.6</v>
      </c>
      <c r="H69" s="19">
        <v>45373.25</v>
      </c>
      <c r="I69" s="19">
        <v>57251.87</v>
      </c>
      <c r="J69" s="19">
        <v>114692.81</v>
      </c>
      <c r="K69" s="19">
        <v>108643.9</v>
      </c>
      <c r="L69" s="19">
        <v>88148.64</v>
      </c>
      <c r="M69" s="19">
        <v>169377.61</v>
      </c>
      <c r="N69" s="19">
        <v>120793.9</v>
      </c>
      <c r="O69" s="19">
        <v>109589.55</v>
      </c>
      <c r="P69" s="19">
        <v>88758.87</v>
      </c>
      <c r="Q69" s="19">
        <v>56764.9</v>
      </c>
      <c r="R69" s="19">
        <v>158867</v>
      </c>
      <c r="S69" s="19">
        <v>154886.93</v>
      </c>
      <c r="T69" s="19">
        <f>'FIA Only'!T69+Sphere!C69</f>
        <v>102505.37</v>
      </c>
      <c r="U69" s="19">
        <f>'FIA Only'!U69+Sphere!D69</f>
        <v>53591.060000000005</v>
      </c>
      <c r="V69" s="19">
        <f>'FIA Only'!V69+Sphere!E69</f>
        <v>13164.35</v>
      </c>
      <c r="W69" s="19">
        <f>'FIA Only'!W69+Sphere!F69</f>
        <v>50218.86</v>
      </c>
      <c r="X69" s="19">
        <f>'FIA Only'!X69+Sphere!G69</f>
        <v>113362.03</v>
      </c>
      <c r="Y69" s="19">
        <v>297167.39</v>
      </c>
      <c r="Z69" s="19">
        <v>313267.53999999998</v>
      </c>
      <c r="AA69" s="19">
        <v>490045.06</v>
      </c>
      <c r="AB69" s="19">
        <v>266574.37</v>
      </c>
      <c r="AC69" s="19">
        <v>178031.77</v>
      </c>
      <c r="AD69" s="19">
        <v>262599.81</v>
      </c>
      <c r="AE69" s="19">
        <v>286500.65999999997</v>
      </c>
      <c r="AF69" s="19">
        <v>253794.91</v>
      </c>
      <c r="AG69" s="19">
        <v>196154.37</v>
      </c>
      <c r="AH69" s="19">
        <v>128233.79</v>
      </c>
      <c r="AI69" s="19">
        <v>224000.23</v>
      </c>
      <c r="AJ69" s="19">
        <v>508236.39</v>
      </c>
      <c r="AK69" s="19">
        <v>521699.26</v>
      </c>
      <c r="AL69" s="19">
        <v>310040.61</v>
      </c>
      <c r="AM69" s="19">
        <v>276413.2</v>
      </c>
      <c r="AN69" s="19">
        <v>659131.75</v>
      </c>
      <c r="AO69" s="19">
        <v>350089.26</v>
      </c>
      <c r="AP69" s="19">
        <v>340063.99</v>
      </c>
      <c r="AQ69" s="19">
        <v>424023.89</v>
      </c>
      <c r="AR69" s="19">
        <v>390104.97</v>
      </c>
      <c r="AS69" s="19">
        <v>408915.99</v>
      </c>
      <c r="AT69" s="19">
        <v>419663.75</v>
      </c>
      <c r="AU69" s="19">
        <v>449706.07</v>
      </c>
      <c r="AV69" s="19">
        <v>410743.38</v>
      </c>
      <c r="AW69" s="19">
        <v>397351.71</v>
      </c>
      <c r="AX69" s="19">
        <v>457620.71</v>
      </c>
      <c r="AY69" s="19">
        <v>346413.46</v>
      </c>
      <c r="AZ69" s="19">
        <v>252430.83</v>
      </c>
      <c r="BA69" s="19">
        <v>943161.88</v>
      </c>
      <c r="BB69" s="19">
        <v>528647.05000000005</v>
      </c>
      <c r="BC69" s="19">
        <v>328406.53999999998</v>
      </c>
      <c r="BD69" s="19">
        <v>280056.71999999997</v>
      </c>
      <c r="BE69" s="19">
        <v>146142.25</v>
      </c>
      <c r="BF69" s="224">
        <v>272826.07</v>
      </c>
      <c r="BG69" s="224">
        <v>355151.91</v>
      </c>
      <c r="BH69" s="17"/>
      <c r="BI69" s="17"/>
      <c r="BJ69" s="17"/>
      <c r="BK69" s="17"/>
    </row>
    <row r="70" spans="1:63" s="19" customFormat="1" ht="11.25" hidden="1" outlineLevel="1" x14ac:dyDescent="0.2">
      <c r="A70" s="28" t="s">
        <v>644</v>
      </c>
      <c r="B70" s="32"/>
      <c r="C70" s="19">
        <v>0</v>
      </c>
      <c r="D70" s="19">
        <v>0</v>
      </c>
      <c r="E70" s="19">
        <v>0</v>
      </c>
      <c r="F70" s="19">
        <v>0</v>
      </c>
      <c r="G70" s="19">
        <v>1067.23</v>
      </c>
      <c r="H70" s="19">
        <v>0</v>
      </c>
      <c r="I70" s="19">
        <v>21.07</v>
      </c>
      <c r="J70" s="19">
        <v>5875.33</v>
      </c>
      <c r="K70" s="19">
        <v>8216</v>
      </c>
      <c r="L70" s="19">
        <v>0</v>
      </c>
      <c r="M70" s="19">
        <v>2352.64</v>
      </c>
      <c r="N70" s="19">
        <v>15403.07</v>
      </c>
      <c r="O70" s="19">
        <v>4779.84</v>
      </c>
      <c r="P70" s="19">
        <v>8320</v>
      </c>
      <c r="Q70" s="19">
        <v>16897.759999999998</v>
      </c>
      <c r="R70" s="19">
        <v>1935.87</v>
      </c>
      <c r="S70" s="19">
        <v>17169.34</v>
      </c>
      <c r="T70" s="19">
        <f>'FIA Only'!T70+Sphere!C70</f>
        <v>23806.11</v>
      </c>
      <c r="U70" s="19">
        <f>'FIA Only'!U70+Sphere!D70</f>
        <v>24480.16</v>
      </c>
      <c r="V70" s="19">
        <f>'FIA Only'!V70+Sphere!E70</f>
        <v>15121.17</v>
      </c>
      <c r="W70" s="19">
        <f>'FIA Only'!W70+Sphere!F70</f>
        <v>52146.400000000001</v>
      </c>
      <c r="X70" s="19">
        <f>'FIA Only'!X70+Sphere!G70</f>
        <v>55151.08</v>
      </c>
      <c r="Y70" s="19">
        <v>135194.66</v>
      </c>
      <c r="Z70" s="19">
        <v>156431.97</v>
      </c>
      <c r="AA70" s="19">
        <v>313442.05</v>
      </c>
      <c r="AB70" s="19">
        <v>128762.08</v>
      </c>
      <c r="AC70" s="19">
        <v>158215.17000000001</v>
      </c>
      <c r="AD70" s="19">
        <v>102669.47</v>
      </c>
      <c r="AE70" s="19">
        <v>105212.16</v>
      </c>
      <c r="AF70" s="19">
        <v>70142.31</v>
      </c>
      <c r="AG70" s="19">
        <v>123485.6</v>
      </c>
      <c r="AH70" s="19">
        <v>106292.44</v>
      </c>
      <c r="AI70" s="19">
        <v>140379.01</v>
      </c>
      <c r="AJ70" s="19">
        <v>437408.81</v>
      </c>
      <c r="AK70" s="19">
        <v>276796.33</v>
      </c>
      <c r="AL70" s="19">
        <v>108346.01</v>
      </c>
      <c r="AM70" s="19">
        <v>217277.92</v>
      </c>
      <c r="AN70" s="19">
        <v>418667.06</v>
      </c>
      <c r="AO70" s="19">
        <v>359829.09</v>
      </c>
      <c r="AP70" s="19">
        <v>246735.54</v>
      </c>
      <c r="AQ70" s="19">
        <v>245518.95</v>
      </c>
      <c r="AR70" s="19">
        <v>191915.26</v>
      </c>
      <c r="AS70" s="19">
        <v>250840.3</v>
      </c>
      <c r="AT70" s="19">
        <v>335105.33</v>
      </c>
      <c r="AU70" s="19">
        <v>282701.36</v>
      </c>
      <c r="AV70" s="19">
        <v>224088.9</v>
      </c>
      <c r="AW70" s="19">
        <v>235188.35</v>
      </c>
      <c r="AX70" s="19">
        <v>233345.7</v>
      </c>
      <c r="AY70" s="19">
        <v>245337.2</v>
      </c>
      <c r="AZ70" s="19">
        <v>231492.59</v>
      </c>
      <c r="BA70" s="19">
        <v>574556.81999999995</v>
      </c>
      <c r="BB70" s="19">
        <v>388536.16</v>
      </c>
      <c r="BC70" s="19">
        <v>224962.45</v>
      </c>
      <c r="BD70" s="19">
        <v>133323.18</v>
      </c>
      <c r="BE70" s="19">
        <v>118093.18</v>
      </c>
      <c r="BF70" s="224">
        <v>179398.86</v>
      </c>
      <c r="BG70" s="224">
        <v>192857.61</v>
      </c>
      <c r="BH70" s="17"/>
      <c r="BI70" s="17"/>
      <c r="BJ70" s="17"/>
      <c r="BK70" s="17"/>
    </row>
    <row r="71" spans="1:63" s="19" customFormat="1" ht="11.25" hidden="1" outlineLevel="1" x14ac:dyDescent="0.2">
      <c r="A71" s="28" t="s">
        <v>645</v>
      </c>
      <c r="B71" s="32"/>
      <c r="C71" s="19">
        <v>0</v>
      </c>
      <c r="D71" s="19">
        <v>48143.1</v>
      </c>
      <c r="E71" s="19">
        <v>48916.76</v>
      </c>
      <c r="F71" s="19">
        <v>8982.83</v>
      </c>
      <c r="G71" s="19">
        <v>47936.22</v>
      </c>
      <c r="H71" s="19">
        <v>51715.35</v>
      </c>
      <c r="I71" s="19">
        <v>48467.77</v>
      </c>
      <c r="J71" s="19">
        <v>95997.93</v>
      </c>
      <c r="K71" s="19">
        <v>133268.59</v>
      </c>
      <c r="L71" s="19">
        <v>105507.41</v>
      </c>
      <c r="M71" s="19">
        <v>98334.37</v>
      </c>
      <c r="N71" s="19">
        <v>128889.53</v>
      </c>
      <c r="O71" s="19">
        <v>62002.06</v>
      </c>
      <c r="P71" s="19">
        <v>111741.94</v>
      </c>
      <c r="Q71" s="19">
        <v>109637.57</v>
      </c>
      <c r="R71" s="19">
        <v>212029.71</v>
      </c>
      <c r="S71" s="19">
        <v>129576.16</v>
      </c>
      <c r="T71" s="19">
        <f>'FIA Only'!T71+Sphere!C71</f>
        <v>96097.13</v>
      </c>
      <c r="U71" s="19">
        <f>'FIA Only'!U71+Sphere!D71</f>
        <v>76239.600000000006</v>
      </c>
      <c r="V71" s="19">
        <f>'FIA Only'!V71+Sphere!E71</f>
        <v>1620.22</v>
      </c>
      <c r="W71" s="19">
        <f>'FIA Only'!W71+Sphere!F71</f>
        <v>27309.360000000001</v>
      </c>
      <c r="X71" s="19">
        <f>'FIA Only'!X71+Sphere!G71</f>
        <v>34532.410000000003</v>
      </c>
      <c r="Y71" s="19">
        <v>129689.98</v>
      </c>
      <c r="Z71" s="19">
        <v>167417.99</v>
      </c>
      <c r="AA71" s="19">
        <v>166182.23000000001</v>
      </c>
      <c r="AB71" s="19">
        <v>137164.67000000001</v>
      </c>
      <c r="AC71" s="19">
        <v>72966.73</v>
      </c>
      <c r="AD71" s="19">
        <v>119822.01</v>
      </c>
      <c r="AE71" s="19">
        <v>96129.64</v>
      </c>
      <c r="AF71" s="19">
        <v>90341.72</v>
      </c>
      <c r="AG71" s="19">
        <v>71951.929999999993</v>
      </c>
      <c r="AH71" s="19">
        <v>198325.77</v>
      </c>
      <c r="AI71" s="19">
        <v>500073.66</v>
      </c>
      <c r="AJ71" s="19">
        <v>496815.22</v>
      </c>
      <c r="AK71" s="19">
        <v>255152.04</v>
      </c>
      <c r="AL71" s="19">
        <v>275038.11</v>
      </c>
      <c r="AM71" s="19">
        <v>272884.59000000003</v>
      </c>
      <c r="AN71" s="19">
        <v>494236.77</v>
      </c>
      <c r="AO71" s="19">
        <v>414297.91</v>
      </c>
      <c r="AP71" s="19">
        <v>364647.8</v>
      </c>
      <c r="AQ71" s="19">
        <v>384301.86</v>
      </c>
      <c r="AR71" s="19">
        <v>368235.08</v>
      </c>
      <c r="AS71" s="19">
        <v>193649.46</v>
      </c>
      <c r="AT71" s="19">
        <v>388614.01</v>
      </c>
      <c r="AU71" s="19">
        <v>305792.77</v>
      </c>
      <c r="AV71" s="19">
        <v>295395.57</v>
      </c>
      <c r="AW71" s="19">
        <v>361708.04</v>
      </c>
      <c r="AX71" s="19">
        <v>228481.71</v>
      </c>
      <c r="AY71" s="19">
        <v>246793.39</v>
      </c>
      <c r="AZ71" s="19">
        <v>179963.46</v>
      </c>
      <c r="BA71" s="19">
        <v>642264.42000000004</v>
      </c>
      <c r="BB71" s="19">
        <v>316885.96999999997</v>
      </c>
      <c r="BC71" s="19">
        <v>155203.95000000001</v>
      </c>
      <c r="BD71" s="19">
        <v>167839.98</v>
      </c>
      <c r="BE71" s="19">
        <v>155605.04999999999</v>
      </c>
      <c r="BF71" s="224">
        <v>108171.99</v>
      </c>
      <c r="BG71" s="224">
        <v>214524.61</v>
      </c>
      <c r="BH71" s="17"/>
      <c r="BI71" s="17"/>
      <c r="BJ71" s="17"/>
      <c r="BK71" s="17"/>
    </row>
    <row r="72" spans="1:63" s="19" customFormat="1" ht="11.25" hidden="1" outlineLevel="1" x14ac:dyDescent="0.2">
      <c r="A72" s="28" t="s">
        <v>646</v>
      </c>
      <c r="B72" s="32"/>
      <c r="C72" s="19">
        <v>0</v>
      </c>
      <c r="D72" s="19">
        <v>6413.13</v>
      </c>
      <c r="E72" s="19">
        <v>16.059999999999999</v>
      </c>
      <c r="F72" s="19">
        <v>0</v>
      </c>
      <c r="G72" s="19">
        <v>0</v>
      </c>
      <c r="H72" s="19">
        <v>98.87</v>
      </c>
      <c r="I72" s="19">
        <v>0</v>
      </c>
      <c r="J72" s="19">
        <v>181.31</v>
      </c>
      <c r="K72" s="19">
        <v>34830.050000000003</v>
      </c>
      <c r="L72" s="19">
        <v>0</v>
      </c>
      <c r="M72" s="19">
        <v>646.98</v>
      </c>
      <c r="N72" s="19">
        <v>10400</v>
      </c>
      <c r="O72" s="19">
        <v>0</v>
      </c>
      <c r="P72" s="19">
        <v>10894.87</v>
      </c>
      <c r="Q72" s="19">
        <v>0</v>
      </c>
      <c r="R72" s="19">
        <v>10460.950000000001</v>
      </c>
      <c r="S72" s="19">
        <v>32435.49</v>
      </c>
      <c r="T72" s="19">
        <f>'FIA Only'!T72+Sphere!C72</f>
        <v>27351.119999999999</v>
      </c>
      <c r="U72" s="19">
        <f>'FIA Only'!U72+Sphere!D72</f>
        <v>9360</v>
      </c>
      <c r="V72" s="19">
        <f>'FIA Only'!V72+Sphere!E72</f>
        <v>22332.880000000001</v>
      </c>
      <c r="W72" s="19">
        <f>'FIA Only'!W72+Sphere!F72</f>
        <v>63757.52</v>
      </c>
      <c r="X72" s="19">
        <f>'FIA Only'!X72+Sphere!G72</f>
        <v>51723.62</v>
      </c>
      <c r="Y72" s="19">
        <v>250851.44</v>
      </c>
      <c r="Z72" s="19">
        <v>250654.85</v>
      </c>
      <c r="AA72" s="19">
        <v>345724.62</v>
      </c>
      <c r="AB72" s="19">
        <v>218901.37</v>
      </c>
      <c r="AC72" s="19">
        <v>204018.2</v>
      </c>
      <c r="AD72" s="19">
        <v>207398.37</v>
      </c>
      <c r="AE72" s="19">
        <v>182335.6</v>
      </c>
      <c r="AF72" s="19">
        <v>213026.54</v>
      </c>
      <c r="AG72" s="19">
        <v>165401.03</v>
      </c>
      <c r="AH72" s="19">
        <v>148689.71</v>
      </c>
      <c r="AI72" s="19">
        <v>263491.65000000002</v>
      </c>
      <c r="AJ72" s="19">
        <v>456565.83</v>
      </c>
      <c r="AK72" s="19">
        <v>418361.24</v>
      </c>
      <c r="AL72" s="19">
        <v>449360.67</v>
      </c>
      <c r="AM72" s="19">
        <v>276980.78999999998</v>
      </c>
      <c r="AN72" s="19">
        <v>495608.19</v>
      </c>
      <c r="AO72" s="19">
        <v>354065.03</v>
      </c>
      <c r="AP72" s="19">
        <v>358813.05</v>
      </c>
      <c r="AQ72" s="19">
        <v>397168.17</v>
      </c>
      <c r="AR72" s="19">
        <v>239079.9</v>
      </c>
      <c r="AS72" s="19">
        <v>278489.78999999998</v>
      </c>
      <c r="AT72" s="19">
        <v>331145.76</v>
      </c>
      <c r="AU72" s="19">
        <v>498075.34</v>
      </c>
      <c r="AV72" s="19">
        <v>268629.51</v>
      </c>
      <c r="AW72" s="19">
        <v>341559.73</v>
      </c>
      <c r="AX72" s="19">
        <v>319006.7</v>
      </c>
      <c r="AY72" s="19">
        <v>296501.68</v>
      </c>
      <c r="AZ72" s="19">
        <v>304232.57</v>
      </c>
      <c r="BA72" s="19">
        <v>687828.45</v>
      </c>
      <c r="BB72" s="19">
        <v>275753.84999999998</v>
      </c>
      <c r="BC72" s="19">
        <v>256370.09</v>
      </c>
      <c r="BD72" s="19">
        <v>222441.97</v>
      </c>
      <c r="BE72" s="19">
        <v>192995.64</v>
      </c>
      <c r="BF72" s="224">
        <v>96067.99</v>
      </c>
      <c r="BG72" s="224">
        <v>368717.36</v>
      </c>
      <c r="BH72" s="17"/>
      <c r="BI72" s="17"/>
      <c r="BJ72" s="17"/>
      <c r="BK72" s="17"/>
    </row>
    <row r="73" spans="1:63" s="19" customFormat="1" ht="11.25" hidden="1" outlineLevel="1" x14ac:dyDescent="0.2">
      <c r="A73" s="28" t="s">
        <v>647</v>
      </c>
      <c r="B73" s="32"/>
      <c r="C73" s="19">
        <v>0</v>
      </c>
      <c r="D73" s="19">
        <v>19911.41</v>
      </c>
      <c r="E73" s="19">
        <v>43148.62</v>
      </c>
      <c r="F73" s="19">
        <v>14987.23</v>
      </c>
      <c r="G73" s="19">
        <v>9927.51</v>
      </c>
      <c r="H73" s="19">
        <v>15174.31</v>
      </c>
      <c r="I73" s="19">
        <v>13038.82</v>
      </c>
      <c r="J73" s="19">
        <v>106204.21</v>
      </c>
      <c r="K73" s="19">
        <v>163215.01</v>
      </c>
      <c r="L73" s="19">
        <v>155358.57999999999</v>
      </c>
      <c r="M73" s="19">
        <v>180039.6</v>
      </c>
      <c r="N73" s="19">
        <v>115319.18</v>
      </c>
      <c r="O73" s="19">
        <v>72025.69</v>
      </c>
      <c r="P73" s="19">
        <v>77498.539999999994</v>
      </c>
      <c r="Q73" s="19">
        <v>168376.41</v>
      </c>
      <c r="R73" s="19">
        <v>210717.52</v>
      </c>
      <c r="S73" s="19">
        <v>114233.05</v>
      </c>
      <c r="T73" s="19">
        <f>'FIA Only'!T73+Sphere!C73</f>
        <v>112553.23</v>
      </c>
      <c r="U73" s="19">
        <f>'FIA Only'!U73+Sphere!D73</f>
        <v>92038.22</v>
      </c>
      <c r="V73" s="19">
        <f>'FIA Only'!V73+Sphere!E73</f>
        <v>34678.47</v>
      </c>
      <c r="W73" s="19">
        <f>'FIA Only'!W73+Sphere!F73</f>
        <v>82943.83</v>
      </c>
      <c r="X73" s="19">
        <f>'FIA Only'!X73+Sphere!G73</f>
        <v>70118.16</v>
      </c>
      <c r="Y73" s="19">
        <v>110851.04</v>
      </c>
      <c r="Z73" s="19">
        <v>233406.56</v>
      </c>
      <c r="AA73" s="19">
        <v>366315.9</v>
      </c>
      <c r="AB73" s="19">
        <v>115940.07</v>
      </c>
      <c r="AC73" s="19">
        <v>201607.32</v>
      </c>
      <c r="AD73" s="19">
        <v>233356.24</v>
      </c>
      <c r="AE73" s="19">
        <v>142244.93</v>
      </c>
      <c r="AF73" s="19">
        <v>144436.9</v>
      </c>
      <c r="AG73" s="19">
        <v>100833.26</v>
      </c>
      <c r="AH73" s="19">
        <v>188204.63</v>
      </c>
      <c r="AI73" s="19">
        <v>317549.31</v>
      </c>
      <c r="AJ73" s="19">
        <v>477596.69</v>
      </c>
      <c r="AK73" s="19">
        <v>357301.28</v>
      </c>
      <c r="AL73" s="19">
        <v>269796.56</v>
      </c>
      <c r="AM73" s="19">
        <v>346225.44</v>
      </c>
      <c r="AN73" s="19">
        <v>566480.31999999995</v>
      </c>
      <c r="AO73" s="19">
        <v>396969.42</v>
      </c>
      <c r="AP73" s="19">
        <v>408432.91</v>
      </c>
      <c r="AQ73" s="19">
        <v>488302.03</v>
      </c>
      <c r="AR73" s="19">
        <v>350037.11</v>
      </c>
      <c r="AS73" s="19">
        <v>337971.47</v>
      </c>
      <c r="AT73" s="19">
        <v>324335.78999999998</v>
      </c>
      <c r="AU73" s="19">
        <v>459056.48</v>
      </c>
      <c r="AV73" s="19">
        <v>350357.55</v>
      </c>
      <c r="AW73" s="19">
        <v>332769.46000000002</v>
      </c>
      <c r="AX73" s="19">
        <v>280211.28999999998</v>
      </c>
      <c r="AY73" s="19">
        <v>299499.88</v>
      </c>
      <c r="AZ73" s="19">
        <v>243070.38</v>
      </c>
      <c r="BA73" s="19">
        <v>751679.59</v>
      </c>
      <c r="BB73" s="19">
        <v>485239.64</v>
      </c>
      <c r="BC73" s="19">
        <v>209188.82</v>
      </c>
      <c r="BD73" s="19">
        <v>94464.49</v>
      </c>
      <c r="BE73" s="19">
        <v>167136.49</v>
      </c>
      <c r="BF73" s="224">
        <v>128955.43</v>
      </c>
      <c r="BG73" s="224">
        <v>179589.95</v>
      </c>
      <c r="BH73" s="17"/>
      <c r="BI73" s="17"/>
      <c r="BJ73" s="17"/>
      <c r="BK73" s="17"/>
    </row>
    <row r="74" spans="1:63" s="19" customFormat="1" ht="11.25" hidden="1" outlineLevel="1" x14ac:dyDescent="0.2">
      <c r="A74" s="28" t="s">
        <v>648</v>
      </c>
      <c r="B74" s="32"/>
      <c r="C74" s="19">
        <v>0</v>
      </c>
      <c r="D74" s="19">
        <v>0</v>
      </c>
      <c r="E74" s="19">
        <v>643.78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15784.01</v>
      </c>
      <c r="L74" s="19">
        <v>6760</v>
      </c>
      <c r="M74" s="19">
        <v>15526.15</v>
      </c>
      <c r="N74" s="19">
        <v>0</v>
      </c>
      <c r="O74" s="19">
        <v>0</v>
      </c>
      <c r="P74" s="19">
        <v>7994.03</v>
      </c>
      <c r="Q74" s="19">
        <v>16640</v>
      </c>
      <c r="R74" s="19">
        <v>19856.68</v>
      </c>
      <c r="S74" s="19">
        <v>18109.52</v>
      </c>
      <c r="T74" s="19">
        <f>'FIA Only'!T74+Sphere!C74</f>
        <v>969.35</v>
      </c>
      <c r="U74" s="19">
        <f>'FIA Only'!U74+Sphere!D74</f>
        <v>388.1</v>
      </c>
      <c r="V74" s="19">
        <f>'FIA Only'!V74+Sphere!E74</f>
        <v>0</v>
      </c>
      <c r="W74" s="19">
        <f>'FIA Only'!W74+Sphere!F74</f>
        <v>7808.62</v>
      </c>
      <c r="X74" s="19">
        <f>'FIA Only'!X74+Sphere!G74</f>
        <v>0</v>
      </c>
      <c r="Y74" s="19">
        <v>30843.759999999998</v>
      </c>
      <c r="Z74" s="19">
        <v>46737.72</v>
      </c>
      <c r="AA74" s="19">
        <v>98922.65</v>
      </c>
      <c r="AB74" s="19">
        <v>118991.02</v>
      </c>
      <c r="AC74" s="19">
        <v>67569.66</v>
      </c>
      <c r="AD74" s="19">
        <v>67615.649999999994</v>
      </c>
      <c r="AE74" s="19">
        <v>41417.79</v>
      </c>
      <c r="AF74" s="19">
        <v>53173.16</v>
      </c>
      <c r="AG74" s="19">
        <v>27584.12</v>
      </c>
      <c r="AH74" s="19">
        <v>84528.82</v>
      </c>
      <c r="AI74" s="19">
        <v>186407.98</v>
      </c>
      <c r="AJ74" s="19">
        <v>157356.78</v>
      </c>
      <c r="AK74" s="19">
        <v>158042.9</v>
      </c>
      <c r="AL74" s="19">
        <v>96628.47</v>
      </c>
      <c r="AM74" s="19">
        <v>92127.97</v>
      </c>
      <c r="AN74" s="19">
        <v>187200.7</v>
      </c>
      <c r="AO74" s="19">
        <v>148096.88</v>
      </c>
      <c r="AP74" s="19">
        <v>117421.73</v>
      </c>
      <c r="AQ74" s="19">
        <v>81258.22</v>
      </c>
      <c r="AR74" s="19">
        <v>90566.89</v>
      </c>
      <c r="AS74" s="19">
        <v>62348.11</v>
      </c>
      <c r="AT74" s="19">
        <v>141285.35</v>
      </c>
      <c r="AU74" s="19">
        <v>129266.86</v>
      </c>
      <c r="AV74" s="19">
        <v>132786.62</v>
      </c>
      <c r="AW74" s="19">
        <v>125463.7</v>
      </c>
      <c r="AX74" s="19">
        <v>145435.57</v>
      </c>
      <c r="AY74" s="19">
        <v>143230.24</v>
      </c>
      <c r="AZ74" s="19">
        <v>144738.42000000001</v>
      </c>
      <c r="BA74" s="19">
        <v>153378.65</v>
      </c>
      <c r="BB74" s="19">
        <v>64075.13</v>
      </c>
      <c r="BC74" s="19">
        <v>66280.100000000006</v>
      </c>
      <c r="BD74" s="19">
        <v>7222</v>
      </c>
      <c r="BE74" s="19">
        <v>12037.68</v>
      </c>
      <c r="BF74" s="224">
        <v>10902.65</v>
      </c>
      <c r="BG74" s="224">
        <v>97916.83</v>
      </c>
      <c r="BH74" s="17"/>
      <c r="BI74" s="17"/>
      <c r="BJ74" s="17"/>
      <c r="BK74" s="17"/>
    </row>
    <row r="75" spans="1:63" s="19" customFormat="1" ht="11.25" hidden="1" outlineLevel="1" x14ac:dyDescent="0.2">
      <c r="A75" s="28" t="s">
        <v>649</v>
      </c>
      <c r="B75" s="32"/>
      <c r="C75" s="19">
        <v>0</v>
      </c>
      <c r="D75" s="19">
        <v>1341.73</v>
      </c>
      <c r="E75" s="19">
        <v>2180.69</v>
      </c>
      <c r="F75" s="19">
        <v>111.97</v>
      </c>
      <c r="G75" s="19">
        <v>657.78</v>
      </c>
      <c r="H75" s="19">
        <v>125.15</v>
      </c>
      <c r="I75" s="19">
        <v>674.63</v>
      </c>
      <c r="J75" s="19">
        <v>0</v>
      </c>
      <c r="K75" s="19">
        <v>979.87</v>
      </c>
      <c r="L75" s="19">
        <v>232</v>
      </c>
      <c r="M75" s="19">
        <v>389.02</v>
      </c>
      <c r="N75" s="19">
        <v>1744.08</v>
      </c>
      <c r="O75" s="19">
        <v>12041.02</v>
      </c>
      <c r="P75" s="19">
        <v>10464.200000000001</v>
      </c>
      <c r="Q75" s="19">
        <v>20597.05</v>
      </c>
      <c r="R75" s="19">
        <v>25695.81</v>
      </c>
      <c r="S75" s="19">
        <v>5672.33</v>
      </c>
      <c r="T75" s="19">
        <f>'FIA Only'!T75+Sphere!C75</f>
        <v>17273.14</v>
      </c>
      <c r="U75" s="19">
        <f>'FIA Only'!U75+Sphere!D75</f>
        <v>228.47</v>
      </c>
      <c r="V75" s="19">
        <f>'FIA Only'!V75+Sphere!E75</f>
        <v>134.82</v>
      </c>
      <c r="W75" s="19">
        <f>'FIA Only'!W75+Sphere!F75</f>
        <v>0</v>
      </c>
      <c r="X75" s="19">
        <f>'FIA Only'!X75+Sphere!G75</f>
        <v>18350.8</v>
      </c>
      <c r="Y75" s="19">
        <v>0</v>
      </c>
      <c r="Z75" s="19">
        <v>18540</v>
      </c>
      <c r="AA75" s="19">
        <v>18540</v>
      </c>
      <c r="AB75" s="19">
        <v>36967.97</v>
      </c>
      <c r="AC75" s="19">
        <v>19570</v>
      </c>
      <c r="AD75" s="19">
        <v>18076.72</v>
      </c>
      <c r="AE75" s="19">
        <v>0</v>
      </c>
      <c r="AF75" s="19">
        <v>19463.009999999998</v>
      </c>
      <c r="AG75" s="19">
        <v>27929.7</v>
      </c>
      <c r="AH75" s="19">
        <v>26657.25</v>
      </c>
      <c r="AI75" s="19">
        <v>53751.05</v>
      </c>
      <c r="AJ75" s="19">
        <v>42990.54</v>
      </c>
      <c r="AK75" s="19">
        <v>54031.02</v>
      </c>
      <c r="AL75" s="19">
        <v>38900.19</v>
      </c>
      <c r="AM75" s="19">
        <v>38422.589999999997</v>
      </c>
      <c r="AN75" s="19">
        <v>93331.73</v>
      </c>
      <c r="AO75" s="19">
        <v>23586.48</v>
      </c>
      <c r="AP75" s="19">
        <v>10282.4</v>
      </c>
      <c r="AQ75" s="19">
        <v>75456.649999999994</v>
      </c>
      <c r="AR75" s="19">
        <v>40082.92</v>
      </c>
      <c r="AS75" s="19">
        <v>42788.81</v>
      </c>
      <c r="AT75" s="19">
        <v>22001.7</v>
      </c>
      <c r="AU75" s="19">
        <v>91984.47</v>
      </c>
      <c r="AV75" s="19">
        <v>21977.9</v>
      </c>
      <c r="AW75" s="19">
        <v>1908</v>
      </c>
      <c r="AX75" s="19">
        <v>42269.86</v>
      </c>
      <c r="AY75" s="19">
        <v>39836.57</v>
      </c>
      <c r="AZ75" s="19">
        <v>30579.119999999999</v>
      </c>
      <c r="BA75" s="19">
        <v>40201.620000000003</v>
      </c>
      <c r="BB75" s="19">
        <v>23372.2</v>
      </c>
      <c r="BC75" s="19">
        <v>10300</v>
      </c>
      <c r="BD75" s="19">
        <v>133.05000000000001</v>
      </c>
      <c r="BE75" s="19">
        <v>0</v>
      </c>
      <c r="BF75" s="224">
        <v>14420</v>
      </c>
      <c r="BG75" s="224">
        <v>0</v>
      </c>
      <c r="BH75" s="17"/>
      <c r="BI75" s="17"/>
      <c r="BJ75" s="17"/>
      <c r="BK75" s="17"/>
    </row>
    <row r="76" spans="1:63" s="19" customFormat="1" ht="11.25" hidden="1" outlineLevel="1" x14ac:dyDescent="0.2">
      <c r="A76" s="28" t="s">
        <v>650</v>
      </c>
      <c r="B76" s="32"/>
      <c r="C76" s="19">
        <v>0</v>
      </c>
      <c r="D76" s="19">
        <v>1867.74</v>
      </c>
      <c r="E76" s="19">
        <v>10438.25</v>
      </c>
      <c r="F76" s="19">
        <v>15046.61</v>
      </c>
      <c r="G76" s="19">
        <v>0</v>
      </c>
      <c r="H76" s="19">
        <v>0</v>
      </c>
      <c r="I76" s="19">
        <v>512.9</v>
      </c>
      <c r="J76" s="19">
        <v>0</v>
      </c>
      <c r="K76" s="19">
        <v>45570.77</v>
      </c>
      <c r="L76" s="19">
        <v>58214.78</v>
      </c>
      <c r="M76" s="19">
        <v>10457.32</v>
      </c>
      <c r="N76" s="19">
        <v>36281.5</v>
      </c>
      <c r="O76" s="19">
        <v>1567.22</v>
      </c>
      <c r="P76" s="19">
        <v>2903.92</v>
      </c>
      <c r="Q76" s="19">
        <v>7944.49</v>
      </c>
      <c r="R76" s="19">
        <v>22696.32</v>
      </c>
      <c r="S76" s="19">
        <v>69537.83</v>
      </c>
      <c r="T76" s="19">
        <f>'FIA Only'!T76+Sphere!C76</f>
        <v>53.26</v>
      </c>
      <c r="U76" s="19">
        <f>'FIA Only'!U76+Sphere!D76</f>
        <v>0</v>
      </c>
      <c r="V76" s="19">
        <f>'FIA Only'!V76+Sphere!E76</f>
        <v>46800</v>
      </c>
      <c r="W76" s="19">
        <f>'FIA Only'!W76+Sphere!F76</f>
        <v>0</v>
      </c>
      <c r="X76" s="19">
        <f>'FIA Only'!X76+Sphere!G76</f>
        <v>0</v>
      </c>
      <c r="Y76" s="19">
        <v>0</v>
      </c>
      <c r="Z76" s="19">
        <v>20748</v>
      </c>
      <c r="AA76" s="19">
        <v>4902.3999999999996</v>
      </c>
      <c r="AB76" s="19">
        <v>6180</v>
      </c>
      <c r="AC76" s="19">
        <v>0</v>
      </c>
      <c r="AD76" s="19">
        <v>0</v>
      </c>
      <c r="AE76" s="19">
        <v>20085</v>
      </c>
      <c r="AF76" s="19">
        <v>0</v>
      </c>
      <c r="AG76" s="19">
        <v>9785</v>
      </c>
      <c r="AH76" s="19">
        <v>73423.600000000006</v>
      </c>
      <c r="AI76" s="19">
        <v>4669.5</v>
      </c>
      <c r="AJ76" s="19">
        <v>49364.56</v>
      </c>
      <c r="AK76" s="19">
        <v>72057.19</v>
      </c>
      <c r="AL76" s="19">
        <v>99891.44</v>
      </c>
      <c r="AM76" s="19">
        <v>70</v>
      </c>
      <c r="AN76" s="19">
        <v>49555.92</v>
      </c>
      <c r="AO76" s="19">
        <v>41510.949999999997</v>
      </c>
      <c r="AP76" s="19">
        <v>22285.119999999999</v>
      </c>
      <c r="AQ76" s="19">
        <v>20592</v>
      </c>
      <c r="AR76" s="19">
        <v>0</v>
      </c>
      <c r="AS76" s="19">
        <v>0</v>
      </c>
      <c r="AT76" s="19">
        <v>0</v>
      </c>
      <c r="AU76" s="19">
        <v>234.3</v>
      </c>
      <c r="AV76" s="19">
        <v>72870.87</v>
      </c>
      <c r="AW76" s="19">
        <v>13390</v>
      </c>
      <c r="AX76" s="19">
        <v>3136.85</v>
      </c>
      <c r="AY76" s="19">
        <v>2137.8200000000002</v>
      </c>
      <c r="AZ76" s="19">
        <v>0</v>
      </c>
      <c r="BA76" s="19">
        <v>16304.41</v>
      </c>
      <c r="BB76" s="19">
        <v>0</v>
      </c>
      <c r="BC76" s="19">
        <v>0</v>
      </c>
      <c r="BD76" s="19">
        <v>0</v>
      </c>
      <c r="BE76" s="19">
        <v>0</v>
      </c>
      <c r="BF76" s="224">
        <v>0</v>
      </c>
      <c r="BG76" s="224">
        <v>24.12</v>
      </c>
      <c r="BH76" s="17"/>
      <c r="BI76" s="17"/>
      <c r="BJ76" s="17"/>
      <c r="BK76" s="17"/>
    </row>
    <row r="77" spans="1:63" hidden="1" outlineLevel="1" x14ac:dyDescent="0.25">
      <c r="A77" s="49" t="s">
        <v>30</v>
      </c>
      <c r="B77" s="50"/>
      <c r="AA77" s="56"/>
      <c r="AB77" s="56"/>
      <c r="BH77" s="17"/>
      <c r="BI77" s="17"/>
      <c r="BJ77" s="17"/>
      <c r="BK77" s="17"/>
    </row>
    <row r="78" spans="1:63" hidden="1" outlineLevel="1" x14ac:dyDescent="0.25">
      <c r="A78" s="16" t="s">
        <v>628</v>
      </c>
      <c r="AA78" s="56"/>
      <c r="AB78" s="56"/>
      <c r="BH78" s="17"/>
      <c r="BI78" s="17"/>
      <c r="BJ78" s="17"/>
      <c r="BK78" s="17"/>
    </row>
    <row r="79" spans="1:63" ht="11.25" hidden="1" outlineLevel="1" x14ac:dyDescent="0.2">
      <c r="A79" s="16" t="s">
        <v>10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f>IF(ISERROR((('FIA Only'!T$17*'FIA Only'!T79)+(Sphere!C$17*Sphere!C79))/(Sphere!C$17+'FIA Only'!T$17)),0,(('FIA Only'!T$17*'FIA Only'!T79)+(Sphere!C$17*Sphere!C79))/(Sphere!C$17+'FIA Only'!T$17))</f>
        <v>0</v>
      </c>
      <c r="U79" s="18">
        <f>IF(ISERROR((('FIA Only'!U17*'FIA Only'!U79)+(Sphere!D17*Sphere!D79))/(Sphere!D17+'FIA Only'!U17)),0,(('FIA Only'!U17*'FIA Only'!U79)+(Sphere!D17*Sphere!D79))/(Sphere!D17+'FIA Only'!U17))</f>
        <v>0.24990399999999999</v>
      </c>
      <c r="V79" s="18">
        <f>IF(ISERROR((('FIA Only'!V17*'FIA Only'!V79)+(Sphere!E17*Sphere!E79))/(Sphere!E17+'FIA Only'!V17)),0,(('FIA Only'!V17*'FIA Only'!V79)+(Sphere!E17*Sphere!E79))/(Sphere!E17+'FIA Only'!V17))</f>
        <v>0.24990399999999999</v>
      </c>
      <c r="W79" s="18">
        <f>IF(ISERROR((('FIA Only'!W17*'FIA Only'!W79)+(Sphere!F17*Sphere!F79))/(Sphere!F17+'FIA Only'!W17)),0,(('FIA Only'!W17*'FIA Only'!W79)+(Sphere!F17*Sphere!F79))/(Sphere!F17+'FIA Only'!W17))</f>
        <v>0.23221138461539997</v>
      </c>
      <c r="X79" s="18">
        <f>IF(ISERROR((('FIA Only'!X17*'FIA Only'!X79)+(Sphere!G17*Sphere!G79))/(Sphere!G17+'FIA Only'!X17)),0,(('FIA Only'!X17*'FIA Only'!X79)+(Sphere!G17*Sphere!G79))/(Sphere!G17+'FIA Only'!X17))</f>
        <v>0.23698699999999998</v>
      </c>
      <c r="Y79" s="18">
        <v>0.2381646086957</v>
      </c>
      <c r="Z79" s="18">
        <v>0.23960976470590001</v>
      </c>
      <c r="AA79" s="18">
        <v>0.22479279999999999</v>
      </c>
      <c r="AB79" s="18">
        <v>0.2199036470588</v>
      </c>
      <c r="AC79" s="18">
        <v>0.19519741176470001</v>
      </c>
      <c r="AD79" s="18">
        <v>0.17505936</v>
      </c>
      <c r="AE79" s="18">
        <v>0.19067292307690001</v>
      </c>
      <c r="AF79" s="18">
        <v>0.21990399999999999</v>
      </c>
      <c r="AG79" s="18">
        <v>0.24990399999999999</v>
      </c>
      <c r="AH79" s="18">
        <v>0.17879200000000001</v>
      </c>
      <c r="AI79" s="18">
        <v>0.20740400000000001</v>
      </c>
      <c r="AJ79" s="18">
        <v>0.19847542857139999</v>
      </c>
      <c r="AK79" s="18">
        <v>0.21990399999999999</v>
      </c>
      <c r="AL79" s="18">
        <v>0.19847542857139999</v>
      </c>
      <c r="AM79" s="18">
        <v>0.19657066666670001</v>
      </c>
      <c r="AN79" s="18">
        <v>0.201904</v>
      </c>
      <c r="AO79" s="18">
        <v>0.18133257142859999</v>
      </c>
      <c r="AP79" s="18">
        <v>0.204904</v>
      </c>
      <c r="AQ79" s="18">
        <v>0.20990400000000001</v>
      </c>
      <c r="AR79" s="18">
        <v>0.21990399999999999</v>
      </c>
      <c r="AS79" s="18">
        <v>0.24990399999999999</v>
      </c>
      <c r="AT79" s="18">
        <v>0.231904</v>
      </c>
      <c r="AU79" s="18">
        <v>0.24990399999999999</v>
      </c>
      <c r="AV79" s="18">
        <v>0.21990399999999999</v>
      </c>
      <c r="AW79" s="18">
        <v>0.17790400000000001</v>
      </c>
      <c r="AX79" s="18">
        <v>0</v>
      </c>
      <c r="AY79" s="18">
        <v>0.18990399999999999</v>
      </c>
      <c r="AZ79" s="18">
        <v>0.17790400000000001</v>
      </c>
      <c r="BA79" s="18">
        <v>0.19847542857139999</v>
      </c>
      <c r="BB79" s="18">
        <v>0.14990400000000001</v>
      </c>
      <c r="BC79" s="18">
        <v>0.15390400000000001</v>
      </c>
      <c r="BD79" s="18">
        <v>0.15990399999999999</v>
      </c>
      <c r="BE79" s="18">
        <v>0.13240399999999999</v>
      </c>
      <c r="BF79" s="220">
        <v>0.16769811764709999</v>
      </c>
      <c r="BG79" s="220">
        <v>0.18457791304349999</v>
      </c>
      <c r="BH79" s="17"/>
      <c r="BI79" s="17"/>
      <c r="BJ79" s="17"/>
      <c r="BK79" s="17"/>
    </row>
    <row r="80" spans="1:63" ht="11.25" hidden="1" outlineLevel="1" x14ac:dyDescent="0.2">
      <c r="A80" s="16" t="s">
        <v>11</v>
      </c>
      <c r="C80" s="18">
        <v>0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0.19989999999999999</v>
      </c>
      <c r="T80" s="18">
        <f>IF(ISERROR((('FIA Only'!T18*'FIA Only'!T80)+(Sphere!C18*Sphere!C80))/(Sphere!C18+'FIA Only'!T18)),0,(('FIA Only'!T18*'FIA Only'!T80)+(Sphere!C18*Sphere!C80))/(Sphere!C18+'FIA Only'!T18))</f>
        <v>0</v>
      </c>
      <c r="U80" s="18">
        <f>IF(ISERROR((('FIA Only'!U18*'FIA Only'!U80)+(Sphere!D18*Sphere!D80))/(Sphere!D18+'FIA Only'!U18)),0,(('FIA Only'!U18*'FIA Only'!U80)+(Sphere!D18*Sphere!D80))/(Sphere!D18+'FIA Only'!U18))</f>
        <v>0</v>
      </c>
      <c r="V80" s="18">
        <f>IF(ISERROR((('FIA Only'!V18*'FIA Only'!V80)+(Sphere!E18*Sphere!E80))/(Sphere!E18+'FIA Only'!V18)),0,(('FIA Only'!V18*'FIA Only'!V80)+(Sphere!E18*Sphere!E80))/(Sphere!E18+'FIA Only'!V18))</f>
        <v>0.24990399999999999</v>
      </c>
      <c r="W80" s="18">
        <f>IF(ISERROR((('FIA Only'!W18*'FIA Only'!W80)+(Sphere!F18*Sphere!F80))/(Sphere!F18+'FIA Only'!W18)),0,(('FIA Only'!W18*'FIA Only'!W80)+(Sphere!F18*Sphere!F80))/(Sphere!F18+'FIA Only'!W18))</f>
        <v>0</v>
      </c>
      <c r="X80" s="18">
        <f>IF(ISERROR((('FIA Only'!X18*'FIA Only'!X80)+(Sphere!G18*Sphere!G80))/(Sphere!G18+'FIA Only'!X18)),0,(('FIA Only'!X18*'FIA Only'!X80)+(Sphere!G18*Sphere!G80))/(Sphere!G18+'FIA Only'!X18))</f>
        <v>0</v>
      </c>
      <c r="Y80" s="18">
        <v>0.12990399999999999</v>
      </c>
      <c r="Z80" s="18">
        <v>0</v>
      </c>
      <c r="AA80" s="18">
        <v>0</v>
      </c>
      <c r="AB80" s="18">
        <v>0</v>
      </c>
      <c r="AC80" s="18">
        <v>0.18990399999999999</v>
      </c>
      <c r="AD80" s="18">
        <v>0</v>
      </c>
      <c r="AE80" s="18">
        <v>0</v>
      </c>
      <c r="AF80" s="18">
        <v>0</v>
      </c>
      <c r="AG80" s="18">
        <v>0.12990399999999999</v>
      </c>
      <c r="AH80" s="18">
        <v>0.18990399999999999</v>
      </c>
      <c r="AI80" s="18">
        <v>0</v>
      </c>
      <c r="AJ80" s="18">
        <v>0.12656999999999999</v>
      </c>
      <c r="AK80" s="18">
        <v>0</v>
      </c>
      <c r="AL80" s="18">
        <v>0.15990399999999999</v>
      </c>
      <c r="AM80" s="18">
        <v>0</v>
      </c>
      <c r="AN80" s="18">
        <v>0.18990399999999999</v>
      </c>
      <c r="AO80" s="18">
        <v>0.21990399999999999</v>
      </c>
      <c r="AP80" s="18">
        <v>0.16755082352940001</v>
      </c>
      <c r="AQ80" s="18">
        <v>0.15331834146340001</v>
      </c>
      <c r="AR80" s="18">
        <v>0.229904</v>
      </c>
      <c r="AS80" s="18">
        <v>0.18990399999999999</v>
      </c>
      <c r="AT80" s="18">
        <v>0.21990399999999999</v>
      </c>
      <c r="AU80" s="18">
        <v>0.139904</v>
      </c>
      <c r="AV80" s="18">
        <v>0.169904</v>
      </c>
      <c r="AW80" s="18">
        <v>0</v>
      </c>
      <c r="AX80" s="18">
        <v>0.18990399999999999</v>
      </c>
      <c r="AY80" s="18">
        <v>0.15990399999999999</v>
      </c>
      <c r="AZ80" s="18">
        <v>0.15990399999999999</v>
      </c>
      <c r="BA80" s="18">
        <v>0</v>
      </c>
      <c r="BB80" s="18">
        <v>0.16204685714290001</v>
      </c>
      <c r="BC80" s="18">
        <v>0</v>
      </c>
      <c r="BD80" s="18">
        <v>0</v>
      </c>
      <c r="BE80" s="18">
        <v>0</v>
      </c>
      <c r="BF80" s="220">
        <v>0</v>
      </c>
      <c r="BG80" s="220">
        <v>0.16240399999999999</v>
      </c>
      <c r="BH80" s="17"/>
      <c r="BI80" s="17"/>
      <c r="BJ80" s="17"/>
      <c r="BK80" s="17"/>
    </row>
    <row r="81" spans="1:63" ht="11.25" hidden="1" outlineLevel="1" x14ac:dyDescent="0.2">
      <c r="A81" s="16" t="s">
        <v>629</v>
      </c>
      <c r="C81" s="18">
        <v>0</v>
      </c>
      <c r="D81" s="18">
        <v>0.18406666666669999</v>
      </c>
      <c r="E81" s="18">
        <v>0.1620875</v>
      </c>
      <c r="F81" s="18">
        <v>0.18225714285710001</v>
      </c>
      <c r="G81" s="18">
        <v>0.17854583333330001</v>
      </c>
      <c r="H81" s="18">
        <v>0.1845428571429</v>
      </c>
      <c r="I81" s="18">
        <v>0.1944945945946</v>
      </c>
      <c r="J81" s="18">
        <v>0.19577209302330001</v>
      </c>
      <c r="K81" s="18">
        <v>0.19575106382980001</v>
      </c>
      <c r="L81" s="18">
        <v>0.1940071428571</v>
      </c>
      <c r="M81" s="18">
        <v>0.19068125</v>
      </c>
      <c r="N81" s="18">
        <v>0.19670555555559999</v>
      </c>
      <c r="O81" s="18">
        <v>0.18500638297870001</v>
      </c>
      <c r="P81" s="18">
        <v>0.18645172413790001</v>
      </c>
      <c r="Q81" s="18">
        <v>0.185041509434</v>
      </c>
      <c r="R81" s="18">
        <v>0.1921767857143</v>
      </c>
      <c r="S81" s="18">
        <v>0.19135833333329999</v>
      </c>
      <c r="T81" s="18">
        <f>IF(ISERROR((('FIA Only'!T19*'FIA Only'!T81)+(Sphere!C19*Sphere!C81))/(Sphere!C19+'FIA Only'!T19)),0,(('FIA Only'!T19*'FIA Only'!T81)+(Sphere!C19*Sphere!C81))/(Sphere!C19+'FIA Only'!T19))</f>
        <v>0.19533650793650001</v>
      </c>
      <c r="U81" s="18">
        <f>IF(ISERROR((('FIA Only'!U19*'FIA Only'!U81)+(Sphere!D19*Sphere!D81))/(Sphere!D19+'FIA Only'!U19)),0,(('FIA Only'!U19*'FIA Only'!U81)+(Sphere!D19*Sphere!D81))/(Sphere!D19+'FIA Only'!U19))</f>
        <v>0.19718125</v>
      </c>
      <c r="V81" s="18">
        <f>IF(ISERROR((('FIA Only'!V19*'FIA Only'!V81)+(Sphere!E19*Sphere!E81))/(Sphere!E19+'FIA Only'!V19)),0,(('FIA Only'!V19*'FIA Only'!V81)+(Sphere!E19*Sphere!E81))/(Sphere!E19+'FIA Only'!V19))</f>
        <v>0.18552500000000002</v>
      </c>
      <c r="W81" s="18">
        <f>IF(ISERROR((('FIA Only'!W19*'FIA Only'!W81)+(Sphere!F19*Sphere!F81))/(Sphere!F19+'FIA Only'!W19)),0,(('FIA Only'!W19*'FIA Only'!W81)+(Sphere!F19*Sphere!F81))/(Sphere!F19+'FIA Only'!W19))</f>
        <v>0.1424</v>
      </c>
      <c r="X81" s="18">
        <f>IF(ISERROR((('FIA Only'!X19*'FIA Only'!X81)+(Sphere!G19*Sphere!G81))/(Sphere!G19+'FIA Only'!X19)),0,(('FIA Only'!X19*'FIA Only'!X81)+(Sphere!G19*Sphere!G81))/(Sphere!G19+'FIA Only'!X19))</f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0.16615374999999999</v>
      </c>
      <c r="AD81" s="18">
        <v>0</v>
      </c>
      <c r="AE81" s="18">
        <v>0.116568</v>
      </c>
      <c r="AF81" s="18">
        <v>0.229904</v>
      </c>
      <c r="AG81" s="18">
        <v>0.24990399999999999</v>
      </c>
      <c r="AH81" s="18">
        <v>0.15240400000000001</v>
      </c>
      <c r="AI81" s="18">
        <v>0.14590400000000001</v>
      </c>
      <c r="AJ81" s="18">
        <v>0.169904</v>
      </c>
      <c r="AK81" s="18">
        <v>0.19847542857139999</v>
      </c>
      <c r="AL81" s="18">
        <v>0.23276114285710001</v>
      </c>
      <c r="AM81" s="18">
        <v>0.23276114285710001</v>
      </c>
      <c r="AN81" s="18">
        <v>0.197404</v>
      </c>
      <c r="AO81" s="18">
        <v>0.22590399999999999</v>
      </c>
      <c r="AP81" s="18">
        <v>0.229904</v>
      </c>
      <c r="AQ81" s="18">
        <v>0.2156182857143</v>
      </c>
      <c r="AR81" s="18">
        <v>0.20990400000000001</v>
      </c>
      <c r="AS81" s="18">
        <v>0.23899490909089999</v>
      </c>
      <c r="AT81" s="18">
        <v>0.23836553846149999</v>
      </c>
      <c r="AU81" s="18">
        <v>0.218029</v>
      </c>
      <c r="AV81" s="18">
        <v>0.18990399999999999</v>
      </c>
      <c r="AW81" s="18">
        <v>0.20990400000000001</v>
      </c>
      <c r="AX81" s="18">
        <v>0.22323733333330001</v>
      </c>
      <c r="AY81" s="18">
        <v>0.19657066666670001</v>
      </c>
      <c r="AZ81" s="18">
        <v>0.20990400000000001</v>
      </c>
      <c r="BA81" s="18">
        <v>0.18133257142859999</v>
      </c>
      <c r="BB81" s="18">
        <v>0.22590399999999999</v>
      </c>
      <c r="BC81" s="18">
        <v>0.15390400000000001</v>
      </c>
      <c r="BD81" s="18">
        <v>0.20990400000000001</v>
      </c>
      <c r="BE81" s="18">
        <v>0.19240399999999999</v>
      </c>
      <c r="BF81" s="220">
        <v>0.2181182857143</v>
      </c>
      <c r="BG81" s="220">
        <v>0.13240399999999999</v>
      </c>
      <c r="BH81" s="17"/>
      <c r="BI81" s="17"/>
      <c r="BJ81" s="17"/>
      <c r="BK81" s="17"/>
    </row>
    <row r="82" spans="1:63" ht="11.25" hidden="1" outlineLevel="1" x14ac:dyDescent="0.2">
      <c r="A82" s="16" t="s">
        <v>13</v>
      </c>
      <c r="C82" s="18">
        <v>0</v>
      </c>
      <c r="D82" s="18">
        <v>0.2049</v>
      </c>
      <c r="E82" s="18">
        <v>0.19989999999999999</v>
      </c>
      <c r="F82" s="18">
        <v>0.1852125</v>
      </c>
      <c r="G82" s="18">
        <v>0.19989999999999999</v>
      </c>
      <c r="H82" s="18">
        <v>0.19989999999999999</v>
      </c>
      <c r="I82" s="18">
        <v>0</v>
      </c>
      <c r="J82" s="18">
        <v>0.2099</v>
      </c>
      <c r="K82" s="18">
        <v>0.19989999999999999</v>
      </c>
      <c r="L82" s="18">
        <v>0.19989999999999999</v>
      </c>
      <c r="M82" s="18">
        <v>0.18073333333329999</v>
      </c>
      <c r="N82" s="18">
        <v>0.19989999999999999</v>
      </c>
      <c r="O82" s="18">
        <v>0.19989999999999999</v>
      </c>
      <c r="P82" s="18">
        <v>0.19989999999999999</v>
      </c>
      <c r="Q82" s="18">
        <v>0.19989999999999999</v>
      </c>
      <c r="R82" s="18">
        <v>0.19989999999999999</v>
      </c>
      <c r="S82" s="18">
        <v>0.19989999999999999</v>
      </c>
      <c r="T82" s="18">
        <f>IF(ISERROR((('FIA Only'!T20*'FIA Only'!T82)+(Sphere!C20*Sphere!C82))/(Sphere!C20+'FIA Only'!T20)),0,(('FIA Only'!T20*'FIA Only'!T82)+(Sphere!C20*Sphere!C82))/(Sphere!C20+'FIA Only'!T20))</f>
        <v>0.18073333333329999</v>
      </c>
      <c r="U82" s="18">
        <f>IF(ISERROR((('FIA Only'!U20*'FIA Only'!U82)+(Sphere!D20*Sphere!D82))/(Sphere!D20+'FIA Only'!U20)),0,(('FIA Only'!U20*'FIA Only'!U82)+(Sphere!D20*Sphere!D82))/(Sphere!D20+'FIA Only'!U20))</f>
        <v>0</v>
      </c>
      <c r="V82" s="18">
        <f>IF(ISERROR((('FIA Only'!V20*'FIA Only'!V82)+(Sphere!E20*Sphere!E82))/(Sphere!E20+'FIA Only'!V20)),0,(('FIA Only'!V20*'FIA Only'!V82)+(Sphere!E20*Sphere!E82))/(Sphere!E20+'FIA Only'!V20))</f>
        <v>0.229902</v>
      </c>
      <c r="W82" s="18">
        <f>IF(ISERROR((('FIA Only'!W20*'FIA Only'!W82)+(Sphere!F20*Sphere!F82))/(Sphere!F20+'FIA Only'!W20)),0,(('FIA Only'!W20*'FIA Only'!W82)+(Sphere!F20*Sphere!F82))/(Sphere!F20+'FIA Only'!W20))</f>
        <v>0.24990399999999999</v>
      </c>
      <c r="X82" s="18">
        <f>IF(ISERROR((('FIA Only'!X20*'FIA Only'!X82)+(Sphere!G20*Sphere!G82))/(Sphere!G20+'FIA Only'!X20)),0,(('FIA Only'!X20*'FIA Only'!X82)+(Sphere!G20*Sphere!G82))/(Sphere!G20+'FIA Only'!X20))</f>
        <v>0.24990399999999999</v>
      </c>
      <c r="Y82" s="18">
        <v>0.23990400000000001</v>
      </c>
      <c r="Z82" s="18">
        <v>0.24990399999999999</v>
      </c>
      <c r="AA82" s="18">
        <v>0.24090400000000001</v>
      </c>
      <c r="AB82" s="18">
        <v>0.24990399999999999</v>
      </c>
      <c r="AC82" s="18">
        <v>0.15990399999999999</v>
      </c>
      <c r="AD82" s="18">
        <v>0.24990399999999999</v>
      </c>
      <c r="AE82" s="18">
        <v>0</v>
      </c>
      <c r="AF82" s="18">
        <v>0</v>
      </c>
      <c r="AG82" s="18">
        <v>0.24990399999999999</v>
      </c>
      <c r="AH82" s="18">
        <v>0.24990399999999999</v>
      </c>
      <c r="AI82" s="18">
        <v>0.20990400000000001</v>
      </c>
      <c r="AJ82" s="18">
        <v>0.234904</v>
      </c>
      <c r="AK82" s="18">
        <v>0.24990399999999999</v>
      </c>
      <c r="AL82" s="18">
        <v>0.20990400000000001</v>
      </c>
      <c r="AM82" s="18">
        <v>0.24990399999999999</v>
      </c>
      <c r="AN82" s="18">
        <v>0.12990399999999999</v>
      </c>
      <c r="AO82" s="18">
        <v>0.24990399999999999</v>
      </c>
      <c r="AP82" s="18">
        <v>0.20990400000000001</v>
      </c>
      <c r="AQ82" s="18">
        <v>0.18990399999999999</v>
      </c>
      <c r="AR82" s="18">
        <v>0.22590399999999999</v>
      </c>
      <c r="AS82" s="18">
        <v>0.24990399999999999</v>
      </c>
      <c r="AT82" s="18">
        <v>0.24990399999999999</v>
      </c>
      <c r="AU82" s="18">
        <v>0.20990400000000001</v>
      </c>
      <c r="AV82" s="18">
        <v>0.24990399999999999</v>
      </c>
      <c r="AW82" s="18">
        <v>0.20990400000000001</v>
      </c>
      <c r="AX82" s="18">
        <v>0.17790400000000001</v>
      </c>
      <c r="AY82" s="18">
        <v>0.24990399999999999</v>
      </c>
      <c r="AZ82" s="18">
        <v>0.20990400000000001</v>
      </c>
      <c r="BA82" s="18">
        <v>0.24990399999999999</v>
      </c>
      <c r="BB82" s="18">
        <v>0.12990399999999999</v>
      </c>
      <c r="BC82" s="18">
        <v>0</v>
      </c>
      <c r="BD82" s="18">
        <v>0.24990399999999999</v>
      </c>
      <c r="BE82" s="18">
        <v>0.20187768421050001</v>
      </c>
      <c r="BF82" s="220">
        <v>0.19907066666670001</v>
      </c>
      <c r="BG82" s="220">
        <v>0.1613325714286</v>
      </c>
      <c r="BH82" s="17"/>
      <c r="BI82" s="17"/>
      <c r="BJ82" s="17"/>
      <c r="BK82" s="17"/>
    </row>
    <row r="83" spans="1:63" ht="11.25" hidden="1" outlineLevel="1" x14ac:dyDescent="0.2">
      <c r="A83" s="16" t="s">
        <v>14</v>
      </c>
      <c r="C83" s="18">
        <v>0</v>
      </c>
      <c r="D83" s="18">
        <v>0.2022529411765</v>
      </c>
      <c r="E83" s="18">
        <v>0.19489999999999999</v>
      </c>
      <c r="F83" s="18">
        <v>0.19989999999999999</v>
      </c>
      <c r="G83" s="18">
        <v>0.19739999999999999</v>
      </c>
      <c r="H83" s="18">
        <v>0.19630624999999999</v>
      </c>
      <c r="I83" s="18">
        <v>0.1978166666667</v>
      </c>
      <c r="J83" s="18">
        <v>0.19989999999999999</v>
      </c>
      <c r="K83" s="18">
        <v>0.1965666666667</v>
      </c>
      <c r="L83" s="18">
        <v>0.19808181818180001</v>
      </c>
      <c r="M83" s="18">
        <v>0.19989999999999999</v>
      </c>
      <c r="N83" s="18">
        <v>0.20048823529410001</v>
      </c>
      <c r="O83" s="18">
        <v>0.19989999999999999</v>
      </c>
      <c r="P83" s="18">
        <v>0.19522608695650001</v>
      </c>
      <c r="Q83" s="18">
        <v>0.19989999999999999</v>
      </c>
      <c r="R83" s="18">
        <v>0.19699677419350001</v>
      </c>
      <c r="S83" s="18">
        <v>0.19989999999999999</v>
      </c>
      <c r="T83" s="18">
        <f>IF(ISERROR((('FIA Only'!T21*'FIA Only'!T83)+(Sphere!C21*Sphere!C83))/(Sphere!C21+'FIA Only'!T21)),0,(('FIA Only'!T21*'FIA Only'!T83)+(Sphere!C21*Sphere!C83))/(Sphere!C21+'FIA Only'!T21))</f>
        <v>0.2013285714286</v>
      </c>
      <c r="U83" s="18">
        <f>IF(ISERROR((('FIA Only'!U21*'FIA Only'!U83)+(Sphere!D21*Sphere!D83))/(Sphere!D21+'FIA Only'!U21)),0,(('FIA Only'!U21*'FIA Only'!U83)+(Sphere!D21*Sphere!D83))/(Sphere!D21+'FIA Only'!U21))</f>
        <v>0.20204285714289999</v>
      </c>
      <c r="V83" s="18">
        <f>IF(ISERROR((('FIA Only'!V21*'FIA Only'!V83)+(Sphere!E21*Sphere!E83))/(Sphere!E21+'FIA Only'!V21)),0,(('FIA Only'!V21*'FIA Only'!V83)+(Sphere!E21*Sphere!E83))/(Sphere!E21+'FIA Only'!V21))</f>
        <v>0.20156666666670001</v>
      </c>
      <c r="W83" s="18">
        <f>IF(ISERROR((('FIA Only'!W21*'FIA Only'!W83)+(Sphere!F21*Sphere!F83))/(Sphere!F21+'FIA Only'!W21)),0,(('FIA Only'!W21*'FIA Only'!W83)+(Sphere!F21*Sphere!F83))/(Sphere!F21+'FIA Only'!W21))</f>
        <v>0.24990399999999999</v>
      </c>
      <c r="X83" s="18">
        <f>IF(ISERROR((('FIA Only'!X21*'FIA Only'!X83)+(Sphere!G21*Sphere!G83))/(Sphere!G21+'FIA Only'!X21)),0,(('FIA Only'!X21*'FIA Only'!X83)+(Sphere!G21*Sphere!G83))/(Sphere!G21+'FIA Only'!X21))</f>
        <v>0.24990399999999999</v>
      </c>
      <c r="Y83" s="18">
        <v>0.24990399999999999</v>
      </c>
      <c r="Z83" s="18">
        <v>0.2456182857143</v>
      </c>
      <c r="AA83" s="18">
        <v>0.24990399999999999</v>
      </c>
      <c r="AB83" s="18">
        <v>0.24990399999999999</v>
      </c>
      <c r="AC83" s="18">
        <v>0.24990399999999999</v>
      </c>
      <c r="AD83" s="18">
        <v>0.24990399999999999</v>
      </c>
      <c r="AE83" s="18">
        <v>0.24990399999999999</v>
      </c>
      <c r="AF83" s="18">
        <v>0.24990399999999999</v>
      </c>
      <c r="AG83" s="18">
        <v>0.24990399999999999</v>
      </c>
      <c r="AH83" s="18">
        <v>0.1832373333333</v>
      </c>
      <c r="AI83" s="18">
        <v>0.22221169230769999</v>
      </c>
      <c r="AJ83" s="18">
        <v>0.24990399999999999</v>
      </c>
      <c r="AK83" s="18">
        <v>0.201904</v>
      </c>
      <c r="AL83" s="18">
        <v>0.21990399999999999</v>
      </c>
      <c r="AM83" s="18">
        <v>0.24990399999999999</v>
      </c>
      <c r="AN83" s="18">
        <v>0.23918971428569999</v>
      </c>
      <c r="AO83" s="18">
        <v>0.24990399999999999</v>
      </c>
      <c r="AP83" s="18">
        <v>0.20990400000000001</v>
      </c>
      <c r="AQ83" s="18">
        <v>0.24990399999999999</v>
      </c>
      <c r="AR83" s="18">
        <v>0.24990399999999999</v>
      </c>
      <c r="AS83" s="18">
        <v>0.24990399999999999</v>
      </c>
      <c r="AT83" s="18">
        <v>0.229904</v>
      </c>
      <c r="AU83" s="18">
        <v>0.24990399999999999</v>
      </c>
      <c r="AV83" s="18">
        <v>0.22590399999999999</v>
      </c>
      <c r="AW83" s="18">
        <v>0.23276114285710001</v>
      </c>
      <c r="AX83" s="18">
        <v>0.22590399999999999</v>
      </c>
      <c r="AY83" s="18">
        <v>0.18990399999999999</v>
      </c>
      <c r="AZ83" s="18">
        <v>0.22590399999999999</v>
      </c>
      <c r="BA83" s="18">
        <v>0.2156182857143</v>
      </c>
      <c r="BB83" s="18">
        <v>0.24990399999999999</v>
      </c>
      <c r="BC83" s="18">
        <v>0.204904</v>
      </c>
      <c r="BD83" s="18">
        <v>0.24787010169490001</v>
      </c>
      <c r="BE83" s="18">
        <v>0.24358047058820001</v>
      </c>
      <c r="BF83" s="220">
        <v>0.244279</v>
      </c>
      <c r="BG83" s="220">
        <v>0.23367567630059999</v>
      </c>
      <c r="BH83" s="17"/>
      <c r="BI83" s="17"/>
      <c r="BJ83" s="17"/>
      <c r="BK83" s="17"/>
    </row>
    <row r="84" spans="1:63" ht="11.25" hidden="1" outlineLevel="1" x14ac:dyDescent="0.2">
      <c r="A84" s="16" t="s">
        <v>15</v>
      </c>
      <c r="C84" s="18">
        <v>0</v>
      </c>
      <c r="D84" s="18">
        <v>0.19503513513510001</v>
      </c>
      <c r="E84" s="18">
        <v>0.191747826087</v>
      </c>
      <c r="F84" s="18">
        <v>0.19272258064520001</v>
      </c>
      <c r="G84" s="18">
        <v>0.19607647058819999</v>
      </c>
      <c r="H84" s="18">
        <v>0.19504705882350001</v>
      </c>
      <c r="I84" s="18">
        <v>0.1978761904762</v>
      </c>
      <c r="J84" s="18">
        <v>0.1992617021277</v>
      </c>
      <c r="K84" s="18">
        <v>0.19683877551019999</v>
      </c>
      <c r="L84" s="18">
        <v>0.19847142857139999</v>
      </c>
      <c r="M84" s="18">
        <v>0.1989196078431</v>
      </c>
      <c r="N84" s="18">
        <v>0.1968230769231</v>
      </c>
      <c r="O84" s="18">
        <v>0.1981380952381</v>
      </c>
      <c r="P84" s="18">
        <v>0.19705648854960001</v>
      </c>
      <c r="Q84" s="18">
        <v>0.19786875000000001</v>
      </c>
      <c r="R84" s="18">
        <v>0.1990804979253</v>
      </c>
      <c r="S84" s="18">
        <v>0.20080909090910001</v>
      </c>
      <c r="T84" s="18">
        <f>IF(ISERROR((('FIA Only'!T22*'FIA Only'!T84)+(Sphere!C22*Sphere!C84))/(Sphere!C22+'FIA Only'!T22)),0,(('FIA Only'!T22*'FIA Only'!T84)+(Sphere!C22*Sphere!C84))/(Sphere!C22+'FIA Only'!T22))</f>
        <v>0.1993327731092</v>
      </c>
      <c r="U84" s="18">
        <f>IF(ISERROR((('FIA Only'!U22*'FIA Only'!U84)+(Sphere!D22*Sphere!D84))/(Sphere!D22+'FIA Only'!U22)),0,(('FIA Only'!U22*'FIA Only'!U84)+(Sphere!D22*Sphere!D84))/(Sphere!D22+'FIA Only'!U22))</f>
        <v>0.2016857619047536</v>
      </c>
      <c r="V84" s="18">
        <f>IF(ISERROR((('FIA Only'!V22*'FIA Only'!V84)+(Sphere!E22*Sphere!E84))/(Sphere!E22+'FIA Only'!V22)),0,(('FIA Only'!V22*'FIA Only'!V84)+(Sphere!E22*Sphere!E84))/(Sphere!E22+'FIA Only'!V22))</f>
        <v>0.22690200000000002</v>
      </c>
      <c r="W84" s="18">
        <f>IF(ISERROR((('FIA Only'!W22*'FIA Only'!W84)+(Sphere!F22*Sphere!F84))/(Sphere!F22+'FIA Only'!W22)),0,(('FIA Only'!W22*'FIA Only'!W84)+(Sphere!F22*Sphere!F84))/(Sphere!F22+'FIA Only'!W22))</f>
        <v>0.24424589473684213</v>
      </c>
      <c r="X84" s="18">
        <f>IF(ISERROR((('FIA Only'!X22*'FIA Only'!X84)+(Sphere!G22*Sphere!G84))/(Sphere!G22+'FIA Only'!X22)),0,(('FIA Only'!X22*'FIA Only'!X84)+(Sphere!G22*Sphere!G84))/(Sphere!G22+'FIA Only'!X22))</f>
        <v>0.24990399999999999</v>
      </c>
      <c r="Y84" s="18">
        <v>0.24036902325580001</v>
      </c>
      <c r="Z84" s="18">
        <v>0.24990399999999999</v>
      </c>
      <c r="AA84" s="18">
        <v>0.24990399999999999</v>
      </c>
      <c r="AB84" s="18">
        <v>0.24680055172410001</v>
      </c>
      <c r="AC84" s="18">
        <v>0.24990399999999999</v>
      </c>
      <c r="AD84" s="18">
        <v>0.24990399999999999</v>
      </c>
      <c r="AE84" s="18">
        <v>0.24657066666669999</v>
      </c>
      <c r="AF84" s="18">
        <v>0.24990399999999999</v>
      </c>
      <c r="AG84" s="18">
        <v>0.24990399999999999</v>
      </c>
      <c r="AH84" s="18">
        <v>0.193392372093</v>
      </c>
      <c r="AI84" s="18">
        <v>0.21790399999999999</v>
      </c>
      <c r="AJ84" s="18">
        <v>0.234904</v>
      </c>
      <c r="AK84" s="18">
        <v>0.2321767272727</v>
      </c>
      <c r="AL84" s="18">
        <v>0.23302899999999999</v>
      </c>
      <c r="AM84" s="18">
        <v>0.2445468571429</v>
      </c>
      <c r="AN84" s="18">
        <v>0.2456182857143</v>
      </c>
      <c r="AO84" s="18">
        <v>0.24990399999999999</v>
      </c>
      <c r="AP84" s="18">
        <v>0.234904</v>
      </c>
      <c r="AQ84" s="18">
        <v>0.23727242105259999</v>
      </c>
      <c r="AR84" s="18">
        <v>0.2370468571429</v>
      </c>
      <c r="AS84" s="18">
        <v>0.24240400000000001</v>
      </c>
      <c r="AT84" s="18">
        <v>0.24990399999999999</v>
      </c>
      <c r="AU84" s="18">
        <v>0.23354036363639999</v>
      </c>
      <c r="AV84" s="18">
        <v>0.24990399999999999</v>
      </c>
      <c r="AW84" s="18">
        <v>0.23144246153850001</v>
      </c>
      <c r="AX84" s="18">
        <v>0.24990399999999999</v>
      </c>
      <c r="AY84" s="18">
        <v>0.24390400000000001</v>
      </c>
      <c r="AZ84" s="18">
        <v>0.24133257142860001</v>
      </c>
      <c r="BA84" s="18">
        <v>0.2384754285714</v>
      </c>
      <c r="BB84" s="18">
        <v>0.19847542857139999</v>
      </c>
      <c r="BC84" s="18">
        <v>0.23727242105259999</v>
      </c>
      <c r="BD84" s="18">
        <v>0.24686602531650001</v>
      </c>
      <c r="BE84" s="18">
        <v>0.2491897142857</v>
      </c>
      <c r="BF84" s="220">
        <v>0.24756095067260001</v>
      </c>
      <c r="BG84" s="220">
        <v>0.2376671578947</v>
      </c>
      <c r="BH84" s="17"/>
      <c r="BI84" s="17"/>
      <c r="BJ84" s="17"/>
      <c r="BK84" s="17"/>
    </row>
    <row r="85" spans="1:63" ht="11.25" hidden="1" outlineLevel="1" x14ac:dyDescent="0.2">
      <c r="A85" s="16" t="s">
        <v>16</v>
      </c>
      <c r="C85" s="18">
        <v>0.1424</v>
      </c>
      <c r="D85" s="18">
        <v>0.1949952380952</v>
      </c>
      <c r="E85" s="18">
        <v>0.1976884615385</v>
      </c>
      <c r="F85" s="18">
        <v>0.1941073170732</v>
      </c>
      <c r="G85" s="18">
        <v>0.196229787234</v>
      </c>
      <c r="H85" s="18">
        <v>0.19842631578950001</v>
      </c>
      <c r="I85" s="18">
        <v>0.1965885964912</v>
      </c>
      <c r="J85" s="18">
        <v>0.19691219512200001</v>
      </c>
      <c r="K85" s="18">
        <v>0.19576956521739999</v>
      </c>
      <c r="L85" s="18">
        <v>0.19687530864200001</v>
      </c>
      <c r="M85" s="18">
        <v>0.1953032258065</v>
      </c>
      <c r="N85" s="18">
        <v>0.1978566210046</v>
      </c>
      <c r="O85" s="18">
        <v>0.19821027667980001</v>
      </c>
      <c r="P85" s="18">
        <v>0.1968665271967</v>
      </c>
      <c r="Q85" s="18">
        <v>0.1968915254237</v>
      </c>
      <c r="R85" s="18">
        <v>0.1981966321244</v>
      </c>
      <c r="S85" s="18">
        <v>0.20012857142859999</v>
      </c>
      <c r="T85" s="18">
        <f>IF(ISERROR((('FIA Only'!T23*'FIA Only'!T85)+(Sphere!C23*Sphere!C85))/(Sphere!C23+'FIA Only'!T23)),0,(('FIA Only'!T23*'FIA Only'!T85)+(Sphere!C23*Sphere!C85))/(Sphere!C23+'FIA Only'!T23))</f>
        <v>0.20073661417319999</v>
      </c>
      <c r="U85" s="18">
        <f>IF(ISERROR((('FIA Only'!U23*'FIA Only'!U85)+(Sphere!D23*Sphere!D85))/(Sphere!D23+'FIA Only'!U23)),0,(('FIA Only'!U23*'FIA Only'!U85)+(Sphere!D23*Sphere!D85))/(Sphere!D23+'FIA Only'!U23))</f>
        <v>0.20060797590361443</v>
      </c>
      <c r="V85" s="18">
        <f>IF(ISERROR((('FIA Only'!V23*'FIA Only'!V85)+(Sphere!E23*Sphere!E85))/(Sphere!E23+'FIA Only'!V23)),0,(('FIA Only'!V23*'FIA Only'!V85)+(Sphere!E23*Sphere!E85))/(Sphere!E23+'FIA Only'!V23))</f>
        <v>0.23731074074071667</v>
      </c>
      <c r="W85" s="18">
        <f>IF(ISERROR((('FIA Only'!W23*'FIA Only'!W85)+(Sphere!F23*Sphere!F85))/(Sphere!F23+'FIA Only'!W23)),0,(('FIA Only'!W23*'FIA Only'!W85)+(Sphere!F23*Sphere!F85))/(Sphere!F23+'FIA Only'!W23))</f>
        <v>0.24559502439020001</v>
      </c>
      <c r="X85" s="18">
        <f>IF(ISERROR((('FIA Only'!X23*'FIA Only'!X85)+(Sphere!G23*Sphere!G85))/(Sphere!G23+'FIA Only'!X23)),0,(('FIA Only'!X23*'FIA Only'!X85)+(Sphere!G23*Sphere!G85))/(Sphere!G23+'FIA Only'!X23))</f>
        <v>0.24393809090910004</v>
      </c>
      <c r="Y85" s="18">
        <v>0.2459673484163</v>
      </c>
      <c r="Z85" s="18">
        <v>0.2441687058824</v>
      </c>
      <c r="AA85" s="18">
        <v>0.24375942168670001</v>
      </c>
      <c r="AB85" s="18">
        <v>0.2427501538462</v>
      </c>
      <c r="AC85" s="18">
        <v>0.2442996043956</v>
      </c>
      <c r="AD85" s="18">
        <v>0.24397807407409999</v>
      </c>
      <c r="AE85" s="18">
        <v>0.2453834520548</v>
      </c>
      <c r="AF85" s="18">
        <v>0.2432373333333</v>
      </c>
      <c r="AG85" s="18">
        <v>0.2421453793103</v>
      </c>
      <c r="AH85" s="18">
        <v>0.22300744827589999</v>
      </c>
      <c r="AI85" s="18">
        <v>0.23343341176470001</v>
      </c>
      <c r="AJ85" s="18">
        <v>0.23915773134330001</v>
      </c>
      <c r="AK85" s="18">
        <v>0.24357372477059999</v>
      </c>
      <c r="AL85" s="18">
        <v>0.2410344347826</v>
      </c>
      <c r="AM85" s="18">
        <v>0.24028567938930001</v>
      </c>
      <c r="AN85" s="18">
        <v>0.2390951764706</v>
      </c>
      <c r="AO85" s="18">
        <v>0.23695663157890001</v>
      </c>
      <c r="AP85" s="18">
        <v>0.2428605217391</v>
      </c>
      <c r="AQ85" s="18">
        <v>0.2402165</v>
      </c>
      <c r="AR85" s="18">
        <v>0.245529</v>
      </c>
      <c r="AS85" s="18">
        <v>0.24341751351349999</v>
      </c>
      <c r="AT85" s="18">
        <v>0.2475764137931</v>
      </c>
      <c r="AU85" s="18">
        <v>0.24431077966100001</v>
      </c>
      <c r="AV85" s="18">
        <v>0.24565400000000001</v>
      </c>
      <c r="AW85" s="18">
        <v>0.245545025641</v>
      </c>
      <c r="AX85" s="18">
        <v>0.24858531868129999</v>
      </c>
      <c r="AY85" s="18">
        <v>0.24709149999999999</v>
      </c>
      <c r="AZ85" s="18">
        <v>0.24828861538460001</v>
      </c>
      <c r="BA85" s="18">
        <v>0.2460389693252</v>
      </c>
      <c r="BB85" s="18">
        <v>0.24654400000000001</v>
      </c>
      <c r="BC85" s="18">
        <v>0.2432018723404</v>
      </c>
      <c r="BD85" s="18">
        <v>0.24726082819379999</v>
      </c>
      <c r="BE85" s="18">
        <v>0.24850926315790001</v>
      </c>
      <c r="BF85" s="220">
        <v>0.24524882758620001</v>
      </c>
      <c r="BG85" s="220">
        <v>0.24343119033230001</v>
      </c>
      <c r="BH85" s="17"/>
      <c r="BI85" s="17"/>
      <c r="BJ85" s="17"/>
      <c r="BK85" s="17"/>
    </row>
    <row r="86" spans="1:63" ht="11.25" hidden="1" outlineLevel="1" x14ac:dyDescent="0.2">
      <c r="A86" s="16" t="s">
        <v>17</v>
      </c>
      <c r="C86" s="18">
        <v>0.19989999999999999</v>
      </c>
      <c r="D86" s="18">
        <v>0.1983007352941</v>
      </c>
      <c r="E86" s="18">
        <v>0.19524374999999999</v>
      </c>
      <c r="F86" s="18">
        <v>0.19423962264149999</v>
      </c>
      <c r="G86" s="18">
        <v>0.19693592814370001</v>
      </c>
      <c r="H86" s="18">
        <v>0.19543448275860001</v>
      </c>
      <c r="I86" s="18">
        <v>0.19545676855899999</v>
      </c>
      <c r="J86" s="18">
        <v>0.19699030100330001</v>
      </c>
      <c r="K86" s="18">
        <v>0.1963234104046</v>
      </c>
      <c r="L86" s="18">
        <v>0.19428127090299999</v>
      </c>
      <c r="M86" s="18">
        <v>0.196228358209</v>
      </c>
      <c r="N86" s="18">
        <v>0.19605615615620001</v>
      </c>
      <c r="O86" s="18">
        <v>0.197075</v>
      </c>
      <c r="P86" s="18">
        <v>0.19582140921409999</v>
      </c>
      <c r="Q86" s="18">
        <v>0.19601031518619999</v>
      </c>
      <c r="R86" s="18">
        <v>0.19727580128210001</v>
      </c>
      <c r="S86" s="18">
        <v>0.19729563567360001</v>
      </c>
      <c r="T86" s="18">
        <f>IF(ISERROR((('FIA Only'!T24*'FIA Only'!T86)+(Sphere!C24*Sphere!C86))/(Sphere!C24+'FIA Only'!T24)),0,(('FIA Only'!T24*'FIA Only'!T86)+(Sphere!C24*Sphere!C86))/(Sphere!C24+'FIA Only'!T24))</f>
        <v>0.19884234319528846</v>
      </c>
      <c r="U86" s="18">
        <f>IF(ISERROR((('FIA Only'!U24*'FIA Only'!U86)+(Sphere!D24*Sphere!D86))/(Sphere!D24+'FIA Only'!U24)),0,(('FIA Only'!U24*'FIA Only'!U86)+(Sphere!D24*Sphere!D86))/(Sphere!D24+'FIA Only'!U24))</f>
        <v>0.19896132244898448</v>
      </c>
      <c r="V86" s="18">
        <f>IF(ISERROR((('FIA Only'!V24*'FIA Only'!V86)+(Sphere!E24*Sphere!E86))/(Sphere!E24+'FIA Only'!V24)),0,(('FIA Only'!V24*'FIA Only'!V86)+(Sphere!E24*Sphere!E86))/(Sphere!E24+'FIA Only'!V24))</f>
        <v>0.23735443137253726</v>
      </c>
      <c r="W86" s="18">
        <f>IF(ISERROR((('FIA Only'!W24*'FIA Only'!W86)+(Sphere!F24*Sphere!F86))/(Sphere!F24+'FIA Only'!W24)),0,(('FIA Only'!W24*'FIA Only'!W86)+(Sphere!F24*Sphere!F86))/(Sphere!F24+'FIA Only'!W24))</f>
        <v>0.23185762913909996</v>
      </c>
      <c r="X86" s="18">
        <f>IF(ISERROR((('FIA Only'!X24*'FIA Only'!X86)+(Sphere!G24*Sphere!G86))/(Sphere!G24+'FIA Only'!X24)),0,(('FIA Only'!X24*'FIA Only'!X86)+(Sphere!G24*Sphere!G86))/(Sphere!G24+'FIA Only'!X24))</f>
        <v>0.2321262222222</v>
      </c>
      <c r="Y86" s="18">
        <v>0.22954956962029999</v>
      </c>
      <c r="Z86" s="18">
        <v>0.2303258362283</v>
      </c>
      <c r="AA86" s="18">
        <v>0.22661207453419999</v>
      </c>
      <c r="AB86" s="18">
        <v>0.22942573913040001</v>
      </c>
      <c r="AC86" s="18">
        <v>0.22271101754389999</v>
      </c>
      <c r="AD86" s="18">
        <v>0.22443525</v>
      </c>
      <c r="AE86" s="18">
        <v>0.22586673291930001</v>
      </c>
      <c r="AF86" s="18">
        <v>0.22479288888890001</v>
      </c>
      <c r="AG86" s="18">
        <v>0.22850400000000001</v>
      </c>
      <c r="AH86" s="18">
        <v>0.22318214569540001</v>
      </c>
      <c r="AI86" s="18">
        <v>0.2282693846154</v>
      </c>
      <c r="AJ86" s="18">
        <v>0.22262303323259999</v>
      </c>
      <c r="AK86" s="18">
        <v>0.2255114766355</v>
      </c>
      <c r="AL86" s="18">
        <v>0.23096460606059999</v>
      </c>
      <c r="AM86" s="18">
        <v>0.2310944761905</v>
      </c>
      <c r="AN86" s="18">
        <v>0.221262490566</v>
      </c>
      <c r="AO86" s="18">
        <v>0.22733390654210001</v>
      </c>
      <c r="AP86" s="18">
        <v>0.22813929411760001</v>
      </c>
      <c r="AQ86" s="18">
        <v>0.22922832432429999</v>
      </c>
      <c r="AR86" s="18">
        <v>0.2279153636364</v>
      </c>
      <c r="AS86" s="18">
        <v>0.23097196116499999</v>
      </c>
      <c r="AT86" s="18">
        <v>0.23072130769230001</v>
      </c>
      <c r="AU86" s="18">
        <v>0.22644720987649999</v>
      </c>
      <c r="AV86" s="18">
        <v>0.23207381132079999</v>
      </c>
      <c r="AW86" s="18">
        <v>0.2287191658768</v>
      </c>
      <c r="AX86" s="18">
        <v>0.23113476923080001</v>
      </c>
      <c r="AY86" s="18">
        <v>0.22756704347830001</v>
      </c>
      <c r="AZ86" s="18">
        <v>0.21727626277369999</v>
      </c>
      <c r="BA86" s="18">
        <v>0.20698733333329999</v>
      </c>
      <c r="BB86" s="18">
        <v>0.21576606896549999</v>
      </c>
      <c r="BC86" s="18">
        <v>0.2094278095238</v>
      </c>
      <c r="BD86" s="18">
        <v>0.21617850980389999</v>
      </c>
      <c r="BE86" s="18">
        <v>0.22170632558139999</v>
      </c>
      <c r="BF86" s="220">
        <v>0.221799465995</v>
      </c>
      <c r="BG86" s="220">
        <v>0.22062622222219999</v>
      </c>
      <c r="BH86" s="17"/>
      <c r="BI86" s="17"/>
      <c r="BJ86" s="17"/>
      <c r="BK86" s="17"/>
    </row>
    <row r="87" spans="1:63" ht="11.25" hidden="1" outlineLevel="1" x14ac:dyDescent="0.2">
      <c r="A87" s="16" t="s">
        <v>18</v>
      </c>
      <c r="C87" s="18">
        <v>0.17302500000000001</v>
      </c>
      <c r="D87" s="18">
        <v>0.19255923566880001</v>
      </c>
      <c r="E87" s="18">
        <v>0.19055445026180001</v>
      </c>
      <c r="F87" s="18">
        <v>0.1912197969543</v>
      </c>
      <c r="G87" s="18">
        <v>0.19131711229949999</v>
      </c>
      <c r="H87" s="18">
        <v>0.1923864864865</v>
      </c>
      <c r="I87" s="18">
        <v>0.1924842696629</v>
      </c>
      <c r="J87" s="18">
        <v>0.19299462915599999</v>
      </c>
      <c r="K87" s="18">
        <v>0.19213376623379999</v>
      </c>
      <c r="L87" s="18">
        <v>0.19111126760559999</v>
      </c>
      <c r="M87" s="18">
        <v>0.19220769230769999</v>
      </c>
      <c r="N87" s="18">
        <v>0.1924675675676</v>
      </c>
      <c r="O87" s="18">
        <v>0.1935492537313</v>
      </c>
      <c r="P87" s="18">
        <v>0.19256711229949999</v>
      </c>
      <c r="Q87" s="18">
        <v>0.19201734693879999</v>
      </c>
      <c r="R87" s="18">
        <v>0.19266676829269999</v>
      </c>
      <c r="S87" s="18">
        <v>0.19341398601400001</v>
      </c>
      <c r="T87" s="18">
        <f>IF(ISERROR((('FIA Only'!T25*'FIA Only'!T87)+(Sphere!C25*Sphere!C87))/(Sphere!C25+'FIA Only'!T25)),0,(('FIA Only'!T25*'FIA Only'!T87)+(Sphere!C25*Sphere!C87))/(Sphere!C25+'FIA Only'!T25))</f>
        <v>0.19356032535881865</v>
      </c>
      <c r="U87" s="18">
        <f>IF(ISERROR((('FIA Only'!U25*'FIA Only'!U87)+(Sphere!D25*Sphere!D87))/(Sphere!D25+'FIA Only'!U25)),0,(('FIA Only'!U25*'FIA Only'!U87)+(Sphere!D25*Sphere!D87))/(Sphere!D25+'FIA Only'!U25))</f>
        <v>0.1965110794979251</v>
      </c>
      <c r="V87" s="18">
        <f>IF(ISERROR((('FIA Only'!V25*'FIA Only'!V87)+(Sphere!E25*Sphere!E87))/(Sphere!E25+'FIA Only'!V25)),0,(('FIA Only'!V25*'FIA Only'!V87)+(Sphere!E25*Sphere!E87))/(Sphere!E25+'FIA Only'!V25))</f>
        <v>0.22150355199999841</v>
      </c>
      <c r="W87" s="18">
        <f>IF(ISERROR((('FIA Only'!W25*'FIA Only'!W87)+(Sphere!F25*Sphere!F87))/(Sphere!F25+'FIA Only'!W25)),0,(('FIA Only'!W25*'FIA Only'!W87)+(Sphere!F25*Sphere!F87))/(Sphere!F25+'FIA Only'!W25))</f>
        <v>0.2129830081744</v>
      </c>
      <c r="X87" s="18">
        <f>IF(ISERROR((('FIA Only'!X25*'FIA Only'!X87)+(Sphere!G25*Sphere!G87))/(Sphere!G25+'FIA Only'!X25)),0,(('FIA Only'!X25*'FIA Only'!X87)+(Sphere!G25*Sphere!G87))/(Sphere!G25+'FIA Only'!X25))</f>
        <v>0.2112645442177</v>
      </c>
      <c r="Y87" s="18">
        <v>0.1978329940828</v>
      </c>
      <c r="Z87" s="18">
        <v>0.19473232618030001</v>
      </c>
      <c r="AA87" s="18">
        <v>0.19645486848640001</v>
      </c>
      <c r="AB87" s="18">
        <v>0.1969714369501</v>
      </c>
      <c r="AC87" s="18">
        <v>0.189263430605</v>
      </c>
      <c r="AD87" s="18">
        <v>0.19292348051950001</v>
      </c>
      <c r="AE87" s="18">
        <v>0.1935706666667</v>
      </c>
      <c r="AF87" s="18">
        <v>0.19332172151900001</v>
      </c>
      <c r="AG87" s="18">
        <v>0.19759630769229999</v>
      </c>
      <c r="AH87" s="18">
        <v>0.20602535092349999</v>
      </c>
      <c r="AI87" s="18">
        <v>0.2143655384615</v>
      </c>
      <c r="AJ87" s="18">
        <v>0.20894964315350001</v>
      </c>
      <c r="AK87" s="18">
        <v>0.2082767810651</v>
      </c>
      <c r="AL87" s="18">
        <v>0.21179589189190001</v>
      </c>
      <c r="AM87" s="18">
        <v>0.20807989576550001</v>
      </c>
      <c r="AN87" s="18">
        <v>0.19838567539269999</v>
      </c>
      <c r="AO87" s="18">
        <v>0.2039171578947</v>
      </c>
      <c r="AP87" s="18">
        <v>0.20544246153849999</v>
      </c>
      <c r="AQ87" s="18">
        <v>0.2088816357827</v>
      </c>
      <c r="AR87" s="18">
        <v>0.20959149999999999</v>
      </c>
      <c r="AS87" s="18">
        <v>0.21246039097739999</v>
      </c>
      <c r="AT87" s="18">
        <v>0.2126013684211</v>
      </c>
      <c r="AU87" s="18">
        <v>0.2138401702128</v>
      </c>
      <c r="AV87" s="18">
        <v>0.2149598659218</v>
      </c>
      <c r="AW87" s="18">
        <v>0.214030984127</v>
      </c>
      <c r="AX87" s="18">
        <v>0.21587715436239999</v>
      </c>
      <c r="AY87" s="18">
        <v>0.21423836532509999</v>
      </c>
      <c r="AZ87" s="18">
        <v>0.20900236065569999</v>
      </c>
      <c r="BA87" s="18">
        <v>0.2047836147673</v>
      </c>
      <c r="BB87" s="18">
        <v>0.2064510852018</v>
      </c>
      <c r="BC87" s="18">
        <v>0.2066929908257</v>
      </c>
      <c r="BD87" s="18">
        <v>0.2136165748503</v>
      </c>
      <c r="BE87" s="18">
        <v>0.21552595121949999</v>
      </c>
      <c r="BF87" s="220">
        <v>0.21440813223140001</v>
      </c>
      <c r="BG87" s="220">
        <v>0.21171093069310001</v>
      </c>
      <c r="BH87" s="17"/>
      <c r="BI87" s="17"/>
      <c r="BJ87" s="17"/>
      <c r="BK87" s="17"/>
    </row>
    <row r="88" spans="1:63" ht="11.25" hidden="1" outlineLevel="1" x14ac:dyDescent="0.2">
      <c r="A88" s="16" t="s">
        <v>19</v>
      </c>
      <c r="C88" s="18">
        <v>0.1779</v>
      </c>
      <c r="D88" s="18">
        <v>0.18685906432749999</v>
      </c>
      <c r="E88" s="18">
        <v>0.187041025641</v>
      </c>
      <c r="F88" s="18">
        <v>0.18654603960400001</v>
      </c>
      <c r="G88" s="18">
        <v>0.18830452261309999</v>
      </c>
      <c r="H88" s="18">
        <v>0.18380776699029999</v>
      </c>
      <c r="I88" s="18">
        <v>0.18805251572330001</v>
      </c>
      <c r="J88" s="18">
        <v>0.18696310679610001</v>
      </c>
      <c r="K88" s="18">
        <v>0.18619385964910001</v>
      </c>
      <c r="L88" s="18">
        <v>0.1864375302663</v>
      </c>
      <c r="M88" s="18">
        <v>0.1857884297521</v>
      </c>
      <c r="N88" s="18">
        <v>0.1862758389262</v>
      </c>
      <c r="O88" s="18">
        <v>0.18523108108110001</v>
      </c>
      <c r="P88" s="18">
        <v>0.18750786802030001</v>
      </c>
      <c r="Q88" s="18">
        <v>0.18670190930790001</v>
      </c>
      <c r="R88" s="18">
        <v>0.18620462724940001</v>
      </c>
      <c r="S88" s="18">
        <v>0.1887647746244</v>
      </c>
      <c r="T88" s="18">
        <f>IF(ISERROR((('FIA Only'!T26*'FIA Only'!T88)+(Sphere!C26*Sphere!C88))/(Sphere!C26+'FIA Only'!T26)),0,(('FIA Only'!T26*'FIA Only'!T88)+(Sphere!C26*Sphere!C88))/(Sphere!C26+'FIA Only'!T26))</f>
        <v>0.1890837641723272</v>
      </c>
      <c r="U88" s="18">
        <f>IF(ISERROR((('FIA Only'!U26*'FIA Only'!U88)+(Sphere!D26*Sphere!D88))/(Sphere!D26+'FIA Only'!U26)),0,(('FIA Only'!U26*'FIA Only'!U88)+(Sphere!D26*Sphere!D88))/(Sphere!D26+'FIA Only'!U26))</f>
        <v>0.19104564705881857</v>
      </c>
      <c r="V88" s="18">
        <f>IF(ISERROR((('FIA Only'!V26*'FIA Only'!V88)+(Sphere!E26*Sphere!E88))/(Sphere!E26+'FIA Only'!V26)),0,(('FIA Only'!V26*'FIA Only'!V88)+(Sphere!E26*Sphere!E88))/(Sphere!E26+'FIA Only'!V26))</f>
        <v>0.20619060355027807</v>
      </c>
      <c r="W88" s="18">
        <f>IF(ISERROR((('FIA Only'!W26*'FIA Only'!W88)+(Sphere!F26*Sphere!F88))/(Sphere!F26+'FIA Only'!W26)),0,(('FIA Only'!W26*'FIA Only'!W88)+(Sphere!F26*Sphere!F88))/(Sphere!F26+'FIA Only'!W26))</f>
        <v>0.2006072615385</v>
      </c>
      <c r="X88" s="18">
        <f>IF(ISERROR((('FIA Only'!X26*'FIA Only'!X88)+(Sphere!G26*Sphere!G88))/(Sphere!G26+'FIA Only'!X26)),0,(('FIA Only'!X26*'FIA Only'!X88)+(Sphere!G26*Sphere!G88))/(Sphere!G26+'FIA Only'!X26))</f>
        <v>0.1922687214429</v>
      </c>
      <c r="Y88" s="18">
        <v>0.17730170212769999</v>
      </c>
      <c r="Z88" s="18">
        <v>0.17443168078179999</v>
      </c>
      <c r="AA88" s="18">
        <v>0.1701530344828</v>
      </c>
      <c r="AB88" s="18">
        <v>0.1709417358491</v>
      </c>
      <c r="AC88" s="18">
        <v>0.1670673123209</v>
      </c>
      <c r="AD88" s="18">
        <v>0.17261586440679999</v>
      </c>
      <c r="AE88" s="18">
        <v>0.1774375120643</v>
      </c>
      <c r="AF88" s="18">
        <v>0.1713274875445</v>
      </c>
      <c r="AG88" s="18">
        <v>0.17904796887159999</v>
      </c>
      <c r="AH88" s="18">
        <v>0.2034544201681</v>
      </c>
      <c r="AI88" s="18">
        <v>0.2120269050279</v>
      </c>
      <c r="AJ88" s="18">
        <v>0.19555784615380001</v>
      </c>
      <c r="AK88" s="18">
        <v>0.19702151662969999</v>
      </c>
      <c r="AL88" s="18">
        <v>0.19943888372089999</v>
      </c>
      <c r="AM88" s="18">
        <v>0.19657881662589999</v>
      </c>
      <c r="AN88" s="18">
        <v>0.18428294736840001</v>
      </c>
      <c r="AO88" s="18">
        <v>0.1906337297297</v>
      </c>
      <c r="AP88" s="18">
        <v>0.1950274567901</v>
      </c>
      <c r="AQ88" s="18">
        <v>0.1953659565217</v>
      </c>
      <c r="AR88" s="18">
        <v>0.19939281789140001</v>
      </c>
      <c r="AS88" s="18">
        <v>0.19786860176990001</v>
      </c>
      <c r="AT88" s="18">
        <v>0.1975432572944</v>
      </c>
      <c r="AU88" s="18">
        <v>0.2005193846154</v>
      </c>
      <c r="AV88" s="18">
        <v>0.19988024703089999</v>
      </c>
      <c r="AW88" s="18">
        <v>0.1996098823529</v>
      </c>
      <c r="AX88" s="18">
        <v>0.2017402282878</v>
      </c>
      <c r="AY88" s="18">
        <v>0.19951640310079999</v>
      </c>
      <c r="AZ88" s="18">
        <v>0.19122344444440001</v>
      </c>
      <c r="BA88" s="18">
        <v>0.17966009756099999</v>
      </c>
      <c r="BB88" s="18">
        <v>0.1879223486239</v>
      </c>
      <c r="BC88" s="18">
        <v>0.18754956962030001</v>
      </c>
      <c r="BD88" s="18">
        <v>0.19319668292680001</v>
      </c>
      <c r="BE88" s="18">
        <v>0.19461828571430001</v>
      </c>
      <c r="BF88" s="220">
        <v>0.1925303157895</v>
      </c>
      <c r="BG88" s="220">
        <v>0.19691885148509999</v>
      </c>
      <c r="BH88" s="17"/>
      <c r="BI88" s="17"/>
      <c r="BJ88" s="17"/>
      <c r="BK88" s="17"/>
    </row>
    <row r="89" spans="1:63" ht="11.25" hidden="1" outlineLevel="1" x14ac:dyDescent="0.2">
      <c r="A89" s="16" t="s">
        <v>20</v>
      </c>
      <c r="C89" s="18">
        <v>0.1832333333333</v>
      </c>
      <c r="D89" s="18">
        <v>0.17978853503180001</v>
      </c>
      <c r="E89" s="18">
        <v>0.1805052631579</v>
      </c>
      <c r="F89" s="18">
        <v>0.1812227513228</v>
      </c>
      <c r="G89" s="18">
        <v>0.18049151785709999</v>
      </c>
      <c r="H89" s="18">
        <v>0.17790970873789999</v>
      </c>
      <c r="I89" s="18">
        <v>0.1782056478405</v>
      </c>
      <c r="J89" s="18">
        <v>0.1789222222222</v>
      </c>
      <c r="K89" s="18">
        <v>0.17603526570049999</v>
      </c>
      <c r="L89" s="18">
        <v>0.17667018633539999</v>
      </c>
      <c r="M89" s="18">
        <v>0.17636586345380001</v>
      </c>
      <c r="N89" s="18">
        <v>0.17846807511740001</v>
      </c>
      <c r="O89" s="18">
        <v>0.17753636363639999</v>
      </c>
      <c r="P89" s="18">
        <v>0.17632857142860001</v>
      </c>
      <c r="Q89" s="18">
        <v>0.1768868995633</v>
      </c>
      <c r="R89" s="18">
        <v>0.1750387054161</v>
      </c>
      <c r="S89" s="18">
        <v>0.17714548440069999</v>
      </c>
      <c r="T89" s="18">
        <f>IF(ISERROR((('FIA Only'!T27*'FIA Only'!T89)+(Sphere!C27*Sphere!C89))/(Sphere!C27+'FIA Only'!T27)),0,(('FIA Only'!T27*'FIA Only'!T89)+(Sphere!C27*Sphere!C89))/(Sphere!C27+'FIA Only'!T27))</f>
        <v>0.17939158474578684</v>
      </c>
      <c r="U89" s="18">
        <f>IF(ISERROR((('FIA Only'!U27*'FIA Only'!U89)+(Sphere!D27*Sphere!D89))/(Sphere!D27+'FIA Only'!U27)),0,(('FIA Only'!U27*'FIA Only'!U89)+(Sphere!D27*Sphere!D89))/(Sphere!D27+'FIA Only'!U27))</f>
        <v>0.18106956129034968</v>
      </c>
      <c r="V89" s="18">
        <f>IF(ISERROR((('FIA Only'!V27*'FIA Only'!V89)+(Sphere!E27*Sphere!E89))/(Sphere!E27+'FIA Only'!V27)),0,(('FIA Only'!V27*'FIA Only'!V89)+(Sphere!E27*Sphere!E89))/(Sphere!E27+'FIA Only'!V27))</f>
        <v>0.20103326553672374</v>
      </c>
      <c r="W89" s="18">
        <f>IF(ISERROR((('FIA Only'!W27*'FIA Only'!W89)+(Sphere!F27*Sphere!F89))/(Sphere!F27+'FIA Only'!W27)),0,(('FIA Only'!W27*'FIA Only'!W89)+(Sphere!F27*Sphere!F89))/(Sphere!F27+'FIA Only'!W27))</f>
        <v>0.19349011876479999</v>
      </c>
      <c r="X89" s="18">
        <f>IF(ISERROR((('FIA Only'!X27*'FIA Only'!X89)+(Sphere!G27*Sphere!G89))/(Sphere!G27+'FIA Only'!X27)),0,(('FIA Only'!X27*'FIA Only'!X89)+(Sphere!G27*Sphere!G89))/(Sphere!G27+'FIA Only'!X27))</f>
        <v>0.1879211752212</v>
      </c>
      <c r="Y89" s="18">
        <v>0.16818016494849999</v>
      </c>
      <c r="Z89" s="18">
        <v>0.1596808166667</v>
      </c>
      <c r="AA89" s="18">
        <v>0.15816386956520001</v>
      </c>
      <c r="AB89" s="18">
        <v>0.15992477223429999</v>
      </c>
      <c r="AC89" s="18">
        <v>0.15460116535429999</v>
      </c>
      <c r="AD89" s="18">
        <v>0.16417022319470001</v>
      </c>
      <c r="AE89" s="18">
        <v>0.16338647393360001</v>
      </c>
      <c r="AF89" s="18">
        <v>0.16438362337660001</v>
      </c>
      <c r="AG89" s="18">
        <v>0.16721214678900001</v>
      </c>
      <c r="AH89" s="18">
        <v>0.19480994736839999</v>
      </c>
      <c r="AI89" s="18">
        <v>0.1989430879479</v>
      </c>
      <c r="AJ89" s="18">
        <v>0.1877942229846</v>
      </c>
      <c r="AK89" s="18">
        <v>0.18835330417500001</v>
      </c>
      <c r="AL89" s="18">
        <v>0.19392247575060001</v>
      </c>
      <c r="AM89" s="18">
        <v>0.19006322551249999</v>
      </c>
      <c r="AN89" s="18">
        <v>0.17828554385959999</v>
      </c>
      <c r="AO89" s="18">
        <v>0.18188857286429999</v>
      </c>
      <c r="AP89" s="18">
        <v>0.1851830486486</v>
      </c>
      <c r="AQ89" s="18">
        <v>0.18510490780139999</v>
      </c>
      <c r="AR89" s="18">
        <v>0.186233787234</v>
      </c>
      <c r="AS89" s="18">
        <v>0.189366915601</v>
      </c>
      <c r="AT89" s="18">
        <v>0.18697524010550001</v>
      </c>
      <c r="AU89" s="18">
        <v>0.18963176769510001</v>
      </c>
      <c r="AV89" s="18">
        <v>0.1908484444444</v>
      </c>
      <c r="AW89" s="18">
        <v>0.1914191515152</v>
      </c>
      <c r="AX89" s="18">
        <v>0.19115399999999999</v>
      </c>
      <c r="AY89" s="18">
        <v>0.19190877326969999</v>
      </c>
      <c r="AZ89" s="18">
        <v>0.1805413626374</v>
      </c>
      <c r="BA89" s="18">
        <v>0.16848092307689999</v>
      </c>
      <c r="BB89" s="18">
        <v>0.1767758801997</v>
      </c>
      <c r="BC89" s="18">
        <v>0.1777886153846</v>
      </c>
      <c r="BD89" s="18">
        <v>0.1792012972973</v>
      </c>
      <c r="BE89" s="18">
        <v>0.186075875</v>
      </c>
      <c r="BF89" s="220">
        <v>0.1844144438642</v>
      </c>
      <c r="BG89" s="220">
        <v>0.17953747921230001</v>
      </c>
      <c r="BH89" s="17"/>
      <c r="BI89" s="17"/>
      <c r="BJ89" s="17"/>
      <c r="BK89" s="17"/>
    </row>
    <row r="90" spans="1:63" ht="11.25" hidden="1" outlineLevel="1" x14ac:dyDescent="0.2">
      <c r="A90" s="16" t="s">
        <v>21</v>
      </c>
      <c r="C90" s="18">
        <v>0.15490000000000001</v>
      </c>
      <c r="D90" s="18">
        <v>0.16705909090910001</v>
      </c>
      <c r="E90" s="18">
        <v>0.16458599033820001</v>
      </c>
      <c r="F90" s="18">
        <v>0.16265132275130001</v>
      </c>
      <c r="G90" s="18">
        <v>0.16452882096070001</v>
      </c>
      <c r="H90" s="18">
        <v>0.1624490196078</v>
      </c>
      <c r="I90" s="18">
        <v>0.16595863192179999</v>
      </c>
      <c r="J90" s="18">
        <v>0.1642719806763</v>
      </c>
      <c r="K90" s="18">
        <v>0.16505011547340001</v>
      </c>
      <c r="L90" s="18">
        <v>0.1648785407725</v>
      </c>
      <c r="M90" s="18">
        <v>0.16233947858469999</v>
      </c>
      <c r="N90" s="18">
        <v>0.16438747152620001</v>
      </c>
      <c r="O90" s="18">
        <v>0.1645661721068</v>
      </c>
      <c r="P90" s="18">
        <v>0.16368266033250001</v>
      </c>
      <c r="Q90" s="18">
        <v>0.16419864253390001</v>
      </c>
      <c r="R90" s="18">
        <v>0.1638644218551</v>
      </c>
      <c r="S90" s="18">
        <v>0.16486636771300001</v>
      </c>
      <c r="T90" s="18">
        <f>IF(ISERROR((('FIA Only'!T28*'FIA Only'!T90)+(Sphere!C28*Sphere!C90))/(Sphere!C28+'FIA Only'!T28)),0,(('FIA Only'!T28*'FIA Only'!T90)+(Sphere!C28*Sphere!C90))/(Sphere!C28+'FIA Only'!T28))</f>
        <v>0.16627747505419629</v>
      </c>
      <c r="U90" s="18">
        <f>IF(ISERROR((('FIA Only'!U28*'FIA Only'!U90)+(Sphere!D28*Sphere!D90))/(Sphere!D28+'FIA Only'!U28)),0,(('FIA Only'!U28*'FIA Only'!U90)+(Sphere!D28*Sphere!D90))/(Sphere!D28+'FIA Only'!U28))</f>
        <v>0.16938401290320257</v>
      </c>
      <c r="V90" s="18">
        <f>IF(ISERROR((('FIA Only'!V28*'FIA Only'!V90)+(Sphere!E28*Sphere!E90))/(Sphere!E28+'FIA Only'!V28)),0,(('FIA Only'!V28*'FIA Only'!V90)+(Sphere!E28*Sphere!E90))/(Sphere!E28+'FIA Only'!V28))</f>
        <v>0.18875409195402645</v>
      </c>
      <c r="W90" s="18">
        <f>IF(ISERROR((('FIA Only'!W28*'FIA Only'!W90)+(Sphere!F28*Sphere!F90))/(Sphere!F28+'FIA Only'!W28)),0,(('FIA Only'!W28*'FIA Only'!W90)+(Sphere!F28*Sphere!F90))/(Sphere!F28+'FIA Only'!W28))</f>
        <v>0.18574080930230003</v>
      </c>
      <c r="X90" s="18">
        <f>IF(ISERROR((('FIA Only'!X28*'FIA Only'!X90)+(Sphere!G28*Sphere!G90))/(Sphere!G28+'FIA Only'!X28)),0,(('FIA Only'!X28*'FIA Only'!X90)+(Sphere!G28*Sphere!G90))/(Sphere!G28+'FIA Only'!X28))</f>
        <v>0.17288363200000001</v>
      </c>
      <c r="Y90" s="18">
        <v>0.156584083682</v>
      </c>
      <c r="Z90" s="18">
        <v>0.1537586578947</v>
      </c>
      <c r="AA90" s="18">
        <v>0.1516291677419</v>
      </c>
      <c r="AB90" s="18">
        <v>0.1529705966387</v>
      </c>
      <c r="AC90" s="18">
        <v>0.15071413513510001</v>
      </c>
      <c r="AD90" s="18">
        <v>0.1520331926978</v>
      </c>
      <c r="AE90" s="18">
        <v>0.1606106181818</v>
      </c>
      <c r="AF90" s="18">
        <v>0.1556745671642</v>
      </c>
      <c r="AG90" s="18">
        <v>0.15830442276420001</v>
      </c>
      <c r="AH90" s="18">
        <v>0.18998757859529999</v>
      </c>
      <c r="AI90" s="18">
        <v>0.1916315280899</v>
      </c>
      <c r="AJ90" s="18">
        <v>0.1812020769231</v>
      </c>
      <c r="AK90" s="18">
        <v>0.18199980838320001</v>
      </c>
      <c r="AL90" s="18">
        <v>0.18227810071940001</v>
      </c>
      <c r="AM90" s="18">
        <v>0.18361006993010001</v>
      </c>
      <c r="AN90" s="18">
        <v>0.1810725565863</v>
      </c>
      <c r="AO90" s="18">
        <v>0.18040594520549999</v>
      </c>
      <c r="AP90" s="18">
        <v>0.17885579396090001</v>
      </c>
      <c r="AQ90" s="18">
        <v>0.17647360498959999</v>
      </c>
      <c r="AR90" s="18">
        <v>0.17865400000000001</v>
      </c>
      <c r="AS90" s="18">
        <v>0.1793634594595</v>
      </c>
      <c r="AT90" s="18">
        <v>0.1790820821918</v>
      </c>
      <c r="AU90" s="18">
        <v>0.1811855884477</v>
      </c>
      <c r="AV90" s="18">
        <v>0.1781778095238</v>
      </c>
      <c r="AW90" s="18">
        <v>0.18048670676690001</v>
      </c>
      <c r="AX90" s="18">
        <v>0.17943230188680001</v>
      </c>
      <c r="AY90" s="18">
        <v>0.1829863529412</v>
      </c>
      <c r="AZ90" s="18">
        <v>0.1708356770186</v>
      </c>
      <c r="BA90" s="18">
        <v>0.1621380425532</v>
      </c>
      <c r="BB90" s="18">
        <v>0.1680951262799</v>
      </c>
      <c r="BC90" s="18">
        <v>0.1665855144766</v>
      </c>
      <c r="BD90" s="18">
        <v>0.1717413493976</v>
      </c>
      <c r="BE90" s="18">
        <v>0.1740520446927</v>
      </c>
      <c r="BF90" s="220">
        <v>0.1711371536388</v>
      </c>
      <c r="BG90" s="220">
        <v>0.17287066666670001</v>
      </c>
      <c r="BH90" s="17"/>
      <c r="BI90" s="17"/>
      <c r="BJ90" s="17"/>
      <c r="BK90" s="17"/>
    </row>
    <row r="91" spans="1:63" ht="11.25" hidden="1" outlineLevel="1" x14ac:dyDescent="0.2">
      <c r="A91" s="16" t="s">
        <v>22</v>
      </c>
      <c r="C91" s="18">
        <v>0.15989999999999999</v>
      </c>
      <c r="D91" s="18">
        <v>0.155913986014</v>
      </c>
      <c r="E91" s="18">
        <v>0.1559101010101</v>
      </c>
      <c r="F91" s="18">
        <v>0.15662811059910001</v>
      </c>
      <c r="G91" s="18">
        <v>0.15582156862749999</v>
      </c>
      <c r="H91" s="18">
        <v>0.155150965251</v>
      </c>
      <c r="I91" s="18">
        <v>0.15591719197709999</v>
      </c>
      <c r="J91" s="18">
        <v>0.15383346379650001</v>
      </c>
      <c r="K91" s="18">
        <v>0.15436494464940001</v>
      </c>
      <c r="L91" s="18">
        <v>0.15409047619050001</v>
      </c>
      <c r="M91" s="18">
        <v>0.15435578231290001</v>
      </c>
      <c r="N91" s="18">
        <v>0.15461491228070001</v>
      </c>
      <c r="O91" s="18">
        <v>0.15490000000000001</v>
      </c>
      <c r="P91" s="18">
        <v>0.15420463576160001</v>
      </c>
      <c r="Q91" s="18">
        <v>0.15458809073720001</v>
      </c>
      <c r="R91" s="18">
        <v>0.1535869207003</v>
      </c>
      <c r="S91" s="18">
        <v>0.1534269121813</v>
      </c>
      <c r="T91" s="18">
        <f>IF(ISERROR((('FIA Only'!T29*'FIA Only'!T91)+(Sphere!C29*Sphere!C91))/(Sphere!C29+'FIA Only'!T29)),0,(('FIA Only'!T29*'FIA Only'!T91)+(Sphere!C29*Sphere!C91))/(Sphere!C29+'FIA Only'!T29))</f>
        <v>0.15458638376388356</v>
      </c>
      <c r="U91" s="18">
        <f>IF(ISERROR((('FIA Only'!U29*'FIA Only'!U91)+(Sphere!D29*Sphere!D91))/(Sphere!D29+'FIA Only'!U29)),0,(('FIA Only'!U29*'FIA Only'!U91)+(Sphere!D29*Sphere!D91))/(Sphere!D29+'FIA Only'!U29))</f>
        <v>0.15737407291670857</v>
      </c>
      <c r="V91" s="18">
        <f>IF(ISERROR((('FIA Only'!V29*'FIA Only'!V91)+(Sphere!E29*Sphere!E91))/(Sphere!E29+'FIA Only'!V29)),0,(('FIA Only'!V29*'FIA Only'!V91)+(Sphere!E29*Sphere!E91))/(Sphere!E29+'FIA Only'!V29))</f>
        <v>0.1843686697674172</v>
      </c>
      <c r="W91" s="18">
        <f>IF(ISERROR((('FIA Only'!W29*'FIA Only'!W91)+(Sphere!F29*Sphere!F91))/(Sphere!F29+'FIA Only'!W29)),0,(('FIA Only'!W29*'FIA Only'!W91)+(Sphere!F29*Sphere!F91))/(Sphere!F29+'FIA Only'!W29))</f>
        <v>0.17649955319150001</v>
      </c>
      <c r="X91" s="18">
        <f>IF(ISERROR((('FIA Only'!X29*'FIA Only'!X91)+(Sphere!G29*Sphere!G91))/(Sphere!G29+'FIA Only'!X29)),0,(('FIA Only'!X29*'FIA Only'!X91)+(Sphere!G29*Sphere!G91))/(Sphere!G29+'FIA Only'!X29))</f>
        <v>0.16328083934429999</v>
      </c>
      <c r="Y91" s="18">
        <v>0.14740063625149999</v>
      </c>
      <c r="Z91" s="18">
        <v>0.143015053961</v>
      </c>
      <c r="AA91" s="18">
        <v>0.1399926149936</v>
      </c>
      <c r="AB91" s="18">
        <v>0.14005128413279999</v>
      </c>
      <c r="AC91" s="18">
        <v>0.13806304364329999</v>
      </c>
      <c r="AD91" s="18">
        <v>0.14448300970870001</v>
      </c>
      <c r="AE91" s="18">
        <v>0.15066837181410001</v>
      </c>
      <c r="AF91" s="18">
        <v>0.14676020045560001</v>
      </c>
      <c r="AG91" s="18">
        <v>0.15015066666669999</v>
      </c>
      <c r="AH91" s="18">
        <v>0.17282066129029999</v>
      </c>
      <c r="AI91" s="18">
        <v>0.17574341605839999</v>
      </c>
      <c r="AJ91" s="18">
        <v>0.171980433121</v>
      </c>
      <c r="AK91" s="18">
        <v>0.17234046636770001</v>
      </c>
      <c r="AL91" s="18">
        <v>0.1776312727273</v>
      </c>
      <c r="AM91" s="18">
        <v>0.17889289705879999</v>
      </c>
      <c r="AN91" s="18">
        <v>0.16946151658770001</v>
      </c>
      <c r="AO91" s="18">
        <v>0.1710291324864</v>
      </c>
      <c r="AP91" s="18">
        <v>0.16685597097239999</v>
      </c>
      <c r="AQ91" s="18">
        <v>0.17146820111729999</v>
      </c>
      <c r="AR91" s="18">
        <v>0.17171815929199999</v>
      </c>
      <c r="AS91" s="18">
        <v>0.17354585110660001</v>
      </c>
      <c r="AT91" s="18">
        <v>0.174484</v>
      </c>
      <c r="AU91" s="18">
        <v>0.17434844444440001</v>
      </c>
      <c r="AV91" s="18">
        <v>0.17448111442790001</v>
      </c>
      <c r="AW91" s="18">
        <v>0.17301875409840001</v>
      </c>
      <c r="AX91" s="18">
        <v>0.17388338144330001</v>
      </c>
      <c r="AY91" s="18">
        <v>0.17422730827069999</v>
      </c>
      <c r="AZ91" s="18">
        <v>0.1654910445344</v>
      </c>
      <c r="BA91" s="18">
        <v>0.15770887804879999</v>
      </c>
      <c r="BB91" s="18">
        <v>0.16081059340660001</v>
      </c>
      <c r="BC91" s="18">
        <v>0.16191892537309999</v>
      </c>
      <c r="BD91" s="18">
        <v>0.16441177202070001</v>
      </c>
      <c r="BE91" s="18">
        <v>0.1653482970822</v>
      </c>
      <c r="BF91" s="220">
        <v>0.1691645633803</v>
      </c>
      <c r="BG91" s="220">
        <v>0.1709192838428</v>
      </c>
      <c r="BH91" s="17"/>
      <c r="BI91" s="17"/>
      <c r="BJ91" s="17"/>
      <c r="BK91" s="17"/>
    </row>
    <row r="92" spans="1:63" ht="11.25" hidden="1" outlineLevel="1" x14ac:dyDescent="0.2">
      <c r="A92" s="16" t="s">
        <v>23</v>
      </c>
      <c r="C92" s="18">
        <v>0.1399</v>
      </c>
      <c r="D92" s="18">
        <v>0.15032682926829999</v>
      </c>
      <c r="E92" s="18">
        <v>0.14923333333329999</v>
      </c>
      <c r="F92" s="18">
        <v>0.1495015936255</v>
      </c>
      <c r="G92" s="18">
        <v>0.14948801498129999</v>
      </c>
      <c r="H92" s="18">
        <v>0.1484285285285</v>
      </c>
      <c r="I92" s="18">
        <v>0.1491708333333</v>
      </c>
      <c r="J92" s="18">
        <v>0.14913205342239999</v>
      </c>
      <c r="K92" s="18">
        <v>0.14879667250440001</v>
      </c>
      <c r="L92" s="18">
        <v>0.14856883116879999</v>
      </c>
      <c r="M92" s="18">
        <v>0.1483831460674</v>
      </c>
      <c r="N92" s="18">
        <v>0.14733548387100001</v>
      </c>
      <c r="O92" s="18">
        <v>0.148191571754</v>
      </c>
      <c r="P92" s="18">
        <v>0.147030977131</v>
      </c>
      <c r="Q92" s="18">
        <v>0.1484903814262</v>
      </c>
      <c r="R92" s="18">
        <v>0.14758663594470001</v>
      </c>
      <c r="S92" s="18">
        <v>0.14632352941179999</v>
      </c>
      <c r="T92" s="18">
        <f>IF(ISERROR((('FIA Only'!T30*'FIA Only'!T92)+(Sphere!C30*Sphere!C92))/(Sphere!C30+'FIA Only'!T30)),0,(('FIA Only'!T30*'FIA Only'!T92)+(Sphere!C30*Sphere!C92))/(Sphere!C30+'FIA Only'!T30))</f>
        <v>0.14762175304349459</v>
      </c>
      <c r="U92" s="18">
        <f>IF(ISERROR((('FIA Only'!U30*'FIA Only'!U92)+(Sphere!D30*Sphere!D92))/(Sphere!D30+'FIA Only'!U30)),0,(('FIA Only'!U30*'FIA Only'!U92)+(Sphere!D30*Sphere!D92))/(Sphere!D30+'FIA Only'!U30))</f>
        <v>0.14783115517242498</v>
      </c>
      <c r="V92" s="18">
        <f>IF(ISERROR((('FIA Only'!V30*'FIA Only'!V92)+(Sphere!E30*Sphere!E92))/(Sphere!E30+'FIA Only'!V30)),0,(('FIA Only'!V30*'FIA Only'!V92)+(Sphere!E30*Sphere!E92))/(Sphere!E30+'FIA Only'!V30))</f>
        <v>0.18040177935940746</v>
      </c>
      <c r="W92" s="18">
        <f>IF(ISERROR((('FIA Only'!W30*'FIA Only'!W92)+(Sphere!F30*Sphere!F92))/(Sphere!F30+'FIA Only'!W30)),0,(('FIA Only'!W30*'FIA Only'!W92)+(Sphere!F30*Sphere!F92))/(Sphere!F30+'FIA Only'!W30))</f>
        <v>0.17282331612900001</v>
      </c>
      <c r="X92" s="18">
        <f>IF(ISERROR((('FIA Only'!X30*'FIA Only'!X92)+(Sphere!G30*Sphere!G92))/(Sphere!G30+'FIA Only'!X30)),0,(('FIA Only'!X30*'FIA Only'!X92)+(Sphere!G30*Sphere!G92))/(Sphere!G30+'FIA Only'!X30))</f>
        <v>0.157514441989</v>
      </c>
      <c r="Y92" s="18">
        <v>0.1479837022654</v>
      </c>
      <c r="Z92" s="18">
        <v>0.14285449785410001</v>
      </c>
      <c r="AA92" s="18">
        <v>0.13924657746479999</v>
      </c>
      <c r="AB92" s="18">
        <v>0.1401860626959</v>
      </c>
      <c r="AC92" s="18">
        <v>0.13734021052629999</v>
      </c>
      <c r="AD92" s="18">
        <v>0.14436971908759999</v>
      </c>
      <c r="AE92" s="18">
        <v>0.1489804864865</v>
      </c>
      <c r="AF92" s="18">
        <v>0.14267796013289999</v>
      </c>
      <c r="AG92" s="18">
        <v>0.14677653281850001</v>
      </c>
      <c r="AH92" s="18">
        <v>0.17109006311210001</v>
      </c>
      <c r="AI92" s="18">
        <v>0.17282105498600001</v>
      </c>
      <c r="AJ92" s="18">
        <v>0.17190847480400001</v>
      </c>
      <c r="AK92" s="18">
        <v>0.1719381394026</v>
      </c>
      <c r="AL92" s="18">
        <v>0.17799370099670001</v>
      </c>
      <c r="AM92" s="18">
        <v>0.17608609584660001</v>
      </c>
      <c r="AN92" s="18">
        <v>0.1726648665786</v>
      </c>
      <c r="AO92" s="18">
        <v>0.1701552962298</v>
      </c>
      <c r="AP92" s="18">
        <v>0.1688249385194</v>
      </c>
      <c r="AQ92" s="18">
        <v>0.17233257142860001</v>
      </c>
      <c r="AR92" s="18">
        <v>0.17573893282149999</v>
      </c>
      <c r="AS92" s="18">
        <v>0.1709714157303</v>
      </c>
      <c r="AT92" s="18">
        <v>0.1729174357006</v>
      </c>
      <c r="AU92" s="18">
        <v>0.17193630148049999</v>
      </c>
      <c r="AV92" s="18">
        <v>0.17304766998580001</v>
      </c>
      <c r="AW92" s="18">
        <v>0.16991864128840001</v>
      </c>
      <c r="AX92" s="18">
        <v>0.17291670417419999</v>
      </c>
      <c r="AY92" s="18">
        <v>0.1723782268041</v>
      </c>
      <c r="AZ92" s="18">
        <v>0.16375816666670001</v>
      </c>
      <c r="BA92" s="18">
        <v>0.1572422045929</v>
      </c>
      <c r="BB92" s="18">
        <v>0.1606201803714</v>
      </c>
      <c r="BC92" s="18">
        <v>0.15935308180300001</v>
      </c>
      <c r="BD92" s="18">
        <v>0.1598317108434</v>
      </c>
      <c r="BE92" s="18">
        <v>0.16390025935159999</v>
      </c>
      <c r="BF92" s="220">
        <v>0.1679098823529</v>
      </c>
      <c r="BG92" s="220">
        <v>0.16874450880629999</v>
      </c>
      <c r="BH92" s="17"/>
      <c r="BI92" s="17"/>
      <c r="BJ92" s="17"/>
      <c r="BK92" s="17"/>
    </row>
    <row r="93" spans="1:63" ht="11.25" hidden="1" outlineLevel="1" x14ac:dyDescent="0.2">
      <c r="A93" s="16" t="s">
        <v>24</v>
      </c>
      <c r="C93" s="18">
        <v>0</v>
      </c>
      <c r="D93" s="18">
        <v>0.14656666666670001</v>
      </c>
      <c r="E93" s="18">
        <v>0.14705625</v>
      </c>
      <c r="F93" s="18">
        <v>0.14712222222220001</v>
      </c>
      <c r="G93" s="18">
        <v>0.14711428571429999</v>
      </c>
      <c r="H93" s="18">
        <v>0.14813834196889999</v>
      </c>
      <c r="I93" s="18">
        <v>0.1471052401747</v>
      </c>
      <c r="J93" s="18">
        <v>0.1454462184874</v>
      </c>
      <c r="K93" s="18">
        <v>0.14588187311180001</v>
      </c>
      <c r="L93" s="18">
        <v>0.1455786703601</v>
      </c>
      <c r="M93" s="18">
        <v>0.1459502283105</v>
      </c>
      <c r="N93" s="18">
        <v>0.14611874999999999</v>
      </c>
      <c r="O93" s="18">
        <v>0.14544716981129999</v>
      </c>
      <c r="P93" s="18">
        <v>0.14408750000000001</v>
      </c>
      <c r="Q93" s="18">
        <v>0.1456750759878</v>
      </c>
      <c r="R93" s="18">
        <v>0.1446310126582</v>
      </c>
      <c r="S93" s="18">
        <v>0.14347142857139999</v>
      </c>
      <c r="T93" s="18">
        <f>IF(ISERROR((('FIA Only'!T31*'FIA Only'!T93)+(Sphere!C31*Sphere!C93))/(Sphere!C31+'FIA Only'!T31)),0,(('FIA Only'!T31*'FIA Only'!T93)+(Sphere!C31*Sphere!C93))/(Sphere!C31+'FIA Only'!T31))</f>
        <v>0.14402699470902858</v>
      </c>
      <c r="U93" s="18">
        <f>IF(ISERROR((('FIA Only'!U31*'FIA Only'!U93)+(Sphere!D31*Sphere!D93))/(Sphere!D31+'FIA Only'!U31)),0,(('FIA Only'!U31*'FIA Only'!U93)+(Sphere!D31*Sphere!D93))/(Sphere!D31+'FIA Only'!U31))</f>
        <v>0.14543128205131281</v>
      </c>
      <c r="V93" s="18">
        <f>IF(ISERROR((('FIA Only'!V31*'FIA Only'!V93)+(Sphere!E31*Sphere!E93))/(Sphere!E31+'FIA Only'!V31)),0,(('FIA Only'!V31*'FIA Only'!V93)+(Sphere!E31*Sphere!E93))/(Sphere!E31+'FIA Only'!V31))</f>
        <v>0.16613665753427537</v>
      </c>
      <c r="W93" s="18">
        <f>IF(ISERROR((('FIA Only'!W31*'FIA Only'!W93)+(Sphere!F31*Sphere!F93))/(Sphere!F31+'FIA Only'!W31)),0,(('FIA Only'!W31*'FIA Only'!W93)+(Sphere!F31*Sphere!F93))/(Sphere!F31+'FIA Only'!W31))</f>
        <v>0.16445153972607099</v>
      </c>
      <c r="X93" s="18">
        <f>IF(ISERROR((('FIA Only'!X31*'FIA Only'!X93)+(Sphere!G31*Sphere!G93))/(Sphere!G31+'FIA Only'!X31)),0,(('FIA Only'!X31*'FIA Only'!X93)+(Sphere!G31*Sphere!G93))/(Sphere!G31+'FIA Only'!X31))</f>
        <v>0.1509356363636</v>
      </c>
      <c r="Y93" s="18">
        <v>0.13776214525139999</v>
      </c>
      <c r="Z93" s="18">
        <v>0.13503514473680001</v>
      </c>
      <c r="AA93" s="18">
        <v>0.13243694433780001</v>
      </c>
      <c r="AB93" s="18">
        <v>0.1353581231672</v>
      </c>
      <c r="AC93" s="18">
        <v>0.13369112806540001</v>
      </c>
      <c r="AD93" s="18">
        <v>0.1351079483871</v>
      </c>
      <c r="AE93" s="18">
        <v>0.13990371270720001</v>
      </c>
      <c r="AF93" s="18">
        <v>0.1363561452514</v>
      </c>
      <c r="AG93" s="18">
        <v>0.13781564835160001</v>
      </c>
      <c r="AH93" s="18">
        <v>0.16605251813470001</v>
      </c>
      <c r="AI93" s="18">
        <v>0.1707509055375</v>
      </c>
      <c r="AJ93" s="18">
        <v>0.16316355734410001</v>
      </c>
      <c r="AK93" s="18">
        <v>0.1638456058394</v>
      </c>
      <c r="AL93" s="18">
        <v>0.17319741317369999</v>
      </c>
      <c r="AM93" s="18">
        <v>0.1716234920635</v>
      </c>
      <c r="AN93" s="18">
        <v>0.16641068493149999</v>
      </c>
      <c r="AO93" s="18">
        <v>0.16792493931399999</v>
      </c>
      <c r="AP93" s="18">
        <v>0.16427361344540001</v>
      </c>
      <c r="AQ93" s="18">
        <v>0.16025179130430001</v>
      </c>
      <c r="AR93" s="18">
        <v>0.16549223529410001</v>
      </c>
      <c r="AS93" s="18">
        <v>0.1588724813754</v>
      </c>
      <c r="AT93" s="18">
        <v>0.1596627131367</v>
      </c>
      <c r="AU93" s="18">
        <v>0.158797442623</v>
      </c>
      <c r="AV93" s="18">
        <v>0.16198192207789999</v>
      </c>
      <c r="AW93" s="18">
        <v>0.157807930131</v>
      </c>
      <c r="AX93" s="18">
        <v>0.15812275000000001</v>
      </c>
      <c r="AY93" s="18">
        <v>0.15846738028169999</v>
      </c>
      <c r="AZ93" s="18">
        <v>0.15296251063829999</v>
      </c>
      <c r="BA93" s="18">
        <v>0.14433306574390001</v>
      </c>
      <c r="BB93" s="18">
        <v>0.14824794904460001</v>
      </c>
      <c r="BC93" s="18">
        <v>0.14867645508980001</v>
      </c>
      <c r="BD93" s="18">
        <v>0.1446732307692</v>
      </c>
      <c r="BE93" s="18">
        <v>0.14822431250000001</v>
      </c>
      <c r="BF93" s="220">
        <v>0.15537602797200001</v>
      </c>
      <c r="BG93" s="220">
        <v>0.1557474650456</v>
      </c>
      <c r="BH93" s="17"/>
      <c r="BI93" s="17"/>
      <c r="BJ93" s="17"/>
      <c r="BK93" s="17"/>
    </row>
    <row r="94" spans="1:63" ht="11.25" hidden="1" outlineLevel="1" x14ac:dyDescent="0.2">
      <c r="A94" s="36" t="s">
        <v>795</v>
      </c>
      <c r="C94" s="18">
        <v>0</v>
      </c>
      <c r="D94" s="18">
        <v>0.14511739130429999</v>
      </c>
      <c r="E94" s="18">
        <v>0.1479487804878</v>
      </c>
      <c r="F94" s="18">
        <v>0.14156666666670001</v>
      </c>
      <c r="G94" s="18">
        <v>0.1460764705882</v>
      </c>
      <c r="H94" s="18">
        <v>0.1434294117647</v>
      </c>
      <c r="I94" s="18">
        <v>0.14401764705879999</v>
      </c>
      <c r="J94" s="18">
        <v>0.143863963964</v>
      </c>
      <c r="K94" s="18">
        <v>0.1449</v>
      </c>
      <c r="L94" s="18">
        <v>0.1456843137255</v>
      </c>
      <c r="M94" s="18">
        <v>0.1456983193277</v>
      </c>
      <c r="N94" s="18">
        <v>0.14412680412369999</v>
      </c>
      <c r="O94" s="18">
        <v>0.14283333333330001</v>
      </c>
      <c r="P94" s="18">
        <v>0.14137368421050001</v>
      </c>
      <c r="Q94" s="18">
        <v>0.14229130434779999</v>
      </c>
      <c r="R94" s="18">
        <v>0.143280952381</v>
      </c>
      <c r="S94" s="18">
        <v>0.1413906832298</v>
      </c>
      <c r="T94" s="18">
        <f>IF(ISERROR((('FIA Only'!T32*'FIA Only'!T94)+(Sphere!C32*Sphere!C94))/(Sphere!C32+'FIA Only'!T32)),0,(('FIA Only'!T32*'FIA Only'!T94)+(Sphere!C32*Sphere!C94))/(Sphere!C32+'FIA Only'!T32))</f>
        <v>0.14445287804881626</v>
      </c>
      <c r="U94" s="18">
        <f>IF(ISERROR((('FIA Only'!U32*'FIA Only'!U94)+(Sphere!D32*Sphere!D94))/(Sphere!D32+'FIA Only'!U32)),0,(('FIA Only'!U32*'FIA Only'!U94)+(Sphere!D32*Sphere!D94))/(Sphere!D32+'FIA Only'!U32))</f>
        <v>0.14018169014080001</v>
      </c>
      <c r="V94" s="18">
        <f>IF(ISERROR((('FIA Only'!V32*'FIA Only'!V94)+(Sphere!E32*Sphere!E94))/(Sphere!E32+'FIA Only'!V32)),0,(('FIA Only'!V32*'FIA Only'!V94)+(Sphere!E32*Sphere!E94))/(Sphere!E32+'FIA Only'!V32))</f>
        <v>0.16138533333329999</v>
      </c>
      <c r="W94" s="18">
        <f>IF(ISERROR((('FIA Only'!W32*'FIA Only'!W94)+(Sphere!F32*Sphere!F94))/(Sphere!F32+'FIA Only'!W32)),0,(('FIA Only'!W32*'FIA Only'!W94)+(Sphere!F32*Sphere!F94))/(Sphere!F32+'FIA Only'!W32))</f>
        <v>0.1736685647059</v>
      </c>
      <c r="X94" s="18">
        <f>IF(ISERROR((('FIA Only'!X32*'FIA Only'!X94)+(Sphere!G32*Sphere!G94))/(Sphere!G32+'FIA Only'!X32)),0,(('FIA Only'!X32*'FIA Only'!X94)+(Sphere!G32*Sphere!G94))/(Sphere!G32+'FIA Only'!X32))</f>
        <v>0.1521988196721</v>
      </c>
      <c r="Y94" s="18">
        <v>0.13783932903230001</v>
      </c>
      <c r="Z94" s="18">
        <v>0.1375508877005</v>
      </c>
      <c r="AA94" s="18">
        <v>0.13468354716979999</v>
      </c>
      <c r="AB94" s="18">
        <v>0.13397339534880001</v>
      </c>
      <c r="AC94" s="18">
        <v>0.13357040000000001</v>
      </c>
      <c r="AD94" s="18">
        <v>0.13566145454549999</v>
      </c>
      <c r="AE94" s="18">
        <v>0.13552883333329999</v>
      </c>
      <c r="AF94" s="18">
        <v>0.13192757142860001</v>
      </c>
      <c r="AG94" s="18">
        <v>0.1384751428571</v>
      </c>
      <c r="AH94" s="18">
        <v>0.1542392369942</v>
      </c>
      <c r="AI94" s="18">
        <v>0.1583956201117</v>
      </c>
      <c r="AJ94" s="18">
        <v>0.1530764137931</v>
      </c>
      <c r="AK94" s="18">
        <v>0.15390400000000001</v>
      </c>
      <c r="AL94" s="18">
        <v>0.1520092631579</v>
      </c>
      <c r="AM94" s="18">
        <v>0.1538489541284</v>
      </c>
      <c r="AN94" s="18">
        <v>0.15427890624999999</v>
      </c>
      <c r="AO94" s="18">
        <v>0.1549039622642</v>
      </c>
      <c r="AP94" s="18">
        <v>0.14848600000000001</v>
      </c>
      <c r="AQ94" s="18">
        <v>0.14681985046730001</v>
      </c>
      <c r="AR94" s="18">
        <v>0.15069945454549999</v>
      </c>
      <c r="AS94" s="18">
        <v>0.14958141935479999</v>
      </c>
      <c r="AT94" s="18">
        <v>0.1514191515152</v>
      </c>
      <c r="AU94" s="18">
        <v>0.1484754285714</v>
      </c>
      <c r="AV94" s="18">
        <v>0.1501365581395</v>
      </c>
      <c r="AW94" s="18">
        <v>0.1483089079755</v>
      </c>
      <c r="AX94" s="18">
        <v>0.1487412093023</v>
      </c>
      <c r="AY94" s="18">
        <v>0.14727242105259999</v>
      </c>
      <c r="AZ94" s="18">
        <v>0.14624328571430001</v>
      </c>
      <c r="BA94" s="18">
        <v>0.14416325925929999</v>
      </c>
      <c r="BB94" s="18">
        <v>0.14651557024789999</v>
      </c>
      <c r="BC94" s="18">
        <v>0.1450202790698</v>
      </c>
      <c r="BD94" s="18">
        <v>0.14354036363639999</v>
      </c>
      <c r="BE94" s="18">
        <v>0.14668971428569999</v>
      </c>
      <c r="BF94" s="220">
        <v>0.14720919480520001</v>
      </c>
      <c r="BG94" s="220">
        <v>0.1478094054054</v>
      </c>
      <c r="BH94" s="17"/>
      <c r="BI94" s="17"/>
      <c r="BJ94" s="17"/>
      <c r="BK94" s="17"/>
    </row>
    <row r="95" spans="1:63" ht="11.25" hidden="1" outlineLevel="1" x14ac:dyDescent="0.2"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220"/>
      <c r="BG95" s="220"/>
      <c r="BH95" s="17"/>
      <c r="BI95" s="17"/>
      <c r="BJ95" s="17"/>
      <c r="BK95" s="17"/>
    </row>
    <row r="96" spans="1:63" ht="12.75" hidden="1" outlineLevel="1" x14ac:dyDescent="0.2">
      <c r="A96" s="49" t="s">
        <v>31</v>
      </c>
      <c r="B96" s="50"/>
      <c r="Y96" s="7"/>
      <c r="Z96" s="7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220"/>
      <c r="BG96" s="220"/>
      <c r="BH96" s="17"/>
      <c r="BI96" s="17"/>
      <c r="BJ96" s="17"/>
      <c r="BK96" s="17"/>
    </row>
    <row r="97" spans="1:63" ht="11.25" hidden="1" outlineLevel="1" x14ac:dyDescent="0.2">
      <c r="A97" s="16" t="s">
        <v>628</v>
      </c>
      <c r="Y97" s="7"/>
      <c r="Z97" s="7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220"/>
      <c r="BG97" s="220"/>
      <c r="BH97" s="17"/>
      <c r="BI97" s="17"/>
      <c r="BJ97" s="17"/>
      <c r="BK97" s="17"/>
    </row>
    <row r="98" spans="1:63" ht="11.25" hidden="1" outlineLevel="1" x14ac:dyDescent="0.2">
      <c r="A98" s="16" t="s">
        <v>10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f>IF(ISERROR((('FIA Only'!T17*'FIA Only'!T98)+(Sphere!C17*Sphere!C98))/(Sphere!C17+'FIA Only'!T17)),0,(('FIA Only'!T17*'FIA Only'!T98)+(Sphere!C17*Sphere!C98))/(Sphere!C17+'FIA Only'!T17))</f>
        <v>0</v>
      </c>
      <c r="U98" s="18">
        <f>IF(ISERROR((('FIA Only'!U17*'FIA Only'!U98)+(Sphere!D17*Sphere!D98))/(Sphere!D17+'FIA Only'!U17)),0,(('FIA Only'!U17*'FIA Only'!U98)+(Sphere!D17*Sphere!D98))/(Sphere!D17+'FIA Only'!U17))</f>
        <v>0.24990399999999999</v>
      </c>
      <c r="V98" s="18">
        <f>IF(ISERROR((('FIA Only'!V17*'FIA Only'!V98)+(Sphere!E17*Sphere!E98))/(Sphere!E17+'FIA Only'!V17)),0,(('FIA Only'!V17*'FIA Only'!V98)+(Sphere!E17*Sphere!E98))/(Sphere!E17+'FIA Only'!V17))</f>
        <v>0.24990399999999999</v>
      </c>
      <c r="W98" s="18">
        <f>IF(ISERROR((('FIA Only'!W17*'FIA Only'!W98)+(Sphere!F17*Sphere!F98))/(Sphere!F17+'FIA Only'!W17)),0,(('FIA Only'!W17*'FIA Only'!W98)+(Sphere!F17*Sphere!F98))/(Sphere!F17+'FIA Only'!W17))</f>
        <v>0.24990399999999996</v>
      </c>
      <c r="X98" s="18">
        <f>IF(ISERROR((('FIA Only'!X17*'FIA Only'!X98)+(Sphere!G17*Sphere!G98))/(Sphere!G17+'FIA Only'!X17)),0,(('FIA Only'!X17*'FIA Only'!X98)+(Sphere!G17*Sphere!G98))/(Sphere!G17+'FIA Only'!X17))</f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0.24990399999999999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0.24990399999999999</v>
      </c>
      <c r="AO98" s="18">
        <v>0.24990399999999999</v>
      </c>
      <c r="AP98" s="18">
        <v>0.24990399999999999</v>
      </c>
      <c r="AQ98" s="18">
        <v>0.24990399999999999</v>
      </c>
      <c r="AR98" s="18">
        <v>0.24990399999999999</v>
      </c>
      <c r="AS98" s="18">
        <v>0.24990399999999999</v>
      </c>
      <c r="AT98" s="18">
        <v>0.24990399999999999</v>
      </c>
      <c r="AU98" s="18">
        <v>0.24990399999999999</v>
      </c>
      <c r="AV98" s="18">
        <v>0.24990399999999999</v>
      </c>
      <c r="AW98" s="18">
        <v>0.24990399999999999</v>
      </c>
      <c r="AX98" s="18">
        <v>0</v>
      </c>
      <c r="AY98" s="18">
        <v>0.24990399999999999</v>
      </c>
      <c r="AZ98" s="18">
        <v>0.24990399999999999</v>
      </c>
      <c r="BA98" s="18">
        <v>0.24990399999999999</v>
      </c>
      <c r="BB98" s="18">
        <v>0.24990399999999999</v>
      </c>
      <c r="BC98" s="18">
        <v>0.24990399999999999</v>
      </c>
      <c r="BD98" s="18">
        <v>0.24990399999999999</v>
      </c>
      <c r="BE98" s="18">
        <v>0.25240400000000002</v>
      </c>
      <c r="BF98" s="220">
        <v>0.25240400000000002</v>
      </c>
      <c r="BG98" s="220">
        <v>0.25240400000000002</v>
      </c>
      <c r="BH98" s="17"/>
      <c r="BI98" s="17"/>
      <c r="BJ98" s="17"/>
      <c r="BK98" s="17"/>
    </row>
    <row r="99" spans="1:63" ht="11.25" hidden="1" outlineLevel="1" x14ac:dyDescent="0.2">
      <c r="A99" s="16" t="s">
        <v>11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0.19989999999999999</v>
      </c>
      <c r="T99" s="18">
        <f>IF(ISERROR((('FIA Only'!T18*'FIA Only'!T99)+(Sphere!C18*Sphere!C99))/(Sphere!C18+'FIA Only'!T18)),0,(('FIA Only'!T18*'FIA Only'!T99)+(Sphere!C18*Sphere!C99))/(Sphere!C18+'FIA Only'!T18))</f>
        <v>0</v>
      </c>
      <c r="U99" s="18">
        <f>IF(ISERROR((('FIA Only'!U18*'FIA Only'!U99)+(Sphere!D18*Sphere!D99))/(Sphere!D18+'FIA Only'!U18)),0,(('FIA Only'!U18*'FIA Only'!U99)+(Sphere!D18*Sphere!D99))/(Sphere!D18+'FIA Only'!U18))</f>
        <v>0</v>
      </c>
      <c r="V99" s="18">
        <f>IF(ISERROR((('FIA Only'!V18*'FIA Only'!V99)+(Sphere!E18*Sphere!E99))/(Sphere!E18+'FIA Only'!V18)),0,(('FIA Only'!V18*'FIA Only'!V99)+(Sphere!E18*Sphere!E99))/(Sphere!E18+'FIA Only'!V18))</f>
        <v>0.24990399999999999</v>
      </c>
      <c r="W99" s="18">
        <f>IF(ISERROR((('FIA Only'!W18*'FIA Only'!W99)+(Sphere!F18*Sphere!F99))/(Sphere!F18+'FIA Only'!W18)),0,(('FIA Only'!W18*'FIA Only'!W99)+(Sphere!F18*Sphere!F99))/(Sphere!F18+'FIA Only'!W18))</f>
        <v>0</v>
      </c>
      <c r="X99" s="18">
        <f>IF(ISERROR((('FIA Only'!X18*'FIA Only'!X99)+(Sphere!G18*Sphere!G99))/(Sphere!G18+'FIA Only'!X18)),0,(('FIA Only'!X18*'FIA Only'!X99)+(Sphere!G18*Sphere!G99))/(Sphere!G18+'FIA Only'!X18))</f>
        <v>0</v>
      </c>
      <c r="Y99" s="18">
        <v>0.24990399999999999</v>
      </c>
      <c r="Z99" s="18">
        <v>0</v>
      </c>
      <c r="AA99" s="18">
        <v>0</v>
      </c>
      <c r="AB99" s="18">
        <v>0</v>
      </c>
      <c r="AC99" s="18">
        <v>0.24990399999999999</v>
      </c>
      <c r="AD99" s="18">
        <v>0</v>
      </c>
      <c r="AE99" s="18">
        <v>0</v>
      </c>
      <c r="AF99" s="18">
        <v>0</v>
      </c>
      <c r="AG99" s="18">
        <v>0.24990399999999999</v>
      </c>
      <c r="AH99" s="18">
        <v>0.24990399999999999</v>
      </c>
      <c r="AI99" s="18">
        <v>0</v>
      </c>
      <c r="AJ99" s="18">
        <v>0.24990399999999999</v>
      </c>
      <c r="AK99" s="18">
        <v>0</v>
      </c>
      <c r="AL99" s="18">
        <v>0.24990399999999999</v>
      </c>
      <c r="AM99" s="18">
        <v>0</v>
      </c>
      <c r="AN99" s="18">
        <v>0.24990399999999999</v>
      </c>
      <c r="AO99" s="18">
        <v>0.24990399999999999</v>
      </c>
      <c r="AP99" s="18">
        <v>0.24990399999999999</v>
      </c>
      <c r="AQ99" s="18">
        <v>0.24990399999999999</v>
      </c>
      <c r="AR99" s="18">
        <v>0.24990399999999999</v>
      </c>
      <c r="AS99" s="18">
        <v>0.24990399999999999</v>
      </c>
      <c r="AT99" s="18">
        <v>0.24990399999999999</v>
      </c>
      <c r="AU99" s="18">
        <v>0.24990399999999999</v>
      </c>
      <c r="AV99" s="18">
        <v>0.24990399999999999</v>
      </c>
      <c r="AW99" s="18">
        <v>0</v>
      </c>
      <c r="AX99" s="18">
        <v>0.24990399999999999</v>
      </c>
      <c r="AY99" s="18">
        <v>0.24990399999999999</v>
      </c>
      <c r="AZ99" s="18">
        <v>0.24990399999999999</v>
      </c>
      <c r="BA99" s="18">
        <v>0</v>
      </c>
      <c r="BB99" s="18">
        <v>0.24990399999999999</v>
      </c>
      <c r="BC99" s="18">
        <v>0</v>
      </c>
      <c r="BD99" s="18">
        <v>0</v>
      </c>
      <c r="BE99" s="18">
        <v>0</v>
      </c>
      <c r="BF99" s="220">
        <v>0</v>
      </c>
      <c r="BG99" s="220">
        <v>0.25240400000000002</v>
      </c>
      <c r="BH99" s="17"/>
      <c r="BI99" s="17"/>
      <c r="BJ99" s="17"/>
      <c r="BK99" s="17"/>
    </row>
    <row r="100" spans="1:63" ht="11.25" hidden="1" outlineLevel="1" x14ac:dyDescent="0.2">
      <c r="A100" s="16" t="s">
        <v>629</v>
      </c>
      <c r="C100" s="18">
        <v>0</v>
      </c>
      <c r="D100" s="18">
        <v>0.18406666666669999</v>
      </c>
      <c r="E100" s="18">
        <v>0.1620875</v>
      </c>
      <c r="F100" s="18">
        <v>0.18225714285710001</v>
      </c>
      <c r="G100" s="18">
        <v>0.17854583333330001</v>
      </c>
      <c r="H100" s="18">
        <v>0.1845428571429</v>
      </c>
      <c r="I100" s="18">
        <v>0.1944945945946</v>
      </c>
      <c r="J100" s="18">
        <v>0.19577209302330001</v>
      </c>
      <c r="K100" s="18">
        <v>0.19575106382980001</v>
      </c>
      <c r="L100" s="18">
        <v>0.1940071428571</v>
      </c>
      <c r="M100" s="18">
        <v>0.19068125</v>
      </c>
      <c r="N100" s="18">
        <v>0.19670555555559999</v>
      </c>
      <c r="O100" s="18">
        <v>0.18500638297870001</v>
      </c>
      <c r="P100" s="18">
        <v>0.18645172413790001</v>
      </c>
      <c r="Q100" s="18">
        <v>0.185041509434</v>
      </c>
      <c r="R100" s="18">
        <v>0.1921767857143</v>
      </c>
      <c r="S100" s="18">
        <v>0.19135833333329999</v>
      </c>
      <c r="T100" s="18">
        <f>IF(ISERROR((('FIA Only'!T19*'FIA Only'!T100)+(Sphere!C19*Sphere!C100))/(Sphere!C19+'FIA Only'!T19)),0,(('FIA Only'!T19*'FIA Only'!T100)+(Sphere!C19*Sphere!C100))/(Sphere!C19+'FIA Only'!T19))</f>
        <v>0.19533650793650001</v>
      </c>
      <c r="U100" s="18">
        <f>IF(ISERROR((('FIA Only'!U19*'FIA Only'!U100)+(Sphere!D19*Sphere!D100))/(Sphere!D19+'FIA Only'!U19)),0,(('FIA Only'!U19*'FIA Only'!U100)+(Sphere!D19*Sphere!D100))/(Sphere!D19+'FIA Only'!U19))</f>
        <v>0.19718125</v>
      </c>
      <c r="V100" s="18">
        <f>IF(ISERROR((('FIA Only'!V19*'FIA Only'!V100)+(Sphere!E19*Sphere!E100))/(Sphere!E19+'FIA Only'!V19)),0,(('FIA Only'!V19*'FIA Only'!V100)+(Sphere!E19*Sphere!E100))/(Sphere!E19+'FIA Only'!V19))</f>
        <v>0.18552500000000002</v>
      </c>
      <c r="W100" s="18">
        <f>IF(ISERROR((('FIA Only'!W19*'FIA Only'!W100)+(Sphere!F19*Sphere!F100))/(Sphere!F19+'FIA Only'!W19)),0,(('FIA Only'!W19*'FIA Only'!W100)+(Sphere!F19*Sphere!F100))/(Sphere!F19+'FIA Only'!W19))</f>
        <v>0.1424</v>
      </c>
      <c r="X100" s="18">
        <f>IF(ISERROR((('FIA Only'!X19*'FIA Only'!X100)+(Sphere!G19*Sphere!G100))/(Sphere!G19+'FIA Only'!X19)),0,(('FIA Only'!X19*'FIA Only'!X100)+(Sphere!G19*Sphere!G100))/(Sphere!G19+'FIA Only'!X19))</f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0.24990399999999999</v>
      </c>
      <c r="AD100" s="18">
        <v>0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0.24990399999999999</v>
      </c>
      <c r="AO100" s="18">
        <v>0.24990399999999999</v>
      </c>
      <c r="AP100" s="18">
        <v>0.24990399999999999</v>
      </c>
      <c r="AQ100" s="18">
        <v>0.24990399999999999</v>
      </c>
      <c r="AR100" s="18">
        <v>0.24990399999999999</v>
      </c>
      <c r="AS100" s="18">
        <v>0.24990399999999999</v>
      </c>
      <c r="AT100" s="18">
        <v>0.24990399999999999</v>
      </c>
      <c r="AU100" s="18">
        <v>0.24990399999999999</v>
      </c>
      <c r="AV100" s="18">
        <v>0.24990399999999999</v>
      </c>
      <c r="AW100" s="18">
        <v>0.24990399999999999</v>
      </c>
      <c r="AX100" s="18">
        <v>0.24990399999999999</v>
      </c>
      <c r="AY100" s="18">
        <v>0.24990399999999999</v>
      </c>
      <c r="AZ100" s="18">
        <v>0.24990399999999999</v>
      </c>
      <c r="BA100" s="18">
        <v>0.24990399999999999</v>
      </c>
      <c r="BB100" s="18">
        <v>0.24990399999999999</v>
      </c>
      <c r="BC100" s="18">
        <v>0.24990399999999999</v>
      </c>
      <c r="BD100" s="18">
        <v>0.24990399999999999</v>
      </c>
      <c r="BE100" s="18">
        <v>0.25240400000000002</v>
      </c>
      <c r="BF100" s="220">
        <v>0.25240400000000002</v>
      </c>
      <c r="BG100" s="220">
        <v>0.25240400000000002</v>
      </c>
      <c r="BH100" s="17"/>
      <c r="BI100" s="17"/>
      <c r="BJ100" s="17"/>
      <c r="BK100" s="17"/>
    </row>
    <row r="101" spans="1:63" ht="11.25" hidden="1" outlineLevel="1" x14ac:dyDescent="0.2">
      <c r="A101" s="16" t="s">
        <v>13</v>
      </c>
      <c r="C101" s="18">
        <v>0</v>
      </c>
      <c r="D101" s="18">
        <v>0.2049</v>
      </c>
      <c r="E101" s="18">
        <v>0.19989999999999999</v>
      </c>
      <c r="F101" s="18">
        <v>0.1852125</v>
      </c>
      <c r="G101" s="18">
        <v>0.19989999999999999</v>
      </c>
      <c r="H101" s="18">
        <v>0.19989999999999999</v>
      </c>
      <c r="I101" s="18">
        <v>0</v>
      </c>
      <c r="J101" s="18">
        <v>0.2099</v>
      </c>
      <c r="K101" s="18">
        <v>0.19989999999999999</v>
      </c>
      <c r="L101" s="18">
        <v>0.19989999999999999</v>
      </c>
      <c r="M101" s="18">
        <v>0.18073333333329999</v>
      </c>
      <c r="N101" s="18">
        <v>0.19989999999999999</v>
      </c>
      <c r="O101" s="18">
        <v>0.19989999999999999</v>
      </c>
      <c r="P101" s="18">
        <v>0.19989999999999999</v>
      </c>
      <c r="Q101" s="18">
        <v>0.19989999999999999</v>
      </c>
      <c r="R101" s="18">
        <v>0.19989999999999999</v>
      </c>
      <c r="S101" s="18">
        <v>0.19989999999999999</v>
      </c>
      <c r="T101" s="18">
        <f>IF(ISERROR((('FIA Only'!T20*'FIA Only'!T101)+(Sphere!C20*Sphere!C101))/(Sphere!C20+'FIA Only'!T20)),0,(('FIA Only'!T20*'FIA Only'!T101)+(Sphere!C20*Sphere!C101))/(Sphere!C20+'FIA Only'!T20))</f>
        <v>0.18073333333329999</v>
      </c>
      <c r="U101" s="18">
        <f>IF(ISERROR((('FIA Only'!U20*'FIA Only'!U101)+(Sphere!D20*Sphere!D101))/(Sphere!D20+'FIA Only'!U20)),0,(('FIA Only'!U20*'FIA Only'!U101)+(Sphere!D20*Sphere!D101))/(Sphere!D20+'FIA Only'!U20))</f>
        <v>0</v>
      </c>
      <c r="V101" s="18">
        <f>IF(ISERROR((('FIA Only'!V20*'FIA Only'!V101)+(Sphere!E20*Sphere!E101))/(Sphere!E20+'FIA Only'!V20)),0,(('FIA Only'!V20*'FIA Only'!V101)+(Sphere!E20*Sphere!E101))/(Sphere!E20+'FIA Only'!V20))</f>
        <v>0.229902</v>
      </c>
      <c r="W101" s="18">
        <f>IF(ISERROR((('FIA Only'!W20*'FIA Only'!W101)+(Sphere!F20*Sphere!F101))/(Sphere!F20+'FIA Only'!W20)),0,(('FIA Only'!W20*'FIA Only'!W101)+(Sphere!F20*Sphere!F101))/(Sphere!F20+'FIA Only'!W20))</f>
        <v>0.24990399999999999</v>
      </c>
      <c r="X101" s="18">
        <f>IF(ISERROR((('FIA Only'!X20*'FIA Only'!X101)+(Sphere!G20*Sphere!G101))/(Sphere!G20+'FIA Only'!X20)),0,(('FIA Only'!X20*'FIA Only'!X101)+(Sphere!G20*Sphere!G101))/(Sphere!G20+'FIA Only'!X20))</f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</v>
      </c>
      <c r="AF101" s="18">
        <v>0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0.24990399999999999</v>
      </c>
      <c r="AM101" s="18">
        <v>0.24990399999999999</v>
      </c>
      <c r="AN101" s="18">
        <v>0.24990399999999999</v>
      </c>
      <c r="AO101" s="18">
        <v>0.24990399999999999</v>
      </c>
      <c r="AP101" s="18">
        <v>0.24990399999999999</v>
      </c>
      <c r="AQ101" s="18">
        <v>0.24990399999999999</v>
      </c>
      <c r="AR101" s="18">
        <v>0.24990399999999999</v>
      </c>
      <c r="AS101" s="18">
        <v>0.24990399999999999</v>
      </c>
      <c r="AT101" s="18">
        <v>0.24990399999999999</v>
      </c>
      <c r="AU101" s="18">
        <v>0.24990399999999999</v>
      </c>
      <c r="AV101" s="18">
        <v>0.24990399999999999</v>
      </c>
      <c r="AW101" s="18">
        <v>0.24990399999999999</v>
      </c>
      <c r="AX101" s="18">
        <v>0.24990399999999999</v>
      </c>
      <c r="AY101" s="18">
        <v>0.24990399999999999</v>
      </c>
      <c r="AZ101" s="18">
        <v>0.24990399999999999</v>
      </c>
      <c r="BA101" s="18">
        <v>0.24990399999999999</v>
      </c>
      <c r="BB101" s="18">
        <v>0.24990399999999999</v>
      </c>
      <c r="BC101" s="18">
        <v>0</v>
      </c>
      <c r="BD101" s="18">
        <v>0.24990399999999999</v>
      </c>
      <c r="BE101" s="18">
        <v>0.25240400000000002</v>
      </c>
      <c r="BF101" s="220">
        <v>0.25240400000000002</v>
      </c>
      <c r="BG101" s="220">
        <v>0.25240400000000002</v>
      </c>
      <c r="BH101" s="17"/>
      <c r="BI101" s="17"/>
      <c r="BJ101" s="17"/>
      <c r="BK101" s="17"/>
    </row>
    <row r="102" spans="1:63" ht="11.25" hidden="1" outlineLevel="1" x14ac:dyDescent="0.2">
      <c r="A102" s="16" t="s">
        <v>14</v>
      </c>
      <c r="C102" s="18">
        <v>0</v>
      </c>
      <c r="D102" s="18">
        <v>0.2022529411765</v>
      </c>
      <c r="E102" s="18">
        <v>0.19489999999999999</v>
      </c>
      <c r="F102" s="18">
        <v>0.19989999999999999</v>
      </c>
      <c r="G102" s="18">
        <v>0.19739999999999999</v>
      </c>
      <c r="H102" s="18">
        <v>0.19630624999999999</v>
      </c>
      <c r="I102" s="18">
        <v>0.1978166666667</v>
      </c>
      <c r="J102" s="18">
        <v>0.19989999999999999</v>
      </c>
      <c r="K102" s="18">
        <v>0.1965666666667</v>
      </c>
      <c r="L102" s="18">
        <v>0.19808181818180001</v>
      </c>
      <c r="M102" s="18">
        <v>0.19989999999999999</v>
      </c>
      <c r="N102" s="18">
        <v>0.20048823529410001</v>
      </c>
      <c r="O102" s="18">
        <v>0.19989999999999999</v>
      </c>
      <c r="P102" s="18">
        <v>0.19522608695650001</v>
      </c>
      <c r="Q102" s="18">
        <v>0.19989999999999999</v>
      </c>
      <c r="R102" s="18">
        <v>0.19699677419350001</v>
      </c>
      <c r="S102" s="18">
        <v>0.19989999999999999</v>
      </c>
      <c r="T102" s="18">
        <f>IF(ISERROR((('FIA Only'!T21*'FIA Only'!T102)+(Sphere!C21*Sphere!C102))/(Sphere!C21+'FIA Only'!T21)),0,(('FIA Only'!T21*'FIA Only'!T102)+(Sphere!C21*Sphere!C102))/(Sphere!C21+'FIA Only'!T21))</f>
        <v>0.2013285714286</v>
      </c>
      <c r="U102" s="18">
        <f>IF(ISERROR((('FIA Only'!U21*'FIA Only'!U102)+(Sphere!D21*Sphere!D102))/(Sphere!D21+'FIA Only'!U21)),0,(('FIA Only'!U21*'FIA Only'!U102)+(Sphere!D21*Sphere!D102))/(Sphere!D21+'FIA Only'!U21))</f>
        <v>0.20204285714289999</v>
      </c>
      <c r="V102" s="18">
        <f>IF(ISERROR((('FIA Only'!V21*'FIA Only'!V102)+(Sphere!E21*Sphere!E102))/(Sphere!E21+'FIA Only'!V21)),0,(('FIA Only'!V21*'FIA Only'!V102)+(Sphere!E21*Sphere!E102))/(Sphere!E21+'FIA Only'!V21))</f>
        <v>0.20156666666670001</v>
      </c>
      <c r="W102" s="18">
        <f>IF(ISERROR((('FIA Only'!W21*'FIA Only'!W102)+(Sphere!F21*Sphere!F102))/(Sphere!F21+'FIA Only'!W21)),0,(('FIA Only'!W21*'FIA Only'!W102)+(Sphere!F21*Sphere!F102))/(Sphere!F21+'FIA Only'!W21))</f>
        <v>0.24990399999999999</v>
      </c>
      <c r="X102" s="18">
        <f>IF(ISERROR((('FIA Only'!X21*'FIA Only'!X102)+(Sphere!G21*Sphere!G102))/(Sphere!G21+'FIA Only'!X21)),0,(('FIA Only'!X21*'FIA Only'!X102)+(Sphere!G21*Sphere!G102))/(Sphere!G21+'FIA Only'!X21))</f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0.24990399999999999</v>
      </c>
      <c r="AO102" s="18">
        <v>0.24990399999999999</v>
      </c>
      <c r="AP102" s="18">
        <v>0.24990399999999999</v>
      </c>
      <c r="AQ102" s="18">
        <v>0.24990399999999999</v>
      </c>
      <c r="AR102" s="18">
        <v>0.24990399999999999</v>
      </c>
      <c r="AS102" s="18">
        <v>0.24990399999999999</v>
      </c>
      <c r="AT102" s="18">
        <v>0.24990399999999999</v>
      </c>
      <c r="AU102" s="18">
        <v>0.24990399999999999</v>
      </c>
      <c r="AV102" s="18">
        <v>0.24990399999999999</v>
      </c>
      <c r="AW102" s="18">
        <v>0.24990399999999999</v>
      </c>
      <c r="AX102" s="18">
        <v>0.24990399999999999</v>
      </c>
      <c r="AY102" s="18">
        <v>0.24990399999999999</v>
      </c>
      <c r="AZ102" s="18">
        <v>0.24990399999999999</v>
      </c>
      <c r="BA102" s="18">
        <v>0.24990399999999999</v>
      </c>
      <c r="BB102" s="18">
        <v>0.24990399999999999</v>
      </c>
      <c r="BC102" s="18">
        <v>0.24990399999999999</v>
      </c>
      <c r="BD102" s="18">
        <v>0.24990399999999999</v>
      </c>
      <c r="BE102" s="18">
        <v>0.25240400000000002</v>
      </c>
      <c r="BF102" s="220">
        <v>0.25240400000000002</v>
      </c>
      <c r="BG102" s="220">
        <v>0.25240400000000002</v>
      </c>
      <c r="BH102" s="17"/>
      <c r="BI102" s="17"/>
      <c r="BJ102" s="17"/>
      <c r="BK102" s="17"/>
    </row>
    <row r="103" spans="1:63" ht="11.25" hidden="1" outlineLevel="1" x14ac:dyDescent="0.2">
      <c r="A103" s="16" t="s">
        <v>15</v>
      </c>
      <c r="C103" s="18">
        <v>0</v>
      </c>
      <c r="D103" s="18">
        <v>0.19503513513510001</v>
      </c>
      <c r="E103" s="18">
        <v>0.191747826087</v>
      </c>
      <c r="F103" s="18">
        <v>0.19272258064520001</v>
      </c>
      <c r="G103" s="18">
        <v>0.19607647058819999</v>
      </c>
      <c r="H103" s="18">
        <v>0.19504705882350001</v>
      </c>
      <c r="I103" s="18">
        <v>0.1978761904762</v>
      </c>
      <c r="J103" s="18">
        <v>0.1992617021277</v>
      </c>
      <c r="K103" s="18">
        <v>0.19683877551019999</v>
      </c>
      <c r="L103" s="18">
        <v>0.19847142857139999</v>
      </c>
      <c r="M103" s="18">
        <v>0.1989196078431</v>
      </c>
      <c r="N103" s="18">
        <v>0.1968230769231</v>
      </c>
      <c r="O103" s="18">
        <v>0.1981380952381</v>
      </c>
      <c r="P103" s="18">
        <v>0.19705648854960001</v>
      </c>
      <c r="Q103" s="18">
        <v>0.19786875000000001</v>
      </c>
      <c r="R103" s="18">
        <v>0.1990804979253</v>
      </c>
      <c r="S103" s="18">
        <v>0.20080909090910001</v>
      </c>
      <c r="T103" s="18">
        <f>IF(ISERROR((('FIA Only'!T22*'FIA Only'!T103)+(Sphere!C22*Sphere!C103))/(Sphere!C22+'FIA Only'!T22)),0,(('FIA Only'!T22*'FIA Only'!T103)+(Sphere!C22*Sphere!C103))/(Sphere!C22+'FIA Only'!T22))</f>
        <v>0.1993327731092</v>
      </c>
      <c r="U103" s="18">
        <f>IF(ISERROR((('FIA Only'!U22*'FIA Only'!U103)+(Sphere!D22*Sphere!D103))/(Sphere!D22+'FIA Only'!U22)),0,(('FIA Only'!U22*'FIA Only'!U103)+(Sphere!D22*Sphere!D103))/(Sphere!D22+'FIA Only'!U22))</f>
        <v>0.2016857619047536</v>
      </c>
      <c r="V103" s="18">
        <f>IF(ISERROR((('FIA Only'!V22*'FIA Only'!V103)+(Sphere!E22*Sphere!E103))/(Sphere!E22+'FIA Only'!V22)),0,(('FIA Only'!V22*'FIA Only'!V103)+(Sphere!E22*Sphere!E103))/(Sphere!E22+'FIA Only'!V22))</f>
        <v>0.22690200000000002</v>
      </c>
      <c r="W103" s="18">
        <f>IF(ISERROR((('FIA Only'!W22*'FIA Only'!W103)+(Sphere!F22*Sphere!F103))/(Sphere!F22+'FIA Only'!W22)),0,(('FIA Only'!W22*'FIA Only'!W103)+(Sphere!F22*Sphere!F103))/(Sphere!F22+'FIA Only'!W22))</f>
        <v>0.24424589473684213</v>
      </c>
      <c r="X103" s="18">
        <f>IF(ISERROR((('FIA Only'!X22*'FIA Only'!X103)+(Sphere!G22*Sphere!G103))/(Sphere!G22+'FIA Only'!X22)),0,(('FIA Only'!X22*'FIA Only'!X103)+(Sphere!G22*Sphere!G103))/(Sphere!G22+'FIA Only'!X22))</f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0.24990399999999999</v>
      </c>
      <c r="AO103" s="18">
        <v>0.24990399999999999</v>
      </c>
      <c r="AP103" s="18">
        <v>0.24990399999999999</v>
      </c>
      <c r="AQ103" s="18">
        <v>0.24990399999999999</v>
      </c>
      <c r="AR103" s="18">
        <v>0.24990399999999999</v>
      </c>
      <c r="AS103" s="18">
        <v>0.24990399999999999</v>
      </c>
      <c r="AT103" s="18">
        <v>0.24990399999999999</v>
      </c>
      <c r="AU103" s="18">
        <v>0.24990399999999999</v>
      </c>
      <c r="AV103" s="18">
        <v>0.24990399999999999</v>
      </c>
      <c r="AW103" s="18">
        <v>0.24990399999999999</v>
      </c>
      <c r="AX103" s="18">
        <v>0.24990399999999999</v>
      </c>
      <c r="AY103" s="18">
        <v>0.24990399999999999</v>
      </c>
      <c r="AZ103" s="18">
        <v>0.24990399999999999</v>
      </c>
      <c r="BA103" s="18">
        <v>0.24990399999999999</v>
      </c>
      <c r="BB103" s="18">
        <v>0.24990399999999999</v>
      </c>
      <c r="BC103" s="18">
        <v>0.24990399999999999</v>
      </c>
      <c r="BD103" s="18">
        <v>0.24990399999999999</v>
      </c>
      <c r="BE103" s="18">
        <v>0.25240400000000002</v>
      </c>
      <c r="BF103" s="220">
        <v>0.25240400000000002</v>
      </c>
      <c r="BG103" s="220">
        <v>0.25240400000000002</v>
      </c>
      <c r="BH103" s="17"/>
      <c r="BI103" s="17"/>
      <c r="BJ103" s="17"/>
      <c r="BK103" s="17"/>
    </row>
    <row r="104" spans="1:63" ht="11.25" hidden="1" outlineLevel="1" x14ac:dyDescent="0.2">
      <c r="A104" s="16" t="s">
        <v>16</v>
      </c>
      <c r="C104" s="18">
        <v>0.1424</v>
      </c>
      <c r="D104" s="18">
        <v>0.1949952380952</v>
      </c>
      <c r="E104" s="18">
        <v>0.1976884615385</v>
      </c>
      <c r="F104" s="18">
        <v>0.1941073170732</v>
      </c>
      <c r="G104" s="18">
        <v>0.196229787234</v>
      </c>
      <c r="H104" s="18">
        <v>0.19842631578950001</v>
      </c>
      <c r="I104" s="18">
        <v>0.1965885964912</v>
      </c>
      <c r="J104" s="18">
        <v>0.19691219512200001</v>
      </c>
      <c r="K104" s="18">
        <v>0.19576956521739999</v>
      </c>
      <c r="L104" s="18">
        <v>0.19687530864200001</v>
      </c>
      <c r="M104" s="18">
        <v>0.1953032258065</v>
      </c>
      <c r="N104" s="18">
        <v>0.1978566210046</v>
      </c>
      <c r="O104" s="18">
        <v>0.19821027667980001</v>
      </c>
      <c r="P104" s="18">
        <v>0.1968665271967</v>
      </c>
      <c r="Q104" s="18">
        <v>0.1968915254237</v>
      </c>
      <c r="R104" s="18">
        <v>0.1981966321244</v>
      </c>
      <c r="S104" s="18">
        <v>0.20012857142859999</v>
      </c>
      <c r="T104" s="18">
        <f>IF(ISERROR((('FIA Only'!T23*'FIA Only'!T104)+(Sphere!C23*Sphere!C104))/(Sphere!C23+'FIA Only'!T23)),0,(('FIA Only'!T23*'FIA Only'!T104)+(Sphere!C23*Sphere!C104))/(Sphere!C23+'FIA Only'!T23))</f>
        <v>0.20073661417319999</v>
      </c>
      <c r="U104" s="18">
        <f>IF(ISERROR((('FIA Only'!U23*'FIA Only'!U104)+(Sphere!D23*Sphere!D104))/(Sphere!D23+'FIA Only'!U23)),0,(('FIA Only'!U23*'FIA Only'!U104)+(Sphere!D23*Sphere!D104))/(Sphere!D23+'FIA Only'!U23))</f>
        <v>0.20060797590361443</v>
      </c>
      <c r="V104" s="18">
        <f>IF(ISERROR((('FIA Only'!V23*'FIA Only'!V104)+(Sphere!E23*Sphere!E104))/(Sphere!E23+'FIA Only'!V23)),0,(('FIA Only'!V23*'FIA Only'!V104)+(Sphere!E23*Sphere!E104))/(Sphere!E23+'FIA Only'!V23))</f>
        <v>0.24119962962963334</v>
      </c>
      <c r="W104" s="18">
        <f>IF(ISERROR((('FIA Only'!W23*'FIA Only'!W104)+(Sphere!F23*Sphere!F104))/(Sphere!F23+'FIA Only'!W23)),0,(('FIA Only'!W23*'FIA Only'!W104)+(Sphere!F23*Sphere!F104))/(Sphere!F23+'FIA Only'!W23))</f>
        <v>0.24990399999999999</v>
      </c>
      <c r="X104" s="18">
        <f>IF(ISERROR((('FIA Only'!X23*'FIA Only'!X104)+(Sphere!G23*Sphere!G104))/(Sphere!G23+'FIA Only'!X23)),0,(('FIA Only'!X23*'FIA Only'!X104)+(Sphere!G23*Sphere!G104))/(Sphere!G23+'FIA Only'!X23))</f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0.24990399999999999</v>
      </c>
      <c r="AO104" s="18">
        <v>0.24990399999999999</v>
      </c>
      <c r="AP104" s="18">
        <v>0.24990399999999999</v>
      </c>
      <c r="AQ104" s="18">
        <v>0.24990399999999999</v>
      </c>
      <c r="AR104" s="18">
        <v>0.24990399999999999</v>
      </c>
      <c r="AS104" s="18">
        <v>0.24990399999999999</v>
      </c>
      <c r="AT104" s="18">
        <v>0.24990399999999999</v>
      </c>
      <c r="AU104" s="18">
        <v>0.24990399999999999</v>
      </c>
      <c r="AV104" s="18">
        <v>0.24990399999999999</v>
      </c>
      <c r="AW104" s="18">
        <v>0.24990399999999999</v>
      </c>
      <c r="AX104" s="18">
        <v>0.24990399999999999</v>
      </c>
      <c r="AY104" s="18">
        <v>0.24990399999999999</v>
      </c>
      <c r="AZ104" s="18">
        <v>0.24990399999999999</v>
      </c>
      <c r="BA104" s="18">
        <v>0.24990399999999999</v>
      </c>
      <c r="BB104" s="18">
        <v>0.24990399999999999</v>
      </c>
      <c r="BC104" s="18">
        <v>0.24990399999999999</v>
      </c>
      <c r="BD104" s="18">
        <v>0.24990399999999999</v>
      </c>
      <c r="BE104" s="18">
        <v>0.25240400000000002</v>
      </c>
      <c r="BF104" s="220">
        <v>0.25240400000000002</v>
      </c>
      <c r="BG104" s="220">
        <v>0.25240400000000002</v>
      </c>
      <c r="BH104" s="17"/>
      <c r="BI104" s="17"/>
      <c r="BJ104" s="17"/>
      <c r="BK104" s="17"/>
    </row>
    <row r="105" spans="1:63" ht="11.25" hidden="1" outlineLevel="1" x14ac:dyDescent="0.2">
      <c r="A105" s="16" t="s">
        <v>17</v>
      </c>
      <c r="C105" s="18">
        <v>0.19989999999999999</v>
      </c>
      <c r="D105" s="18">
        <v>0.1983007352941</v>
      </c>
      <c r="E105" s="18">
        <v>0.19524374999999999</v>
      </c>
      <c r="F105" s="18">
        <v>0.19423962264149999</v>
      </c>
      <c r="G105" s="18">
        <v>0.19693592814370001</v>
      </c>
      <c r="H105" s="18">
        <v>0.19543448275860001</v>
      </c>
      <c r="I105" s="18">
        <v>0.19545676855899999</v>
      </c>
      <c r="J105" s="18">
        <v>0.19699030100330001</v>
      </c>
      <c r="K105" s="18">
        <v>0.1963234104046</v>
      </c>
      <c r="L105" s="18">
        <v>0.19428127090299999</v>
      </c>
      <c r="M105" s="18">
        <v>0.196228358209</v>
      </c>
      <c r="N105" s="18">
        <v>0.19605615615620001</v>
      </c>
      <c r="O105" s="18">
        <v>0.197075</v>
      </c>
      <c r="P105" s="18">
        <v>0.19582140921409999</v>
      </c>
      <c r="Q105" s="18">
        <v>0.19601031518619999</v>
      </c>
      <c r="R105" s="18">
        <v>0.19727580128210001</v>
      </c>
      <c r="S105" s="18">
        <v>0.19729563567360001</v>
      </c>
      <c r="T105" s="18">
        <f>IF(ISERROR((('FIA Only'!T24*'FIA Only'!T105)+(Sphere!C24*Sphere!C105))/(Sphere!C24+'FIA Only'!T24)),0,(('FIA Only'!T24*'FIA Only'!T105)+(Sphere!C24*Sphere!C105))/(Sphere!C24+'FIA Only'!T24))</f>
        <v>0.19901985798818786</v>
      </c>
      <c r="U105" s="18">
        <f>IF(ISERROR((('FIA Only'!U24*'FIA Only'!U105)+(Sphere!D24*Sphere!D105))/(Sphere!D24+'FIA Only'!U24)),0,(('FIA Only'!U24*'FIA Only'!U105)+(Sphere!D24*Sphere!D105))/(Sphere!D24+'FIA Only'!U24))</f>
        <v>0.19908377142857631</v>
      </c>
      <c r="V105" s="18">
        <f>IF(ISERROR((('FIA Only'!V24*'FIA Only'!V105)+(Sphere!E24*Sphere!E105))/(Sphere!E24+'FIA Only'!V24)),0,(('FIA Only'!V24*'FIA Only'!V105)+(Sphere!E24*Sphere!E105))/(Sphere!E24+'FIA Only'!V24))</f>
        <v>0.24323678431372941</v>
      </c>
      <c r="W105" s="18">
        <f>IF(ISERROR((('FIA Only'!W24*'FIA Only'!W105)+(Sphere!F24*Sphere!F105))/(Sphere!F24+'FIA Only'!W24)),0,(('FIA Only'!W24*'FIA Only'!W105)+(Sphere!F24*Sphere!F105))/(Sphere!F24+'FIA Only'!W24))</f>
        <v>0.24990399999999999</v>
      </c>
      <c r="X105" s="18">
        <f>IF(ISERROR((('FIA Only'!X24*'FIA Only'!X105)+(Sphere!G24*Sphere!G105))/(Sphere!G24+'FIA Only'!X24)),0,(('FIA Only'!X24*'FIA Only'!X105)+(Sphere!G24*Sphere!G105))/(Sphere!G24+'FIA Only'!X24))</f>
        <v>0.24990400000000002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0.24990399999999999</v>
      </c>
      <c r="AO105" s="18">
        <v>0.24990399999999999</v>
      </c>
      <c r="AP105" s="18">
        <v>0.24990399999999999</v>
      </c>
      <c r="AQ105" s="18">
        <v>0.24990399999999999</v>
      </c>
      <c r="AR105" s="18">
        <v>0.24990399999999999</v>
      </c>
      <c r="AS105" s="18">
        <v>0.24990399999999999</v>
      </c>
      <c r="AT105" s="18">
        <v>0.24990399999999999</v>
      </c>
      <c r="AU105" s="18">
        <v>0.24990399999999999</v>
      </c>
      <c r="AV105" s="18">
        <v>0.24990399999999999</v>
      </c>
      <c r="AW105" s="18">
        <v>0.24990399999999999</v>
      </c>
      <c r="AX105" s="18">
        <v>0.24990399999999999</v>
      </c>
      <c r="AY105" s="18">
        <v>0.24990399999999999</v>
      </c>
      <c r="AZ105" s="18">
        <v>0.24990399999999999</v>
      </c>
      <c r="BA105" s="18">
        <v>0.24990399999999999</v>
      </c>
      <c r="BB105" s="18">
        <v>0.24990399999999999</v>
      </c>
      <c r="BC105" s="18">
        <v>0.24990399999999999</v>
      </c>
      <c r="BD105" s="18">
        <v>0.24990399999999999</v>
      </c>
      <c r="BE105" s="18">
        <v>0.25240400000000002</v>
      </c>
      <c r="BF105" s="220">
        <v>0.25240400000000002</v>
      </c>
      <c r="BG105" s="220">
        <v>0.25240400000000002</v>
      </c>
      <c r="BH105" s="17"/>
      <c r="BI105" s="17"/>
      <c r="BJ105" s="17"/>
      <c r="BK105" s="17"/>
    </row>
    <row r="106" spans="1:63" ht="11.25" hidden="1" outlineLevel="1" x14ac:dyDescent="0.2">
      <c r="A106" s="16" t="s">
        <v>18</v>
      </c>
      <c r="C106" s="18">
        <v>0.17302500000000001</v>
      </c>
      <c r="D106" s="18">
        <v>0.19255923566880001</v>
      </c>
      <c r="E106" s="18">
        <v>0.19055445026180001</v>
      </c>
      <c r="F106" s="18">
        <v>0.1912197969543</v>
      </c>
      <c r="G106" s="18">
        <v>0.19131711229949999</v>
      </c>
      <c r="H106" s="18">
        <v>0.1923864864865</v>
      </c>
      <c r="I106" s="18">
        <v>0.1924842696629</v>
      </c>
      <c r="J106" s="18">
        <v>0.19299462915599999</v>
      </c>
      <c r="K106" s="18">
        <v>0.19213376623379999</v>
      </c>
      <c r="L106" s="18">
        <v>0.19111126760559999</v>
      </c>
      <c r="M106" s="18">
        <v>0.19220769230769999</v>
      </c>
      <c r="N106" s="18">
        <v>0.1924675675676</v>
      </c>
      <c r="O106" s="18">
        <v>0.1935492537313</v>
      </c>
      <c r="P106" s="18">
        <v>0.19256711229949999</v>
      </c>
      <c r="Q106" s="18">
        <v>0.19201734693879999</v>
      </c>
      <c r="R106" s="18">
        <v>0.19266676829269999</v>
      </c>
      <c r="S106" s="18">
        <v>0.19341398601400001</v>
      </c>
      <c r="T106" s="18">
        <f>IF(ISERROR((('FIA Only'!T25*'FIA Only'!T106)+(Sphere!C25*Sphere!C106))/(Sphere!C25+'FIA Only'!T25)),0,(('FIA Only'!T25*'FIA Only'!T106)+(Sphere!C25*Sphere!C106))/(Sphere!C25+'FIA Only'!T25))</f>
        <v>0.19377563636360334</v>
      </c>
      <c r="U106" s="18">
        <f>IF(ISERROR((('FIA Only'!U25*'FIA Only'!U106)+(Sphere!D25*Sphere!D106))/(Sphere!D25+'FIA Only'!U25)),0,(('FIA Only'!U25*'FIA Only'!U106)+(Sphere!D25*Sphere!D106))/(Sphere!D25+'FIA Only'!U25))</f>
        <v>0.19764078661089582</v>
      </c>
      <c r="V106" s="18">
        <f>IF(ISERROR((('FIA Only'!V25*'FIA Only'!V106)+(Sphere!E25*Sphere!E106))/(Sphere!E25+'FIA Only'!V25)),0,(('FIA Only'!V25*'FIA Only'!V106)+(Sphere!E25*Sphere!E106))/(Sphere!E25+'FIA Only'!V25))</f>
        <v>0.24334355200000321</v>
      </c>
      <c r="W106" s="18">
        <f>IF(ISERROR((('FIA Only'!W25*'FIA Only'!W106)+(Sphere!F25*Sphere!F106))/(Sphere!F25+'FIA Only'!W25)),0,(('FIA Only'!W25*'FIA Only'!W106)+(Sphere!F25*Sphere!F106))/(Sphere!F25+'FIA Only'!W25))</f>
        <v>0.24990399999999999</v>
      </c>
      <c r="X106" s="18">
        <f>IF(ISERROR((('FIA Only'!X25*'FIA Only'!X106)+(Sphere!G25*Sphere!G106))/(Sphere!G25+'FIA Only'!X25)),0,(('FIA Only'!X25*'FIA Only'!X106)+(Sphere!G25*Sphere!G106))/(Sphere!G25+'FIA Only'!X25))</f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0.24990399999999999</v>
      </c>
      <c r="AO106" s="18">
        <v>0.24990399999999999</v>
      </c>
      <c r="AP106" s="18">
        <v>0.24990399999999999</v>
      </c>
      <c r="AQ106" s="18">
        <v>0.24990399999999999</v>
      </c>
      <c r="AR106" s="18">
        <v>0.24990399999999999</v>
      </c>
      <c r="AS106" s="18">
        <v>0.24990399999999999</v>
      </c>
      <c r="AT106" s="18">
        <v>0.24990399999999999</v>
      </c>
      <c r="AU106" s="18">
        <v>0.24990399999999999</v>
      </c>
      <c r="AV106" s="18">
        <v>0.24990399999999999</v>
      </c>
      <c r="AW106" s="18">
        <v>0.24990399999999999</v>
      </c>
      <c r="AX106" s="18">
        <v>0.24990399999999999</v>
      </c>
      <c r="AY106" s="18">
        <v>0.24990399999999999</v>
      </c>
      <c r="AZ106" s="18">
        <v>0.24990399999999999</v>
      </c>
      <c r="BA106" s="18">
        <v>0.24990399999999999</v>
      </c>
      <c r="BB106" s="18">
        <v>0.24990399999999999</v>
      </c>
      <c r="BC106" s="18">
        <v>0.24990399999999999</v>
      </c>
      <c r="BD106" s="18">
        <v>0.24990399999999999</v>
      </c>
      <c r="BE106" s="18">
        <v>0.25240400000000002</v>
      </c>
      <c r="BF106" s="220">
        <v>0.25240400000000002</v>
      </c>
      <c r="BG106" s="220">
        <v>0.25240400000000002</v>
      </c>
      <c r="BH106" s="17"/>
      <c r="BI106" s="17"/>
      <c r="BJ106" s="17"/>
      <c r="BK106" s="17"/>
    </row>
    <row r="107" spans="1:63" ht="11.25" hidden="1" outlineLevel="1" x14ac:dyDescent="0.2">
      <c r="A107" s="16" t="s">
        <v>19</v>
      </c>
      <c r="C107" s="18">
        <v>0.1779</v>
      </c>
      <c r="D107" s="18">
        <v>0.18685906432749999</v>
      </c>
      <c r="E107" s="18">
        <v>0.187041025641</v>
      </c>
      <c r="F107" s="18">
        <v>0.18654603960400001</v>
      </c>
      <c r="G107" s="18">
        <v>0.18830452261309999</v>
      </c>
      <c r="H107" s="18">
        <v>0.18380776699029999</v>
      </c>
      <c r="I107" s="18">
        <v>0.18805251572330001</v>
      </c>
      <c r="J107" s="18">
        <v>0.18696310679610001</v>
      </c>
      <c r="K107" s="18">
        <v>0.18619385964910001</v>
      </c>
      <c r="L107" s="18">
        <v>0.1864375302663</v>
      </c>
      <c r="M107" s="18">
        <v>0.1857884297521</v>
      </c>
      <c r="N107" s="18">
        <v>0.1862758389262</v>
      </c>
      <c r="O107" s="18">
        <v>0.18523108108110001</v>
      </c>
      <c r="P107" s="18">
        <v>0.18750786802030001</v>
      </c>
      <c r="Q107" s="18">
        <v>0.18670190930790001</v>
      </c>
      <c r="R107" s="18">
        <v>0.18620462724940001</v>
      </c>
      <c r="S107" s="18">
        <v>0.1887647746244</v>
      </c>
      <c r="T107" s="18">
        <f>IF(ISERROR((('FIA Only'!T26*'FIA Only'!T107)+(Sphere!C26*Sphere!C107))/(Sphere!C26+'FIA Only'!T26)),0,(('FIA Only'!T26*'FIA Only'!T107)+(Sphere!C26*Sphere!C107))/(Sphere!C26+'FIA Only'!T26))</f>
        <v>0.18962798185940202</v>
      </c>
      <c r="U107" s="18">
        <f>IF(ISERROR((('FIA Only'!U26*'FIA Only'!U107)+(Sphere!D26*Sphere!D107))/(Sphere!D26+'FIA Only'!U26)),0,(('FIA Only'!U26*'FIA Only'!U107)+(Sphere!D26*Sphere!D107))/(Sphere!D26+'FIA Only'!U26))</f>
        <v>0.19206731888544398</v>
      </c>
      <c r="V107" s="18">
        <f>IF(ISERROR((('FIA Only'!V26*'FIA Only'!V107)+(Sphere!E26*Sphere!E107))/(Sphere!E26+'FIA Only'!V26)),0,(('FIA Only'!V26*'FIA Only'!V107)+(Sphere!E26*Sphere!E107))/(Sphere!E26+'FIA Only'!V26))</f>
        <v>0.24382373964497042</v>
      </c>
      <c r="W107" s="18">
        <f>IF(ISERROR((('FIA Only'!W26*'FIA Only'!W107)+(Sphere!F26*Sphere!F107))/(Sphere!F26+'FIA Only'!W26)),0,(('FIA Only'!W26*'FIA Only'!W107)+(Sphere!F26*Sphere!F107))/(Sphere!F26+'FIA Only'!W26))</f>
        <v>0.24990399999999999</v>
      </c>
      <c r="X107" s="18">
        <f>IF(ISERROR((('FIA Only'!X26*'FIA Only'!X107)+(Sphere!G26*Sphere!G107))/(Sphere!G26+'FIA Only'!X26)),0,(('FIA Only'!X26*'FIA Only'!X107)+(Sphere!G26*Sphere!G107))/(Sphere!G26+'FIA Only'!X26))</f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0.24990399999999999</v>
      </c>
      <c r="AO107" s="18">
        <v>0.24990399999999999</v>
      </c>
      <c r="AP107" s="18">
        <v>0.24990399999999999</v>
      </c>
      <c r="AQ107" s="18">
        <v>0.24990399999999999</v>
      </c>
      <c r="AR107" s="18">
        <v>0.24990399999999999</v>
      </c>
      <c r="AS107" s="18">
        <v>0.24990399999999999</v>
      </c>
      <c r="AT107" s="18">
        <v>0.24990399999999999</v>
      </c>
      <c r="AU107" s="18">
        <v>0.24990399999999999</v>
      </c>
      <c r="AV107" s="18">
        <v>0.24990399999999999</v>
      </c>
      <c r="AW107" s="18">
        <v>0.24990399999999999</v>
      </c>
      <c r="AX107" s="18">
        <v>0.24990399999999999</v>
      </c>
      <c r="AY107" s="18">
        <v>0.24990399999999999</v>
      </c>
      <c r="AZ107" s="18">
        <v>0.24990399999999999</v>
      </c>
      <c r="BA107" s="18">
        <v>0.24990399999999999</v>
      </c>
      <c r="BB107" s="18">
        <v>0.24990399999999999</v>
      </c>
      <c r="BC107" s="18">
        <v>0.24990399999999999</v>
      </c>
      <c r="BD107" s="18">
        <v>0.24990399999999999</v>
      </c>
      <c r="BE107" s="18">
        <v>0.25240400000000002</v>
      </c>
      <c r="BF107" s="220">
        <v>0.25240400000000002</v>
      </c>
      <c r="BG107" s="220">
        <v>0.25240400000000002</v>
      </c>
      <c r="BH107" s="17"/>
      <c r="BI107" s="17"/>
      <c r="BJ107" s="17"/>
      <c r="BK107" s="17"/>
    </row>
    <row r="108" spans="1:63" ht="11.25" hidden="1" outlineLevel="1" x14ac:dyDescent="0.2">
      <c r="A108" s="16" t="s">
        <v>20</v>
      </c>
      <c r="C108" s="18">
        <v>0.1832333333333</v>
      </c>
      <c r="D108" s="18">
        <v>0.17978853503180001</v>
      </c>
      <c r="E108" s="18">
        <v>0.1805052631579</v>
      </c>
      <c r="F108" s="18">
        <v>0.1812227513228</v>
      </c>
      <c r="G108" s="18">
        <v>0.18049151785709999</v>
      </c>
      <c r="H108" s="18">
        <v>0.17790970873789999</v>
      </c>
      <c r="I108" s="18">
        <v>0.1782056478405</v>
      </c>
      <c r="J108" s="18">
        <v>0.1789222222222</v>
      </c>
      <c r="K108" s="18">
        <v>0.17603526570049999</v>
      </c>
      <c r="L108" s="18">
        <v>0.17667018633539999</v>
      </c>
      <c r="M108" s="18">
        <v>0.17636586345380001</v>
      </c>
      <c r="N108" s="18">
        <v>0.17846807511740001</v>
      </c>
      <c r="O108" s="18">
        <v>0.17753636363639999</v>
      </c>
      <c r="P108" s="18">
        <v>0.17632857142860001</v>
      </c>
      <c r="Q108" s="18">
        <v>0.1768868995633</v>
      </c>
      <c r="R108" s="18">
        <v>0.1750387054161</v>
      </c>
      <c r="S108" s="18">
        <v>0.17714548440069999</v>
      </c>
      <c r="T108" s="18">
        <f>IF(ISERROR((('FIA Only'!T27*'FIA Only'!T108)+(Sphere!C27*Sphere!C108))/(Sphere!C27+'FIA Only'!T27)),0,(('FIA Only'!T27*'FIA Only'!T108)+(Sphere!C27*Sphere!C108))/(Sphere!C27+'FIA Only'!T27))</f>
        <v>0.17977294067799046</v>
      </c>
      <c r="U108" s="18">
        <f>IF(ISERROR((('FIA Only'!U27*'FIA Only'!U108)+(Sphere!D27*Sphere!D108))/(Sphere!D27+'FIA Only'!U27)),0,(('FIA Only'!U27*'FIA Only'!U108)+(Sphere!D27*Sphere!D108))/(Sphere!D27+'FIA Only'!U27))</f>
        <v>0.18368246451615614</v>
      </c>
      <c r="V108" s="18">
        <f>IF(ISERROR((('FIA Only'!V27*'FIA Only'!V108)+(Sphere!E27*Sphere!E108))/(Sphere!E27+'FIA Only'!V27)),0,(('FIA Only'!V27*'FIA Only'!V108)+(Sphere!E27*Sphere!E108))/(Sphere!E27+'FIA Only'!V27))</f>
        <v>0.24284146892655423</v>
      </c>
      <c r="W108" s="18">
        <f>IF(ISERROR((('FIA Only'!W27*'FIA Only'!W108)+(Sphere!F27*Sphere!F108))/(Sphere!F27+'FIA Only'!W27)),0,(('FIA Only'!W27*'FIA Only'!W108)+(Sphere!F27*Sphere!F108))/(Sphere!F27+'FIA Only'!W27))</f>
        <v>0.24990399999999999</v>
      </c>
      <c r="X108" s="18">
        <f>IF(ISERROR((('FIA Only'!X27*'FIA Only'!X108)+(Sphere!G27*Sphere!G108))/(Sphere!G27+'FIA Only'!X27)),0,(('FIA Only'!X27*'FIA Only'!X108)+(Sphere!G27*Sphere!G108))/(Sphere!G27+'FIA Only'!X27))</f>
        <v>0.24990399999999996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0.24990399999999999</v>
      </c>
      <c r="AO108" s="18">
        <v>0.24990399999999999</v>
      </c>
      <c r="AP108" s="18">
        <v>0.24990399999999999</v>
      </c>
      <c r="AQ108" s="18">
        <v>0.24990399999999999</v>
      </c>
      <c r="AR108" s="18">
        <v>0.24990399999999999</v>
      </c>
      <c r="AS108" s="18">
        <v>0.24990399999999999</v>
      </c>
      <c r="AT108" s="18">
        <v>0.24990399999999999</v>
      </c>
      <c r="AU108" s="18">
        <v>0.24990399999999999</v>
      </c>
      <c r="AV108" s="18">
        <v>0.24990399999999999</v>
      </c>
      <c r="AW108" s="18">
        <v>0.24990399999999999</v>
      </c>
      <c r="AX108" s="18">
        <v>0.24990399999999999</v>
      </c>
      <c r="AY108" s="18">
        <v>0.24990399999999999</v>
      </c>
      <c r="AZ108" s="18">
        <v>0.24990399999999999</v>
      </c>
      <c r="BA108" s="18">
        <v>0.24990399999999999</v>
      </c>
      <c r="BB108" s="18">
        <v>0.24990399999999999</v>
      </c>
      <c r="BC108" s="18">
        <v>0.24990399999999999</v>
      </c>
      <c r="BD108" s="18">
        <v>0.24990399999999999</v>
      </c>
      <c r="BE108" s="18">
        <v>0.25240400000000002</v>
      </c>
      <c r="BF108" s="220">
        <v>0.25240400000000002</v>
      </c>
      <c r="BG108" s="220">
        <v>0.25240400000000002</v>
      </c>
      <c r="BH108" s="17"/>
      <c r="BI108" s="17"/>
      <c r="BJ108" s="17"/>
      <c r="BK108" s="17"/>
    </row>
    <row r="109" spans="1:63" ht="11.25" hidden="1" outlineLevel="1" x14ac:dyDescent="0.2">
      <c r="A109" s="16" t="s">
        <v>21</v>
      </c>
      <c r="C109" s="18">
        <v>0.15490000000000001</v>
      </c>
      <c r="D109" s="18">
        <v>0.16705909090910001</v>
      </c>
      <c r="E109" s="18">
        <v>0.16458599033820001</v>
      </c>
      <c r="F109" s="18">
        <v>0.16265132275130001</v>
      </c>
      <c r="G109" s="18">
        <v>0.16452882096070001</v>
      </c>
      <c r="H109" s="18">
        <v>0.1624490196078</v>
      </c>
      <c r="I109" s="18">
        <v>0.16595863192179999</v>
      </c>
      <c r="J109" s="18">
        <v>0.1642719806763</v>
      </c>
      <c r="K109" s="18">
        <v>0.16505011547340001</v>
      </c>
      <c r="L109" s="18">
        <v>0.1648785407725</v>
      </c>
      <c r="M109" s="18">
        <v>0.16233947858469999</v>
      </c>
      <c r="N109" s="18">
        <v>0.16438747152620001</v>
      </c>
      <c r="O109" s="18">
        <v>0.1645661721068</v>
      </c>
      <c r="P109" s="18">
        <v>0.16368266033250001</v>
      </c>
      <c r="Q109" s="18">
        <v>0.16419864253390001</v>
      </c>
      <c r="R109" s="18">
        <v>0.1638644218551</v>
      </c>
      <c r="S109" s="18">
        <v>0.16486636771300001</v>
      </c>
      <c r="T109" s="18">
        <f>IF(ISERROR((('FIA Only'!T28*'FIA Only'!T109)+(Sphere!C28*Sphere!C109))/(Sphere!C28+'FIA Only'!T28)),0,(('FIA Only'!T28*'FIA Only'!T109)+(Sphere!C28*Sphere!C109))/(Sphere!C28+'FIA Only'!T28))</f>
        <v>0.16666793058564966</v>
      </c>
      <c r="U109" s="18">
        <f>IF(ISERROR((('FIA Only'!U28*'FIA Only'!U109)+(Sphere!D28*Sphere!D109))/(Sphere!D28+'FIA Only'!U28)),0,(('FIA Only'!U28*'FIA Only'!U109)+(Sphere!D28*Sphere!D109))/(Sphere!D28+'FIA Only'!U28))</f>
        <v>0.17112594838707321</v>
      </c>
      <c r="V109" s="18">
        <f>IF(ISERROR((('FIA Only'!V28*'FIA Only'!V109)+(Sphere!E28*Sphere!E109))/(Sphere!E28+'FIA Only'!V28)),0,(('FIA Only'!V28*'FIA Only'!V109)+(Sphere!E28*Sphere!E109))/(Sphere!E28+'FIA Only'!V28))</f>
        <v>0.24283471264368162</v>
      </c>
      <c r="W109" s="18">
        <f>IF(ISERROR((('FIA Only'!W28*'FIA Only'!W109)+(Sphere!F28*Sphere!F109))/(Sphere!F28+'FIA Only'!W28)),0,(('FIA Only'!W28*'FIA Only'!W109)+(Sphere!F28*Sphere!F109))/(Sphere!F28+'FIA Only'!W28))</f>
        <v>0.24990399999999999</v>
      </c>
      <c r="X109" s="18">
        <f>IF(ISERROR((('FIA Only'!X28*'FIA Only'!X109)+(Sphere!G28*Sphere!G109))/(Sphere!G28+'FIA Only'!X28)),0,(('FIA Only'!X28*'FIA Only'!X109)+(Sphere!G28*Sphere!G109))/(Sphere!G28+'FIA Only'!X28))</f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0.24990399999999999</v>
      </c>
      <c r="AO109" s="18">
        <v>0.24990399999999999</v>
      </c>
      <c r="AP109" s="18">
        <v>0.24990399999999999</v>
      </c>
      <c r="AQ109" s="18">
        <v>0.24990399999999999</v>
      </c>
      <c r="AR109" s="18">
        <v>0.24990399999999999</v>
      </c>
      <c r="AS109" s="18">
        <v>0.24990399999999999</v>
      </c>
      <c r="AT109" s="18">
        <v>0.24990399999999999</v>
      </c>
      <c r="AU109" s="18">
        <v>0.24990399999999999</v>
      </c>
      <c r="AV109" s="18">
        <v>0.24990399999999999</v>
      </c>
      <c r="AW109" s="18">
        <v>0.24990399999999999</v>
      </c>
      <c r="AX109" s="18">
        <v>0.24990399999999999</v>
      </c>
      <c r="AY109" s="18">
        <v>0.24990399999999999</v>
      </c>
      <c r="AZ109" s="18">
        <v>0.24990399999999999</v>
      </c>
      <c r="BA109" s="18">
        <v>0.24990399999999999</v>
      </c>
      <c r="BB109" s="18">
        <v>0.24990399999999999</v>
      </c>
      <c r="BC109" s="18">
        <v>0.24990399999999999</v>
      </c>
      <c r="BD109" s="18">
        <v>0.24990399999999999</v>
      </c>
      <c r="BE109" s="18">
        <v>0.25240400000000002</v>
      </c>
      <c r="BF109" s="220">
        <v>0.25240400000000002</v>
      </c>
      <c r="BG109" s="220">
        <v>0.25240400000000002</v>
      </c>
      <c r="BH109" s="17"/>
      <c r="BI109" s="17"/>
      <c r="BJ109" s="17"/>
      <c r="BK109" s="17"/>
    </row>
    <row r="110" spans="1:63" ht="11.25" hidden="1" outlineLevel="1" x14ac:dyDescent="0.2">
      <c r="A110" s="16" t="s">
        <v>22</v>
      </c>
      <c r="C110" s="18">
        <v>0.15989999999999999</v>
      </c>
      <c r="D110" s="18">
        <v>0.155913986014</v>
      </c>
      <c r="E110" s="18">
        <v>0.1559101010101</v>
      </c>
      <c r="F110" s="18">
        <v>0.15662811059910001</v>
      </c>
      <c r="G110" s="18">
        <v>0.15582156862749999</v>
      </c>
      <c r="H110" s="18">
        <v>0.155150965251</v>
      </c>
      <c r="I110" s="18">
        <v>0.15591719197709999</v>
      </c>
      <c r="J110" s="18">
        <v>0.15383346379650001</v>
      </c>
      <c r="K110" s="18">
        <v>0.15436494464940001</v>
      </c>
      <c r="L110" s="18">
        <v>0.15409047619050001</v>
      </c>
      <c r="M110" s="18">
        <v>0.15435578231290001</v>
      </c>
      <c r="N110" s="18">
        <v>0.15461491228070001</v>
      </c>
      <c r="O110" s="18">
        <v>0.15490000000000001</v>
      </c>
      <c r="P110" s="18">
        <v>0.15420463576160001</v>
      </c>
      <c r="Q110" s="18">
        <v>0.15458809073720001</v>
      </c>
      <c r="R110" s="18">
        <v>0.1535869207003</v>
      </c>
      <c r="S110" s="18">
        <v>0.1534269121813</v>
      </c>
      <c r="T110" s="18">
        <f>IF(ISERROR((('FIA Only'!T29*'FIA Only'!T110)+(Sphere!C29*Sphere!C110))/(Sphere!C29+'FIA Only'!T29)),0,(('FIA Only'!T29*'FIA Only'!T110)+(Sphere!C29*Sphere!C110))/(Sphere!C29+'FIA Only'!T29))</f>
        <v>0.15508453874543338</v>
      </c>
      <c r="U110" s="18">
        <f>IF(ISERROR((('FIA Only'!U29*'FIA Only'!U110)+(Sphere!D29*Sphere!D110))/(Sphere!D29+'FIA Only'!U29)),0,(('FIA Only'!U29*'FIA Only'!U110)+(Sphere!D29*Sphere!D110))/(Sphere!D29+'FIA Only'!U29))</f>
        <v>0.15924907291670728</v>
      </c>
      <c r="V110" s="18">
        <f>IF(ISERROR((('FIA Only'!V29*'FIA Only'!V110)+(Sphere!E29*Sphere!E110))/(Sphere!E29+'FIA Only'!V29)),0,(('FIA Only'!V29*'FIA Only'!V110)+(Sphere!E29*Sphere!E110))/(Sphere!E29+'FIA Only'!V29))</f>
        <v>0.24190364651162558</v>
      </c>
      <c r="W110" s="18">
        <f>IF(ISERROR((('FIA Only'!W29*'FIA Only'!W110)+(Sphere!F29*Sphere!F110))/(Sphere!F29+'FIA Only'!W29)),0,(('FIA Only'!W29*'FIA Only'!W110)+(Sphere!F29*Sphere!F110))/(Sphere!F29+'FIA Only'!W29))</f>
        <v>0.24990399999999999</v>
      </c>
      <c r="X110" s="18">
        <f>IF(ISERROR((('FIA Only'!X29*'FIA Only'!X110)+(Sphere!G29*Sphere!G110))/(Sphere!G29+'FIA Only'!X29)),0,(('FIA Only'!X29*'FIA Only'!X110)+(Sphere!G29*Sphere!G110))/(Sphere!G29+'FIA Only'!X29))</f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0.24990399999999999</v>
      </c>
      <c r="AO110" s="18">
        <v>0.24990399999999999</v>
      </c>
      <c r="AP110" s="18">
        <v>0.24990399999999999</v>
      </c>
      <c r="AQ110" s="18">
        <v>0.24990399999999999</v>
      </c>
      <c r="AR110" s="18">
        <v>0.24990399999999999</v>
      </c>
      <c r="AS110" s="18">
        <v>0.24990399999999999</v>
      </c>
      <c r="AT110" s="18">
        <v>0.24990399999999999</v>
      </c>
      <c r="AU110" s="18">
        <v>0.24990399999999999</v>
      </c>
      <c r="AV110" s="18">
        <v>0.24990399999999999</v>
      </c>
      <c r="AW110" s="18">
        <v>0.24990399999999999</v>
      </c>
      <c r="AX110" s="18">
        <v>0.24990399999999999</v>
      </c>
      <c r="AY110" s="18">
        <v>0.24990399999999999</v>
      </c>
      <c r="AZ110" s="18">
        <v>0.24990399999999999</v>
      </c>
      <c r="BA110" s="18">
        <v>0.24990399999999999</v>
      </c>
      <c r="BB110" s="18">
        <v>0.24990399999999999</v>
      </c>
      <c r="BC110" s="18">
        <v>0.24990399999999999</v>
      </c>
      <c r="BD110" s="18">
        <v>0.24990399999999999</v>
      </c>
      <c r="BE110" s="18">
        <v>0.25240400000000002</v>
      </c>
      <c r="BF110" s="220">
        <v>0.25240400000000002</v>
      </c>
      <c r="BG110" s="220">
        <v>0.25240400000000002</v>
      </c>
      <c r="BH110" s="17"/>
      <c r="BI110" s="17"/>
      <c r="BJ110" s="17"/>
      <c r="BK110" s="17"/>
    </row>
    <row r="111" spans="1:63" ht="11.25" hidden="1" outlineLevel="1" x14ac:dyDescent="0.2">
      <c r="A111" s="16" t="s">
        <v>23</v>
      </c>
      <c r="C111" s="18">
        <v>0.1399</v>
      </c>
      <c r="D111" s="18">
        <v>0.15032682926829999</v>
      </c>
      <c r="E111" s="18">
        <v>0.14923333333329999</v>
      </c>
      <c r="F111" s="18">
        <v>0.1495015936255</v>
      </c>
      <c r="G111" s="18">
        <v>0.14948801498129999</v>
      </c>
      <c r="H111" s="18">
        <v>0.1484285285285</v>
      </c>
      <c r="I111" s="18">
        <v>0.1491708333333</v>
      </c>
      <c r="J111" s="18">
        <v>0.14913205342239999</v>
      </c>
      <c r="K111" s="18">
        <v>0.14879667250440001</v>
      </c>
      <c r="L111" s="18">
        <v>0.14856883116879999</v>
      </c>
      <c r="M111" s="18">
        <v>0.1483831460674</v>
      </c>
      <c r="N111" s="18">
        <v>0.14733548387100001</v>
      </c>
      <c r="O111" s="18">
        <v>0.148191571754</v>
      </c>
      <c r="P111" s="18">
        <v>0.147030977131</v>
      </c>
      <c r="Q111" s="18">
        <v>0.1484903814262</v>
      </c>
      <c r="R111" s="18">
        <v>0.14758663594470001</v>
      </c>
      <c r="S111" s="18">
        <v>0.14632352941179999</v>
      </c>
      <c r="T111" s="18">
        <f>IF(ISERROR((('FIA Only'!T30*'FIA Only'!T111)+(Sphere!C30*Sphere!C111))/(Sphere!C30+'FIA Only'!T30)),0,(('FIA Only'!T30*'FIA Only'!T111)+(Sphere!C30*Sphere!C111))/(Sphere!C30+'FIA Only'!T30))</f>
        <v>0.14772610086958157</v>
      </c>
      <c r="U111" s="18">
        <f>IF(ISERROR((('FIA Only'!U30*'FIA Only'!U111)+(Sphere!D30*Sphere!D111))/(Sphere!D30+'FIA Only'!U30)),0,(('FIA Only'!U30*'FIA Only'!U111)+(Sphere!D30*Sphere!D111))/(Sphere!D30+'FIA Only'!U30))</f>
        <v>0.1493182241379418</v>
      </c>
      <c r="V111" s="18">
        <f>IF(ISERROR((('FIA Only'!V30*'FIA Only'!V111)+(Sphere!E30*Sphere!E111))/(Sphere!E30+'FIA Only'!V30)),0,(('FIA Only'!V30*'FIA Only'!V111)+(Sphere!E30*Sphere!E111))/(Sphere!E30+'FIA Only'!V30))</f>
        <v>0.23944096797153022</v>
      </c>
      <c r="W111" s="18">
        <f>IF(ISERROR((('FIA Only'!W30*'FIA Only'!W111)+(Sphere!F30*Sphere!F111))/(Sphere!F30+'FIA Only'!W30)),0,(('FIA Only'!W30*'FIA Only'!W111)+(Sphere!F30*Sphere!F111))/(Sphere!F30+'FIA Only'!W30))</f>
        <v>0.24990399999999996</v>
      </c>
      <c r="X111" s="18">
        <f>IF(ISERROR((('FIA Only'!X30*'FIA Only'!X111)+(Sphere!G30*Sphere!G111))/(Sphere!G30+'FIA Only'!X30)),0,(('FIA Only'!X30*'FIA Only'!X111)+(Sphere!G30*Sphere!G111))/(Sphere!G30+'FIA Only'!X30))</f>
        <v>0.24990399999999996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0.24990399999999999</v>
      </c>
      <c r="AO111" s="18">
        <v>0.24990399999999999</v>
      </c>
      <c r="AP111" s="18">
        <v>0.24990399999999999</v>
      </c>
      <c r="AQ111" s="18">
        <v>0.24990399999999999</v>
      </c>
      <c r="AR111" s="18">
        <v>0.24990399999999999</v>
      </c>
      <c r="AS111" s="18">
        <v>0.24990399999999999</v>
      </c>
      <c r="AT111" s="18">
        <v>0.24990399999999999</v>
      </c>
      <c r="AU111" s="18">
        <v>0.24990399999999999</v>
      </c>
      <c r="AV111" s="18">
        <v>0.24990399999999999</v>
      </c>
      <c r="AW111" s="18">
        <v>0.24990399999999999</v>
      </c>
      <c r="AX111" s="18">
        <v>0.24990399999999999</v>
      </c>
      <c r="AY111" s="18">
        <v>0.24990399999999999</v>
      </c>
      <c r="AZ111" s="18">
        <v>0.24990399999999999</v>
      </c>
      <c r="BA111" s="18">
        <v>0.24990399999999999</v>
      </c>
      <c r="BB111" s="18">
        <v>0.24990399999999999</v>
      </c>
      <c r="BC111" s="18">
        <v>0.24990399999999999</v>
      </c>
      <c r="BD111" s="18">
        <v>0.24990399999999999</v>
      </c>
      <c r="BE111" s="18">
        <v>0.25240400000000002</v>
      </c>
      <c r="BF111" s="220">
        <v>0.25240400000000002</v>
      </c>
      <c r="BG111" s="220">
        <v>0.25240400000000002</v>
      </c>
      <c r="BH111" s="17"/>
      <c r="BI111" s="17"/>
      <c r="BJ111" s="17"/>
      <c r="BK111" s="17"/>
    </row>
    <row r="112" spans="1:63" ht="11.25" hidden="1" outlineLevel="1" x14ac:dyDescent="0.2">
      <c r="A112" s="16" t="s">
        <v>24</v>
      </c>
      <c r="C112" s="18">
        <v>0</v>
      </c>
      <c r="D112" s="18">
        <v>0.14656666666670001</v>
      </c>
      <c r="E112" s="18">
        <v>0.14705625</v>
      </c>
      <c r="F112" s="18">
        <v>0.14712222222220001</v>
      </c>
      <c r="G112" s="18">
        <v>0.14711428571429999</v>
      </c>
      <c r="H112" s="18">
        <v>0.14813834196889999</v>
      </c>
      <c r="I112" s="18">
        <v>0.1471052401747</v>
      </c>
      <c r="J112" s="18">
        <v>0.1454462184874</v>
      </c>
      <c r="K112" s="18">
        <v>0.14588187311180001</v>
      </c>
      <c r="L112" s="18">
        <v>0.1455786703601</v>
      </c>
      <c r="M112" s="18">
        <v>0.1459502283105</v>
      </c>
      <c r="N112" s="18">
        <v>0.14611874999999999</v>
      </c>
      <c r="O112" s="18">
        <v>0.14544716981129999</v>
      </c>
      <c r="P112" s="18">
        <v>0.14408750000000001</v>
      </c>
      <c r="Q112" s="18">
        <v>0.1456750759878</v>
      </c>
      <c r="R112" s="18">
        <v>0.1446310126582</v>
      </c>
      <c r="S112" s="18">
        <v>0.14347142857139999</v>
      </c>
      <c r="T112" s="18">
        <f>IF(ISERROR((('FIA Only'!T31*'FIA Only'!T112)+(Sphere!C31*Sphere!C112))/(Sphere!C31+'FIA Only'!T31)),0,(('FIA Only'!T31*'FIA Only'!T112)+(Sphere!C31*Sphere!C112))/(Sphere!C31+'FIA Only'!T31))</f>
        <v>0.14439737566140953</v>
      </c>
      <c r="U112" s="18">
        <f>IF(ISERROR((('FIA Only'!U31*'FIA Only'!U112)+(Sphere!D31*Sphere!D112))/(Sphere!D31+'FIA Only'!U31)),0,(('FIA Only'!U31*'FIA Only'!U112)+(Sphere!D31*Sphere!D112))/(Sphere!D31+'FIA Only'!U31))</f>
        <v>0.14806864468867545</v>
      </c>
      <c r="V112" s="18">
        <f>IF(ISERROR((('FIA Only'!V31*'FIA Only'!V112)+(Sphere!E31*Sphere!E112))/(Sphere!E31+'FIA Only'!V31)),0,(('FIA Only'!V31*'FIA Only'!V112)+(Sphere!E31*Sphere!E112))/(Sphere!E31+'FIA Only'!V31))</f>
        <v>0.24682169863013698</v>
      </c>
      <c r="W112" s="18">
        <f>IF(ISERROR((('FIA Only'!W31*'FIA Only'!W112)+(Sphere!F31*Sphere!F112))/(Sphere!F31+'FIA Only'!W31)),0,(('FIA Only'!W31*'FIA Only'!W112)+(Sphere!F31*Sphere!F112))/(Sphere!F31+'FIA Only'!W31))</f>
        <v>0.24938343013698627</v>
      </c>
      <c r="X112" s="18">
        <f>IF(ISERROR((('FIA Only'!X31*'FIA Only'!X112)+(Sphere!G31*Sphere!G112))/(Sphere!G31+'FIA Only'!X31)),0,(('FIA Only'!X31*'FIA Only'!X112)+(Sphere!G31*Sphere!G112))/(Sphere!G31+'FIA Only'!X31))</f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0.24990399999999999</v>
      </c>
      <c r="AO112" s="18">
        <v>0.24990399999999999</v>
      </c>
      <c r="AP112" s="18">
        <v>0.24990399999999999</v>
      </c>
      <c r="AQ112" s="18">
        <v>0.24990399999999999</v>
      </c>
      <c r="AR112" s="18">
        <v>0.24990399999999999</v>
      </c>
      <c r="AS112" s="18">
        <v>0.24990399999999999</v>
      </c>
      <c r="AT112" s="18">
        <v>0.24990399999999999</v>
      </c>
      <c r="AU112" s="18">
        <v>0.24990399999999999</v>
      </c>
      <c r="AV112" s="18">
        <v>0.24990399999999999</v>
      </c>
      <c r="AW112" s="18">
        <v>0.24990399999999999</v>
      </c>
      <c r="AX112" s="18">
        <v>0.24990399999999999</v>
      </c>
      <c r="AY112" s="18">
        <v>0.24990399999999999</v>
      </c>
      <c r="AZ112" s="18">
        <v>0.24990399999999999</v>
      </c>
      <c r="BA112" s="18">
        <v>0.24990399999999999</v>
      </c>
      <c r="BB112" s="18">
        <v>0.24990399999999999</v>
      </c>
      <c r="BC112" s="18">
        <v>0.24990399999999999</v>
      </c>
      <c r="BD112" s="18">
        <v>0.24990399999999999</v>
      </c>
      <c r="BE112" s="18">
        <v>0.25240400000000002</v>
      </c>
      <c r="BF112" s="220">
        <v>0.25240400000000002</v>
      </c>
      <c r="BG112" s="220">
        <v>0.25240400000000002</v>
      </c>
      <c r="BH112" s="17"/>
      <c r="BI112" s="17"/>
      <c r="BJ112" s="17"/>
      <c r="BK112" s="17"/>
    </row>
    <row r="113" spans="1:63" ht="11.25" hidden="1" outlineLevel="1" x14ac:dyDescent="0.2">
      <c r="A113" s="36" t="s">
        <v>795</v>
      </c>
      <c r="C113" s="18">
        <v>0</v>
      </c>
      <c r="D113" s="18">
        <v>0.14511739130429999</v>
      </c>
      <c r="E113" s="18">
        <v>0.1479487804878</v>
      </c>
      <c r="F113" s="18">
        <v>0.14156666666670001</v>
      </c>
      <c r="G113" s="18">
        <v>0.1460764705882</v>
      </c>
      <c r="H113" s="18">
        <v>0.1434294117647</v>
      </c>
      <c r="I113" s="18">
        <v>0.14401764705879999</v>
      </c>
      <c r="J113" s="18">
        <v>0.143863963964</v>
      </c>
      <c r="K113" s="18">
        <v>0.1449</v>
      </c>
      <c r="L113" s="18">
        <v>0.1456843137255</v>
      </c>
      <c r="M113" s="18">
        <v>0.1456983193277</v>
      </c>
      <c r="N113" s="18">
        <v>0.14412680412369999</v>
      </c>
      <c r="O113" s="18">
        <v>0.14283333333330001</v>
      </c>
      <c r="P113" s="18">
        <v>0.14137368421050001</v>
      </c>
      <c r="Q113" s="18">
        <v>0.14229130434779999</v>
      </c>
      <c r="R113" s="18">
        <v>0.143280952381</v>
      </c>
      <c r="S113" s="18">
        <v>0.1413906832298</v>
      </c>
      <c r="T113" s="18">
        <f>IF(ISERROR((('FIA Only'!T32*'FIA Only'!T113)+(Sphere!C32*Sphere!C113))/(Sphere!C32+'FIA Only'!T32)),0,(('FIA Only'!T32*'FIA Only'!T113)+(Sphere!C32*Sphere!C113))/(Sphere!C32+'FIA Only'!T32))</f>
        <v>0.14445287804881626</v>
      </c>
      <c r="U113" s="18">
        <f>IF(ISERROR((('FIA Only'!U32*'FIA Only'!U113)+(Sphere!D32*Sphere!D113))/(Sphere!D32+'FIA Only'!U32)),0,(('FIA Only'!U32*'FIA Only'!U113)+(Sphere!D32*Sphere!D113))/(Sphere!D32+'FIA Only'!U32))</f>
        <v>0.14018169014080001</v>
      </c>
      <c r="V113" s="18">
        <f>IF(ISERROR((('FIA Only'!V32*'FIA Only'!V113)+(Sphere!E32*Sphere!E113))/(Sphere!E32+'FIA Only'!V32)),0,(('FIA Only'!V32*'FIA Only'!V113)+(Sphere!E32*Sphere!E113))/(Sphere!E32+'FIA Only'!V32))</f>
        <v>0.24990400000000002</v>
      </c>
      <c r="W113" s="18">
        <f>IF(ISERROR((('FIA Only'!W32*'FIA Only'!W113)+(Sphere!F32*Sphere!F113))/(Sphere!F32+'FIA Only'!W32)),0,(('FIA Only'!W32*'FIA Only'!W113)+(Sphere!F32*Sphere!F113))/(Sphere!F32+'FIA Only'!W32))</f>
        <v>0.24990399999999999</v>
      </c>
      <c r="X113" s="18">
        <f>IF(ISERROR((('FIA Only'!X32*'FIA Only'!X113)+(Sphere!G32*Sphere!G113))/(Sphere!G32+'FIA Only'!X32)),0,(('FIA Only'!X32*'FIA Only'!X113)+(Sphere!G32*Sphere!G113))/(Sphere!G32+'FIA Only'!X32))</f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0.24990399999999999</v>
      </c>
      <c r="AO113" s="18">
        <v>0.24990399999999999</v>
      </c>
      <c r="AP113" s="18">
        <v>0.24990399999999999</v>
      </c>
      <c r="AQ113" s="18">
        <v>0.24990399999999999</v>
      </c>
      <c r="AR113" s="18">
        <v>0.24990399999999999</v>
      </c>
      <c r="AS113" s="18">
        <v>0.24990399999999999</v>
      </c>
      <c r="AT113" s="18">
        <v>0.24990399999999999</v>
      </c>
      <c r="AU113" s="18">
        <v>0.24990399999999999</v>
      </c>
      <c r="AV113" s="18">
        <v>0.24990399999999999</v>
      </c>
      <c r="AW113" s="18">
        <v>0.24990399999999999</v>
      </c>
      <c r="AX113" s="18">
        <v>0.24990399999999999</v>
      </c>
      <c r="AY113" s="18">
        <v>0.24990399999999999</v>
      </c>
      <c r="AZ113" s="18">
        <v>0.24990399999999999</v>
      </c>
      <c r="BA113" s="18">
        <v>0.24990399999999999</v>
      </c>
      <c r="BB113" s="18">
        <v>0.24990399999999999</v>
      </c>
      <c r="BC113" s="18">
        <v>0.24990399999999999</v>
      </c>
      <c r="BD113" s="18">
        <v>0.24990399999999999</v>
      </c>
      <c r="BE113" s="18">
        <v>0.25240400000000002</v>
      </c>
      <c r="BF113" s="220">
        <v>0.25240400000000002</v>
      </c>
      <c r="BG113" s="220">
        <v>0.25240400000000002</v>
      </c>
      <c r="BH113" s="17"/>
      <c r="BI113" s="17"/>
      <c r="BJ113" s="17"/>
      <c r="BK113" s="17"/>
    </row>
    <row r="114" spans="1:63" ht="11.25" hidden="1" outlineLevel="1" x14ac:dyDescent="0.2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220"/>
      <c r="BG114" s="220"/>
      <c r="BH114" s="17"/>
      <c r="BI114" s="17"/>
      <c r="BJ114" s="17"/>
      <c r="BK114" s="17"/>
    </row>
    <row r="115" spans="1:63" ht="12.75" hidden="1" outlineLevel="1" x14ac:dyDescent="0.2">
      <c r="A115" s="49" t="s">
        <v>32</v>
      </c>
      <c r="B115" s="50"/>
      <c r="Y115" s="7"/>
      <c r="Z115" s="7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220"/>
      <c r="BG115" s="220"/>
      <c r="BH115" s="17"/>
      <c r="BI115" s="17"/>
      <c r="BJ115" s="17"/>
      <c r="BK115" s="17"/>
    </row>
    <row r="116" spans="1:63" ht="11.25" hidden="1" outlineLevel="1" x14ac:dyDescent="0.2">
      <c r="A116" s="16" t="s">
        <v>628</v>
      </c>
      <c r="Y116" s="7"/>
      <c r="Z116" s="7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220"/>
      <c r="BG116" s="220"/>
      <c r="BH116" s="17"/>
      <c r="BI116" s="17"/>
      <c r="BJ116" s="17"/>
      <c r="BK116" s="17"/>
    </row>
    <row r="117" spans="1:63" ht="11.25" hidden="1" outlineLevel="1" x14ac:dyDescent="0.2">
      <c r="A117" s="16" t="s">
        <v>10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f>IF(ISERROR((('FIA Only'!T17*'FIA Only'!T117)+(Sphere!C17*Sphere!C117))/(Sphere!C17+'FIA Only'!T17)),0,(('FIA Only'!T17*'FIA Only'!T117)+(Sphere!C17*Sphere!C117))/(Sphere!C17+'FIA Only'!T17))</f>
        <v>0</v>
      </c>
      <c r="U117" s="18">
        <f>IF(ISERROR((('FIA Only'!U17*'FIA Only'!U117)+(Sphere!D17*Sphere!D117))/(Sphere!D17+'FIA Only'!U17)),0,(('FIA Only'!U17*'FIA Only'!U117)+(Sphere!D17*Sphere!D117))/(Sphere!D17+'FIA Only'!U17))</f>
        <v>0.24990399999999999</v>
      </c>
      <c r="V117" s="18">
        <f>IF(ISERROR((('FIA Only'!V17*'FIA Only'!V117)+(Sphere!E17*Sphere!E117))/(Sphere!E17+'FIA Only'!V17)),0,(('FIA Only'!V17*'FIA Only'!V117)+(Sphere!E17*Sphere!E117))/(Sphere!E17+'FIA Only'!V17))</f>
        <v>0.24990399999999999</v>
      </c>
      <c r="W117" s="18">
        <f>IF(ISERROR((('FIA Only'!W17*'FIA Only'!W117)+(Sphere!F17*Sphere!F117))/(Sphere!F17+'FIA Only'!W17)),0,(('FIA Only'!W17*'FIA Only'!W117)+(Sphere!F17*Sphere!F117))/(Sphere!F17+'FIA Only'!W17))</f>
        <v>0.23221138461539997</v>
      </c>
      <c r="X117" s="18">
        <f>IF(ISERROR((('FIA Only'!X17*'FIA Only'!X117)+(Sphere!G17*Sphere!G117))/(Sphere!G17+'FIA Only'!X17)),0,(('FIA Only'!X17*'FIA Only'!X117)+(Sphere!G17*Sphere!G117))/(Sphere!G17+'FIA Only'!X17))</f>
        <v>0.23698699999999998</v>
      </c>
      <c r="Y117" s="18">
        <v>0.2381646086957</v>
      </c>
      <c r="Z117" s="18">
        <v>0.23960976470590001</v>
      </c>
      <c r="AA117" s="18">
        <v>0.22479279999999999</v>
      </c>
      <c r="AB117" s="18">
        <v>0.2199036470588</v>
      </c>
      <c r="AC117" s="18">
        <v>0.19519741176470001</v>
      </c>
      <c r="AD117" s="18">
        <v>0.17505936</v>
      </c>
      <c r="AE117" s="18">
        <v>0.19067292307690001</v>
      </c>
      <c r="AF117" s="18">
        <v>0.21990399999999999</v>
      </c>
      <c r="AG117" s="18">
        <v>0.24990399999999999</v>
      </c>
      <c r="AH117" s="18">
        <v>0.17879200000000001</v>
      </c>
      <c r="AI117" s="18">
        <v>0.20740400000000001</v>
      </c>
      <c r="AJ117" s="18">
        <v>0.19847542857139999</v>
      </c>
      <c r="AK117" s="18">
        <v>0.21990399999999999</v>
      </c>
      <c r="AL117" s="18">
        <v>0.19847542857139999</v>
      </c>
      <c r="AM117" s="18">
        <v>0.19657066666670001</v>
      </c>
      <c r="AN117" s="18">
        <v>0.201904</v>
      </c>
      <c r="AO117" s="18">
        <v>0.18133257142859999</v>
      </c>
      <c r="AP117" s="18">
        <v>0.204904</v>
      </c>
      <c r="AQ117" s="18">
        <v>0.20990400000000001</v>
      </c>
      <c r="AR117" s="18">
        <v>0.21990399999999999</v>
      </c>
      <c r="AS117" s="18">
        <v>0.24990399999999999</v>
      </c>
      <c r="AT117" s="18">
        <v>0.231904</v>
      </c>
      <c r="AU117" s="18">
        <v>0.24990399999999999</v>
      </c>
      <c r="AV117" s="18">
        <v>0.21990399999999999</v>
      </c>
      <c r="AW117" s="18">
        <v>0.17790400000000001</v>
      </c>
      <c r="AX117" s="18">
        <v>0</v>
      </c>
      <c r="AY117" s="18">
        <v>0.18990399999999999</v>
      </c>
      <c r="AZ117" s="18">
        <v>0.17790400000000001</v>
      </c>
      <c r="BA117" s="18">
        <v>0.19847542857139999</v>
      </c>
      <c r="BB117" s="18">
        <v>0.14990400000000001</v>
      </c>
      <c r="BC117" s="18">
        <v>0.15390400000000001</v>
      </c>
      <c r="BD117" s="18">
        <v>0.15990399999999999</v>
      </c>
      <c r="BE117" s="18">
        <v>0.13240399999999999</v>
      </c>
      <c r="BF117" s="220">
        <v>0.16769811764709999</v>
      </c>
      <c r="BG117" s="220">
        <v>0.18457791304349999</v>
      </c>
      <c r="BH117" s="17"/>
      <c r="BI117" s="17"/>
      <c r="BJ117" s="17"/>
      <c r="BK117" s="17"/>
    </row>
    <row r="118" spans="1:63" ht="11.25" hidden="1" outlineLevel="1" x14ac:dyDescent="0.2">
      <c r="A118" s="16" t="s">
        <v>11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0.24490000000000001</v>
      </c>
      <c r="T118" s="18">
        <f>IF(ISERROR((('FIA Only'!T18*'FIA Only'!T118)+(Sphere!C18*Sphere!C118))/(Sphere!C18+'FIA Only'!T18)),0,(('FIA Only'!T18*'FIA Only'!T118)+(Sphere!C18*Sphere!C118))/(Sphere!C18+'FIA Only'!T18))</f>
        <v>0</v>
      </c>
      <c r="U118" s="18">
        <f>IF(ISERROR((('FIA Only'!U18*'FIA Only'!U118)+(Sphere!D18*Sphere!D118))/(Sphere!D18+'FIA Only'!U18)),0,(('FIA Only'!U18*'FIA Only'!U118)+(Sphere!D18*Sphere!D118))/(Sphere!D18+'FIA Only'!U18))</f>
        <v>0</v>
      </c>
      <c r="V118" s="18">
        <f>IF(ISERROR((('FIA Only'!V18*'FIA Only'!V118)+(Sphere!E18*Sphere!E118))/(Sphere!E18+'FIA Only'!V18)),0,(('FIA Only'!V18*'FIA Only'!V118)+(Sphere!E18*Sphere!E118))/(Sphere!E18+'FIA Only'!V18))</f>
        <v>0.24990399999999999</v>
      </c>
      <c r="W118" s="18">
        <f>IF(ISERROR((('FIA Only'!W18*'FIA Only'!W118)+(Sphere!F18*Sphere!F118))/(Sphere!F18+'FIA Only'!W18)),0,(('FIA Only'!W18*'FIA Only'!W118)+(Sphere!F18*Sphere!F118))/(Sphere!F18+'FIA Only'!W18))</f>
        <v>0</v>
      </c>
      <c r="X118" s="18">
        <f>IF(ISERROR((('FIA Only'!X18*'FIA Only'!X118)+(Sphere!G18*Sphere!G118))/(Sphere!G18+'FIA Only'!X18)),0,(('FIA Only'!X18*'FIA Only'!X118)+(Sphere!G18*Sphere!G118))/(Sphere!G18+'FIA Only'!X18))</f>
        <v>0</v>
      </c>
      <c r="Y118" s="18">
        <v>0.12990399999999999</v>
      </c>
      <c r="Z118" s="18">
        <v>0</v>
      </c>
      <c r="AA118" s="18">
        <v>0</v>
      </c>
      <c r="AB118" s="18">
        <v>0</v>
      </c>
      <c r="AC118" s="18">
        <v>0.18990399999999999</v>
      </c>
      <c r="AD118" s="18">
        <v>0</v>
      </c>
      <c r="AE118" s="18">
        <v>0</v>
      </c>
      <c r="AF118" s="18">
        <v>0</v>
      </c>
      <c r="AG118" s="18">
        <v>0.12990399999999999</v>
      </c>
      <c r="AH118" s="18">
        <v>0.18990399999999999</v>
      </c>
      <c r="AI118" s="18">
        <v>0</v>
      </c>
      <c r="AJ118" s="18">
        <v>0.12656999999999999</v>
      </c>
      <c r="AK118" s="18">
        <v>0</v>
      </c>
      <c r="AL118" s="18">
        <v>0.15990399999999999</v>
      </c>
      <c r="AM118" s="18">
        <v>0</v>
      </c>
      <c r="AN118" s="18">
        <v>0.18990399999999999</v>
      </c>
      <c r="AO118" s="18">
        <v>0.21990399999999999</v>
      </c>
      <c r="AP118" s="18">
        <v>0.16755082352940001</v>
      </c>
      <c r="AQ118" s="18">
        <v>0.15331834146340001</v>
      </c>
      <c r="AR118" s="18">
        <v>0.229904</v>
      </c>
      <c r="AS118" s="18">
        <v>0.18990399999999999</v>
      </c>
      <c r="AT118" s="18">
        <v>0.21990399999999999</v>
      </c>
      <c r="AU118" s="18">
        <v>0.139904</v>
      </c>
      <c r="AV118" s="18">
        <v>0.169904</v>
      </c>
      <c r="AW118" s="18">
        <v>0</v>
      </c>
      <c r="AX118" s="18">
        <v>0.18990399999999999</v>
      </c>
      <c r="AY118" s="18">
        <v>0.15990399999999999</v>
      </c>
      <c r="AZ118" s="18">
        <v>0.15990399999999999</v>
      </c>
      <c r="BA118" s="18">
        <v>0</v>
      </c>
      <c r="BB118" s="18">
        <v>0.16204685714290001</v>
      </c>
      <c r="BC118" s="18">
        <v>0</v>
      </c>
      <c r="BD118" s="18">
        <v>0</v>
      </c>
      <c r="BE118" s="18">
        <v>0</v>
      </c>
      <c r="BF118" s="220">
        <v>0</v>
      </c>
      <c r="BG118" s="220">
        <v>0.16240399999999999</v>
      </c>
      <c r="BH118" s="17"/>
      <c r="BI118" s="17"/>
      <c r="BJ118" s="17"/>
      <c r="BK118" s="17"/>
    </row>
    <row r="119" spans="1:63" ht="11.25" hidden="1" outlineLevel="1" x14ac:dyDescent="0.2">
      <c r="A119" s="16" t="s">
        <v>629</v>
      </c>
      <c r="C119" s="18">
        <v>0</v>
      </c>
      <c r="D119" s="18">
        <v>0.2424</v>
      </c>
      <c r="E119" s="18">
        <v>0.2424</v>
      </c>
      <c r="F119" s="18">
        <v>0.2424</v>
      </c>
      <c r="G119" s="18">
        <v>0.2424</v>
      </c>
      <c r="H119" s="18">
        <v>0.24400714285710001</v>
      </c>
      <c r="I119" s="18">
        <v>0.2488864864865</v>
      </c>
      <c r="J119" s="18">
        <v>0.24990000000000001</v>
      </c>
      <c r="K119" s="18">
        <v>0.24990000000000001</v>
      </c>
      <c r="L119" s="18">
        <v>0.24990000000000001</v>
      </c>
      <c r="M119" s="18">
        <v>0.24990000000000001</v>
      </c>
      <c r="N119" s="18">
        <v>0.24990000000000001</v>
      </c>
      <c r="O119" s="18">
        <v>0.24990000000000001</v>
      </c>
      <c r="P119" s="18">
        <v>0.24990000000000001</v>
      </c>
      <c r="Q119" s="18">
        <v>0.24990000000000001</v>
      </c>
      <c r="R119" s="18">
        <v>0.24990000000000001</v>
      </c>
      <c r="S119" s="18">
        <v>0.24990000000000001</v>
      </c>
      <c r="T119" s="18">
        <f>IF(ISERROR((('FIA Only'!T19*'FIA Only'!T119)+(Sphere!C19*Sphere!C119))/(Sphere!C19+'FIA Only'!T19)),0,(('FIA Only'!T19*'FIA Only'!T119)+(Sphere!C19*Sphere!C119))/(Sphere!C19+'FIA Only'!T19))</f>
        <v>0.24990000000000001</v>
      </c>
      <c r="U119" s="18">
        <f>IF(ISERROR((('FIA Only'!U19*'FIA Only'!U119)+(Sphere!D19*Sphere!D119))/(Sphere!D19+'FIA Only'!U19)),0,(('FIA Only'!U19*'FIA Only'!U119)+(Sphere!D19*Sphere!D119))/(Sphere!D19+'FIA Only'!U19))</f>
        <v>0.24990000000000001</v>
      </c>
      <c r="V119" s="18">
        <f>IF(ISERROR((('FIA Only'!V19*'FIA Only'!V119)+(Sphere!E19*Sphere!E119))/(Sphere!E19+'FIA Only'!V19)),0,(('FIA Only'!V19*'FIA Only'!V119)+(Sphere!E19*Sphere!E119))/(Sphere!E19+'FIA Only'!V19))</f>
        <v>0.24990000000000001</v>
      </c>
      <c r="W119" s="18">
        <f>IF(ISERROR((('FIA Only'!W19*'FIA Only'!W119)+(Sphere!F19*Sphere!F119))/(Sphere!F19+'FIA Only'!W19)),0,(('FIA Only'!W19*'FIA Only'!W119)+(Sphere!F19*Sphere!F119))/(Sphere!F19+'FIA Only'!W19))</f>
        <v>0.24990000000000001</v>
      </c>
      <c r="X119" s="18">
        <f>IF(ISERROR((('FIA Only'!X19*'FIA Only'!X119)+(Sphere!G19*Sphere!G119))/(Sphere!G19+'FIA Only'!X19)),0,(('FIA Only'!X19*'FIA Only'!X119)+(Sphere!G19*Sphere!G119))/(Sphere!G19+'FIA Only'!X19))</f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0.16615374999999999</v>
      </c>
      <c r="AD119" s="18">
        <v>0</v>
      </c>
      <c r="AE119" s="18">
        <v>0.116568</v>
      </c>
      <c r="AF119" s="18">
        <v>0.229904</v>
      </c>
      <c r="AG119" s="18">
        <v>0.24990399999999999</v>
      </c>
      <c r="AH119" s="18">
        <v>0.15240400000000001</v>
      </c>
      <c r="AI119" s="18">
        <v>0.14590400000000001</v>
      </c>
      <c r="AJ119" s="18">
        <v>0.169904</v>
      </c>
      <c r="AK119" s="18">
        <v>0.19847542857139999</v>
      </c>
      <c r="AL119" s="18">
        <v>0.23276114285710001</v>
      </c>
      <c r="AM119" s="18">
        <v>0.23276114285710001</v>
      </c>
      <c r="AN119" s="18">
        <v>0.197404</v>
      </c>
      <c r="AO119" s="18">
        <v>0.22590399999999999</v>
      </c>
      <c r="AP119" s="18">
        <v>0.229904</v>
      </c>
      <c r="AQ119" s="18">
        <v>0.2156182857143</v>
      </c>
      <c r="AR119" s="18">
        <v>0.20990400000000001</v>
      </c>
      <c r="AS119" s="18">
        <v>0.23899490909089999</v>
      </c>
      <c r="AT119" s="18">
        <v>0.23836553846149999</v>
      </c>
      <c r="AU119" s="18">
        <v>0.218029</v>
      </c>
      <c r="AV119" s="18">
        <v>0.18990399999999999</v>
      </c>
      <c r="AW119" s="18">
        <v>0.20990400000000001</v>
      </c>
      <c r="AX119" s="18">
        <v>0.22323733333330001</v>
      </c>
      <c r="AY119" s="18">
        <v>0.19657066666670001</v>
      </c>
      <c r="AZ119" s="18">
        <v>0.20990400000000001</v>
      </c>
      <c r="BA119" s="18">
        <v>0.18133257142859999</v>
      </c>
      <c r="BB119" s="18">
        <v>0.22590399999999999</v>
      </c>
      <c r="BC119" s="18">
        <v>0.15390400000000001</v>
      </c>
      <c r="BD119" s="18">
        <v>0.20990400000000001</v>
      </c>
      <c r="BE119" s="18">
        <v>0.19240399999999999</v>
      </c>
      <c r="BF119" s="220">
        <v>0.2181182857143</v>
      </c>
      <c r="BG119" s="220">
        <v>0.13240399999999999</v>
      </c>
      <c r="BH119" s="17"/>
      <c r="BI119" s="17"/>
      <c r="BJ119" s="17"/>
      <c r="BK119" s="17"/>
    </row>
    <row r="120" spans="1:63" ht="11.25" hidden="1" outlineLevel="1" x14ac:dyDescent="0.2">
      <c r="A120" s="16" t="s">
        <v>13</v>
      </c>
      <c r="C120" s="18">
        <v>0</v>
      </c>
      <c r="D120" s="18">
        <v>0.2424</v>
      </c>
      <c r="E120" s="18">
        <v>0.2424</v>
      </c>
      <c r="F120" s="18">
        <v>0.2424</v>
      </c>
      <c r="G120" s="18">
        <v>0.2424</v>
      </c>
      <c r="H120" s="18">
        <v>0.2424</v>
      </c>
      <c r="I120" s="18">
        <v>0</v>
      </c>
      <c r="J120" s="18">
        <v>0.24990000000000001</v>
      </c>
      <c r="K120" s="18">
        <v>0.24990000000000001</v>
      </c>
      <c r="L120" s="18">
        <v>0.24990000000000001</v>
      </c>
      <c r="M120" s="18">
        <v>0.24990000000000001</v>
      </c>
      <c r="N120" s="18">
        <v>0.24990000000000001</v>
      </c>
      <c r="O120" s="18">
        <v>0.24990000000000001</v>
      </c>
      <c r="P120" s="18">
        <v>0.24990000000000001</v>
      </c>
      <c r="Q120" s="18">
        <v>0.24990000000000001</v>
      </c>
      <c r="R120" s="18">
        <v>0.24990000000000001</v>
      </c>
      <c r="S120" s="18">
        <v>0.24990000000000001</v>
      </c>
      <c r="T120" s="18">
        <f>IF(ISERROR((('FIA Only'!T20*'FIA Only'!T120)+(Sphere!C20*Sphere!C120))/(Sphere!C20+'FIA Only'!T20)),0,(('FIA Only'!T20*'FIA Only'!T120)+(Sphere!C20*Sphere!C120))/(Sphere!C20+'FIA Only'!T20))</f>
        <v>0.24990000000000001</v>
      </c>
      <c r="U120" s="18">
        <f>IF(ISERROR((('FIA Only'!U20*'FIA Only'!U120)+(Sphere!D20*Sphere!D120))/(Sphere!D20+'FIA Only'!U20)),0,(('FIA Only'!U20*'FIA Only'!U120)+(Sphere!D20*Sphere!D120))/(Sphere!D20+'FIA Only'!U20))</f>
        <v>0</v>
      </c>
      <c r="V120" s="18">
        <f>IF(ISERROR((('FIA Only'!V20*'FIA Only'!V120)+(Sphere!E20*Sphere!E120))/(Sphere!E20+'FIA Only'!V20)),0,(('FIA Only'!V20*'FIA Only'!V120)+(Sphere!E20*Sphere!E120))/(Sphere!E20+'FIA Only'!V20))</f>
        <v>0.24990200000000001</v>
      </c>
      <c r="W120" s="18">
        <f>IF(ISERROR((('FIA Only'!W20*'FIA Only'!W120)+(Sphere!F20*Sphere!F120))/(Sphere!F20+'FIA Only'!W20)),0,(('FIA Only'!W20*'FIA Only'!W120)+(Sphere!F20*Sphere!F120))/(Sphere!F20+'FIA Only'!W20))</f>
        <v>0.24990399999999999</v>
      </c>
      <c r="X120" s="18">
        <f>IF(ISERROR((('FIA Only'!X20*'FIA Only'!X120)+(Sphere!G20*Sphere!G120))/(Sphere!G20+'FIA Only'!X20)),0,(('FIA Only'!X20*'FIA Only'!X120)+(Sphere!G20*Sphere!G120))/(Sphere!G20+'FIA Only'!X20))</f>
        <v>0.24990399999999999</v>
      </c>
      <c r="Y120" s="18">
        <v>0.23990400000000001</v>
      </c>
      <c r="Z120" s="18">
        <v>0.24990399999999999</v>
      </c>
      <c r="AA120" s="18">
        <v>0.24090400000000001</v>
      </c>
      <c r="AB120" s="18">
        <v>0.24990399999999999</v>
      </c>
      <c r="AC120" s="18">
        <v>0.15990399999999999</v>
      </c>
      <c r="AD120" s="18">
        <v>0.24990399999999999</v>
      </c>
      <c r="AE120" s="18">
        <v>0</v>
      </c>
      <c r="AF120" s="18">
        <v>0</v>
      </c>
      <c r="AG120" s="18">
        <v>0.24990399999999999</v>
      </c>
      <c r="AH120" s="18">
        <v>0.24990399999999999</v>
      </c>
      <c r="AI120" s="18">
        <v>0.20990400000000001</v>
      </c>
      <c r="AJ120" s="18">
        <v>0.234904</v>
      </c>
      <c r="AK120" s="18">
        <v>0.24990399999999999</v>
      </c>
      <c r="AL120" s="18">
        <v>0.20990400000000001</v>
      </c>
      <c r="AM120" s="18">
        <v>0.24990399999999999</v>
      </c>
      <c r="AN120" s="18">
        <v>0.12990399999999999</v>
      </c>
      <c r="AO120" s="18">
        <v>0.24990399999999999</v>
      </c>
      <c r="AP120" s="18">
        <v>0.20990400000000001</v>
      </c>
      <c r="AQ120" s="18">
        <v>0.18990399999999999</v>
      </c>
      <c r="AR120" s="18">
        <v>0.22590399999999999</v>
      </c>
      <c r="AS120" s="18">
        <v>0.24990399999999999</v>
      </c>
      <c r="AT120" s="18">
        <v>0.24990399999999999</v>
      </c>
      <c r="AU120" s="18">
        <v>0.20990400000000001</v>
      </c>
      <c r="AV120" s="18">
        <v>0.24990399999999999</v>
      </c>
      <c r="AW120" s="18">
        <v>0.20990400000000001</v>
      </c>
      <c r="AX120" s="18">
        <v>0.17790400000000001</v>
      </c>
      <c r="AY120" s="18">
        <v>0.24990399999999999</v>
      </c>
      <c r="AZ120" s="18">
        <v>0.20990400000000001</v>
      </c>
      <c r="BA120" s="18">
        <v>0.24990399999999999</v>
      </c>
      <c r="BB120" s="18">
        <v>0.12990399999999999</v>
      </c>
      <c r="BC120" s="18">
        <v>0</v>
      </c>
      <c r="BD120" s="18">
        <v>0.24990399999999999</v>
      </c>
      <c r="BE120" s="18">
        <v>0.20187768421050001</v>
      </c>
      <c r="BF120" s="220">
        <v>0.19907066666670001</v>
      </c>
      <c r="BG120" s="220">
        <v>0.1613325714286</v>
      </c>
      <c r="BH120" s="17"/>
      <c r="BI120" s="17"/>
      <c r="BJ120" s="17"/>
      <c r="BK120" s="17"/>
    </row>
    <row r="121" spans="1:63" ht="11.25" hidden="1" outlineLevel="1" x14ac:dyDescent="0.2">
      <c r="A121" s="16" t="s">
        <v>14</v>
      </c>
      <c r="C121" s="18">
        <v>0</v>
      </c>
      <c r="D121" s="18">
        <v>0.2424</v>
      </c>
      <c r="E121" s="18">
        <v>0.2424</v>
      </c>
      <c r="F121" s="18">
        <v>0.2424</v>
      </c>
      <c r="G121" s="18">
        <v>0.2424</v>
      </c>
      <c r="H121" s="18">
        <v>0.24333750000000001</v>
      </c>
      <c r="I121" s="18">
        <v>0.249275</v>
      </c>
      <c r="J121" s="18">
        <v>0.24990000000000001</v>
      </c>
      <c r="K121" s="18">
        <v>0.24990000000000001</v>
      </c>
      <c r="L121" s="18">
        <v>0.24990000000000001</v>
      </c>
      <c r="M121" s="18">
        <v>0.24990000000000001</v>
      </c>
      <c r="N121" s="18">
        <v>0.24990000000000001</v>
      </c>
      <c r="O121" s="18">
        <v>0.24990000000000001</v>
      </c>
      <c r="P121" s="18">
        <v>0.24990000000000001</v>
      </c>
      <c r="Q121" s="18">
        <v>0.24990000000000001</v>
      </c>
      <c r="R121" s="18">
        <v>0.24990000000000001</v>
      </c>
      <c r="S121" s="18">
        <v>0.24990000000000001</v>
      </c>
      <c r="T121" s="18">
        <f>IF(ISERROR((('FIA Only'!T21*'FIA Only'!T121)+(Sphere!C21*Sphere!C121))/(Sphere!C21+'FIA Only'!T21)),0,(('FIA Only'!T21*'FIA Only'!T121)+(Sphere!C21*Sphere!C121))/(Sphere!C21+'FIA Only'!T21))</f>
        <v>0.24990000000000001</v>
      </c>
      <c r="U121" s="18">
        <f>IF(ISERROR((('FIA Only'!U21*'FIA Only'!U121)+(Sphere!D21*Sphere!D121))/(Sphere!D21+'FIA Only'!U21)),0,(('FIA Only'!U21*'FIA Only'!U121)+(Sphere!D21*Sphere!D121))/(Sphere!D21+'FIA Only'!U21))</f>
        <v>0.24990000000000001</v>
      </c>
      <c r="V121" s="18">
        <f>IF(ISERROR((('FIA Only'!V21*'FIA Only'!V121)+(Sphere!E21*Sphere!E121))/(Sphere!E21+'FIA Only'!V21)),0,(('FIA Only'!V21*'FIA Only'!V121)+(Sphere!E21*Sphere!E121))/(Sphere!E21+'FIA Only'!V21))</f>
        <v>0.24990000000000001</v>
      </c>
      <c r="W121" s="18">
        <f>IF(ISERROR((('FIA Only'!W21*'FIA Only'!W121)+(Sphere!F21*Sphere!F121))/(Sphere!F21+'FIA Only'!W21)),0,(('FIA Only'!W21*'FIA Only'!W121)+(Sphere!F21*Sphere!F121))/(Sphere!F21+'FIA Only'!W21))</f>
        <v>0.24990399999999999</v>
      </c>
      <c r="X121" s="18">
        <f>IF(ISERROR((('FIA Only'!X21*'FIA Only'!X121)+(Sphere!G21*Sphere!G121))/(Sphere!G21+'FIA Only'!X21)),0,(('FIA Only'!X21*'FIA Only'!X121)+(Sphere!G21*Sphere!G121))/(Sphere!G21+'FIA Only'!X21))</f>
        <v>0.24990399999999999</v>
      </c>
      <c r="Y121" s="18">
        <v>0.24990399999999999</v>
      </c>
      <c r="Z121" s="18">
        <v>0.2456182857143</v>
      </c>
      <c r="AA121" s="18">
        <v>0.24990399999999999</v>
      </c>
      <c r="AB121" s="18">
        <v>0.24990399999999999</v>
      </c>
      <c r="AC121" s="18">
        <v>0.24990399999999999</v>
      </c>
      <c r="AD121" s="18">
        <v>0.24990399999999999</v>
      </c>
      <c r="AE121" s="18">
        <v>0.24990399999999999</v>
      </c>
      <c r="AF121" s="18">
        <v>0.24990399999999999</v>
      </c>
      <c r="AG121" s="18">
        <v>0.24990399999999999</v>
      </c>
      <c r="AH121" s="18">
        <v>0.1832373333333</v>
      </c>
      <c r="AI121" s="18">
        <v>0.22221169230769999</v>
      </c>
      <c r="AJ121" s="18">
        <v>0.24990399999999999</v>
      </c>
      <c r="AK121" s="18">
        <v>0.201904</v>
      </c>
      <c r="AL121" s="18">
        <v>0.21990399999999999</v>
      </c>
      <c r="AM121" s="18">
        <v>0.24990399999999999</v>
      </c>
      <c r="AN121" s="18">
        <v>0.23918971428569999</v>
      </c>
      <c r="AO121" s="18">
        <v>0.24990399999999999</v>
      </c>
      <c r="AP121" s="18">
        <v>0.20990400000000001</v>
      </c>
      <c r="AQ121" s="18">
        <v>0.24990399999999999</v>
      </c>
      <c r="AR121" s="18">
        <v>0.24990399999999999</v>
      </c>
      <c r="AS121" s="18">
        <v>0.24990399999999999</v>
      </c>
      <c r="AT121" s="18">
        <v>0.229904</v>
      </c>
      <c r="AU121" s="18">
        <v>0.24990399999999999</v>
      </c>
      <c r="AV121" s="18">
        <v>0.22590399999999999</v>
      </c>
      <c r="AW121" s="18">
        <v>0.23276114285710001</v>
      </c>
      <c r="AX121" s="18">
        <v>0.22590399999999999</v>
      </c>
      <c r="AY121" s="18">
        <v>0.18990399999999999</v>
      </c>
      <c r="AZ121" s="18">
        <v>0.22590399999999999</v>
      </c>
      <c r="BA121" s="18">
        <v>0.2156182857143</v>
      </c>
      <c r="BB121" s="18">
        <v>0.24990399999999999</v>
      </c>
      <c r="BC121" s="18">
        <v>0.204904</v>
      </c>
      <c r="BD121" s="18">
        <v>0.24787010169490001</v>
      </c>
      <c r="BE121" s="18">
        <v>0.24358047058820001</v>
      </c>
      <c r="BF121" s="220">
        <v>0.244279</v>
      </c>
      <c r="BG121" s="220">
        <v>0.23367567630059999</v>
      </c>
      <c r="BH121" s="17"/>
      <c r="BI121" s="17"/>
      <c r="BJ121" s="17"/>
      <c r="BK121" s="17"/>
    </row>
    <row r="122" spans="1:63" ht="11.25" hidden="1" outlineLevel="1" x14ac:dyDescent="0.2">
      <c r="A122" s="16" t="s">
        <v>15</v>
      </c>
      <c r="C122" s="18">
        <v>0</v>
      </c>
      <c r="D122" s="18">
        <v>0.2424</v>
      </c>
      <c r="E122" s="18">
        <v>0.2424</v>
      </c>
      <c r="F122" s="18">
        <v>0.2424</v>
      </c>
      <c r="G122" s="18">
        <v>0.2424</v>
      </c>
      <c r="H122" s="18">
        <v>0.24372352941180001</v>
      </c>
      <c r="I122" s="18">
        <v>0.2493642857143</v>
      </c>
      <c r="J122" s="18">
        <v>0.24990000000000001</v>
      </c>
      <c r="K122" s="18">
        <v>0.24990000000000001</v>
      </c>
      <c r="L122" s="18">
        <v>0.24990000000000001</v>
      </c>
      <c r="M122" s="18">
        <v>0.24990000000000001</v>
      </c>
      <c r="N122" s="18">
        <v>0.24990000000000001</v>
      </c>
      <c r="O122" s="18">
        <v>0.24990000000000001</v>
      </c>
      <c r="P122" s="18">
        <v>0.24990000000000001</v>
      </c>
      <c r="Q122" s="18">
        <v>0.24990000000000001</v>
      </c>
      <c r="R122" s="18">
        <v>0.24990000000000001</v>
      </c>
      <c r="S122" s="18">
        <v>0.24990000000000001</v>
      </c>
      <c r="T122" s="18">
        <f>IF(ISERROR((('FIA Only'!T22*'FIA Only'!T122)+(Sphere!C22*Sphere!C122))/(Sphere!C22+'FIA Only'!T22)),0,(('FIA Only'!T22*'FIA Only'!T122)+(Sphere!C22*Sphere!C122))/(Sphere!C22+'FIA Only'!T22))</f>
        <v>0.24990000000000001</v>
      </c>
      <c r="U122" s="18">
        <f>IF(ISERROR((('FIA Only'!U22*'FIA Only'!U122)+(Sphere!D22*Sphere!D122))/(Sphere!D22+'FIA Only'!U22)),0,(('FIA Only'!U22*'FIA Only'!U122)+(Sphere!D22*Sphere!D122))/(Sphere!D22+'FIA Only'!U22))</f>
        <v>0.24990004761904766</v>
      </c>
      <c r="V122" s="18">
        <f>IF(ISERROR((('FIA Only'!V22*'FIA Only'!V122)+(Sphere!E22*Sphere!E122))/(Sphere!E22+'FIA Only'!V22)),0,(('FIA Only'!V22*'FIA Only'!V122)+(Sphere!E22*Sphere!E122))/(Sphere!E22+'FIA Only'!V22))</f>
        <v>0.24990199999999999</v>
      </c>
      <c r="W122" s="18">
        <f>IF(ISERROR((('FIA Only'!W22*'FIA Only'!W122)+(Sphere!F22*Sphere!F122))/(Sphere!F22+'FIA Only'!W22)),0,(('FIA Only'!W22*'FIA Only'!W122)+(Sphere!F22*Sphere!F122))/(Sphere!F22+'FIA Only'!W22))</f>
        <v>0.24990378947368422</v>
      </c>
      <c r="X122" s="18">
        <f>IF(ISERROR((('FIA Only'!X22*'FIA Only'!X122)+(Sphere!G22*Sphere!G122))/(Sphere!G22+'FIA Only'!X22)),0,(('FIA Only'!X22*'FIA Only'!X122)+(Sphere!G22*Sphere!G122))/(Sphere!G22+'FIA Only'!X22))</f>
        <v>0.24990399999999999</v>
      </c>
      <c r="Y122" s="18">
        <v>0.24036902325580001</v>
      </c>
      <c r="Z122" s="18">
        <v>0.24990399999999999</v>
      </c>
      <c r="AA122" s="18">
        <v>0.24990399999999999</v>
      </c>
      <c r="AB122" s="18">
        <v>0.24680055172410001</v>
      </c>
      <c r="AC122" s="18">
        <v>0.24990399999999999</v>
      </c>
      <c r="AD122" s="18">
        <v>0.24990399999999999</v>
      </c>
      <c r="AE122" s="18">
        <v>0.24657066666669999</v>
      </c>
      <c r="AF122" s="18">
        <v>0.24990399999999999</v>
      </c>
      <c r="AG122" s="18">
        <v>0.24990399999999999</v>
      </c>
      <c r="AH122" s="18">
        <v>0.193392372093</v>
      </c>
      <c r="AI122" s="18">
        <v>0.21790399999999999</v>
      </c>
      <c r="AJ122" s="18">
        <v>0.234904</v>
      </c>
      <c r="AK122" s="18">
        <v>0.2321767272727</v>
      </c>
      <c r="AL122" s="18">
        <v>0.23302899999999999</v>
      </c>
      <c r="AM122" s="18">
        <v>0.2445468571429</v>
      </c>
      <c r="AN122" s="18">
        <v>0.2456182857143</v>
      </c>
      <c r="AO122" s="18">
        <v>0.24990399999999999</v>
      </c>
      <c r="AP122" s="18">
        <v>0.234904</v>
      </c>
      <c r="AQ122" s="18">
        <v>0.23727242105259999</v>
      </c>
      <c r="AR122" s="18">
        <v>0.2370468571429</v>
      </c>
      <c r="AS122" s="18">
        <v>0.24240400000000001</v>
      </c>
      <c r="AT122" s="18">
        <v>0.24990399999999999</v>
      </c>
      <c r="AU122" s="18">
        <v>0.23354036363639999</v>
      </c>
      <c r="AV122" s="18">
        <v>0.24990399999999999</v>
      </c>
      <c r="AW122" s="18">
        <v>0.23144246153850001</v>
      </c>
      <c r="AX122" s="18">
        <v>0.24990399999999999</v>
      </c>
      <c r="AY122" s="18">
        <v>0.24390400000000001</v>
      </c>
      <c r="AZ122" s="18">
        <v>0.24133257142860001</v>
      </c>
      <c r="BA122" s="18">
        <v>0.2384754285714</v>
      </c>
      <c r="BB122" s="18">
        <v>0.19847542857139999</v>
      </c>
      <c r="BC122" s="18">
        <v>0.23727242105259999</v>
      </c>
      <c r="BD122" s="18">
        <v>0.24686602531650001</v>
      </c>
      <c r="BE122" s="18">
        <v>0.2491897142857</v>
      </c>
      <c r="BF122" s="220">
        <v>0.24756095067260001</v>
      </c>
      <c r="BG122" s="220">
        <v>0.2376671578947</v>
      </c>
      <c r="BH122" s="17"/>
      <c r="BI122" s="17"/>
      <c r="BJ122" s="17"/>
      <c r="BK122" s="17"/>
    </row>
    <row r="123" spans="1:63" ht="11.25" hidden="1" outlineLevel="1" x14ac:dyDescent="0.2">
      <c r="A123" s="16" t="s">
        <v>16</v>
      </c>
      <c r="C123" s="18">
        <v>0.2424</v>
      </c>
      <c r="D123" s="18">
        <v>0.2424</v>
      </c>
      <c r="E123" s="18">
        <v>0.2424</v>
      </c>
      <c r="F123" s="18">
        <v>0.2424</v>
      </c>
      <c r="G123" s="18">
        <v>0.2424</v>
      </c>
      <c r="H123" s="18">
        <v>0.24421578947370001</v>
      </c>
      <c r="I123" s="18">
        <v>0.2498342105263</v>
      </c>
      <c r="J123" s="18">
        <v>0.24990000000000001</v>
      </c>
      <c r="K123" s="18">
        <v>0.24990000000000001</v>
      </c>
      <c r="L123" s="18">
        <v>0.24990000000000001</v>
      </c>
      <c r="M123" s="18">
        <v>0.24990000000000001</v>
      </c>
      <c r="N123" s="18">
        <v>0.24990000000000001</v>
      </c>
      <c r="O123" s="18">
        <v>0.24990000000000001</v>
      </c>
      <c r="P123" s="18">
        <v>0.24990000000000001</v>
      </c>
      <c r="Q123" s="18">
        <v>0.24990000000000001</v>
      </c>
      <c r="R123" s="18">
        <v>0.24990000000000001</v>
      </c>
      <c r="S123" s="18">
        <v>0.24990000000000001</v>
      </c>
      <c r="T123" s="18">
        <f>IF(ISERROR((('FIA Only'!T23*'FIA Only'!T123)+(Sphere!C23*Sphere!C123))/(Sphere!C23+'FIA Only'!T23)),0,(('FIA Only'!T23*'FIA Only'!T123)+(Sphere!C23*Sphere!C123))/(Sphere!C23+'FIA Only'!T23))</f>
        <v>0.24990000000000001</v>
      </c>
      <c r="U123" s="18">
        <f>IF(ISERROR((('FIA Only'!U23*'FIA Only'!U123)+(Sphere!D23*Sphere!D123))/(Sphere!D23+'FIA Only'!U23)),0,(('FIA Only'!U23*'FIA Only'!U123)+(Sphere!D23*Sphere!D123))/(Sphere!D23+'FIA Only'!U23))</f>
        <v>0.24985496385542169</v>
      </c>
      <c r="V123" s="18">
        <f>IF(ISERROR((('FIA Only'!V23*'FIA Only'!V123)+(Sphere!E23*Sphere!E123))/(Sphere!E23+'FIA Only'!V23)),0,(('FIA Only'!V23*'FIA Only'!V123)+(Sphere!E23*Sphere!E123))/(Sphere!E23+'FIA Only'!V23))</f>
        <v>0.24601444444441667</v>
      </c>
      <c r="W123" s="18">
        <f>IF(ISERROR((('FIA Only'!W23*'FIA Only'!W123)+(Sphere!F23*Sphere!F123))/(Sphere!F23+'FIA Only'!W23)),0,(('FIA Only'!W23*'FIA Only'!W123)+(Sphere!F23*Sphere!F123))/(Sphere!F23+'FIA Only'!W23))</f>
        <v>0.24559502439020001</v>
      </c>
      <c r="X123" s="18">
        <f>IF(ISERROR((('FIA Only'!X23*'FIA Only'!X123)+(Sphere!G23*Sphere!G123))/(Sphere!G23+'FIA Only'!X23)),0,(('FIA Only'!X23*'FIA Only'!X123)+(Sphere!G23*Sphere!G123))/(Sphere!G23+'FIA Only'!X23))</f>
        <v>0.24393809090910004</v>
      </c>
      <c r="Y123" s="18">
        <v>0.2459673484163</v>
      </c>
      <c r="Z123" s="18">
        <v>0.2441687058824</v>
      </c>
      <c r="AA123" s="18">
        <v>0.24375942168670001</v>
      </c>
      <c r="AB123" s="18">
        <v>0.2427501538462</v>
      </c>
      <c r="AC123" s="18">
        <v>0.2442996043956</v>
      </c>
      <c r="AD123" s="18">
        <v>0.24397807407409999</v>
      </c>
      <c r="AE123" s="18">
        <v>0.2453834520548</v>
      </c>
      <c r="AF123" s="18">
        <v>0.2432373333333</v>
      </c>
      <c r="AG123" s="18">
        <v>0.2421453793103</v>
      </c>
      <c r="AH123" s="18">
        <v>0.22300744827589999</v>
      </c>
      <c r="AI123" s="18">
        <v>0.23343341176470001</v>
      </c>
      <c r="AJ123" s="18">
        <v>0.23915773134330001</v>
      </c>
      <c r="AK123" s="18">
        <v>0.24357372477059999</v>
      </c>
      <c r="AL123" s="18">
        <v>0.2410344347826</v>
      </c>
      <c r="AM123" s="18">
        <v>0.24028567938930001</v>
      </c>
      <c r="AN123" s="18">
        <v>0.2390951764706</v>
      </c>
      <c r="AO123" s="18">
        <v>0.23695663157890001</v>
      </c>
      <c r="AP123" s="18">
        <v>0.2428605217391</v>
      </c>
      <c r="AQ123" s="18">
        <v>0.2402165</v>
      </c>
      <c r="AR123" s="18">
        <v>0.245529</v>
      </c>
      <c r="AS123" s="18">
        <v>0.24341751351349999</v>
      </c>
      <c r="AT123" s="18">
        <v>0.2475764137931</v>
      </c>
      <c r="AU123" s="18">
        <v>0.24431077966100001</v>
      </c>
      <c r="AV123" s="18">
        <v>0.24565400000000001</v>
      </c>
      <c r="AW123" s="18">
        <v>0.245545025641</v>
      </c>
      <c r="AX123" s="18">
        <v>0.24858531868129999</v>
      </c>
      <c r="AY123" s="18">
        <v>0.24709149999999999</v>
      </c>
      <c r="AZ123" s="18">
        <v>0.24828861538460001</v>
      </c>
      <c r="BA123" s="18">
        <v>0.2460389693252</v>
      </c>
      <c r="BB123" s="18">
        <v>0.24654400000000001</v>
      </c>
      <c r="BC123" s="18">
        <v>0.2432018723404</v>
      </c>
      <c r="BD123" s="18">
        <v>0.24726082819379999</v>
      </c>
      <c r="BE123" s="18">
        <v>0.24850926315790001</v>
      </c>
      <c r="BF123" s="220">
        <v>0.24524882758620001</v>
      </c>
      <c r="BG123" s="220">
        <v>0.24343119033230001</v>
      </c>
      <c r="BH123" s="17"/>
      <c r="BI123" s="17"/>
      <c r="BJ123" s="17"/>
      <c r="BK123" s="17"/>
    </row>
    <row r="124" spans="1:63" ht="11.25" hidden="1" outlineLevel="1" x14ac:dyDescent="0.2">
      <c r="A124" s="16" t="s">
        <v>17</v>
      </c>
      <c r="C124" s="18">
        <v>0.2424</v>
      </c>
      <c r="D124" s="18">
        <v>0.2424</v>
      </c>
      <c r="E124" s="18">
        <v>0.2424</v>
      </c>
      <c r="F124" s="18">
        <v>0.2424</v>
      </c>
      <c r="G124" s="18">
        <v>0.2424</v>
      </c>
      <c r="H124" s="18">
        <v>0.24410689655170001</v>
      </c>
      <c r="I124" s="18">
        <v>0.24973624454150001</v>
      </c>
      <c r="J124" s="18">
        <v>0.249874916388</v>
      </c>
      <c r="K124" s="18">
        <v>0.24990000000000001</v>
      </c>
      <c r="L124" s="18">
        <v>0.249874916388</v>
      </c>
      <c r="M124" s="18">
        <v>0.24990000000000001</v>
      </c>
      <c r="N124" s="18">
        <v>0.24990000000000001</v>
      </c>
      <c r="O124" s="18">
        <v>0.24990000000000001</v>
      </c>
      <c r="P124" s="18">
        <v>0.24990000000000001</v>
      </c>
      <c r="Q124" s="18">
        <v>0.24990000000000001</v>
      </c>
      <c r="R124" s="18">
        <v>0.24988798076919999</v>
      </c>
      <c r="S124" s="18">
        <v>0.24990000000000001</v>
      </c>
      <c r="T124" s="18">
        <f>IF(ISERROR((('FIA Only'!T24*'FIA Only'!T124)+(Sphere!C24*Sphere!C124))/(Sphere!C24+'FIA Only'!T24)),0,(('FIA Only'!T24*'FIA Only'!T124)+(Sphere!C24*Sphere!C124))/(Sphere!C24+'FIA Only'!T24))</f>
        <v>0.24958938461539348</v>
      </c>
      <c r="U124" s="18">
        <f>IF(ISERROR((('FIA Only'!U24*'FIA Only'!U124)+(Sphere!D24*Sphere!D124))/(Sphere!D24+'FIA Only'!U24)),0,(('FIA Only'!U24*'FIA Only'!U124)+(Sphere!D24*Sphere!D124))/(Sphere!D24+'FIA Only'!U24))</f>
        <v>0.249747036734731</v>
      </c>
      <c r="V124" s="18">
        <f>IF(ISERROR((('FIA Only'!V24*'FIA Only'!V124)+(Sphere!E24*Sphere!E124))/(Sphere!E24+'FIA Only'!V24)),0,(('FIA Only'!V24*'FIA Only'!V124)+(Sphere!E24*Sphere!E124))/(Sphere!E24+'FIA Only'!V24))</f>
        <v>0.2440210980392</v>
      </c>
      <c r="W124" s="18">
        <f>IF(ISERROR((('FIA Only'!W24*'FIA Only'!W124)+(Sphere!F24*Sphere!F124))/(Sphere!F24+'FIA Only'!W24)),0,(('FIA Only'!W24*'FIA Only'!W124)+(Sphere!F24*Sphere!F124))/(Sphere!F24+'FIA Only'!W24))</f>
        <v>0.23185762913909996</v>
      </c>
      <c r="X124" s="18">
        <f>IF(ISERROR((('FIA Only'!X24*'FIA Only'!X124)+(Sphere!G24*Sphere!G124))/(Sphere!G24+'FIA Only'!X24)),0,(('FIA Only'!X24*'FIA Only'!X124)+(Sphere!G24*Sphere!G124))/(Sphere!G24+'FIA Only'!X24))</f>
        <v>0.2321262222222</v>
      </c>
      <c r="Y124" s="18">
        <v>0.22954956962029999</v>
      </c>
      <c r="Z124" s="18">
        <v>0.2303258362283</v>
      </c>
      <c r="AA124" s="18">
        <v>0.22661207453419999</v>
      </c>
      <c r="AB124" s="18">
        <v>0.22942573913040001</v>
      </c>
      <c r="AC124" s="18">
        <v>0.22271101754389999</v>
      </c>
      <c r="AD124" s="18">
        <v>0.22443525</v>
      </c>
      <c r="AE124" s="18">
        <v>0.22586673291930001</v>
      </c>
      <c r="AF124" s="18">
        <v>0.22479288888890001</v>
      </c>
      <c r="AG124" s="18">
        <v>0.22850400000000001</v>
      </c>
      <c r="AH124" s="18">
        <v>0.22318214569540001</v>
      </c>
      <c r="AI124" s="18">
        <v>0.2282693846154</v>
      </c>
      <c r="AJ124" s="18">
        <v>0.22262303323259999</v>
      </c>
      <c r="AK124" s="18">
        <v>0.2255114766355</v>
      </c>
      <c r="AL124" s="18">
        <v>0.23096460606059999</v>
      </c>
      <c r="AM124" s="18">
        <v>0.2310944761905</v>
      </c>
      <c r="AN124" s="18">
        <v>0.221262490566</v>
      </c>
      <c r="AO124" s="18">
        <v>0.22733390654210001</v>
      </c>
      <c r="AP124" s="18">
        <v>0.22813929411760001</v>
      </c>
      <c r="AQ124" s="18">
        <v>0.22922832432429999</v>
      </c>
      <c r="AR124" s="18">
        <v>0.2279153636364</v>
      </c>
      <c r="AS124" s="18">
        <v>0.23097196116499999</v>
      </c>
      <c r="AT124" s="18">
        <v>0.23072130769230001</v>
      </c>
      <c r="AU124" s="18">
        <v>0.22644720987649999</v>
      </c>
      <c r="AV124" s="18">
        <v>0.23207381132079999</v>
      </c>
      <c r="AW124" s="18">
        <v>0.2287191658768</v>
      </c>
      <c r="AX124" s="18">
        <v>0.23113476923080001</v>
      </c>
      <c r="AY124" s="18">
        <v>0.22756704347830001</v>
      </c>
      <c r="AZ124" s="18">
        <v>0.21727626277369999</v>
      </c>
      <c r="BA124" s="18">
        <v>0.20698733333329999</v>
      </c>
      <c r="BB124" s="18">
        <v>0.21576606896549999</v>
      </c>
      <c r="BC124" s="18">
        <v>0.2094278095238</v>
      </c>
      <c r="BD124" s="18">
        <v>0.21617850980389999</v>
      </c>
      <c r="BE124" s="18">
        <v>0.22170632558139999</v>
      </c>
      <c r="BF124" s="220">
        <v>0.221799465995</v>
      </c>
      <c r="BG124" s="220">
        <v>0.22062622222219999</v>
      </c>
      <c r="BH124" s="17"/>
      <c r="BI124" s="17"/>
      <c r="BJ124" s="17"/>
      <c r="BK124" s="17"/>
    </row>
    <row r="125" spans="1:63" ht="11.25" hidden="1" outlineLevel="1" x14ac:dyDescent="0.2">
      <c r="A125" s="16" t="s">
        <v>18</v>
      </c>
      <c r="C125" s="18">
        <v>0.2424</v>
      </c>
      <c r="D125" s="18">
        <v>0.2424</v>
      </c>
      <c r="E125" s="18">
        <v>0.2424</v>
      </c>
      <c r="F125" s="18">
        <v>0.2424</v>
      </c>
      <c r="G125" s="18">
        <v>0.2424</v>
      </c>
      <c r="H125" s="18">
        <v>0.24394054054049999</v>
      </c>
      <c r="I125" s="18">
        <v>0.2496471910112</v>
      </c>
      <c r="J125" s="18">
        <v>0.24990000000000001</v>
      </c>
      <c r="K125" s="18">
        <v>0.24990000000000001</v>
      </c>
      <c r="L125" s="18">
        <v>0.24990000000000001</v>
      </c>
      <c r="M125" s="18">
        <v>0.24990000000000001</v>
      </c>
      <c r="N125" s="18">
        <v>0.24990000000000001</v>
      </c>
      <c r="O125" s="18">
        <v>0.24990000000000001</v>
      </c>
      <c r="P125" s="18">
        <v>0.24990000000000001</v>
      </c>
      <c r="Q125" s="18">
        <v>0.24990000000000001</v>
      </c>
      <c r="R125" s="18">
        <v>0.2498771341463</v>
      </c>
      <c r="S125" s="18">
        <v>0.24988688811189999</v>
      </c>
      <c r="T125" s="18">
        <f>IF(ISERROR((('FIA Only'!T25*'FIA Only'!T125)+(Sphere!C25*Sphere!C125))/(Sphere!C25+'FIA Only'!T25)),0,(('FIA Only'!T25*'FIA Only'!T125)+(Sphere!C25*Sphere!C125))/(Sphere!C25+'FIA Only'!T25))</f>
        <v>0.24963089952151818</v>
      </c>
      <c r="U125" s="18">
        <f>IF(ISERROR((('FIA Only'!U25*'FIA Only'!U125)+(Sphere!D25*Sphere!D125))/(Sphere!D25+'FIA Only'!U25)),0,(('FIA Only'!U25*'FIA Only'!U125)+(Sphere!D25*Sphere!D125))/(Sphere!D25+'FIA Only'!U25))</f>
        <v>0.24877049372384938</v>
      </c>
      <c r="V125" s="18">
        <f>IF(ISERROR((('FIA Only'!V25*'FIA Only'!V125)+(Sphere!E25*Sphere!E125))/(Sphere!E25+'FIA Only'!V25)),0,(('FIA Only'!V25*'FIA Only'!V125)+(Sphere!E25*Sphere!E125))/(Sphere!E25+'FIA Only'!V25))</f>
        <v>0.2280635519999952</v>
      </c>
      <c r="W125" s="18">
        <f>IF(ISERROR((('FIA Only'!W25*'FIA Only'!W125)+(Sphere!F25*Sphere!F125))/(Sphere!F25+'FIA Only'!W25)),0,(('FIA Only'!W25*'FIA Only'!W125)+(Sphere!F25*Sphere!F125))/(Sphere!F25+'FIA Only'!W25))</f>
        <v>0.2129830081744</v>
      </c>
      <c r="X125" s="18">
        <f>IF(ISERROR((('FIA Only'!X25*'FIA Only'!X125)+(Sphere!G25*Sphere!G125))/(Sphere!G25+'FIA Only'!X25)),0,(('FIA Only'!X25*'FIA Only'!X125)+(Sphere!G25*Sphere!G125))/(Sphere!G25+'FIA Only'!X25))</f>
        <v>0.2112645442177</v>
      </c>
      <c r="Y125" s="18">
        <v>0.1978329940828</v>
      </c>
      <c r="Z125" s="18">
        <v>0.19473232618030001</v>
      </c>
      <c r="AA125" s="18">
        <v>0.19645486848640001</v>
      </c>
      <c r="AB125" s="18">
        <v>0.1969714369501</v>
      </c>
      <c r="AC125" s="18">
        <v>0.189263430605</v>
      </c>
      <c r="AD125" s="18">
        <v>0.19292348051950001</v>
      </c>
      <c r="AE125" s="18">
        <v>0.1935706666667</v>
      </c>
      <c r="AF125" s="18">
        <v>0.19332172151900001</v>
      </c>
      <c r="AG125" s="18">
        <v>0.19759630769229999</v>
      </c>
      <c r="AH125" s="18">
        <v>0.20602535092349999</v>
      </c>
      <c r="AI125" s="18">
        <v>0.2143655384615</v>
      </c>
      <c r="AJ125" s="18">
        <v>0.20894964315350001</v>
      </c>
      <c r="AK125" s="18">
        <v>0.2082767810651</v>
      </c>
      <c r="AL125" s="18">
        <v>0.21179589189190001</v>
      </c>
      <c r="AM125" s="18">
        <v>0.20807989576550001</v>
      </c>
      <c r="AN125" s="18">
        <v>0.19838567539269999</v>
      </c>
      <c r="AO125" s="18">
        <v>0.2039171578947</v>
      </c>
      <c r="AP125" s="18">
        <v>0.20544246153849999</v>
      </c>
      <c r="AQ125" s="18">
        <v>0.2088816357827</v>
      </c>
      <c r="AR125" s="18">
        <v>0.20959149999999999</v>
      </c>
      <c r="AS125" s="18">
        <v>0.21246039097739999</v>
      </c>
      <c r="AT125" s="18">
        <v>0.2126013684211</v>
      </c>
      <c r="AU125" s="18">
        <v>0.2138401702128</v>
      </c>
      <c r="AV125" s="18">
        <v>0.2149598659218</v>
      </c>
      <c r="AW125" s="18">
        <v>0.214030984127</v>
      </c>
      <c r="AX125" s="18">
        <v>0.21587715436239999</v>
      </c>
      <c r="AY125" s="18">
        <v>0.21423836532509999</v>
      </c>
      <c r="AZ125" s="18">
        <v>0.20900236065569999</v>
      </c>
      <c r="BA125" s="18">
        <v>0.2047836147673</v>
      </c>
      <c r="BB125" s="18">
        <v>0.2064510852018</v>
      </c>
      <c r="BC125" s="18">
        <v>0.2066929908257</v>
      </c>
      <c r="BD125" s="18">
        <v>0.2136165748503</v>
      </c>
      <c r="BE125" s="18">
        <v>0.21552595121949999</v>
      </c>
      <c r="BF125" s="220">
        <v>0.21440813223140001</v>
      </c>
      <c r="BG125" s="220">
        <v>0.21171093069310001</v>
      </c>
      <c r="BH125" s="17"/>
      <c r="BI125" s="17"/>
      <c r="BJ125" s="17"/>
      <c r="BK125" s="17"/>
    </row>
    <row r="126" spans="1:63" ht="11.25" hidden="1" outlineLevel="1" x14ac:dyDescent="0.2">
      <c r="A126" s="16" t="s">
        <v>19</v>
      </c>
      <c r="C126" s="18">
        <v>0.2424</v>
      </c>
      <c r="D126" s="18">
        <v>0.2424</v>
      </c>
      <c r="E126" s="18">
        <v>0.2424</v>
      </c>
      <c r="F126" s="18">
        <v>0.24243712871289999</v>
      </c>
      <c r="G126" s="18">
        <v>0.2424</v>
      </c>
      <c r="H126" s="18">
        <v>0.24385631067960001</v>
      </c>
      <c r="I126" s="18">
        <v>0.24968773584910001</v>
      </c>
      <c r="J126" s="18">
        <v>0.24988179611649999</v>
      </c>
      <c r="K126" s="18">
        <v>0.24990000000000001</v>
      </c>
      <c r="L126" s="18">
        <v>0.24990000000000001</v>
      </c>
      <c r="M126" s="18">
        <v>0.24990000000000001</v>
      </c>
      <c r="N126" s="18">
        <v>0.24990000000000001</v>
      </c>
      <c r="O126" s="18">
        <v>0.24990000000000001</v>
      </c>
      <c r="P126" s="18">
        <v>0.24990000000000001</v>
      </c>
      <c r="Q126" s="18">
        <v>0.24990000000000001</v>
      </c>
      <c r="R126" s="18">
        <v>0.24988071979429999</v>
      </c>
      <c r="S126" s="18">
        <v>0.24988747913189999</v>
      </c>
      <c r="T126" s="18">
        <f>IF(ISERROR((('FIA Only'!T26*'FIA Only'!T126)+(Sphere!C26*Sphere!C126))/(Sphere!C26+'FIA Only'!T26)),0,(('FIA Only'!T26*'FIA Only'!T126)+(Sphere!C26*Sphere!C126))/(Sphere!C26+'FIA Only'!T26))</f>
        <v>0.24933886621316304</v>
      </c>
      <c r="U126" s="18">
        <f>IF(ISERROR((('FIA Only'!U26*'FIA Only'!U126)+(Sphere!D26*Sphere!D126))/(Sphere!D26+'FIA Only'!U26)),0,(('FIA Only'!U26*'FIA Only'!U126)+(Sphere!D26*Sphere!D126))/(Sphere!D26+'FIA Only'!U26))</f>
        <v>0.24887846439628483</v>
      </c>
      <c r="V126" s="18">
        <f>IF(ISERROR((('FIA Only'!V26*'FIA Only'!V126)+(Sphere!E26*Sphere!E126))/(Sphere!E26+'FIA Only'!V26)),0,(('FIA Only'!V26*'FIA Only'!V126)+(Sphere!E26*Sphere!E126))/(Sphere!E26+'FIA Only'!V26))</f>
        <v>0.21227048520708283</v>
      </c>
      <c r="W126" s="18">
        <f>IF(ISERROR((('FIA Only'!W26*'FIA Only'!W126)+(Sphere!F26*Sphere!F126))/(Sphere!F26+'FIA Only'!W26)),0,(('FIA Only'!W26*'FIA Only'!W126)+(Sphere!F26*Sphere!F126))/(Sphere!F26+'FIA Only'!W26))</f>
        <v>0.2006072615385</v>
      </c>
      <c r="X126" s="18">
        <f>IF(ISERROR((('FIA Only'!X26*'FIA Only'!X126)+(Sphere!G26*Sphere!G126))/(Sphere!G26+'FIA Only'!X26)),0,(('FIA Only'!X26*'FIA Only'!X126)+(Sphere!G26*Sphere!G126))/(Sphere!G26+'FIA Only'!X26))</f>
        <v>0.1922687214429</v>
      </c>
      <c r="Y126" s="18">
        <v>0.17730170212769999</v>
      </c>
      <c r="Z126" s="18">
        <v>0.17443168078179999</v>
      </c>
      <c r="AA126" s="18">
        <v>0.1701530344828</v>
      </c>
      <c r="AB126" s="18">
        <v>0.1709417358491</v>
      </c>
      <c r="AC126" s="18">
        <v>0.1670673123209</v>
      </c>
      <c r="AD126" s="18">
        <v>0.17261586440679999</v>
      </c>
      <c r="AE126" s="18">
        <v>0.1774375120643</v>
      </c>
      <c r="AF126" s="18">
        <v>0.1713274875445</v>
      </c>
      <c r="AG126" s="18">
        <v>0.17904796887159999</v>
      </c>
      <c r="AH126" s="18">
        <v>0.2034544201681</v>
      </c>
      <c r="AI126" s="18">
        <v>0.2120269050279</v>
      </c>
      <c r="AJ126" s="18">
        <v>0.19555784615380001</v>
      </c>
      <c r="AK126" s="18">
        <v>0.19702151662969999</v>
      </c>
      <c r="AL126" s="18">
        <v>0.19943888372089999</v>
      </c>
      <c r="AM126" s="18">
        <v>0.19657881662589999</v>
      </c>
      <c r="AN126" s="18">
        <v>0.18428294736840001</v>
      </c>
      <c r="AO126" s="18">
        <v>0.1906337297297</v>
      </c>
      <c r="AP126" s="18">
        <v>0.1950274567901</v>
      </c>
      <c r="AQ126" s="18">
        <v>0.1953659565217</v>
      </c>
      <c r="AR126" s="18">
        <v>0.19939281789140001</v>
      </c>
      <c r="AS126" s="18">
        <v>0.19786860176990001</v>
      </c>
      <c r="AT126" s="18">
        <v>0.1975432572944</v>
      </c>
      <c r="AU126" s="18">
        <v>0.2005193846154</v>
      </c>
      <c r="AV126" s="18">
        <v>0.19988024703089999</v>
      </c>
      <c r="AW126" s="18">
        <v>0.1996098823529</v>
      </c>
      <c r="AX126" s="18">
        <v>0.2017402282878</v>
      </c>
      <c r="AY126" s="18">
        <v>0.19951640310079999</v>
      </c>
      <c r="AZ126" s="18">
        <v>0.19122344444440001</v>
      </c>
      <c r="BA126" s="18">
        <v>0.17966009756099999</v>
      </c>
      <c r="BB126" s="18">
        <v>0.1879223486239</v>
      </c>
      <c r="BC126" s="18">
        <v>0.18754956962030001</v>
      </c>
      <c r="BD126" s="18">
        <v>0.19319668292680001</v>
      </c>
      <c r="BE126" s="18">
        <v>0.19461828571430001</v>
      </c>
      <c r="BF126" s="220">
        <v>0.1925303157895</v>
      </c>
      <c r="BG126" s="220">
        <v>0.19691885148509999</v>
      </c>
      <c r="BH126" s="17"/>
      <c r="BI126" s="17"/>
      <c r="BJ126" s="17"/>
      <c r="BK126" s="17"/>
    </row>
    <row r="127" spans="1:63" ht="11.25" hidden="1" outlineLevel="1" x14ac:dyDescent="0.2">
      <c r="A127" s="16" t="s">
        <v>20</v>
      </c>
      <c r="C127" s="18">
        <v>0.2424</v>
      </c>
      <c r="D127" s="18">
        <v>0.2424</v>
      </c>
      <c r="E127" s="18">
        <v>0.2424</v>
      </c>
      <c r="F127" s="18">
        <v>0.2424</v>
      </c>
      <c r="G127" s="18">
        <v>0.2424</v>
      </c>
      <c r="H127" s="18">
        <v>0.24422038834949999</v>
      </c>
      <c r="I127" s="18">
        <v>0.24982524916939999</v>
      </c>
      <c r="J127" s="18">
        <v>0.24990000000000001</v>
      </c>
      <c r="K127" s="18">
        <v>0.24990000000000001</v>
      </c>
      <c r="L127" s="18">
        <v>0.24990000000000001</v>
      </c>
      <c r="M127" s="18">
        <v>0.24990000000000001</v>
      </c>
      <c r="N127" s="18">
        <v>0.24990000000000001</v>
      </c>
      <c r="O127" s="18">
        <v>0.24990000000000001</v>
      </c>
      <c r="P127" s="18">
        <v>0.24990000000000001</v>
      </c>
      <c r="Q127" s="18">
        <v>0.24990000000000001</v>
      </c>
      <c r="R127" s="18">
        <v>0.2498603698811</v>
      </c>
      <c r="S127" s="18">
        <v>0.24990000000000001</v>
      </c>
      <c r="T127" s="18">
        <f>IF(ISERROR((('FIA Only'!T27*'FIA Only'!T127)+(Sphere!C27*Sphere!C127))/(Sphere!C27+'FIA Only'!T27)),0,(('FIA Only'!T27*'FIA Only'!T127)+(Sphere!C27*Sphere!C127))/(Sphere!C27+'FIA Only'!T27))</f>
        <v>0.2495028135592805</v>
      </c>
      <c r="U127" s="18">
        <f>IF(ISERROR((('FIA Only'!U27*'FIA Only'!U127)+(Sphere!D27*Sphere!D127))/(Sphere!D27+'FIA Only'!U27)),0,(('FIA Only'!U27*'FIA Only'!U127)+(Sphere!D27*Sphere!D127))/(Sphere!D27+'FIA Only'!U27))</f>
        <v>0.24728730322580644</v>
      </c>
      <c r="V127" s="18">
        <f>IF(ISERROR((('FIA Only'!V27*'FIA Only'!V127)+(Sphere!E27*Sphere!E127))/(Sphere!E27+'FIA Only'!V27)),0,(('FIA Only'!V27*'FIA Only'!V127)+(Sphere!E27*Sphere!E127))/(Sphere!E27+'FIA Only'!V27))</f>
        <v>0.20809541242937857</v>
      </c>
      <c r="W127" s="18">
        <f>IF(ISERROR((('FIA Only'!W27*'FIA Only'!W127)+(Sphere!F27*Sphere!F127))/(Sphere!F27+'FIA Only'!W27)),0,(('FIA Only'!W27*'FIA Only'!W127)+(Sphere!F27*Sphere!F127))/(Sphere!F27+'FIA Only'!W27))</f>
        <v>0.19349011876479999</v>
      </c>
      <c r="X127" s="18">
        <f>IF(ISERROR((('FIA Only'!X27*'FIA Only'!X127)+(Sphere!G27*Sphere!G127))/(Sphere!G27+'FIA Only'!X27)),0,(('FIA Only'!X27*'FIA Only'!X127)+(Sphere!G27*Sphere!G127))/(Sphere!G27+'FIA Only'!X27))</f>
        <v>0.1879211752212</v>
      </c>
      <c r="Y127" s="18">
        <v>0.16818016494849999</v>
      </c>
      <c r="Z127" s="18">
        <v>0.1596808166667</v>
      </c>
      <c r="AA127" s="18">
        <v>0.15816386956520001</v>
      </c>
      <c r="AB127" s="18">
        <v>0.15992477223429999</v>
      </c>
      <c r="AC127" s="18">
        <v>0.15460116535429999</v>
      </c>
      <c r="AD127" s="18">
        <v>0.16417022319470001</v>
      </c>
      <c r="AE127" s="18">
        <v>0.16338647393360001</v>
      </c>
      <c r="AF127" s="18">
        <v>0.16438362337660001</v>
      </c>
      <c r="AG127" s="18">
        <v>0.16721214678900001</v>
      </c>
      <c r="AH127" s="18">
        <v>0.19480994736839999</v>
      </c>
      <c r="AI127" s="18">
        <v>0.1989430879479</v>
      </c>
      <c r="AJ127" s="18">
        <v>0.1877942229846</v>
      </c>
      <c r="AK127" s="18">
        <v>0.18835330417500001</v>
      </c>
      <c r="AL127" s="18">
        <v>0.19392247575060001</v>
      </c>
      <c r="AM127" s="18">
        <v>0.19006322551249999</v>
      </c>
      <c r="AN127" s="18">
        <v>0.17828554385959999</v>
      </c>
      <c r="AO127" s="18">
        <v>0.18188857286429999</v>
      </c>
      <c r="AP127" s="18">
        <v>0.1851830486486</v>
      </c>
      <c r="AQ127" s="18">
        <v>0.18510490780139999</v>
      </c>
      <c r="AR127" s="18">
        <v>0.186233787234</v>
      </c>
      <c r="AS127" s="18">
        <v>0.189366915601</v>
      </c>
      <c r="AT127" s="18">
        <v>0.18697524010550001</v>
      </c>
      <c r="AU127" s="18">
        <v>0.18963176769510001</v>
      </c>
      <c r="AV127" s="18">
        <v>0.1908484444444</v>
      </c>
      <c r="AW127" s="18">
        <v>0.1914191515152</v>
      </c>
      <c r="AX127" s="18">
        <v>0.19115399999999999</v>
      </c>
      <c r="AY127" s="18">
        <v>0.19190877326969999</v>
      </c>
      <c r="AZ127" s="18">
        <v>0.1805413626374</v>
      </c>
      <c r="BA127" s="18">
        <v>0.16848092307689999</v>
      </c>
      <c r="BB127" s="18">
        <v>0.1767758801997</v>
      </c>
      <c r="BC127" s="18">
        <v>0.1777886153846</v>
      </c>
      <c r="BD127" s="18">
        <v>0.1792012972973</v>
      </c>
      <c r="BE127" s="18">
        <v>0.186075875</v>
      </c>
      <c r="BF127" s="220">
        <v>0.1844144438642</v>
      </c>
      <c r="BG127" s="220">
        <v>0.17953747921230001</v>
      </c>
      <c r="BH127" s="17"/>
      <c r="BI127" s="17"/>
      <c r="BJ127" s="17"/>
      <c r="BK127" s="17"/>
    </row>
    <row r="128" spans="1:63" ht="11.25" hidden="1" outlineLevel="1" x14ac:dyDescent="0.2">
      <c r="A128" s="16" t="s">
        <v>21</v>
      </c>
      <c r="C128" s="18">
        <v>0.2424</v>
      </c>
      <c r="D128" s="18">
        <v>0.2424</v>
      </c>
      <c r="E128" s="18">
        <v>0.2424</v>
      </c>
      <c r="F128" s="18">
        <v>0.2424</v>
      </c>
      <c r="G128" s="18">
        <v>0.2424</v>
      </c>
      <c r="H128" s="18">
        <v>0.2440911764706</v>
      </c>
      <c r="I128" s="18">
        <v>0.24972899022799999</v>
      </c>
      <c r="J128" s="18">
        <v>0.24990000000000001</v>
      </c>
      <c r="K128" s="18">
        <v>0.24990000000000001</v>
      </c>
      <c r="L128" s="18">
        <v>0.24990000000000001</v>
      </c>
      <c r="M128" s="18">
        <v>0.24990000000000001</v>
      </c>
      <c r="N128" s="18">
        <v>0.24990000000000001</v>
      </c>
      <c r="O128" s="18">
        <v>0.24990000000000001</v>
      </c>
      <c r="P128" s="18">
        <v>0.24990000000000001</v>
      </c>
      <c r="Q128" s="18">
        <v>0.24990000000000001</v>
      </c>
      <c r="R128" s="18">
        <v>0.24989047013980001</v>
      </c>
      <c r="S128" s="18">
        <v>0.2498887892377</v>
      </c>
      <c r="T128" s="18">
        <f>IF(ISERROR((('FIA Only'!T28*'FIA Only'!T128)+(Sphere!C28*Sphere!C128))/(Sphere!C28+'FIA Only'!T28)),0,(('FIA Only'!T28*'FIA Only'!T128)+(Sphere!C28*Sphere!C128))/(Sphere!C28+'FIA Only'!T28))</f>
        <v>0.24949331019518395</v>
      </c>
      <c r="U128" s="18">
        <f>IF(ISERROR((('FIA Only'!U28*'FIA Only'!U128)+(Sphere!D28*Sphere!D128))/(Sphere!D28+'FIA Only'!U28)),0,(('FIA Only'!U28*'FIA Only'!U128)+(Sphere!D28*Sphere!D128))/(Sphere!D28+'FIA Only'!U28))</f>
        <v>0.24815820645161324</v>
      </c>
      <c r="V128" s="18">
        <f>IF(ISERROR((('FIA Only'!V28*'FIA Only'!V128)+(Sphere!E28*Sphere!E128))/(Sphere!E28+'FIA Only'!V28)),0,(('FIA Only'!V28*'FIA Only'!V128)+(Sphere!E28*Sphere!E128))/(Sphere!E28+'FIA Only'!V28))</f>
        <v>0.19582305747126441</v>
      </c>
      <c r="W128" s="18">
        <f>IF(ISERROR((('FIA Only'!W28*'FIA Only'!W128)+(Sphere!F28*Sphere!F128))/(Sphere!F28+'FIA Only'!W28)),0,(('FIA Only'!W28*'FIA Only'!W128)+(Sphere!F28*Sphere!F128))/(Sphere!F28+'FIA Only'!W28))</f>
        <v>0.18574080930230003</v>
      </c>
      <c r="X128" s="18">
        <f>IF(ISERROR((('FIA Only'!X28*'FIA Only'!X128)+(Sphere!G28*Sphere!G128))/(Sphere!G28+'FIA Only'!X28)),0,(('FIA Only'!X28*'FIA Only'!X128)+(Sphere!G28*Sphere!G128))/(Sphere!G28+'FIA Only'!X28))</f>
        <v>0.17288363200000001</v>
      </c>
      <c r="Y128" s="18">
        <v>0.156584083682</v>
      </c>
      <c r="Z128" s="18">
        <v>0.1537586578947</v>
      </c>
      <c r="AA128" s="18">
        <v>0.1516291677419</v>
      </c>
      <c r="AB128" s="18">
        <v>0.1529705966387</v>
      </c>
      <c r="AC128" s="18">
        <v>0.15071413513510001</v>
      </c>
      <c r="AD128" s="18">
        <v>0.1520331926978</v>
      </c>
      <c r="AE128" s="18">
        <v>0.1606106181818</v>
      </c>
      <c r="AF128" s="18">
        <v>0.1556745671642</v>
      </c>
      <c r="AG128" s="18">
        <v>0.15830442276420001</v>
      </c>
      <c r="AH128" s="18">
        <v>0.18998757859529999</v>
      </c>
      <c r="AI128" s="18">
        <v>0.1916315280899</v>
      </c>
      <c r="AJ128" s="18">
        <v>0.1812020769231</v>
      </c>
      <c r="AK128" s="18">
        <v>0.18199980838320001</v>
      </c>
      <c r="AL128" s="18">
        <v>0.18227810071940001</v>
      </c>
      <c r="AM128" s="18">
        <v>0.18361006993010001</v>
      </c>
      <c r="AN128" s="18">
        <v>0.1810725565863</v>
      </c>
      <c r="AO128" s="18">
        <v>0.18040594520549999</v>
      </c>
      <c r="AP128" s="18">
        <v>0.17885579396090001</v>
      </c>
      <c r="AQ128" s="18">
        <v>0.17647360498959999</v>
      </c>
      <c r="AR128" s="18">
        <v>0.17865400000000001</v>
      </c>
      <c r="AS128" s="18">
        <v>0.1793634594595</v>
      </c>
      <c r="AT128" s="18">
        <v>0.1790820821918</v>
      </c>
      <c r="AU128" s="18">
        <v>0.1811855884477</v>
      </c>
      <c r="AV128" s="18">
        <v>0.1781778095238</v>
      </c>
      <c r="AW128" s="18">
        <v>0.18048670676690001</v>
      </c>
      <c r="AX128" s="18">
        <v>0.17943230188680001</v>
      </c>
      <c r="AY128" s="18">
        <v>0.1829863529412</v>
      </c>
      <c r="AZ128" s="18">
        <v>0.1708356770186</v>
      </c>
      <c r="BA128" s="18">
        <v>0.1621380425532</v>
      </c>
      <c r="BB128" s="18">
        <v>0.1680951262799</v>
      </c>
      <c r="BC128" s="18">
        <v>0.1665855144766</v>
      </c>
      <c r="BD128" s="18">
        <v>0.1717413493976</v>
      </c>
      <c r="BE128" s="18">
        <v>0.1740520446927</v>
      </c>
      <c r="BF128" s="220">
        <v>0.1711371536388</v>
      </c>
      <c r="BG128" s="220">
        <v>0.17287066666670001</v>
      </c>
      <c r="BH128" s="17"/>
      <c r="BI128" s="17"/>
      <c r="BJ128" s="17"/>
      <c r="BK128" s="17"/>
    </row>
    <row r="129" spans="1:63" ht="11.25" hidden="1" outlineLevel="1" x14ac:dyDescent="0.2">
      <c r="A129" s="16" t="s">
        <v>22</v>
      </c>
      <c r="C129" s="18">
        <v>0.2424</v>
      </c>
      <c r="D129" s="18">
        <v>0.2424</v>
      </c>
      <c r="E129" s="18">
        <v>0.2424</v>
      </c>
      <c r="F129" s="18">
        <v>0.2424</v>
      </c>
      <c r="G129" s="18">
        <v>0.2424</v>
      </c>
      <c r="H129" s="18">
        <v>0.24402162162159999</v>
      </c>
      <c r="I129" s="18">
        <v>0.24970659025790001</v>
      </c>
      <c r="J129" s="18">
        <v>0.24990000000000001</v>
      </c>
      <c r="K129" s="18">
        <v>0.24990000000000001</v>
      </c>
      <c r="L129" s="18">
        <v>0.24990000000000001</v>
      </c>
      <c r="M129" s="18">
        <v>0.24990000000000001</v>
      </c>
      <c r="N129" s="18">
        <v>0.24990000000000001</v>
      </c>
      <c r="O129" s="18">
        <v>0.24990000000000001</v>
      </c>
      <c r="P129" s="18">
        <v>0.24990000000000001</v>
      </c>
      <c r="Q129" s="18">
        <v>0.24990000000000001</v>
      </c>
      <c r="R129" s="18">
        <v>0.24987682801239999</v>
      </c>
      <c r="S129" s="18">
        <v>0.24988937677049999</v>
      </c>
      <c r="T129" s="18">
        <f>IF(ISERROR((('FIA Only'!T29*'FIA Only'!T129)+(Sphere!C29*Sphere!C129))/(Sphere!C29+'FIA Only'!T29)),0,(('FIA Only'!T29*'FIA Only'!T129)+(Sphere!C29*Sphere!C129))/(Sphere!C29+'FIA Only'!T29))</f>
        <v>0.2493880442804893</v>
      </c>
      <c r="U129" s="18">
        <f>IF(ISERROR((('FIA Only'!U29*'FIA Only'!U129)+(Sphere!D29*Sphere!D129))/(Sphere!D29+'FIA Only'!U29)),0,(('FIA Only'!U29*'FIA Only'!U129)+(Sphere!D29*Sphere!D129))/(Sphere!D29+'FIA Only'!U29))</f>
        <v>0.24802511458333462</v>
      </c>
      <c r="V129" s="18">
        <f>IF(ISERROR((('FIA Only'!V29*'FIA Only'!V129)+(Sphere!E29*Sphere!E129))/(Sphere!E29+'FIA Only'!V29)),0,(('FIA Only'!V29*'FIA Only'!V129)+(Sphere!E29*Sphere!E129))/(Sphere!E29+'FIA Only'!V29))</f>
        <v>0.19233378604648976</v>
      </c>
      <c r="W129" s="18">
        <f>IF(ISERROR((('FIA Only'!W29*'FIA Only'!W129)+(Sphere!F29*Sphere!F129))/(Sphere!F29+'FIA Only'!W29)),0,(('FIA Only'!W29*'FIA Only'!W129)+(Sphere!F29*Sphere!F129))/(Sphere!F29+'FIA Only'!W29))</f>
        <v>0.17649955319150001</v>
      </c>
      <c r="X129" s="18">
        <f>IF(ISERROR((('FIA Only'!X29*'FIA Only'!X129)+(Sphere!G29*Sphere!G129))/(Sphere!G29+'FIA Only'!X29)),0,(('FIA Only'!X29*'FIA Only'!X129)+(Sphere!G29*Sphere!G129))/(Sphere!G29+'FIA Only'!X29))</f>
        <v>0.16328083934429999</v>
      </c>
      <c r="Y129" s="18">
        <v>0.14740063625149999</v>
      </c>
      <c r="Z129" s="18">
        <v>0.143015053961</v>
      </c>
      <c r="AA129" s="18">
        <v>0.1399926149936</v>
      </c>
      <c r="AB129" s="18">
        <v>0.14005128413279999</v>
      </c>
      <c r="AC129" s="18">
        <v>0.13806304364329999</v>
      </c>
      <c r="AD129" s="18">
        <v>0.14448300970870001</v>
      </c>
      <c r="AE129" s="18">
        <v>0.15066837181410001</v>
      </c>
      <c r="AF129" s="18">
        <v>0.14676020045560001</v>
      </c>
      <c r="AG129" s="18">
        <v>0.15015066666669999</v>
      </c>
      <c r="AH129" s="18">
        <v>0.17282066129029999</v>
      </c>
      <c r="AI129" s="18">
        <v>0.17574341605839999</v>
      </c>
      <c r="AJ129" s="18">
        <v>0.171980433121</v>
      </c>
      <c r="AK129" s="18">
        <v>0.17234046636770001</v>
      </c>
      <c r="AL129" s="18">
        <v>0.1776312727273</v>
      </c>
      <c r="AM129" s="18">
        <v>0.17889289705879999</v>
      </c>
      <c r="AN129" s="18">
        <v>0.16946151658770001</v>
      </c>
      <c r="AO129" s="18">
        <v>0.1710291324864</v>
      </c>
      <c r="AP129" s="18">
        <v>0.16685597097239999</v>
      </c>
      <c r="AQ129" s="18">
        <v>0.17146820111729999</v>
      </c>
      <c r="AR129" s="18">
        <v>0.17171815929199999</v>
      </c>
      <c r="AS129" s="18">
        <v>0.17354585110660001</v>
      </c>
      <c r="AT129" s="18">
        <v>0.174484</v>
      </c>
      <c r="AU129" s="18">
        <v>0.17434844444440001</v>
      </c>
      <c r="AV129" s="18">
        <v>0.17448111442790001</v>
      </c>
      <c r="AW129" s="18">
        <v>0.17301875409840001</v>
      </c>
      <c r="AX129" s="18">
        <v>0.17388338144330001</v>
      </c>
      <c r="AY129" s="18">
        <v>0.17422730827069999</v>
      </c>
      <c r="AZ129" s="18">
        <v>0.1654910445344</v>
      </c>
      <c r="BA129" s="18">
        <v>0.15770887804879999</v>
      </c>
      <c r="BB129" s="18">
        <v>0.16081059340660001</v>
      </c>
      <c r="BC129" s="18">
        <v>0.16191892537309999</v>
      </c>
      <c r="BD129" s="18">
        <v>0.16441177202070001</v>
      </c>
      <c r="BE129" s="18">
        <v>0.1653482970822</v>
      </c>
      <c r="BF129" s="220">
        <v>0.1691645633803</v>
      </c>
      <c r="BG129" s="220">
        <v>0.1709192838428</v>
      </c>
      <c r="BH129" s="17"/>
      <c r="BI129" s="17"/>
      <c r="BJ129" s="17"/>
      <c r="BK129" s="17"/>
    </row>
    <row r="130" spans="1:63" ht="11.25" hidden="1" outlineLevel="1" x14ac:dyDescent="0.2">
      <c r="A130" s="16" t="s">
        <v>23</v>
      </c>
      <c r="C130" s="18">
        <v>0.2424</v>
      </c>
      <c r="D130" s="18">
        <v>0.2424</v>
      </c>
      <c r="E130" s="18">
        <v>0.2424</v>
      </c>
      <c r="F130" s="18">
        <v>0.2424</v>
      </c>
      <c r="G130" s="18">
        <v>0.2424</v>
      </c>
      <c r="H130" s="18">
        <v>0.24388648648649999</v>
      </c>
      <c r="I130" s="18">
        <v>0.24968515625000001</v>
      </c>
      <c r="J130" s="18">
        <v>0.24990000000000001</v>
      </c>
      <c r="K130" s="18">
        <v>0.24990000000000001</v>
      </c>
      <c r="L130" s="18">
        <v>0.24990000000000001</v>
      </c>
      <c r="M130" s="18">
        <v>0.24990000000000001</v>
      </c>
      <c r="N130" s="18">
        <v>0.24990000000000001</v>
      </c>
      <c r="O130" s="18">
        <v>0.24990000000000001</v>
      </c>
      <c r="P130" s="18">
        <v>0.24990000000000001</v>
      </c>
      <c r="Q130" s="18">
        <v>0.24990000000000001</v>
      </c>
      <c r="R130" s="18">
        <v>0.2498861751152</v>
      </c>
      <c r="S130" s="18">
        <v>0.24990000000000001</v>
      </c>
      <c r="T130" s="18">
        <f>IF(ISERROR((('FIA Only'!T30*'FIA Only'!T130)+(Sphere!C30*Sphere!C130))/(Sphere!C30+'FIA Only'!T30)),0,(('FIA Only'!T30*'FIA Only'!T130)+(Sphere!C30*Sphere!C130))/(Sphere!C30+'FIA Only'!T30))</f>
        <v>0.24976957913040609</v>
      </c>
      <c r="U130" s="18">
        <f>IF(ISERROR((('FIA Only'!U30*'FIA Only'!U130)+(Sphere!D30*Sphere!D130))/(Sphere!D30+'FIA Only'!U30)),0,(('FIA Only'!U30*'FIA Only'!U130)+(Sphere!D30*Sphere!D130))/(Sphere!D30+'FIA Only'!U30))</f>
        <v>0.24841305172413836</v>
      </c>
      <c r="V130" s="18">
        <f>IF(ISERROR((('FIA Only'!V30*'FIA Only'!V130)+(Sphere!E30*Sphere!E130))/(Sphere!E30+'FIA Only'!V30)),0,(('FIA Only'!V30*'FIA Only'!V130)+(Sphere!E30*Sphere!E130))/(Sphere!E30+'FIA Only'!V30))</f>
        <v>0.19086441281136476</v>
      </c>
      <c r="W130" s="18">
        <f>IF(ISERROR((('FIA Only'!W30*'FIA Only'!W130)+(Sphere!F30*Sphere!F130))/(Sphere!F30+'FIA Only'!W30)),0,(('FIA Only'!W30*'FIA Only'!W130)+(Sphere!F30*Sphere!F130))/(Sphere!F30+'FIA Only'!W30))</f>
        <v>0.17282331612900001</v>
      </c>
      <c r="X130" s="18">
        <f>IF(ISERROR((('FIA Only'!X30*'FIA Only'!X130)+(Sphere!G30*Sphere!G130))/(Sphere!G30+'FIA Only'!X30)),0,(('FIA Only'!X30*'FIA Only'!X130)+(Sphere!G30*Sphere!G130))/(Sphere!G30+'FIA Only'!X30))</f>
        <v>0.157514441989</v>
      </c>
      <c r="Y130" s="18">
        <v>0.1479837022654</v>
      </c>
      <c r="Z130" s="18">
        <v>0.14285449785410001</v>
      </c>
      <c r="AA130" s="18">
        <v>0.13924657746479999</v>
      </c>
      <c r="AB130" s="18">
        <v>0.1401860626959</v>
      </c>
      <c r="AC130" s="18">
        <v>0.13734021052629999</v>
      </c>
      <c r="AD130" s="18">
        <v>0.14436971908759999</v>
      </c>
      <c r="AE130" s="18">
        <v>0.1489804864865</v>
      </c>
      <c r="AF130" s="18">
        <v>0.14267796013289999</v>
      </c>
      <c r="AG130" s="18">
        <v>0.14677653281850001</v>
      </c>
      <c r="AH130" s="18">
        <v>0.17109006311210001</v>
      </c>
      <c r="AI130" s="18">
        <v>0.17282105498600001</v>
      </c>
      <c r="AJ130" s="18">
        <v>0.17190847480400001</v>
      </c>
      <c r="AK130" s="18">
        <v>0.1719381394026</v>
      </c>
      <c r="AL130" s="18">
        <v>0.17799370099670001</v>
      </c>
      <c r="AM130" s="18">
        <v>0.17608609584660001</v>
      </c>
      <c r="AN130" s="18">
        <v>0.1726648665786</v>
      </c>
      <c r="AO130" s="18">
        <v>0.1701552962298</v>
      </c>
      <c r="AP130" s="18">
        <v>0.1688249385194</v>
      </c>
      <c r="AQ130" s="18">
        <v>0.17233257142860001</v>
      </c>
      <c r="AR130" s="18">
        <v>0.17573893282149999</v>
      </c>
      <c r="AS130" s="18">
        <v>0.1709714157303</v>
      </c>
      <c r="AT130" s="18">
        <v>0.1729174357006</v>
      </c>
      <c r="AU130" s="18">
        <v>0.17193630148049999</v>
      </c>
      <c r="AV130" s="18">
        <v>0.17304766998580001</v>
      </c>
      <c r="AW130" s="18">
        <v>0.16991864128840001</v>
      </c>
      <c r="AX130" s="18">
        <v>0.17291670417419999</v>
      </c>
      <c r="AY130" s="18">
        <v>0.1723782268041</v>
      </c>
      <c r="AZ130" s="18">
        <v>0.16375816666670001</v>
      </c>
      <c r="BA130" s="18">
        <v>0.1572422045929</v>
      </c>
      <c r="BB130" s="18">
        <v>0.1606201803714</v>
      </c>
      <c r="BC130" s="18">
        <v>0.15935308180300001</v>
      </c>
      <c r="BD130" s="18">
        <v>0.1598317108434</v>
      </c>
      <c r="BE130" s="18">
        <v>0.16390025935159999</v>
      </c>
      <c r="BF130" s="220">
        <v>0.1679098823529</v>
      </c>
      <c r="BG130" s="220">
        <v>0.16874450880629999</v>
      </c>
      <c r="BH130" s="17"/>
      <c r="BI130" s="17"/>
      <c r="BJ130" s="17"/>
      <c r="BK130" s="17"/>
    </row>
    <row r="131" spans="1:63" ht="11.25" hidden="1" outlineLevel="1" x14ac:dyDescent="0.2">
      <c r="A131" s="16" t="s">
        <v>24</v>
      </c>
      <c r="C131" s="18">
        <v>0</v>
      </c>
      <c r="D131" s="18">
        <v>0.2424</v>
      </c>
      <c r="E131" s="18">
        <v>0.2424</v>
      </c>
      <c r="F131" s="18">
        <v>0.2424</v>
      </c>
      <c r="G131" s="18">
        <v>0.2424</v>
      </c>
      <c r="H131" s="18">
        <v>0.24356580310879999</v>
      </c>
      <c r="I131" s="18">
        <v>0.2497034934498</v>
      </c>
      <c r="J131" s="18">
        <v>0.24990000000000001</v>
      </c>
      <c r="K131" s="18">
        <v>0.24990000000000001</v>
      </c>
      <c r="L131" s="18">
        <v>0.24990000000000001</v>
      </c>
      <c r="M131" s="18">
        <v>0.24990000000000001</v>
      </c>
      <c r="N131" s="18">
        <v>0.24990000000000001</v>
      </c>
      <c r="O131" s="18">
        <v>0.24990000000000001</v>
      </c>
      <c r="P131" s="18">
        <v>0.24990000000000001</v>
      </c>
      <c r="Q131" s="18">
        <v>0.24990000000000001</v>
      </c>
      <c r="R131" s="18">
        <v>0.24990000000000001</v>
      </c>
      <c r="S131" s="18">
        <v>0.24990000000000001</v>
      </c>
      <c r="T131" s="18">
        <f>IF(ISERROR((('FIA Only'!T31*'FIA Only'!T131)+(Sphere!C31*Sphere!C131))/(Sphere!C31+'FIA Only'!T31)),0,(('FIA Only'!T31*'FIA Only'!T131)+(Sphere!C31*Sphere!C131))/(Sphere!C31+'FIA Only'!T31))</f>
        <v>0.24950979894180952</v>
      </c>
      <c r="U131" s="18">
        <f>IF(ISERROR((('FIA Only'!U31*'FIA Only'!U131)+(Sphere!D31*Sphere!D131))/(Sphere!D31+'FIA Only'!U31)),0,(('FIA Only'!U31*'FIA Only'!U131)+(Sphere!D31*Sphere!D131))/(Sphere!D31+'FIA Only'!U31))</f>
        <v>0.24726278388278389</v>
      </c>
      <c r="V131" s="18">
        <f>IF(ISERROR((('FIA Only'!V31*'FIA Only'!V131)+(Sphere!E31*Sphere!E131))/(Sphere!E31+'FIA Only'!V31)),0,(('FIA Only'!V31*'FIA Only'!V131)+(Sphere!E31*Sphere!E131))/(Sphere!E31+'FIA Only'!V31))</f>
        <v>0.16921884931509729</v>
      </c>
      <c r="W131" s="18">
        <f>IF(ISERROR((('FIA Only'!W31*'FIA Only'!W131)+(Sphere!F31*Sphere!F131))/(Sphere!F31+'FIA Only'!W31)),0,(('FIA Only'!W31*'FIA Only'!W131)+(Sphere!F31*Sphere!F131))/(Sphere!F31+'FIA Only'!W31))</f>
        <v>0.16497208767127644</v>
      </c>
      <c r="X131" s="18">
        <f>IF(ISERROR((('FIA Only'!X31*'FIA Only'!X131)+(Sphere!G31*Sphere!G131))/(Sphere!G31+'FIA Only'!X31)),0,(('FIA Only'!X31*'FIA Only'!X131)+(Sphere!G31*Sphere!G131))/(Sphere!G31+'FIA Only'!X31))</f>
        <v>0.1509356363636</v>
      </c>
      <c r="Y131" s="18">
        <v>0.13776214525139999</v>
      </c>
      <c r="Z131" s="18">
        <v>0.13503514473680001</v>
      </c>
      <c r="AA131" s="18">
        <v>0.13243694433780001</v>
      </c>
      <c r="AB131" s="18">
        <v>0.1353581231672</v>
      </c>
      <c r="AC131" s="18">
        <v>0.13369112806540001</v>
      </c>
      <c r="AD131" s="18">
        <v>0.1351079483871</v>
      </c>
      <c r="AE131" s="18">
        <v>0.13990371270720001</v>
      </c>
      <c r="AF131" s="18">
        <v>0.1363561452514</v>
      </c>
      <c r="AG131" s="18">
        <v>0.13781564835160001</v>
      </c>
      <c r="AH131" s="18">
        <v>0.16605251813470001</v>
      </c>
      <c r="AI131" s="18">
        <v>0.1707509055375</v>
      </c>
      <c r="AJ131" s="18">
        <v>0.16316355734410001</v>
      </c>
      <c r="AK131" s="18">
        <v>0.1638456058394</v>
      </c>
      <c r="AL131" s="18">
        <v>0.17319741317369999</v>
      </c>
      <c r="AM131" s="18">
        <v>0.1716234920635</v>
      </c>
      <c r="AN131" s="18">
        <v>0.16641068493149999</v>
      </c>
      <c r="AO131" s="18">
        <v>0.16792493931399999</v>
      </c>
      <c r="AP131" s="18">
        <v>0.16427361344540001</v>
      </c>
      <c r="AQ131" s="18">
        <v>0.16025179130430001</v>
      </c>
      <c r="AR131" s="18">
        <v>0.16549223529410001</v>
      </c>
      <c r="AS131" s="18">
        <v>0.1588724813754</v>
      </c>
      <c r="AT131" s="18">
        <v>0.1596627131367</v>
      </c>
      <c r="AU131" s="18">
        <v>0.158797442623</v>
      </c>
      <c r="AV131" s="18">
        <v>0.16198192207789999</v>
      </c>
      <c r="AW131" s="18">
        <v>0.157807930131</v>
      </c>
      <c r="AX131" s="18">
        <v>0.15812275000000001</v>
      </c>
      <c r="AY131" s="18">
        <v>0.15846738028169999</v>
      </c>
      <c r="AZ131" s="18">
        <v>0.15296251063829999</v>
      </c>
      <c r="BA131" s="18">
        <v>0.14433306574390001</v>
      </c>
      <c r="BB131" s="18">
        <v>0.14824794904460001</v>
      </c>
      <c r="BC131" s="18">
        <v>0.14867645508980001</v>
      </c>
      <c r="BD131" s="18">
        <v>0.1446732307692</v>
      </c>
      <c r="BE131" s="18">
        <v>0.14822431250000001</v>
      </c>
      <c r="BF131" s="220">
        <v>0.15537602797200001</v>
      </c>
      <c r="BG131" s="220">
        <v>0.1557474650456</v>
      </c>
      <c r="BH131" s="17"/>
      <c r="BI131" s="17"/>
      <c r="BJ131" s="17"/>
      <c r="BK131" s="17"/>
    </row>
    <row r="132" spans="1:63" ht="11.25" hidden="1" outlineLevel="1" x14ac:dyDescent="0.2">
      <c r="A132" s="36" t="s">
        <v>795</v>
      </c>
      <c r="C132" s="18">
        <v>0</v>
      </c>
      <c r="D132" s="18">
        <v>0.2424</v>
      </c>
      <c r="E132" s="18">
        <v>0.2424</v>
      </c>
      <c r="F132" s="18">
        <v>0.2424</v>
      </c>
      <c r="G132" s="18">
        <v>0.2424</v>
      </c>
      <c r="H132" s="18">
        <v>0.24361323529410001</v>
      </c>
      <c r="I132" s="18">
        <v>0.24956911764709999</v>
      </c>
      <c r="J132" s="18">
        <v>0.24990000000000001</v>
      </c>
      <c r="K132" s="18">
        <v>0.24990000000000001</v>
      </c>
      <c r="L132" s="18">
        <v>0.24990000000000001</v>
      </c>
      <c r="M132" s="18">
        <v>0.24990000000000001</v>
      </c>
      <c r="N132" s="18">
        <v>0.24990000000000001</v>
      </c>
      <c r="O132" s="18">
        <v>0.24990000000000001</v>
      </c>
      <c r="P132" s="18">
        <v>0.24990000000000001</v>
      </c>
      <c r="Q132" s="18">
        <v>0.24990000000000001</v>
      </c>
      <c r="R132" s="18">
        <v>0.24990000000000001</v>
      </c>
      <c r="S132" s="18">
        <v>0.24990000000000001</v>
      </c>
      <c r="T132" s="18">
        <f>IF(ISERROR((('FIA Only'!T32*'FIA Only'!T132)+(Sphere!C32*Sphere!C132))/(Sphere!C32+'FIA Only'!T32)),0,(('FIA Only'!T32*'FIA Only'!T132)+(Sphere!C32*Sphere!C132))/(Sphere!C32+'FIA Only'!T32))</f>
        <v>0.24990003252032522</v>
      </c>
      <c r="U132" s="18">
        <f>IF(ISERROR((('FIA Only'!U32*'FIA Only'!U132)+(Sphere!D32*Sphere!D132))/(Sphere!D32+'FIA Only'!U32)),0,(('FIA Only'!U32*'FIA Only'!U132)+(Sphere!D32*Sphere!D132))/(Sphere!D32+'FIA Only'!U32))</f>
        <v>0.24990000000000004</v>
      </c>
      <c r="V132" s="18">
        <f>IF(ISERROR((('FIA Only'!V32*'FIA Only'!V132)+(Sphere!E32*Sphere!E132))/(Sphere!E32+'FIA Only'!V32)),0,(('FIA Only'!V32*'FIA Only'!V132)+(Sphere!E32*Sphere!E132))/(Sphere!E32+'FIA Only'!V32))</f>
        <v>0.16138533333329999</v>
      </c>
      <c r="W132" s="18">
        <f>IF(ISERROR((('FIA Only'!W32*'FIA Only'!W132)+(Sphere!F32*Sphere!F132))/(Sphere!F32+'FIA Only'!W32)),0,(('FIA Only'!W32*'FIA Only'!W132)+(Sphere!F32*Sphere!F132))/(Sphere!F32+'FIA Only'!W32))</f>
        <v>0.1736685647059</v>
      </c>
      <c r="X132" s="18">
        <f>IF(ISERROR((('FIA Only'!X32*'FIA Only'!X132)+(Sphere!G32*Sphere!G132))/(Sphere!G32+'FIA Only'!X32)),0,(('FIA Only'!X32*'FIA Only'!X132)+(Sphere!G32*Sphere!G132))/(Sphere!G32+'FIA Only'!X32))</f>
        <v>0.1521988196721</v>
      </c>
      <c r="Y132" s="18">
        <v>0.13783932903230001</v>
      </c>
      <c r="Z132" s="18">
        <v>0.1375508877005</v>
      </c>
      <c r="AA132" s="18">
        <v>0.13468354716979999</v>
      </c>
      <c r="AB132" s="18">
        <v>0.13397339534880001</v>
      </c>
      <c r="AC132" s="18">
        <v>0.13357040000000001</v>
      </c>
      <c r="AD132" s="18">
        <v>0.13566145454549999</v>
      </c>
      <c r="AE132" s="18">
        <v>0.13552883333329999</v>
      </c>
      <c r="AF132" s="18">
        <v>0.13192757142860001</v>
      </c>
      <c r="AG132" s="18">
        <v>0.1384751428571</v>
      </c>
      <c r="AH132" s="18">
        <v>0.1542392369942</v>
      </c>
      <c r="AI132" s="18">
        <v>0.1583956201117</v>
      </c>
      <c r="AJ132" s="18">
        <v>0.1530764137931</v>
      </c>
      <c r="AK132" s="18">
        <v>0.15390400000000001</v>
      </c>
      <c r="AL132" s="18">
        <v>0.1520092631579</v>
      </c>
      <c r="AM132" s="18">
        <v>0.1538489541284</v>
      </c>
      <c r="AN132" s="18">
        <v>0.15427890624999999</v>
      </c>
      <c r="AO132" s="18">
        <v>0.1549039622642</v>
      </c>
      <c r="AP132" s="18">
        <v>0.14848600000000001</v>
      </c>
      <c r="AQ132" s="18">
        <v>0.14681985046730001</v>
      </c>
      <c r="AR132" s="18">
        <v>0.15069945454549999</v>
      </c>
      <c r="AS132" s="18">
        <v>0.14958141935479999</v>
      </c>
      <c r="AT132" s="18">
        <v>0.1514191515152</v>
      </c>
      <c r="AU132" s="18">
        <v>0.1484754285714</v>
      </c>
      <c r="AV132" s="18">
        <v>0.1501365581395</v>
      </c>
      <c r="AW132" s="18">
        <v>0.1483089079755</v>
      </c>
      <c r="AX132" s="18">
        <v>0.1487412093023</v>
      </c>
      <c r="AY132" s="18">
        <v>0.14727242105259999</v>
      </c>
      <c r="AZ132" s="18">
        <v>0.14624328571430001</v>
      </c>
      <c r="BA132" s="18">
        <v>0.14416325925929999</v>
      </c>
      <c r="BB132" s="18">
        <v>0.14651557024789999</v>
      </c>
      <c r="BC132" s="18">
        <v>0.1450202790698</v>
      </c>
      <c r="BD132" s="18">
        <v>0.14354036363639999</v>
      </c>
      <c r="BE132" s="18">
        <v>0.14668971428569999</v>
      </c>
      <c r="BF132" s="220">
        <v>0.14720919480520001</v>
      </c>
      <c r="BG132" s="220">
        <v>0.1478094054054</v>
      </c>
      <c r="BH132" s="17"/>
      <c r="BI132" s="17"/>
      <c r="BJ132" s="17"/>
      <c r="BK132" s="17"/>
    </row>
    <row r="133" spans="1:63" ht="11.25" hidden="1" outlineLevel="1" x14ac:dyDescent="0.2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220"/>
      <c r="BG133" s="220"/>
      <c r="BH133" s="17"/>
      <c r="BI133" s="17"/>
      <c r="BJ133" s="17"/>
      <c r="BK133" s="17"/>
    </row>
    <row r="134" spans="1:63" ht="12.75" hidden="1" outlineLevel="1" x14ac:dyDescent="0.2">
      <c r="A134" s="49" t="s">
        <v>33</v>
      </c>
      <c r="B134" s="50"/>
      <c r="Y134" s="7"/>
      <c r="Z134" s="7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220"/>
      <c r="BG134" s="220"/>
      <c r="BH134" s="17"/>
      <c r="BI134" s="17"/>
      <c r="BJ134" s="17"/>
      <c r="BK134" s="17"/>
    </row>
    <row r="135" spans="1:63" ht="11.25" hidden="1" outlineLevel="1" x14ac:dyDescent="0.2">
      <c r="A135" s="16" t="s">
        <v>628</v>
      </c>
      <c r="Y135" s="7"/>
      <c r="Z135" s="7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220"/>
      <c r="BG135" s="220"/>
      <c r="BH135" s="17"/>
      <c r="BI135" s="17"/>
      <c r="BJ135" s="17"/>
      <c r="BK135" s="17"/>
    </row>
    <row r="136" spans="1:63" ht="11.25" hidden="1" outlineLevel="1" x14ac:dyDescent="0.2">
      <c r="A136" s="16" t="s">
        <v>10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f>IF(ISERROR((('FIA Only'!T17*'FIA Only'!T136)+(Sphere!C17*Sphere!C136))/(Sphere!C17+'FIA Only'!T17)),0,(('FIA Only'!T17*'FIA Only'!T136)+(Sphere!C17*Sphere!C136))/(Sphere!C17+'FIA Only'!T17))</f>
        <v>0</v>
      </c>
      <c r="U136" s="18">
        <f>IF(ISERROR((('FIA Only'!U17*'FIA Only'!U136)+(Sphere!D17*Sphere!D136))/(Sphere!D17+'FIA Only'!U17)),0,(('FIA Only'!U17*'FIA Only'!U136)+(Sphere!D17*Sphere!D136))/(Sphere!D17+'FIA Only'!U17))</f>
        <v>0</v>
      </c>
      <c r="V136" s="18">
        <f>IF(ISERROR((('FIA Only'!V17*'FIA Only'!V136)+(Sphere!E17*Sphere!E136))/(Sphere!E17+'FIA Only'!V17)),0,(('FIA Only'!V17*'FIA Only'!V136)+(Sphere!E17*Sphere!E136))/(Sphere!E17+'FIA Only'!V17))</f>
        <v>0</v>
      </c>
      <c r="W136" s="18">
        <f>IF(ISERROR((('FIA Only'!W17*'FIA Only'!W136)+(Sphere!F17*Sphere!F136))/(Sphere!F17+'FIA Only'!W17)),0,(('FIA Only'!W17*'FIA Only'!W136)+(Sphere!F17*Sphere!F136))/(Sphere!F17+'FIA Only'!W17))</f>
        <v>0</v>
      </c>
      <c r="X136" s="18">
        <f>IF(ISERROR((('FIA Only'!X17*'FIA Only'!X136)+(Sphere!G17*Sphere!G136))/(Sphere!G17+'FIA Only'!X17)),0,(('FIA Only'!X17*'FIA Only'!X136)+(Sphere!G17*Sphere!G136))/(Sphere!G17+'FIA Only'!X17))</f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220">
        <v>0</v>
      </c>
      <c r="BG136" s="220">
        <v>0</v>
      </c>
      <c r="BH136" s="17"/>
      <c r="BI136" s="17"/>
      <c r="BJ136" s="17"/>
      <c r="BK136" s="17"/>
    </row>
    <row r="137" spans="1:63" ht="11.25" hidden="1" outlineLevel="1" x14ac:dyDescent="0.2">
      <c r="A137" s="16" t="s">
        <v>11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f>IF(ISERROR((('FIA Only'!T18*'FIA Only'!T137)+(Sphere!C18*Sphere!C137))/(Sphere!C18+'FIA Only'!T18)),0,(('FIA Only'!T18*'FIA Only'!T137)+(Sphere!C18*Sphere!C137))/(Sphere!C18+'FIA Only'!T18))</f>
        <v>0</v>
      </c>
      <c r="U137" s="18">
        <f>IF(ISERROR((('FIA Only'!U18*'FIA Only'!U137)+(Sphere!D18*Sphere!D137))/(Sphere!D18+'FIA Only'!U18)),0,(('FIA Only'!U18*'FIA Only'!U137)+(Sphere!D18*Sphere!D137))/(Sphere!D18+'FIA Only'!U18))</f>
        <v>0</v>
      </c>
      <c r="V137" s="18">
        <f>IF(ISERROR((('FIA Only'!V18*'FIA Only'!V137)+(Sphere!E18*Sphere!E137))/(Sphere!E18+'FIA Only'!V18)),0,(('FIA Only'!V18*'FIA Only'!V137)+(Sphere!E18*Sphere!E137))/(Sphere!E18+'FIA Only'!V18))</f>
        <v>0</v>
      </c>
      <c r="W137" s="18">
        <f>IF(ISERROR((('FIA Only'!W18*'FIA Only'!W137)+(Sphere!F18*Sphere!F137))/(Sphere!F18+'FIA Only'!W18)),0,(('FIA Only'!W18*'FIA Only'!W137)+(Sphere!F18*Sphere!F137))/(Sphere!F18+'FIA Only'!W18))</f>
        <v>0</v>
      </c>
      <c r="X137" s="18">
        <f>IF(ISERROR((('FIA Only'!X18*'FIA Only'!X137)+(Sphere!G18*Sphere!G137))/(Sphere!G18+'FIA Only'!X18)),0,(('FIA Only'!X18*'FIA Only'!X137)+(Sphere!G18*Sphere!G137))/(Sphere!G18+'FIA Only'!X18))</f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220">
        <v>0</v>
      </c>
      <c r="BG137" s="220">
        <v>0</v>
      </c>
      <c r="BH137" s="17"/>
      <c r="BI137" s="17"/>
      <c r="BJ137" s="17"/>
      <c r="BK137" s="17"/>
    </row>
    <row r="138" spans="1:63" ht="11.25" hidden="1" outlineLevel="1" x14ac:dyDescent="0.2">
      <c r="A138" s="16" t="s">
        <v>629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f>IF(ISERROR((('FIA Only'!T19*'FIA Only'!T138)+(Sphere!C19*Sphere!C138))/(Sphere!C19+'FIA Only'!T19)),0,(('FIA Only'!T19*'FIA Only'!T138)+(Sphere!C19*Sphere!C138))/(Sphere!C19+'FIA Only'!T19))</f>
        <v>0</v>
      </c>
      <c r="U138" s="18">
        <f>IF(ISERROR((('FIA Only'!U19*'FIA Only'!U138)+(Sphere!D19*Sphere!D138))/(Sphere!D19+'FIA Only'!U19)),0,(('FIA Only'!U19*'FIA Only'!U138)+(Sphere!D19*Sphere!D138))/(Sphere!D19+'FIA Only'!U19))</f>
        <v>0</v>
      </c>
      <c r="V138" s="18">
        <f>IF(ISERROR((('FIA Only'!V19*'FIA Only'!V138)+(Sphere!E19*Sphere!E138))/(Sphere!E19+'FIA Only'!V19)),0,(('FIA Only'!V19*'FIA Only'!V138)+(Sphere!E19*Sphere!E138))/(Sphere!E19+'FIA Only'!V19))</f>
        <v>0</v>
      </c>
      <c r="W138" s="18">
        <f>IF(ISERROR((('FIA Only'!W19*'FIA Only'!W138)+(Sphere!F19*Sphere!F138))/(Sphere!F19+'FIA Only'!W19)),0,(('FIA Only'!W19*'FIA Only'!W138)+(Sphere!F19*Sphere!F138))/(Sphere!F19+'FIA Only'!W19))</f>
        <v>0</v>
      </c>
      <c r="X138" s="18">
        <f>IF(ISERROR((('FIA Only'!X19*'FIA Only'!X138)+(Sphere!G19*Sphere!G138))/(Sphere!G19+'FIA Only'!X19)),0,(('FIA Only'!X19*'FIA Only'!X138)+(Sphere!G19*Sphere!G138))/(Sphere!G19+'FIA Only'!X19))</f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220">
        <v>0</v>
      </c>
      <c r="BG138" s="220">
        <v>0</v>
      </c>
      <c r="BH138" s="17"/>
      <c r="BI138" s="17"/>
      <c r="BJ138" s="17"/>
      <c r="BK138" s="17"/>
    </row>
    <row r="139" spans="1:63" ht="11.25" hidden="1" outlineLevel="1" x14ac:dyDescent="0.2">
      <c r="A139" s="16" t="s">
        <v>13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f>IF(ISERROR((('FIA Only'!T20*'FIA Only'!T139)+(Sphere!C20*Sphere!C139))/(Sphere!C20+'FIA Only'!T20)),0,(('FIA Only'!T20*'FIA Only'!T139)+(Sphere!C20*Sphere!C139))/(Sphere!C20+'FIA Only'!T20))</f>
        <v>0</v>
      </c>
      <c r="U139" s="18">
        <f>IF(ISERROR((('FIA Only'!U20*'FIA Only'!U139)+(Sphere!D20*Sphere!D139))/(Sphere!D20+'FIA Only'!U20)),0,(('FIA Only'!U20*'FIA Only'!U139)+(Sphere!D20*Sphere!D139))/(Sphere!D20+'FIA Only'!U20))</f>
        <v>0</v>
      </c>
      <c r="V139" s="18">
        <f>IF(ISERROR((('FIA Only'!V20*'FIA Only'!V139)+(Sphere!E20*Sphere!E139))/(Sphere!E20+'FIA Only'!V20)),0,(('FIA Only'!V20*'FIA Only'!V139)+(Sphere!E20*Sphere!E139))/(Sphere!E20+'FIA Only'!V20))</f>
        <v>0</v>
      </c>
      <c r="W139" s="18">
        <f>IF(ISERROR((('FIA Only'!W20*'FIA Only'!W139)+(Sphere!F20*Sphere!F139))/(Sphere!F20+'FIA Only'!W20)),0,(('FIA Only'!W20*'FIA Only'!W139)+(Sphere!F20*Sphere!F139))/(Sphere!F20+'FIA Only'!W20))</f>
        <v>0</v>
      </c>
      <c r="X139" s="18">
        <f>IF(ISERROR((('FIA Only'!X20*'FIA Only'!X139)+(Sphere!G20*Sphere!G139))/(Sphere!G20+'FIA Only'!X20)),0,(('FIA Only'!X20*'FIA Only'!X139)+(Sphere!G20*Sphere!G139))/(Sphere!G20+'FIA Only'!X20))</f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220">
        <v>0</v>
      </c>
      <c r="BG139" s="220">
        <v>0</v>
      </c>
      <c r="BH139" s="17"/>
      <c r="BI139" s="17"/>
      <c r="BJ139" s="17"/>
      <c r="BK139" s="17"/>
    </row>
    <row r="140" spans="1:63" ht="11.25" hidden="1" outlineLevel="1" x14ac:dyDescent="0.2">
      <c r="A140" s="16" t="s">
        <v>14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f>IF(ISERROR((('FIA Only'!T21*'FIA Only'!T140)+(Sphere!C21*Sphere!C140))/(Sphere!C21+'FIA Only'!T21)),0,(('FIA Only'!T21*'FIA Only'!T140)+(Sphere!C21*Sphere!C140))/(Sphere!C21+'FIA Only'!T21))</f>
        <v>1.421428571429E-3</v>
      </c>
      <c r="U140" s="18">
        <f>IF(ISERROR((('FIA Only'!U21*'FIA Only'!U140)+(Sphere!D21*Sphere!D140))/(Sphere!D21+'FIA Only'!U21)),0,(('FIA Only'!U21*'FIA Only'!U140)+(Sphere!D21*Sphere!D140))/(Sphere!D21+'FIA Only'!U21))</f>
        <v>0</v>
      </c>
      <c r="V140" s="18">
        <f>IF(ISERROR((('FIA Only'!V21*'FIA Only'!V140)+(Sphere!E21*Sphere!E140))/(Sphere!E21+'FIA Only'!V21)),0,(('FIA Only'!V21*'FIA Only'!V140)+(Sphere!E21*Sphere!E140))/(Sphere!E21+'FIA Only'!V21))</f>
        <v>0</v>
      </c>
      <c r="W140" s="18">
        <f>IF(ISERROR((('FIA Only'!W21*'FIA Only'!W140)+(Sphere!F21*Sphere!F140))/(Sphere!F21+'FIA Only'!W21)),0,(('FIA Only'!W21*'FIA Only'!W140)+(Sphere!F21*Sphere!F140))/(Sphere!F21+'FIA Only'!W21))</f>
        <v>0</v>
      </c>
      <c r="X140" s="18">
        <f>IF(ISERROR((('FIA Only'!X21*'FIA Only'!X140)+(Sphere!G21*Sphere!G140))/(Sphere!G21+'FIA Only'!X21)),0,(('FIA Only'!X21*'FIA Only'!X140)+(Sphere!G21*Sphere!G140))/(Sphere!G21+'FIA Only'!X21))</f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0</v>
      </c>
      <c r="BF140" s="220">
        <v>0</v>
      </c>
      <c r="BG140" s="220">
        <v>0</v>
      </c>
      <c r="BH140" s="17"/>
      <c r="BI140" s="17"/>
      <c r="BJ140" s="17"/>
      <c r="BK140" s="17"/>
    </row>
    <row r="141" spans="1:63" ht="11.25" hidden="1" outlineLevel="1" x14ac:dyDescent="0.2">
      <c r="A141" s="16" t="s">
        <v>15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3.2857142857099997E-4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f>IF(ISERROR((('FIA Only'!T22*'FIA Only'!T141)+(Sphere!C22*Sphere!C141))/(Sphere!C22+'FIA Only'!T22)),0,(('FIA Only'!T22*'FIA Only'!T141)+(Sphere!C22*Sphere!C141))/(Sphere!C22+'FIA Only'!T22))</f>
        <v>0</v>
      </c>
      <c r="U141" s="18">
        <f>IF(ISERROR((('FIA Only'!U22*'FIA Only'!U141)+(Sphere!D22*Sphere!D141))/(Sphere!D22+'FIA Only'!U22)),0,(('FIA Only'!U22*'FIA Only'!U141)+(Sphere!D22*Sphere!D141))/(Sphere!D22+'FIA Only'!U22))</f>
        <v>0</v>
      </c>
      <c r="V141" s="18">
        <f>IF(ISERROR((('FIA Only'!V22*'FIA Only'!V141)+(Sphere!E22*Sphere!E141))/(Sphere!E22+'FIA Only'!V22)),0,(('FIA Only'!V22*'FIA Only'!V141)+(Sphere!E22*Sphere!E141))/(Sphere!E22+'FIA Only'!V22))</f>
        <v>0</v>
      </c>
      <c r="W141" s="18">
        <f>IF(ISERROR((('FIA Only'!W22*'FIA Only'!W141)+(Sphere!F22*Sphere!F141))/(Sphere!F22+'FIA Only'!W22)),0,(('FIA Only'!W22*'FIA Only'!W141)+(Sphere!F22*Sphere!F141))/(Sphere!F22+'FIA Only'!W22))</f>
        <v>0</v>
      </c>
      <c r="X141" s="18">
        <f>IF(ISERROR((('FIA Only'!X22*'FIA Only'!X141)+(Sphere!G22*Sphere!G141))/(Sphere!G22+'FIA Only'!X22)),0,(('FIA Only'!X22*'FIA Only'!X141)+(Sphere!G22*Sphere!G141))/(Sphere!G22+'FIA Only'!X22))</f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0</v>
      </c>
      <c r="BF141" s="220">
        <v>0</v>
      </c>
      <c r="BG141" s="220">
        <v>0</v>
      </c>
      <c r="BH141" s="17"/>
      <c r="BI141" s="17"/>
      <c r="BJ141" s="17"/>
      <c r="BK141" s="17"/>
    </row>
    <row r="142" spans="1:63" ht="11.25" hidden="1" outlineLevel="1" x14ac:dyDescent="0.2">
      <c r="A142" s="16" t="s">
        <v>16</v>
      </c>
      <c r="C142" s="18">
        <v>0</v>
      </c>
      <c r="D142" s="18">
        <v>2.8476190476199999E-4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1.3778801843299999E-4</v>
      </c>
      <c r="N142" s="18">
        <v>0</v>
      </c>
      <c r="O142" s="18">
        <v>1.18181818182E-4</v>
      </c>
      <c r="P142" s="18">
        <v>0</v>
      </c>
      <c r="Q142" s="18">
        <v>0</v>
      </c>
      <c r="R142" s="18">
        <v>0</v>
      </c>
      <c r="S142" s="18">
        <v>0</v>
      </c>
      <c r="T142" s="18">
        <f>IF(ISERROR((('FIA Only'!T23*'FIA Only'!T142)+(Sphere!C23*Sphere!C142))/(Sphere!C23+'FIA Only'!T23)),0,(('FIA Only'!T23*'FIA Only'!T142)+(Sphere!C23*Sphere!C142))/(Sphere!C23+'FIA Only'!T23))</f>
        <v>0</v>
      </c>
      <c r="U142" s="18">
        <f>IF(ISERROR((('FIA Only'!U23*'FIA Only'!U142)+(Sphere!D23*Sphere!D142))/(Sphere!D23+'FIA Only'!U23)),0,(('FIA Only'!U23*'FIA Only'!U142)+(Sphere!D23*Sphere!D142))/(Sphere!D23+'FIA Only'!U23))</f>
        <v>0</v>
      </c>
      <c r="V142" s="18">
        <f>IF(ISERROR((('FIA Only'!V23*'FIA Only'!V142)+(Sphere!E23*Sphere!E142))/(Sphere!E23+'FIA Only'!V23)),0,(('FIA Only'!V23*'FIA Only'!V142)+(Sphere!E23*Sphere!E142))/(Sphere!E23+'FIA Only'!V23))</f>
        <v>0</v>
      </c>
      <c r="W142" s="18">
        <f>IF(ISERROR((('FIA Only'!W23*'FIA Only'!W142)+(Sphere!F23*Sphere!F142))/(Sphere!F23+'FIA Only'!W23)),0,(('FIA Only'!W23*'FIA Only'!W142)+(Sphere!F23*Sphere!F142))/(Sphere!F23+'FIA Only'!W23))</f>
        <v>0</v>
      </c>
      <c r="X142" s="18">
        <f>IF(ISERROR((('FIA Only'!X23*'FIA Only'!X142)+(Sphere!G23*Sphere!G142))/(Sphere!G23+'FIA Only'!X23)),0,(('FIA Only'!X23*'FIA Only'!X142)+(Sphere!G23*Sphere!G142))/(Sphere!G23+'FIA Only'!X23))</f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220">
        <v>0</v>
      </c>
      <c r="BG142" s="220">
        <v>0</v>
      </c>
      <c r="BH142" s="17"/>
      <c r="BI142" s="17"/>
      <c r="BJ142" s="17"/>
      <c r="BK142" s="17"/>
    </row>
    <row r="143" spans="1:63" ht="11.25" hidden="1" outlineLevel="1" x14ac:dyDescent="0.2">
      <c r="A143" s="16" t="s">
        <v>17</v>
      </c>
      <c r="C143" s="18">
        <v>0</v>
      </c>
      <c r="D143" s="18">
        <v>0</v>
      </c>
      <c r="E143" s="18">
        <v>1.86875E-4</v>
      </c>
      <c r="F143" s="18">
        <v>0</v>
      </c>
      <c r="G143" s="18">
        <v>0</v>
      </c>
      <c r="H143" s="18">
        <v>6.8965517241000005E-5</v>
      </c>
      <c r="I143" s="18">
        <v>0</v>
      </c>
      <c r="J143" s="18">
        <v>2.0000000000000001E-4</v>
      </c>
      <c r="K143" s="18">
        <v>0</v>
      </c>
      <c r="L143" s="18">
        <v>1E-4</v>
      </c>
      <c r="M143" s="18">
        <v>8.9253731343000002E-5</v>
      </c>
      <c r="N143" s="18">
        <v>0</v>
      </c>
      <c r="O143" s="18">
        <v>1.9933333333300001E-4</v>
      </c>
      <c r="P143" s="18">
        <v>0</v>
      </c>
      <c r="Q143" s="18">
        <v>0</v>
      </c>
      <c r="R143" s="18">
        <v>0</v>
      </c>
      <c r="S143" s="18">
        <v>0</v>
      </c>
      <c r="T143" s="18">
        <f>IF(ISERROR((('FIA Only'!T24*'FIA Only'!T143)+(Sphere!C24*Sphere!C143))/(Sphere!C24+'FIA Only'!T24)),0,(('FIA Only'!T24*'FIA Only'!T143)+(Sphere!C24*Sphere!C143))/(Sphere!C24+'FIA Only'!T24))</f>
        <v>0</v>
      </c>
      <c r="U143" s="18">
        <f>IF(ISERROR((('FIA Only'!U24*'FIA Only'!U143)+(Sphere!D24*Sphere!D143))/(Sphere!D24+'FIA Only'!U24)),0,(('FIA Only'!U24*'FIA Only'!U143)+(Sphere!D24*Sphere!D143))/(Sphere!D24+'FIA Only'!U24))</f>
        <v>0</v>
      </c>
      <c r="V143" s="18">
        <f>IF(ISERROR((('FIA Only'!V24*'FIA Only'!V143)+(Sphere!E24*Sphere!E143))/(Sphere!E24+'FIA Only'!V24)),0,(('FIA Only'!V24*'FIA Only'!V143)+(Sphere!E24*Sphere!E143))/(Sphere!E24+'FIA Only'!V24))</f>
        <v>0</v>
      </c>
      <c r="W143" s="18">
        <f>IF(ISERROR((('FIA Only'!W24*'FIA Only'!W143)+(Sphere!F24*Sphere!F143))/(Sphere!F24+'FIA Only'!W24)),0,(('FIA Only'!W24*'FIA Only'!W143)+(Sphere!F24*Sphere!F143))/(Sphere!F24+'FIA Only'!W24))</f>
        <v>0</v>
      </c>
      <c r="X143" s="18">
        <f>IF(ISERROR((('FIA Only'!X24*'FIA Only'!X143)+(Sphere!G24*Sphere!G143))/(Sphere!G24+'FIA Only'!X24)),0,(('FIA Only'!X24*'FIA Only'!X143)+(Sphere!G24*Sphere!G143))/(Sphere!G24+'FIA Only'!X24))</f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220">
        <v>0</v>
      </c>
      <c r="BG143" s="220">
        <v>0</v>
      </c>
      <c r="BH143" s="17"/>
      <c r="BI143" s="17"/>
      <c r="BJ143" s="17"/>
      <c r="BK143" s="17"/>
    </row>
    <row r="144" spans="1:63" ht="11.25" hidden="1" outlineLevel="1" x14ac:dyDescent="0.2">
      <c r="A144" s="16" t="s">
        <v>18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1.61621621622E-4</v>
      </c>
      <c r="I144" s="18">
        <v>0</v>
      </c>
      <c r="J144" s="18">
        <v>0</v>
      </c>
      <c r="K144" s="18">
        <v>1.55324675325E-4</v>
      </c>
      <c r="L144" s="18">
        <v>0</v>
      </c>
      <c r="M144" s="18">
        <v>2.0909090909100001E-4</v>
      </c>
      <c r="N144" s="18">
        <v>0</v>
      </c>
      <c r="O144" s="18">
        <v>5.9402985075000003E-5</v>
      </c>
      <c r="P144" s="18">
        <v>0</v>
      </c>
      <c r="Q144" s="18">
        <v>0</v>
      </c>
      <c r="R144" s="18">
        <v>0</v>
      </c>
      <c r="S144" s="18">
        <v>0</v>
      </c>
      <c r="T144" s="18">
        <f>IF(ISERROR((('FIA Only'!T25*'FIA Only'!T144)+(Sphere!C25*Sphere!C144))/(Sphere!C25+'FIA Only'!T25)),0,(('FIA Only'!T25*'FIA Only'!T144)+(Sphere!C25*Sphere!C144))/(Sphere!C25+'FIA Only'!T25))</f>
        <v>0</v>
      </c>
      <c r="U144" s="18">
        <f>IF(ISERROR((('FIA Only'!U25*'FIA Only'!U144)+(Sphere!D25*Sphere!D144))/(Sphere!D25+'FIA Only'!U25)),0,(('FIA Only'!U25*'FIA Only'!U144)+(Sphere!D25*Sphere!D144))/(Sphere!D25+'FIA Only'!U25))</f>
        <v>0</v>
      </c>
      <c r="V144" s="18">
        <f>IF(ISERROR((('FIA Only'!V25*'FIA Only'!V144)+(Sphere!E25*Sphere!E144))/(Sphere!E25+'FIA Only'!V25)),0,(('FIA Only'!V25*'FIA Only'!V144)+(Sphere!E25*Sphere!E144))/(Sphere!E25+'FIA Only'!V25))</f>
        <v>0</v>
      </c>
      <c r="W144" s="18">
        <f>IF(ISERROR((('FIA Only'!W25*'FIA Only'!W144)+(Sphere!F25*Sphere!F144))/(Sphere!F25+'FIA Only'!W25)),0,(('FIA Only'!W25*'FIA Only'!W144)+(Sphere!F25*Sphere!F144))/(Sphere!F25+'FIA Only'!W25))</f>
        <v>0</v>
      </c>
      <c r="X144" s="18">
        <f>IF(ISERROR((('FIA Only'!X25*'FIA Only'!X144)+(Sphere!G25*Sphere!G144))/(Sphere!G25+'FIA Only'!X25)),0,(('FIA Only'!X25*'FIA Only'!X144)+(Sphere!G25*Sphere!G144))/(Sphere!G25+'FIA Only'!X25))</f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220">
        <v>0</v>
      </c>
      <c r="BG144" s="220">
        <v>0</v>
      </c>
      <c r="BH144" s="17"/>
      <c r="BI144" s="17"/>
      <c r="BJ144" s="17"/>
      <c r="BK144" s="17"/>
    </row>
    <row r="145" spans="1:63" ht="11.25" hidden="1" outlineLevel="1" x14ac:dyDescent="0.2">
      <c r="A145" s="16" t="s">
        <v>19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6.5570175438999995E-5</v>
      </c>
      <c r="L145" s="18">
        <v>1.20581113801E-4</v>
      </c>
      <c r="M145" s="18">
        <v>1.8533057851200001E-4</v>
      </c>
      <c r="N145" s="18">
        <v>6.6890380312999997E-5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f>IF(ISERROR((('FIA Only'!T26*'FIA Only'!T145)+(Sphere!C26*Sphere!C145))/(Sphere!C26+'FIA Only'!T26)),0,(('FIA Only'!T26*'FIA Only'!T145)+(Sphere!C26*Sphere!C145))/(Sphere!C26+'FIA Only'!T26))</f>
        <v>0</v>
      </c>
      <c r="U145" s="18">
        <f>IF(ISERROR((('FIA Only'!U26*'FIA Only'!U145)+(Sphere!D26*Sphere!D145))/(Sphere!D26+'FIA Only'!U26)),0,(('FIA Only'!U26*'FIA Only'!U145)+(Sphere!D26*Sphere!D145))/(Sphere!D26+'FIA Only'!U26))</f>
        <v>0</v>
      </c>
      <c r="V145" s="18">
        <f>IF(ISERROR((('FIA Only'!V26*'FIA Only'!V145)+(Sphere!E26*Sphere!E145))/(Sphere!E26+'FIA Only'!V26)),0,(('FIA Only'!V26*'FIA Only'!V145)+(Sphere!E26*Sphere!E145))/(Sphere!E26+'FIA Only'!V26))</f>
        <v>0</v>
      </c>
      <c r="W145" s="18">
        <f>IF(ISERROR((('FIA Only'!W26*'FIA Only'!W145)+(Sphere!F26*Sphere!F145))/(Sphere!F26+'FIA Only'!W26)),0,(('FIA Only'!W26*'FIA Only'!W145)+(Sphere!F26*Sphere!F145))/(Sphere!F26+'FIA Only'!W26))</f>
        <v>0</v>
      </c>
      <c r="X145" s="18">
        <f>IF(ISERROR((('FIA Only'!X26*'FIA Only'!X145)+(Sphere!G26*Sphere!G145))/(Sphere!G26+'FIA Only'!X26)),0,(('FIA Only'!X26*'FIA Only'!X145)+(Sphere!G26*Sphere!G145))/(Sphere!G26+'FIA Only'!X26))</f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220">
        <v>0</v>
      </c>
      <c r="BG145" s="220">
        <v>0</v>
      </c>
      <c r="BH145" s="17"/>
      <c r="BI145" s="17"/>
      <c r="BJ145" s="17"/>
      <c r="BK145" s="17"/>
    </row>
    <row r="146" spans="1:63" ht="11.25" hidden="1" outlineLevel="1" x14ac:dyDescent="0.2">
      <c r="A146" s="16" t="s">
        <v>20</v>
      </c>
      <c r="C146" s="18">
        <v>0</v>
      </c>
      <c r="D146" s="18">
        <v>0</v>
      </c>
      <c r="E146" s="18">
        <v>0</v>
      </c>
      <c r="F146" s="18">
        <v>1.5820105820099999E-4</v>
      </c>
      <c r="G146" s="18">
        <v>0</v>
      </c>
      <c r="H146" s="18">
        <v>0</v>
      </c>
      <c r="I146" s="18">
        <v>0</v>
      </c>
      <c r="J146" s="18">
        <v>0</v>
      </c>
      <c r="K146" s="18">
        <v>7.2222222221999998E-5</v>
      </c>
      <c r="L146" s="18">
        <v>0</v>
      </c>
      <c r="M146" s="18">
        <v>1.6004016064300001E-4</v>
      </c>
      <c r="N146" s="18">
        <v>0</v>
      </c>
      <c r="O146" s="18">
        <v>7.7662337661999994E-5</v>
      </c>
      <c r="P146" s="18">
        <v>0</v>
      </c>
      <c r="Q146" s="18">
        <v>0</v>
      </c>
      <c r="R146" s="18">
        <v>0</v>
      </c>
      <c r="S146" s="18">
        <v>0</v>
      </c>
      <c r="T146" s="18">
        <f>IF(ISERROR((('FIA Only'!T27*'FIA Only'!T146)+(Sphere!C27*Sphere!C146))/(Sphere!C27+'FIA Only'!T27)),0,(('FIA Only'!T27*'FIA Only'!T146)+(Sphere!C27*Sphere!C146))/(Sphere!C27+'FIA Only'!T27))</f>
        <v>0</v>
      </c>
      <c r="U146" s="18">
        <f>IF(ISERROR((('FIA Only'!U27*'FIA Only'!U146)+(Sphere!D27*Sphere!D146))/(Sphere!D27+'FIA Only'!U27)),0,(('FIA Only'!U27*'FIA Only'!U146)+(Sphere!D27*Sphere!D146))/(Sphere!D27+'FIA Only'!U27))</f>
        <v>0</v>
      </c>
      <c r="V146" s="18">
        <f>IF(ISERROR((('FIA Only'!V27*'FIA Only'!V146)+(Sphere!E27*Sphere!E146))/(Sphere!E27+'FIA Only'!V27)),0,(('FIA Only'!V27*'FIA Only'!V146)+(Sphere!E27*Sphere!E146))/(Sphere!E27+'FIA Only'!V27))</f>
        <v>0</v>
      </c>
      <c r="W146" s="18">
        <f>IF(ISERROR((('FIA Only'!W27*'FIA Only'!W146)+(Sphere!F27*Sphere!F146))/(Sphere!F27+'FIA Only'!W27)),0,(('FIA Only'!W27*'FIA Only'!W146)+(Sphere!F27*Sphere!F146))/(Sphere!F27+'FIA Only'!W27))</f>
        <v>0</v>
      </c>
      <c r="X146" s="18">
        <f>IF(ISERROR((('FIA Only'!X27*'FIA Only'!X146)+(Sphere!G27*Sphere!G146))/(Sphere!G27+'FIA Only'!X27)),0,(('FIA Only'!X27*'FIA Only'!X146)+(Sphere!G27*Sphere!G146))/(Sphere!G27+'FIA Only'!X27))</f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220">
        <v>0</v>
      </c>
      <c r="BG146" s="220">
        <v>0</v>
      </c>
      <c r="BH146" s="17"/>
      <c r="BI146" s="17"/>
      <c r="BJ146" s="17"/>
      <c r="BK146" s="17"/>
    </row>
    <row r="147" spans="1:63" ht="11.25" hidden="1" outlineLevel="1" x14ac:dyDescent="0.2">
      <c r="A147" s="16" t="s">
        <v>21</v>
      </c>
      <c r="C147" s="18">
        <v>0</v>
      </c>
      <c r="D147" s="18">
        <v>1.9415584415600001E-4</v>
      </c>
      <c r="E147" s="18">
        <v>0</v>
      </c>
      <c r="F147" s="18">
        <v>0</v>
      </c>
      <c r="G147" s="18">
        <v>0</v>
      </c>
      <c r="H147" s="18">
        <v>1.4656862745100001E-4</v>
      </c>
      <c r="I147" s="18">
        <v>0</v>
      </c>
      <c r="J147" s="18">
        <v>0</v>
      </c>
      <c r="K147" s="18">
        <v>3.2217090069299999E-4</v>
      </c>
      <c r="L147" s="18">
        <v>0</v>
      </c>
      <c r="M147" s="18">
        <v>5.5679702048000002E-5</v>
      </c>
      <c r="N147" s="18">
        <v>1.13439635535E-4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f>IF(ISERROR((('FIA Only'!T28*'FIA Only'!T147)+(Sphere!C28*Sphere!C147))/(Sphere!C28+'FIA Only'!T28)),0,(('FIA Only'!T28*'FIA Only'!T147)+(Sphere!C28*Sphere!C147))/(Sphere!C28+'FIA Only'!T28))</f>
        <v>0</v>
      </c>
      <c r="U147" s="18">
        <f>IF(ISERROR((('FIA Only'!U28*'FIA Only'!U147)+(Sphere!D28*Sphere!D147))/(Sphere!D28+'FIA Only'!U28)),0,(('FIA Only'!U28*'FIA Only'!U147)+(Sphere!D28*Sphere!D147))/(Sphere!D28+'FIA Only'!U28))</f>
        <v>0</v>
      </c>
      <c r="V147" s="18">
        <f>IF(ISERROR((('FIA Only'!V28*'FIA Only'!V147)+(Sphere!E28*Sphere!E147))/(Sphere!E28+'FIA Only'!V28)),0,(('FIA Only'!V28*'FIA Only'!V147)+(Sphere!E28*Sphere!E147))/(Sphere!E28+'FIA Only'!V28))</f>
        <v>0</v>
      </c>
      <c r="W147" s="18">
        <f>IF(ISERROR((('FIA Only'!W28*'FIA Only'!W147)+(Sphere!F28*Sphere!F147))/(Sphere!F28+'FIA Only'!W28)),0,(('FIA Only'!W28*'FIA Only'!W147)+(Sphere!F28*Sphere!F147))/(Sphere!F28+'FIA Only'!W28))</f>
        <v>0</v>
      </c>
      <c r="X147" s="18">
        <f>IF(ISERROR((('FIA Only'!X28*'FIA Only'!X147)+(Sphere!G28*Sphere!G147))/(Sphere!G28+'FIA Only'!X28)),0,(('FIA Only'!X28*'FIA Only'!X147)+(Sphere!G28*Sphere!G147))/(Sphere!G28+'FIA Only'!X28))</f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220">
        <v>0</v>
      </c>
      <c r="BG147" s="220">
        <v>0</v>
      </c>
      <c r="BH147" s="17"/>
      <c r="BI147" s="17"/>
      <c r="BJ147" s="17"/>
      <c r="BK147" s="17"/>
    </row>
    <row r="148" spans="1:63" ht="11.25" hidden="1" outlineLevel="1" x14ac:dyDescent="0.2">
      <c r="A148" s="16" t="s">
        <v>22</v>
      </c>
      <c r="C148" s="18">
        <v>0</v>
      </c>
      <c r="D148" s="18">
        <v>2.0909090909100001E-4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9.4857142856999996E-5</v>
      </c>
      <c r="M148" s="18">
        <v>8.4693877551000004E-5</v>
      </c>
      <c r="N148" s="18">
        <v>1.9671052631600001E-4</v>
      </c>
      <c r="O148" s="18">
        <v>1.9066985645899999E-4</v>
      </c>
      <c r="P148" s="18">
        <v>0</v>
      </c>
      <c r="Q148" s="18">
        <v>0</v>
      </c>
      <c r="R148" s="18">
        <v>0</v>
      </c>
      <c r="S148" s="18">
        <v>0</v>
      </c>
      <c r="T148" s="18">
        <f>IF(ISERROR((('FIA Only'!T29*'FIA Only'!T148)+(Sphere!C29*Sphere!C148))/(Sphere!C29+'FIA Only'!T29)),0,(('FIA Only'!T29*'FIA Only'!T148)+(Sphere!C29*Sphere!C148))/(Sphere!C29+'FIA Only'!T29))</f>
        <v>0</v>
      </c>
      <c r="U148" s="18">
        <f>IF(ISERROR((('FIA Only'!U29*'FIA Only'!U148)+(Sphere!D29*Sphere!D148))/(Sphere!D29+'FIA Only'!U29)),0,(('FIA Only'!U29*'FIA Only'!U148)+(Sphere!D29*Sphere!D148))/(Sphere!D29+'FIA Only'!U29))</f>
        <v>0</v>
      </c>
      <c r="V148" s="18">
        <f>IF(ISERROR((('FIA Only'!V29*'FIA Only'!V148)+(Sphere!E29*Sphere!E148))/(Sphere!E29+'FIA Only'!V29)),0,(('FIA Only'!V29*'FIA Only'!V148)+(Sphere!E29*Sphere!E148))/(Sphere!E29+'FIA Only'!V29))</f>
        <v>0</v>
      </c>
      <c r="W148" s="18">
        <f>IF(ISERROR((('FIA Only'!W29*'FIA Only'!W148)+(Sphere!F29*Sphere!F148))/(Sphere!F29+'FIA Only'!W29)),0,(('FIA Only'!W29*'FIA Only'!W148)+(Sphere!F29*Sphere!F148))/(Sphere!F29+'FIA Only'!W29))</f>
        <v>0</v>
      </c>
      <c r="X148" s="18">
        <f>IF(ISERROR((('FIA Only'!X29*'FIA Only'!X148)+(Sphere!G29*Sphere!G148))/(Sphere!G29+'FIA Only'!X29)),0,(('FIA Only'!X29*'FIA Only'!X148)+(Sphere!G29*Sphere!G148))/(Sphere!G29+'FIA Only'!X29))</f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220">
        <v>0</v>
      </c>
      <c r="BG148" s="220">
        <v>0</v>
      </c>
      <c r="BH148" s="17"/>
      <c r="BI148" s="17"/>
      <c r="BJ148" s="17"/>
      <c r="BK148" s="17"/>
    </row>
    <row r="149" spans="1:63" ht="11.25" hidden="1" outlineLevel="1" x14ac:dyDescent="0.2">
      <c r="A149" s="16" t="s">
        <v>23</v>
      </c>
      <c r="C149" s="18">
        <v>0</v>
      </c>
      <c r="D149" s="18">
        <v>1.82317073171E-4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5.2364273205E-5</v>
      </c>
      <c r="L149" s="18">
        <v>0</v>
      </c>
      <c r="M149" s="18">
        <v>1.25983146067E-4</v>
      </c>
      <c r="N149" s="18">
        <v>1.4467741935500001E-4</v>
      </c>
      <c r="O149" s="18">
        <v>6.8109339408000004E-5</v>
      </c>
      <c r="P149" s="18">
        <v>0</v>
      </c>
      <c r="Q149" s="18">
        <v>0</v>
      </c>
      <c r="R149" s="18">
        <v>0</v>
      </c>
      <c r="S149" s="18">
        <v>0</v>
      </c>
      <c r="T149" s="18">
        <f>IF(ISERROR((('FIA Only'!T30*'FIA Only'!T149)+(Sphere!C30*Sphere!C149))/(Sphere!C30+'FIA Only'!T30)),0,(('FIA Only'!T30*'FIA Only'!T149)+(Sphere!C30*Sphere!C149))/(Sphere!C30+'FIA Only'!T30))</f>
        <v>0</v>
      </c>
      <c r="U149" s="18">
        <f>IF(ISERROR((('FIA Only'!U30*'FIA Only'!U149)+(Sphere!D30*Sphere!D149))/(Sphere!D30+'FIA Only'!U30)),0,(('FIA Only'!U30*'FIA Only'!U149)+(Sphere!D30*Sphere!D149))/(Sphere!D30+'FIA Only'!U30))</f>
        <v>0</v>
      </c>
      <c r="V149" s="18">
        <f>IF(ISERROR((('FIA Only'!V30*'FIA Only'!V149)+(Sphere!E30*Sphere!E149))/(Sphere!E30+'FIA Only'!V30)),0,(('FIA Only'!V30*'FIA Only'!V149)+(Sphere!E30*Sphere!E149))/(Sphere!E30+'FIA Only'!V30))</f>
        <v>0</v>
      </c>
      <c r="W149" s="18">
        <f>IF(ISERROR((('FIA Only'!W30*'FIA Only'!W149)+(Sphere!F30*Sphere!F149))/(Sphere!F30+'FIA Only'!W30)),0,(('FIA Only'!W30*'FIA Only'!W149)+(Sphere!F30*Sphere!F149))/(Sphere!F30+'FIA Only'!W30))</f>
        <v>0</v>
      </c>
      <c r="X149" s="18">
        <f>IF(ISERROR((('FIA Only'!X30*'FIA Only'!X149)+(Sphere!G30*Sphere!G149))/(Sphere!G30+'FIA Only'!X30)),0,(('FIA Only'!X30*'FIA Only'!X149)+(Sphere!G30*Sphere!G149))/(Sphere!G30+'FIA Only'!X30))</f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220">
        <v>0</v>
      </c>
      <c r="BG149" s="220">
        <v>0</v>
      </c>
      <c r="BH149" s="17"/>
      <c r="BI149" s="17"/>
      <c r="BJ149" s="17"/>
      <c r="BK149" s="17"/>
    </row>
    <row r="150" spans="1:63" ht="11.25" hidden="1" outlineLevel="1" x14ac:dyDescent="0.2">
      <c r="A150" s="16" t="s">
        <v>24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9.0332326283999997E-5</v>
      </c>
      <c r="L150" s="18">
        <v>8.2825484765E-5</v>
      </c>
      <c r="M150" s="18">
        <v>0</v>
      </c>
      <c r="N150" s="18">
        <v>9.3437500000000001E-5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f>IF(ISERROR((('FIA Only'!T31*'FIA Only'!T150)+(Sphere!C31*Sphere!C150))/(Sphere!C31+'FIA Only'!T31)),0,(('FIA Only'!T31*'FIA Only'!T150)+(Sphere!C31*Sphere!C150))/(Sphere!C31+'FIA Only'!T31))</f>
        <v>0</v>
      </c>
      <c r="U150" s="18">
        <f>IF(ISERROR((('FIA Only'!U31*'FIA Only'!U150)+(Sphere!D31*Sphere!D150))/(Sphere!D31+'FIA Only'!U31)),0,(('FIA Only'!U31*'FIA Only'!U150)+(Sphere!D31*Sphere!D150))/(Sphere!D31+'FIA Only'!U31))</f>
        <v>0</v>
      </c>
      <c r="V150" s="18">
        <f>IF(ISERROR((('FIA Only'!V31*'FIA Only'!V150)+(Sphere!E31*Sphere!E150))/(Sphere!E31+'FIA Only'!V31)),0,(('FIA Only'!V31*'FIA Only'!V150)+(Sphere!E31*Sphere!E150))/(Sphere!E31+'FIA Only'!V31))</f>
        <v>0</v>
      </c>
      <c r="W150" s="18">
        <f>IF(ISERROR((('FIA Only'!W31*'FIA Only'!W150)+(Sphere!F31*Sphere!F150))/(Sphere!F31+'FIA Only'!W31)),0,(('FIA Only'!W31*'FIA Only'!W150)+(Sphere!F31*Sphere!F150))/(Sphere!F31+'FIA Only'!W31))</f>
        <v>0</v>
      </c>
      <c r="X150" s="18">
        <f>IF(ISERROR((('FIA Only'!X31*'FIA Only'!X150)+(Sphere!G31*Sphere!G150))/(Sphere!G31+'FIA Only'!X31)),0,(('FIA Only'!X31*'FIA Only'!X150)+(Sphere!G31*Sphere!G150))/(Sphere!G31+'FIA Only'!X31))</f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220">
        <v>0</v>
      </c>
      <c r="BG150" s="220">
        <v>0</v>
      </c>
      <c r="BH150" s="17"/>
      <c r="BI150" s="17"/>
      <c r="BJ150" s="17"/>
      <c r="BK150" s="17"/>
    </row>
    <row r="151" spans="1:63" ht="11.25" hidden="1" outlineLevel="1" x14ac:dyDescent="0.2">
      <c r="A151" s="36" t="s">
        <v>795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2.9313725490200002E-4</v>
      </c>
      <c r="M151" s="18">
        <v>0</v>
      </c>
      <c r="N151" s="18">
        <v>3.0824742267999999E-4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f>IF(ISERROR((('FIA Only'!T32*'FIA Only'!T151)+(Sphere!C32*Sphere!C151))/(Sphere!C32+'FIA Only'!T32)),0,(('FIA Only'!T32*'FIA Only'!T151)+(Sphere!C32*Sphere!C151))/(Sphere!C32+'FIA Only'!T32))</f>
        <v>0</v>
      </c>
      <c r="U151" s="18">
        <f>IF(ISERROR((('FIA Only'!U32*'FIA Only'!U151)+(Sphere!D32*Sphere!D151))/(Sphere!D32+'FIA Only'!U32)),0,(('FIA Only'!U32*'FIA Only'!U151)+(Sphere!D32*Sphere!D151))/(Sphere!D32+'FIA Only'!U32))</f>
        <v>0</v>
      </c>
      <c r="V151" s="18">
        <f>IF(ISERROR((('FIA Only'!V32*'FIA Only'!V151)+(Sphere!E32*Sphere!E151))/(Sphere!E32+'FIA Only'!V32)),0,(('FIA Only'!V32*'FIA Only'!V151)+(Sphere!E32*Sphere!E151))/(Sphere!E32+'FIA Only'!V32))</f>
        <v>0</v>
      </c>
      <c r="W151" s="18">
        <f>IF(ISERROR((('FIA Only'!W32*'FIA Only'!W151)+(Sphere!F32*Sphere!F151))/(Sphere!F32+'FIA Only'!W32)),0,(('FIA Only'!W32*'FIA Only'!W151)+(Sphere!F32*Sphere!F151))/(Sphere!F32+'FIA Only'!W32))</f>
        <v>0</v>
      </c>
      <c r="X151" s="18">
        <f>IF(ISERROR((('FIA Only'!X32*'FIA Only'!X151)+(Sphere!G32*Sphere!G151))/(Sphere!G32+'FIA Only'!X32)),0,(('FIA Only'!X32*'FIA Only'!X151)+(Sphere!G32*Sphere!G151))/(Sphere!G32+'FIA Only'!X32))</f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18">
        <v>0</v>
      </c>
      <c r="BF151" s="220">
        <v>0</v>
      </c>
      <c r="BG151" s="220">
        <v>0</v>
      </c>
      <c r="BH151" s="17"/>
      <c r="BI151" s="17"/>
      <c r="BJ151" s="17"/>
      <c r="BK151" s="17"/>
    </row>
    <row r="152" spans="1:63" ht="11.25" hidden="1" outlineLevel="1" x14ac:dyDescent="0.2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220"/>
      <c r="BG152" s="220"/>
      <c r="BH152" s="17"/>
      <c r="BI152" s="17"/>
      <c r="BJ152" s="17"/>
      <c r="BK152" s="17"/>
    </row>
    <row r="153" spans="1:63" hidden="1" outlineLevel="1" x14ac:dyDescent="0.25">
      <c r="A153" s="49" t="s">
        <v>34</v>
      </c>
      <c r="B153" s="50"/>
      <c r="T153" s="45"/>
      <c r="AA153" s="56"/>
      <c r="AB153" s="56"/>
      <c r="BH153" s="17"/>
      <c r="BI153" s="17"/>
      <c r="BJ153" s="17"/>
      <c r="BK153" s="17"/>
    </row>
    <row r="154" spans="1:63" hidden="1" outlineLevel="1" x14ac:dyDescent="0.25">
      <c r="A154" s="16" t="s">
        <v>651</v>
      </c>
      <c r="AA154" s="56"/>
      <c r="AB154" s="56"/>
      <c r="BH154" s="17"/>
      <c r="BI154" s="17"/>
      <c r="BJ154" s="17"/>
      <c r="BK154" s="17"/>
    </row>
    <row r="155" spans="1:63" s="19" customFormat="1" ht="11.25" hidden="1" outlineLevel="1" x14ac:dyDescent="0.2">
      <c r="A155" s="28" t="s">
        <v>10</v>
      </c>
      <c r="B155" s="32"/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f>IF(ISERROR((('FIA Only'!T155*'FIA Only'!T17)+(Sphere!C155*Sphere!C17))/('FIA Only'!T17+Sphere!C17)),0,(('FIA Only'!T155*'FIA Only'!T17)+(Sphere!C155*Sphere!C17))/('FIA Only'!T17+Sphere!C17))</f>
        <v>0</v>
      </c>
      <c r="U155" s="19">
        <f>IF(ISERROR((('FIA Only'!U155*'FIA Only'!U17)+(Sphere!D155*Sphere!D17))/('FIA Only'!U17+Sphere!D17)),0,(('FIA Only'!U155*'FIA Only'!U17)+(Sphere!D155*Sphere!D17))/('FIA Only'!U17+Sphere!D17))</f>
        <v>500</v>
      </c>
      <c r="V155" s="19">
        <f>IF(ISERROR((('FIA Only'!V155*'FIA Only'!V17)+(Sphere!E155*Sphere!E17))/('FIA Only'!V17+Sphere!E17)),0,(('FIA Only'!V155*'FIA Only'!V17)+(Sphere!E155*Sphere!E17))/('FIA Only'!V17+Sphere!E17))</f>
        <v>500</v>
      </c>
      <c r="W155" s="19">
        <f>IF(ISERROR((('FIA Only'!W155*'FIA Only'!W17)+(Sphere!F155*Sphere!F17))/('FIA Only'!W17+Sphere!F17)),0,(('FIA Only'!W155*'FIA Only'!W17)+(Sphere!F155*Sphere!F17))/('FIA Only'!W17+Sphere!F17))</f>
        <v>2461.538462</v>
      </c>
      <c r="X155" s="19">
        <f>IF(ISERROR((('FIA Only'!X155*'FIA Only'!X17)+(Sphere!G155*Sphere!G17))/('FIA Only'!X17+Sphere!G17)),0,(('FIA Only'!X155*'FIA Only'!X17)+(Sphere!G155*Sphere!G17))/('FIA Only'!X17+Sphere!G17))</f>
        <v>1418.181818</v>
      </c>
      <c r="Y155" s="19">
        <v>1315.2173909999999</v>
      </c>
      <c r="Z155" s="19">
        <v>1490.909091</v>
      </c>
      <c r="AA155" s="19">
        <v>1482.2222220000001</v>
      </c>
      <c r="AB155" s="19">
        <v>2403.2258059999999</v>
      </c>
      <c r="AC155" s="19">
        <v>4143.75</v>
      </c>
      <c r="AD155" s="19">
        <v>4982.1138209999999</v>
      </c>
      <c r="AE155" s="19">
        <v>4057.6923080000001</v>
      </c>
      <c r="AF155" s="19">
        <v>1971.4285709999999</v>
      </c>
      <c r="AG155" s="19">
        <v>1645.4545450000001</v>
      </c>
      <c r="AH155" s="19">
        <v>2000</v>
      </c>
      <c r="AI155" s="19">
        <v>1575</v>
      </c>
      <c r="AJ155" s="19">
        <v>1257.142857</v>
      </c>
      <c r="AK155" s="19">
        <v>1200</v>
      </c>
      <c r="AL155" s="19">
        <v>2614.2857140000001</v>
      </c>
      <c r="AM155" s="19">
        <v>644.44444399999998</v>
      </c>
      <c r="AN155" s="19">
        <v>3000</v>
      </c>
      <c r="AO155" s="19">
        <v>2350</v>
      </c>
      <c r="AP155" s="19">
        <v>700</v>
      </c>
      <c r="AQ155" s="19">
        <v>633.33333300000004</v>
      </c>
      <c r="AR155" s="19">
        <v>750</v>
      </c>
      <c r="AS155" s="19">
        <v>560</v>
      </c>
      <c r="AT155" s="19">
        <v>1400</v>
      </c>
      <c r="AU155" s="19">
        <v>600</v>
      </c>
      <c r="AV155" s="19">
        <v>725</v>
      </c>
      <c r="AW155" s="19">
        <v>725</v>
      </c>
      <c r="AX155" s="19">
        <v>0</v>
      </c>
      <c r="AY155" s="19">
        <v>900</v>
      </c>
      <c r="AZ155" s="19">
        <v>7580</v>
      </c>
      <c r="BA155" s="19">
        <v>2520</v>
      </c>
      <c r="BB155" s="19">
        <v>780</v>
      </c>
      <c r="BC155" s="19">
        <v>850</v>
      </c>
      <c r="BD155" s="19">
        <v>850</v>
      </c>
      <c r="BE155" s="19">
        <v>800</v>
      </c>
      <c r="BF155" s="224">
        <v>831.25</v>
      </c>
      <c r="BG155" s="224">
        <v>860.86956499999997</v>
      </c>
      <c r="BH155" s="17"/>
      <c r="BI155" s="17"/>
      <c r="BJ155" s="17"/>
      <c r="BK155" s="17"/>
    </row>
    <row r="156" spans="1:63" s="19" customFormat="1" ht="11.25" hidden="1" outlineLevel="1" x14ac:dyDescent="0.2">
      <c r="A156" s="28" t="s">
        <v>11</v>
      </c>
      <c r="B156" s="32"/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1633.333333</v>
      </c>
      <c r="T156" s="19">
        <f>IF(ISERROR((('FIA Only'!T156*'FIA Only'!T18)+(Sphere!C156*Sphere!C18))/('FIA Only'!T18+Sphere!C18)),0,(('FIA Only'!T156*'FIA Only'!T18)+(Sphere!C156*Sphere!C18))/('FIA Only'!T18+Sphere!C18))</f>
        <v>0</v>
      </c>
      <c r="U156" s="19">
        <f>IF(ISERROR((('FIA Only'!U156*'FIA Only'!U18)+(Sphere!D156*Sphere!D18))/('FIA Only'!U18+Sphere!D18)),0,(('FIA Only'!U156*'FIA Only'!U18)+(Sphere!D156*Sphere!D18))/('FIA Only'!U18+Sphere!D18))</f>
        <v>0</v>
      </c>
      <c r="V156" s="19">
        <f>IF(ISERROR((('FIA Only'!V156*'FIA Only'!V18)+(Sphere!E156*Sphere!E18))/('FIA Only'!V18+Sphere!E18)),0,(('FIA Only'!V156*'FIA Only'!V18)+(Sphere!E156*Sphere!E18))/('FIA Only'!V18+Sphere!E18))</f>
        <v>500</v>
      </c>
      <c r="W156" s="19">
        <f>IF(ISERROR((('FIA Only'!W156*'FIA Only'!W18)+(Sphere!F156*Sphere!F18))/('FIA Only'!W18+Sphere!F18)),0,(('FIA Only'!W156*'FIA Only'!W18)+(Sphere!F156*Sphere!F18))/('FIA Only'!W18+Sphere!F18))</f>
        <v>0</v>
      </c>
      <c r="X156" s="19">
        <f>IF(ISERROR((('FIA Only'!X156*'FIA Only'!X18)+(Sphere!G156*Sphere!G18))/('FIA Only'!X18+Sphere!G18)),0,(('FIA Only'!X156*'FIA Only'!X18)+(Sphere!G156*Sphere!G18))/('FIA Only'!X18+Sphere!G18))</f>
        <v>0</v>
      </c>
      <c r="Y156" s="19">
        <v>6000</v>
      </c>
      <c r="Z156" s="19">
        <v>0</v>
      </c>
      <c r="AA156" s="19">
        <v>0</v>
      </c>
      <c r="AB156" s="19">
        <v>0</v>
      </c>
      <c r="AC156" s="19">
        <v>6000</v>
      </c>
      <c r="AD156" s="19">
        <v>0</v>
      </c>
      <c r="AE156" s="19">
        <v>0</v>
      </c>
      <c r="AF156" s="19">
        <v>0</v>
      </c>
      <c r="AG156" s="19">
        <v>6000</v>
      </c>
      <c r="AH156" s="19">
        <v>7650</v>
      </c>
      <c r="AI156" s="19">
        <v>0</v>
      </c>
      <c r="AJ156" s="19">
        <v>7283.3333329999996</v>
      </c>
      <c r="AK156" s="19">
        <v>0</v>
      </c>
      <c r="AL156" s="19">
        <v>10000</v>
      </c>
      <c r="AM156" s="19">
        <v>0</v>
      </c>
      <c r="AN156" s="19">
        <v>4500</v>
      </c>
      <c r="AO156" s="19">
        <v>6900</v>
      </c>
      <c r="AP156" s="19">
        <v>5874.5098040000003</v>
      </c>
      <c r="AQ156" s="19">
        <v>5934.1463409999997</v>
      </c>
      <c r="AR156" s="19">
        <v>7066.6666670000004</v>
      </c>
      <c r="AS156" s="19">
        <v>9266.6666669999995</v>
      </c>
      <c r="AT156" s="19">
        <v>6900</v>
      </c>
      <c r="AU156" s="19">
        <v>7066.6666670000004</v>
      </c>
      <c r="AV156" s="19">
        <v>10333.333333</v>
      </c>
      <c r="AW156" s="19">
        <v>0</v>
      </c>
      <c r="AX156" s="19">
        <v>6100</v>
      </c>
      <c r="AY156" s="19">
        <v>9100</v>
      </c>
      <c r="AZ156" s="19">
        <v>1200</v>
      </c>
      <c r="BA156" s="19">
        <v>0</v>
      </c>
      <c r="BB156" s="19">
        <v>7779.5774650000003</v>
      </c>
      <c r="BC156" s="19">
        <v>0</v>
      </c>
      <c r="BD156" s="19">
        <v>0</v>
      </c>
      <c r="BE156" s="19">
        <v>0</v>
      </c>
      <c r="BF156" s="224">
        <v>0</v>
      </c>
      <c r="BG156" s="224">
        <v>6000</v>
      </c>
      <c r="BH156" s="17"/>
      <c r="BI156" s="17"/>
      <c r="BJ156" s="17"/>
      <c r="BK156" s="17"/>
    </row>
    <row r="157" spans="1:63" s="19" customFormat="1" ht="11.25" hidden="1" outlineLevel="1" x14ac:dyDescent="0.2">
      <c r="A157" s="28" t="s">
        <v>629</v>
      </c>
      <c r="B157" s="32"/>
      <c r="C157" s="19">
        <v>0</v>
      </c>
      <c r="D157" s="19">
        <v>2493.939394</v>
      </c>
      <c r="E157" s="19">
        <v>1631.25</v>
      </c>
      <c r="F157" s="19">
        <v>1688.5714290000001</v>
      </c>
      <c r="G157" s="19">
        <v>1870.833333</v>
      </c>
      <c r="H157" s="19">
        <v>1542.857143</v>
      </c>
      <c r="I157" s="19">
        <v>1548.648649</v>
      </c>
      <c r="J157" s="19">
        <v>1502.3255810000001</v>
      </c>
      <c r="K157" s="19">
        <v>1259.574468</v>
      </c>
      <c r="L157" s="19">
        <v>1519.0476189999999</v>
      </c>
      <c r="M157" s="19">
        <v>1565.625</v>
      </c>
      <c r="N157" s="19">
        <v>1716.666667</v>
      </c>
      <c r="O157" s="19">
        <v>1742.553191</v>
      </c>
      <c r="P157" s="19">
        <v>1329.3103450000001</v>
      </c>
      <c r="Q157" s="19">
        <v>1647.169811</v>
      </c>
      <c r="R157" s="19">
        <v>1469.642857</v>
      </c>
      <c r="S157" s="19">
        <v>2069.4444440000002</v>
      </c>
      <c r="T157" s="19">
        <f>IF(ISERROR((('FIA Only'!T157*'FIA Only'!T19)+(Sphere!C157*Sphere!C19))/('FIA Only'!T19+Sphere!C19)),0,(('FIA Only'!T157*'FIA Only'!T19)+(Sphere!C157*Sphere!C19))/('FIA Only'!T19+Sphere!C19))</f>
        <v>1488.8888890000001</v>
      </c>
      <c r="U157" s="19">
        <f>IF(ISERROR((('FIA Only'!U157*'FIA Only'!U19)+(Sphere!D157*Sphere!D19))/('FIA Only'!U19+Sphere!D19)),0,(('FIA Only'!U157*'FIA Only'!U19)+(Sphere!D157*Sphere!D19))/('FIA Only'!U19+Sphere!D19))</f>
        <v>1571.25</v>
      </c>
      <c r="V157" s="19">
        <f>IF(ISERROR((('FIA Only'!V157*'FIA Only'!V19)+(Sphere!E157*Sphere!E19))/('FIA Only'!V19+Sphere!E19)),0,(('FIA Only'!V157*'FIA Only'!V19)+(Sphere!E157*Sphere!E19))/('FIA Only'!V19+Sphere!E19))</f>
        <v>1291.666667</v>
      </c>
      <c r="W157" s="19">
        <f>IF(ISERROR((('FIA Only'!W157*'FIA Only'!W19)+(Sphere!F157*Sphere!F19))/('FIA Only'!W19+Sphere!F19)),0,(('FIA Only'!W157*'FIA Only'!W19)+(Sphere!F157*Sphere!F19))/('FIA Only'!W19+Sphere!F19))</f>
        <v>1000</v>
      </c>
      <c r="X157" s="19">
        <f>IF(ISERROR((('FIA Only'!X157*'FIA Only'!X19)+(Sphere!G157*Sphere!G19))/('FIA Only'!X19+Sphere!G19)),0,(('FIA Only'!X157*'FIA Only'!X19)+(Sphere!G157*Sphere!G19))/('FIA Only'!X19+Sphere!G19))</f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5112.5</v>
      </c>
      <c r="AD157" s="19">
        <v>0</v>
      </c>
      <c r="AE157" s="19">
        <v>11666.666667</v>
      </c>
      <c r="AF157" s="19">
        <v>1541.666667</v>
      </c>
      <c r="AG157" s="19">
        <v>1086.666667</v>
      </c>
      <c r="AH157" s="19">
        <v>1509.5238099999999</v>
      </c>
      <c r="AI157" s="19">
        <v>2800</v>
      </c>
      <c r="AJ157" s="19">
        <v>3309.5238100000001</v>
      </c>
      <c r="AK157" s="19">
        <v>2150</v>
      </c>
      <c r="AL157" s="19">
        <v>1928.5714290000001</v>
      </c>
      <c r="AM157" s="19">
        <v>671.42857100000003</v>
      </c>
      <c r="AN157" s="19">
        <v>2225</v>
      </c>
      <c r="AO157" s="19">
        <v>770</v>
      </c>
      <c r="AP157" s="19">
        <v>675</v>
      </c>
      <c r="AQ157" s="19">
        <v>785.71428600000002</v>
      </c>
      <c r="AR157" s="19">
        <v>988.88888899999995</v>
      </c>
      <c r="AS157" s="19">
        <v>527.27272700000003</v>
      </c>
      <c r="AT157" s="19">
        <v>784.61538499999995</v>
      </c>
      <c r="AU157" s="19">
        <v>687.5</v>
      </c>
      <c r="AV157" s="19">
        <v>671.42857100000003</v>
      </c>
      <c r="AW157" s="19">
        <v>750</v>
      </c>
      <c r="AX157" s="19">
        <v>900</v>
      </c>
      <c r="AY157" s="19">
        <v>900</v>
      </c>
      <c r="AZ157" s="19">
        <v>866.66666699999996</v>
      </c>
      <c r="BA157" s="19">
        <v>971.42857100000003</v>
      </c>
      <c r="BB157" s="19">
        <v>833.33333300000004</v>
      </c>
      <c r="BC157" s="19">
        <v>880</v>
      </c>
      <c r="BD157" s="19">
        <v>950</v>
      </c>
      <c r="BE157" s="19">
        <v>925</v>
      </c>
      <c r="BF157" s="224">
        <v>857.14285700000005</v>
      </c>
      <c r="BG157" s="224">
        <v>800</v>
      </c>
      <c r="BH157" s="17"/>
      <c r="BI157" s="17"/>
      <c r="BJ157" s="17"/>
      <c r="BK157" s="17"/>
    </row>
    <row r="158" spans="1:63" s="19" customFormat="1" ht="11.25" hidden="1" outlineLevel="1" x14ac:dyDescent="0.2">
      <c r="A158" s="28" t="s">
        <v>13</v>
      </c>
      <c r="B158" s="32"/>
      <c r="C158" s="19">
        <v>0</v>
      </c>
      <c r="D158" s="19">
        <v>1500</v>
      </c>
      <c r="E158" s="19">
        <v>500</v>
      </c>
      <c r="F158" s="19">
        <v>2137.5</v>
      </c>
      <c r="G158" s="19">
        <v>1050</v>
      </c>
      <c r="H158" s="19">
        <v>2400</v>
      </c>
      <c r="I158" s="19">
        <v>0</v>
      </c>
      <c r="J158" s="19">
        <v>3000</v>
      </c>
      <c r="K158" s="19">
        <v>5000</v>
      </c>
      <c r="L158" s="19">
        <v>4250</v>
      </c>
      <c r="M158" s="19">
        <v>5333.3333329999996</v>
      </c>
      <c r="N158" s="19">
        <v>3000</v>
      </c>
      <c r="O158" s="19">
        <v>750</v>
      </c>
      <c r="P158" s="19">
        <v>1000</v>
      </c>
      <c r="Q158" s="19">
        <v>1000</v>
      </c>
      <c r="R158" s="19">
        <v>2000</v>
      </c>
      <c r="S158" s="19">
        <v>1233.333333</v>
      </c>
      <c r="T158" s="19">
        <f>IF(ISERROR((('FIA Only'!T158*'FIA Only'!T20)+(Sphere!C158*Sphere!C20))/('FIA Only'!T20+Sphere!C20)),0,(('FIA Only'!T158*'FIA Only'!T20)+(Sphere!C158*Sphere!C20))/('FIA Only'!T20+Sphere!C20))</f>
        <v>2833.333333</v>
      </c>
      <c r="U158" s="19">
        <f>IF(ISERROR((('FIA Only'!U158*'FIA Only'!U20)+(Sphere!D158*Sphere!D20))/('FIA Only'!U20+Sphere!D20)),0,(('FIA Only'!U158*'FIA Only'!U20)+(Sphere!D158*Sphere!D20))/('FIA Only'!U20+Sphere!D20))</f>
        <v>0</v>
      </c>
      <c r="V158" s="19">
        <f>IF(ISERROR((('FIA Only'!V158*'FIA Only'!V20)+(Sphere!E158*Sphere!E20))/('FIA Only'!V20+Sphere!E20)),0,(('FIA Only'!V158*'FIA Only'!V20)+(Sphere!E158*Sphere!E20))/('FIA Only'!V20+Sphere!E20))</f>
        <v>10250</v>
      </c>
      <c r="W158" s="19">
        <f>IF(ISERROR((('FIA Only'!W158*'FIA Only'!W20)+(Sphere!F158*Sphere!F20))/('FIA Only'!W20+Sphere!F20)),0,(('FIA Only'!W158*'FIA Only'!W20)+(Sphere!F158*Sphere!F20))/('FIA Only'!W20+Sphere!F20))</f>
        <v>500</v>
      </c>
      <c r="X158" s="19">
        <f>IF(ISERROR((('FIA Only'!X158*'FIA Only'!X20)+(Sphere!G158*Sphere!G20))/('FIA Only'!X20+Sphere!G20)),0,(('FIA Only'!X158*'FIA Only'!X20)+(Sphere!G158*Sphere!G20))/('FIA Only'!X20+Sphere!G20))</f>
        <v>500</v>
      </c>
      <c r="Y158" s="19">
        <v>533.33333300000004</v>
      </c>
      <c r="Z158" s="19">
        <v>600</v>
      </c>
      <c r="AA158" s="19">
        <v>1066.666667</v>
      </c>
      <c r="AB158" s="19">
        <v>600</v>
      </c>
      <c r="AC158" s="19">
        <v>2000</v>
      </c>
      <c r="AD158" s="19">
        <v>833.33333300000004</v>
      </c>
      <c r="AE158" s="19">
        <v>0</v>
      </c>
      <c r="AF158" s="19">
        <v>0</v>
      </c>
      <c r="AG158" s="19">
        <v>500</v>
      </c>
      <c r="AH158" s="19">
        <v>500</v>
      </c>
      <c r="AI158" s="19">
        <v>3660</v>
      </c>
      <c r="AJ158" s="19">
        <v>614.28571399999998</v>
      </c>
      <c r="AK158" s="19">
        <v>1000</v>
      </c>
      <c r="AL158" s="19">
        <v>666.66666699999996</v>
      </c>
      <c r="AM158" s="19">
        <v>750</v>
      </c>
      <c r="AN158" s="19">
        <v>500</v>
      </c>
      <c r="AO158" s="19">
        <v>500</v>
      </c>
      <c r="AP158" s="19">
        <v>666.66666699999996</v>
      </c>
      <c r="AQ158" s="19">
        <v>750</v>
      </c>
      <c r="AR158" s="19">
        <v>560</v>
      </c>
      <c r="AS158" s="19">
        <v>650</v>
      </c>
      <c r="AT158" s="19">
        <v>600</v>
      </c>
      <c r="AU158" s="19">
        <v>600</v>
      </c>
      <c r="AV158" s="19">
        <v>500</v>
      </c>
      <c r="AW158" s="19">
        <v>800</v>
      </c>
      <c r="AX158" s="19">
        <v>580</v>
      </c>
      <c r="AY158" s="19">
        <v>500</v>
      </c>
      <c r="AZ158" s="19">
        <v>700</v>
      </c>
      <c r="BA158" s="19">
        <v>500</v>
      </c>
      <c r="BB158" s="19">
        <v>700</v>
      </c>
      <c r="BC158" s="19">
        <v>0</v>
      </c>
      <c r="BD158" s="19">
        <v>500</v>
      </c>
      <c r="BE158" s="19">
        <v>628.57142899999997</v>
      </c>
      <c r="BF158" s="224">
        <v>665.57376999999997</v>
      </c>
      <c r="BG158" s="224">
        <v>668.80733899999996</v>
      </c>
      <c r="BH158" s="17"/>
      <c r="BI158" s="17"/>
      <c r="BJ158" s="17"/>
      <c r="BK158" s="17"/>
    </row>
    <row r="159" spans="1:63" s="19" customFormat="1" ht="11.25" hidden="1" outlineLevel="1" x14ac:dyDescent="0.2">
      <c r="A159" s="28" t="s">
        <v>14</v>
      </c>
      <c r="B159" s="32"/>
      <c r="C159" s="19">
        <v>0</v>
      </c>
      <c r="D159" s="19">
        <v>2470.5882350000002</v>
      </c>
      <c r="E159" s="19">
        <v>980</v>
      </c>
      <c r="F159" s="19">
        <v>1772.727273</v>
      </c>
      <c r="G159" s="19">
        <v>3041.666667</v>
      </c>
      <c r="H159" s="19">
        <v>1293.75</v>
      </c>
      <c r="I159" s="19">
        <v>1091.666667</v>
      </c>
      <c r="J159" s="19">
        <v>1506.666667</v>
      </c>
      <c r="K159" s="19">
        <v>1566.666667</v>
      </c>
      <c r="L159" s="19">
        <v>2190.909091</v>
      </c>
      <c r="M159" s="19">
        <v>1700</v>
      </c>
      <c r="N159" s="19">
        <v>1741.176471</v>
      </c>
      <c r="O159" s="19">
        <v>1477.272727</v>
      </c>
      <c r="P159" s="19">
        <v>1826.086957</v>
      </c>
      <c r="Q159" s="19">
        <v>2925</v>
      </c>
      <c r="R159" s="19">
        <v>1780.6451609999999</v>
      </c>
      <c r="S159" s="19">
        <v>1980</v>
      </c>
      <c r="T159" s="19">
        <f>IF(ISERROR((('FIA Only'!T159*'FIA Only'!T21)+(Sphere!C159*Sphere!C21))/('FIA Only'!T21+Sphere!C21)),0,(('FIA Only'!T159*'FIA Only'!T21)+(Sphere!C159*Sphere!C21))/('FIA Only'!T21+Sphere!C21))</f>
        <v>2578.5714290000001</v>
      </c>
      <c r="U159" s="19">
        <f>IF(ISERROR((('FIA Only'!U159*'FIA Only'!U21)+(Sphere!D159*Sphere!D21))/('FIA Only'!U21+Sphere!D21)),0,(('FIA Only'!U159*'FIA Only'!U21)+(Sphere!D159*Sphere!D21))/('FIA Only'!U21+Sphere!D21))</f>
        <v>3000</v>
      </c>
      <c r="V159" s="19">
        <f>IF(ISERROR((('FIA Only'!V159*'FIA Only'!V21)+(Sphere!E159*Sphere!E21))/('FIA Only'!V21+Sphere!E21)),0,(('FIA Only'!V159*'FIA Only'!V21)+(Sphere!E159*Sphere!E21))/('FIA Only'!V21+Sphere!E21))</f>
        <v>3633.333333</v>
      </c>
      <c r="W159" s="19">
        <f>IF(ISERROR((('FIA Only'!W159*'FIA Only'!W21)+(Sphere!F159*Sphere!F21))/('FIA Only'!W21+Sphere!F21)),0,(('FIA Only'!W159*'FIA Only'!W21)+(Sphere!F159*Sphere!F21))/('FIA Only'!W21+Sphere!F21))</f>
        <v>500</v>
      </c>
      <c r="X159" s="19">
        <f>IF(ISERROR((('FIA Only'!X159*'FIA Only'!X21)+(Sphere!G159*Sphere!G21))/('FIA Only'!X21+Sphere!G21)),0,(('FIA Only'!X159*'FIA Only'!X21)+(Sphere!G159*Sphere!G21))/('FIA Only'!X21+Sphere!G21))</f>
        <v>1021.428571</v>
      </c>
      <c r="Y159" s="19">
        <v>581.25</v>
      </c>
      <c r="Z159" s="19">
        <v>957.89473699999996</v>
      </c>
      <c r="AA159" s="19">
        <v>633.33333300000004</v>
      </c>
      <c r="AB159" s="19">
        <v>566.66666699999996</v>
      </c>
      <c r="AC159" s="19">
        <v>583.33333300000004</v>
      </c>
      <c r="AD159" s="19">
        <v>650</v>
      </c>
      <c r="AE159" s="19">
        <v>600</v>
      </c>
      <c r="AF159" s="19">
        <v>650</v>
      </c>
      <c r="AG159" s="19">
        <v>700</v>
      </c>
      <c r="AH159" s="19">
        <v>888.88888899999995</v>
      </c>
      <c r="AI159" s="19">
        <v>963.63636399999996</v>
      </c>
      <c r="AJ159" s="19">
        <v>950</v>
      </c>
      <c r="AK159" s="19">
        <v>1660</v>
      </c>
      <c r="AL159" s="19">
        <v>750</v>
      </c>
      <c r="AM159" s="19">
        <v>500</v>
      </c>
      <c r="AN159" s="19">
        <v>561.53846199999998</v>
      </c>
      <c r="AO159" s="19">
        <v>545.45454500000005</v>
      </c>
      <c r="AP159" s="19">
        <v>633.33333300000004</v>
      </c>
      <c r="AQ159" s="19">
        <v>1000</v>
      </c>
      <c r="AR159" s="19">
        <v>500</v>
      </c>
      <c r="AS159" s="19">
        <v>1625</v>
      </c>
      <c r="AT159" s="19">
        <v>575</v>
      </c>
      <c r="AU159" s="19">
        <v>606.66666699999996</v>
      </c>
      <c r="AV159" s="19">
        <v>640</v>
      </c>
      <c r="AW159" s="19">
        <v>528.57142899999997</v>
      </c>
      <c r="AX159" s="19">
        <v>525</v>
      </c>
      <c r="AY159" s="19">
        <v>600</v>
      </c>
      <c r="AZ159" s="19">
        <v>540</v>
      </c>
      <c r="BA159" s="19">
        <v>516.66666699999996</v>
      </c>
      <c r="BB159" s="19">
        <v>650</v>
      </c>
      <c r="BC159" s="19">
        <v>585.71428600000002</v>
      </c>
      <c r="BD159" s="19">
        <v>507.82608699999997</v>
      </c>
      <c r="BE159" s="19">
        <v>517.1875</v>
      </c>
      <c r="BF159" s="224">
        <v>528.35820899999999</v>
      </c>
      <c r="BG159" s="224">
        <v>549.10179600000004</v>
      </c>
      <c r="BH159" s="17"/>
      <c r="BI159" s="17"/>
      <c r="BJ159" s="17"/>
      <c r="BK159" s="17"/>
    </row>
    <row r="160" spans="1:63" s="19" customFormat="1" ht="11.25" hidden="1" outlineLevel="1" x14ac:dyDescent="0.2">
      <c r="A160" s="28" t="s">
        <v>15</v>
      </c>
      <c r="B160" s="32"/>
      <c r="C160" s="19">
        <v>0</v>
      </c>
      <c r="D160" s="19">
        <v>3210.8108109999998</v>
      </c>
      <c r="E160" s="19">
        <v>2278.2608700000001</v>
      </c>
      <c r="F160" s="19">
        <v>2551.6129030000002</v>
      </c>
      <c r="G160" s="19">
        <v>2591.1764710000002</v>
      </c>
      <c r="H160" s="19">
        <v>3355.882353</v>
      </c>
      <c r="I160" s="19">
        <v>2190.4761899999999</v>
      </c>
      <c r="J160" s="19">
        <v>2463.8297870000001</v>
      </c>
      <c r="K160" s="19">
        <v>2495.9183670000002</v>
      </c>
      <c r="L160" s="19">
        <v>4411.4285710000004</v>
      </c>
      <c r="M160" s="19">
        <v>2541.1764710000002</v>
      </c>
      <c r="N160" s="19">
        <v>1600</v>
      </c>
      <c r="O160" s="19">
        <v>1291.4285709999999</v>
      </c>
      <c r="P160" s="19">
        <v>1443.51145</v>
      </c>
      <c r="Q160" s="19">
        <v>1723.958333</v>
      </c>
      <c r="R160" s="19">
        <v>1454.771784</v>
      </c>
      <c r="S160" s="19">
        <v>1605.681818</v>
      </c>
      <c r="T160" s="19">
        <f>IF(ISERROR((('FIA Only'!T160*'FIA Only'!T22)+(Sphere!C160*Sphere!C22))/('FIA Only'!T22+Sphere!C22)),0,(('FIA Only'!T160*'FIA Only'!T22)+(Sphere!C160*Sphere!C22))/('FIA Only'!T22+Sphere!C22))</f>
        <v>1954.6218490000001</v>
      </c>
      <c r="U160" s="19">
        <f>IF(ISERROR((('FIA Only'!U160*'FIA Only'!U22)+(Sphere!D160*Sphere!D22))/('FIA Only'!U22+Sphere!D22)),0,(('FIA Only'!U160*'FIA Only'!U22)+(Sphere!D160*Sphere!D22))/('FIA Only'!U22+Sphere!D22))</f>
        <v>1703.5714284166665</v>
      </c>
      <c r="V160" s="19">
        <f>IF(ISERROR((('FIA Only'!V160*'FIA Only'!V22)+(Sphere!E160*Sphere!E22))/('FIA Only'!V22+Sphere!E22)),0,(('FIA Only'!V160*'FIA Only'!V22)+(Sphere!E160*Sphere!E22))/('FIA Only'!V22+Sphere!E22))</f>
        <v>1820</v>
      </c>
      <c r="W160" s="19">
        <f>IF(ISERROR((('FIA Only'!W160*'FIA Only'!W22)+(Sphere!F160*Sphere!F22))/('FIA Only'!W22+Sphere!F22)),0,(('FIA Only'!W160*'FIA Only'!W22)+(Sphere!F160*Sphere!F22))/('FIA Only'!W22+Sphere!F22))</f>
        <v>594.73684189473681</v>
      </c>
      <c r="X160" s="19">
        <f>IF(ISERROR((('FIA Only'!X160*'FIA Only'!X22)+(Sphere!G160*Sphere!G22))/('FIA Only'!X22+Sphere!G22)),0,(('FIA Only'!X160*'FIA Only'!X22)+(Sphere!G160*Sphere!G22))/('FIA Only'!X22+Sphere!G22))</f>
        <v>535.48387100000002</v>
      </c>
      <c r="Y160" s="19">
        <v>1046.1538459999999</v>
      </c>
      <c r="Z160" s="19">
        <v>542.10526300000004</v>
      </c>
      <c r="AA160" s="19">
        <v>651.51515199999994</v>
      </c>
      <c r="AB160" s="19">
        <v>637.93103399999995</v>
      </c>
      <c r="AC160" s="19">
        <v>575</v>
      </c>
      <c r="AD160" s="19">
        <v>550</v>
      </c>
      <c r="AE160" s="19">
        <v>755.55555600000002</v>
      </c>
      <c r="AF160" s="19">
        <v>516.66666699999996</v>
      </c>
      <c r="AG160" s="19">
        <v>531.25</v>
      </c>
      <c r="AH160" s="19">
        <v>1337.8378379999999</v>
      </c>
      <c r="AI160" s="19">
        <v>1090</v>
      </c>
      <c r="AJ160" s="19">
        <v>784.375</v>
      </c>
      <c r="AK160" s="19">
        <v>920</v>
      </c>
      <c r="AL160" s="19">
        <v>887.5</v>
      </c>
      <c r="AM160" s="19">
        <v>876.92307700000003</v>
      </c>
      <c r="AN160" s="19">
        <v>711.76470600000005</v>
      </c>
      <c r="AO160" s="19">
        <v>500</v>
      </c>
      <c r="AP160" s="19">
        <v>665.38461500000005</v>
      </c>
      <c r="AQ160" s="19">
        <v>500</v>
      </c>
      <c r="AR160" s="19">
        <v>521.05263200000002</v>
      </c>
      <c r="AS160" s="19">
        <v>564.70588199999997</v>
      </c>
      <c r="AT160" s="19">
        <v>695.65217399999995</v>
      </c>
      <c r="AU160" s="19">
        <v>585.71428600000002</v>
      </c>
      <c r="AV160" s="19">
        <v>500</v>
      </c>
      <c r="AW160" s="19">
        <v>530.76923099999999</v>
      </c>
      <c r="AX160" s="19">
        <v>566.66666699999996</v>
      </c>
      <c r="AY160" s="19">
        <v>500</v>
      </c>
      <c r="AZ160" s="19">
        <v>530.76923099999999</v>
      </c>
      <c r="BA160" s="19">
        <v>528.57142899999997</v>
      </c>
      <c r="BB160" s="19">
        <v>535.71428600000002</v>
      </c>
      <c r="BC160" s="19">
        <v>547.36842100000001</v>
      </c>
      <c r="BD160" s="19">
        <v>507.38254999999998</v>
      </c>
      <c r="BE160" s="19">
        <v>516.037736</v>
      </c>
      <c r="BF160" s="224">
        <v>523.47417800000005</v>
      </c>
      <c r="BG160" s="224">
        <v>534.09090900000001</v>
      </c>
      <c r="BH160" s="17"/>
      <c r="BI160" s="17"/>
      <c r="BJ160" s="17"/>
      <c r="BK160" s="17"/>
    </row>
    <row r="161" spans="1:63" s="19" customFormat="1" ht="11.25" hidden="1" outlineLevel="1" x14ac:dyDescent="0.2">
      <c r="A161" s="28" t="s">
        <v>16</v>
      </c>
      <c r="B161" s="32"/>
      <c r="C161" s="19">
        <v>800</v>
      </c>
      <c r="D161" s="19">
        <v>3220.9523810000001</v>
      </c>
      <c r="E161" s="19">
        <v>3270.1923080000001</v>
      </c>
      <c r="F161" s="19">
        <v>3553.6585369999998</v>
      </c>
      <c r="G161" s="19">
        <v>3392.553191</v>
      </c>
      <c r="H161" s="19">
        <v>3175.7894740000002</v>
      </c>
      <c r="I161" s="19">
        <v>3086.8421050000002</v>
      </c>
      <c r="J161" s="19">
        <v>3032.926829</v>
      </c>
      <c r="K161" s="19">
        <v>2791.3043480000001</v>
      </c>
      <c r="L161" s="19">
        <v>3030.2469139999998</v>
      </c>
      <c r="M161" s="19">
        <v>2940.552995</v>
      </c>
      <c r="N161" s="19">
        <v>2683.5616439999999</v>
      </c>
      <c r="O161" s="19">
        <v>2509.8814229999998</v>
      </c>
      <c r="P161" s="19">
        <v>2630.1255230000002</v>
      </c>
      <c r="Q161" s="19">
        <v>3179.6610169999999</v>
      </c>
      <c r="R161" s="19">
        <v>3552.3316060000002</v>
      </c>
      <c r="S161" s="19">
        <v>3553.1428569999998</v>
      </c>
      <c r="T161" s="19">
        <f>IF(ISERROR((('FIA Only'!T161*'FIA Only'!T23)+(Sphere!C161*Sphere!C23))/('FIA Only'!T23+Sphere!C23)),0,(('FIA Only'!T161*'FIA Only'!T23)+(Sphere!C161*Sphere!C23))/('FIA Only'!T23+Sphere!C23))</f>
        <v>3276.3779530000002</v>
      </c>
      <c r="U161" s="19">
        <f>IF(ISERROR((('FIA Only'!U161*'FIA Only'!U23)+(Sphere!D161*Sphere!D23))/('FIA Only'!U23+Sphere!D23)),0,(('FIA Only'!U161*'FIA Only'!U23)+(Sphere!D161*Sphere!D23))/('FIA Only'!U23+Sphere!D23))</f>
        <v>2875.9036144457832</v>
      </c>
      <c r="V161" s="19">
        <f>IF(ISERROR((('FIA Only'!V161*'FIA Only'!V23)+(Sphere!E161*Sphere!E23))/('FIA Only'!V23+Sphere!E23)),0,(('FIA Only'!V161*'FIA Only'!V23)+(Sphere!E161*Sphere!E23))/('FIA Only'!V23+Sphere!E23))</f>
        <v>1736.1111111666667</v>
      </c>
      <c r="W161" s="19">
        <f>IF(ISERROR((('FIA Only'!W161*'FIA Only'!W23)+(Sphere!F161*Sphere!F23))/('FIA Only'!W23+Sphere!F23)),0,(('FIA Only'!W161*'FIA Only'!W23)+(Sphere!F161*Sphere!F23))/('FIA Only'!W23+Sphere!F23))</f>
        <v>1395.0819670000001</v>
      </c>
      <c r="X161" s="19">
        <f>IF(ISERROR((('FIA Only'!X161*'FIA Only'!X23)+(Sphere!G161*Sphere!G23))/('FIA Only'!X23+Sphere!G23)),0,(('FIA Only'!X161*'FIA Only'!X23)+(Sphere!G161*Sphere!G23))/('FIA Only'!X23+Sphere!G23))</f>
        <v>1328.2352940000001</v>
      </c>
      <c r="Y161" s="19">
        <v>1360.747664</v>
      </c>
      <c r="Z161" s="19">
        <v>1384.864865</v>
      </c>
      <c r="AA161" s="19">
        <v>1654.6012270000001</v>
      </c>
      <c r="AB161" s="19">
        <v>1626.190476</v>
      </c>
      <c r="AC161" s="19">
        <v>1535.294118</v>
      </c>
      <c r="AD161" s="19">
        <v>1917.2839509999999</v>
      </c>
      <c r="AE161" s="19">
        <v>2492.957746</v>
      </c>
      <c r="AF161" s="19">
        <v>2534.9206349999999</v>
      </c>
      <c r="AG161" s="19">
        <v>2463.793103</v>
      </c>
      <c r="AH161" s="19">
        <v>2810</v>
      </c>
      <c r="AI161" s="19">
        <v>3072.916667</v>
      </c>
      <c r="AJ161" s="19">
        <v>2862.7906979999998</v>
      </c>
      <c r="AK161" s="19">
        <v>2434.6153850000001</v>
      </c>
      <c r="AL161" s="19">
        <v>2764.2857140000001</v>
      </c>
      <c r="AM161" s="19">
        <v>2862.4</v>
      </c>
      <c r="AN161" s="19">
        <v>2974.4186049999998</v>
      </c>
      <c r="AO161" s="19">
        <v>2847.7777780000001</v>
      </c>
      <c r="AP161" s="19">
        <v>2552.7777780000001</v>
      </c>
      <c r="AQ161" s="19">
        <v>2571.7391299999999</v>
      </c>
      <c r="AR161" s="19">
        <v>2567.0212769999998</v>
      </c>
      <c r="AS161" s="19">
        <v>2760.5633800000001</v>
      </c>
      <c r="AT161" s="19">
        <v>2803.5398230000001</v>
      </c>
      <c r="AU161" s="19">
        <v>2133.0434780000001</v>
      </c>
      <c r="AV161" s="19">
        <v>2035.0877190000001</v>
      </c>
      <c r="AW161" s="19">
        <v>2036.2831859999999</v>
      </c>
      <c r="AX161" s="19">
        <v>1852.8089890000001</v>
      </c>
      <c r="AY161" s="19">
        <v>1852.6881719999999</v>
      </c>
      <c r="AZ161" s="19">
        <v>1970.6896549999999</v>
      </c>
      <c r="BA161" s="19">
        <v>2589.8734180000001</v>
      </c>
      <c r="BB161" s="19">
        <v>2681.818182</v>
      </c>
      <c r="BC161" s="19">
        <v>1851.685393</v>
      </c>
      <c r="BD161" s="19">
        <v>2504.524887</v>
      </c>
      <c r="BE161" s="19">
        <v>2465.6716419999998</v>
      </c>
      <c r="BF161" s="224">
        <v>2472.3404260000002</v>
      </c>
      <c r="BG161" s="224">
        <v>2484.2271289999999</v>
      </c>
      <c r="BH161" s="17"/>
      <c r="BI161" s="17"/>
      <c r="BJ161" s="17"/>
      <c r="BK161" s="17"/>
    </row>
    <row r="162" spans="1:63" s="19" customFormat="1" ht="11.25" hidden="1" outlineLevel="1" x14ac:dyDescent="0.2">
      <c r="A162" s="28" t="s">
        <v>17</v>
      </c>
      <c r="B162" s="32"/>
      <c r="C162" s="19">
        <v>750</v>
      </c>
      <c r="D162" s="19">
        <v>2952.9411759999998</v>
      </c>
      <c r="E162" s="19">
        <v>3410</v>
      </c>
      <c r="F162" s="19">
        <v>3374.2138359999999</v>
      </c>
      <c r="G162" s="19">
        <v>3013.1736529999998</v>
      </c>
      <c r="H162" s="19">
        <v>3234.482759</v>
      </c>
      <c r="I162" s="19">
        <v>2702.1834060000001</v>
      </c>
      <c r="J162" s="19">
        <v>3431.772575</v>
      </c>
      <c r="K162" s="19">
        <v>3232.6589600000002</v>
      </c>
      <c r="L162" s="19">
        <v>3427.0903010000002</v>
      </c>
      <c r="M162" s="19">
        <v>2868.358209</v>
      </c>
      <c r="N162" s="19">
        <v>3311.1111110000002</v>
      </c>
      <c r="O162" s="19">
        <v>3245.333333</v>
      </c>
      <c r="P162" s="19">
        <v>3567.7506779999999</v>
      </c>
      <c r="Q162" s="19">
        <v>4039.2550139999998</v>
      </c>
      <c r="R162" s="19">
        <v>4283.0128210000003</v>
      </c>
      <c r="S162" s="19">
        <v>4089.9430739999998</v>
      </c>
      <c r="T162" s="19">
        <f>IF(ISERROR((('FIA Only'!T162*'FIA Only'!T24)+(Sphere!C162*Sphere!C24))/('FIA Only'!T24+Sphere!C24)),0,(('FIA Only'!T162*'FIA Only'!T24)+(Sphere!C162*Sphere!C24))/('FIA Only'!T24+Sphere!C24))</f>
        <v>3544.378698050296</v>
      </c>
      <c r="U162" s="19">
        <f>IF(ISERROR((('FIA Only'!U162*'FIA Only'!U24)+(Sphere!D162*Sphere!D24))/('FIA Only'!U24+Sphere!D24)),0,(('FIA Only'!U162*'FIA Only'!U24)+(Sphere!D162*Sphere!D24))/('FIA Only'!U24+Sphere!D24))</f>
        <v>3510.6122453632652</v>
      </c>
      <c r="V162" s="19">
        <f>IF(ISERROR((('FIA Only'!V162*'FIA Only'!V24)+(Sphere!E162*Sphere!E24))/('FIA Only'!V24+Sphere!E24)),0,(('FIA Only'!V162*'FIA Only'!V24)+(Sphere!E162*Sphere!E24))/('FIA Only'!V24+Sphere!E24))</f>
        <v>2142.4148608039213</v>
      </c>
      <c r="W162" s="19">
        <f>IF(ISERROR((('FIA Only'!W162*'FIA Only'!W24)+(Sphere!F162*Sphere!F24))/('FIA Only'!W24+Sphere!F24)),0,(('FIA Only'!W162*'FIA Only'!W24)+(Sphere!F162*Sphere!F24))/('FIA Only'!W24+Sphere!F24))</f>
        <v>2250.5102040000002</v>
      </c>
      <c r="X162" s="19">
        <f>IF(ISERROR((('FIA Only'!X162*'FIA Only'!X24)+(Sphere!G162*Sphere!G24))/('FIA Only'!X24+Sphere!G24)),0,(('FIA Only'!X162*'FIA Only'!X24)+(Sphere!G162*Sphere!G24))/('FIA Only'!X24+Sphere!G24))</f>
        <v>2023.7569060000001</v>
      </c>
      <c r="Y162" s="19">
        <v>2683.4224599999998</v>
      </c>
      <c r="Z162" s="19">
        <v>2877.4535810000002</v>
      </c>
      <c r="AA162" s="19">
        <v>2736.8078180000002</v>
      </c>
      <c r="AB162" s="19">
        <v>2650</v>
      </c>
      <c r="AC162" s="19">
        <v>2978.8819880000001</v>
      </c>
      <c r="AD162" s="19">
        <v>3262.827225</v>
      </c>
      <c r="AE162" s="19">
        <v>3347.3684210000001</v>
      </c>
      <c r="AF162" s="19">
        <v>3851.8796990000001</v>
      </c>
      <c r="AG162" s="19">
        <v>3875.1677850000001</v>
      </c>
      <c r="AH162" s="19">
        <v>3988.4892089999998</v>
      </c>
      <c r="AI162" s="19">
        <v>4129.4314379999996</v>
      </c>
      <c r="AJ162" s="19">
        <v>4212.0253160000002</v>
      </c>
      <c r="AK162" s="19">
        <v>4228.2926829999997</v>
      </c>
      <c r="AL162" s="19">
        <v>3936.7021279999999</v>
      </c>
      <c r="AM162" s="19">
        <v>3916.0337549999999</v>
      </c>
      <c r="AN162" s="19">
        <v>4245.4901959999997</v>
      </c>
      <c r="AO162" s="19">
        <v>3982.5242720000001</v>
      </c>
      <c r="AP162" s="19">
        <v>3840.6504070000001</v>
      </c>
      <c r="AQ162" s="19">
        <v>3922.2222219999999</v>
      </c>
      <c r="AR162" s="19">
        <v>4072.5146199999999</v>
      </c>
      <c r="AS162" s="19">
        <v>3924.1206029999998</v>
      </c>
      <c r="AT162" s="19">
        <v>4559.1133</v>
      </c>
      <c r="AU162" s="19">
        <v>3682.8451879999998</v>
      </c>
      <c r="AV162" s="19">
        <v>3339.1089109999998</v>
      </c>
      <c r="AW162" s="19">
        <v>3649.0196080000001</v>
      </c>
      <c r="AX162" s="19">
        <v>3266.666667</v>
      </c>
      <c r="AY162" s="19">
        <v>3408.426966</v>
      </c>
      <c r="AZ162" s="19">
        <v>3535.042735</v>
      </c>
      <c r="BA162" s="19">
        <v>4282.0754720000004</v>
      </c>
      <c r="BB162" s="19">
        <v>3882.2134390000001</v>
      </c>
      <c r="BC162" s="19">
        <v>3751.4285709999999</v>
      </c>
      <c r="BD162" s="19">
        <v>3616.8350169999999</v>
      </c>
      <c r="BE162" s="19">
        <v>3770.44335</v>
      </c>
      <c r="BF162" s="224">
        <v>3702.419355</v>
      </c>
      <c r="BG162" s="224">
        <v>3654.7979799999998</v>
      </c>
      <c r="BH162" s="17"/>
      <c r="BI162" s="17"/>
      <c r="BJ162" s="17"/>
      <c r="BK162" s="17"/>
    </row>
    <row r="163" spans="1:63" s="19" customFormat="1" ht="11.25" hidden="1" outlineLevel="1" x14ac:dyDescent="0.2">
      <c r="A163" s="28" t="s">
        <v>18</v>
      </c>
      <c r="B163" s="32"/>
      <c r="C163" s="19">
        <v>2875</v>
      </c>
      <c r="D163" s="19">
        <v>4187.8980890000003</v>
      </c>
      <c r="E163" s="19">
        <v>4216.2303659999998</v>
      </c>
      <c r="F163" s="19">
        <v>4352.2842639999999</v>
      </c>
      <c r="G163" s="19">
        <v>4300</v>
      </c>
      <c r="H163" s="19">
        <v>4540.5405410000003</v>
      </c>
      <c r="I163" s="19">
        <v>4338.9513109999998</v>
      </c>
      <c r="J163" s="19">
        <v>3945.7800510000002</v>
      </c>
      <c r="K163" s="19">
        <v>3986.4935059999998</v>
      </c>
      <c r="L163" s="19">
        <v>3943.6619719999999</v>
      </c>
      <c r="M163" s="19">
        <v>3894.4055939999998</v>
      </c>
      <c r="N163" s="19">
        <v>4135.6756759999998</v>
      </c>
      <c r="O163" s="19">
        <v>3570.4477609999999</v>
      </c>
      <c r="P163" s="19">
        <v>4304.2780750000002</v>
      </c>
      <c r="Q163" s="19">
        <v>4729.846939</v>
      </c>
      <c r="R163" s="19">
        <v>5057.6219510000001</v>
      </c>
      <c r="S163" s="19">
        <v>4658.0419579999998</v>
      </c>
      <c r="T163" s="19">
        <f>IF(ISERROR((('FIA Only'!T163*'FIA Only'!T25)+(Sphere!C163*Sphere!C25))/('FIA Only'!T25+Sphere!C25)),0,(('FIA Only'!T163*'FIA Only'!T25)+(Sphere!C163*Sphere!C25))/('FIA Only'!T25+Sphere!C25))</f>
        <v>4610.5263160909089</v>
      </c>
      <c r="U163" s="19">
        <f>IF(ISERROR((('FIA Only'!U163*'FIA Only'!U25)+(Sphere!D163*Sphere!D25))/('FIA Only'!U25+Sphere!D25)),0,(('FIA Only'!U163*'FIA Only'!U25)+(Sphere!D163*Sphere!D25))/('FIA Only'!U25+Sphere!D25))</f>
        <v>4718.4100418326361</v>
      </c>
      <c r="V163" s="19">
        <f>IF(ISERROR((('FIA Only'!V163*'FIA Only'!V25)+(Sphere!E163*Sphere!E25))/('FIA Only'!V25+Sphere!E25)),0,(('FIA Only'!V163*'FIA Only'!V25)+(Sphere!E163*Sphere!E25))/('FIA Only'!V25+Sphere!E25))</f>
        <v>3183.8417582799998</v>
      </c>
      <c r="W163" s="19">
        <f>IF(ISERROR((('FIA Only'!W163*'FIA Only'!W25)+(Sphere!F163*Sphere!F25))/('FIA Only'!W25+Sphere!F25)),0,(('FIA Only'!W163*'FIA Only'!W25)+(Sphere!F163*Sphere!F25))/('FIA Only'!W25+Sphere!F25))</f>
        <v>3253.541076</v>
      </c>
      <c r="X163" s="19">
        <f>IF(ISERROR((('FIA Only'!X163*'FIA Only'!X25)+(Sphere!G163*Sphere!G25))/('FIA Only'!X25+Sphere!G25)),0,(('FIA Only'!X163*'FIA Only'!X25)+(Sphere!G163*Sphere!G25))/('FIA Only'!X25+Sphere!G25))</f>
        <v>2957.2446559999998</v>
      </c>
      <c r="Y163" s="19">
        <v>4241.0416670000004</v>
      </c>
      <c r="Z163" s="19">
        <v>4238.7755100000004</v>
      </c>
      <c r="AA163" s="19">
        <v>4276.0925450000004</v>
      </c>
      <c r="AB163" s="19">
        <v>4293.9209730000002</v>
      </c>
      <c r="AC163" s="19">
        <v>4514.02214</v>
      </c>
      <c r="AD163" s="19">
        <v>4636.7549669999999</v>
      </c>
      <c r="AE163" s="19">
        <v>4391.2547530000002</v>
      </c>
      <c r="AF163" s="19">
        <v>4531.4410479999997</v>
      </c>
      <c r="AG163" s="19">
        <v>4894.2408379999997</v>
      </c>
      <c r="AH163" s="19">
        <v>5240.7202219999999</v>
      </c>
      <c r="AI163" s="19">
        <v>5165.248227</v>
      </c>
      <c r="AJ163" s="19">
        <v>5236.6013069999999</v>
      </c>
      <c r="AK163" s="19">
        <v>5360.1880879999999</v>
      </c>
      <c r="AL163" s="19">
        <v>4911.4285710000004</v>
      </c>
      <c r="AM163" s="19">
        <v>4630.0699299999997</v>
      </c>
      <c r="AN163" s="19">
        <v>5194.9061659999998</v>
      </c>
      <c r="AO163" s="19">
        <v>5150.3472220000003</v>
      </c>
      <c r="AP163" s="19">
        <v>5051.0752689999999</v>
      </c>
      <c r="AQ163" s="19">
        <v>5558.1395350000003</v>
      </c>
      <c r="AR163" s="19">
        <v>4924.1803280000004</v>
      </c>
      <c r="AS163" s="19">
        <v>4956.2992130000002</v>
      </c>
      <c r="AT163" s="19">
        <v>5230</v>
      </c>
      <c r="AU163" s="19">
        <v>4978.7061990000002</v>
      </c>
      <c r="AV163" s="19">
        <v>5004.117647</v>
      </c>
      <c r="AW163" s="19">
        <v>4629.3150679999999</v>
      </c>
      <c r="AX163" s="19">
        <v>4392.4657530000004</v>
      </c>
      <c r="AY163" s="19">
        <v>4624.2718450000002</v>
      </c>
      <c r="AZ163" s="19">
        <v>4725.2976189999999</v>
      </c>
      <c r="BA163" s="19">
        <v>5408.5526319999999</v>
      </c>
      <c r="BB163" s="19">
        <v>5065.5889150000003</v>
      </c>
      <c r="BC163" s="19">
        <v>4735.5769229999996</v>
      </c>
      <c r="BD163" s="19">
        <v>4300.9202450000003</v>
      </c>
      <c r="BE163" s="19">
        <v>4252.3195880000003</v>
      </c>
      <c r="BF163" s="224">
        <v>4457.2984749999996</v>
      </c>
      <c r="BG163" s="224">
        <v>4674.2971889999999</v>
      </c>
      <c r="BH163" s="17"/>
      <c r="BI163" s="17"/>
      <c r="BJ163" s="17"/>
      <c r="BK163" s="17"/>
    </row>
    <row r="164" spans="1:63" s="19" customFormat="1" ht="11.25" hidden="1" outlineLevel="1" x14ac:dyDescent="0.2">
      <c r="A164" s="28" t="s">
        <v>19</v>
      </c>
      <c r="B164" s="32"/>
      <c r="C164" s="19">
        <v>3500</v>
      </c>
      <c r="D164" s="19">
        <v>4612.280702</v>
      </c>
      <c r="E164" s="19">
        <v>5450.25641</v>
      </c>
      <c r="F164" s="19">
        <v>5075.7425739999999</v>
      </c>
      <c r="G164" s="19">
        <v>4830.1507540000002</v>
      </c>
      <c r="H164" s="19">
        <v>4796.116505</v>
      </c>
      <c r="I164" s="19">
        <v>4488.0503140000001</v>
      </c>
      <c r="J164" s="19">
        <v>4789.0776699999997</v>
      </c>
      <c r="K164" s="19">
        <v>5015.3508769999999</v>
      </c>
      <c r="L164" s="19">
        <v>4803.3898310000004</v>
      </c>
      <c r="M164" s="19">
        <v>4638.8429749999996</v>
      </c>
      <c r="N164" s="19">
        <v>4828.6353470000004</v>
      </c>
      <c r="O164" s="19">
        <v>4742.9729729999999</v>
      </c>
      <c r="P164" s="19">
        <v>4872.8426399999998</v>
      </c>
      <c r="Q164" s="19">
        <v>5497.8520289999997</v>
      </c>
      <c r="R164" s="19">
        <v>5373.3933159999997</v>
      </c>
      <c r="S164" s="19">
        <v>5223.2053420000002</v>
      </c>
      <c r="T164" s="19">
        <f>IF(ISERROR((('FIA Only'!T164*'FIA Only'!T26)+(Sphere!C164*Sphere!C26))/('FIA Only'!T26+Sphere!C26)),0,(('FIA Only'!T164*'FIA Only'!T26)+(Sphere!C164*Sphere!C26))/('FIA Only'!T26+Sphere!C26))</f>
        <v>5041.9501132312917</v>
      </c>
      <c r="U164" s="19">
        <f>IF(ISERROR((('FIA Only'!U164*'FIA Only'!U26)+(Sphere!D164*Sphere!D26))/('FIA Only'!U26+Sphere!D26)),0,(('FIA Only'!U164*'FIA Only'!U26)+(Sphere!D164*Sphere!D26))/('FIA Only'!U26+Sphere!D26))</f>
        <v>5019.8142410247683</v>
      </c>
      <c r="V164" s="19">
        <f>IF(ISERROR((('FIA Only'!V164*'FIA Only'!V26)+(Sphere!E164*Sphere!E26))/('FIA Only'!V26+Sphere!E26)),0,(('FIA Only'!V164*'FIA Only'!V26)+(Sphere!E164*Sphere!E26))/('FIA Only'!V26+Sphere!E26))</f>
        <v>4494.2307691242604</v>
      </c>
      <c r="W164" s="19">
        <f>IF(ISERROR((('FIA Only'!W164*'FIA Only'!W26)+(Sphere!F164*Sphere!F26))/('FIA Only'!W26+Sphere!F26)),0,(('FIA Only'!W164*'FIA Only'!W26)+(Sphere!F164*Sphere!F26))/('FIA Only'!W26+Sphere!F26))</f>
        <v>4175.565611</v>
      </c>
      <c r="X164" s="19">
        <f>IF(ISERROR((('FIA Only'!X164*'FIA Only'!X26)+(Sphere!G164*Sphere!G26))/('FIA Only'!X26+Sphere!G26)),0,(('FIA Only'!X164*'FIA Only'!X26)+(Sphere!G164*Sphere!G26))/('FIA Only'!X26+Sphere!G26))</f>
        <v>4164.3605870000001</v>
      </c>
      <c r="Y164" s="19">
        <v>5320.3418799999999</v>
      </c>
      <c r="Z164" s="19">
        <v>5182.3734729999996</v>
      </c>
      <c r="AA164" s="19">
        <v>5565.0887570000004</v>
      </c>
      <c r="AB164" s="19">
        <v>5321.2713940000003</v>
      </c>
      <c r="AC164" s="19">
        <v>5608.2317069999999</v>
      </c>
      <c r="AD164" s="19">
        <v>5429.0322580000002</v>
      </c>
      <c r="AE164" s="19">
        <v>5527.2727269999996</v>
      </c>
      <c r="AF164" s="19">
        <v>5716.4835160000002</v>
      </c>
      <c r="AG164" s="19">
        <v>5809.0909089999996</v>
      </c>
      <c r="AH164" s="19">
        <v>6426.6055050000004</v>
      </c>
      <c r="AI164" s="19">
        <v>6414.6771040000003</v>
      </c>
      <c r="AJ164" s="19">
        <v>6347.6767680000003</v>
      </c>
      <c r="AK164" s="19">
        <v>6703.4883719999998</v>
      </c>
      <c r="AL164" s="19">
        <v>6312.7371270000003</v>
      </c>
      <c r="AM164" s="19">
        <v>5910.4166670000004</v>
      </c>
      <c r="AN164" s="19">
        <v>6532.7472529999995</v>
      </c>
      <c r="AO164" s="19">
        <v>6440.2816899999998</v>
      </c>
      <c r="AP164" s="19">
        <v>5867.3118279999999</v>
      </c>
      <c r="AQ164" s="19">
        <v>6118.5393260000001</v>
      </c>
      <c r="AR164" s="19">
        <v>6328.0528050000003</v>
      </c>
      <c r="AS164" s="19">
        <v>6496.5732090000001</v>
      </c>
      <c r="AT164" s="19">
        <v>6347.671233</v>
      </c>
      <c r="AU164" s="19">
        <v>6291.3555990000004</v>
      </c>
      <c r="AV164" s="19">
        <v>6046.5822779999999</v>
      </c>
      <c r="AW164" s="19">
        <v>6232.1513000000004</v>
      </c>
      <c r="AX164" s="19">
        <v>5820.6185569999998</v>
      </c>
      <c r="AY164" s="19">
        <v>5984.2391299999999</v>
      </c>
      <c r="AZ164" s="19">
        <v>5924.7448979999999</v>
      </c>
      <c r="BA164" s="19">
        <v>6690.4509280000002</v>
      </c>
      <c r="BB164" s="19">
        <v>6450.7662840000003</v>
      </c>
      <c r="BC164" s="19">
        <v>6479.8408490000002</v>
      </c>
      <c r="BD164" s="19">
        <v>5916.7088610000001</v>
      </c>
      <c r="BE164" s="19">
        <v>5827.9069769999996</v>
      </c>
      <c r="BF164" s="224">
        <v>5802.2573359999997</v>
      </c>
      <c r="BG164" s="224">
        <v>5864.5030429999997</v>
      </c>
      <c r="BH164" s="17"/>
      <c r="BI164" s="17"/>
      <c r="BJ164" s="17"/>
      <c r="BK164" s="17"/>
    </row>
    <row r="165" spans="1:63" s="19" customFormat="1" ht="11.25" hidden="1" outlineLevel="1" x14ac:dyDescent="0.2">
      <c r="A165" s="28" t="s">
        <v>20</v>
      </c>
      <c r="B165" s="32"/>
      <c r="C165" s="19">
        <v>3500</v>
      </c>
      <c r="D165" s="19">
        <v>5921.0191080000004</v>
      </c>
      <c r="E165" s="19">
        <v>6074.2105259999998</v>
      </c>
      <c r="F165" s="19">
        <v>6264.0211639999998</v>
      </c>
      <c r="G165" s="19">
        <v>5532.1428569999998</v>
      </c>
      <c r="H165" s="19">
        <v>5614.5631069999999</v>
      </c>
      <c r="I165" s="19">
        <v>5549.8338869999998</v>
      </c>
      <c r="J165" s="19">
        <v>5631.1111110000002</v>
      </c>
      <c r="K165" s="19">
        <v>6098.5507250000001</v>
      </c>
      <c r="L165" s="19">
        <v>5739.958592</v>
      </c>
      <c r="M165" s="19">
        <v>5276.907631</v>
      </c>
      <c r="N165" s="19">
        <v>5827.9342720000004</v>
      </c>
      <c r="O165" s="19">
        <v>5548.0519480000003</v>
      </c>
      <c r="P165" s="19">
        <v>5811.9047620000001</v>
      </c>
      <c r="Q165" s="19">
        <v>6168.7772930000001</v>
      </c>
      <c r="R165" s="19">
        <v>6334.3461029999999</v>
      </c>
      <c r="S165" s="19">
        <v>5788.5057470000002</v>
      </c>
      <c r="T165" s="19">
        <f>IF(ISERROR((('FIA Only'!T165*'FIA Only'!T27)+(Sphere!C165*Sphere!C27))/('FIA Only'!T27+Sphere!C27)),0,(('FIA Only'!T165*'FIA Only'!T27)+(Sphere!C165*Sphere!C27))/('FIA Only'!T27+Sphere!C27))</f>
        <v>5878.6016948114402</v>
      </c>
      <c r="U165" s="19">
        <f>IF(ISERROR((('FIA Only'!U165*'FIA Only'!U27)+(Sphere!D165*Sphere!D27))/('FIA Only'!U27+Sphere!D27)),0,(('FIA Only'!U165*'FIA Only'!U27)+(Sphere!D165*Sphere!D27))/('FIA Only'!U27+Sphere!D27))</f>
        <v>5717.0967741870963</v>
      </c>
      <c r="V165" s="19">
        <f>IF(ISERROR((('FIA Only'!V165*'FIA Only'!V27)+(Sphere!E165*Sphere!E27))/('FIA Only'!V27+Sphere!E27)),0,(('FIA Only'!V165*'FIA Only'!V27)+(Sphere!E165*Sphere!E27))/('FIA Only'!V27+Sphere!E27))</f>
        <v>4794.7509712598876</v>
      </c>
      <c r="W165" s="19">
        <f>IF(ISERROR((('FIA Only'!W165*'FIA Only'!W27)+(Sphere!F165*Sphere!F27))/('FIA Only'!W27+Sphere!F27)),0,(('FIA Only'!W165*'FIA Only'!W27)+(Sphere!F165*Sphere!F27))/('FIA Only'!W27+Sphere!F27))</f>
        <v>4856.2344139999996</v>
      </c>
      <c r="X165" s="19">
        <f>IF(ISERROR((('FIA Only'!X165*'FIA Only'!X27)+(Sphere!G165*Sphere!G27))/('FIA Only'!X27+Sphere!G27)),0,(('FIA Only'!X165*'FIA Only'!X27)+(Sphere!G165*Sphere!G27))/('FIA Only'!X27+Sphere!G27))</f>
        <v>4678.0036970000001</v>
      </c>
      <c r="Y165" s="19">
        <v>5684.5201239999997</v>
      </c>
      <c r="Z165" s="19">
        <v>6188.8226530000002</v>
      </c>
      <c r="AA165" s="19">
        <v>6103.7174720000003</v>
      </c>
      <c r="AB165" s="19">
        <v>5908.4282460000004</v>
      </c>
      <c r="AC165" s="19">
        <v>6365.3739610000002</v>
      </c>
      <c r="AD165" s="19">
        <v>6252.1158130000003</v>
      </c>
      <c r="AE165" s="19">
        <v>6235.7320099999997</v>
      </c>
      <c r="AF165" s="19">
        <v>6319.1275169999999</v>
      </c>
      <c r="AG165" s="19">
        <v>6683.2278480000004</v>
      </c>
      <c r="AH165" s="19">
        <v>7130.4</v>
      </c>
      <c r="AI165" s="19">
        <v>7248.5915489999998</v>
      </c>
      <c r="AJ165" s="19">
        <v>6862.6760560000002</v>
      </c>
      <c r="AK165" s="19">
        <v>7205.4279749999996</v>
      </c>
      <c r="AL165" s="19">
        <v>6987.922705</v>
      </c>
      <c r="AM165" s="19">
        <v>6473.4299520000004</v>
      </c>
      <c r="AN165" s="19">
        <v>7083.6327350000001</v>
      </c>
      <c r="AO165" s="19">
        <v>6928.6842109999998</v>
      </c>
      <c r="AP165" s="19">
        <v>6722.8733460000003</v>
      </c>
      <c r="AQ165" s="19">
        <v>6904.4334980000003</v>
      </c>
      <c r="AR165" s="19">
        <v>6914.5604400000002</v>
      </c>
      <c r="AS165" s="19">
        <v>6793.0294910000002</v>
      </c>
      <c r="AT165" s="19">
        <v>7010.0543479999997</v>
      </c>
      <c r="AU165" s="19">
        <v>6956.6666670000004</v>
      </c>
      <c r="AV165" s="19">
        <v>6864.8</v>
      </c>
      <c r="AW165" s="19">
        <v>6671.6666670000004</v>
      </c>
      <c r="AX165" s="19">
        <v>6499.5203840000004</v>
      </c>
      <c r="AY165" s="19">
        <v>6722.0297030000002</v>
      </c>
      <c r="AZ165" s="19">
        <v>6824.162679</v>
      </c>
      <c r="BA165" s="19">
        <v>7384.564644</v>
      </c>
      <c r="BB165" s="19">
        <v>6901.202749</v>
      </c>
      <c r="BC165" s="19">
        <v>6760.550459</v>
      </c>
      <c r="BD165" s="19">
        <v>6749.5774650000003</v>
      </c>
      <c r="BE165" s="19">
        <v>6880.4407709999996</v>
      </c>
      <c r="BF165" s="224">
        <v>6698.0609420000001</v>
      </c>
      <c r="BG165" s="224">
        <v>7183.5585590000001</v>
      </c>
      <c r="BH165" s="17"/>
      <c r="BI165" s="17"/>
      <c r="BJ165" s="17"/>
      <c r="BK165" s="17"/>
    </row>
    <row r="166" spans="1:63" s="19" customFormat="1" ht="11.25" hidden="1" outlineLevel="1" x14ac:dyDescent="0.2">
      <c r="A166" s="28" t="s">
        <v>21</v>
      </c>
      <c r="B166" s="32"/>
      <c r="C166" s="19">
        <v>8125</v>
      </c>
      <c r="D166" s="19">
        <v>6490.9090910000004</v>
      </c>
      <c r="E166" s="19">
        <v>6602.4154589999998</v>
      </c>
      <c r="F166" s="19">
        <v>6796.8253969999996</v>
      </c>
      <c r="G166" s="19">
        <v>6634.9344979999996</v>
      </c>
      <c r="H166" s="19">
        <v>6828.9215690000001</v>
      </c>
      <c r="I166" s="19">
        <v>6617.5895769999997</v>
      </c>
      <c r="J166" s="19">
        <v>6596.8599029999996</v>
      </c>
      <c r="K166" s="19">
        <v>6864.8960740000002</v>
      </c>
      <c r="L166" s="19">
        <v>6463.9484979999997</v>
      </c>
      <c r="M166" s="19">
        <v>6950.4655489999996</v>
      </c>
      <c r="N166" s="19">
        <v>6956.0364460000001</v>
      </c>
      <c r="O166" s="19">
        <v>6919.2878339999997</v>
      </c>
      <c r="P166" s="19">
        <v>7043.7054630000002</v>
      </c>
      <c r="Q166" s="19">
        <v>7219.683258</v>
      </c>
      <c r="R166" s="19">
        <v>7008.2592119999999</v>
      </c>
      <c r="S166" s="19">
        <v>6479.6711509999996</v>
      </c>
      <c r="T166" s="19">
        <f>IF(ISERROR((('FIA Only'!T166*'FIA Only'!T28)+(Sphere!C166*Sphere!C28))/('FIA Only'!T28+Sphere!C28)),0,(('FIA Only'!T166*'FIA Only'!T28)+(Sphere!C166*Sphere!C28))/('FIA Only'!T28+Sphere!C28))</f>
        <v>6572.6681132082422</v>
      </c>
      <c r="U166" s="19">
        <f>IF(ISERROR((('FIA Only'!U166*'FIA Only'!U28)+(Sphere!D166*Sphere!D28))/('FIA Only'!U28+Sphere!D28)),0,(('FIA Only'!U166*'FIA Only'!U28)+(Sphere!D166*Sphere!D28))/('FIA Only'!U28+Sphere!D28))</f>
        <v>6240.3225805161292</v>
      </c>
      <c r="V166" s="19">
        <f>IF(ISERROR((('FIA Only'!V166*'FIA Only'!V28)+(Sphere!E166*Sphere!E28))/('FIA Only'!V28+Sphere!E28)),0,(('FIA Only'!V166*'FIA Only'!V28)+(Sphere!E166*Sphere!E28))/('FIA Only'!V28+Sphere!E28))</f>
        <v>5367.0718592988505</v>
      </c>
      <c r="W166" s="19">
        <f>IF(ISERROR((('FIA Only'!W166*'FIA Only'!W28)+(Sphere!F166*Sphere!F28))/('FIA Only'!W28+Sphere!F28)),0,(('FIA Only'!W166*'FIA Only'!W28)+(Sphere!F166*Sphere!F28))/('FIA Only'!W28+Sphere!F28))</f>
        <v>5532.0665079999999</v>
      </c>
      <c r="X166" s="19">
        <f>IF(ISERROR((('FIA Only'!X166*'FIA Only'!X28)+(Sphere!G166*Sphere!G28))/('FIA Only'!X28+Sphere!G28)),0,(('FIA Only'!X166*'FIA Only'!X28)+(Sphere!G166*Sphere!G28))/('FIA Only'!X28+Sphere!G28))</f>
        <v>5362.2080679999999</v>
      </c>
      <c r="Y166" s="19">
        <v>6275.3709200000003</v>
      </c>
      <c r="Z166" s="19">
        <v>6395.4166670000004</v>
      </c>
      <c r="AA166" s="19">
        <v>6704.9342109999998</v>
      </c>
      <c r="AB166" s="19">
        <v>6117.0678340000004</v>
      </c>
      <c r="AC166" s="19">
        <v>6681.7535550000002</v>
      </c>
      <c r="AD166" s="19">
        <v>6541.0901469999999</v>
      </c>
      <c r="AE166" s="19">
        <v>6489.9581589999998</v>
      </c>
      <c r="AF166" s="19">
        <v>6588.3544300000003</v>
      </c>
      <c r="AG166" s="19">
        <v>6763.8121549999996</v>
      </c>
      <c r="AH166" s="19">
        <v>7690.2173910000001</v>
      </c>
      <c r="AI166" s="19">
        <v>7780.693816</v>
      </c>
      <c r="AJ166" s="19">
        <v>7652.9510959999998</v>
      </c>
      <c r="AK166" s="19">
        <v>7454.1841000000004</v>
      </c>
      <c r="AL166" s="19">
        <v>7539.8009949999996</v>
      </c>
      <c r="AM166" s="19">
        <v>7044.6428569999998</v>
      </c>
      <c r="AN166" s="19">
        <v>7761.450382</v>
      </c>
      <c r="AO166" s="19">
        <v>7570.0471699999998</v>
      </c>
      <c r="AP166" s="19">
        <v>7335.7407409999996</v>
      </c>
      <c r="AQ166" s="19">
        <v>7657.5163400000001</v>
      </c>
      <c r="AR166" s="19">
        <v>7647.2</v>
      </c>
      <c r="AS166" s="19">
        <v>7255.1886789999999</v>
      </c>
      <c r="AT166" s="19">
        <v>7431.5165880000004</v>
      </c>
      <c r="AU166" s="19">
        <v>7427.1559630000002</v>
      </c>
      <c r="AV166" s="19">
        <v>7717.1548119999998</v>
      </c>
      <c r="AW166" s="19">
        <v>7366.3405089999997</v>
      </c>
      <c r="AX166" s="19">
        <v>7407.1604939999997</v>
      </c>
      <c r="AY166" s="19">
        <v>7465.110565</v>
      </c>
      <c r="AZ166" s="19">
        <v>7514.2857139999996</v>
      </c>
      <c r="BA166" s="19">
        <v>7942.3873329999997</v>
      </c>
      <c r="BB166" s="19">
        <v>7611.6071430000002</v>
      </c>
      <c r="BC166" s="19">
        <v>7418.5273159999997</v>
      </c>
      <c r="BD166" s="19">
        <v>7192.1875</v>
      </c>
      <c r="BE166" s="19">
        <v>7488.8888889999998</v>
      </c>
      <c r="BF166" s="224">
        <v>7147.0085470000004</v>
      </c>
      <c r="BG166" s="224">
        <v>7570.0680270000003</v>
      </c>
      <c r="BH166" s="17"/>
      <c r="BI166" s="17"/>
      <c r="BJ166" s="17"/>
      <c r="BK166" s="17"/>
    </row>
    <row r="167" spans="1:63" s="19" customFormat="1" ht="11.25" hidden="1" outlineLevel="1" x14ac:dyDescent="0.2">
      <c r="A167" s="28" t="s">
        <v>22</v>
      </c>
      <c r="B167" s="32"/>
      <c r="C167" s="19">
        <v>7916.6666670000004</v>
      </c>
      <c r="D167" s="19">
        <v>8094.4055939999998</v>
      </c>
      <c r="E167" s="19">
        <v>7502.5252529999998</v>
      </c>
      <c r="F167" s="19">
        <v>7050.230415</v>
      </c>
      <c r="G167" s="19">
        <v>7199.2156859999996</v>
      </c>
      <c r="H167" s="19">
        <v>7072.9729729999999</v>
      </c>
      <c r="I167" s="19">
        <v>6933.2378220000001</v>
      </c>
      <c r="J167" s="19">
        <v>7176.3209390000002</v>
      </c>
      <c r="K167" s="19">
        <v>7214.2066420000001</v>
      </c>
      <c r="L167" s="19">
        <v>7294.2857139999996</v>
      </c>
      <c r="M167" s="19">
        <v>7122.4489800000001</v>
      </c>
      <c r="N167" s="19">
        <v>6678.9473680000001</v>
      </c>
      <c r="O167" s="19">
        <v>7676.5550240000002</v>
      </c>
      <c r="P167" s="19">
        <v>7117.4392939999998</v>
      </c>
      <c r="Q167" s="19">
        <v>7379.9621930000003</v>
      </c>
      <c r="R167" s="19">
        <v>7299.6910399999997</v>
      </c>
      <c r="S167" s="19">
        <v>7045.6090649999996</v>
      </c>
      <c r="T167" s="19">
        <f>IF(ISERROR((('FIA Only'!T167*'FIA Only'!T29)+(Sphere!C167*Sphere!C29))/('FIA Only'!T29+Sphere!C29)),0,(('FIA Only'!T167*'FIA Only'!T29)+(Sphere!C167*Sphere!C29))/('FIA Only'!T29+Sphere!C29))</f>
        <v>6896.6789666900368</v>
      </c>
      <c r="U167" s="19">
        <f>IF(ISERROR((('FIA Only'!U167*'FIA Only'!U29)+(Sphere!D167*Sphere!D29))/('FIA Only'!U29+Sphere!D29)),0,(('FIA Only'!U167*'FIA Only'!U29)+(Sphere!D167*Sphere!D29))/('FIA Only'!U29+Sphere!D29))</f>
        <v>6993.750000429688</v>
      </c>
      <c r="V167" s="19">
        <f>IF(ISERROR((('FIA Only'!V167*'FIA Only'!V29)+(Sphere!E167*Sphere!E29))/('FIA Only'!V29+Sphere!E29)),0,(('FIA Only'!V167*'FIA Only'!V29)+(Sphere!E167*Sphere!E29))/('FIA Only'!V29+Sphere!E29))</f>
        <v>5681.0138485906982</v>
      </c>
      <c r="W167" s="19">
        <f>IF(ISERROR((('FIA Only'!W167*'FIA Only'!W29)+(Sphere!F167*Sphere!F29))/('FIA Only'!W29+Sphere!F29)),0,(('FIA Only'!W167*'FIA Only'!W29)+(Sphere!F167*Sphere!F29))/('FIA Only'!W29+Sphere!F29))</f>
        <v>5252.0146519999998</v>
      </c>
      <c r="X167" s="19">
        <f>IF(ISERROR((('FIA Only'!X167*'FIA Only'!X29)+(Sphere!G167*Sphere!G29))/('FIA Only'!X29+Sphere!G29)),0,(('FIA Only'!X167*'FIA Only'!X29)+(Sphere!G167*Sphere!G29))/('FIA Only'!X29+Sphere!G29))</f>
        <v>5310.5902779999997</v>
      </c>
      <c r="Y167" s="19">
        <v>6097.286822</v>
      </c>
      <c r="Z167" s="19">
        <v>6268.8106799999996</v>
      </c>
      <c r="AA167" s="19">
        <v>6496.4705880000001</v>
      </c>
      <c r="AB167" s="19">
        <v>6239.2996110000004</v>
      </c>
      <c r="AC167" s="19">
        <v>6127.2545090000003</v>
      </c>
      <c r="AD167" s="19">
        <v>6360.9634550000001</v>
      </c>
      <c r="AE167" s="19">
        <v>6345.2453990000004</v>
      </c>
      <c r="AF167" s="19">
        <v>6340</v>
      </c>
      <c r="AG167" s="19">
        <v>6450.1265819999999</v>
      </c>
      <c r="AH167" s="19">
        <v>7626.6763849999998</v>
      </c>
      <c r="AI167" s="19">
        <v>7922.1510879999996</v>
      </c>
      <c r="AJ167" s="19">
        <v>7933.1564989999997</v>
      </c>
      <c r="AK167" s="19">
        <v>7510.4851330000001</v>
      </c>
      <c r="AL167" s="19">
        <v>7841.7293229999996</v>
      </c>
      <c r="AM167" s="19">
        <v>7387.3767260000004</v>
      </c>
      <c r="AN167" s="19">
        <v>7805.691057</v>
      </c>
      <c r="AO167" s="19">
        <v>7638.0228139999999</v>
      </c>
      <c r="AP167" s="19">
        <v>7774.8851450000002</v>
      </c>
      <c r="AQ167" s="19">
        <v>7708.6705199999997</v>
      </c>
      <c r="AR167" s="19">
        <v>7568.0272109999996</v>
      </c>
      <c r="AS167" s="19">
        <v>7633.3333329999996</v>
      </c>
      <c r="AT167" s="19">
        <v>7559.0436589999999</v>
      </c>
      <c r="AU167" s="19">
        <v>7639.2757659999997</v>
      </c>
      <c r="AV167" s="19">
        <v>7405.0877190000001</v>
      </c>
      <c r="AW167" s="19">
        <v>7417.2932330000003</v>
      </c>
      <c r="AX167" s="19">
        <v>7639.6995710000001</v>
      </c>
      <c r="AY167" s="19">
        <v>7606.4833010000002</v>
      </c>
      <c r="AZ167" s="19">
        <v>7540.4063210000004</v>
      </c>
      <c r="BA167" s="19">
        <v>7950.9174309999999</v>
      </c>
      <c r="BB167" s="19">
        <v>7861.2446959999997</v>
      </c>
      <c r="BC167" s="19">
        <v>7745.1097799999998</v>
      </c>
      <c r="BD167" s="19">
        <v>7182.5268820000001</v>
      </c>
      <c r="BE167" s="19">
        <v>7516.9444439999997</v>
      </c>
      <c r="BF167" s="224">
        <v>7310.643564</v>
      </c>
      <c r="BG167" s="224">
        <v>7275.7238310000002</v>
      </c>
      <c r="BH167" s="17"/>
      <c r="BI167" s="17"/>
      <c r="BJ167" s="17"/>
      <c r="BK167" s="17"/>
    </row>
    <row r="168" spans="1:63" s="19" customFormat="1" ht="11.25" hidden="1" outlineLevel="1" x14ac:dyDescent="0.2">
      <c r="A168" s="28" t="s">
        <v>23</v>
      </c>
      <c r="B168" s="32"/>
      <c r="C168" s="19">
        <v>7500</v>
      </c>
      <c r="D168" s="19">
        <v>7570.7317069999999</v>
      </c>
      <c r="E168" s="19">
        <v>8317.4358969999994</v>
      </c>
      <c r="F168" s="19">
        <v>7659.7609560000001</v>
      </c>
      <c r="G168" s="19">
        <v>7859.9250940000002</v>
      </c>
      <c r="H168" s="19">
        <v>7357.957958</v>
      </c>
      <c r="I168" s="19">
        <v>7342.1875</v>
      </c>
      <c r="J168" s="19">
        <v>7393.9899830000004</v>
      </c>
      <c r="K168" s="19">
        <v>7717.8633980000004</v>
      </c>
      <c r="L168" s="19">
        <v>8270.7792210000007</v>
      </c>
      <c r="M168" s="19">
        <v>7721.769663</v>
      </c>
      <c r="N168" s="19">
        <v>7791.7741939999996</v>
      </c>
      <c r="O168" s="19">
        <v>8053.7585419999996</v>
      </c>
      <c r="P168" s="19">
        <v>7858.8357589999996</v>
      </c>
      <c r="Q168" s="19">
        <v>7868.3250410000001</v>
      </c>
      <c r="R168" s="19">
        <v>7930.6912439999996</v>
      </c>
      <c r="S168" s="19">
        <v>7622</v>
      </c>
      <c r="T168" s="19">
        <f>IF(ISERROR((('FIA Only'!T168*'FIA Only'!T30)+(Sphere!C168*Sphere!C30))/('FIA Only'!T30+Sphere!C30)),0,(('FIA Only'!T168*'FIA Only'!T30)+(Sphere!C168*Sphere!C30))/('FIA Only'!T30+Sphere!C30))</f>
        <v>7162.6086955895653</v>
      </c>
      <c r="U168" s="19">
        <f>IF(ISERROR((('FIA Only'!U168*'FIA Only'!U30)+(Sphere!D168*Sphere!D30))/('FIA Only'!U30+Sphere!D30)),0,(('FIA Only'!U168*'FIA Only'!U30)+(Sphere!D168*Sphere!D30))/('FIA Only'!U30+Sphere!D30))</f>
        <v>7268.9655175603457</v>
      </c>
      <c r="V168" s="19">
        <f>IF(ISERROR((('FIA Only'!V168*'FIA Only'!V30)+(Sphere!E168*Sphere!E30))/('FIA Only'!V30+Sphere!E30)),0,(('FIA Only'!V168*'FIA Only'!V30)+(Sphere!E168*Sphere!E30))/('FIA Only'!V30+Sphere!E30))</f>
        <v>5463.6832737473305</v>
      </c>
      <c r="W168" s="19">
        <f>IF(ISERROR((('FIA Only'!W168*'FIA Only'!W30)+(Sphere!F168*Sphere!F30))/('FIA Only'!W30+Sphere!F30)),0,(('FIA Only'!W168*'FIA Only'!W30)+(Sphere!F168*Sphere!F30))/('FIA Only'!W30+Sphere!F30))</f>
        <v>5000.501252</v>
      </c>
      <c r="X168" s="19">
        <f>IF(ISERROR((('FIA Only'!X168*'FIA Only'!X30)+(Sphere!G168*Sphere!G30))/('FIA Only'!X30+Sphere!G30)),0,(('FIA Only'!X168*'FIA Only'!X30)+(Sphere!G168*Sphere!G30))/('FIA Only'!X30+Sphere!G30))</f>
        <v>5047.8070180000004</v>
      </c>
      <c r="Y168" s="19">
        <v>5907.0945949999996</v>
      </c>
      <c r="Z168" s="19">
        <v>5950.2288330000001</v>
      </c>
      <c r="AA168" s="19">
        <v>6034.0243899999996</v>
      </c>
      <c r="AB168" s="19">
        <v>5908.5106379999997</v>
      </c>
      <c r="AC168" s="19">
        <v>6052.6881720000001</v>
      </c>
      <c r="AD168" s="19">
        <v>5924.0300379999999</v>
      </c>
      <c r="AE168" s="19">
        <v>5988.9277389999997</v>
      </c>
      <c r="AF168" s="19">
        <v>6132.5383300000003</v>
      </c>
      <c r="AG168" s="19">
        <v>6071.2328770000004</v>
      </c>
      <c r="AH168" s="19">
        <v>8124.678363</v>
      </c>
      <c r="AI168" s="19">
        <v>8048.1150790000002</v>
      </c>
      <c r="AJ168" s="19">
        <v>7827.9069769999996</v>
      </c>
      <c r="AK168" s="19">
        <v>7497.7375570000004</v>
      </c>
      <c r="AL168" s="19">
        <v>7974.4288219999999</v>
      </c>
      <c r="AM168" s="19">
        <v>7653.5528599999998</v>
      </c>
      <c r="AN168" s="19">
        <v>7665.2472529999995</v>
      </c>
      <c r="AO168" s="19">
        <v>7654.5286509999996</v>
      </c>
      <c r="AP168" s="19">
        <v>7520.8718630000003</v>
      </c>
      <c r="AQ168" s="19">
        <v>7387.3146619999998</v>
      </c>
      <c r="AR168" s="19">
        <v>7431.5369259999998</v>
      </c>
      <c r="AS168" s="19">
        <v>7519.103314</v>
      </c>
      <c r="AT168" s="19">
        <v>7336.9918699999998</v>
      </c>
      <c r="AU168" s="19">
        <v>7544.4444439999997</v>
      </c>
      <c r="AV168" s="19">
        <v>7510.334347</v>
      </c>
      <c r="AW168" s="19">
        <v>7509.2145019999998</v>
      </c>
      <c r="AX168" s="19">
        <v>7220.8812260000004</v>
      </c>
      <c r="AY168" s="19">
        <v>7306.6907780000001</v>
      </c>
      <c r="AZ168" s="19">
        <v>7196.6861600000002</v>
      </c>
      <c r="BA168" s="19">
        <v>7756.5310490000002</v>
      </c>
      <c r="BB168" s="19">
        <v>7568.2255850000001</v>
      </c>
      <c r="BC168" s="19">
        <v>7400</v>
      </c>
      <c r="BD168" s="19">
        <v>7372.7047149999999</v>
      </c>
      <c r="BE168" s="19">
        <v>7437.8666670000002</v>
      </c>
      <c r="BF168" s="224">
        <v>6991.6461920000002</v>
      </c>
      <c r="BG168" s="224">
        <v>7410.7784430000002</v>
      </c>
      <c r="BH168" s="17"/>
      <c r="BI168" s="17"/>
      <c r="BJ168" s="17"/>
      <c r="BK168" s="17"/>
    </row>
    <row r="169" spans="1:63" s="19" customFormat="1" ht="11.25" hidden="1" outlineLevel="1" x14ac:dyDescent="0.2">
      <c r="A169" s="28" t="s">
        <v>24</v>
      </c>
      <c r="B169" s="32"/>
      <c r="C169" s="19">
        <v>0</v>
      </c>
      <c r="D169" s="19">
        <v>8710.3448279999993</v>
      </c>
      <c r="E169" s="19">
        <v>8806.25</v>
      </c>
      <c r="F169" s="19">
        <v>7909.7222220000003</v>
      </c>
      <c r="G169" s="19">
        <v>8302.1428570000007</v>
      </c>
      <c r="H169" s="19">
        <v>8530.5699480000003</v>
      </c>
      <c r="I169" s="19">
        <v>7626.2008729999998</v>
      </c>
      <c r="J169" s="19">
        <v>8242.016807</v>
      </c>
      <c r="K169" s="19">
        <v>8718.1268880000007</v>
      </c>
      <c r="L169" s="19">
        <v>8667.8670359999996</v>
      </c>
      <c r="M169" s="19">
        <v>8500.4566209999994</v>
      </c>
      <c r="N169" s="19">
        <v>8535.3125</v>
      </c>
      <c r="O169" s="19">
        <v>9432.4528300000002</v>
      </c>
      <c r="P169" s="19">
        <v>8732.1875</v>
      </c>
      <c r="Q169" s="19">
        <v>8890.5775080000003</v>
      </c>
      <c r="R169" s="19">
        <v>8642.4050630000002</v>
      </c>
      <c r="S169" s="19">
        <v>8190.5405410000003</v>
      </c>
      <c r="T169" s="19">
        <f>IF(ISERROR((('FIA Only'!T169*'FIA Only'!T31)+(Sphere!C169*Sphere!C31))/('FIA Only'!T31+Sphere!C31)),0,(('FIA Only'!T169*'FIA Only'!T31)+(Sphere!C169*Sphere!C31))/('FIA Only'!T31+Sphere!C31))</f>
        <v>7950.5291008042323</v>
      </c>
      <c r="U169" s="19">
        <f>IF(ISERROR((('FIA Only'!U169*'FIA Only'!U31)+(Sphere!D169*Sphere!D31))/('FIA Only'!U31+Sphere!D31)),0,(('FIA Only'!U169*'FIA Only'!U31)+(Sphere!D169*Sphere!D31))/('FIA Only'!U31+Sphere!D31))</f>
        <v>7836.9963368498175</v>
      </c>
      <c r="V169" s="19">
        <f>IF(ISERROR((('FIA Only'!V169*'FIA Only'!V31)+(Sphere!E169*Sphere!E31))/('FIA Only'!V31+Sphere!E31)),0,(('FIA Only'!V169*'FIA Only'!V31)+(Sphere!E169*Sphere!E31))/('FIA Only'!V31+Sphere!E31))</f>
        <v>4957.7548181506845</v>
      </c>
      <c r="W169" s="19">
        <f>IF(ISERROR((('FIA Only'!W169*'FIA Only'!W31)+(Sphere!F169*Sphere!F31))/('FIA Only'!W31+Sphere!F31)),0,(('FIA Only'!W169*'FIA Only'!W31)+(Sphere!F169*Sphere!F31))/('FIA Only'!W31+Sphere!F31))</f>
        <v>4899.1185231753425</v>
      </c>
      <c r="X169" s="19">
        <f>IF(ISERROR((('FIA Only'!X169*'FIA Only'!X31)+(Sphere!G169*Sphere!G31))/('FIA Only'!X31+Sphere!G31)),0,(('FIA Only'!X169*'FIA Only'!X31)+(Sphere!G169*Sphere!G31))/('FIA Only'!X31+Sphere!G31))</f>
        <v>4769.4871789999997</v>
      </c>
      <c r="Y169" s="19">
        <v>5099.4117649999998</v>
      </c>
      <c r="Z169" s="19">
        <v>5206.7241379999996</v>
      </c>
      <c r="AA169" s="19">
        <v>5326.2425450000001</v>
      </c>
      <c r="AB169" s="19">
        <v>5105.8461539999998</v>
      </c>
      <c r="AC169" s="19">
        <v>5096.7836260000004</v>
      </c>
      <c r="AD169" s="19">
        <v>5153.8802660000001</v>
      </c>
      <c r="AE169" s="19">
        <v>5153.2956690000001</v>
      </c>
      <c r="AF169" s="19">
        <v>5239.830508</v>
      </c>
      <c r="AG169" s="19">
        <v>5261.742424</v>
      </c>
      <c r="AH169" s="19">
        <v>8474.6240600000001</v>
      </c>
      <c r="AI169" s="19">
        <v>8297.9020980000005</v>
      </c>
      <c r="AJ169" s="19">
        <v>7730.8016879999996</v>
      </c>
      <c r="AK169" s="19">
        <v>7566.9250650000004</v>
      </c>
      <c r="AL169" s="19">
        <v>7812.8930819999996</v>
      </c>
      <c r="AM169" s="19">
        <v>7482.2674420000003</v>
      </c>
      <c r="AN169" s="19">
        <v>7774.2316780000001</v>
      </c>
      <c r="AO169" s="19">
        <v>7956.3535910000001</v>
      </c>
      <c r="AP169" s="19">
        <v>7448.2300880000003</v>
      </c>
      <c r="AQ169" s="19">
        <v>7394.8012230000004</v>
      </c>
      <c r="AR169" s="19">
        <v>7344.1860470000001</v>
      </c>
      <c r="AS169" s="19">
        <v>7137.3134330000003</v>
      </c>
      <c r="AT169" s="19">
        <v>7156.3888889999998</v>
      </c>
      <c r="AU169" s="19">
        <v>7246.3983049999997</v>
      </c>
      <c r="AV169" s="19">
        <v>6979.1183289999999</v>
      </c>
      <c r="AW169" s="19">
        <v>6900.9195399999999</v>
      </c>
      <c r="AX169" s="19">
        <v>6871.7532469999996</v>
      </c>
      <c r="AY169" s="19">
        <v>6820.882353</v>
      </c>
      <c r="AZ169" s="19">
        <v>6875</v>
      </c>
      <c r="BA169" s="19">
        <v>7240</v>
      </c>
      <c r="BB169" s="19">
        <v>7057.2984749999996</v>
      </c>
      <c r="BC169" s="19">
        <v>7300</v>
      </c>
      <c r="BD169" s="19">
        <v>6745.4545449999996</v>
      </c>
      <c r="BE169" s="19">
        <v>6842.5101210000003</v>
      </c>
      <c r="BF169" s="224">
        <v>7086.567164</v>
      </c>
      <c r="BG169" s="224">
        <v>6978.9968650000001</v>
      </c>
      <c r="BH169" s="17"/>
      <c r="BI169" s="17"/>
      <c r="BJ169" s="17"/>
      <c r="BK169" s="17"/>
    </row>
    <row r="170" spans="1:63" s="19" customFormat="1" ht="11.25" hidden="1" outlineLevel="1" x14ac:dyDescent="0.2">
      <c r="A170" s="36" t="s">
        <v>795</v>
      </c>
      <c r="B170" s="32"/>
      <c r="C170" s="19">
        <v>0</v>
      </c>
      <c r="D170" s="19">
        <v>9130.4347830000006</v>
      </c>
      <c r="E170" s="19">
        <v>9292.6829269999998</v>
      </c>
      <c r="F170" s="19">
        <v>8008.3333329999996</v>
      </c>
      <c r="G170" s="19">
        <v>10047.058824</v>
      </c>
      <c r="H170" s="19">
        <v>9488.2352940000001</v>
      </c>
      <c r="I170" s="19">
        <v>8820.5882349999993</v>
      </c>
      <c r="J170" s="19">
        <v>8794.5945950000005</v>
      </c>
      <c r="K170" s="19">
        <v>9200</v>
      </c>
      <c r="L170" s="19">
        <v>8895.0980390000004</v>
      </c>
      <c r="M170" s="19">
        <v>9786.5546219999997</v>
      </c>
      <c r="N170" s="19">
        <v>9067.0103089999993</v>
      </c>
      <c r="O170" s="19">
        <v>9108</v>
      </c>
      <c r="P170" s="19">
        <v>8712.6315790000008</v>
      </c>
      <c r="Q170" s="19">
        <v>9772.8260869999995</v>
      </c>
      <c r="R170" s="19">
        <v>9398.5714289999996</v>
      </c>
      <c r="S170" s="19">
        <v>9293.1677020000006</v>
      </c>
      <c r="T170" s="19">
        <f>IF(ISERROR((('FIA Only'!T170*'FIA Only'!T32)+(Sphere!C170*Sphere!C32))/('FIA Only'!T32+Sphere!C32)),0,(('FIA Only'!T170*'FIA Only'!T32)+(Sphere!C170*Sphere!C32))/('FIA Only'!T32+Sphere!C32))</f>
        <v>8837.398373658536</v>
      </c>
      <c r="U170" s="19">
        <f>IF(ISERROR((('FIA Only'!U170*'FIA Only'!U32)+(Sphere!D170*Sphere!D32))/('FIA Only'!U32+Sphere!D32)),0,(('FIA Only'!U170*'FIA Only'!U32)+(Sphere!D170*Sphere!D32))/('FIA Only'!U32+Sphere!D32))</f>
        <v>8619.7183100000002</v>
      </c>
      <c r="V170" s="19">
        <f>IF(ISERROR((('FIA Only'!V170*'FIA Only'!V32)+(Sphere!E170*Sphere!E32))/('FIA Only'!V32+Sphere!E32)),0,(('FIA Only'!V170*'FIA Only'!V32)+(Sphere!E170*Sphere!E32))/('FIA Only'!V32+Sphere!E32))</f>
        <v>4591.3043479999997</v>
      </c>
      <c r="W170" s="19">
        <f>IF(ISERROR((('FIA Only'!W170*'FIA Only'!W32)+(Sphere!F170*Sphere!F32))/('FIA Only'!W32+Sphere!F32)),0,(('FIA Only'!W170*'FIA Only'!W32)+(Sphere!F170*Sphere!F32))/('FIA Only'!W32+Sphere!F32))</f>
        <v>4427.0588239999997</v>
      </c>
      <c r="X170" s="19">
        <f>IF(ISERROR((('FIA Only'!X170*'FIA Only'!X32)+(Sphere!G170*Sphere!G32))/('FIA Only'!X32+Sphere!G32)),0,(('FIA Only'!X170*'FIA Only'!X32)+(Sphere!G170*Sphere!G32))/('FIA Only'!X32+Sphere!G32))</f>
        <v>4722.8070180000004</v>
      </c>
      <c r="Y170" s="19">
        <v>4940.9395969999996</v>
      </c>
      <c r="Z170" s="19">
        <v>5017.816092</v>
      </c>
      <c r="AA170" s="19">
        <v>5215.7894740000002</v>
      </c>
      <c r="AB170" s="19">
        <v>5174.6987950000002</v>
      </c>
      <c r="AC170" s="19">
        <v>5068.2926829999997</v>
      </c>
      <c r="AD170" s="19">
        <v>5097.6377949999996</v>
      </c>
      <c r="AE170" s="19">
        <v>5085.5072460000001</v>
      </c>
      <c r="AF170" s="19">
        <v>4964.6341460000003</v>
      </c>
      <c r="AG170" s="19">
        <v>5263.8554219999996</v>
      </c>
      <c r="AH170" s="19">
        <v>8237.9746840000007</v>
      </c>
      <c r="AI170" s="19">
        <v>8717.3076920000003</v>
      </c>
      <c r="AJ170" s="19">
        <v>8159.1549299999997</v>
      </c>
      <c r="AK170" s="19">
        <v>7974.2574260000001</v>
      </c>
      <c r="AL170" s="19">
        <v>7930.1075270000001</v>
      </c>
      <c r="AM170" s="19">
        <v>7961</v>
      </c>
      <c r="AN170" s="19">
        <v>7830.0813010000002</v>
      </c>
      <c r="AO170" s="19">
        <v>8276.4705880000001</v>
      </c>
      <c r="AP170" s="19">
        <v>7875.2</v>
      </c>
      <c r="AQ170" s="19">
        <v>7464.7058820000002</v>
      </c>
      <c r="AR170" s="19">
        <v>7458.8235290000002</v>
      </c>
      <c r="AS170" s="19">
        <v>7297.6744189999999</v>
      </c>
      <c r="AT170" s="19">
        <v>7496.875</v>
      </c>
      <c r="AU170" s="19">
        <v>7335.6643359999998</v>
      </c>
      <c r="AV170" s="19">
        <v>7276.4705880000001</v>
      </c>
      <c r="AW170" s="19">
        <v>7241.875</v>
      </c>
      <c r="AX170" s="19">
        <v>7216.6666670000004</v>
      </c>
      <c r="AY170" s="19">
        <v>6689.1891889999997</v>
      </c>
      <c r="AZ170" s="19">
        <v>7105.882353</v>
      </c>
      <c r="BA170" s="19">
        <v>7163.8709680000002</v>
      </c>
      <c r="BB170" s="19">
        <v>7290.6779660000002</v>
      </c>
      <c r="BC170" s="19">
        <v>7028.0991739999999</v>
      </c>
      <c r="BD170" s="19">
        <v>7163.5135140000002</v>
      </c>
      <c r="BE170" s="19">
        <v>7106.25</v>
      </c>
      <c r="BF170" s="224">
        <v>6771.0526319999999</v>
      </c>
      <c r="BG170" s="224">
        <v>6788.8888889999998</v>
      </c>
      <c r="BH170" s="17"/>
      <c r="BI170" s="17"/>
      <c r="BJ170" s="17"/>
      <c r="BK170" s="17"/>
    </row>
    <row r="171" spans="1:63" s="19" customFormat="1" ht="11.25" hidden="1" outlineLevel="1" x14ac:dyDescent="0.2">
      <c r="A171" s="28"/>
      <c r="B171" s="32"/>
      <c r="BF171" s="224"/>
      <c r="BG171" s="224"/>
      <c r="BH171" s="17"/>
      <c r="BI171" s="17"/>
      <c r="BJ171" s="17"/>
      <c r="BK171" s="17"/>
    </row>
    <row r="172" spans="1:63" ht="11.25" hidden="1" outlineLevel="1" x14ac:dyDescent="0.2">
      <c r="A172" s="16" t="s">
        <v>652</v>
      </c>
      <c r="C172" s="18">
        <f t="shared" ref="C172:X172" si="17">C6/C5</f>
        <v>4.6805877803557622E-4</v>
      </c>
      <c r="D172" s="18">
        <f t="shared" si="17"/>
        <v>3.1486268471312855E-2</v>
      </c>
      <c r="E172" s="18">
        <f t="shared" si="17"/>
        <v>2.5986020243935547E-2</v>
      </c>
      <c r="F172" s="18">
        <f t="shared" si="17"/>
        <v>1.6282571308519893E-2</v>
      </c>
      <c r="G172" s="18">
        <f t="shared" si="17"/>
        <v>1.4902138163898522E-2</v>
      </c>
      <c r="H172" s="18">
        <f t="shared" si="17"/>
        <v>1.8953151428115524E-2</v>
      </c>
      <c r="I172" s="18">
        <f t="shared" si="17"/>
        <v>1.6130281704207255E-2</v>
      </c>
      <c r="J172" s="18">
        <f t="shared" si="17"/>
        <v>2.5003297644729718E-2</v>
      </c>
      <c r="K172" s="18">
        <f t="shared" si="17"/>
        <v>3.3417843493890827E-2</v>
      </c>
      <c r="L172" s="18">
        <f t="shared" si="17"/>
        <v>2.5197268941850974E-2</v>
      </c>
      <c r="M172" s="18">
        <f t="shared" si="17"/>
        <v>3.0481149745155329E-2</v>
      </c>
      <c r="N172" s="18">
        <f t="shared" si="17"/>
        <v>2.9846520736920196E-2</v>
      </c>
      <c r="O172" s="18">
        <f t="shared" si="17"/>
        <v>2.2924096636467772E-2</v>
      </c>
      <c r="P172" s="18">
        <f t="shared" si="17"/>
        <v>2.7397425825170629E-2</v>
      </c>
      <c r="Q172" s="18">
        <f t="shared" si="17"/>
        <v>2.5442758019442523E-2</v>
      </c>
      <c r="R172" s="18">
        <f t="shared" si="17"/>
        <v>2.4749168413112751E-2</v>
      </c>
      <c r="S172" s="18">
        <f t="shared" si="17"/>
        <v>2.6027287419947878E-2</v>
      </c>
      <c r="T172" s="18">
        <f t="shared" si="17"/>
        <v>3.4460992618924186E-2</v>
      </c>
      <c r="U172" s="18">
        <f t="shared" si="17"/>
        <v>3.0984756955529543E-2</v>
      </c>
      <c r="V172" s="18">
        <f t="shared" si="17"/>
        <v>3.43933545227516E-2</v>
      </c>
      <c r="W172" s="18">
        <f t="shared" si="17"/>
        <v>3.9504034987475609E-2</v>
      </c>
      <c r="X172" s="18">
        <f t="shared" si="17"/>
        <v>4.6121168095546505E-2</v>
      </c>
      <c r="Y172" s="18">
        <v>6.1724101553779998E-2</v>
      </c>
      <c r="Z172" s="18">
        <v>6.8385843406410005E-2</v>
      </c>
      <c r="AA172" s="18">
        <v>0.10551052165990001</v>
      </c>
      <c r="AB172" s="18">
        <v>8.9519408502770001E-2</v>
      </c>
      <c r="AC172" s="18">
        <v>7.9970516185479998E-2</v>
      </c>
      <c r="AD172" s="18">
        <v>6.9655158056920005E-2</v>
      </c>
      <c r="AE172" s="18">
        <v>7.6505264807550002E-2</v>
      </c>
      <c r="AF172" s="18">
        <v>9.7969242129289993E-2</v>
      </c>
      <c r="AG172" s="18">
        <v>8.0555627419660006E-2</v>
      </c>
      <c r="AH172" s="18">
        <v>4.2405471189150001E-2</v>
      </c>
      <c r="AI172" s="18">
        <v>6.6202779589809996E-2</v>
      </c>
      <c r="AJ172" s="18">
        <v>0.1170554402826</v>
      </c>
      <c r="AK172" s="18">
        <v>0.11431457663859999</v>
      </c>
      <c r="AL172" s="18">
        <v>0.10222764247009999</v>
      </c>
      <c r="AM172" s="18">
        <v>0.1044006108091</v>
      </c>
      <c r="AN172" s="18">
        <v>0.14209936885759999</v>
      </c>
      <c r="AO172" s="18">
        <v>0.1256801850165</v>
      </c>
      <c r="AP172" s="18">
        <v>9.8037036509830006E-2</v>
      </c>
      <c r="AQ172" s="18">
        <v>0.12123098396</v>
      </c>
      <c r="AR172" s="18">
        <v>0.1222531166374</v>
      </c>
      <c r="AS172" s="18">
        <v>0.1086692326116</v>
      </c>
      <c r="AT172" s="18">
        <v>0.13135324338349999</v>
      </c>
      <c r="AU172" s="18">
        <v>0.10582913276649999</v>
      </c>
      <c r="AV172" s="18">
        <v>9.7760016860339999E-2</v>
      </c>
      <c r="AW172" s="18">
        <v>0.101732705605</v>
      </c>
      <c r="AX172" s="18">
        <v>0.1106126145249</v>
      </c>
      <c r="AY172" s="18">
        <v>0.1085761368298</v>
      </c>
      <c r="AZ172" s="18">
        <v>9.3547433669390001E-2</v>
      </c>
      <c r="BA172" s="18">
        <v>0.13002394780830001</v>
      </c>
      <c r="BB172" s="18">
        <v>9.4771020256230007E-2</v>
      </c>
      <c r="BC172" s="18">
        <v>7.8728690293179998E-2</v>
      </c>
      <c r="BD172" s="18">
        <v>9.4283082187240005E-2</v>
      </c>
      <c r="BE172" s="18">
        <v>7.4683959243240006E-2</v>
      </c>
      <c r="BF172" s="220">
        <v>7.7955442400949995E-2</v>
      </c>
      <c r="BG172" s="220">
        <v>0.1023104100374</v>
      </c>
      <c r="BH172" s="17"/>
      <c r="BI172" s="17"/>
      <c r="BJ172" s="17"/>
      <c r="BK172" s="17"/>
    </row>
    <row r="173" spans="1:63" ht="11.25" hidden="1" outlineLevel="1" x14ac:dyDescent="0.2">
      <c r="A173" s="16" t="s">
        <v>35</v>
      </c>
      <c r="C173" s="18">
        <v>0.16893846153850001</v>
      </c>
      <c r="D173" s="18">
        <v>0.1758722222222</v>
      </c>
      <c r="E173" s="18">
        <v>0.17282103729600001</v>
      </c>
      <c r="F173" s="18">
        <v>0.17188743575099999</v>
      </c>
      <c r="G173" s="18">
        <v>0.17220347593579999</v>
      </c>
      <c r="H173" s="18">
        <v>0.16907721518989999</v>
      </c>
      <c r="I173" s="18">
        <v>0.17174432371670001</v>
      </c>
      <c r="J173" s="18">
        <v>0.17018112712979999</v>
      </c>
      <c r="K173" s="18">
        <v>0.17040734914899999</v>
      </c>
      <c r="L173" s="18">
        <v>0.16903287706610001</v>
      </c>
      <c r="M173" s="18">
        <v>0.16887395599460001</v>
      </c>
      <c r="N173" s="18">
        <v>0.17110255615799999</v>
      </c>
      <c r="O173" s="18">
        <v>0.17292341186999999</v>
      </c>
      <c r="P173" s="18">
        <v>0.17189986768990001</v>
      </c>
      <c r="Q173" s="18">
        <v>0.17101940298509999</v>
      </c>
      <c r="R173" s="18">
        <v>0.1702235864745</v>
      </c>
      <c r="S173" s="18">
        <v>0.17125454388690001</v>
      </c>
      <c r="T173" s="18">
        <f>IF(ISERROR((('FIA Only'!T173*'FIA Only'!T$4)+(Sphere!C173*Sphere!C$4))/('FIA Only'!T$4+Sphere!C$4)),0,(('FIA Only'!T173*'FIA Only'!T$4)+(Sphere!C173*Sphere!C$4))/('FIA Only'!T$4+Sphere!C$4))</f>
        <v>0.17235956867413202</v>
      </c>
      <c r="U173" s="18">
        <f>IF(ISERROR((('FIA Only'!U173*'FIA Only'!U$4)+(Sphere!D173*Sphere!D$4))/('FIA Only'!U$4+Sphere!D$4)),0,(('FIA Only'!U173*'FIA Only'!U$4)+(Sphere!D173*Sphere!D$4))/('FIA Only'!U$4+Sphere!D$4))</f>
        <v>0.17335914170042604</v>
      </c>
      <c r="V173" s="18">
        <f>IF(ISERROR((('FIA Only'!V173*'FIA Only'!V$4)+(Sphere!E173*Sphere!E$4))/('FIA Only'!V$4+Sphere!E$4)),0,(('FIA Only'!V173*'FIA Only'!V$4)+(Sphere!E173*Sphere!E$4))/('FIA Only'!V$4+Sphere!E$4))</f>
        <v>0.19568598408488816</v>
      </c>
      <c r="W173" s="18">
        <f>IF(ISERROR((('FIA Only'!W173*'FIA Only'!W$4)+(Sphere!F173*Sphere!F$4))/('FIA Only'!W$4+Sphere!F$4)),0,(('FIA Only'!W173*'FIA Only'!W$4)+(Sphere!F173*Sphere!F$4))/('FIA Only'!W$4+Sphere!F$4))</f>
        <v>0.19140340387168736</v>
      </c>
      <c r="X173" s="18">
        <f>IF(ISERROR((('FIA Only'!X173*'FIA Only'!X$4)+(Sphere!G173*Sphere!G$4))/('FIA Only'!X$4+Sphere!G$4)),0,(('FIA Only'!X173*'FIA Only'!X$4)+(Sphere!G173*Sphere!G$4))/('FIA Only'!X$4+Sphere!G$4))</f>
        <v>0.18328018161580001</v>
      </c>
      <c r="Y173" s="18">
        <v>0.16906247830689999</v>
      </c>
      <c r="Z173" s="18">
        <v>0.1641041595636</v>
      </c>
      <c r="AA173" s="18">
        <v>0.16108975718849999</v>
      </c>
      <c r="AB173" s="18">
        <v>0.16326284325769999</v>
      </c>
      <c r="AC173" s="18">
        <v>0.15673207337280001</v>
      </c>
      <c r="AD173" s="18">
        <v>0.16021712535339999</v>
      </c>
      <c r="AE173" s="18">
        <v>0.16155736105679999</v>
      </c>
      <c r="AF173" s="18">
        <v>0.1603305365854</v>
      </c>
      <c r="AG173" s="18">
        <v>0.16543072178769999</v>
      </c>
      <c r="AH173" s="18">
        <v>0.1854767484713</v>
      </c>
      <c r="AI173" s="18">
        <v>0.19026094970249999</v>
      </c>
      <c r="AJ173" s="18">
        <v>0.1851539984252</v>
      </c>
      <c r="AK173" s="18">
        <v>0.1851384511352</v>
      </c>
      <c r="AL173" s="18">
        <v>0.1901464242424</v>
      </c>
      <c r="AM173" s="18">
        <v>0.18974878062059999</v>
      </c>
      <c r="AN173" s="18">
        <v>0.1822156360277</v>
      </c>
      <c r="AO173" s="18">
        <v>0.18362749349519999</v>
      </c>
      <c r="AP173" s="18">
        <v>0.18244222601839999</v>
      </c>
      <c r="AQ173" s="18">
        <v>0.18367578399340001</v>
      </c>
      <c r="AR173" s="18">
        <v>0.1864700252157</v>
      </c>
      <c r="AS173" s="18">
        <v>0.1856354444102</v>
      </c>
      <c r="AT173" s="18">
        <v>0.1870764955542</v>
      </c>
      <c r="AU173" s="18">
        <v>0.18581489545659999</v>
      </c>
      <c r="AV173" s="18">
        <v>0.1863599433732</v>
      </c>
      <c r="AW173" s="18">
        <v>0.18509957195570001</v>
      </c>
      <c r="AX173" s="18">
        <v>0.1870272876712</v>
      </c>
      <c r="AY173" s="18">
        <v>0.1865648846487</v>
      </c>
      <c r="AZ173" s="18">
        <v>0.18030625261460001</v>
      </c>
      <c r="BA173" s="18">
        <v>0.17151906543250001</v>
      </c>
      <c r="BB173" s="18">
        <v>0.17479862809919999</v>
      </c>
      <c r="BC173" s="18">
        <v>0.1744190407647</v>
      </c>
      <c r="BD173" s="18">
        <v>0.1895783913171</v>
      </c>
      <c r="BE173" s="18">
        <v>0.19581684403669999</v>
      </c>
      <c r="BF173" s="220">
        <v>0.19613400484730001</v>
      </c>
      <c r="BG173" s="220">
        <v>0.19250182608700001</v>
      </c>
      <c r="BH173" s="17"/>
      <c r="BI173" s="17"/>
      <c r="BJ173" s="17"/>
      <c r="BK173" s="17"/>
    </row>
    <row r="174" spans="1:63" ht="11.25" hidden="1" outlineLevel="1" x14ac:dyDescent="0.2">
      <c r="A174" s="16" t="s">
        <v>36</v>
      </c>
      <c r="C174" s="18">
        <v>0.16893846153850001</v>
      </c>
      <c r="D174" s="18">
        <v>0.1758722222222</v>
      </c>
      <c r="E174" s="18">
        <v>0.17282103729600001</v>
      </c>
      <c r="F174" s="18">
        <v>0.17188743575099999</v>
      </c>
      <c r="G174" s="18">
        <v>0.17220347593579999</v>
      </c>
      <c r="H174" s="18">
        <v>0.16907721518989999</v>
      </c>
      <c r="I174" s="18">
        <v>0.17174432371670001</v>
      </c>
      <c r="J174" s="18">
        <v>0.17018112712979999</v>
      </c>
      <c r="K174" s="18">
        <v>0.17040734914899999</v>
      </c>
      <c r="L174" s="18">
        <v>0.16903287706610001</v>
      </c>
      <c r="M174" s="18">
        <v>0.16887395599460001</v>
      </c>
      <c r="N174" s="18">
        <v>0.17110255615799999</v>
      </c>
      <c r="O174" s="18">
        <v>0.17292341186999999</v>
      </c>
      <c r="P174" s="18">
        <v>0.17189986768990001</v>
      </c>
      <c r="Q174" s="18">
        <v>0.17101940298509999</v>
      </c>
      <c r="R174" s="18">
        <v>0.1702235864745</v>
      </c>
      <c r="S174" s="18">
        <v>0.17125454388690001</v>
      </c>
      <c r="T174" s="18">
        <f>IF(ISERROR((('FIA Only'!T174*'FIA Only'!T$4)+(Sphere!C174*Sphere!C$4))/('FIA Only'!T$4+Sphere!C$4)),0,(('FIA Only'!T174*'FIA Only'!T$4)+(Sphere!C174*Sphere!C$4))/('FIA Only'!T$4+Sphere!C$4))</f>
        <v>0.17264997667222814</v>
      </c>
      <c r="U174" s="18">
        <f>IF(ISERROR((('FIA Only'!U174*'FIA Only'!U$4)+(Sphere!D174*Sphere!D$4))/('FIA Only'!U$4+Sphere!D$4)),0,(('FIA Only'!U174*'FIA Only'!U$4)+(Sphere!D174*Sphere!D$4))/('FIA Only'!U$4+Sphere!D$4))</f>
        <v>0.17474578137654101</v>
      </c>
      <c r="V174" s="18">
        <f>IF(ISERROR((('FIA Only'!V174*'FIA Only'!V$4)+(Sphere!E174*Sphere!E$4))/('FIA Only'!V$4+Sphere!E$4)),0,(('FIA Only'!V174*'FIA Only'!V$4)+(Sphere!E174*Sphere!E$4))/('FIA Only'!V$4+Sphere!E$4))</f>
        <v>0.24199906896551932</v>
      </c>
      <c r="W174" s="18">
        <f>IF(ISERROR((('FIA Only'!W174*'FIA Only'!W$4)+(Sphere!F174*Sphere!F$4))/('FIA Only'!W$4+Sphere!F$4)),0,(('FIA Only'!W174*'FIA Only'!W$4)+(Sphere!F174*Sphere!F$4))/('FIA Only'!W$4+Sphere!F$4))</f>
        <v>0.24979659718907449</v>
      </c>
      <c r="X174" s="18">
        <f>IF(ISERROR((('FIA Only'!X174*'FIA Only'!X$4)+(Sphere!G174*Sphere!G$4))/('FIA Only'!X$4+Sphere!G$4)),0,(('FIA Only'!X174*'FIA Only'!X$4)+(Sphere!G174*Sphere!G$4))/('FIA Only'!X$4+Sphere!G$4))</f>
        <v>0.24990399999999996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0.24990399999999999</v>
      </c>
      <c r="AO174" s="18">
        <v>0.24990399999999999</v>
      </c>
      <c r="AP174" s="18">
        <v>0.24990399999999999</v>
      </c>
      <c r="AQ174" s="18">
        <v>0.24990399999999999</v>
      </c>
      <c r="AR174" s="18">
        <v>0.24990399999999999</v>
      </c>
      <c r="AS174" s="18">
        <v>0.24990399999999999</v>
      </c>
      <c r="AT174" s="18">
        <v>0.24990399999999999</v>
      </c>
      <c r="AU174" s="18">
        <v>0.24990399999999999</v>
      </c>
      <c r="AV174" s="18">
        <v>0.24990399999999999</v>
      </c>
      <c r="AW174" s="18">
        <v>0.24990399999999999</v>
      </c>
      <c r="AX174" s="18">
        <v>0.24990399999999999</v>
      </c>
      <c r="AY174" s="18">
        <v>0.24990399999999999</v>
      </c>
      <c r="AZ174" s="18">
        <v>0.24990399999999999</v>
      </c>
      <c r="BA174" s="18">
        <v>0.24990399999999999</v>
      </c>
      <c r="BB174" s="18">
        <v>0.24990399999999999</v>
      </c>
      <c r="BC174" s="18">
        <v>0.24990399999999999</v>
      </c>
      <c r="BD174" s="18">
        <v>0.24990399999999999</v>
      </c>
      <c r="BE174" s="18">
        <v>0.25240400000000002</v>
      </c>
      <c r="BF174" s="220">
        <v>0.25240400000000002</v>
      </c>
      <c r="BG174" s="220">
        <v>0.25240400000000002</v>
      </c>
      <c r="BH174" s="17"/>
      <c r="BI174" s="17"/>
      <c r="BJ174" s="17"/>
      <c r="BK174" s="17"/>
    </row>
    <row r="175" spans="1:63" ht="11.25" hidden="1" outlineLevel="1" x14ac:dyDescent="0.2">
      <c r="A175" s="16" t="s">
        <v>37</v>
      </c>
      <c r="C175" s="18">
        <v>0.2424</v>
      </c>
      <c r="D175" s="18">
        <v>0.2424</v>
      </c>
      <c r="E175" s="18">
        <v>0.2424</v>
      </c>
      <c r="F175" s="18">
        <v>0.24240428326669999</v>
      </c>
      <c r="G175" s="18">
        <v>0.2424</v>
      </c>
      <c r="H175" s="18">
        <v>0.24394556962030001</v>
      </c>
      <c r="I175" s="18">
        <v>0.24969486699140001</v>
      </c>
      <c r="J175" s="18">
        <v>0.24989606815199999</v>
      </c>
      <c r="K175" s="18">
        <v>0.24990000000000001</v>
      </c>
      <c r="L175" s="18">
        <v>0.2498980630165</v>
      </c>
      <c r="M175" s="18">
        <v>0.24990000000000001</v>
      </c>
      <c r="N175" s="18">
        <v>0.24990000000000001</v>
      </c>
      <c r="O175" s="18">
        <v>0.24990000000000001</v>
      </c>
      <c r="P175" s="18">
        <v>0.24990000000000001</v>
      </c>
      <c r="Q175" s="18">
        <v>0.24990000000000001</v>
      </c>
      <c r="R175" s="18">
        <v>0.24988440964520001</v>
      </c>
      <c r="S175" s="18">
        <v>0.24989224004140001</v>
      </c>
      <c r="T175" s="18">
        <f>IF(ISERROR((('FIA Only'!T175*'FIA Only'!T$4)+(Sphere!C175*Sphere!C$4))/('FIA Only'!T$4+Sphere!C$4)),0,(('FIA Only'!T175*'FIA Only'!T$4)+(Sphere!C175*Sphere!C$4))/('FIA Only'!T$4+Sphere!C$4))</f>
        <v>0.2495810635563179</v>
      </c>
      <c r="U175" s="18">
        <f>IF(ISERROR((('FIA Only'!U175*'FIA Only'!U$4)+(Sphere!D175*Sphere!D$4))/('FIA Only'!U$4+Sphere!D$4)),0,(('FIA Only'!U175*'FIA Only'!U$4)+(Sphere!D175*Sphere!D$4))/('FIA Only'!U$4+Sphere!D$4))</f>
        <v>0.24850843319837337</v>
      </c>
      <c r="V175" s="18">
        <f>IF(ISERROR((('FIA Only'!V175*'FIA Only'!V$4)+(Sphere!E175*Sphere!E$4))/('FIA Only'!V$4+Sphere!E$4)),0,(('FIA Only'!V175*'FIA Only'!V$4)+(Sphere!E175*Sphere!E$4))/('FIA Only'!V$4+Sphere!E$4))</f>
        <v>0.20358551989390686</v>
      </c>
      <c r="W175" s="18">
        <f>IF(ISERROR((('FIA Only'!W175*'FIA Only'!W$4)+(Sphere!F175*Sphere!F$4))/('FIA Only'!W$4+Sphere!F$4)),0,(('FIA Only'!W175*'FIA Only'!W$4)+(Sphere!F175*Sphere!F$4))/('FIA Only'!W$4+Sphere!F$4))</f>
        <v>0.19151080243970645</v>
      </c>
      <c r="X175" s="18">
        <f>IF(ISERROR((('FIA Only'!X175*'FIA Only'!X$4)+(Sphere!G175*Sphere!G$4))/('FIA Only'!X$4+Sphere!G$4)),0,(('FIA Only'!X175*'FIA Only'!X$4)+(Sphere!G175*Sphere!G$4))/('FIA Only'!X$4+Sphere!G$4))</f>
        <v>0.18328018161580001</v>
      </c>
      <c r="Y175" s="18">
        <v>0.16906247830689999</v>
      </c>
      <c r="Z175" s="18">
        <v>0.1641041595636</v>
      </c>
      <c r="AA175" s="18">
        <v>0.16108975718849999</v>
      </c>
      <c r="AB175" s="18">
        <v>0.16326284325769999</v>
      </c>
      <c r="AC175" s="18">
        <v>0.15673207337280001</v>
      </c>
      <c r="AD175" s="18">
        <v>0.16021712535339999</v>
      </c>
      <c r="AE175" s="18">
        <v>0.16155736105679999</v>
      </c>
      <c r="AF175" s="18">
        <v>0.1603305365854</v>
      </c>
      <c r="AG175" s="18">
        <v>0.16543072178769999</v>
      </c>
      <c r="AH175" s="18">
        <v>0.1854767484713</v>
      </c>
      <c r="AI175" s="18">
        <v>0.19026094970249999</v>
      </c>
      <c r="AJ175" s="18">
        <v>0.1851539984252</v>
      </c>
      <c r="AK175" s="18">
        <v>0.1851384511352</v>
      </c>
      <c r="AL175" s="18">
        <v>0.1901464242424</v>
      </c>
      <c r="AM175" s="18">
        <v>0.18974878062059999</v>
      </c>
      <c r="AN175" s="18">
        <v>0.1822156360277</v>
      </c>
      <c r="AO175" s="18">
        <v>0.18362749349519999</v>
      </c>
      <c r="AP175" s="18">
        <v>0.18244222601839999</v>
      </c>
      <c r="AQ175" s="18">
        <v>0.18367578399340001</v>
      </c>
      <c r="AR175" s="18">
        <v>0.1864700252157</v>
      </c>
      <c r="AS175" s="18">
        <v>0.1856354444102</v>
      </c>
      <c r="AT175" s="18">
        <v>0.1870764955542</v>
      </c>
      <c r="AU175" s="18">
        <v>0.18581489545659999</v>
      </c>
      <c r="AV175" s="18">
        <v>0.1863599433732</v>
      </c>
      <c r="AW175" s="18">
        <v>0.18509957195570001</v>
      </c>
      <c r="AX175" s="18">
        <v>0.1870272876712</v>
      </c>
      <c r="AY175" s="18">
        <v>0.1865648846487</v>
      </c>
      <c r="AZ175" s="18">
        <v>0.18030625261460001</v>
      </c>
      <c r="BA175" s="18">
        <v>0.17151906543250001</v>
      </c>
      <c r="BB175" s="18">
        <v>0.17479862809919999</v>
      </c>
      <c r="BC175" s="18">
        <v>0.1744190407647</v>
      </c>
      <c r="BD175" s="18">
        <v>0.1895783913171</v>
      </c>
      <c r="BE175" s="18">
        <v>0.19581684403669999</v>
      </c>
      <c r="BF175" s="220">
        <v>0.19613400484730001</v>
      </c>
      <c r="BG175" s="220">
        <v>0.19250182608700001</v>
      </c>
      <c r="BH175" s="17"/>
      <c r="BI175" s="17"/>
      <c r="BJ175" s="17"/>
      <c r="BK175" s="17"/>
    </row>
    <row r="176" spans="1:63" ht="11.25" hidden="1" outlineLevel="1" x14ac:dyDescent="0.2">
      <c r="A176" s="16" t="s">
        <v>38</v>
      </c>
      <c r="C176" s="18">
        <v>0</v>
      </c>
      <c r="D176" s="18">
        <v>8.6291486290999999E-5</v>
      </c>
      <c r="E176" s="18">
        <v>1.7424242424000001E-5</v>
      </c>
      <c r="F176" s="18">
        <v>1.7075956595999998E-5</v>
      </c>
      <c r="G176" s="18">
        <v>0</v>
      </c>
      <c r="H176" s="18">
        <v>3.5341772151999999E-5</v>
      </c>
      <c r="I176" s="18">
        <v>0</v>
      </c>
      <c r="J176" s="18">
        <v>1.5674967234999999E-5</v>
      </c>
      <c r="K176" s="18">
        <v>8.2233109849999997E-5</v>
      </c>
      <c r="L176" s="18">
        <v>4.8889462809999999E-5</v>
      </c>
      <c r="M176" s="18">
        <v>1.09631791648E-4</v>
      </c>
      <c r="N176" s="18">
        <v>9.0059385489000001E-5</v>
      </c>
      <c r="O176" s="18">
        <v>7.4291679092999997E-5</v>
      </c>
      <c r="P176" s="18">
        <v>0</v>
      </c>
      <c r="Q176" s="18">
        <v>0</v>
      </c>
      <c r="R176" s="18">
        <v>0</v>
      </c>
      <c r="S176" s="18">
        <v>0</v>
      </c>
      <c r="T176" s="18">
        <f>IF(ISERROR((('FIA Only'!T176*'FIA Only'!T$4)+(Sphere!C176*Sphere!C$4))/('FIA Only'!T$4+Sphere!C$4)),0,(('FIA Only'!T176*'FIA Only'!T$4)+(Sphere!C176*Sphere!C$4))/('FIA Only'!T$4+Sphere!C$4))</f>
        <v>4.736967388923113E-6</v>
      </c>
      <c r="U176" s="18">
        <f>IF(ISERROR((('FIA Only'!U176*'FIA Only'!U$4)+(Sphere!D176*Sphere!D$4))/('FIA Only'!U$4+Sphere!D$4)),0,(('FIA Only'!U176*'FIA Only'!U$4)+(Sphere!D176*Sphere!D$4))/('FIA Only'!U$4+Sphere!D$4))</f>
        <v>0</v>
      </c>
      <c r="V176" s="18">
        <f>IF(ISERROR((('FIA Only'!V176*'FIA Only'!V$4)+(Sphere!E176*Sphere!E$4))/('FIA Only'!V$4+Sphere!E$4)),0,(('FIA Only'!V176*'FIA Only'!V$4)+(Sphere!E176*Sphere!E$4))/('FIA Only'!V$4+Sphere!E$4))</f>
        <v>0</v>
      </c>
      <c r="W176" s="18">
        <f>IF(ISERROR((('FIA Only'!W176*'FIA Only'!W$4)+(Sphere!F176*Sphere!F$4))/('FIA Only'!W$4+Sphere!F$4)),0,(('FIA Only'!W176*'FIA Only'!W$4)+(Sphere!F176*Sphere!F$4))/('FIA Only'!W$4+Sphere!F$4))</f>
        <v>0</v>
      </c>
      <c r="X176" s="18">
        <f>IF(ISERROR((('FIA Only'!X176*'FIA Only'!X$4)+(Sphere!G176*Sphere!G$4))/('FIA Only'!X$4+Sphere!G$4)),0,(('FIA Only'!X176*'FIA Only'!X$4)+(Sphere!G176*Sphere!G$4))/('FIA Only'!X$4+Sphere!G$4))</f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220">
        <v>0</v>
      </c>
      <c r="BG176" s="220">
        <v>0</v>
      </c>
      <c r="BH176" s="17"/>
      <c r="BI176" s="17"/>
      <c r="BJ176" s="17"/>
      <c r="BK176" s="17"/>
    </row>
    <row r="177" spans="1:63" ht="11.25" hidden="1" outlineLevel="1" x14ac:dyDescent="0.2">
      <c r="A177" s="16" t="s">
        <v>39</v>
      </c>
      <c r="C177" s="18">
        <v>0.1450692307692</v>
      </c>
      <c r="D177" s="18">
        <v>0.1485576839827</v>
      </c>
      <c r="E177" s="18">
        <v>0.1470148747086</v>
      </c>
      <c r="F177" s="18">
        <v>0.1465490576813</v>
      </c>
      <c r="G177" s="18">
        <v>0.14670173796790001</v>
      </c>
      <c r="H177" s="18">
        <v>0.145533835443</v>
      </c>
      <c r="I177" s="18">
        <v>0.1482958786062</v>
      </c>
      <c r="J177" s="18">
        <v>0.14756849934470001</v>
      </c>
      <c r="K177" s="18">
        <v>0.14769923285200001</v>
      </c>
      <c r="L177" s="18">
        <v>0.1470031766529</v>
      </c>
      <c r="M177" s="18">
        <v>0.14693938594520001</v>
      </c>
      <c r="N177" s="18">
        <v>0.14804879292539999</v>
      </c>
      <c r="O177" s="18">
        <v>0.14895527885480001</v>
      </c>
      <c r="P177" s="18">
        <v>0.14842493384489999</v>
      </c>
      <c r="Q177" s="18">
        <v>0.14798470149250001</v>
      </c>
      <c r="R177" s="18">
        <v>0.1475828956486</v>
      </c>
      <c r="S177" s="18">
        <v>0.14810033195380001</v>
      </c>
      <c r="T177" s="18">
        <f>IF(ISERROR((('FIA Only'!T177*'FIA Only'!T$4)+(Sphere!C177*Sphere!C$4))/('FIA Only'!T$4+Sphere!C$4)),0,(('FIA Only'!T177*'FIA Only'!T$4)+(Sphere!C177*Sphere!C$4))/('FIA Only'!T$4+Sphere!C$4))</f>
        <v>0.14850886296912338</v>
      </c>
      <c r="U177" s="18">
        <f>IF(ISERROR((('FIA Only'!U177*'FIA Only'!U$4)+(Sphere!D177*Sphere!D$4))/('FIA Only'!U$4+Sphere!D$4)),0,(('FIA Only'!U177*'FIA Only'!U$4)+(Sphere!D177*Sphere!D$4))/('FIA Only'!U$4+Sphere!D$4))</f>
        <v>0.14868886268554646</v>
      </c>
      <c r="V177" s="18">
        <f>IF(ISERROR((('FIA Only'!V177*'FIA Only'!V$4)+(Sphere!E177*Sphere!E$4))/('FIA Only'!V$4+Sphere!E$4)),0,(('FIA Only'!V177*'FIA Only'!V$4)+(Sphere!E177*Sphere!E$4))/('FIA Only'!V$4+Sphere!E$4))</f>
        <v>0.14940693191862697</v>
      </c>
      <c r="W177" s="18">
        <f>IF(ISERROR((('FIA Only'!W177*'FIA Only'!W$4)+(Sphere!F177*Sphere!F$4))/('FIA Only'!W$4+Sphere!F$4)),0,(('FIA Only'!W177*'FIA Only'!W$4)+(Sphere!F177*Sphere!F$4))/('FIA Only'!W$4+Sphere!F$4))</f>
        <v>0.14710665641295467</v>
      </c>
      <c r="X177" s="18">
        <f>IF(ISERROR((('FIA Only'!X177*'FIA Only'!X$4)+(Sphere!G177*Sphere!G$4))/('FIA Only'!X$4+Sphere!G$4)),0,(('FIA Only'!X177*'FIA Only'!X$4)+(Sphere!G177*Sphere!G$4))/('FIA Only'!X$4+Sphere!G$4))</f>
        <v>0.1443947272053</v>
      </c>
      <c r="Y177" s="18">
        <v>0.13965549276899999</v>
      </c>
      <c r="Z177" s="18">
        <v>0.13800271985449999</v>
      </c>
      <c r="AA177" s="18">
        <v>0.13699791906280001</v>
      </c>
      <c r="AB177" s="18">
        <v>0.13772228108590001</v>
      </c>
      <c r="AC177" s="18">
        <v>0.13554535779089999</v>
      </c>
      <c r="AD177" s="18">
        <v>0.13670704178449999</v>
      </c>
      <c r="AE177" s="18">
        <v>0.13715378701889999</v>
      </c>
      <c r="AF177" s="18">
        <v>0.1367448455285</v>
      </c>
      <c r="AG177" s="18">
        <v>0.1384449072626</v>
      </c>
      <c r="AH177" s="18">
        <v>0.14512691615709999</v>
      </c>
      <c r="AI177" s="18">
        <v>0.1467216499008</v>
      </c>
      <c r="AJ177" s="18">
        <v>0.14501933280839999</v>
      </c>
      <c r="AK177" s="18">
        <v>0.14501415037839999</v>
      </c>
      <c r="AL177" s="18">
        <v>0.14668347474749999</v>
      </c>
      <c r="AM177" s="18">
        <v>0.14655092687349999</v>
      </c>
      <c r="AN177" s="18">
        <v>0.14403987867590001</v>
      </c>
      <c r="AO177" s="18">
        <v>0.1445104978317</v>
      </c>
      <c r="AP177" s="18">
        <v>0.14411540867280001</v>
      </c>
      <c r="AQ177" s="18">
        <v>0.14452659466449999</v>
      </c>
      <c r="AR177" s="18">
        <v>0.14545800840520001</v>
      </c>
      <c r="AS177" s="18">
        <v>0.1451798148034</v>
      </c>
      <c r="AT177" s="18">
        <v>0.14566016518470001</v>
      </c>
      <c r="AU177" s="18">
        <v>0.14523963181890001</v>
      </c>
      <c r="AV177" s="18">
        <v>0.14542131445770001</v>
      </c>
      <c r="AW177" s="18">
        <v>0.14500119065190001</v>
      </c>
      <c r="AX177" s="18">
        <v>0.14564376255709999</v>
      </c>
      <c r="AY177" s="18">
        <v>0.14548962821620001</v>
      </c>
      <c r="AZ177" s="18">
        <v>0.14340341753819999</v>
      </c>
      <c r="BA177" s="18">
        <v>0.14047435514420001</v>
      </c>
      <c r="BB177" s="18">
        <v>0.14156754269970001</v>
      </c>
      <c r="BC177" s="18">
        <v>0.14144101358819999</v>
      </c>
      <c r="BD177" s="18">
        <v>0.146494130439</v>
      </c>
      <c r="BE177" s="18">
        <v>0.1494069480122</v>
      </c>
      <c r="BF177" s="220">
        <v>0.14951266828240001</v>
      </c>
      <c r="BG177" s="220">
        <v>0.14830194202899999</v>
      </c>
      <c r="BH177" s="17"/>
      <c r="BI177" s="17"/>
      <c r="BJ177" s="17"/>
      <c r="BK177" s="17"/>
    </row>
    <row r="178" spans="1:63" hidden="1" outlineLevel="1" x14ac:dyDescent="0.25">
      <c r="BH178" s="17"/>
      <c r="BI178" s="17"/>
      <c r="BJ178" s="17"/>
      <c r="BK178" s="17"/>
    </row>
    <row r="179" spans="1:63" ht="18" hidden="1" outlineLevel="1" x14ac:dyDescent="0.25">
      <c r="A179" s="97" t="s">
        <v>516</v>
      </c>
      <c r="B179" s="51"/>
      <c r="AN179" s="124"/>
      <c r="AQ179" s="19"/>
      <c r="BH179" s="17"/>
      <c r="BI179" s="17"/>
      <c r="BJ179" s="17"/>
      <c r="BK179" s="17"/>
    </row>
    <row r="180" spans="1:63" s="17" customFormat="1" ht="11.25" hidden="1" outlineLevel="1" x14ac:dyDescent="0.2">
      <c r="A180" s="17" t="s">
        <v>746</v>
      </c>
      <c r="B180" s="37"/>
      <c r="C180" s="17">
        <v>106163</v>
      </c>
      <c r="D180" s="17">
        <v>108003</v>
      </c>
      <c r="E180" s="17">
        <v>105905</v>
      </c>
      <c r="F180" s="17">
        <v>106064</v>
      </c>
      <c r="G180" s="17">
        <v>107319</v>
      </c>
      <c r="H180" s="17">
        <v>108602</v>
      </c>
      <c r="I180" s="17">
        <v>110528</v>
      </c>
      <c r="J180" s="17">
        <v>111825</v>
      </c>
      <c r="K180" s="17">
        <v>114361</v>
      </c>
      <c r="L180" s="17">
        <v>117442</v>
      </c>
      <c r="M180" s="17">
        <v>121129</v>
      </c>
      <c r="N180" s="17">
        <v>124240</v>
      </c>
      <c r="O180" s="17">
        <v>124500</v>
      </c>
      <c r="P180" s="17">
        <v>127007</v>
      </c>
      <c r="Q180" s="17">
        <v>130269</v>
      </c>
      <c r="R180" s="17">
        <v>136192</v>
      </c>
      <c r="S180" s="17">
        <v>141107</v>
      </c>
      <c r="T180" s="17">
        <f>'FIA Only'!T180+Sphere!C180</f>
        <v>144526</v>
      </c>
      <c r="U180" s="17">
        <f>'FIA Only'!U180+Sphere!D180</f>
        <v>146302</v>
      </c>
      <c r="V180" s="17">
        <f>'FIA Only'!V180+Sphere!E180</f>
        <v>146537</v>
      </c>
      <c r="W180" s="17">
        <f>'FIA Only'!W180+Sphere!F180+'FIA on PCAS'!C180</f>
        <v>153293</v>
      </c>
      <c r="X180" s="17">
        <f>'FIA Only'!X180+Sphere!G180+'FIA on PCAS'!D180</f>
        <v>156301</v>
      </c>
      <c r="Y180" s="17">
        <v>174652</v>
      </c>
      <c r="Z180" s="17">
        <v>179815</v>
      </c>
      <c r="AA180" s="17">
        <v>184147</v>
      </c>
      <c r="AB180" s="17">
        <v>187242</v>
      </c>
      <c r="AC180" s="17">
        <v>190046</v>
      </c>
      <c r="AD180" s="17">
        <v>193666</v>
      </c>
      <c r="AE180" s="17">
        <v>197091</v>
      </c>
      <c r="AF180" s="17">
        <v>199433</v>
      </c>
      <c r="AG180" s="17">
        <v>201525</v>
      </c>
      <c r="AH180" s="17">
        <v>205830</v>
      </c>
      <c r="AI180" s="17">
        <v>210565</v>
      </c>
      <c r="AJ180" s="17">
        <v>214921</v>
      </c>
      <c r="AK180" s="17">
        <v>218270</v>
      </c>
      <c r="AL180" s="17">
        <v>221055</v>
      </c>
      <c r="AM180" s="17">
        <v>224045</v>
      </c>
      <c r="AN180" s="17">
        <v>188404</v>
      </c>
      <c r="AO180" s="17">
        <v>191303</v>
      </c>
      <c r="AP180" s="17">
        <v>194887</v>
      </c>
      <c r="AQ180" s="17">
        <v>197724</v>
      </c>
      <c r="AR180" s="17">
        <v>199896</v>
      </c>
      <c r="AS180" s="17">
        <v>202104</v>
      </c>
      <c r="AT180" s="17">
        <v>204050</v>
      </c>
      <c r="AU180" s="17">
        <v>207003</v>
      </c>
      <c r="AV180" s="17">
        <v>209822</v>
      </c>
      <c r="AW180" s="17">
        <v>212925</v>
      </c>
      <c r="AX180" s="17">
        <v>186373</v>
      </c>
      <c r="AY180" s="17">
        <v>188774</v>
      </c>
      <c r="AZ180" s="17">
        <v>191565</v>
      </c>
      <c r="BA180" s="17">
        <v>188843</v>
      </c>
      <c r="BB180" s="17">
        <v>192772</v>
      </c>
      <c r="BC180" s="17">
        <v>195594</v>
      </c>
      <c r="BD180" s="17">
        <v>198152</v>
      </c>
      <c r="BE180" s="17">
        <v>201062</v>
      </c>
      <c r="BF180" s="218">
        <v>196785</v>
      </c>
      <c r="BG180" s="218">
        <v>200089</v>
      </c>
    </row>
    <row r="181" spans="1:63" s="17" customFormat="1" ht="11.25" hidden="1" outlineLevel="1" x14ac:dyDescent="0.2">
      <c r="A181" s="36" t="s">
        <v>656</v>
      </c>
      <c r="B181" s="37"/>
      <c r="C181" s="17">
        <v>100700</v>
      </c>
      <c r="D181" s="17">
        <v>102586</v>
      </c>
      <c r="E181" s="17">
        <v>100553</v>
      </c>
      <c r="F181" s="17">
        <v>100853</v>
      </c>
      <c r="G181" s="17">
        <v>102143</v>
      </c>
      <c r="H181" s="17">
        <v>103289</v>
      </c>
      <c r="I181" s="17">
        <v>105222</v>
      </c>
      <c r="J181" s="17">
        <v>106556</v>
      </c>
      <c r="K181" s="17">
        <v>109114</v>
      </c>
      <c r="L181" s="17">
        <v>112280</v>
      </c>
      <c r="M181" s="17">
        <v>116050</v>
      </c>
      <c r="N181" s="17">
        <v>119210</v>
      </c>
      <c r="O181" s="17">
        <v>119494</v>
      </c>
      <c r="P181" s="17">
        <v>122050</v>
      </c>
      <c r="Q181" s="17">
        <v>125309</v>
      </c>
      <c r="R181" s="17">
        <v>131169</v>
      </c>
      <c r="S181" s="17">
        <v>135989</v>
      </c>
      <c r="T181" s="17">
        <f>'FIA Only'!T181+Sphere!C181</f>
        <v>139478</v>
      </c>
      <c r="U181" s="17">
        <f>'FIA Only'!U181+Sphere!D181</f>
        <v>141225</v>
      </c>
      <c r="V181" s="17">
        <f>'FIA Only'!V181+Sphere!E181</f>
        <v>141366</v>
      </c>
      <c r="W181" s="17">
        <f>'FIA Only'!W181+Sphere!F181+'FIA on PCAS'!C181</f>
        <v>147258</v>
      </c>
      <c r="X181" s="17">
        <f>'FIA Only'!X181+Sphere!G181+'FIA on PCAS'!D181</f>
        <v>149703</v>
      </c>
      <c r="Y181" s="17">
        <v>144981</v>
      </c>
      <c r="Z181" s="17">
        <v>156097</v>
      </c>
      <c r="AA181" s="17">
        <v>161160</v>
      </c>
      <c r="AB181" s="17">
        <v>164506</v>
      </c>
      <c r="AC181" s="17">
        <v>167097</v>
      </c>
      <c r="AD181" s="17">
        <v>170871</v>
      </c>
      <c r="AE181" s="17">
        <v>174004</v>
      </c>
      <c r="AF181" s="17">
        <v>176065</v>
      </c>
      <c r="AG181" s="17">
        <v>179056</v>
      </c>
      <c r="AH181" s="17">
        <v>182570</v>
      </c>
      <c r="AI181" s="17">
        <v>188010</v>
      </c>
      <c r="AJ181" s="17">
        <v>192054</v>
      </c>
      <c r="AK181" s="17">
        <v>195138</v>
      </c>
      <c r="AL181" s="17">
        <v>197509</v>
      </c>
      <c r="AM181" s="17">
        <v>201087</v>
      </c>
      <c r="AN181" s="17">
        <v>180205</v>
      </c>
      <c r="AO181" s="17">
        <v>182982</v>
      </c>
      <c r="AP181" s="17">
        <v>187288</v>
      </c>
      <c r="AQ181" s="17">
        <v>189442</v>
      </c>
      <c r="AR181" s="17">
        <v>192143</v>
      </c>
      <c r="AS181" s="17">
        <v>194200</v>
      </c>
      <c r="AT181" s="17">
        <v>198692</v>
      </c>
      <c r="AU181" s="17">
        <v>201924</v>
      </c>
      <c r="AV181" s="17">
        <v>204958</v>
      </c>
      <c r="AW181" s="17">
        <v>208007</v>
      </c>
      <c r="AX181" s="17">
        <v>182765</v>
      </c>
      <c r="AY181" s="17">
        <v>185182</v>
      </c>
      <c r="AZ181" s="17">
        <v>187831</v>
      </c>
      <c r="BA181" s="17">
        <v>185181</v>
      </c>
      <c r="BB181" s="17">
        <v>188953</v>
      </c>
      <c r="BC181" s="17">
        <v>191654</v>
      </c>
      <c r="BD181" s="17">
        <v>193842</v>
      </c>
      <c r="BE181" s="17">
        <v>196535</v>
      </c>
      <c r="BF181" s="218">
        <v>192418</v>
      </c>
      <c r="BG181" s="218">
        <v>195748</v>
      </c>
    </row>
    <row r="182" spans="1:63" ht="11.25" hidden="1" outlineLevel="1" x14ac:dyDescent="0.2">
      <c r="A182" s="16" t="s">
        <v>41</v>
      </c>
      <c r="Y182" s="7"/>
      <c r="Z182" s="7"/>
      <c r="AP182" s="19"/>
      <c r="BH182" s="17"/>
      <c r="BI182" s="17"/>
      <c r="BJ182" s="17"/>
      <c r="BK182" s="17"/>
    </row>
    <row r="183" spans="1:63" s="17" customFormat="1" ht="11.25" hidden="1" outlineLevel="1" x14ac:dyDescent="0.2">
      <c r="A183" s="36" t="s">
        <v>42</v>
      </c>
      <c r="B183" s="37"/>
      <c r="C183" s="17">
        <v>362</v>
      </c>
      <c r="D183" s="17">
        <v>528</v>
      </c>
      <c r="E183" s="17">
        <v>3752</v>
      </c>
      <c r="F183" s="17">
        <v>1504</v>
      </c>
      <c r="G183" s="17">
        <v>538</v>
      </c>
      <c r="H183" s="17">
        <v>706</v>
      </c>
      <c r="I183" s="17">
        <v>805</v>
      </c>
      <c r="J183" s="17">
        <v>2478</v>
      </c>
      <c r="K183" s="17">
        <v>1298</v>
      </c>
      <c r="L183" s="17">
        <v>724</v>
      </c>
      <c r="M183" s="17">
        <v>635</v>
      </c>
      <c r="N183" s="17">
        <v>673</v>
      </c>
      <c r="O183" s="17">
        <v>2871</v>
      </c>
      <c r="P183" s="17">
        <v>1116</v>
      </c>
      <c r="Q183" s="17">
        <v>730</v>
      </c>
      <c r="R183" s="17">
        <v>684</v>
      </c>
      <c r="S183" s="17">
        <v>645</v>
      </c>
      <c r="T183" s="17">
        <f>'FIA Only'!T183+Sphere!C183</f>
        <v>627</v>
      </c>
      <c r="U183" s="17">
        <f>'FIA Only'!U183+Sphere!D183</f>
        <v>982</v>
      </c>
      <c r="V183" s="17">
        <f>'FIA Only'!V183+Sphere!E183</f>
        <v>1318</v>
      </c>
      <c r="W183" s="17">
        <f>'FIA Only'!W183+Sphere!F183+'FIA on PCAS'!C183</f>
        <v>11775</v>
      </c>
      <c r="X183" s="17">
        <f>'FIA Only'!X183+Sphere!G183+'FIA on PCAS'!D183</f>
        <v>897</v>
      </c>
      <c r="Y183" s="17">
        <v>404</v>
      </c>
      <c r="Z183" s="17">
        <v>188</v>
      </c>
      <c r="AA183" s="17">
        <v>134</v>
      </c>
      <c r="AB183" s="17">
        <v>116</v>
      </c>
      <c r="AC183" s="17">
        <v>53</v>
      </c>
      <c r="AD183" s="17">
        <v>79</v>
      </c>
      <c r="AE183" s="17">
        <v>79201</v>
      </c>
      <c r="AF183" s="17">
        <v>10</v>
      </c>
      <c r="AG183" s="17">
        <v>47</v>
      </c>
      <c r="AH183" s="17">
        <v>5</v>
      </c>
      <c r="AI183" s="17">
        <v>10</v>
      </c>
      <c r="AJ183" s="17">
        <v>16</v>
      </c>
      <c r="AK183" s="17">
        <v>781</v>
      </c>
      <c r="AL183" s="17">
        <v>145</v>
      </c>
      <c r="AM183" s="17">
        <v>90</v>
      </c>
      <c r="AN183" s="17">
        <v>39347</v>
      </c>
      <c r="AO183" s="17">
        <v>139</v>
      </c>
      <c r="AP183" s="17">
        <v>451</v>
      </c>
      <c r="AQ183" s="17">
        <v>404</v>
      </c>
      <c r="AR183" s="17">
        <v>56</v>
      </c>
      <c r="AS183" s="17">
        <v>256</v>
      </c>
      <c r="AT183" s="17">
        <v>513</v>
      </c>
      <c r="AU183" s="17">
        <v>421</v>
      </c>
      <c r="AV183" s="17">
        <v>238</v>
      </c>
      <c r="AW183" s="17">
        <v>45</v>
      </c>
      <c r="AX183" s="17">
        <v>28971</v>
      </c>
      <c r="AY183" s="17">
        <v>48</v>
      </c>
      <c r="AZ183" s="17">
        <v>84</v>
      </c>
      <c r="BA183" s="17">
        <v>8231</v>
      </c>
      <c r="BB183" s="17">
        <v>51</v>
      </c>
      <c r="BC183" s="17">
        <v>35</v>
      </c>
      <c r="BD183" s="17">
        <v>36</v>
      </c>
      <c r="BE183" s="17">
        <v>42</v>
      </c>
      <c r="BF183" s="218">
        <v>7405</v>
      </c>
      <c r="BG183" s="218">
        <v>186</v>
      </c>
    </row>
    <row r="184" spans="1:63" s="17" customFormat="1" ht="11.25" hidden="1" outlineLevel="1" x14ac:dyDescent="0.2">
      <c r="A184" s="36" t="s">
        <v>43</v>
      </c>
      <c r="B184" s="37"/>
      <c r="C184" s="17">
        <v>262</v>
      </c>
      <c r="D184" s="17">
        <v>287</v>
      </c>
      <c r="E184" s="17">
        <v>210</v>
      </c>
      <c r="F184" s="17">
        <v>243</v>
      </c>
      <c r="G184" s="17">
        <v>213</v>
      </c>
      <c r="H184" s="17">
        <v>282</v>
      </c>
      <c r="I184" s="17">
        <v>254</v>
      </c>
      <c r="J184" s="17">
        <v>298</v>
      </c>
      <c r="K184" s="17">
        <v>336</v>
      </c>
      <c r="L184" s="17">
        <v>308</v>
      </c>
      <c r="M184" s="17">
        <v>356</v>
      </c>
      <c r="N184" s="17">
        <v>334</v>
      </c>
      <c r="O184" s="17">
        <v>434</v>
      </c>
      <c r="P184" s="17">
        <v>394</v>
      </c>
      <c r="Q184" s="17">
        <v>319</v>
      </c>
      <c r="R184" s="17">
        <v>915</v>
      </c>
      <c r="S184" s="17">
        <v>553</v>
      </c>
      <c r="T184" s="17">
        <f>'FIA Only'!T184+Sphere!C184</f>
        <v>364</v>
      </c>
      <c r="U184" s="17">
        <f>'FIA Only'!U184+Sphere!D184</f>
        <v>543</v>
      </c>
      <c r="V184" s="17">
        <f>'FIA Only'!V184+Sphere!E184</f>
        <v>349</v>
      </c>
      <c r="W184" s="17">
        <f>'FIA Only'!W184+Sphere!F184+'FIA on PCAS'!C184</f>
        <v>768</v>
      </c>
      <c r="X184" s="17">
        <f>'FIA Only'!X184+Sphere!G184+'FIA on PCAS'!D184</f>
        <v>534</v>
      </c>
      <c r="Y184" s="17">
        <v>151</v>
      </c>
      <c r="Z184" s="17">
        <v>255</v>
      </c>
      <c r="AA184" s="17">
        <v>339</v>
      </c>
      <c r="AB184" s="17">
        <v>332</v>
      </c>
      <c r="AC184" s="17">
        <v>309</v>
      </c>
      <c r="AD184" s="17">
        <v>353</v>
      </c>
      <c r="AE184" s="17">
        <v>379</v>
      </c>
      <c r="AF184" s="17">
        <v>364</v>
      </c>
      <c r="AG184" s="17">
        <v>385</v>
      </c>
      <c r="AH184" s="17">
        <v>396</v>
      </c>
      <c r="AI184" s="17">
        <v>609</v>
      </c>
      <c r="AJ184" s="17">
        <v>540</v>
      </c>
      <c r="AK184" s="17">
        <v>509</v>
      </c>
      <c r="AL184" s="17">
        <v>506</v>
      </c>
      <c r="AM184" s="17">
        <v>493</v>
      </c>
      <c r="AN184" s="17">
        <v>436</v>
      </c>
      <c r="AO184" s="17">
        <v>392</v>
      </c>
      <c r="AP184" s="17">
        <v>513</v>
      </c>
      <c r="AQ184" s="17">
        <v>355</v>
      </c>
      <c r="AR184" s="17">
        <v>569</v>
      </c>
      <c r="AS184" s="17">
        <v>695</v>
      </c>
      <c r="AT184" s="17">
        <v>901</v>
      </c>
      <c r="AU184" s="17">
        <v>1137</v>
      </c>
      <c r="AV184" s="17">
        <v>897</v>
      </c>
      <c r="AW184" s="17">
        <v>755</v>
      </c>
      <c r="AX184" s="17">
        <v>852</v>
      </c>
      <c r="AY184" s="17">
        <v>848</v>
      </c>
      <c r="AZ184" s="17">
        <v>682</v>
      </c>
      <c r="BA184" s="17">
        <v>745</v>
      </c>
      <c r="BB184" s="17">
        <v>689</v>
      </c>
      <c r="BC184" s="17">
        <v>589</v>
      </c>
      <c r="BD184" s="17">
        <v>605</v>
      </c>
      <c r="BE184" s="17">
        <v>695</v>
      </c>
      <c r="BF184" s="218">
        <v>905</v>
      </c>
      <c r="BG184" s="218">
        <v>1012</v>
      </c>
    </row>
    <row r="185" spans="1:63" s="17" customFormat="1" ht="11.25" hidden="1" outlineLevel="1" x14ac:dyDescent="0.2">
      <c r="A185" s="36" t="s">
        <v>44</v>
      </c>
      <c r="B185" s="37"/>
      <c r="C185" s="17" t="s">
        <v>1</v>
      </c>
      <c r="D185" s="17">
        <v>223</v>
      </c>
      <c r="E185" s="17">
        <v>580</v>
      </c>
      <c r="F185" s="17">
        <v>623</v>
      </c>
      <c r="G185" s="17">
        <v>707</v>
      </c>
      <c r="H185" s="17">
        <v>773</v>
      </c>
      <c r="I185" s="17">
        <v>665</v>
      </c>
      <c r="J185" s="17">
        <v>1005</v>
      </c>
      <c r="K185" s="17">
        <v>1255</v>
      </c>
      <c r="L185" s="17">
        <v>1262</v>
      </c>
      <c r="M185" s="17">
        <v>1409</v>
      </c>
      <c r="N185" s="17">
        <v>1425</v>
      </c>
      <c r="O185" s="17">
        <v>1464</v>
      </c>
      <c r="P185" s="17">
        <v>1445</v>
      </c>
      <c r="Q185" s="17">
        <v>1410</v>
      </c>
      <c r="R185" s="17">
        <v>1844</v>
      </c>
      <c r="S185" s="17">
        <v>2246</v>
      </c>
      <c r="T185" s="17">
        <f>'FIA Only'!T185+Sphere!C185</f>
        <v>2446</v>
      </c>
      <c r="U185" s="17">
        <f>'FIA Only'!U185+Sphere!D185</f>
        <v>1546</v>
      </c>
      <c r="V185" s="17">
        <f>'FIA Only'!V185+Sphere!E185</f>
        <v>1267</v>
      </c>
      <c r="W185" s="17">
        <f>'FIA Only'!W185+Sphere!F185+'FIA on PCAS'!C185</f>
        <v>2712</v>
      </c>
      <c r="X185" s="17">
        <f>'FIA Only'!X185+Sphere!G185+'FIA on PCAS'!D185</f>
        <v>2264</v>
      </c>
      <c r="Y185" s="17">
        <v>47521</v>
      </c>
      <c r="Z185" s="17">
        <v>10114</v>
      </c>
      <c r="AA185" s="17">
        <v>7250</v>
      </c>
      <c r="AB185" s="17">
        <v>5474</v>
      </c>
      <c r="AC185" s="17">
        <v>3794</v>
      </c>
      <c r="AD185" s="17">
        <v>3476</v>
      </c>
      <c r="AE185" s="17">
        <v>4682</v>
      </c>
      <c r="AF185" s="17">
        <v>4369</v>
      </c>
      <c r="AG185" s="17">
        <v>2530</v>
      </c>
      <c r="AH185" s="17">
        <v>2050</v>
      </c>
      <c r="AI185" s="17">
        <v>4355</v>
      </c>
      <c r="AJ185" s="17">
        <v>3359</v>
      </c>
      <c r="AK185" s="17">
        <v>2890</v>
      </c>
      <c r="AL185" s="17">
        <v>2541</v>
      </c>
      <c r="AM185" s="17">
        <v>2323</v>
      </c>
      <c r="AN185" s="17">
        <v>2662</v>
      </c>
      <c r="AO185" s="17">
        <v>2341</v>
      </c>
      <c r="AP185" s="17">
        <v>2409</v>
      </c>
      <c r="AQ185" s="17">
        <v>2422</v>
      </c>
      <c r="AR185" s="17">
        <v>2752</v>
      </c>
      <c r="AS185" s="17">
        <v>1918</v>
      </c>
      <c r="AT185" s="17">
        <v>1797</v>
      </c>
      <c r="AU185" s="17">
        <v>2444</v>
      </c>
      <c r="AV185" s="17">
        <v>2336</v>
      </c>
      <c r="AW185" s="17">
        <v>2437</v>
      </c>
      <c r="AX185" s="17">
        <v>2180</v>
      </c>
      <c r="AY185" s="17">
        <v>2084</v>
      </c>
      <c r="AZ185" s="17">
        <v>2117</v>
      </c>
      <c r="BA185" s="17">
        <v>3092</v>
      </c>
      <c r="BB185" s="17">
        <v>3103</v>
      </c>
      <c r="BC185" s="17">
        <v>2669</v>
      </c>
      <c r="BD185" s="17">
        <v>2454</v>
      </c>
      <c r="BE185" s="17">
        <v>1740</v>
      </c>
      <c r="BF185" s="218">
        <v>2313</v>
      </c>
      <c r="BG185" s="218">
        <v>2624</v>
      </c>
    </row>
    <row r="186" spans="1:63" s="17" customFormat="1" ht="11.25" hidden="1" outlineLevel="1" x14ac:dyDescent="0.2">
      <c r="A186" s="36" t="s">
        <v>45</v>
      </c>
      <c r="B186" s="37"/>
      <c r="C186" s="17">
        <v>68876</v>
      </c>
      <c r="D186" s="17">
        <v>68981</v>
      </c>
      <c r="E186" s="17">
        <v>68973</v>
      </c>
      <c r="F186" s="17">
        <v>69113</v>
      </c>
      <c r="G186" s="17">
        <v>69328</v>
      </c>
      <c r="H186" s="17">
        <v>69905</v>
      </c>
      <c r="I186" s="17">
        <v>69237</v>
      </c>
      <c r="J186" s="17">
        <v>69526</v>
      </c>
      <c r="K186" s="17">
        <v>70586</v>
      </c>
      <c r="L186" s="17">
        <v>71251</v>
      </c>
      <c r="M186" s="17">
        <v>72465</v>
      </c>
      <c r="N186" s="17">
        <v>73217</v>
      </c>
      <c r="O186" s="17">
        <v>74039</v>
      </c>
      <c r="P186" s="17">
        <v>75148</v>
      </c>
      <c r="Q186" s="17">
        <v>75958</v>
      </c>
      <c r="R186" s="17">
        <v>78421</v>
      </c>
      <c r="S186" s="17">
        <v>81231</v>
      </c>
      <c r="T186" s="17">
        <f>'FIA Only'!T186+Sphere!C186</f>
        <v>83409</v>
      </c>
      <c r="U186" s="17">
        <f>'FIA Only'!U186+Sphere!D186</f>
        <v>83035</v>
      </c>
      <c r="V186" s="17">
        <f>'FIA Only'!V186+Sphere!E186</f>
        <v>81987</v>
      </c>
      <c r="W186" s="17">
        <f>'FIA Only'!W186+Sphere!F186+'FIA on PCAS'!C186</f>
        <v>81454</v>
      </c>
      <c r="X186" s="17">
        <f>'FIA Only'!X186+Sphere!G186+'FIA on PCAS'!D186</f>
        <v>80837</v>
      </c>
      <c r="Y186" s="17">
        <v>81846</v>
      </c>
      <c r="Z186" s="17">
        <v>82217</v>
      </c>
      <c r="AA186" s="17">
        <v>84095</v>
      </c>
      <c r="AB186" s="17">
        <v>85620</v>
      </c>
      <c r="AC186" s="17">
        <v>85813</v>
      </c>
      <c r="AD186" s="17">
        <v>86320</v>
      </c>
      <c r="AE186" s="17">
        <v>88322</v>
      </c>
      <c r="AF186" s="17">
        <v>91186</v>
      </c>
      <c r="AG186" s="17">
        <v>90422</v>
      </c>
      <c r="AH186" s="17">
        <v>91529</v>
      </c>
      <c r="AI186" s="17">
        <v>92875</v>
      </c>
      <c r="AJ186" s="17">
        <v>94475</v>
      </c>
      <c r="AK186" s="17">
        <v>95897</v>
      </c>
      <c r="AL186" s="17">
        <v>96395</v>
      </c>
      <c r="AM186" s="17">
        <v>97566</v>
      </c>
      <c r="AN186" s="17">
        <v>98837</v>
      </c>
      <c r="AO186" s="17">
        <v>100328</v>
      </c>
      <c r="AP186" s="17">
        <v>103003</v>
      </c>
      <c r="AQ186" s="17">
        <v>104302</v>
      </c>
      <c r="AR186" s="17">
        <v>105651</v>
      </c>
      <c r="AS186" s="17">
        <v>104838</v>
      </c>
      <c r="AT186" s="17">
        <v>104809</v>
      </c>
      <c r="AU186" s="17">
        <v>106209</v>
      </c>
      <c r="AV186" s="17">
        <v>106868</v>
      </c>
      <c r="AW186" s="17">
        <v>108205</v>
      </c>
      <c r="AX186" s="17">
        <v>109028</v>
      </c>
      <c r="AY186" s="17">
        <v>109361</v>
      </c>
      <c r="AZ186" s="17">
        <v>109861</v>
      </c>
      <c r="BA186" s="17">
        <v>111884</v>
      </c>
      <c r="BB186" s="17">
        <v>114277</v>
      </c>
      <c r="BC186" s="17">
        <v>115625</v>
      </c>
      <c r="BD186" s="17">
        <v>117036</v>
      </c>
      <c r="BE186" s="17">
        <v>114129</v>
      </c>
      <c r="BF186" s="218">
        <v>114356</v>
      </c>
      <c r="BG186" s="218">
        <v>116145</v>
      </c>
    </row>
    <row r="187" spans="1:63" ht="11.25" hidden="1" outlineLevel="1" x14ac:dyDescent="0.2">
      <c r="A187" s="16" t="s">
        <v>734</v>
      </c>
      <c r="C187" s="18">
        <v>0.64877593888639995</v>
      </c>
      <c r="D187" s="18">
        <v>0.63869522142900004</v>
      </c>
      <c r="E187" s="18">
        <v>0.65127236674379996</v>
      </c>
      <c r="F187" s="18">
        <v>0.65161600543069997</v>
      </c>
      <c r="G187" s="18">
        <v>0.64599931046689996</v>
      </c>
      <c r="H187" s="18">
        <v>0.64368059520080001</v>
      </c>
      <c r="I187" s="18">
        <v>0.62642045454549999</v>
      </c>
      <c r="J187" s="18">
        <v>0.62173932483789995</v>
      </c>
      <c r="K187" s="18">
        <v>0.61722090572840005</v>
      </c>
      <c r="L187" s="18">
        <v>0.60669096234740005</v>
      </c>
      <c r="M187" s="18">
        <v>0.59824649753570003</v>
      </c>
      <c r="N187" s="18">
        <v>0.58931905988410005</v>
      </c>
      <c r="O187" s="18">
        <v>0.59469076305220003</v>
      </c>
      <c r="P187" s="18">
        <v>0.5916839229334</v>
      </c>
      <c r="Q187" s="18">
        <v>0.58308576867869999</v>
      </c>
      <c r="R187" s="18">
        <v>0.57581208881580004</v>
      </c>
      <c r="S187" s="18">
        <v>0.57566952737989996</v>
      </c>
      <c r="T187" s="18">
        <f>T186/T180</f>
        <v>0.57712107164108883</v>
      </c>
      <c r="U187" s="18">
        <f t="shared" ref="U187:V187" si="18">U186/U180</f>
        <v>0.56755888504600072</v>
      </c>
      <c r="V187" s="18">
        <f t="shared" si="18"/>
        <v>0.55949691886690733</v>
      </c>
      <c r="W187" s="18">
        <f t="shared" ref="W187" si="19">W186/W180</f>
        <v>0.53136151031032075</v>
      </c>
      <c r="X187" s="18">
        <f t="shared" ref="X187" si="20">X186/X180</f>
        <v>0.51718798984011616</v>
      </c>
      <c r="Y187" s="18">
        <v>0.46862331951539998</v>
      </c>
      <c r="Z187" s="18">
        <v>0.4572310430164</v>
      </c>
      <c r="AA187" s="18">
        <v>0.45667320130110001</v>
      </c>
      <c r="AB187" s="18">
        <v>0.45726920242250002</v>
      </c>
      <c r="AC187" s="18">
        <v>0.45153804868300002</v>
      </c>
      <c r="AD187" s="18">
        <v>0.44571582001999999</v>
      </c>
      <c r="AE187" s="18">
        <v>0.44812802208120001</v>
      </c>
      <c r="AF187" s="18">
        <v>0.45722623638010002</v>
      </c>
      <c r="AG187" s="18">
        <v>0.4486887482943</v>
      </c>
      <c r="AH187" s="18">
        <v>0.4446825049798</v>
      </c>
      <c r="AI187" s="18">
        <v>0.44107520243159998</v>
      </c>
      <c r="AJ187" s="18">
        <v>0.43958012479000003</v>
      </c>
      <c r="AK187" s="18">
        <v>0.43935034590189997</v>
      </c>
      <c r="AL187" s="18">
        <v>0.43606794689099998</v>
      </c>
      <c r="AM187" s="18">
        <v>0.4354750161798</v>
      </c>
      <c r="AN187" s="18">
        <v>0.52460138850560001</v>
      </c>
      <c r="AO187" s="18">
        <v>0.52444551313879995</v>
      </c>
      <c r="AP187" s="18">
        <v>0.52852678731780001</v>
      </c>
      <c r="AQ187" s="18">
        <v>0.52751309906739996</v>
      </c>
      <c r="AR187" s="18">
        <v>0.52852983551449995</v>
      </c>
      <c r="AS187" s="18">
        <v>0.51873292958079997</v>
      </c>
      <c r="AT187" s="18">
        <v>0.51364371477579995</v>
      </c>
      <c r="AU187" s="18">
        <v>0.51307952058670003</v>
      </c>
      <c r="AV187" s="18">
        <v>0.50932695332230005</v>
      </c>
      <c r="AW187" s="18">
        <v>0.50818363273449996</v>
      </c>
      <c r="AX187" s="18">
        <v>0.58499890005529998</v>
      </c>
      <c r="AY187" s="18">
        <v>0.57932236430859996</v>
      </c>
      <c r="AZ187" s="18">
        <v>0.57349202620520001</v>
      </c>
      <c r="BA187" s="18">
        <v>0.59247099442390005</v>
      </c>
      <c r="BB187" s="18">
        <v>0.59280912165669997</v>
      </c>
      <c r="BC187" s="18">
        <v>0.59114799022459996</v>
      </c>
      <c r="BD187" s="18">
        <v>0.59063749041140001</v>
      </c>
      <c r="BE187" s="18">
        <v>0.56763088002710005</v>
      </c>
      <c r="BF187" s="220">
        <v>0.58112152857179999</v>
      </c>
      <c r="BG187" s="220">
        <v>0.58046669232189996</v>
      </c>
      <c r="BH187" s="17"/>
      <c r="BI187" s="17"/>
      <c r="BJ187" s="17"/>
      <c r="BK187" s="17"/>
    </row>
    <row r="188" spans="1:63" ht="11.25" hidden="1" outlineLevel="1" x14ac:dyDescent="0.2">
      <c r="A188" s="16" t="s">
        <v>726</v>
      </c>
      <c r="C188" s="18">
        <v>0.68397219463750003</v>
      </c>
      <c r="D188" s="18">
        <v>0.67242118807630002</v>
      </c>
      <c r="E188" s="18">
        <v>0.68593676966380002</v>
      </c>
      <c r="F188" s="18">
        <v>0.68528452301870002</v>
      </c>
      <c r="G188" s="18">
        <v>0.67873471505630001</v>
      </c>
      <c r="H188" s="18">
        <v>0.67679036489849997</v>
      </c>
      <c r="I188" s="18">
        <v>0.65800878143349995</v>
      </c>
      <c r="J188" s="18">
        <v>0.65248320132140003</v>
      </c>
      <c r="K188" s="18">
        <v>0.64690140586910005</v>
      </c>
      <c r="L188" s="18">
        <v>0.63458318489489995</v>
      </c>
      <c r="M188" s="18">
        <v>0.62442912537700002</v>
      </c>
      <c r="N188" s="18">
        <v>0.61418505158960002</v>
      </c>
      <c r="O188" s="18">
        <v>0.61960433159820005</v>
      </c>
      <c r="P188" s="18">
        <v>0.61571487095449995</v>
      </c>
      <c r="Q188" s="18">
        <v>0.60616555873879996</v>
      </c>
      <c r="R188" s="18">
        <v>0.59786229978119998</v>
      </c>
      <c r="S188" s="18">
        <v>0.59733507857250001</v>
      </c>
      <c r="T188" s="18">
        <f>T186/T181</f>
        <v>0.59800828804542649</v>
      </c>
      <c r="U188" s="18">
        <f t="shared" ref="U188:V188" si="21">U186/U181</f>
        <v>0.58796247123384671</v>
      </c>
      <c r="V188" s="18">
        <f t="shared" si="21"/>
        <v>0.57996265014218407</v>
      </c>
      <c r="W188" s="18">
        <f t="shared" ref="W188:X188" si="22">W186/W181</f>
        <v>0.55313802985236793</v>
      </c>
      <c r="X188" s="18">
        <f t="shared" si="22"/>
        <v>0.53998249868072112</v>
      </c>
      <c r="Y188" s="18">
        <v>0.5645291451983</v>
      </c>
      <c r="Z188" s="18">
        <v>0.52670454909450004</v>
      </c>
      <c r="AA188" s="18">
        <v>0.52181062298339997</v>
      </c>
      <c r="AB188" s="18">
        <v>0.52046733857729999</v>
      </c>
      <c r="AC188" s="18">
        <v>0.51355200871350004</v>
      </c>
      <c r="AD188" s="18">
        <v>0.50517641963820004</v>
      </c>
      <c r="AE188" s="18">
        <v>0.50758603250500001</v>
      </c>
      <c r="AF188" s="18">
        <v>0.51791099877890001</v>
      </c>
      <c r="AG188" s="18">
        <v>0.5049928513984</v>
      </c>
      <c r="AH188" s="18">
        <v>0.50133647368129997</v>
      </c>
      <c r="AI188" s="18">
        <v>0.49398968139990002</v>
      </c>
      <c r="AJ188" s="18">
        <v>0.49191893946490001</v>
      </c>
      <c r="AK188" s="18">
        <v>0.49143170474230002</v>
      </c>
      <c r="AL188" s="18">
        <v>0.48805370894490002</v>
      </c>
      <c r="AM188" s="18">
        <v>0.48519297617450002</v>
      </c>
      <c r="AN188" s="18">
        <v>0.54846979828529996</v>
      </c>
      <c r="AO188" s="18">
        <v>0.54829436775200002</v>
      </c>
      <c r="AP188" s="18">
        <v>0.54997116739990004</v>
      </c>
      <c r="AQ188" s="18">
        <v>0.55057484612700003</v>
      </c>
      <c r="AR188" s="18">
        <v>0.54985609676129998</v>
      </c>
      <c r="AS188" s="18">
        <v>0.53984552008240005</v>
      </c>
      <c r="AT188" s="18">
        <v>0.52749481609729998</v>
      </c>
      <c r="AU188" s="18">
        <v>0.52598502406850001</v>
      </c>
      <c r="AV188" s="18">
        <v>0.52141414338549996</v>
      </c>
      <c r="AW188" s="18">
        <v>0.52019883946209999</v>
      </c>
      <c r="AX188" s="18">
        <v>0.59654747900310001</v>
      </c>
      <c r="AY188" s="18">
        <v>0.59055955762440004</v>
      </c>
      <c r="AZ188" s="18">
        <v>0.58489280257249998</v>
      </c>
      <c r="BA188" s="18">
        <v>0.60418725463199996</v>
      </c>
      <c r="BB188" s="18">
        <v>0.60479060930499995</v>
      </c>
      <c r="BC188" s="18">
        <v>0.60330073987499999</v>
      </c>
      <c r="BD188" s="18">
        <v>0.60377008078740002</v>
      </c>
      <c r="BE188" s="18">
        <v>0.58070572671529996</v>
      </c>
      <c r="BF188" s="220">
        <v>0.59431030360979997</v>
      </c>
      <c r="BG188" s="220">
        <v>0.59333939554939996</v>
      </c>
      <c r="BH188" s="17"/>
      <c r="BI188" s="17"/>
      <c r="BJ188" s="17"/>
      <c r="BK188" s="17"/>
    </row>
    <row r="189" spans="1:63" s="19" customFormat="1" ht="11.25" hidden="1" outlineLevel="1" x14ac:dyDescent="0.2">
      <c r="A189" s="28" t="s">
        <v>46</v>
      </c>
      <c r="B189" s="32"/>
      <c r="C189" s="19">
        <v>189413056.72</v>
      </c>
      <c r="D189" s="19">
        <v>189284827.33000001</v>
      </c>
      <c r="E189" s="19">
        <v>187704258.16999999</v>
      </c>
      <c r="F189" s="19">
        <v>187481233.83000001</v>
      </c>
      <c r="G189" s="19">
        <v>187994220.97</v>
      </c>
      <c r="H189" s="19">
        <v>192143740.56999999</v>
      </c>
      <c r="I189" s="19">
        <v>189003082.91</v>
      </c>
      <c r="J189" s="19">
        <v>185398736.68000001</v>
      </c>
      <c r="K189" s="19">
        <v>184312118.46000001</v>
      </c>
      <c r="L189" s="19">
        <v>184842593.87</v>
      </c>
      <c r="M189" s="19">
        <v>187600669.31999999</v>
      </c>
      <c r="N189" s="19">
        <v>189155188.11000001</v>
      </c>
      <c r="O189" s="19">
        <v>190534704.77000001</v>
      </c>
      <c r="P189" s="19">
        <v>193199935.47</v>
      </c>
      <c r="Q189" s="19">
        <v>195019568.40000001</v>
      </c>
      <c r="R189" s="19">
        <v>198956763.09</v>
      </c>
      <c r="S189" s="19">
        <v>204899934.59999999</v>
      </c>
      <c r="T189" s="19">
        <f>'FIA Only'!T189+Sphere!C189</f>
        <v>213655198.59999999</v>
      </c>
      <c r="U189" s="19">
        <f>'FIA Only'!U189+Sphere!D189</f>
        <v>209844820.87</v>
      </c>
      <c r="V189" s="19">
        <f>'FIA Only'!V189+Sphere!E189</f>
        <v>205096853.79000002</v>
      </c>
      <c r="W189" s="19">
        <f>'FIA Only'!W189+Sphere!F189+'FIA on PCAS'!C189</f>
        <v>200854795.70000002</v>
      </c>
      <c r="X189" s="19">
        <f>'FIA Only'!X189+Sphere!G189+'FIA on PCAS'!D189</f>
        <v>199477801.51999998</v>
      </c>
      <c r="Y189" s="19">
        <v>202074767.75</v>
      </c>
      <c r="Z189" s="19">
        <v>199918837.36000001</v>
      </c>
      <c r="AA189" s="19">
        <v>204431387.58000001</v>
      </c>
      <c r="AB189" s="19">
        <v>206675925.28</v>
      </c>
      <c r="AC189" s="19">
        <v>206019186.28999999</v>
      </c>
      <c r="AD189" s="19">
        <v>206088526.08000001</v>
      </c>
      <c r="AE189" s="19">
        <v>206764126.12</v>
      </c>
      <c r="AF189" s="19">
        <v>216854631.41</v>
      </c>
      <c r="AG189" s="19">
        <v>211940620.09999999</v>
      </c>
      <c r="AH189" s="19">
        <v>210050660</v>
      </c>
      <c r="AI189" s="19">
        <v>211877133</v>
      </c>
      <c r="AJ189" s="19">
        <v>218753642.38</v>
      </c>
      <c r="AK189" s="19">
        <v>226874766.00999999</v>
      </c>
      <c r="AL189" s="19">
        <v>230041278.41</v>
      </c>
      <c r="AM189" s="19">
        <v>236381010.21000001</v>
      </c>
      <c r="AN189" s="19">
        <v>242853529.96000001</v>
      </c>
      <c r="AO189" s="19">
        <v>248113596.56</v>
      </c>
      <c r="AP189" s="19">
        <v>250103796.00999999</v>
      </c>
      <c r="AQ189" s="19">
        <v>253489122.99000001</v>
      </c>
      <c r="AR189" s="19">
        <v>263004740.72</v>
      </c>
      <c r="AS189" s="19">
        <v>259705085.72999999</v>
      </c>
      <c r="AT189" s="19">
        <v>258361961.93000001</v>
      </c>
      <c r="AU189" s="19">
        <v>261288835.38</v>
      </c>
      <c r="AV189" s="19">
        <v>263119782.33000001</v>
      </c>
      <c r="AW189" s="19">
        <v>268039856.53</v>
      </c>
      <c r="AX189" s="19">
        <v>271845188.77999997</v>
      </c>
      <c r="AY189" s="19">
        <v>274384172.24000001</v>
      </c>
      <c r="AZ189" s="19">
        <v>276846511.57999998</v>
      </c>
      <c r="BA189" s="19">
        <v>281792235.02999997</v>
      </c>
      <c r="BB189" s="19">
        <v>288469086.39999998</v>
      </c>
      <c r="BC189" s="19">
        <v>292505857.55000001</v>
      </c>
      <c r="BD189" s="19">
        <v>301798787.32999998</v>
      </c>
      <c r="BE189" s="19">
        <v>298734482.43000001</v>
      </c>
      <c r="BF189" s="224">
        <v>294535392.35000002</v>
      </c>
      <c r="BG189" s="224">
        <v>296420636.99000001</v>
      </c>
      <c r="BH189" s="17"/>
      <c r="BI189" s="17"/>
      <c r="BJ189" s="17"/>
      <c r="BK189" s="17"/>
    </row>
    <row r="190" spans="1:63" s="19" customFormat="1" ht="11.25" hidden="1" outlineLevel="1" x14ac:dyDescent="0.2">
      <c r="A190" s="28" t="s">
        <v>763</v>
      </c>
      <c r="B190" s="32"/>
      <c r="T190" s="102"/>
      <c r="U190" s="102"/>
      <c r="V190" s="102"/>
      <c r="W190" s="102"/>
      <c r="X190" s="102"/>
      <c r="Y190" s="19">
        <v>168849875.41</v>
      </c>
      <c r="Z190" s="19">
        <v>181186758.91999999</v>
      </c>
      <c r="AA190" s="19">
        <v>188325047.72999999</v>
      </c>
      <c r="AB190" s="19">
        <v>192304849.53999999</v>
      </c>
      <c r="AC190" s="19">
        <v>190587660.02000001</v>
      </c>
      <c r="AD190" s="19">
        <v>191759909.66999999</v>
      </c>
      <c r="AE190" s="19">
        <v>192271805.91999999</v>
      </c>
      <c r="AF190" s="19">
        <v>201655038.08000001</v>
      </c>
      <c r="AG190" s="19">
        <v>199042447.49000001</v>
      </c>
      <c r="AH190" s="19">
        <v>195329521.28999999</v>
      </c>
      <c r="AI190" s="19">
        <v>199820965.33000001</v>
      </c>
      <c r="AJ190" s="19">
        <v>205299758.28</v>
      </c>
      <c r="AK190" s="19">
        <v>213115629.47</v>
      </c>
      <c r="AL190" s="19">
        <v>214978192.94</v>
      </c>
      <c r="AM190" s="19">
        <v>223160038.68000001</v>
      </c>
      <c r="AN190" s="19">
        <v>228663489.40000001</v>
      </c>
      <c r="AO190" s="19">
        <v>233465286.05000001</v>
      </c>
      <c r="AP190" s="19">
        <v>236946376.63</v>
      </c>
      <c r="AQ190" s="19">
        <v>238814997.81999999</v>
      </c>
      <c r="AR190" s="19">
        <v>249659671.81999999</v>
      </c>
      <c r="AS190" s="19">
        <v>245351713.69</v>
      </c>
      <c r="AT190" s="19">
        <v>250674237.13999999</v>
      </c>
      <c r="AU190" s="19">
        <v>253723030.97</v>
      </c>
      <c r="AV190" s="19">
        <v>255770114.02000001</v>
      </c>
      <c r="AW190" s="19">
        <v>260769729.06999999</v>
      </c>
      <c r="AX190" s="19">
        <v>264343737.28999999</v>
      </c>
      <c r="AY190" s="19">
        <v>267211447.56999999</v>
      </c>
      <c r="AZ190" s="19">
        <v>269559713</v>
      </c>
      <c r="BA190" s="19">
        <v>274524894.00999999</v>
      </c>
      <c r="BB190" s="19">
        <v>281177878.93000001</v>
      </c>
      <c r="BC190" s="19">
        <v>285261121.26999998</v>
      </c>
      <c r="BD190" s="19">
        <v>293952110.54000002</v>
      </c>
      <c r="BE190" s="19">
        <v>290045688.44999999</v>
      </c>
      <c r="BF190" s="224">
        <v>286064328.63999999</v>
      </c>
      <c r="BG190" s="224">
        <v>287837766.31</v>
      </c>
      <c r="BH190" s="17"/>
      <c r="BI190" s="17"/>
      <c r="BJ190" s="17"/>
      <c r="BK190" s="17"/>
    </row>
    <row r="191" spans="1:63" s="19" customFormat="1" ht="11.25" hidden="1" outlineLevel="1" x14ac:dyDescent="0.2">
      <c r="A191" s="28" t="s">
        <v>653</v>
      </c>
      <c r="B191" s="32"/>
      <c r="C191" s="19">
        <v>185643494.08000001</v>
      </c>
      <c r="D191" s="19">
        <v>184321292.47999999</v>
      </c>
      <c r="E191" s="19">
        <v>181678170.22999999</v>
      </c>
      <c r="F191" s="19">
        <v>180293548.63</v>
      </c>
      <c r="G191" s="19">
        <v>179549294.02000001</v>
      </c>
      <c r="H191" s="19">
        <v>181929548.18000001</v>
      </c>
      <c r="I191" s="19">
        <v>188760817.37</v>
      </c>
      <c r="J191" s="19">
        <v>183617068.94</v>
      </c>
      <c r="K191" s="19">
        <v>180236096.59</v>
      </c>
      <c r="L191" s="19">
        <v>178336752.78</v>
      </c>
      <c r="M191" s="19">
        <v>177990901.72</v>
      </c>
      <c r="N191" s="19">
        <v>176747183.62</v>
      </c>
      <c r="O191" s="19">
        <v>175394076.12</v>
      </c>
      <c r="P191" s="19">
        <v>175013980.15000001</v>
      </c>
      <c r="Q191" s="19">
        <v>173937381.16999999</v>
      </c>
      <c r="R191" s="19">
        <v>173735409.65000001</v>
      </c>
      <c r="S191" s="19">
        <v>174991822.69999999</v>
      </c>
      <c r="T191" s="19">
        <f>'FIA Only'!T191+Sphere!C191</f>
        <v>178095017.84</v>
      </c>
      <c r="U191" s="19">
        <f>'FIA Only'!U191+Sphere!D191</f>
        <v>209320726.09999999</v>
      </c>
      <c r="V191" s="19">
        <f>'FIA Only'!V191+Sphere!E191</f>
        <v>203605750.53999999</v>
      </c>
      <c r="W191" s="19">
        <f>'FIA Only'!W191+Sphere!F191+'FIA on PCAS'!C191</f>
        <v>198033344.64000002</v>
      </c>
      <c r="X191" s="19">
        <f>'FIA Only'!X191+Sphere!G191+'FIA on PCAS'!D191</f>
        <v>194531451.71000001</v>
      </c>
      <c r="Y191" s="19">
        <v>193850852.99000001</v>
      </c>
      <c r="Z191" s="19">
        <v>187167817.28</v>
      </c>
      <c r="AA191" s="19">
        <v>185498886.31999999</v>
      </c>
      <c r="AB191" s="19">
        <v>182362862.88</v>
      </c>
      <c r="AC191" s="19">
        <v>177959526.75999999</v>
      </c>
      <c r="AD191" s="19">
        <v>174719402.22</v>
      </c>
      <c r="AE191" s="19">
        <v>171326511.58000001</v>
      </c>
      <c r="AF191" s="19">
        <v>175177318.31999999</v>
      </c>
      <c r="AG191" s="19">
        <v>210715054.84</v>
      </c>
      <c r="AH191" s="19">
        <v>206756300.99000001</v>
      </c>
      <c r="AI191" s="19">
        <v>203780955.25</v>
      </c>
      <c r="AJ191" s="19">
        <v>203038519.99000001</v>
      </c>
      <c r="AK191" s="19">
        <v>204158798.66999999</v>
      </c>
      <c r="AL191" s="19">
        <v>202243008.43000001</v>
      </c>
      <c r="AM191" s="19">
        <v>202516505.65000001</v>
      </c>
      <c r="AN191" s="19">
        <v>202188619.66</v>
      </c>
      <c r="AO191" s="19">
        <v>201371524.97</v>
      </c>
      <c r="AP191" s="19">
        <v>198410061.25999999</v>
      </c>
      <c r="AQ191" s="19">
        <v>196815038.96000001</v>
      </c>
      <c r="AR191" s="19">
        <v>199740402.84999999</v>
      </c>
      <c r="AS191" s="19">
        <v>257481821.90000001</v>
      </c>
      <c r="AT191" s="19">
        <v>251680800.43000001</v>
      </c>
      <c r="AU191" s="19">
        <v>249291478.19</v>
      </c>
      <c r="AV191" s="19">
        <v>246222611.66999999</v>
      </c>
      <c r="AW191" s="19">
        <v>246052581.15000001</v>
      </c>
      <c r="AX191" s="19">
        <v>244721593.97999999</v>
      </c>
      <c r="AY191" s="19">
        <v>242663159.15000001</v>
      </c>
      <c r="AZ191" s="19">
        <v>241097546.46000001</v>
      </c>
      <c r="BA191" s="19">
        <v>237961341.91</v>
      </c>
      <c r="BB191" s="19">
        <v>235642806.09</v>
      </c>
      <c r="BC191" s="19">
        <v>233456548.74000001</v>
      </c>
      <c r="BD191" s="19">
        <v>235516902.63</v>
      </c>
      <c r="BE191" s="19">
        <v>297311782.88</v>
      </c>
      <c r="BF191" s="224">
        <v>288956349.75999999</v>
      </c>
      <c r="BG191" s="224">
        <v>284751158.19999999</v>
      </c>
      <c r="BH191" s="17"/>
      <c r="BI191" s="17"/>
      <c r="BJ191" s="17"/>
      <c r="BK191" s="17"/>
    </row>
    <row r="192" spans="1:63" s="19" customFormat="1" ht="11.25" hidden="1" outlineLevel="1" x14ac:dyDescent="0.2">
      <c r="A192" s="28" t="s">
        <v>654</v>
      </c>
      <c r="B192" s="32"/>
      <c r="C192" s="19">
        <v>3769562.64</v>
      </c>
      <c r="D192" s="19">
        <v>4963534.8499999996</v>
      </c>
      <c r="E192" s="19">
        <v>6026087.9400000004</v>
      </c>
      <c r="F192" s="19">
        <v>7187685.2000000002</v>
      </c>
      <c r="G192" s="19">
        <v>8444926.9499999993</v>
      </c>
      <c r="H192" s="19">
        <v>10214192.390000001</v>
      </c>
      <c r="I192" s="19">
        <v>242265.54</v>
      </c>
      <c r="J192" s="19">
        <v>1781667.74</v>
      </c>
      <c r="K192" s="19">
        <v>4076021.87</v>
      </c>
      <c r="L192" s="19">
        <v>6505841.0899999999</v>
      </c>
      <c r="M192" s="19">
        <v>9609767.5999999996</v>
      </c>
      <c r="N192" s="19">
        <v>12408004.49</v>
      </c>
      <c r="O192" s="19">
        <v>15140628.65</v>
      </c>
      <c r="P192" s="19">
        <v>18185955.32</v>
      </c>
      <c r="Q192" s="19">
        <v>21082187.23</v>
      </c>
      <c r="R192" s="19">
        <v>25221353.440000001</v>
      </c>
      <c r="S192" s="19">
        <v>29908111.899999999</v>
      </c>
      <c r="T192" s="19">
        <f>'FIA Only'!T192+Sphere!C192</f>
        <v>35560180.759999998</v>
      </c>
      <c r="U192" s="19">
        <f>'FIA Only'!U192+Sphere!D192</f>
        <v>524094.77</v>
      </c>
      <c r="V192" s="19">
        <f>'FIA Only'!V192+Sphere!E192</f>
        <v>1491103.25</v>
      </c>
      <c r="W192" s="19">
        <f>'FIA Only'!W192+Sphere!F192+'FIA on PCAS'!C192</f>
        <v>2821451.06</v>
      </c>
      <c r="X192" s="19">
        <f>'FIA Only'!X192+Sphere!G192+'FIA on PCAS'!D192</f>
        <v>4946349.8099999996</v>
      </c>
      <c r="Y192" s="19">
        <v>8223914.7599999998</v>
      </c>
      <c r="Z192" s="19">
        <v>12751020.08</v>
      </c>
      <c r="AA192" s="19">
        <v>18932501.260000002</v>
      </c>
      <c r="AB192" s="19">
        <v>24313062.399999999</v>
      </c>
      <c r="AC192" s="19">
        <v>28059659.530000001</v>
      </c>
      <c r="AD192" s="19">
        <v>31369123.859999999</v>
      </c>
      <c r="AE192" s="19">
        <v>35437614.539999999</v>
      </c>
      <c r="AF192" s="19">
        <v>41677313.090000004</v>
      </c>
      <c r="AG192" s="19">
        <v>1225565.26</v>
      </c>
      <c r="AH192" s="19">
        <v>3294359.01</v>
      </c>
      <c r="AI192" s="19">
        <v>8096177.75</v>
      </c>
      <c r="AJ192" s="19">
        <v>15715122.390000001</v>
      </c>
      <c r="AK192" s="19">
        <v>22715967.34</v>
      </c>
      <c r="AL192" s="19">
        <v>27798269.98</v>
      </c>
      <c r="AM192" s="19">
        <v>33864504.560000002</v>
      </c>
      <c r="AN192" s="19">
        <v>40664910.299999997</v>
      </c>
      <c r="AO192" s="19">
        <v>46742071.590000004</v>
      </c>
      <c r="AP192" s="19">
        <v>51693734.75</v>
      </c>
      <c r="AQ192" s="19">
        <v>56674084.030000001</v>
      </c>
      <c r="AR192" s="19">
        <v>63264337.869999997</v>
      </c>
      <c r="AS192" s="19">
        <v>2223263.83</v>
      </c>
      <c r="AT192" s="19">
        <v>6681161.5</v>
      </c>
      <c r="AU192" s="19">
        <v>11997357.189999999</v>
      </c>
      <c r="AV192" s="19">
        <v>16897170.66</v>
      </c>
      <c r="AW192" s="19">
        <v>21987275.379999999</v>
      </c>
      <c r="AX192" s="19">
        <v>27123594.800000001</v>
      </c>
      <c r="AY192" s="19">
        <v>31721013.09</v>
      </c>
      <c r="AZ192" s="19">
        <v>35748965.119999997</v>
      </c>
      <c r="BA192" s="19">
        <v>43830893.119999997</v>
      </c>
      <c r="BB192" s="19">
        <v>52826280.310000002</v>
      </c>
      <c r="BC192" s="19">
        <v>59049308.810000002</v>
      </c>
      <c r="BD192" s="19">
        <v>66281884.700000003</v>
      </c>
      <c r="BE192" s="19">
        <v>1422699.55</v>
      </c>
      <c r="BF192" s="224">
        <v>5579042.5899999999</v>
      </c>
      <c r="BG192" s="224">
        <v>11669478.789999999</v>
      </c>
      <c r="BH192" s="17"/>
      <c r="BI192" s="17"/>
      <c r="BJ192" s="17"/>
      <c r="BK192" s="17"/>
    </row>
    <row r="193" spans="1:63" s="19" customFormat="1" ht="11.25" hidden="1" outlineLevel="1" x14ac:dyDescent="0.2">
      <c r="A193" s="28" t="s">
        <v>655</v>
      </c>
      <c r="B193" s="32"/>
      <c r="C193" s="19">
        <v>835747100</v>
      </c>
      <c r="D193" s="19">
        <v>848341200</v>
      </c>
      <c r="E193" s="19">
        <v>830435200</v>
      </c>
      <c r="F193" s="19">
        <v>830339700</v>
      </c>
      <c r="G193" s="19">
        <v>837630500</v>
      </c>
      <c r="H193" s="19">
        <v>844983200</v>
      </c>
      <c r="I193" s="19">
        <v>854998300</v>
      </c>
      <c r="J193" s="19">
        <v>856801800</v>
      </c>
      <c r="K193" s="19">
        <v>870213600</v>
      </c>
      <c r="L193" s="19">
        <v>888887700</v>
      </c>
      <c r="M193" s="19">
        <v>910471000</v>
      </c>
      <c r="N193" s="19">
        <v>928337700</v>
      </c>
      <c r="O193" s="19">
        <v>927934800</v>
      </c>
      <c r="P193" s="19">
        <v>941019200</v>
      </c>
      <c r="Q193" s="19">
        <v>961103500</v>
      </c>
      <c r="R193" s="19">
        <v>1000388600</v>
      </c>
      <c r="S193" s="19">
        <v>1029285800</v>
      </c>
      <c r="T193" s="19">
        <f>'FIA Only'!T193+Sphere!C193</f>
        <v>1048946400</v>
      </c>
      <c r="U193" s="19">
        <f>'FIA Only'!U193+Sphere!D193</f>
        <v>1057767400</v>
      </c>
      <c r="V193" s="19">
        <f>'FIA Only'!V193+Sphere!E193</f>
        <v>1058402400</v>
      </c>
      <c r="W193" s="19">
        <f>'FIA Only'!W193+Sphere!F193+'FIA on PCAS'!C193</f>
        <v>1092520500.25</v>
      </c>
      <c r="X193" s="19">
        <f>'FIA Only'!X193+Sphere!G193+'FIA on PCAS'!D193</f>
        <v>1102943200</v>
      </c>
      <c r="Y193" s="19">
        <v>1199739800</v>
      </c>
      <c r="Z193" s="19">
        <v>1226375100</v>
      </c>
      <c r="AA193" s="19">
        <v>1250372900</v>
      </c>
      <c r="AB193" s="19">
        <v>1266102600</v>
      </c>
      <c r="AC193" s="19">
        <v>1280851000</v>
      </c>
      <c r="AD193" s="19">
        <v>1300197400</v>
      </c>
      <c r="AE193" s="19">
        <v>1319528700</v>
      </c>
      <c r="AF193" s="19">
        <v>1333017100</v>
      </c>
      <c r="AG193" s="19">
        <v>1345368400</v>
      </c>
      <c r="AH193" s="19">
        <v>1373934700</v>
      </c>
      <c r="AI193" s="19">
        <v>1408175100</v>
      </c>
      <c r="AJ193" s="19">
        <v>1439250610</v>
      </c>
      <c r="AK193" s="19">
        <v>1462147710</v>
      </c>
      <c r="AL193" s="19">
        <v>1481587904</v>
      </c>
      <c r="AM193" s="19">
        <v>1500063304</v>
      </c>
      <c r="AN193" s="19">
        <v>1266923095</v>
      </c>
      <c r="AO193" s="19">
        <v>1286870195</v>
      </c>
      <c r="AP193" s="19">
        <v>1310161150</v>
      </c>
      <c r="AQ193" s="19">
        <v>1329614850</v>
      </c>
      <c r="AR193" s="19">
        <v>1344255750</v>
      </c>
      <c r="AS193" s="19">
        <v>1358264950</v>
      </c>
      <c r="AT193" s="19">
        <v>1370712650</v>
      </c>
      <c r="AU193" s="19">
        <v>1389139950</v>
      </c>
      <c r="AV193" s="19">
        <v>1406013450</v>
      </c>
      <c r="AW193" s="19">
        <v>1426468550</v>
      </c>
      <c r="AX193" s="19">
        <v>1258167000</v>
      </c>
      <c r="AY193" s="19">
        <v>1272685600</v>
      </c>
      <c r="AZ193" s="19">
        <v>1288654800</v>
      </c>
      <c r="BA193" s="19">
        <v>1281393700</v>
      </c>
      <c r="BB193" s="19">
        <v>1308176600</v>
      </c>
      <c r="BC193" s="19">
        <v>1326331600</v>
      </c>
      <c r="BD193" s="19">
        <v>1340462400</v>
      </c>
      <c r="BE193" s="19">
        <v>1354449300</v>
      </c>
      <c r="BF193" s="224">
        <v>1325739150</v>
      </c>
      <c r="BG193" s="224">
        <v>1342082450</v>
      </c>
      <c r="BH193" s="17"/>
      <c r="BI193" s="17"/>
      <c r="BJ193" s="17"/>
      <c r="BK193" s="17"/>
    </row>
    <row r="194" spans="1:63" s="19" customFormat="1" ht="11.25" hidden="1" outlineLevel="1" x14ac:dyDescent="0.2">
      <c r="A194" s="19" t="s">
        <v>747</v>
      </c>
      <c r="B194" s="32"/>
      <c r="C194" s="19">
        <v>38201100</v>
      </c>
      <c r="D194" s="19">
        <v>37712800</v>
      </c>
      <c r="E194" s="19">
        <v>37127900</v>
      </c>
      <c r="F194" s="19">
        <v>36150300</v>
      </c>
      <c r="G194" s="19">
        <v>35581300</v>
      </c>
      <c r="H194" s="19">
        <v>36133800</v>
      </c>
      <c r="I194" s="19">
        <v>36016000</v>
      </c>
      <c r="J194" s="19">
        <v>35791200</v>
      </c>
      <c r="K194" s="19">
        <v>35459600</v>
      </c>
      <c r="L194" s="19">
        <v>34882000</v>
      </c>
      <c r="M194" s="19">
        <v>34289200</v>
      </c>
      <c r="N194" s="19">
        <v>33990300</v>
      </c>
      <c r="O194" s="19">
        <v>33647400</v>
      </c>
      <c r="P194" s="19">
        <v>33272900</v>
      </c>
      <c r="Q194" s="19">
        <v>32997900</v>
      </c>
      <c r="R194" s="19">
        <v>33425800</v>
      </c>
      <c r="S194" s="19">
        <v>33306400</v>
      </c>
      <c r="T194" s="19">
        <f>'FIA Only'!T194+Sphere!C194</f>
        <v>32772700</v>
      </c>
      <c r="U194" s="19">
        <f>'FIA Only'!U194+Sphere!D194</f>
        <v>32773600</v>
      </c>
      <c r="V194" s="19">
        <f>'FIA Only'!V194+Sphere!E194</f>
        <v>32959000</v>
      </c>
      <c r="W194" s="19">
        <f>'FIA Only'!W194+Sphere!F194+'FIA on PCAS'!C194</f>
        <v>36437600</v>
      </c>
      <c r="X194" s="19">
        <f>'FIA Only'!X194+Sphere!G194+'FIA on PCAS'!D194</f>
        <v>39995300</v>
      </c>
      <c r="Y194" s="19">
        <v>172830300</v>
      </c>
      <c r="Z194" s="19">
        <v>137821400</v>
      </c>
      <c r="AA194" s="19">
        <v>131397200</v>
      </c>
      <c r="AB194" s="19">
        <v>129468100</v>
      </c>
      <c r="AC194" s="19">
        <v>131036300</v>
      </c>
      <c r="AD194" s="19">
        <v>130063200</v>
      </c>
      <c r="AE194" s="19">
        <v>131616200</v>
      </c>
      <c r="AF194" s="19">
        <v>133181800</v>
      </c>
      <c r="AG194" s="19">
        <v>127936800</v>
      </c>
      <c r="AH194" s="19">
        <v>132643300</v>
      </c>
      <c r="AI194" s="19">
        <v>128123500</v>
      </c>
      <c r="AJ194" s="19">
        <v>129785300</v>
      </c>
      <c r="AK194" s="19">
        <v>131303800</v>
      </c>
      <c r="AL194" s="19">
        <v>133870050</v>
      </c>
      <c r="AM194" s="19">
        <v>129732200</v>
      </c>
      <c r="AN194" s="19">
        <v>46077000</v>
      </c>
      <c r="AO194" s="19">
        <v>46857500</v>
      </c>
      <c r="AP194" s="19">
        <v>42285000</v>
      </c>
      <c r="AQ194" s="19">
        <v>46467500</v>
      </c>
      <c r="AR194" s="19">
        <v>42852700</v>
      </c>
      <c r="AS194" s="19">
        <v>44012000</v>
      </c>
      <c r="AT194" s="19">
        <v>28870400</v>
      </c>
      <c r="AU194" s="19">
        <v>26801800</v>
      </c>
      <c r="AV194" s="19">
        <v>25149200</v>
      </c>
      <c r="AW194" s="19">
        <v>25377100</v>
      </c>
      <c r="AX194" s="19">
        <v>19687200</v>
      </c>
      <c r="AY194" s="19">
        <v>19480800</v>
      </c>
      <c r="AZ194" s="19">
        <v>20424300</v>
      </c>
      <c r="BA194" s="19">
        <v>20406300</v>
      </c>
      <c r="BB194" s="19">
        <v>21417400</v>
      </c>
      <c r="BC194" s="19">
        <v>22101800</v>
      </c>
      <c r="BD194" s="19">
        <v>24188200</v>
      </c>
      <c r="BE194" s="19">
        <v>25355900</v>
      </c>
      <c r="BF194" s="224">
        <v>24789500</v>
      </c>
      <c r="BG194" s="224">
        <v>24445700</v>
      </c>
      <c r="BH194" s="17"/>
      <c r="BI194" s="17"/>
      <c r="BJ194" s="17"/>
      <c r="BK194" s="17"/>
    </row>
    <row r="195" spans="1:63" s="19" customFormat="1" ht="11.25" hidden="1" outlineLevel="1" x14ac:dyDescent="0.2">
      <c r="A195" s="28" t="s">
        <v>748</v>
      </c>
      <c r="B195" s="32"/>
      <c r="C195" s="19">
        <v>797546000</v>
      </c>
      <c r="D195" s="19">
        <v>810628400</v>
      </c>
      <c r="E195" s="19">
        <v>793307300</v>
      </c>
      <c r="F195" s="19">
        <v>794189400</v>
      </c>
      <c r="G195" s="19">
        <v>802049200</v>
      </c>
      <c r="H195" s="19">
        <v>808849400</v>
      </c>
      <c r="I195" s="19">
        <v>818982300</v>
      </c>
      <c r="J195" s="19">
        <v>821010600</v>
      </c>
      <c r="K195" s="19">
        <v>834754000</v>
      </c>
      <c r="L195" s="19">
        <v>854005700</v>
      </c>
      <c r="M195" s="19">
        <v>876181800</v>
      </c>
      <c r="N195" s="19">
        <v>894347400</v>
      </c>
      <c r="O195" s="19">
        <v>894287400</v>
      </c>
      <c r="P195" s="19">
        <v>907746300</v>
      </c>
      <c r="Q195" s="19">
        <v>928105600</v>
      </c>
      <c r="R195" s="19">
        <v>966962800</v>
      </c>
      <c r="S195" s="19">
        <v>995979400</v>
      </c>
      <c r="T195" s="19">
        <f>'FIA Only'!T195+Sphere!C195</f>
        <v>1016173700</v>
      </c>
      <c r="U195" s="19">
        <f>'FIA Only'!U195+Sphere!D195</f>
        <v>1024993800</v>
      </c>
      <c r="V195" s="19">
        <f>'FIA Only'!V195+Sphere!E195</f>
        <v>1025443400</v>
      </c>
      <c r="W195" s="19">
        <f>'FIA Only'!W195+Sphere!F195+'FIA on PCAS'!C195</f>
        <v>1056082900.25</v>
      </c>
      <c r="X195" s="19">
        <f>'FIA Only'!X195+Sphere!G195+'FIA on PCAS'!D195</f>
        <v>1062947900</v>
      </c>
      <c r="Y195" s="19">
        <v>1026909500</v>
      </c>
      <c r="Z195" s="19">
        <v>1088553700</v>
      </c>
      <c r="AA195" s="66">
        <v>1118975700</v>
      </c>
      <c r="AB195" s="66">
        <v>1136634500</v>
      </c>
      <c r="AC195" s="19">
        <v>1149814700</v>
      </c>
      <c r="AD195" s="19">
        <v>1170134200</v>
      </c>
      <c r="AE195" s="19">
        <v>1187912500</v>
      </c>
      <c r="AF195" s="19">
        <v>1199835300</v>
      </c>
      <c r="AG195" s="19">
        <v>1217431600</v>
      </c>
      <c r="AH195" s="19">
        <v>1241291400</v>
      </c>
      <c r="AI195" s="19">
        <v>1280051600</v>
      </c>
      <c r="AJ195" s="19">
        <v>1309465310</v>
      </c>
      <c r="AK195" s="19">
        <v>1330843910</v>
      </c>
      <c r="AL195" s="19">
        <v>1347717854</v>
      </c>
      <c r="AM195" s="19">
        <v>1370331104</v>
      </c>
      <c r="AN195" s="19">
        <v>1220846095</v>
      </c>
      <c r="AO195" s="19">
        <v>1240012695</v>
      </c>
      <c r="AP195" s="19">
        <v>1267876150</v>
      </c>
      <c r="AQ195" s="19">
        <v>1283147350</v>
      </c>
      <c r="AR195" s="19">
        <v>1301403050</v>
      </c>
      <c r="AS195" s="19">
        <v>1314252950</v>
      </c>
      <c r="AT195" s="19">
        <v>1341842250</v>
      </c>
      <c r="AU195" s="19">
        <v>1362338150</v>
      </c>
      <c r="AV195" s="19">
        <v>1380864250</v>
      </c>
      <c r="AW195" s="19">
        <v>1401091450</v>
      </c>
      <c r="AX195" s="19">
        <v>1238479800</v>
      </c>
      <c r="AY195" s="19">
        <v>1253204800</v>
      </c>
      <c r="AZ195" s="19">
        <v>1268230500</v>
      </c>
      <c r="BA195" s="19">
        <v>1260987400</v>
      </c>
      <c r="BB195" s="19">
        <v>1286759200</v>
      </c>
      <c r="BC195" s="19">
        <v>1304229800</v>
      </c>
      <c r="BD195" s="19">
        <v>1316274200</v>
      </c>
      <c r="BE195" s="19">
        <v>1329093400</v>
      </c>
      <c r="BF195" s="224">
        <v>1300949650</v>
      </c>
      <c r="BG195" s="224">
        <v>1317636750</v>
      </c>
      <c r="BH195" s="17"/>
      <c r="BI195" s="17"/>
      <c r="BJ195" s="17"/>
      <c r="BK195" s="17"/>
    </row>
    <row r="196" spans="1:63" s="19" customFormat="1" ht="11.25" hidden="1" outlineLevel="1" x14ac:dyDescent="0.2">
      <c r="A196" s="28" t="s">
        <v>862</v>
      </c>
      <c r="B196" s="32"/>
      <c r="C196" s="19">
        <f t="shared" ref="C196:T196" si="23">C195/C181</f>
        <v>7920.0198609731879</v>
      </c>
      <c r="D196" s="19">
        <f t="shared" si="23"/>
        <v>7901.9398358450471</v>
      </c>
      <c r="E196" s="19">
        <f t="shared" si="23"/>
        <v>7889.4443726194149</v>
      </c>
      <c r="F196" s="19">
        <f t="shared" si="23"/>
        <v>7874.7226160847968</v>
      </c>
      <c r="G196" s="19">
        <f t="shared" si="23"/>
        <v>7852.2189479455274</v>
      </c>
      <c r="H196" s="19">
        <f t="shared" si="23"/>
        <v>7830.934562247674</v>
      </c>
      <c r="I196" s="19">
        <f t="shared" si="23"/>
        <v>7783.3751496835266</v>
      </c>
      <c r="J196" s="19">
        <f t="shared" si="23"/>
        <v>7704.9682795900744</v>
      </c>
      <c r="K196" s="19">
        <f t="shared" si="23"/>
        <v>7650.2923547849041</v>
      </c>
      <c r="L196" s="19">
        <f t="shared" si="23"/>
        <v>7606.035803348771</v>
      </c>
      <c r="M196" s="19">
        <f t="shared" si="23"/>
        <v>7550.0370529943993</v>
      </c>
      <c r="N196" s="19">
        <f t="shared" si="23"/>
        <v>7502.2850432010737</v>
      </c>
      <c r="O196" s="19">
        <f t="shared" si="23"/>
        <v>7483.9523323346775</v>
      </c>
      <c r="P196" s="19">
        <f t="shared" si="23"/>
        <v>7437.4952888160587</v>
      </c>
      <c r="Q196" s="19">
        <f t="shared" si="23"/>
        <v>7406.5358433951269</v>
      </c>
      <c r="R196" s="19">
        <f t="shared" si="23"/>
        <v>7371.8851252963732</v>
      </c>
      <c r="S196" s="19">
        <f t="shared" si="23"/>
        <v>7323.9703211289152</v>
      </c>
      <c r="T196" s="19">
        <f t="shared" si="23"/>
        <v>7285.5482585067175</v>
      </c>
      <c r="U196" s="19">
        <f>U195/U181</f>
        <v>7257.8778544875195</v>
      </c>
      <c r="V196" s="19">
        <f t="shared" ref="V196:X196" si="24">V195/V181</f>
        <v>7253.8191644384078</v>
      </c>
      <c r="W196" s="19">
        <f t="shared" si="24"/>
        <v>7171.6504383463034</v>
      </c>
      <c r="X196" s="19">
        <f t="shared" si="24"/>
        <v>7100.3780819355661</v>
      </c>
      <c r="Y196" s="19">
        <v>6879.7161210000004</v>
      </c>
      <c r="Z196" s="19">
        <v>6833.5428609999999</v>
      </c>
      <c r="AA196" s="19">
        <v>6795.5473659999998</v>
      </c>
      <c r="AB196" s="19">
        <v>6767.4455150000003</v>
      </c>
      <c r="AC196" s="19">
        <v>6746.1683919999996</v>
      </c>
      <c r="AD196" s="19">
        <v>6720.9709270000003</v>
      </c>
      <c r="AE196" s="19">
        <v>6699.3607840000004</v>
      </c>
      <c r="AF196" s="19">
        <v>6686.36888</v>
      </c>
      <c r="AG196" s="19">
        <v>6677.7477200000003</v>
      </c>
      <c r="AH196" s="19">
        <v>6686.8152090000003</v>
      </c>
      <c r="AI196" s="19">
        <v>6698.7659899999999</v>
      </c>
      <c r="AJ196" s="19">
        <v>6703.1103460000004</v>
      </c>
      <c r="AK196" s="19">
        <v>6705.0087130000002</v>
      </c>
      <c r="AL196" s="19">
        <v>6706.9239969999999</v>
      </c>
      <c r="AM196" s="19">
        <v>6703.1978300000001</v>
      </c>
      <c r="AN196" s="19">
        <v>6729.6131560000003</v>
      </c>
      <c r="AO196" s="19">
        <v>6732.1717170000002</v>
      </c>
      <c r="AP196" s="19">
        <v>6730.0705820000003</v>
      </c>
      <c r="AQ196" s="19">
        <v>6729.3744749999996</v>
      </c>
      <c r="AR196" s="19">
        <v>6727.8383919999997</v>
      </c>
      <c r="AS196" s="19">
        <v>6725.7153959999996</v>
      </c>
      <c r="AT196" s="19">
        <v>6721.6508519999998</v>
      </c>
      <c r="AU196" s="19">
        <v>6713.902274</v>
      </c>
      <c r="AV196" s="19">
        <v>6708.9116489999997</v>
      </c>
      <c r="AW196" s="19">
        <v>6703.9597240000003</v>
      </c>
      <c r="AX196" s="19">
        <v>6755.6217779999997</v>
      </c>
      <c r="AY196" s="19">
        <v>6747.0661829999999</v>
      </c>
      <c r="AZ196" s="19">
        <v>6740.601952</v>
      </c>
      <c r="BA196" s="19">
        <v>6792.0434009999999</v>
      </c>
      <c r="BB196" s="19">
        <v>6792.6174010000004</v>
      </c>
      <c r="BC196" s="19">
        <v>6788.9234109999998</v>
      </c>
      <c r="BD196" s="19">
        <v>6768.6788969999998</v>
      </c>
      <c r="BE196" s="19">
        <v>6743.9220269999996</v>
      </c>
      <c r="BF196" s="224">
        <v>6744.7046700000001</v>
      </c>
      <c r="BG196" s="224">
        <v>6711.4189630000001</v>
      </c>
      <c r="BH196" s="17"/>
      <c r="BI196" s="17"/>
      <c r="BJ196" s="17"/>
      <c r="BK196" s="17"/>
    </row>
    <row r="197" spans="1:63" s="19" customFormat="1" ht="11.25" hidden="1" outlineLevel="1" x14ac:dyDescent="0.2">
      <c r="A197" s="28" t="s">
        <v>50</v>
      </c>
      <c r="B197" s="32"/>
      <c r="C197" s="19">
        <v>-179951.2</v>
      </c>
      <c r="D197" s="19">
        <v>-152365.46</v>
      </c>
      <c r="E197" s="19">
        <v>-175697.04</v>
      </c>
      <c r="F197" s="19">
        <v>-154249.37</v>
      </c>
      <c r="G197" s="19">
        <v>-135571.31</v>
      </c>
      <c r="H197" s="19">
        <v>-152369.54</v>
      </c>
      <c r="I197" s="19">
        <v>-144565.19</v>
      </c>
      <c r="J197" s="19">
        <v>-151064.07</v>
      </c>
      <c r="K197" s="19">
        <v>-156724.9</v>
      </c>
      <c r="L197" s="19">
        <v>-170202.5</v>
      </c>
      <c r="M197" s="19">
        <v>-137724.20000000001</v>
      </c>
      <c r="N197" s="19">
        <v>-148775.56</v>
      </c>
      <c r="O197" s="19">
        <v>-159969.35999999999</v>
      </c>
      <c r="P197" s="19">
        <v>-173319.8</v>
      </c>
      <c r="Q197" s="19">
        <v>-178845.83</v>
      </c>
      <c r="R197" s="19">
        <v>-164046.43</v>
      </c>
      <c r="S197" s="19">
        <v>-181635.87</v>
      </c>
      <c r="T197" s="19">
        <f>'FIA Only'!T197+Sphere!C197</f>
        <v>-154979.5</v>
      </c>
      <c r="U197" s="19">
        <f>'FIA Only'!U197+Sphere!D197</f>
        <v>-207335.52</v>
      </c>
      <c r="V197" s="19">
        <f>'FIA Only'!V197+Sphere!E197</f>
        <v>-211992.93</v>
      </c>
      <c r="W197" s="19">
        <f>'FIA Only'!W197+Sphere!F197+'FIA on PCAS'!C197</f>
        <v>-238406.28000000003</v>
      </c>
      <c r="X197" s="19">
        <f>'FIA Only'!X197+Sphere!G197+'FIA on PCAS'!D197</f>
        <v>-197937.23</v>
      </c>
      <c r="Y197" s="19">
        <v>-368751.03</v>
      </c>
      <c r="Z197" s="19">
        <v>-459302.19</v>
      </c>
      <c r="AA197" s="19">
        <v>-629548.88</v>
      </c>
      <c r="AB197" s="19">
        <v>-457126.17</v>
      </c>
      <c r="AC197" s="19">
        <v>-455144.15</v>
      </c>
      <c r="AD197" s="19">
        <v>-443809.23</v>
      </c>
      <c r="AE197" s="19">
        <v>-436069.01</v>
      </c>
      <c r="AF197" s="19">
        <v>-462718.2</v>
      </c>
      <c r="AG197" s="19">
        <v>-503224.63</v>
      </c>
      <c r="AH197" s="19">
        <v>-744861.16</v>
      </c>
      <c r="AI197" s="19">
        <v>-649927.13</v>
      </c>
      <c r="AJ197" s="19">
        <v>-599400.81999999995</v>
      </c>
      <c r="AK197" s="19">
        <v>-534691.57999999996</v>
      </c>
      <c r="AL197" s="19">
        <v>-554161.22</v>
      </c>
      <c r="AM197" s="19">
        <v>-549350.81000000006</v>
      </c>
      <c r="AN197" s="19">
        <v>-535867.1</v>
      </c>
      <c r="AO197" s="19">
        <v>-545933.43999999994</v>
      </c>
      <c r="AP197" s="19">
        <v>-534706.22</v>
      </c>
      <c r="AQ197" s="19">
        <v>-554735.69999999995</v>
      </c>
      <c r="AR197" s="19">
        <v>-551278.53</v>
      </c>
      <c r="AS197" s="19">
        <v>-687119.3</v>
      </c>
      <c r="AT197" s="19">
        <v>-658827.61</v>
      </c>
      <c r="AU197" s="19">
        <v>-603526.34</v>
      </c>
      <c r="AV197" s="19">
        <v>-605765.64</v>
      </c>
      <c r="AW197" s="19">
        <v>-559506.15</v>
      </c>
      <c r="AX197" s="19">
        <v>-544314.47</v>
      </c>
      <c r="AY197" s="19">
        <v>-503314.63</v>
      </c>
      <c r="AZ197" s="19">
        <v>-437057.77</v>
      </c>
      <c r="BA197" s="19">
        <v>-438269.92</v>
      </c>
      <c r="BB197" s="19">
        <v>-408463.76</v>
      </c>
      <c r="BC197" s="19">
        <v>-447986.45</v>
      </c>
      <c r="BD197" s="19">
        <v>-467867.71</v>
      </c>
      <c r="BE197" s="19">
        <v>-296477.08</v>
      </c>
      <c r="BF197" s="224">
        <v>-333511.45</v>
      </c>
      <c r="BG197" s="224">
        <v>-278443.45</v>
      </c>
      <c r="BH197" s="17"/>
      <c r="BI197" s="17"/>
      <c r="BJ197" s="17"/>
      <c r="BK197" s="17"/>
    </row>
    <row r="198" spans="1:63" ht="11.25" hidden="1" outlineLevel="1" x14ac:dyDescent="0.2">
      <c r="A198" s="16" t="s">
        <v>51</v>
      </c>
      <c r="C198" s="7" t="s">
        <v>1</v>
      </c>
      <c r="D198" s="7" t="s">
        <v>1</v>
      </c>
      <c r="E198" s="7" t="s">
        <v>1</v>
      </c>
      <c r="F198" s="18">
        <v>0.82029169181920003</v>
      </c>
      <c r="G198" s="18">
        <v>0.82207647915430004</v>
      </c>
      <c r="H198" s="18">
        <v>0.80549215606190006</v>
      </c>
      <c r="I198" s="18">
        <v>0.81291668435690001</v>
      </c>
      <c r="J198" s="18">
        <v>0.82645551940020001</v>
      </c>
      <c r="K198" s="18">
        <v>0.81725733124650002</v>
      </c>
      <c r="L198" s="18">
        <v>0.80876571581110002</v>
      </c>
      <c r="M198" s="18">
        <v>0.79938322932850003</v>
      </c>
      <c r="N198" s="18">
        <v>0.78741231264879996</v>
      </c>
      <c r="O198" s="18">
        <v>0.78644893040319996</v>
      </c>
      <c r="P198" s="18">
        <v>0.78086361576289998</v>
      </c>
      <c r="Q198" s="18">
        <v>0.77906670256489996</v>
      </c>
      <c r="R198" s="18">
        <v>0.78325683401409996</v>
      </c>
      <c r="S198" s="18">
        <v>0.76977454587500005</v>
      </c>
      <c r="T198" s="18">
        <f>(('FIA Only'!T198*'FIA Only'!T189)+(Sphere!C198*Sphere!C189))/(Sphere!C189+'FIA Only'!T189)</f>
        <v>0.74707100164108664</v>
      </c>
      <c r="U198" s="18">
        <f>(('FIA Only'!U198*'FIA Only'!U189)+(Sphere!D198*Sphere!D189))/(Sphere!D189+'FIA Only'!U189)</f>
        <v>0.76243120200672165</v>
      </c>
      <c r="V198" s="18">
        <f>(('FIA Only'!V198*'FIA Only'!V189)+(Sphere!E198*Sphere!E189))/(Sphere!E189+'FIA Only'!V189)</f>
        <v>0.77643290477823412</v>
      </c>
      <c r="W198" s="18">
        <f>(('FIA Only'!W198*'FIA Only'!W189)+(Sphere!F198*Sphere!F189)+('FIA on PCAS'!C198*'FIA on PCAS'!C189))/(Sphere!F189+'FIA Only'!W189+'FIA on PCAS'!C189)</f>
        <v>0.77315544123006785</v>
      </c>
      <c r="X198" s="18">
        <f>(('FIA Only'!X198*'FIA Only'!X189)+(Sphere!G198*Sphere!G189)+('FIA on PCAS'!D198*'FIA on PCAS'!D189))/(Sphere!G189+'FIA Only'!X189+'FIA on PCAS'!D189)</f>
        <v>0.78553064699410868</v>
      </c>
      <c r="Y198" s="18">
        <v>0.74774946799999997</v>
      </c>
      <c r="Z198" s="18">
        <v>0.72514566999999996</v>
      </c>
      <c r="AA198" s="18">
        <v>0.81350477730000004</v>
      </c>
      <c r="AB198" s="18">
        <v>0.70896450440000003</v>
      </c>
      <c r="AC198" s="18">
        <v>0.82217613749999996</v>
      </c>
      <c r="AD198" s="18">
        <v>0.78298957920000001</v>
      </c>
      <c r="AE198" s="18">
        <v>0.72128337629999995</v>
      </c>
      <c r="AF198" s="18">
        <v>0.76171952580000002</v>
      </c>
      <c r="AG198" s="18">
        <v>0.77328343759999996</v>
      </c>
      <c r="AH198" s="18">
        <v>0.77472345600000003</v>
      </c>
      <c r="AI198" s="18">
        <v>0.814504432</v>
      </c>
      <c r="AJ198" s="18">
        <v>0.72677578440000001</v>
      </c>
      <c r="AK198" s="18">
        <v>0.71162564620000002</v>
      </c>
      <c r="AL198" s="18">
        <v>0.72690669060000002</v>
      </c>
      <c r="AM198" s="18">
        <v>0.72873854660000004</v>
      </c>
      <c r="AN198" s="18">
        <v>0.77945830189999998</v>
      </c>
      <c r="AO198" s="18">
        <v>0.73582909119999995</v>
      </c>
      <c r="AP198" s="18">
        <v>0.73284236560000005</v>
      </c>
      <c r="AQ198" s="18">
        <v>0.7775316927</v>
      </c>
      <c r="AR198" s="18">
        <v>0.72894694959999995</v>
      </c>
      <c r="AS198" s="18">
        <v>0.74458423119999995</v>
      </c>
      <c r="AT198" s="18">
        <v>0.75264764640000004</v>
      </c>
      <c r="AU198" s="18">
        <v>0.74033739379999997</v>
      </c>
      <c r="AV198" s="18">
        <v>0.72634554569999998</v>
      </c>
      <c r="AW198" s="18">
        <v>0.71823965460000005</v>
      </c>
      <c r="AX198" s="18">
        <v>0.71433257459999999</v>
      </c>
      <c r="AY198" s="18">
        <v>0.7134989343</v>
      </c>
      <c r="AZ198" s="18">
        <v>0.71209507760000001</v>
      </c>
      <c r="BA198" s="18">
        <v>0.7098496111</v>
      </c>
      <c r="BB198" s="18">
        <v>0.69864338439999996</v>
      </c>
      <c r="BC198" s="18">
        <v>0.68582864310000002</v>
      </c>
      <c r="BD198" s="18">
        <v>0.67721178000000004</v>
      </c>
      <c r="BE198" s="18">
        <v>0.68713577839999995</v>
      </c>
      <c r="BF198" s="220">
        <v>0.68944667680000005</v>
      </c>
      <c r="BG198" s="220">
        <v>0.68140243840000003</v>
      </c>
      <c r="BH198" s="17"/>
      <c r="BI198" s="17"/>
      <c r="BJ198" s="17"/>
      <c r="BK198" s="17"/>
    </row>
    <row r="199" spans="1:63" ht="11.25" hidden="1" outlineLevel="1" x14ac:dyDescent="0.2">
      <c r="A199" s="16" t="s">
        <v>800</v>
      </c>
      <c r="C199" s="18">
        <v>0.1145333867457</v>
      </c>
      <c r="D199" s="18">
        <v>0.1089173054746</v>
      </c>
      <c r="E199" s="18">
        <v>0.1134988977219</v>
      </c>
      <c r="F199" s="18">
        <v>0.11084382482169999</v>
      </c>
      <c r="G199" s="18">
        <v>0.1068736550322</v>
      </c>
      <c r="H199" s="18">
        <v>0.1073333518897</v>
      </c>
      <c r="I199" s="18">
        <v>0.1152789481766</v>
      </c>
      <c r="J199" s="18">
        <v>0.1101287303551</v>
      </c>
      <c r="K199" s="18">
        <v>0.1133011442464</v>
      </c>
      <c r="L199" s="18">
        <v>0.1052896458145</v>
      </c>
      <c r="M199" s="18">
        <v>0.1054784710083</v>
      </c>
      <c r="N199" s="18">
        <v>0.1093962038618</v>
      </c>
      <c r="O199" s="18">
        <v>0.1064471022457</v>
      </c>
      <c r="P199" s="18">
        <v>0.1064149144252</v>
      </c>
      <c r="Q199" s="18">
        <v>0.1091037258187</v>
      </c>
      <c r="R199" s="18">
        <v>0.1023634838228</v>
      </c>
      <c r="S199" s="18">
        <v>0.1002455347782</v>
      </c>
      <c r="T199" s="18">
        <f>(('FIA Only'!T199*'FIA Only'!T189)+(Sphere!C199*Sphere!C189))/(Sphere!C189+'FIA Only'!T189)</f>
        <v>0.10089452173991882</v>
      </c>
      <c r="U199" s="18">
        <f>(('FIA Only'!U199*'FIA Only'!U189)+(Sphere!D199*Sphere!D189))/(Sphere!D189+'FIA Only'!U189)</f>
        <v>0.10722528879537301</v>
      </c>
      <c r="V199" s="18">
        <f>(('FIA Only'!V199*'FIA Only'!V189)+(Sphere!E199*Sphere!E189))/(Sphere!E189+'FIA Only'!V189)</f>
        <v>0.10987986165339947</v>
      </c>
      <c r="W199" s="18">
        <f>(('FIA Only'!W199*'FIA Only'!W189)+(Sphere!F199*Sphere!F189)+('FIA on PCAS'!C199*'FIA on PCAS'!C189))/(Sphere!F189+'FIA Only'!W189+'FIA on PCAS'!C189)</f>
        <v>0.10612664181463274</v>
      </c>
      <c r="X199" s="18">
        <f>(('FIA Only'!X199*'FIA Only'!X189)+(Sphere!G199*Sphere!G189)+('FIA on PCAS'!D199*'FIA on PCAS'!D189))/(Sphere!G189+'FIA Only'!X189+'FIA on PCAS'!D189)</f>
        <v>0.10928990691631896</v>
      </c>
      <c r="Y199" s="18">
        <v>0.1067833081798</v>
      </c>
      <c r="Z199" s="18">
        <v>9.9573448219659993E-2</v>
      </c>
      <c r="AA199" s="18">
        <v>0.1230509063103</v>
      </c>
      <c r="AB199" s="18">
        <v>9.8829421435169998E-2</v>
      </c>
      <c r="AC199" s="18">
        <v>0.1097756082201</v>
      </c>
      <c r="AD199" s="18">
        <v>0.12009263218460001</v>
      </c>
      <c r="AE199" s="18">
        <v>9.7177222069650002E-2</v>
      </c>
      <c r="AF199" s="18">
        <v>0.12432546994590001</v>
      </c>
      <c r="AG199" s="18">
        <v>0.1082821033041</v>
      </c>
      <c r="AH199" s="18">
        <v>0.10582267154030001</v>
      </c>
      <c r="AI199" s="18">
        <v>0.100876750678</v>
      </c>
      <c r="AJ199" s="18">
        <v>0.1026831646578</v>
      </c>
      <c r="AK199" s="18">
        <v>0.10300544679779999</v>
      </c>
      <c r="AL199" s="18">
        <v>0.10962301050620001</v>
      </c>
      <c r="AM199" s="18">
        <v>0.1055092409405</v>
      </c>
      <c r="AN199" s="18">
        <v>8.7539417868460007E-2</v>
      </c>
      <c r="AO199" s="18">
        <v>0.11671044070729999</v>
      </c>
      <c r="AP199" s="18">
        <v>0.1047021475794</v>
      </c>
      <c r="AQ199" s="18">
        <v>8.1207774586890005E-2</v>
      </c>
      <c r="AR199" s="18">
        <v>0.1149269319418</v>
      </c>
      <c r="AS199" s="18">
        <v>0.1018595306828</v>
      </c>
      <c r="AT199" s="18">
        <v>0.10227032340809999</v>
      </c>
      <c r="AU199" s="18">
        <v>9.8271484845660007E-2</v>
      </c>
      <c r="AV199" s="18">
        <v>9.9306797486840001E-2</v>
      </c>
      <c r="AW199" s="18">
        <v>9.6306284900709999E-2</v>
      </c>
      <c r="AX199" s="18">
        <v>9.7749664645290002E-2</v>
      </c>
      <c r="AY199" s="18">
        <v>9.7775391049190002E-2</v>
      </c>
      <c r="AZ199" s="18">
        <v>9.8741456891939999E-2</v>
      </c>
      <c r="BA199" s="18">
        <v>9.8415755318069995E-2</v>
      </c>
      <c r="BB199" s="18">
        <v>9.5811430103939998E-2</v>
      </c>
      <c r="BC199" s="18">
        <v>9.4633334163789995E-2</v>
      </c>
      <c r="BD199" s="18">
        <v>9.2265338210660006E-2</v>
      </c>
      <c r="BE199" s="18">
        <v>9.5908160004970003E-2</v>
      </c>
      <c r="BF199" s="220">
        <v>9.6883411991350005E-2</v>
      </c>
      <c r="BG199" s="220">
        <v>9.2145260703469997E-2</v>
      </c>
      <c r="BH199" s="17"/>
      <c r="BI199" s="17"/>
      <c r="BJ199" s="17"/>
      <c r="BK199" s="17"/>
    </row>
    <row r="200" spans="1:63" hidden="1" outlineLevel="1" x14ac:dyDescent="0.25">
      <c r="W200" s="67"/>
      <c r="AA200" s="56"/>
      <c r="AB200" s="56"/>
      <c r="BH200" s="17"/>
      <c r="BI200" s="17"/>
      <c r="BJ200" s="17"/>
      <c r="BK200" s="17"/>
    </row>
    <row r="201" spans="1:63" hidden="1" outlineLevel="1" x14ac:dyDescent="0.25">
      <c r="A201" s="49" t="s">
        <v>53</v>
      </c>
      <c r="B201" s="50"/>
      <c r="AA201" s="56"/>
      <c r="AB201" s="56"/>
      <c r="BH201" s="17"/>
      <c r="BI201" s="17"/>
      <c r="BJ201" s="17"/>
      <c r="BK201" s="17"/>
    </row>
    <row r="202" spans="1:63" s="19" customFormat="1" ht="11.25" hidden="1" outlineLevel="1" x14ac:dyDescent="0.2">
      <c r="A202" s="28" t="s">
        <v>517</v>
      </c>
      <c r="B202" s="28"/>
      <c r="Y202" s="19">
        <v>148026250.63</v>
      </c>
      <c r="Z202" s="19">
        <v>158444289.88999999</v>
      </c>
      <c r="AA202" s="19">
        <v>165629991.87</v>
      </c>
      <c r="AB202" s="19">
        <v>169962225.77000001</v>
      </c>
      <c r="AC202" s="19">
        <v>169022289.96000001</v>
      </c>
      <c r="AD202" s="19">
        <v>170836107.11000001</v>
      </c>
      <c r="AE202" s="19">
        <v>171855481.22999999</v>
      </c>
      <c r="AF202" s="19">
        <v>181508627.81</v>
      </c>
      <c r="AG202" s="19">
        <v>179314801.22999999</v>
      </c>
      <c r="AH202" s="19">
        <v>176196402.16999999</v>
      </c>
      <c r="AI202" s="19">
        <v>180881603.00999999</v>
      </c>
      <c r="AJ202" s="19">
        <v>186988237.87</v>
      </c>
      <c r="AK202" s="19">
        <v>194940987.97999999</v>
      </c>
      <c r="AL202" s="19">
        <v>197215379.56999999</v>
      </c>
      <c r="AM202" s="19">
        <v>205239961.16</v>
      </c>
      <c r="AN202" s="19">
        <v>211198939.53</v>
      </c>
      <c r="AO202" s="19">
        <v>216184231.59999999</v>
      </c>
      <c r="AP202" s="19">
        <v>219653084.81999999</v>
      </c>
      <c r="AQ202" s="19">
        <v>221854046.94999999</v>
      </c>
      <c r="AR202" s="19">
        <v>232646859.36000001</v>
      </c>
      <c r="AS202" s="19">
        <v>228679105.72</v>
      </c>
      <c r="AT202" s="19">
        <v>233542161.03999999</v>
      </c>
      <c r="AU202" s="19">
        <v>237229737.46000001</v>
      </c>
      <c r="AV202" s="19">
        <v>239390047.38999999</v>
      </c>
      <c r="AW202" s="19">
        <v>244576557.37</v>
      </c>
      <c r="AX202" s="19">
        <v>248354303.97</v>
      </c>
      <c r="AY202" s="19">
        <v>246139998.58000001</v>
      </c>
      <c r="AZ202" s="19">
        <v>248176370.49000001</v>
      </c>
      <c r="BA202" s="19">
        <v>253307776.58000001</v>
      </c>
      <c r="BB202" s="19">
        <v>260124163.47</v>
      </c>
      <c r="BC202" s="19">
        <v>263909364.83000001</v>
      </c>
      <c r="BD202" s="19">
        <v>272574306.70999998</v>
      </c>
      <c r="BE202" s="19">
        <v>268471415.63</v>
      </c>
      <c r="BF202" s="224">
        <v>264482954.36000001</v>
      </c>
      <c r="BG202" s="224">
        <v>268937177.81999999</v>
      </c>
      <c r="BH202" s="17"/>
      <c r="BI202" s="17"/>
      <c r="BJ202" s="17"/>
      <c r="BK202" s="17"/>
    </row>
    <row r="203" spans="1:63" s="19" customFormat="1" ht="11.25" hidden="1" outlineLevel="1" x14ac:dyDescent="0.2">
      <c r="A203" s="28" t="s">
        <v>518</v>
      </c>
      <c r="B203" s="28"/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224">
        <v>0</v>
      </c>
      <c r="BG203" s="224">
        <v>0</v>
      </c>
      <c r="BH203" s="17"/>
      <c r="BI203" s="17"/>
      <c r="BJ203" s="17"/>
      <c r="BK203" s="17"/>
    </row>
    <row r="204" spans="1:63" s="19" customFormat="1" ht="11.25" hidden="1" outlineLevel="1" x14ac:dyDescent="0.2">
      <c r="A204" s="28" t="s">
        <v>519</v>
      </c>
      <c r="B204" s="28"/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224">
        <v>0</v>
      </c>
      <c r="BG204" s="224">
        <v>0</v>
      </c>
      <c r="BH204" s="17"/>
      <c r="BI204" s="17"/>
      <c r="BJ204" s="17"/>
      <c r="BK204" s="17"/>
    </row>
    <row r="205" spans="1:63" s="19" customFormat="1" ht="11.25" hidden="1" outlineLevel="1" x14ac:dyDescent="0.2">
      <c r="A205" s="28" t="s">
        <v>520</v>
      </c>
      <c r="B205" s="28"/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0</v>
      </c>
      <c r="BF205" s="224">
        <v>0</v>
      </c>
      <c r="BG205" s="224">
        <v>0</v>
      </c>
      <c r="BH205" s="17"/>
      <c r="BI205" s="17"/>
      <c r="BJ205" s="17"/>
      <c r="BK205" s="17"/>
    </row>
    <row r="206" spans="1:63" s="19" customFormat="1" ht="11.25" hidden="1" outlineLevel="1" x14ac:dyDescent="0.2">
      <c r="A206" s="28" t="s">
        <v>521</v>
      </c>
      <c r="B206" s="28"/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224">
        <v>0</v>
      </c>
      <c r="BG206" s="224">
        <v>0</v>
      </c>
      <c r="BH206" s="17"/>
      <c r="BI206" s="17"/>
      <c r="BJ206" s="17"/>
      <c r="BK206" s="17"/>
    </row>
    <row r="207" spans="1:63" s="19" customFormat="1" ht="11.25" hidden="1" outlineLevel="1" x14ac:dyDescent="0.2">
      <c r="A207" s="28" t="s">
        <v>522</v>
      </c>
      <c r="B207" s="28"/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224">
        <v>0</v>
      </c>
      <c r="BG207" s="224">
        <v>0</v>
      </c>
      <c r="BH207" s="17"/>
      <c r="BI207" s="17"/>
      <c r="BJ207" s="17"/>
      <c r="BK207" s="17"/>
    </row>
    <row r="208" spans="1:63" s="19" customFormat="1" ht="11.25" hidden="1" outlineLevel="1" x14ac:dyDescent="0.2">
      <c r="A208" s="28" t="s">
        <v>721</v>
      </c>
      <c r="B208" s="28"/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224">
        <v>0</v>
      </c>
      <c r="BG208" s="224">
        <v>0</v>
      </c>
      <c r="BH208" s="17"/>
      <c r="BI208" s="17"/>
      <c r="BJ208" s="17"/>
      <c r="BK208" s="17"/>
    </row>
    <row r="209" spans="1:63" s="19" customFormat="1" ht="11.25" hidden="1" outlineLevel="1" x14ac:dyDescent="0.2">
      <c r="A209" s="28" t="s">
        <v>523</v>
      </c>
      <c r="B209" s="28"/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224">
        <v>0</v>
      </c>
      <c r="BG209" s="224">
        <v>0</v>
      </c>
      <c r="BH209" s="17"/>
      <c r="BI209" s="17"/>
      <c r="BJ209" s="17"/>
      <c r="BK209" s="17"/>
    </row>
    <row r="210" spans="1:63" s="19" customFormat="1" ht="11.25" hidden="1" outlineLevel="1" x14ac:dyDescent="0.2">
      <c r="A210" s="28" t="s">
        <v>524</v>
      </c>
      <c r="B210" s="28"/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224">
        <v>0</v>
      </c>
      <c r="BG210" s="224">
        <v>0</v>
      </c>
      <c r="BH210" s="17"/>
      <c r="BI210" s="17"/>
      <c r="BJ210" s="17"/>
      <c r="BK210" s="17"/>
    </row>
    <row r="211" spans="1:63" s="19" customFormat="1" ht="11.25" hidden="1" outlineLevel="1" x14ac:dyDescent="0.2">
      <c r="A211" s="28" t="s">
        <v>525</v>
      </c>
      <c r="B211" s="28"/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37413.54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224">
        <v>0</v>
      </c>
      <c r="BG211" s="224">
        <v>0</v>
      </c>
      <c r="BH211" s="17"/>
      <c r="BI211" s="17"/>
      <c r="BJ211" s="17"/>
      <c r="BK211" s="17"/>
    </row>
    <row r="212" spans="1:63" s="19" customFormat="1" ht="11.25" hidden="1" outlineLevel="1" x14ac:dyDescent="0.2">
      <c r="A212" s="28" t="s">
        <v>526</v>
      </c>
      <c r="B212" s="28"/>
      <c r="Y212" s="19">
        <v>1080.68</v>
      </c>
      <c r="Z212" s="19">
        <v>0</v>
      </c>
      <c r="AA212" s="19">
        <v>0</v>
      </c>
      <c r="AB212" s="19">
        <v>670.88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236</v>
      </c>
      <c r="AU212" s="19">
        <v>269.5</v>
      </c>
      <c r="AV212" s="19">
        <v>0</v>
      </c>
      <c r="AW212" s="19">
        <v>0</v>
      </c>
      <c r="AX212" s="19">
        <v>0</v>
      </c>
      <c r="AY212" s="19">
        <v>433.72</v>
      </c>
      <c r="AZ212" s="19">
        <v>476.93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224">
        <v>8497.82</v>
      </c>
      <c r="BG212" s="224">
        <v>267.99</v>
      </c>
      <c r="BH212" s="17"/>
      <c r="BI212" s="17"/>
      <c r="BJ212" s="17"/>
      <c r="BK212" s="17"/>
    </row>
    <row r="213" spans="1:63" s="19" customFormat="1" ht="11.25" hidden="1" outlineLevel="1" x14ac:dyDescent="0.2">
      <c r="A213" s="28" t="s">
        <v>527</v>
      </c>
      <c r="B213" s="28"/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10487.96</v>
      </c>
      <c r="BF213" s="224">
        <v>0</v>
      </c>
      <c r="BG213" s="224">
        <v>15855.98</v>
      </c>
      <c r="BH213" s="17"/>
      <c r="BI213" s="17"/>
      <c r="BJ213" s="17"/>
      <c r="BK213" s="17"/>
    </row>
    <row r="214" spans="1:63" s="19" customFormat="1" ht="11.25" hidden="1" outlineLevel="1" x14ac:dyDescent="0.2">
      <c r="A214" s="28" t="s">
        <v>528</v>
      </c>
      <c r="B214" s="28"/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953255.47</v>
      </c>
      <c r="BE214" s="19">
        <v>1342143.32</v>
      </c>
      <c r="BF214" s="224">
        <v>1291848.1299999999</v>
      </c>
      <c r="BG214" s="224">
        <v>1306148.68</v>
      </c>
      <c r="BH214" s="17"/>
      <c r="BI214" s="17"/>
      <c r="BJ214" s="17"/>
      <c r="BK214" s="17"/>
    </row>
    <row r="215" spans="1:63" s="19" customFormat="1" ht="11.25" hidden="1" outlineLevel="1" x14ac:dyDescent="0.2">
      <c r="A215" s="28" t="s">
        <v>529</v>
      </c>
      <c r="B215" s="28"/>
      <c r="Y215" s="19">
        <v>0</v>
      </c>
      <c r="Z215" s="19">
        <v>1458.99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0</v>
      </c>
      <c r="BF215" s="224">
        <v>0</v>
      </c>
      <c r="BG215" s="224">
        <v>0</v>
      </c>
      <c r="BH215" s="17"/>
      <c r="BI215" s="17"/>
      <c r="BJ215" s="17"/>
      <c r="BK215" s="17"/>
    </row>
    <row r="216" spans="1:63" s="19" customFormat="1" ht="11.25" hidden="1" outlineLevel="1" x14ac:dyDescent="0.2">
      <c r="A216" s="28" t="s">
        <v>530</v>
      </c>
      <c r="B216" s="28"/>
      <c r="Y216" s="19">
        <v>20615803.100000001</v>
      </c>
      <c r="Z216" s="19">
        <v>22546767.030000001</v>
      </c>
      <c r="AA216" s="19">
        <v>22484515.949999999</v>
      </c>
      <c r="AB216" s="19">
        <v>22110075.829999998</v>
      </c>
      <c r="AC216" s="19">
        <v>21349298.309999999</v>
      </c>
      <c r="AD216" s="19">
        <v>20731082.890000001</v>
      </c>
      <c r="AE216" s="19">
        <v>20245726.91</v>
      </c>
      <c r="AF216" s="19">
        <v>19940215.890000001</v>
      </c>
      <c r="AG216" s="19">
        <v>19541600.370000001</v>
      </c>
      <c r="AH216" s="19">
        <v>18959776.460000001</v>
      </c>
      <c r="AI216" s="19">
        <v>18788777.190000001</v>
      </c>
      <c r="AJ216" s="19">
        <v>18148841.219999999</v>
      </c>
      <c r="AK216" s="19">
        <v>18009820.129999999</v>
      </c>
      <c r="AL216" s="19">
        <v>17597475.129999999</v>
      </c>
      <c r="AM216" s="19">
        <v>17749240.550000001</v>
      </c>
      <c r="AN216" s="19">
        <v>17297844.030000001</v>
      </c>
      <c r="AO216" s="19">
        <v>17113627.949999999</v>
      </c>
      <c r="AP216" s="19">
        <v>17120496.539999999</v>
      </c>
      <c r="AQ216" s="19">
        <v>16810520.600000001</v>
      </c>
      <c r="AR216" s="19">
        <v>16842245.449999999</v>
      </c>
      <c r="AS216" s="19">
        <v>16505338.689999999</v>
      </c>
      <c r="AT216" s="19">
        <v>16717473.16</v>
      </c>
      <c r="AU216" s="19">
        <v>16325319.42</v>
      </c>
      <c r="AV216" s="19">
        <v>16202720.08</v>
      </c>
      <c r="AW216" s="19">
        <v>16026130.449999999</v>
      </c>
      <c r="AX216" s="19">
        <v>15838352.02</v>
      </c>
      <c r="AY216" s="19">
        <v>16155441.949999999</v>
      </c>
      <c r="AZ216" s="19">
        <v>15920593.800000001</v>
      </c>
      <c r="BA216" s="19">
        <v>15733110.1</v>
      </c>
      <c r="BB216" s="19">
        <v>15497878.279999999</v>
      </c>
      <c r="BC216" s="19">
        <v>15266482.810000001</v>
      </c>
      <c r="BD216" s="19">
        <v>15106402.300000001</v>
      </c>
      <c r="BE216" s="19">
        <v>14877960.42</v>
      </c>
      <c r="BF216" s="224">
        <v>14581028.17</v>
      </c>
      <c r="BG216" s="224">
        <v>14225652.220000001</v>
      </c>
      <c r="BH216" s="17"/>
      <c r="BI216" s="17"/>
      <c r="BJ216" s="17"/>
      <c r="BK216" s="17"/>
    </row>
    <row r="217" spans="1:63" s="19" customFormat="1" ht="11.25" hidden="1" outlineLevel="1" x14ac:dyDescent="0.2">
      <c r="A217" s="28" t="s">
        <v>531</v>
      </c>
      <c r="B217" s="28"/>
      <c r="Y217" s="19">
        <v>262851.92</v>
      </c>
      <c r="Z217" s="19">
        <v>251982.22</v>
      </c>
      <c r="AA217" s="19">
        <v>236823.79</v>
      </c>
      <c r="AB217" s="19">
        <v>238738.5</v>
      </c>
      <c r="AC217" s="19">
        <v>228441.41</v>
      </c>
      <c r="AD217" s="19">
        <v>208225.6</v>
      </c>
      <c r="AE217" s="19">
        <v>192221.37</v>
      </c>
      <c r="AF217" s="19">
        <v>164506.29</v>
      </c>
      <c r="AG217" s="19">
        <v>163162.72</v>
      </c>
      <c r="AH217" s="19">
        <v>173764.07</v>
      </c>
      <c r="AI217" s="19">
        <v>164974.26999999999</v>
      </c>
      <c r="AJ217" s="19">
        <v>150021.67000000001</v>
      </c>
      <c r="AK217" s="19">
        <v>151620.42000000001</v>
      </c>
      <c r="AL217" s="19">
        <v>148327.59</v>
      </c>
      <c r="AM217" s="19">
        <v>137249.68</v>
      </c>
      <c r="AN217" s="19">
        <v>128535.62</v>
      </c>
      <c r="AO217" s="19">
        <v>125602.76</v>
      </c>
      <c r="AP217" s="19">
        <v>127188.14</v>
      </c>
      <c r="AQ217" s="19">
        <v>119692.7</v>
      </c>
      <c r="AR217" s="19">
        <v>117439.86</v>
      </c>
      <c r="AS217" s="19">
        <v>114462.54</v>
      </c>
      <c r="AT217" s="19">
        <v>112697</v>
      </c>
      <c r="AU217" s="19">
        <v>108268.08</v>
      </c>
      <c r="AV217" s="19">
        <v>103281.52</v>
      </c>
      <c r="AW217" s="19">
        <v>99561.69</v>
      </c>
      <c r="AX217" s="19">
        <v>94529.57</v>
      </c>
      <c r="AY217" s="19">
        <v>92424.15</v>
      </c>
      <c r="AZ217" s="19">
        <v>90811.81</v>
      </c>
      <c r="BA217" s="19">
        <v>86412.87</v>
      </c>
      <c r="BB217" s="19">
        <v>81550.259999999995</v>
      </c>
      <c r="BC217" s="19">
        <v>79126.14</v>
      </c>
      <c r="BD217" s="19">
        <v>72106.28</v>
      </c>
      <c r="BE217" s="19">
        <v>70797.240000000005</v>
      </c>
      <c r="BF217" s="224">
        <v>68957.440000000002</v>
      </c>
      <c r="BG217" s="224">
        <v>67019.3</v>
      </c>
      <c r="BH217" s="17"/>
      <c r="BI217" s="17"/>
      <c r="BJ217" s="17"/>
      <c r="BK217" s="17"/>
    </row>
    <row r="218" spans="1:63" s="19" customFormat="1" ht="11.25" hidden="1" outlineLevel="1" x14ac:dyDescent="0.2">
      <c r="A218" s="28" t="s">
        <v>532</v>
      </c>
      <c r="B218" s="28"/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510</v>
      </c>
      <c r="AU218" s="19">
        <v>4.99</v>
      </c>
      <c r="AV218" s="19">
        <v>0</v>
      </c>
      <c r="AW218" s="19">
        <v>100</v>
      </c>
      <c r="AX218" s="19">
        <v>8.5</v>
      </c>
      <c r="AY218" s="19">
        <v>0</v>
      </c>
      <c r="AZ218" s="19">
        <v>0</v>
      </c>
      <c r="BA218" s="19">
        <v>0</v>
      </c>
      <c r="BB218" s="19">
        <v>0</v>
      </c>
      <c r="BC218" s="19">
        <v>25</v>
      </c>
      <c r="BD218" s="19">
        <v>0</v>
      </c>
      <c r="BE218" s="19">
        <v>0</v>
      </c>
      <c r="BF218" s="224">
        <v>2249.34</v>
      </c>
      <c r="BG218" s="224">
        <v>3384.86</v>
      </c>
      <c r="BH218" s="17"/>
      <c r="BI218" s="17"/>
      <c r="BJ218" s="17"/>
      <c r="BK218" s="17"/>
    </row>
    <row r="219" spans="1:63" s="19" customFormat="1" ht="11.25" hidden="1" outlineLevel="1" x14ac:dyDescent="0.2">
      <c r="A219" s="28" t="s">
        <v>533</v>
      </c>
      <c r="B219" s="28"/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224">
        <v>0</v>
      </c>
      <c r="BG219" s="224">
        <v>0</v>
      </c>
      <c r="BH219" s="17"/>
      <c r="BI219" s="17"/>
      <c r="BJ219" s="17"/>
      <c r="BK219" s="17"/>
    </row>
    <row r="220" spans="1:63" s="19" customFormat="1" ht="11.25" hidden="1" outlineLevel="1" x14ac:dyDescent="0.2">
      <c r="A220" s="28" t="s">
        <v>534</v>
      </c>
      <c r="B220" s="28"/>
      <c r="Y220" s="19">
        <v>1730893.98</v>
      </c>
      <c r="Z220" s="19">
        <v>2548058.9900000002</v>
      </c>
      <c r="AA220" s="19">
        <v>2416871.81</v>
      </c>
      <c r="AB220" s="19">
        <v>2368376.9700000002</v>
      </c>
      <c r="AC220" s="19">
        <v>2252486.14</v>
      </c>
      <c r="AD220" s="19">
        <v>2122390.92</v>
      </c>
      <c r="AE220" s="19">
        <v>1986977.53</v>
      </c>
      <c r="AF220" s="19">
        <v>1728523.95</v>
      </c>
      <c r="AG220" s="19">
        <v>1638629.19</v>
      </c>
      <c r="AH220" s="19">
        <v>1528379.38</v>
      </c>
      <c r="AI220" s="19">
        <v>1491330.83</v>
      </c>
      <c r="AJ220" s="19">
        <v>1333398.3700000001</v>
      </c>
      <c r="AK220" s="19">
        <v>1279908.82</v>
      </c>
      <c r="AL220" s="19">
        <v>1182535.28</v>
      </c>
      <c r="AM220" s="19">
        <v>1204636.52</v>
      </c>
      <c r="AN220" s="19">
        <v>1169820.95</v>
      </c>
      <c r="AO220" s="19">
        <v>1088456.92</v>
      </c>
      <c r="AP220" s="19">
        <v>1083317.33</v>
      </c>
      <c r="AQ220" s="19">
        <v>973005.05</v>
      </c>
      <c r="AR220" s="19">
        <v>924002.63</v>
      </c>
      <c r="AS220" s="19">
        <v>909291.32</v>
      </c>
      <c r="AT220" s="19">
        <v>979111.26</v>
      </c>
      <c r="AU220" s="19">
        <v>948900.59</v>
      </c>
      <c r="AV220" s="19">
        <v>866045</v>
      </c>
      <c r="AW220" s="19">
        <v>843312.63</v>
      </c>
      <c r="AX220" s="19">
        <v>819072.52</v>
      </c>
      <c r="AY220" s="19">
        <v>834062.76</v>
      </c>
      <c r="AZ220" s="19">
        <v>782587.53</v>
      </c>
      <c r="BA220" s="19">
        <v>743464.35</v>
      </c>
      <c r="BB220" s="19">
        <v>697334.72</v>
      </c>
      <c r="BC220" s="19">
        <v>676871.45</v>
      </c>
      <c r="BD220" s="19">
        <v>642749.49</v>
      </c>
      <c r="BE220" s="19">
        <v>625726.71</v>
      </c>
      <c r="BF220" s="224">
        <v>600822.05000000005</v>
      </c>
      <c r="BG220" s="224">
        <v>579198.36</v>
      </c>
      <c r="BH220" s="17"/>
      <c r="BI220" s="17"/>
      <c r="BJ220" s="17"/>
      <c r="BK220" s="17"/>
    </row>
    <row r="221" spans="1:63" s="19" customFormat="1" ht="11.25" hidden="1" outlineLevel="1" x14ac:dyDescent="0.2">
      <c r="A221" s="28" t="s">
        <v>535</v>
      </c>
      <c r="B221" s="28"/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246627.20000000001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224">
        <v>0</v>
      </c>
      <c r="BG221" s="224">
        <v>0</v>
      </c>
      <c r="BH221" s="17"/>
      <c r="BI221" s="17"/>
      <c r="BJ221" s="17"/>
      <c r="BK221" s="17"/>
    </row>
    <row r="222" spans="1:63" s="19" customFormat="1" ht="11.25" hidden="1" outlineLevel="1" x14ac:dyDescent="0.2">
      <c r="A222" s="28" t="s">
        <v>536</v>
      </c>
      <c r="B222" s="28"/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224">
        <v>0</v>
      </c>
      <c r="BG222" s="224">
        <v>0</v>
      </c>
      <c r="BH222" s="17"/>
      <c r="BI222" s="17"/>
      <c r="BJ222" s="17"/>
      <c r="BK222" s="17"/>
    </row>
    <row r="223" spans="1:63" s="19" customFormat="1" ht="11.25" hidden="1" outlineLevel="1" x14ac:dyDescent="0.2">
      <c r="A223" s="28" t="s">
        <v>537</v>
      </c>
      <c r="B223" s="28"/>
      <c r="Y223" s="19">
        <v>0</v>
      </c>
      <c r="Z223" s="19">
        <v>22733.22</v>
      </c>
      <c r="AA223" s="19">
        <v>31484.26</v>
      </c>
      <c r="AB223" s="19">
        <v>69401.59</v>
      </c>
      <c r="AC223" s="19">
        <v>98023.84</v>
      </c>
      <c r="AD223" s="19">
        <v>77381.710000000006</v>
      </c>
      <c r="AE223" s="19">
        <v>44593.17</v>
      </c>
      <c r="AF223" s="19">
        <v>66430.899999999994</v>
      </c>
      <c r="AG223" s="19">
        <v>80357.259999999995</v>
      </c>
      <c r="AH223" s="19">
        <v>53481</v>
      </c>
      <c r="AI223" s="19">
        <v>79191.17</v>
      </c>
      <c r="AJ223" s="19">
        <v>38205.11</v>
      </c>
      <c r="AK223" s="19">
        <v>31846.42</v>
      </c>
      <c r="AL223" s="19">
        <v>19907.740000000002</v>
      </c>
      <c r="AM223" s="19">
        <v>26980.34</v>
      </c>
      <c r="AN223" s="19">
        <v>30301.9</v>
      </c>
      <c r="AO223" s="19">
        <v>19440.09</v>
      </c>
      <c r="AP223" s="19">
        <v>30457.34</v>
      </c>
      <c r="AQ223" s="19">
        <v>16507.849999999999</v>
      </c>
      <c r="AR223" s="19">
        <v>18867.419999999998</v>
      </c>
      <c r="AS223" s="19">
        <v>21322.38</v>
      </c>
      <c r="AT223" s="19">
        <v>50009.57</v>
      </c>
      <c r="AU223" s="19">
        <v>12039.29</v>
      </c>
      <c r="AV223" s="19">
        <v>2376.8200000000002</v>
      </c>
      <c r="AW223" s="19">
        <v>15530.97</v>
      </c>
      <c r="AX223" s="19">
        <v>12412.93</v>
      </c>
      <c r="AY223" s="19">
        <v>74413.37</v>
      </c>
      <c r="AZ223" s="19">
        <v>70549.39</v>
      </c>
      <c r="BA223" s="19">
        <v>87504.639999999999</v>
      </c>
      <c r="BB223" s="19">
        <v>92391.77</v>
      </c>
      <c r="BC223" s="19">
        <v>94505.97</v>
      </c>
      <c r="BD223" s="19">
        <v>119488.69</v>
      </c>
      <c r="BE223" s="19">
        <v>89910.39</v>
      </c>
      <c r="BF223" s="224">
        <v>42646.85</v>
      </c>
      <c r="BG223" s="224">
        <v>54430.07</v>
      </c>
      <c r="BH223" s="17"/>
      <c r="BI223" s="17"/>
      <c r="BJ223" s="17"/>
      <c r="BK223" s="17"/>
    </row>
    <row r="224" spans="1:63" s="19" customFormat="1" ht="11.25" hidden="1" outlineLevel="1" x14ac:dyDescent="0.2">
      <c r="A224" s="28" t="s">
        <v>538</v>
      </c>
      <c r="B224" s="28"/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-21.2</v>
      </c>
      <c r="AF224" s="19">
        <v>-2551.85</v>
      </c>
      <c r="AG224" s="19">
        <v>-62.33</v>
      </c>
      <c r="AH224" s="19">
        <v>-50</v>
      </c>
      <c r="AI224" s="19">
        <v>-1929.61</v>
      </c>
      <c r="AJ224" s="19">
        <v>-130.81</v>
      </c>
      <c r="AK224" s="19">
        <v>-311.57</v>
      </c>
      <c r="AL224" s="19">
        <v>-355.35</v>
      </c>
      <c r="AM224" s="19">
        <v>-349.71</v>
      </c>
      <c r="AN224" s="19">
        <v>-349.71</v>
      </c>
      <c r="AO224" s="19">
        <v>2377.6799999999998</v>
      </c>
      <c r="AP224" s="19">
        <v>-5058.8599999999997</v>
      </c>
      <c r="AQ224" s="19">
        <v>-3916.84</v>
      </c>
      <c r="AR224" s="19">
        <v>-5922.66</v>
      </c>
      <c r="AS224" s="19">
        <v>-1263.58</v>
      </c>
      <c r="AT224" s="19">
        <v>-1310.45</v>
      </c>
      <c r="AU224" s="19">
        <v>17565.88</v>
      </c>
      <c r="AV224" s="19">
        <v>-1116.6199999999999</v>
      </c>
      <c r="AW224" s="19">
        <v>-1471.4</v>
      </c>
      <c r="AX224" s="19">
        <v>-1494.12</v>
      </c>
      <c r="AY224" s="19">
        <v>611.61</v>
      </c>
      <c r="AZ224" s="19">
        <v>-1273.45</v>
      </c>
      <c r="BA224" s="19">
        <v>9769.0400000000009</v>
      </c>
      <c r="BB224" s="19">
        <v>3690.44</v>
      </c>
      <c r="BC224" s="19">
        <v>-3554.69</v>
      </c>
      <c r="BD224" s="19">
        <v>-1791.46</v>
      </c>
      <c r="BE224" s="19">
        <v>-1256.5</v>
      </c>
      <c r="BF224" s="224">
        <v>20412.43</v>
      </c>
      <c r="BG224" s="224">
        <v>2935.09</v>
      </c>
      <c r="BH224" s="17"/>
      <c r="BI224" s="17"/>
      <c r="BJ224" s="17"/>
      <c r="BK224" s="17"/>
    </row>
    <row r="225" spans="1:63" s="19" customFormat="1" ht="11.25" hidden="1" outlineLevel="1" x14ac:dyDescent="0.2">
      <c r="A225" s="28" t="s">
        <v>539</v>
      </c>
      <c r="B225" s="28"/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-6.86</v>
      </c>
      <c r="AZ225" s="19">
        <v>-6.86</v>
      </c>
      <c r="BA225" s="19">
        <v>-6.86</v>
      </c>
      <c r="BB225" s="19">
        <v>-6.86</v>
      </c>
      <c r="BC225" s="19">
        <v>-6.86</v>
      </c>
      <c r="BD225" s="19">
        <v>-6.86</v>
      </c>
      <c r="BE225" s="19">
        <v>-6.86</v>
      </c>
      <c r="BF225" s="224">
        <v>-6.86</v>
      </c>
      <c r="BG225" s="224">
        <v>-6.86</v>
      </c>
      <c r="BH225" s="17"/>
      <c r="BI225" s="17"/>
      <c r="BJ225" s="17"/>
      <c r="BK225" s="17"/>
    </row>
    <row r="226" spans="1:63" s="19" customFormat="1" ht="11.25" hidden="1" outlineLevel="1" x14ac:dyDescent="0.2">
      <c r="A226" s="28" t="s">
        <v>540</v>
      </c>
      <c r="B226" s="28"/>
      <c r="Y226" s="19">
        <v>-216.21</v>
      </c>
      <c r="Z226" s="19">
        <v>-216.21</v>
      </c>
      <c r="AA226" s="19">
        <v>-166.22</v>
      </c>
      <c r="AB226" s="19">
        <v>-166.22</v>
      </c>
      <c r="AC226" s="19">
        <v>-166.22</v>
      </c>
      <c r="AD226" s="19">
        <v>-166.22</v>
      </c>
      <c r="AE226" s="19">
        <v>-153.63999999999999</v>
      </c>
      <c r="AF226" s="19">
        <v>-128.63999999999999</v>
      </c>
      <c r="AG226" s="19">
        <v>-128.63999999999999</v>
      </c>
      <c r="AH226" s="19">
        <v>-128.63999999999999</v>
      </c>
      <c r="AI226" s="19">
        <v>11588.51</v>
      </c>
      <c r="AJ226" s="19">
        <v>-128.63999999999999</v>
      </c>
      <c r="AK226" s="19">
        <v>-128.63999999999999</v>
      </c>
      <c r="AL226" s="19">
        <v>-103.44</v>
      </c>
      <c r="AM226" s="19">
        <v>-103.44</v>
      </c>
      <c r="AN226" s="19">
        <v>-103.44</v>
      </c>
      <c r="AO226" s="19">
        <v>-103.44</v>
      </c>
      <c r="AP226" s="19">
        <v>-103.44</v>
      </c>
      <c r="AQ226" s="19">
        <v>-103.44</v>
      </c>
      <c r="AR226" s="19">
        <v>-103.44</v>
      </c>
      <c r="AS226" s="19">
        <v>-103.44</v>
      </c>
      <c r="AT226" s="19">
        <v>-103.44</v>
      </c>
      <c r="AU226" s="19">
        <v>-103.44</v>
      </c>
      <c r="AV226" s="19">
        <v>-103.44</v>
      </c>
      <c r="AW226" s="19">
        <v>-103.44</v>
      </c>
      <c r="AX226" s="19">
        <v>-103.44</v>
      </c>
      <c r="AY226" s="19">
        <v>-103.44</v>
      </c>
      <c r="AZ226" s="19">
        <v>-103.44</v>
      </c>
      <c r="BA226" s="19">
        <v>-103.44</v>
      </c>
      <c r="BB226" s="19">
        <v>-103.44</v>
      </c>
      <c r="BC226" s="19">
        <v>-103.44</v>
      </c>
      <c r="BD226" s="19">
        <v>-103.44</v>
      </c>
      <c r="BE226" s="19">
        <v>-103.44</v>
      </c>
      <c r="BF226" s="224">
        <v>-103.44</v>
      </c>
      <c r="BG226" s="224">
        <v>-103.44</v>
      </c>
      <c r="BH226" s="17"/>
      <c r="BI226" s="17"/>
      <c r="BJ226" s="17"/>
      <c r="BK226" s="17"/>
    </row>
    <row r="227" spans="1:63" s="19" customFormat="1" ht="11.25" hidden="1" outlineLevel="1" x14ac:dyDescent="0.2">
      <c r="A227" s="28" t="s">
        <v>541</v>
      </c>
      <c r="B227" s="28"/>
      <c r="Y227" s="19">
        <v>455.44</v>
      </c>
      <c r="Z227" s="19">
        <v>402.54</v>
      </c>
      <c r="AA227" s="19">
        <v>356.71</v>
      </c>
      <c r="AB227" s="19">
        <v>5583.78</v>
      </c>
      <c r="AC227" s="19">
        <v>19010.77</v>
      </c>
      <c r="AD227" s="19">
        <v>41777.85</v>
      </c>
      <c r="AE227" s="19">
        <v>35804.720000000001</v>
      </c>
      <c r="AF227" s="19">
        <v>44661.57</v>
      </c>
      <c r="AG227" s="19">
        <v>9650.11</v>
      </c>
      <c r="AH227" s="19">
        <v>8405.16</v>
      </c>
      <c r="AI227" s="19">
        <v>8170.5</v>
      </c>
      <c r="AJ227" s="19">
        <v>5881.97</v>
      </c>
      <c r="AK227" s="19">
        <v>3572.11</v>
      </c>
      <c r="AL227" s="19">
        <v>3531.24</v>
      </c>
      <c r="AM227" s="19">
        <v>3440.06</v>
      </c>
      <c r="AN227" s="19">
        <v>3348.31</v>
      </c>
      <c r="AO227" s="19">
        <v>5381</v>
      </c>
      <c r="AP227" s="19">
        <v>17010.59</v>
      </c>
      <c r="AQ227" s="19">
        <v>7402.94</v>
      </c>
      <c r="AR227" s="19">
        <v>7577.46</v>
      </c>
      <c r="AS227" s="19">
        <v>5472.01</v>
      </c>
      <c r="AT227" s="19">
        <v>8573.51</v>
      </c>
      <c r="AU227" s="19">
        <v>8831.75</v>
      </c>
      <c r="AV227" s="19">
        <v>8015.05</v>
      </c>
      <c r="AW227" s="19">
        <v>6651.37</v>
      </c>
      <c r="AX227" s="19">
        <v>6559.69</v>
      </c>
      <c r="AY227" s="19">
        <v>6467.14</v>
      </c>
      <c r="AZ227" s="19">
        <v>6314.91</v>
      </c>
      <c r="BA227" s="19">
        <v>6163.07</v>
      </c>
      <c r="BB227" s="19">
        <v>6078.45</v>
      </c>
      <c r="BC227" s="19">
        <v>5924.52</v>
      </c>
      <c r="BD227" s="19">
        <v>5833.77</v>
      </c>
      <c r="BE227" s="19">
        <v>5746.92</v>
      </c>
      <c r="BF227" s="224">
        <v>13286.49</v>
      </c>
      <c r="BG227" s="224">
        <v>12992.47</v>
      </c>
      <c r="BH227" s="17"/>
      <c r="BI227" s="17"/>
      <c r="BJ227" s="17"/>
      <c r="BK227" s="17"/>
    </row>
    <row r="228" spans="1:63" s="19" customFormat="1" ht="11.25" hidden="1" outlineLevel="1" x14ac:dyDescent="0.2">
      <c r="A228" s="28" t="s">
        <v>542</v>
      </c>
      <c r="B228" s="28"/>
      <c r="Y228" s="19">
        <v>3003373.15</v>
      </c>
      <c r="Z228" s="19">
        <v>2726083.08</v>
      </c>
      <c r="AA228" s="19">
        <v>2486232.66</v>
      </c>
      <c r="AB228" s="19">
        <v>2243793.16</v>
      </c>
      <c r="AC228" s="19">
        <v>2061984.52</v>
      </c>
      <c r="AD228" s="19">
        <v>1892408.44</v>
      </c>
      <c r="AE228" s="19">
        <v>1672346.63</v>
      </c>
      <c r="AF228" s="19">
        <v>1497339.52</v>
      </c>
      <c r="AG228" s="19">
        <v>1172392.08</v>
      </c>
      <c r="AH228" s="19">
        <v>1036506.12</v>
      </c>
      <c r="AI228" s="19">
        <v>931482.83</v>
      </c>
      <c r="AJ228" s="19">
        <v>868220.64</v>
      </c>
      <c r="AK228" s="19">
        <v>770633.66</v>
      </c>
      <c r="AL228" s="19">
        <v>703161.02</v>
      </c>
      <c r="AM228" s="19">
        <v>682040.78</v>
      </c>
      <c r="AN228" s="19">
        <v>706292.83</v>
      </c>
      <c r="AO228" s="19">
        <v>716826.18</v>
      </c>
      <c r="AP228" s="19">
        <v>715659.13</v>
      </c>
      <c r="AQ228" s="19">
        <v>661428.9</v>
      </c>
      <c r="AR228" s="19">
        <v>612814.57999999996</v>
      </c>
      <c r="AS228" s="19">
        <v>579033.21</v>
      </c>
      <c r="AT228" s="19">
        <v>547317.59</v>
      </c>
      <c r="AU228" s="19">
        <v>570487.02</v>
      </c>
      <c r="AV228" s="19">
        <v>559022.53</v>
      </c>
      <c r="AW228" s="19">
        <v>512060.75</v>
      </c>
      <c r="AX228" s="19">
        <v>494798.48</v>
      </c>
      <c r="AY228" s="19">
        <v>178532.22</v>
      </c>
      <c r="AZ228" s="19">
        <v>1633334.67</v>
      </c>
      <c r="BA228" s="19">
        <v>1604963.76</v>
      </c>
      <c r="BB228" s="19">
        <v>1690655.3</v>
      </c>
      <c r="BC228" s="19">
        <v>1711978.61</v>
      </c>
      <c r="BD228" s="19">
        <v>1504379.14</v>
      </c>
      <c r="BE228" s="19">
        <v>1396542.56</v>
      </c>
      <c r="BF228" s="224">
        <v>827228.35</v>
      </c>
      <c r="BG228" s="224">
        <v>824432</v>
      </c>
      <c r="BH228" s="17"/>
      <c r="BI228" s="17"/>
      <c r="BJ228" s="17"/>
      <c r="BK228" s="17"/>
    </row>
    <row r="229" spans="1:63" s="19" customFormat="1" ht="11.25" hidden="1" outlineLevel="1" x14ac:dyDescent="0.2">
      <c r="A229" s="28" t="s">
        <v>543</v>
      </c>
      <c r="B229" s="28"/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224">
        <v>0</v>
      </c>
      <c r="BG229" s="224">
        <v>0</v>
      </c>
      <c r="BH229" s="17"/>
      <c r="BI229" s="17"/>
      <c r="BJ229" s="17"/>
      <c r="BK229" s="17"/>
    </row>
    <row r="230" spans="1:63" s="19" customFormat="1" ht="11.25" hidden="1" outlineLevel="1" x14ac:dyDescent="0.2">
      <c r="A230" s="28" t="s">
        <v>544</v>
      </c>
      <c r="B230" s="28"/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224">
        <v>0</v>
      </c>
      <c r="BG230" s="224">
        <v>0</v>
      </c>
      <c r="BH230" s="17"/>
      <c r="BI230" s="17"/>
      <c r="BJ230" s="17"/>
      <c r="BK230" s="17"/>
    </row>
    <row r="231" spans="1:63" s="19" customFormat="1" ht="11.25" hidden="1" outlineLevel="1" x14ac:dyDescent="0.2">
      <c r="A231" s="28" t="s">
        <v>545</v>
      </c>
      <c r="B231" s="28"/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32.07</v>
      </c>
      <c r="AL231" s="19">
        <v>491.44</v>
      </c>
      <c r="AM231" s="19">
        <v>3991.63</v>
      </c>
      <c r="AN231" s="19">
        <v>5754.07</v>
      </c>
      <c r="AO231" s="19">
        <v>507.79</v>
      </c>
      <c r="AP231" s="19">
        <v>4058.36</v>
      </c>
      <c r="AQ231" s="19">
        <v>10.62</v>
      </c>
      <c r="AR231" s="19">
        <v>787.5</v>
      </c>
      <c r="AS231" s="19">
        <v>425.11</v>
      </c>
      <c r="AT231" s="19">
        <v>661.13</v>
      </c>
      <c r="AU231" s="19">
        <v>2172.35</v>
      </c>
      <c r="AV231" s="19">
        <v>626.76</v>
      </c>
      <c r="AW231" s="19">
        <v>154.19999999999999</v>
      </c>
      <c r="AX231" s="19">
        <v>799.07</v>
      </c>
      <c r="AY231" s="19">
        <v>4709.37</v>
      </c>
      <c r="AZ231" s="19">
        <v>2222.6999999999998</v>
      </c>
      <c r="BA231" s="19">
        <v>2703.94</v>
      </c>
      <c r="BB231" s="19">
        <v>4173.72</v>
      </c>
      <c r="BC231" s="19">
        <v>6895.4</v>
      </c>
      <c r="BD231" s="19">
        <v>7451.58</v>
      </c>
      <c r="BE231" s="19">
        <v>7035.76</v>
      </c>
      <c r="BF231" s="224">
        <v>7406.78</v>
      </c>
      <c r="BG231" s="224">
        <v>497.52</v>
      </c>
      <c r="BH231" s="17"/>
      <c r="BI231" s="17"/>
      <c r="BJ231" s="17"/>
      <c r="BK231" s="17"/>
    </row>
    <row r="232" spans="1:63" s="19" customFormat="1" ht="11.25" hidden="1" outlineLevel="1" x14ac:dyDescent="0.2">
      <c r="A232" s="28" t="s">
        <v>61</v>
      </c>
      <c r="B232" s="28"/>
      <c r="Y232" s="19">
        <v>20790.009999999998</v>
      </c>
      <c r="Z232" s="19">
        <v>32748.07</v>
      </c>
      <c r="AA232" s="19">
        <v>30893.8</v>
      </c>
      <c r="AB232" s="19">
        <v>44415.38</v>
      </c>
      <c r="AC232" s="19">
        <v>74693.58</v>
      </c>
      <c r="AD232" s="19">
        <v>56870.32</v>
      </c>
      <c r="AE232" s="19">
        <v>52553.26</v>
      </c>
      <c r="AF232" s="19">
        <v>78514</v>
      </c>
      <c r="AG232" s="19">
        <v>53229.36</v>
      </c>
      <c r="AH232" s="19">
        <v>34379.019999999997</v>
      </c>
      <c r="AI232" s="19">
        <v>77624.56</v>
      </c>
      <c r="AJ232" s="19">
        <v>77024.28</v>
      </c>
      <c r="AK232" s="19">
        <v>12114.66</v>
      </c>
      <c r="AL232" s="19">
        <v>9604.7000000000007</v>
      </c>
      <c r="AM232" s="19">
        <v>10288.969999999999</v>
      </c>
      <c r="AN232" s="19">
        <v>25600.880000000001</v>
      </c>
      <c r="AO232" s="19">
        <v>15011.57</v>
      </c>
      <c r="AP232" s="19">
        <v>8653.77</v>
      </c>
      <c r="AQ232" s="19">
        <v>9336.68</v>
      </c>
      <c r="AR232" s="19">
        <v>7996.34</v>
      </c>
      <c r="AS232" s="19">
        <v>2317.4699999999998</v>
      </c>
      <c r="AT232" s="19">
        <v>6664.09</v>
      </c>
      <c r="AU232" s="19">
        <v>34635.65</v>
      </c>
      <c r="AV232" s="19">
        <v>19798.919999999998</v>
      </c>
      <c r="AW232" s="19">
        <v>3288.24</v>
      </c>
      <c r="AX232" s="19">
        <v>1732.94</v>
      </c>
      <c r="AY232" s="19">
        <v>372964.04</v>
      </c>
      <c r="AZ232" s="19">
        <v>324524.15999999997</v>
      </c>
      <c r="BA232" s="19">
        <v>323211.64</v>
      </c>
      <c r="BB232" s="19">
        <v>463120.58</v>
      </c>
      <c r="BC232" s="19">
        <v>471351.39</v>
      </c>
      <c r="BD232" s="19">
        <v>310999.56</v>
      </c>
      <c r="BE232" s="19">
        <v>368623.57</v>
      </c>
      <c r="BF232" s="224">
        <v>405383.75</v>
      </c>
      <c r="BG232" s="224">
        <v>419653.63</v>
      </c>
      <c r="BH232" s="17"/>
      <c r="BI232" s="17"/>
      <c r="BJ232" s="17"/>
      <c r="BK232" s="17"/>
    </row>
    <row r="233" spans="1:63" s="19" customFormat="1" ht="11.25" hidden="1" outlineLevel="1" x14ac:dyDescent="0.2">
      <c r="A233" s="28" t="s">
        <v>546</v>
      </c>
      <c r="B233" s="28"/>
      <c r="Y233" s="19">
        <v>18308.099999999999</v>
      </c>
      <c r="Z233" s="19">
        <v>29582.240000000002</v>
      </c>
      <c r="AA233" s="19">
        <v>30914.94</v>
      </c>
      <c r="AB233" s="19">
        <v>36182.81</v>
      </c>
      <c r="AC233" s="19">
        <v>51639.56</v>
      </c>
      <c r="AD233" s="19">
        <v>45395.14</v>
      </c>
      <c r="AE233" s="19">
        <v>46010.37</v>
      </c>
      <c r="AF233" s="19">
        <v>69136.75</v>
      </c>
      <c r="AG233" s="19">
        <v>43852.11</v>
      </c>
      <c r="AH233" s="19">
        <v>34445.19</v>
      </c>
      <c r="AI233" s="19">
        <v>77690.81</v>
      </c>
      <c r="AJ233" s="19">
        <v>30842.53</v>
      </c>
      <c r="AK233" s="19">
        <v>6702.1</v>
      </c>
      <c r="AL233" s="19">
        <v>9687.07</v>
      </c>
      <c r="AM233" s="19">
        <v>9368.39</v>
      </c>
      <c r="AN233" s="19">
        <v>9187.16</v>
      </c>
      <c r="AO233" s="19">
        <v>4897.33</v>
      </c>
      <c r="AP233" s="19">
        <v>1976.92</v>
      </c>
      <c r="AQ233" s="19">
        <v>1878.58</v>
      </c>
      <c r="AR233" s="19">
        <v>1739.78</v>
      </c>
      <c r="AS233" s="19">
        <v>1599.36</v>
      </c>
      <c r="AT233" s="19">
        <v>5945.98</v>
      </c>
      <c r="AU233" s="19">
        <v>34759.07</v>
      </c>
      <c r="AV233" s="19">
        <v>15690.18</v>
      </c>
      <c r="AW233" s="19">
        <v>1023.34</v>
      </c>
      <c r="AX233" s="19">
        <v>830.49</v>
      </c>
      <c r="AY233" s="19">
        <v>179610.4</v>
      </c>
      <c r="AZ233" s="19">
        <v>149971.81</v>
      </c>
      <c r="BA233" s="19">
        <v>132899.73000000001</v>
      </c>
      <c r="BB233" s="19">
        <v>195207.06</v>
      </c>
      <c r="BC233" s="19">
        <v>160259.26999999999</v>
      </c>
      <c r="BD233" s="19">
        <v>174529.15</v>
      </c>
      <c r="BE233" s="19">
        <v>186037.65</v>
      </c>
      <c r="BF233" s="224">
        <v>189608.42</v>
      </c>
      <c r="BG233" s="224">
        <v>218394.08</v>
      </c>
      <c r="BH233" s="17"/>
      <c r="BI233" s="17"/>
      <c r="BJ233" s="17"/>
      <c r="BK233" s="17"/>
    </row>
    <row r="234" spans="1:63" s="19" customFormat="1" ht="11.25" hidden="1" outlineLevel="1" x14ac:dyDescent="0.2">
      <c r="A234" s="28" t="s">
        <v>547</v>
      </c>
      <c r="B234" s="28"/>
      <c r="Y234" s="19">
        <v>-21.14</v>
      </c>
      <c r="Z234" s="19">
        <v>-21.14</v>
      </c>
      <c r="AA234" s="19">
        <v>-21.14</v>
      </c>
      <c r="AB234" s="19">
        <v>-21.14</v>
      </c>
      <c r="AC234" s="19">
        <v>-38.450000000000003</v>
      </c>
      <c r="AD234" s="19">
        <v>7071.4</v>
      </c>
      <c r="AE234" s="19">
        <v>2266.4699999999998</v>
      </c>
      <c r="AF234" s="19">
        <v>-38.450000000000003</v>
      </c>
      <c r="AG234" s="19">
        <v>-38.450000000000003</v>
      </c>
      <c r="AH234" s="19">
        <v>-37.58</v>
      </c>
      <c r="AI234" s="19">
        <v>-37.659999999999997</v>
      </c>
      <c r="AJ234" s="19">
        <v>-37.659999999999997</v>
      </c>
      <c r="AK234" s="19">
        <v>-53.26</v>
      </c>
      <c r="AL234" s="19">
        <v>-53.18</v>
      </c>
      <c r="AM234" s="19">
        <v>949.77</v>
      </c>
      <c r="AN234" s="19">
        <v>-69.17</v>
      </c>
      <c r="AO234" s="19">
        <v>-69.17</v>
      </c>
      <c r="AP234" s="19">
        <v>-98.4</v>
      </c>
      <c r="AQ234" s="19">
        <v>7503.34</v>
      </c>
      <c r="AR234" s="19">
        <v>-82.41</v>
      </c>
      <c r="AS234" s="19">
        <v>-53.18</v>
      </c>
      <c r="AT234" s="19">
        <v>-53.18</v>
      </c>
      <c r="AU234" s="19">
        <v>-78.180000000000007</v>
      </c>
      <c r="AV234" s="19">
        <v>4153.9799999999996</v>
      </c>
      <c r="AW234" s="19">
        <v>2310.14</v>
      </c>
      <c r="AX234" s="19">
        <v>947.69</v>
      </c>
      <c r="AY234" s="19">
        <v>193398.88</v>
      </c>
      <c r="AZ234" s="19">
        <v>174602.19</v>
      </c>
      <c r="BA234" s="19">
        <v>190362.1</v>
      </c>
      <c r="BB234" s="19">
        <v>252592.46</v>
      </c>
      <c r="BC234" s="19">
        <v>295866.06</v>
      </c>
      <c r="BD234" s="19">
        <v>136520.6</v>
      </c>
      <c r="BE234" s="19">
        <v>176158.25</v>
      </c>
      <c r="BF234" s="224">
        <v>208134.82</v>
      </c>
      <c r="BG234" s="224">
        <v>191642.95</v>
      </c>
      <c r="BH234" s="17"/>
      <c r="BI234" s="17"/>
      <c r="BJ234" s="17"/>
      <c r="BK234" s="17"/>
    </row>
    <row r="235" spans="1:63" s="19" customFormat="1" ht="11.25" hidden="1" outlineLevel="1" x14ac:dyDescent="0.2">
      <c r="A235" s="28" t="s">
        <v>548</v>
      </c>
      <c r="B235" s="28"/>
      <c r="Y235" s="19">
        <v>1439.93</v>
      </c>
      <c r="Z235" s="19">
        <v>3186.97</v>
      </c>
      <c r="AA235" s="19">
        <v>0</v>
      </c>
      <c r="AB235" s="19">
        <v>8253.7099999999991</v>
      </c>
      <c r="AC235" s="19">
        <v>3117.09</v>
      </c>
      <c r="AD235" s="19">
        <v>4403.78</v>
      </c>
      <c r="AE235" s="19">
        <v>4276.42</v>
      </c>
      <c r="AF235" s="19">
        <v>9415.7000000000007</v>
      </c>
      <c r="AG235" s="19">
        <v>9415.7000000000007</v>
      </c>
      <c r="AH235" s="19">
        <v>-28.59</v>
      </c>
      <c r="AI235" s="19">
        <v>-28.59</v>
      </c>
      <c r="AJ235" s="19">
        <v>46219.41</v>
      </c>
      <c r="AK235" s="19">
        <v>5465.82</v>
      </c>
      <c r="AL235" s="19">
        <v>-29.19</v>
      </c>
      <c r="AM235" s="19">
        <v>-29.19</v>
      </c>
      <c r="AN235" s="19">
        <v>16482.89</v>
      </c>
      <c r="AO235" s="19">
        <v>10183.41</v>
      </c>
      <c r="AP235" s="19">
        <v>6775.25</v>
      </c>
      <c r="AQ235" s="19">
        <v>-45.24</v>
      </c>
      <c r="AR235" s="19">
        <v>-45.24</v>
      </c>
      <c r="AS235" s="19">
        <v>771.29</v>
      </c>
      <c r="AT235" s="19">
        <v>771.29</v>
      </c>
      <c r="AU235" s="19">
        <v>-45.24</v>
      </c>
      <c r="AV235" s="19">
        <v>-45.24</v>
      </c>
      <c r="AW235" s="19">
        <v>-45.24</v>
      </c>
      <c r="AX235" s="19">
        <v>-45.24</v>
      </c>
      <c r="AY235" s="19">
        <v>-45.24</v>
      </c>
      <c r="AZ235" s="19">
        <v>-49.84</v>
      </c>
      <c r="BA235" s="19">
        <v>-50.19</v>
      </c>
      <c r="BB235" s="19">
        <v>15321.06</v>
      </c>
      <c r="BC235" s="19">
        <v>15226.06</v>
      </c>
      <c r="BD235" s="19">
        <v>-50.19</v>
      </c>
      <c r="BE235" s="19">
        <v>-50.19</v>
      </c>
      <c r="BF235" s="224">
        <v>-50.19</v>
      </c>
      <c r="BG235" s="224">
        <v>2440.0300000000002</v>
      </c>
      <c r="BH235" s="17"/>
      <c r="BI235" s="17"/>
      <c r="BJ235" s="17"/>
      <c r="BK235" s="17"/>
    </row>
    <row r="236" spans="1:63" s="19" customFormat="1" ht="11.25" hidden="1" outlineLevel="1" x14ac:dyDescent="0.2">
      <c r="A236" s="28" t="s">
        <v>549</v>
      </c>
      <c r="B236" s="28"/>
      <c r="Y236" s="19">
        <v>1063.1199999999999</v>
      </c>
      <c r="Z236" s="19">
        <v>0</v>
      </c>
      <c r="AA236" s="19">
        <v>0</v>
      </c>
      <c r="AB236" s="19">
        <v>0</v>
      </c>
      <c r="AC236" s="19">
        <v>19975.38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6384.21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6477.86</v>
      </c>
      <c r="BF236" s="224">
        <v>7690.7</v>
      </c>
      <c r="BG236" s="224">
        <v>7176.57</v>
      </c>
      <c r="BH236" s="17"/>
      <c r="BI236" s="17"/>
      <c r="BJ236" s="17"/>
      <c r="BK236" s="17"/>
    </row>
    <row r="237" spans="1:63" s="19" customFormat="1" ht="11.25" hidden="1" outlineLevel="1" x14ac:dyDescent="0.2">
      <c r="A237" s="28" t="s">
        <v>550</v>
      </c>
      <c r="B237" s="28"/>
      <c r="Y237" s="19">
        <v>0</v>
      </c>
      <c r="Z237" s="19">
        <v>5830.25</v>
      </c>
      <c r="AA237" s="19">
        <v>5830.25</v>
      </c>
      <c r="AB237" s="19">
        <v>5830.25</v>
      </c>
      <c r="AC237" s="19">
        <v>5830.25</v>
      </c>
      <c r="AD237" s="19">
        <v>5830.25</v>
      </c>
      <c r="AE237" s="19">
        <v>5830.25</v>
      </c>
      <c r="AF237" s="19">
        <v>5830.25</v>
      </c>
      <c r="AG237" s="19">
        <v>11977.65</v>
      </c>
      <c r="AH237" s="19">
        <v>9656.93</v>
      </c>
      <c r="AI237" s="19">
        <v>8918.73</v>
      </c>
      <c r="AJ237" s="19">
        <v>9301.39</v>
      </c>
      <c r="AK237" s="19">
        <v>19532.71</v>
      </c>
      <c r="AL237" s="19">
        <v>10826.57</v>
      </c>
      <c r="AM237" s="19">
        <v>10708.33</v>
      </c>
      <c r="AN237" s="19">
        <v>0</v>
      </c>
      <c r="AO237" s="19">
        <v>0</v>
      </c>
      <c r="AP237" s="19">
        <v>901.51</v>
      </c>
      <c r="AQ237" s="19">
        <v>1627.33</v>
      </c>
      <c r="AR237" s="19">
        <v>0</v>
      </c>
      <c r="AS237" s="19">
        <v>0</v>
      </c>
      <c r="AT237" s="19">
        <v>0</v>
      </c>
      <c r="AU237" s="19">
        <v>1824.43</v>
      </c>
      <c r="AV237" s="19">
        <v>1834.49</v>
      </c>
      <c r="AW237" s="19">
        <v>0</v>
      </c>
      <c r="AX237" s="19">
        <v>0</v>
      </c>
      <c r="AY237" s="19">
        <v>39222.410000000003</v>
      </c>
      <c r="AZ237" s="19">
        <v>4530.2700000000004</v>
      </c>
      <c r="BA237" s="19">
        <v>448.19</v>
      </c>
      <c r="BB237" s="19">
        <v>2878.98</v>
      </c>
      <c r="BC237" s="19">
        <v>0</v>
      </c>
      <c r="BD237" s="19">
        <v>7012.86</v>
      </c>
      <c r="BE237" s="19">
        <v>7091.81</v>
      </c>
      <c r="BF237" s="224">
        <v>7180.5</v>
      </c>
      <c r="BG237" s="224">
        <v>0</v>
      </c>
      <c r="BH237" s="17"/>
      <c r="BI237" s="17"/>
      <c r="BJ237" s="17"/>
      <c r="BK237" s="17"/>
    </row>
    <row r="238" spans="1:63" s="19" customFormat="1" ht="11.25" hidden="1" outlineLevel="1" x14ac:dyDescent="0.2">
      <c r="A238" s="28" t="s">
        <v>551</v>
      </c>
      <c r="B238" s="28"/>
      <c r="Y238" s="19">
        <v>-150</v>
      </c>
      <c r="Z238" s="19">
        <v>-240</v>
      </c>
      <c r="AA238" s="19">
        <v>-567.6</v>
      </c>
      <c r="AB238" s="19">
        <v>-417.6</v>
      </c>
      <c r="AC238" s="19">
        <v>-417.6</v>
      </c>
      <c r="AD238" s="19">
        <v>-452.6</v>
      </c>
      <c r="AE238" s="19">
        <v>-487.6</v>
      </c>
      <c r="AF238" s="19">
        <v>-522.6</v>
      </c>
      <c r="AG238" s="19">
        <v>-572.6</v>
      </c>
      <c r="AH238" s="19">
        <v>-622.6</v>
      </c>
      <c r="AI238" s="19">
        <v>-672.6</v>
      </c>
      <c r="AJ238" s="19">
        <v>-722.6</v>
      </c>
      <c r="AK238" s="19">
        <v>-772.6</v>
      </c>
      <c r="AL238" s="19">
        <v>-807.6</v>
      </c>
      <c r="AM238" s="19">
        <v>-877.6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6313.25</v>
      </c>
      <c r="AZ238" s="19">
        <v>6313.25</v>
      </c>
      <c r="BA238" s="19">
        <v>0</v>
      </c>
      <c r="BB238" s="19">
        <v>0</v>
      </c>
      <c r="BC238" s="19">
        <v>0</v>
      </c>
      <c r="BD238" s="19">
        <v>0</v>
      </c>
      <c r="BE238" s="19">
        <v>0</v>
      </c>
      <c r="BF238" s="224">
        <v>0</v>
      </c>
      <c r="BG238" s="224">
        <v>0</v>
      </c>
      <c r="BH238" s="17"/>
      <c r="BI238" s="17"/>
      <c r="BJ238" s="17"/>
      <c r="BK238" s="17"/>
    </row>
    <row r="239" spans="1:63" s="19" customFormat="1" ht="11.25" hidden="1" outlineLevel="1" x14ac:dyDescent="0.2">
      <c r="A239" s="28" t="s">
        <v>552</v>
      </c>
      <c r="B239" s="28"/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0</v>
      </c>
      <c r="BF239" s="224">
        <v>0</v>
      </c>
      <c r="BG239" s="224">
        <v>0</v>
      </c>
      <c r="BH239" s="17"/>
      <c r="BI239" s="17"/>
      <c r="BJ239" s="17"/>
      <c r="BK239" s="17"/>
    </row>
    <row r="240" spans="1:63" ht="11.25" hidden="1" outlineLevel="1" x14ac:dyDescent="0.2">
      <c r="A240" s="28" t="s">
        <v>553</v>
      </c>
      <c r="B240" s="28"/>
      <c r="Y240" s="19">
        <v>203614.84</v>
      </c>
      <c r="Z240" s="19">
        <v>191527.09</v>
      </c>
      <c r="AA240" s="19">
        <v>203263.48</v>
      </c>
      <c r="AB240" s="19">
        <v>227573.06</v>
      </c>
      <c r="AC240" s="19">
        <v>210401.03</v>
      </c>
      <c r="AD240" s="19">
        <v>186029.96</v>
      </c>
      <c r="AE240" s="19">
        <v>166077.66</v>
      </c>
      <c r="AF240" s="19">
        <v>202672.81</v>
      </c>
      <c r="AG240" s="19">
        <v>184097.38</v>
      </c>
      <c r="AH240" s="19">
        <v>170937</v>
      </c>
      <c r="AI240" s="19">
        <v>143051.79999999999</v>
      </c>
      <c r="AJ240" s="19">
        <v>142564.48000000001</v>
      </c>
      <c r="AK240" s="19">
        <v>145368.5</v>
      </c>
      <c r="AL240" s="19">
        <v>150576.69</v>
      </c>
      <c r="AM240" s="19">
        <v>151961.43</v>
      </c>
      <c r="AN240" s="19">
        <v>148852.44</v>
      </c>
      <c r="AO240" s="19">
        <v>153319.9</v>
      </c>
      <c r="AP240" s="19">
        <v>158054.04</v>
      </c>
      <c r="AQ240" s="19">
        <v>139500.09</v>
      </c>
      <c r="AR240" s="19">
        <v>159697.35</v>
      </c>
      <c r="AS240" s="19">
        <v>157397.51999999999</v>
      </c>
      <c r="AT240" s="19">
        <v>156455.07999999999</v>
      </c>
      <c r="AU240" s="19">
        <v>155006.47</v>
      </c>
      <c r="AV240" s="19">
        <v>160416.78</v>
      </c>
      <c r="AW240" s="19">
        <v>150625.76999999999</v>
      </c>
      <c r="AX240" s="19">
        <v>132368.29</v>
      </c>
      <c r="AY240" s="19">
        <v>86640.65</v>
      </c>
      <c r="AZ240" s="19">
        <v>93785.76</v>
      </c>
      <c r="BA240" s="19">
        <v>91983</v>
      </c>
      <c r="BB240" s="19">
        <v>104533.59</v>
      </c>
      <c r="BC240" s="19">
        <v>100789.37</v>
      </c>
      <c r="BD240" s="19">
        <v>121903.26</v>
      </c>
      <c r="BE240" s="19">
        <v>134321.43</v>
      </c>
      <c r="BF240" s="224">
        <v>164106.91</v>
      </c>
      <c r="BG240" s="224">
        <v>159669.01999999999</v>
      </c>
      <c r="BH240" s="17"/>
      <c r="BI240" s="17"/>
      <c r="BJ240" s="17"/>
      <c r="BK240" s="17"/>
    </row>
    <row r="241" spans="1:59" s="17" customFormat="1" ht="11.25" hidden="1" outlineLevel="1" x14ac:dyDescent="0.2">
      <c r="A241" s="28" t="s">
        <v>554</v>
      </c>
      <c r="B241" s="28"/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1539.91</v>
      </c>
      <c r="AF241" s="19">
        <v>1558.06</v>
      </c>
      <c r="AG241" s="19">
        <v>-0.99</v>
      </c>
      <c r="AH241" s="19">
        <v>392.41</v>
      </c>
      <c r="AI241" s="19">
        <v>1447.63</v>
      </c>
      <c r="AJ241" s="19">
        <v>4659.25</v>
      </c>
      <c r="AK241" s="19">
        <v>26508.83</v>
      </c>
      <c r="AL241" s="19">
        <v>52950.93</v>
      </c>
      <c r="AM241" s="19">
        <v>59640.38</v>
      </c>
      <c r="AN241" s="19">
        <v>39724.03</v>
      </c>
      <c r="AO241" s="19">
        <v>47123.69</v>
      </c>
      <c r="AP241" s="19">
        <v>71853.820000000007</v>
      </c>
      <c r="AQ241" s="19">
        <v>46912.45</v>
      </c>
      <c r="AR241" s="19">
        <v>45891.35</v>
      </c>
      <c r="AS241" s="19">
        <v>45399.3</v>
      </c>
      <c r="AT241" s="19">
        <v>97955.53</v>
      </c>
      <c r="AU241" s="19">
        <v>53385.59</v>
      </c>
      <c r="AV241" s="19">
        <v>79472.98</v>
      </c>
      <c r="AW241" s="19">
        <v>58096.56</v>
      </c>
      <c r="AX241" s="19">
        <v>58545.43</v>
      </c>
      <c r="AY241" s="19">
        <v>142260.9</v>
      </c>
      <c r="AZ241" s="19">
        <v>83176</v>
      </c>
      <c r="BA241" s="19">
        <v>90500.78</v>
      </c>
      <c r="BB241" s="19">
        <v>97115.25</v>
      </c>
      <c r="BC241" s="19">
        <v>116361.56</v>
      </c>
      <c r="BD241" s="19">
        <v>95010.74</v>
      </c>
      <c r="BE241" s="19">
        <v>86669.119999999995</v>
      </c>
      <c r="BF241" s="224">
        <v>76541.5</v>
      </c>
      <c r="BG241" s="224">
        <v>93287.51</v>
      </c>
    </row>
    <row r="242" spans="1:59" s="17" customFormat="1" ht="11.25" hidden="1" outlineLevel="1" x14ac:dyDescent="0.2">
      <c r="A242" s="28" t="s">
        <v>555</v>
      </c>
      <c r="B242" s="28"/>
      <c r="Y242" s="19">
        <v>0</v>
      </c>
      <c r="Z242" s="19">
        <v>0</v>
      </c>
      <c r="AA242" s="19">
        <v>0</v>
      </c>
      <c r="AB242" s="19">
        <v>0</v>
      </c>
      <c r="AC242" s="19">
        <v>236.09</v>
      </c>
      <c r="AD242" s="19">
        <v>48006.11</v>
      </c>
      <c r="AE242" s="19">
        <v>188.96</v>
      </c>
      <c r="AF242" s="19">
        <v>50.37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4009.2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0</v>
      </c>
      <c r="BC242" s="19">
        <v>0</v>
      </c>
      <c r="BD242" s="19">
        <v>0</v>
      </c>
      <c r="BE242" s="19">
        <v>0</v>
      </c>
      <c r="BF242" s="224">
        <v>0</v>
      </c>
      <c r="BG242" s="224">
        <v>0</v>
      </c>
    </row>
    <row r="243" spans="1:59" s="17" customFormat="1" ht="11.25" hidden="1" outlineLevel="1" x14ac:dyDescent="0.2">
      <c r="A243" s="28" t="s">
        <v>556</v>
      </c>
      <c r="B243" s="28"/>
      <c r="Y243" s="19">
        <v>1181570.51</v>
      </c>
      <c r="Z243" s="19">
        <v>1131349.6599999999</v>
      </c>
      <c r="AA243" s="19">
        <v>1074363.82</v>
      </c>
      <c r="AB243" s="19">
        <v>1007593.19</v>
      </c>
      <c r="AC243" s="19">
        <v>976297.24</v>
      </c>
      <c r="AD243" s="19">
        <v>996010.53</v>
      </c>
      <c r="AE243" s="19">
        <v>1035189.84</v>
      </c>
      <c r="AF243" s="19">
        <v>1029932.18</v>
      </c>
      <c r="AG243" s="19">
        <v>1173961.21</v>
      </c>
      <c r="AH243" s="19">
        <v>1115448.42</v>
      </c>
      <c r="AI243" s="19">
        <v>1073659.81</v>
      </c>
      <c r="AJ243" s="19">
        <v>1048675.99</v>
      </c>
      <c r="AK243" s="19">
        <v>1045137.64</v>
      </c>
      <c r="AL243" s="19">
        <v>1028416.89</v>
      </c>
      <c r="AM243" s="19">
        <v>976483.83</v>
      </c>
      <c r="AN243" s="19">
        <v>979823.48</v>
      </c>
      <c r="AO243" s="19">
        <v>982021.16</v>
      </c>
      <c r="AP243" s="19">
        <v>978526.4</v>
      </c>
      <c r="AQ243" s="19">
        <v>1014468.39</v>
      </c>
      <c r="AR243" s="19">
        <v>996871.42</v>
      </c>
      <c r="AS243" s="19">
        <v>978434.44</v>
      </c>
      <c r="AT243" s="19">
        <v>940073.77</v>
      </c>
      <c r="AU243" s="19">
        <v>964521.15</v>
      </c>
      <c r="AV243" s="19">
        <v>942757.01</v>
      </c>
      <c r="AW243" s="19">
        <v>922739.64</v>
      </c>
      <c r="AX243" s="19">
        <v>893793.66</v>
      </c>
      <c r="AY243" s="19">
        <v>557427.56000000006</v>
      </c>
      <c r="AZ243" s="19">
        <v>985025.26</v>
      </c>
      <c r="BA243" s="19">
        <v>945640.65</v>
      </c>
      <c r="BB243" s="19">
        <v>976947.32</v>
      </c>
      <c r="BC243" s="19">
        <v>942988.52</v>
      </c>
      <c r="BD243" s="19">
        <v>937020.83</v>
      </c>
      <c r="BE243" s="19">
        <v>921114.25</v>
      </c>
      <c r="BF243" s="224">
        <v>936060.72</v>
      </c>
      <c r="BG243" s="224">
        <v>887413.42</v>
      </c>
    </row>
    <row r="244" spans="1:59" s="17" customFormat="1" ht="11.25" hidden="1" outlineLevel="1" x14ac:dyDescent="0.2">
      <c r="A244" s="28" t="s">
        <v>557</v>
      </c>
      <c r="B244" s="28"/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0</v>
      </c>
      <c r="BC244" s="19">
        <v>0</v>
      </c>
      <c r="BD244" s="19">
        <v>0</v>
      </c>
      <c r="BE244" s="19">
        <v>0</v>
      </c>
      <c r="BF244" s="224">
        <v>0</v>
      </c>
      <c r="BG244" s="224">
        <v>0</v>
      </c>
    </row>
    <row r="245" spans="1:59" s="17" customFormat="1" ht="11.25" hidden="1" outlineLevel="1" x14ac:dyDescent="0.2">
      <c r="A245" s="28" t="s">
        <v>558</v>
      </c>
      <c r="B245" s="28"/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0</v>
      </c>
      <c r="BC245" s="19">
        <v>0</v>
      </c>
      <c r="BD245" s="19">
        <v>0</v>
      </c>
      <c r="BE245" s="19">
        <v>0</v>
      </c>
      <c r="BF245" s="224">
        <v>0</v>
      </c>
      <c r="BG245" s="224">
        <v>0</v>
      </c>
    </row>
    <row r="246" spans="1:59" s="17" customFormat="1" ht="11.25" hidden="1" outlineLevel="1" x14ac:dyDescent="0.2">
      <c r="A246" s="28" t="s">
        <v>559</v>
      </c>
      <c r="B246" s="28"/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0</v>
      </c>
      <c r="BF246" s="224">
        <v>0</v>
      </c>
      <c r="BG246" s="224">
        <v>0</v>
      </c>
    </row>
    <row r="247" spans="1:59" s="17" customFormat="1" ht="11.25" hidden="1" outlineLevel="1" x14ac:dyDescent="0.2">
      <c r="A247" s="28" t="s">
        <v>560</v>
      </c>
      <c r="B247" s="28"/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224">
        <v>0</v>
      </c>
      <c r="BG247" s="224">
        <v>0</v>
      </c>
    </row>
    <row r="248" spans="1:59" s="17" customFormat="1" ht="11.25" hidden="1" outlineLevel="1" x14ac:dyDescent="0.2">
      <c r="A248" s="28" t="s">
        <v>561</v>
      </c>
      <c r="B248" s="28"/>
      <c r="Y248" s="19">
        <v>23776984.25</v>
      </c>
      <c r="Z248" s="19">
        <v>9292611.0099999998</v>
      </c>
      <c r="AA248" s="19">
        <v>7050202.6900000004</v>
      </c>
      <c r="AB248" s="19">
        <v>6086775.0199999996</v>
      </c>
      <c r="AC248" s="19">
        <v>7319911.1799999997</v>
      </c>
      <c r="AD248" s="19">
        <v>6370012.2400000002</v>
      </c>
      <c r="AE248" s="19">
        <v>6865552.9199999999</v>
      </c>
      <c r="AF248" s="19">
        <v>7902305.25</v>
      </c>
      <c r="AG248" s="19">
        <v>5724957.6799999997</v>
      </c>
      <c r="AH248" s="19">
        <v>7534173.0899999999</v>
      </c>
      <c r="AI248" s="19">
        <v>5015970.7</v>
      </c>
      <c r="AJ248" s="19">
        <v>6823475.21</v>
      </c>
      <c r="AK248" s="19">
        <v>7495021.6699999999</v>
      </c>
      <c r="AL248" s="19">
        <v>9068989.9600000009</v>
      </c>
      <c r="AM248" s="19">
        <v>7255438.0899999999</v>
      </c>
      <c r="AN248" s="19">
        <v>8330140.0300000003</v>
      </c>
      <c r="AO248" s="19">
        <v>8990180.6699999999</v>
      </c>
      <c r="AP248" s="19">
        <v>7397633.7999999998</v>
      </c>
      <c r="AQ248" s="19">
        <v>9150815.2599999998</v>
      </c>
      <c r="AR248" s="19">
        <v>7777593.2800000003</v>
      </c>
      <c r="AS248" s="19">
        <v>8755359.1699999999</v>
      </c>
      <c r="AT248" s="19">
        <v>2081781.76</v>
      </c>
      <c r="AU248" s="19">
        <v>2087682.07</v>
      </c>
      <c r="AV248" s="19">
        <v>1708141.38</v>
      </c>
      <c r="AW248" s="19">
        <v>1614474.24</v>
      </c>
      <c r="AX248" s="19">
        <v>1904057.89</v>
      </c>
      <c r="AY248" s="19">
        <v>1741503.57</v>
      </c>
      <c r="AZ248" s="19">
        <v>1810614.21</v>
      </c>
      <c r="BA248" s="19">
        <v>1811356.56</v>
      </c>
      <c r="BB248" s="19">
        <v>1616759.93</v>
      </c>
      <c r="BC248" s="19">
        <v>1447458.47</v>
      </c>
      <c r="BD248" s="19">
        <v>1593072.88</v>
      </c>
      <c r="BE248" s="19">
        <v>2103208.23</v>
      </c>
      <c r="BF248" s="224">
        <v>1920485.51</v>
      </c>
      <c r="BG248" s="224">
        <v>1641187.18</v>
      </c>
    </row>
    <row r="249" spans="1:59" s="17" customFormat="1" ht="11.25" hidden="1" outlineLevel="1" x14ac:dyDescent="0.2">
      <c r="A249" s="28" t="s">
        <v>562</v>
      </c>
      <c r="B249" s="28"/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2916.82</v>
      </c>
      <c r="AZ249" s="19">
        <v>2916.82</v>
      </c>
      <c r="BA249" s="19">
        <v>2916.82</v>
      </c>
      <c r="BB249" s="19">
        <v>2916.82</v>
      </c>
      <c r="BC249" s="19">
        <v>2916.82</v>
      </c>
      <c r="BD249" s="19">
        <v>2916.82</v>
      </c>
      <c r="BE249" s="19">
        <v>2916.82</v>
      </c>
      <c r="BF249" s="224">
        <v>2916.82</v>
      </c>
      <c r="BG249" s="224">
        <v>2916.82</v>
      </c>
    </row>
    <row r="250" spans="1:59" s="17" customFormat="1" ht="11.25" hidden="1" outlineLevel="1" x14ac:dyDescent="0.2">
      <c r="A250" s="28" t="s">
        <v>563</v>
      </c>
      <c r="B250" s="28"/>
      <c r="Y250" s="19">
        <v>3247280.7</v>
      </c>
      <c r="Z250" s="19">
        <v>2719190.95</v>
      </c>
      <c r="AA250" s="19">
        <v>2776065.44</v>
      </c>
      <c r="AB250" s="19">
        <v>2299583.96</v>
      </c>
      <c r="AC250" s="19">
        <v>2393985.2200000002</v>
      </c>
      <c r="AD250" s="19">
        <v>2510875.83</v>
      </c>
      <c r="AE250" s="19">
        <v>2599797.44</v>
      </c>
      <c r="AF250" s="19">
        <v>2682757.44</v>
      </c>
      <c r="AG250" s="19">
        <v>2870233.27</v>
      </c>
      <c r="AH250" s="19">
        <v>3226942.71</v>
      </c>
      <c r="AI250" s="19">
        <v>3194021.73</v>
      </c>
      <c r="AJ250" s="19">
        <v>3095757.76</v>
      </c>
      <c r="AK250" s="19">
        <v>2924230.87</v>
      </c>
      <c r="AL250" s="19">
        <v>2835598.4</v>
      </c>
      <c r="AM250" s="19">
        <v>2854893.76</v>
      </c>
      <c r="AN250" s="19">
        <v>2775837.14</v>
      </c>
      <c r="AO250" s="19">
        <v>2651435.56</v>
      </c>
      <c r="AP250" s="19">
        <v>2730843.31</v>
      </c>
      <c r="AQ250" s="19">
        <v>2676411.36</v>
      </c>
      <c r="AR250" s="19">
        <v>2842040.66</v>
      </c>
      <c r="AS250" s="19">
        <v>2943647.22</v>
      </c>
      <c r="AT250" s="19">
        <v>2864718.6</v>
      </c>
      <c r="AU250" s="19">
        <v>2757496.85</v>
      </c>
      <c r="AV250" s="19">
        <v>3060142.26</v>
      </c>
      <c r="AW250" s="19">
        <v>3195986.21</v>
      </c>
      <c r="AX250" s="19">
        <v>3217545.94</v>
      </c>
      <c r="AY250" s="19">
        <v>3089653</v>
      </c>
      <c r="AZ250" s="19">
        <v>2696946.59</v>
      </c>
      <c r="BA250" s="19">
        <v>2877570.92</v>
      </c>
      <c r="BB250" s="19">
        <v>2866895.07</v>
      </c>
      <c r="BC250" s="19">
        <v>3007656.38</v>
      </c>
      <c r="BD250" s="19">
        <v>2707636.21</v>
      </c>
      <c r="BE250" s="19">
        <v>2635595.7200000002</v>
      </c>
      <c r="BF250" s="224">
        <v>2615671.52</v>
      </c>
      <c r="BG250" s="224">
        <v>2934183.44</v>
      </c>
    </row>
    <row r="251" spans="1:59" s="17" customFormat="1" ht="11.25" hidden="1" outlineLevel="1" x14ac:dyDescent="0.2">
      <c r="A251" s="28" t="s">
        <v>564</v>
      </c>
      <c r="B251" s="28"/>
      <c r="Y251" s="19">
        <v>21207010.780000001</v>
      </c>
      <c r="Z251" s="19">
        <v>22352067.140000001</v>
      </c>
      <c r="AA251" s="19">
        <v>23258635.059999999</v>
      </c>
      <c r="AB251" s="19">
        <v>24190434.399999999</v>
      </c>
      <c r="AC251" s="19">
        <v>25075306.699999999</v>
      </c>
      <c r="AD251" s="19">
        <v>26181038.329999998</v>
      </c>
      <c r="AE251" s="19">
        <v>27157171.84</v>
      </c>
      <c r="AF251" s="19">
        <v>27995946.43</v>
      </c>
      <c r="AG251" s="19">
        <v>28620706.390000001</v>
      </c>
      <c r="AH251" s="19">
        <v>29371603.52</v>
      </c>
      <c r="AI251" s="19">
        <v>30047908.550000001</v>
      </c>
      <c r="AJ251" s="19">
        <v>30682138.420000002</v>
      </c>
      <c r="AK251" s="19">
        <v>31428188.609999999</v>
      </c>
      <c r="AL251" s="19">
        <v>28245766.629999999</v>
      </c>
      <c r="AM251" s="19">
        <v>28777951.5</v>
      </c>
      <c r="AN251" s="19">
        <v>29563799.039999999</v>
      </c>
      <c r="AO251" s="19">
        <v>29972771.02</v>
      </c>
      <c r="AP251" s="19">
        <v>29631673.82</v>
      </c>
      <c r="AQ251" s="19">
        <v>30019659.850000001</v>
      </c>
      <c r="AR251" s="19">
        <v>30693734.550000001</v>
      </c>
      <c r="AS251" s="19">
        <v>31136205.07</v>
      </c>
      <c r="AT251" s="19">
        <v>31467934.52</v>
      </c>
      <c r="AU251" s="19">
        <v>31729662.02</v>
      </c>
      <c r="AV251" s="19">
        <v>32384048.379999999</v>
      </c>
      <c r="AW251" s="19">
        <v>33065169.710000001</v>
      </c>
      <c r="AX251" s="19">
        <v>33658299.93</v>
      </c>
      <c r="AY251" s="19">
        <v>34576798.710000001</v>
      </c>
      <c r="AZ251" s="19">
        <v>34172970.210000001</v>
      </c>
      <c r="BA251" s="19">
        <v>34368202.600000001</v>
      </c>
      <c r="BB251" s="19">
        <v>35141561.670000002</v>
      </c>
      <c r="BC251" s="19">
        <v>35811492.020000003</v>
      </c>
      <c r="BD251" s="19">
        <v>37175241.039999999</v>
      </c>
      <c r="BE251" s="19">
        <v>37981965.93</v>
      </c>
      <c r="BF251" s="224">
        <v>39423906.710000001</v>
      </c>
      <c r="BG251" s="224">
        <v>39900550.159999996</v>
      </c>
    </row>
    <row r="252" spans="1:59" s="17" customFormat="1" ht="11.25" hidden="1" outlineLevel="1" x14ac:dyDescent="0.2">
      <c r="A252" s="28" t="s">
        <v>565</v>
      </c>
      <c r="B252" s="28"/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0</v>
      </c>
      <c r="BF252" s="224">
        <v>0</v>
      </c>
      <c r="BG252" s="224">
        <v>0</v>
      </c>
    </row>
    <row r="253" spans="1:59" s="17" customFormat="1" ht="12.75" hidden="1" outlineLevel="1" x14ac:dyDescent="0.2">
      <c r="A253" s="68" t="s">
        <v>92</v>
      </c>
      <c r="B253" s="68"/>
      <c r="BF253" s="218"/>
      <c r="BG253" s="218"/>
    </row>
    <row r="254" spans="1:59" s="17" customFormat="1" ht="11.25" hidden="1" outlineLevel="1" x14ac:dyDescent="0.2">
      <c r="A254" s="36" t="s">
        <v>566</v>
      </c>
      <c r="B254" s="36"/>
      <c r="Y254" s="17">
        <v>215533</v>
      </c>
      <c r="Z254" s="17">
        <v>226188</v>
      </c>
      <c r="AA254" s="17">
        <v>231606</v>
      </c>
      <c r="AB254" s="17">
        <v>235300</v>
      </c>
      <c r="AC254" s="17">
        <v>238280</v>
      </c>
      <c r="AD254" s="17">
        <v>242426</v>
      </c>
      <c r="AE254" s="17">
        <v>245968</v>
      </c>
      <c r="AF254" s="17">
        <v>248443</v>
      </c>
      <c r="AG254" s="17">
        <v>251765</v>
      </c>
      <c r="AH254" s="17">
        <v>255748</v>
      </c>
      <c r="AI254" s="17">
        <v>261698</v>
      </c>
      <c r="AJ254" s="17">
        <v>266320</v>
      </c>
      <c r="AK254" s="17">
        <v>269934</v>
      </c>
      <c r="AL254" s="17">
        <v>272836</v>
      </c>
      <c r="AM254" s="17">
        <v>276851</v>
      </c>
      <c r="AN254" s="17">
        <v>280738</v>
      </c>
      <c r="AO254" s="17">
        <v>283938</v>
      </c>
      <c r="AP254" s="17">
        <v>288737</v>
      </c>
      <c r="AQ254" s="17">
        <v>291334</v>
      </c>
      <c r="AR254" s="17">
        <v>294566</v>
      </c>
      <c r="AS254" s="17">
        <v>297373</v>
      </c>
      <c r="AT254" s="17">
        <v>301664</v>
      </c>
      <c r="AU254" s="17">
        <v>307007</v>
      </c>
      <c r="AV254" s="17">
        <v>311028</v>
      </c>
      <c r="AW254" s="17">
        <v>314854</v>
      </c>
      <c r="AX254" s="17">
        <v>318050</v>
      </c>
      <c r="AY254" s="17">
        <v>319689</v>
      </c>
      <c r="AZ254" s="17">
        <v>322872</v>
      </c>
      <c r="BA254" s="17">
        <v>328821</v>
      </c>
      <c r="BB254" s="17">
        <v>333308</v>
      </c>
      <c r="BC254" s="17">
        <v>336398</v>
      </c>
      <c r="BD254" s="17">
        <v>339138</v>
      </c>
      <c r="BE254" s="17">
        <v>342273</v>
      </c>
      <c r="BF254" s="218">
        <v>346123</v>
      </c>
      <c r="BG254" s="218">
        <v>351002</v>
      </c>
    </row>
    <row r="255" spans="1:59" s="17" customFormat="1" ht="11.25" hidden="1" outlineLevel="1" x14ac:dyDescent="0.2">
      <c r="A255" s="36" t="s">
        <v>567</v>
      </c>
      <c r="B255" s="36"/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218">
        <v>0</v>
      </c>
      <c r="BG255" s="218">
        <v>0</v>
      </c>
    </row>
    <row r="256" spans="1:59" s="17" customFormat="1" ht="11.25" hidden="1" outlineLevel="1" x14ac:dyDescent="0.2">
      <c r="A256" s="36" t="s">
        <v>568</v>
      </c>
      <c r="B256" s="36"/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218">
        <v>0</v>
      </c>
      <c r="BG256" s="218">
        <v>0</v>
      </c>
    </row>
    <row r="257" spans="1:59" s="17" customFormat="1" ht="11.25" hidden="1" outlineLevel="1" x14ac:dyDescent="0.2">
      <c r="A257" s="36" t="s">
        <v>569</v>
      </c>
      <c r="B257" s="36"/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218">
        <v>0</v>
      </c>
      <c r="BG257" s="218">
        <v>0</v>
      </c>
    </row>
    <row r="258" spans="1:59" s="17" customFormat="1" ht="11.25" hidden="1" outlineLevel="1" x14ac:dyDescent="0.2">
      <c r="A258" s="36" t="s">
        <v>570</v>
      </c>
      <c r="B258" s="36"/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218">
        <v>0</v>
      </c>
      <c r="BG258" s="218">
        <v>0</v>
      </c>
    </row>
    <row r="259" spans="1:59" s="17" customFormat="1" ht="11.25" hidden="1" outlineLevel="1" x14ac:dyDescent="0.2">
      <c r="A259" s="36" t="s">
        <v>571</v>
      </c>
      <c r="B259" s="36"/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Q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0</v>
      </c>
      <c r="BF259" s="218">
        <v>0</v>
      </c>
      <c r="BG259" s="218">
        <v>0</v>
      </c>
    </row>
    <row r="260" spans="1:59" s="17" customFormat="1" ht="11.25" hidden="1" outlineLevel="1" x14ac:dyDescent="0.2">
      <c r="A260" s="28" t="s">
        <v>722</v>
      </c>
      <c r="B260" s="28"/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218">
        <v>0</v>
      </c>
      <c r="BG260" s="218">
        <v>0</v>
      </c>
    </row>
    <row r="261" spans="1:59" s="17" customFormat="1" ht="11.25" hidden="1" outlineLevel="1" x14ac:dyDescent="0.2">
      <c r="A261" s="36" t="s">
        <v>572</v>
      </c>
      <c r="B261" s="36"/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218">
        <v>0</v>
      </c>
      <c r="BG261" s="218">
        <v>0</v>
      </c>
    </row>
    <row r="262" spans="1:59" s="17" customFormat="1" ht="11.25" hidden="1" outlineLevel="1" x14ac:dyDescent="0.2">
      <c r="A262" s="36" t="s">
        <v>573</v>
      </c>
      <c r="B262" s="36"/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218">
        <v>0</v>
      </c>
      <c r="BG262" s="218">
        <v>0</v>
      </c>
    </row>
    <row r="263" spans="1:59" s="17" customFormat="1" ht="11.25" hidden="1" outlineLevel="1" x14ac:dyDescent="0.2">
      <c r="A263" s="36" t="s">
        <v>574</v>
      </c>
      <c r="B263" s="36"/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Q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>
        <v>11</v>
      </c>
      <c r="BA263" s="17">
        <v>0</v>
      </c>
      <c r="BB263" s="17">
        <v>0</v>
      </c>
      <c r="BC263" s="17">
        <v>0</v>
      </c>
      <c r="BD263" s="17">
        <v>0</v>
      </c>
      <c r="BE263" s="17">
        <v>0</v>
      </c>
      <c r="BF263" s="218">
        <v>0</v>
      </c>
      <c r="BG263" s="218">
        <v>0</v>
      </c>
    </row>
    <row r="264" spans="1:59" s="17" customFormat="1" ht="11.25" hidden="1" outlineLevel="1" x14ac:dyDescent="0.2">
      <c r="A264" s="36" t="s">
        <v>575</v>
      </c>
      <c r="B264" s="36"/>
      <c r="Y264" s="17">
        <v>1</v>
      </c>
      <c r="Z264" s="17">
        <v>0</v>
      </c>
      <c r="AA264" s="17">
        <v>0</v>
      </c>
      <c r="AB264" s="17">
        <v>1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1</v>
      </c>
      <c r="AI264" s="17">
        <v>1</v>
      </c>
      <c r="AJ264" s="17">
        <v>1</v>
      </c>
      <c r="AK264" s="17">
        <v>1</v>
      </c>
      <c r="AL264" s="17">
        <v>1</v>
      </c>
      <c r="AM264" s="17">
        <v>1</v>
      </c>
      <c r="AN264" s="17">
        <v>1</v>
      </c>
      <c r="AO264" s="17">
        <v>1</v>
      </c>
      <c r="AP264" s="17">
        <v>1</v>
      </c>
      <c r="AQ264" s="17">
        <v>1</v>
      </c>
      <c r="AR264" s="17">
        <v>1</v>
      </c>
      <c r="AS264" s="17">
        <v>1</v>
      </c>
      <c r="AT264" s="17">
        <v>2</v>
      </c>
      <c r="AU264" s="17">
        <v>2</v>
      </c>
      <c r="AV264" s="17">
        <v>1</v>
      </c>
      <c r="AW264" s="17">
        <v>1</v>
      </c>
      <c r="AX264" s="17">
        <v>1</v>
      </c>
      <c r="AY264" s="17">
        <v>2</v>
      </c>
      <c r="AZ264" s="17">
        <v>2</v>
      </c>
      <c r="BA264" s="17">
        <v>1</v>
      </c>
      <c r="BB264" s="17">
        <v>1</v>
      </c>
      <c r="BC264" s="17">
        <v>1</v>
      </c>
      <c r="BD264" s="17">
        <v>1</v>
      </c>
      <c r="BE264" s="17">
        <v>1</v>
      </c>
      <c r="BF264" s="218">
        <v>3</v>
      </c>
      <c r="BG264" s="218">
        <v>3</v>
      </c>
    </row>
    <row r="265" spans="1:59" s="17" customFormat="1" ht="11.25" hidden="1" outlineLevel="1" x14ac:dyDescent="0.2">
      <c r="A265" s="36" t="s">
        <v>576</v>
      </c>
      <c r="B265" s="36"/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1</v>
      </c>
      <c r="BF265" s="218">
        <v>1</v>
      </c>
      <c r="BG265" s="218">
        <v>2</v>
      </c>
    </row>
    <row r="266" spans="1:59" s="17" customFormat="1" ht="11.25" hidden="1" outlineLevel="1" x14ac:dyDescent="0.2">
      <c r="A266" s="36" t="s">
        <v>577</v>
      </c>
      <c r="B266" s="36"/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1</v>
      </c>
      <c r="AI266" s="17">
        <v>1</v>
      </c>
      <c r="AJ266" s="17">
        <v>1</v>
      </c>
      <c r="AK266" s="17">
        <v>1</v>
      </c>
      <c r="AL266" s="17">
        <v>1</v>
      </c>
      <c r="AM266" s="17">
        <v>1</v>
      </c>
      <c r="AN266" s="17">
        <v>1</v>
      </c>
      <c r="AO266" s="17">
        <v>1</v>
      </c>
      <c r="AP266" s="17">
        <v>1</v>
      </c>
      <c r="AQ266" s="17">
        <v>1</v>
      </c>
      <c r="AR266" s="17">
        <v>1</v>
      </c>
      <c r="AS266" s="17">
        <v>1</v>
      </c>
      <c r="AT266" s="17">
        <v>1</v>
      </c>
      <c r="AU266" s="17">
        <v>1</v>
      </c>
      <c r="AV266" s="17">
        <v>1</v>
      </c>
      <c r="AW266" s="17">
        <v>1</v>
      </c>
      <c r="AX266" s="17">
        <v>1</v>
      </c>
      <c r="AY266" s="17">
        <v>1</v>
      </c>
      <c r="AZ266" s="17">
        <v>1</v>
      </c>
      <c r="BA266" s="17">
        <v>1</v>
      </c>
      <c r="BB266" s="17">
        <v>1</v>
      </c>
      <c r="BC266" s="17">
        <v>1</v>
      </c>
      <c r="BD266" s="17">
        <v>294</v>
      </c>
      <c r="BE266" s="17">
        <v>402</v>
      </c>
      <c r="BF266" s="218">
        <v>384</v>
      </c>
      <c r="BG266" s="218">
        <v>376</v>
      </c>
    </row>
    <row r="267" spans="1:59" s="17" customFormat="1" ht="11.25" hidden="1" outlineLevel="1" x14ac:dyDescent="0.2">
      <c r="A267" s="36" t="s">
        <v>578</v>
      </c>
      <c r="B267" s="36"/>
      <c r="Y267" s="17">
        <v>0</v>
      </c>
      <c r="Z267" s="17">
        <v>2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1</v>
      </c>
      <c r="AI267" s="17">
        <v>1</v>
      </c>
      <c r="AJ267" s="17">
        <v>1</v>
      </c>
      <c r="AK267" s="17">
        <v>1</v>
      </c>
      <c r="AL267" s="17">
        <v>1</v>
      </c>
      <c r="AM267" s="17">
        <v>1</v>
      </c>
      <c r="AN267" s="17">
        <v>1</v>
      </c>
      <c r="AO267" s="17">
        <v>1</v>
      </c>
      <c r="AP267" s="17">
        <v>1</v>
      </c>
      <c r="AQ267" s="17">
        <v>1</v>
      </c>
      <c r="AR267" s="17">
        <v>1</v>
      </c>
      <c r="AS267" s="17">
        <v>1</v>
      </c>
      <c r="AT267" s="17">
        <v>1</v>
      </c>
      <c r="AU267" s="17">
        <v>3</v>
      </c>
      <c r="AV267" s="17">
        <v>3</v>
      </c>
      <c r="AW267" s="17">
        <v>3</v>
      </c>
      <c r="AX267" s="17">
        <v>3</v>
      </c>
      <c r="AY267" s="17">
        <v>5</v>
      </c>
      <c r="AZ267" s="17">
        <v>5</v>
      </c>
      <c r="BA267" s="17">
        <v>5</v>
      </c>
      <c r="BB267" s="17">
        <v>5</v>
      </c>
      <c r="BC267" s="17">
        <v>5</v>
      </c>
      <c r="BD267" s="17">
        <v>5</v>
      </c>
      <c r="BE267" s="17">
        <v>5</v>
      </c>
      <c r="BF267" s="218">
        <v>5</v>
      </c>
      <c r="BG267" s="218">
        <v>5</v>
      </c>
    </row>
    <row r="268" spans="1:59" s="17" customFormat="1" ht="11.25" hidden="1" outlineLevel="1" x14ac:dyDescent="0.2">
      <c r="A268" s="36" t="s">
        <v>579</v>
      </c>
      <c r="B268" s="36"/>
      <c r="Y268" s="17">
        <v>8748</v>
      </c>
      <c r="Z268" s="17">
        <v>9586</v>
      </c>
      <c r="AA268" s="17">
        <v>9630</v>
      </c>
      <c r="AB268" s="17">
        <v>9640</v>
      </c>
      <c r="AC268" s="17">
        <v>9566</v>
      </c>
      <c r="AD268" s="17">
        <v>9552</v>
      </c>
      <c r="AE268" s="17">
        <v>9445</v>
      </c>
      <c r="AF268" s="17">
        <v>9372</v>
      </c>
      <c r="AG268" s="17">
        <v>9394</v>
      </c>
      <c r="AH268" s="17">
        <v>9296</v>
      </c>
      <c r="AI268" s="17">
        <v>9338</v>
      </c>
      <c r="AJ268" s="17">
        <v>9240</v>
      </c>
      <c r="AK268" s="17">
        <v>9185</v>
      </c>
      <c r="AL268" s="17">
        <v>9128</v>
      </c>
      <c r="AM268" s="17">
        <v>9156</v>
      </c>
      <c r="AN268" s="17">
        <v>9099</v>
      </c>
      <c r="AO268" s="17">
        <v>9068</v>
      </c>
      <c r="AP268" s="17">
        <v>9096</v>
      </c>
      <c r="AQ268" s="17">
        <v>9008</v>
      </c>
      <c r="AR268" s="17">
        <v>9049</v>
      </c>
      <c r="AS268" s="17">
        <v>8991</v>
      </c>
      <c r="AT268" s="17">
        <v>9147</v>
      </c>
      <c r="AU268" s="17">
        <v>9114</v>
      </c>
      <c r="AV268" s="17">
        <v>9100</v>
      </c>
      <c r="AW268" s="17">
        <v>9080</v>
      </c>
      <c r="AX268" s="17">
        <v>9043</v>
      </c>
      <c r="AY268" s="17">
        <v>9117</v>
      </c>
      <c r="AZ268" s="17">
        <v>9075</v>
      </c>
      <c r="BA268" s="17">
        <v>9053</v>
      </c>
      <c r="BB268" s="17">
        <v>9023</v>
      </c>
      <c r="BC268" s="17">
        <v>9005</v>
      </c>
      <c r="BD268" s="17">
        <v>8955</v>
      </c>
      <c r="BE268" s="17">
        <v>8923</v>
      </c>
      <c r="BF268" s="218">
        <v>8895</v>
      </c>
      <c r="BG268" s="218">
        <v>8865</v>
      </c>
    </row>
    <row r="269" spans="1:59" s="17" customFormat="1" ht="11.25" hidden="1" outlineLevel="1" x14ac:dyDescent="0.2">
      <c r="A269" s="36" t="s">
        <v>580</v>
      </c>
      <c r="B269" s="36"/>
      <c r="Y269" s="17">
        <v>77</v>
      </c>
      <c r="Z269" s="17">
        <v>78</v>
      </c>
      <c r="AA269" s="17">
        <v>77</v>
      </c>
      <c r="AB269" s="17">
        <v>78</v>
      </c>
      <c r="AC269" s="17">
        <v>76</v>
      </c>
      <c r="AD269" s="17">
        <v>78</v>
      </c>
      <c r="AE269" s="17">
        <v>78</v>
      </c>
      <c r="AF269" s="17">
        <v>76</v>
      </c>
      <c r="AG269" s="17">
        <v>76</v>
      </c>
      <c r="AH269" s="17">
        <v>78</v>
      </c>
      <c r="AI269" s="17">
        <v>77</v>
      </c>
      <c r="AJ269" s="17">
        <v>76</v>
      </c>
      <c r="AK269" s="17">
        <v>78</v>
      </c>
      <c r="AL269" s="17">
        <v>78</v>
      </c>
      <c r="AM269" s="17">
        <v>78</v>
      </c>
      <c r="AN269" s="17">
        <v>77</v>
      </c>
      <c r="AO269" s="17">
        <v>77</v>
      </c>
      <c r="AP269" s="17">
        <v>78</v>
      </c>
      <c r="AQ269" s="17">
        <v>78</v>
      </c>
      <c r="AR269" s="17">
        <v>78</v>
      </c>
      <c r="AS269" s="17">
        <v>78</v>
      </c>
      <c r="AT269" s="17">
        <v>78</v>
      </c>
      <c r="AU269" s="17">
        <v>78</v>
      </c>
      <c r="AV269" s="17">
        <v>78</v>
      </c>
      <c r="AW269" s="17">
        <v>78</v>
      </c>
      <c r="AX269" s="17">
        <v>78</v>
      </c>
      <c r="AY269" s="17">
        <v>78</v>
      </c>
      <c r="AZ269" s="17">
        <v>78</v>
      </c>
      <c r="BA269" s="17">
        <v>78</v>
      </c>
      <c r="BB269" s="17">
        <v>77</v>
      </c>
      <c r="BC269" s="17">
        <v>77</v>
      </c>
      <c r="BD269" s="17">
        <v>77</v>
      </c>
      <c r="BE269" s="17">
        <v>77</v>
      </c>
      <c r="BF269" s="218">
        <v>77</v>
      </c>
      <c r="BG269" s="218">
        <v>77</v>
      </c>
    </row>
    <row r="270" spans="1:59" s="17" customFormat="1" ht="11.25" hidden="1" outlineLevel="1" x14ac:dyDescent="0.2">
      <c r="A270" s="36" t="s">
        <v>581</v>
      </c>
      <c r="B270" s="36"/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1</v>
      </c>
      <c r="AT270" s="17">
        <v>1</v>
      </c>
      <c r="AU270" s="17">
        <v>1</v>
      </c>
      <c r="AV270" s="17">
        <v>1</v>
      </c>
      <c r="AW270" s="17">
        <v>1</v>
      </c>
      <c r="AX270" s="17">
        <v>1</v>
      </c>
      <c r="AY270" s="17">
        <v>1</v>
      </c>
      <c r="AZ270" s="17">
        <v>1</v>
      </c>
      <c r="BA270" s="17">
        <v>1</v>
      </c>
      <c r="BB270" s="17">
        <v>1</v>
      </c>
      <c r="BC270" s="17">
        <v>1</v>
      </c>
      <c r="BD270" s="17">
        <v>1</v>
      </c>
      <c r="BE270" s="17">
        <v>1</v>
      </c>
      <c r="BF270" s="218">
        <v>3</v>
      </c>
      <c r="BG270" s="218">
        <v>4</v>
      </c>
    </row>
    <row r="271" spans="1:59" s="17" customFormat="1" ht="11.25" hidden="1" outlineLevel="1" x14ac:dyDescent="0.2">
      <c r="A271" s="36" t="s">
        <v>582</v>
      </c>
      <c r="B271" s="36"/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218">
        <v>0</v>
      </c>
      <c r="BG271" s="218">
        <v>0</v>
      </c>
    </row>
    <row r="272" spans="1:59" s="17" customFormat="1" ht="11.25" hidden="1" outlineLevel="1" x14ac:dyDescent="0.2">
      <c r="A272" s="36" t="s">
        <v>583</v>
      </c>
      <c r="B272" s="36"/>
      <c r="Y272" s="17">
        <v>12616</v>
      </c>
      <c r="Z272" s="17">
        <v>13029</v>
      </c>
      <c r="AA272" s="17">
        <v>13033</v>
      </c>
      <c r="AB272" s="17">
        <v>13012</v>
      </c>
      <c r="AC272" s="17">
        <v>12986</v>
      </c>
      <c r="AD272" s="17">
        <v>12958</v>
      </c>
      <c r="AE272" s="17">
        <v>12905</v>
      </c>
      <c r="AF272" s="17">
        <v>12848</v>
      </c>
      <c r="AG272" s="17">
        <v>12843</v>
      </c>
      <c r="AH272" s="17">
        <v>12807</v>
      </c>
      <c r="AI272" s="17">
        <v>12808</v>
      </c>
      <c r="AJ272" s="17">
        <v>12759</v>
      </c>
      <c r="AK272" s="17">
        <v>12733</v>
      </c>
      <c r="AL272" s="17">
        <v>12714</v>
      </c>
      <c r="AM272" s="17">
        <v>12708</v>
      </c>
      <c r="AN272" s="17">
        <v>12702</v>
      </c>
      <c r="AO272" s="17">
        <v>12692</v>
      </c>
      <c r="AP272" s="17">
        <v>12702</v>
      </c>
      <c r="AQ272" s="17">
        <v>12681</v>
      </c>
      <c r="AR272" s="17">
        <v>12681</v>
      </c>
      <c r="AS272" s="17">
        <v>12690</v>
      </c>
      <c r="AT272" s="17">
        <v>12726</v>
      </c>
      <c r="AU272" s="17">
        <v>12721</v>
      </c>
      <c r="AV272" s="17">
        <v>12714</v>
      </c>
      <c r="AW272" s="17">
        <v>12720</v>
      </c>
      <c r="AX272" s="17">
        <v>12722</v>
      </c>
      <c r="AY272" s="17">
        <v>12877</v>
      </c>
      <c r="AZ272" s="17">
        <v>12860</v>
      </c>
      <c r="BA272" s="17">
        <v>12855</v>
      </c>
      <c r="BB272" s="17">
        <v>12849</v>
      </c>
      <c r="BC272" s="17">
        <v>12842</v>
      </c>
      <c r="BD272" s="17">
        <v>12835</v>
      </c>
      <c r="BE272" s="17">
        <v>12832</v>
      </c>
      <c r="BF272" s="218">
        <v>12832</v>
      </c>
      <c r="BG272" s="218">
        <v>12828</v>
      </c>
    </row>
    <row r="273" spans="1:59" s="17" customFormat="1" ht="11.25" hidden="1" outlineLevel="1" x14ac:dyDescent="0.2">
      <c r="A273" s="36" t="s">
        <v>584</v>
      </c>
      <c r="B273" s="36"/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941</v>
      </c>
      <c r="AU273" s="17">
        <v>2</v>
      </c>
      <c r="AV273" s="17">
        <v>2</v>
      </c>
      <c r="AW273" s="17">
        <v>2</v>
      </c>
      <c r="AX273" s="17">
        <v>2</v>
      </c>
      <c r="AY273" s="17">
        <v>2</v>
      </c>
      <c r="AZ273" s="17">
        <v>2</v>
      </c>
      <c r="BA273" s="17">
        <v>2</v>
      </c>
      <c r="BB273" s="17">
        <v>2</v>
      </c>
      <c r="BC273" s="17">
        <v>2</v>
      </c>
      <c r="BD273" s="17">
        <v>2</v>
      </c>
      <c r="BE273" s="17">
        <v>2</v>
      </c>
      <c r="BF273" s="218">
        <v>2</v>
      </c>
      <c r="BG273" s="218">
        <v>2</v>
      </c>
    </row>
    <row r="274" spans="1:59" s="17" customFormat="1" ht="11.25" hidden="1" outlineLevel="1" x14ac:dyDescent="0.2">
      <c r="A274" s="36" t="s">
        <v>585</v>
      </c>
      <c r="B274" s="36"/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7">
        <v>0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218">
        <v>0</v>
      </c>
      <c r="BG274" s="218">
        <v>0</v>
      </c>
    </row>
    <row r="275" spans="1:59" s="17" customFormat="1" ht="11.25" hidden="1" outlineLevel="1" x14ac:dyDescent="0.2">
      <c r="A275" s="36" t="s">
        <v>586</v>
      </c>
      <c r="B275" s="36"/>
      <c r="Y275" s="17">
        <v>0</v>
      </c>
      <c r="Z275" s="17">
        <v>6</v>
      </c>
      <c r="AA275" s="17">
        <v>11</v>
      </c>
      <c r="AB275" s="17">
        <v>114</v>
      </c>
      <c r="AC275" s="17">
        <v>132</v>
      </c>
      <c r="AD275" s="17">
        <v>134</v>
      </c>
      <c r="AE275" s="17">
        <v>164</v>
      </c>
      <c r="AF275" s="17">
        <v>170</v>
      </c>
      <c r="AG275" s="17">
        <v>206</v>
      </c>
      <c r="AH275" s="17">
        <v>202</v>
      </c>
      <c r="AI275" s="17">
        <v>243</v>
      </c>
      <c r="AJ275" s="17">
        <v>236</v>
      </c>
      <c r="AK275" s="17">
        <v>238</v>
      </c>
      <c r="AL275" s="17">
        <v>237</v>
      </c>
      <c r="AM275" s="17">
        <v>240</v>
      </c>
      <c r="AN275" s="17">
        <v>243</v>
      </c>
      <c r="AO275" s="17">
        <v>243</v>
      </c>
      <c r="AP275" s="17">
        <v>252</v>
      </c>
      <c r="AQ275" s="17">
        <v>242</v>
      </c>
      <c r="AR275" s="17">
        <v>246</v>
      </c>
      <c r="AS275" s="17">
        <v>262</v>
      </c>
      <c r="AT275" s="17">
        <v>272</v>
      </c>
      <c r="AU275" s="17">
        <v>266</v>
      </c>
      <c r="AV275" s="17">
        <v>272</v>
      </c>
      <c r="AW275" s="17">
        <v>274</v>
      </c>
      <c r="AX275" s="17">
        <v>275</v>
      </c>
      <c r="AY275" s="17">
        <v>303</v>
      </c>
      <c r="AZ275" s="17">
        <v>308</v>
      </c>
      <c r="BA275" s="17">
        <v>316</v>
      </c>
      <c r="BB275" s="17">
        <v>328</v>
      </c>
      <c r="BC275" s="17">
        <v>324</v>
      </c>
      <c r="BD275" s="17">
        <v>330</v>
      </c>
      <c r="BE275" s="17">
        <v>325</v>
      </c>
      <c r="BF275" s="218">
        <v>307</v>
      </c>
      <c r="BG275" s="218">
        <v>312</v>
      </c>
    </row>
    <row r="276" spans="1:59" s="17" customFormat="1" ht="11.25" hidden="1" outlineLevel="1" x14ac:dyDescent="0.2">
      <c r="A276" s="36" t="s">
        <v>587</v>
      </c>
      <c r="B276" s="36"/>
      <c r="Y276" s="17">
        <v>0</v>
      </c>
      <c r="Z276" s="17">
        <v>2</v>
      </c>
      <c r="AA276" s="17">
        <v>2</v>
      </c>
      <c r="AB276" s="17">
        <v>2</v>
      </c>
      <c r="AC276" s="17">
        <v>7</v>
      </c>
      <c r="AD276" s="17">
        <v>23</v>
      </c>
      <c r="AE276" s="17">
        <v>47</v>
      </c>
      <c r="AF276" s="17">
        <v>52</v>
      </c>
      <c r="AG276" s="17">
        <v>67</v>
      </c>
      <c r="AH276" s="17">
        <v>74</v>
      </c>
      <c r="AI276" s="17">
        <v>95</v>
      </c>
      <c r="AJ276" s="17">
        <v>119</v>
      </c>
      <c r="AK276" s="17">
        <v>139</v>
      </c>
      <c r="AL276" s="17">
        <v>166</v>
      </c>
      <c r="AM276" s="17">
        <v>183</v>
      </c>
      <c r="AN276" s="17">
        <v>193</v>
      </c>
      <c r="AO276" s="17">
        <v>203</v>
      </c>
      <c r="AP276" s="17">
        <v>383</v>
      </c>
      <c r="AQ276" s="17">
        <v>520</v>
      </c>
      <c r="AR276" s="17">
        <v>551</v>
      </c>
      <c r="AS276" s="17">
        <v>576</v>
      </c>
      <c r="AT276" s="17">
        <v>597</v>
      </c>
      <c r="AU276" s="17">
        <v>638</v>
      </c>
      <c r="AV276" s="17">
        <v>659</v>
      </c>
      <c r="AW276" s="17">
        <v>689</v>
      </c>
      <c r="AX276" s="17">
        <v>716</v>
      </c>
      <c r="AY276" s="17">
        <v>749</v>
      </c>
      <c r="AZ276" s="17">
        <v>766</v>
      </c>
      <c r="BA276" s="17">
        <v>791</v>
      </c>
      <c r="BB276" s="17">
        <v>810</v>
      </c>
      <c r="BC276" s="17">
        <v>818</v>
      </c>
      <c r="BD276" s="17">
        <v>842</v>
      </c>
      <c r="BE276" s="17">
        <v>851</v>
      </c>
      <c r="BF276" s="218">
        <v>869</v>
      </c>
      <c r="BG276" s="218">
        <v>914</v>
      </c>
    </row>
    <row r="277" spans="1:59" s="17" customFormat="1" ht="11.25" hidden="1" outlineLevel="1" x14ac:dyDescent="0.2">
      <c r="A277" s="36" t="s">
        <v>588</v>
      </c>
      <c r="B277" s="36"/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1</v>
      </c>
      <c r="AF277" s="17">
        <v>1</v>
      </c>
      <c r="AG277" s="17">
        <v>1</v>
      </c>
      <c r="AH277" s="17">
        <v>5</v>
      </c>
      <c r="AI277" s="17">
        <v>6</v>
      </c>
      <c r="AJ277" s="17">
        <v>6</v>
      </c>
      <c r="AK277" s="17">
        <v>6</v>
      </c>
      <c r="AL277" s="17">
        <v>6</v>
      </c>
      <c r="AM277" s="17">
        <v>6</v>
      </c>
      <c r="AN277" s="17">
        <v>6</v>
      </c>
      <c r="AO277" s="17">
        <v>6</v>
      </c>
      <c r="AP277" s="17">
        <v>6</v>
      </c>
      <c r="AQ277" s="17">
        <v>6</v>
      </c>
      <c r="AR277" s="17">
        <v>6</v>
      </c>
      <c r="AS277" s="17">
        <v>6</v>
      </c>
      <c r="AT277" s="17">
        <v>6</v>
      </c>
      <c r="AU277" s="17">
        <v>6</v>
      </c>
      <c r="AV277" s="17">
        <v>6</v>
      </c>
      <c r="AW277" s="17">
        <v>6</v>
      </c>
      <c r="AX277" s="17">
        <v>6</v>
      </c>
      <c r="AY277" s="17">
        <v>6</v>
      </c>
      <c r="AZ277" s="17">
        <v>6</v>
      </c>
      <c r="BA277" s="17">
        <v>6</v>
      </c>
      <c r="BB277" s="17">
        <v>6</v>
      </c>
      <c r="BC277" s="17">
        <v>6</v>
      </c>
      <c r="BD277" s="17">
        <v>6</v>
      </c>
      <c r="BE277" s="17">
        <v>6</v>
      </c>
      <c r="BF277" s="218">
        <v>6</v>
      </c>
      <c r="BG277" s="218">
        <v>6</v>
      </c>
    </row>
    <row r="278" spans="1:59" s="17" customFormat="1" ht="11.25" hidden="1" outlineLevel="1" x14ac:dyDescent="0.2">
      <c r="A278" s="36" t="s">
        <v>589</v>
      </c>
      <c r="B278" s="36"/>
      <c r="Y278" s="17">
        <v>2751</v>
      </c>
      <c r="Z278" s="17">
        <v>2753</v>
      </c>
      <c r="AA278" s="17">
        <v>2753</v>
      </c>
      <c r="AB278" s="17">
        <v>2754</v>
      </c>
      <c r="AC278" s="17">
        <v>2754</v>
      </c>
      <c r="AD278" s="17">
        <v>2754</v>
      </c>
      <c r="AE278" s="17">
        <v>2754</v>
      </c>
      <c r="AF278" s="17">
        <v>2754</v>
      </c>
      <c r="AG278" s="17">
        <v>2754</v>
      </c>
      <c r="AH278" s="17">
        <v>2754</v>
      </c>
      <c r="AI278" s="17">
        <v>2756</v>
      </c>
      <c r="AJ278" s="17">
        <v>2755</v>
      </c>
      <c r="AK278" s="17">
        <v>2755</v>
      </c>
      <c r="AL278" s="17">
        <v>2755</v>
      </c>
      <c r="AM278" s="17">
        <v>2755</v>
      </c>
      <c r="AN278" s="17">
        <v>2755</v>
      </c>
      <c r="AO278" s="17">
        <v>2755</v>
      </c>
      <c r="AP278" s="17">
        <v>2756</v>
      </c>
      <c r="AQ278" s="17">
        <v>2756</v>
      </c>
      <c r="AR278" s="17">
        <v>2756</v>
      </c>
      <c r="AS278" s="17">
        <v>2756</v>
      </c>
      <c r="AT278" s="17">
        <v>2756</v>
      </c>
      <c r="AU278" s="17">
        <v>2756</v>
      </c>
      <c r="AV278" s="17">
        <v>2756</v>
      </c>
      <c r="AW278" s="17">
        <v>2756</v>
      </c>
      <c r="AX278" s="17">
        <v>2756</v>
      </c>
      <c r="AY278" s="17">
        <v>2758</v>
      </c>
      <c r="AZ278" s="17">
        <v>2758</v>
      </c>
      <c r="BA278" s="17">
        <v>2758</v>
      </c>
      <c r="BB278" s="17">
        <v>2758</v>
      </c>
      <c r="BC278" s="17">
        <v>2758</v>
      </c>
      <c r="BD278" s="17">
        <v>2758</v>
      </c>
      <c r="BE278" s="17">
        <v>2758</v>
      </c>
      <c r="BF278" s="218">
        <v>2758</v>
      </c>
      <c r="BG278" s="218">
        <v>2758</v>
      </c>
    </row>
    <row r="279" spans="1:59" s="17" customFormat="1" ht="11.25" hidden="1" outlineLevel="1" x14ac:dyDescent="0.2">
      <c r="A279" s="36" t="s">
        <v>590</v>
      </c>
      <c r="B279" s="36"/>
      <c r="Y279" s="17">
        <v>1</v>
      </c>
      <c r="Z279" s="17">
        <v>1</v>
      </c>
      <c r="AA279" s="17">
        <v>1</v>
      </c>
      <c r="AB279" s="17">
        <v>2</v>
      </c>
      <c r="AC279" s="17">
        <v>3</v>
      </c>
      <c r="AD279" s="17">
        <v>5</v>
      </c>
      <c r="AE279" s="17">
        <v>4</v>
      </c>
      <c r="AF279" s="17">
        <v>6</v>
      </c>
      <c r="AG279" s="17">
        <v>5</v>
      </c>
      <c r="AH279" s="17">
        <v>5</v>
      </c>
      <c r="AI279" s="17">
        <v>5</v>
      </c>
      <c r="AJ279" s="17">
        <v>3</v>
      </c>
      <c r="AK279" s="17">
        <v>2</v>
      </c>
      <c r="AL279" s="17">
        <v>2</v>
      </c>
      <c r="AM279" s="17">
        <v>2</v>
      </c>
      <c r="AN279" s="17">
        <v>2</v>
      </c>
      <c r="AO279" s="17">
        <v>3</v>
      </c>
      <c r="AP279" s="17">
        <v>4</v>
      </c>
      <c r="AQ279" s="17">
        <v>5</v>
      </c>
      <c r="AR279" s="17">
        <v>6</v>
      </c>
      <c r="AS279" s="17">
        <v>5</v>
      </c>
      <c r="AT279" s="17">
        <v>7</v>
      </c>
      <c r="AU279" s="17">
        <v>8</v>
      </c>
      <c r="AV279" s="17">
        <v>6</v>
      </c>
      <c r="AW279" s="17">
        <v>5</v>
      </c>
      <c r="AX279" s="17">
        <v>5</v>
      </c>
      <c r="AY279" s="17">
        <v>5</v>
      </c>
      <c r="AZ279" s="17">
        <v>5</v>
      </c>
      <c r="BA279" s="17">
        <v>5</v>
      </c>
      <c r="BB279" s="17">
        <v>5</v>
      </c>
      <c r="BC279" s="17">
        <v>5</v>
      </c>
      <c r="BD279" s="17">
        <v>5</v>
      </c>
      <c r="BE279" s="17">
        <v>5</v>
      </c>
      <c r="BF279" s="218">
        <v>6</v>
      </c>
      <c r="BG279" s="218">
        <v>6</v>
      </c>
    </row>
    <row r="280" spans="1:59" s="17" customFormat="1" ht="11.25" hidden="1" outlineLevel="1" x14ac:dyDescent="0.2">
      <c r="A280" s="36" t="s">
        <v>591</v>
      </c>
      <c r="B280" s="36"/>
      <c r="Y280" s="17">
        <v>2123</v>
      </c>
      <c r="Z280" s="17">
        <v>2090</v>
      </c>
      <c r="AA280" s="17">
        <v>2075</v>
      </c>
      <c r="AB280" s="17">
        <v>2051</v>
      </c>
      <c r="AC280" s="17">
        <v>2038</v>
      </c>
      <c r="AD280" s="17">
        <v>2027</v>
      </c>
      <c r="AE280" s="17">
        <v>1980</v>
      </c>
      <c r="AF280" s="17">
        <v>1956</v>
      </c>
      <c r="AG280" s="17">
        <v>1884</v>
      </c>
      <c r="AH280" s="17">
        <v>1874</v>
      </c>
      <c r="AI280" s="17">
        <v>1866</v>
      </c>
      <c r="AJ280" s="17">
        <v>1860</v>
      </c>
      <c r="AK280" s="17">
        <v>1839</v>
      </c>
      <c r="AL280" s="17">
        <v>1836</v>
      </c>
      <c r="AM280" s="17">
        <v>1839</v>
      </c>
      <c r="AN280" s="17">
        <v>1837</v>
      </c>
      <c r="AO280" s="17">
        <v>1851</v>
      </c>
      <c r="AP280" s="17">
        <v>1855</v>
      </c>
      <c r="AQ280" s="17">
        <v>1848</v>
      </c>
      <c r="AR280" s="17">
        <v>1845</v>
      </c>
      <c r="AS280" s="17">
        <v>1840</v>
      </c>
      <c r="AT280" s="17">
        <v>1831</v>
      </c>
      <c r="AU280" s="17">
        <v>1837</v>
      </c>
      <c r="AV280" s="17">
        <v>1752</v>
      </c>
      <c r="AW280" s="17">
        <v>1747</v>
      </c>
      <c r="AX280" s="17">
        <v>1751</v>
      </c>
      <c r="AY280" s="17">
        <v>1602</v>
      </c>
      <c r="AZ280" s="17">
        <v>2129</v>
      </c>
      <c r="BA280" s="17">
        <v>2129</v>
      </c>
      <c r="BB280" s="17">
        <v>2146</v>
      </c>
      <c r="BC280" s="17">
        <v>2154</v>
      </c>
      <c r="BD280" s="17">
        <v>2112</v>
      </c>
      <c r="BE280" s="17">
        <v>2100</v>
      </c>
      <c r="BF280" s="218">
        <v>1909</v>
      </c>
      <c r="BG280" s="218">
        <v>1812</v>
      </c>
    </row>
    <row r="281" spans="1:59" s="17" customFormat="1" ht="11.25" hidden="1" outlineLevel="1" x14ac:dyDescent="0.2">
      <c r="A281" s="36" t="s">
        <v>592</v>
      </c>
      <c r="B281" s="36"/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Q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>
        <v>0</v>
      </c>
      <c r="BA281" s="17">
        <v>0</v>
      </c>
      <c r="BB281" s="17">
        <v>0</v>
      </c>
      <c r="BC281" s="17">
        <v>0</v>
      </c>
      <c r="BD281" s="17">
        <v>0</v>
      </c>
      <c r="BE281" s="17">
        <v>0</v>
      </c>
      <c r="BF281" s="218">
        <v>0</v>
      </c>
      <c r="BG281" s="218">
        <v>0</v>
      </c>
    </row>
    <row r="282" spans="1:59" s="17" customFormat="1" ht="11.25" hidden="1" outlineLevel="1" x14ac:dyDescent="0.2">
      <c r="A282" s="36" t="s">
        <v>593</v>
      </c>
      <c r="B282" s="36"/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Q282" s="17">
        <v>0</v>
      </c>
      <c r="AR282" s="17">
        <v>0</v>
      </c>
      <c r="AS282" s="17">
        <v>0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>
        <v>0</v>
      </c>
      <c r="BA282" s="17">
        <v>0</v>
      </c>
      <c r="BB282" s="17">
        <v>0</v>
      </c>
      <c r="BC282" s="17">
        <v>0</v>
      </c>
      <c r="BD282" s="17">
        <v>0</v>
      </c>
      <c r="BE282" s="17">
        <v>0</v>
      </c>
      <c r="BF282" s="218">
        <v>0</v>
      </c>
      <c r="BG282" s="218">
        <v>0</v>
      </c>
    </row>
    <row r="283" spans="1:59" s="17" customFormat="1" ht="11.25" hidden="1" outlineLevel="1" x14ac:dyDescent="0.2">
      <c r="A283" s="36" t="s">
        <v>594</v>
      </c>
      <c r="B283" s="36"/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1</v>
      </c>
      <c r="AK283" s="17">
        <v>1</v>
      </c>
      <c r="AL283" s="17">
        <v>1</v>
      </c>
      <c r="AM283" s="17">
        <v>1</v>
      </c>
      <c r="AN283" s="17">
        <v>1</v>
      </c>
      <c r="AO283" s="17">
        <v>1</v>
      </c>
      <c r="AP283" s="17">
        <v>1</v>
      </c>
      <c r="AQ283" s="17">
        <v>1</v>
      </c>
      <c r="AR283" s="17">
        <v>1</v>
      </c>
      <c r="AS283" s="17">
        <v>1</v>
      </c>
      <c r="AT283" s="17">
        <v>1</v>
      </c>
      <c r="AU283" s="17">
        <v>1</v>
      </c>
      <c r="AV283" s="17">
        <v>1</v>
      </c>
      <c r="AW283" s="17">
        <v>1</v>
      </c>
      <c r="AX283" s="17">
        <v>1</v>
      </c>
      <c r="AY283" s="17">
        <v>1</v>
      </c>
      <c r="AZ283" s="17">
        <v>1</v>
      </c>
      <c r="BA283" s="17">
        <v>1</v>
      </c>
      <c r="BB283" s="17">
        <v>1</v>
      </c>
      <c r="BC283" s="17">
        <v>1</v>
      </c>
      <c r="BD283" s="17">
        <v>1</v>
      </c>
      <c r="BE283" s="17">
        <v>1</v>
      </c>
      <c r="BF283" s="218">
        <v>1</v>
      </c>
      <c r="BG283" s="218">
        <v>1</v>
      </c>
    </row>
    <row r="284" spans="1:59" s="17" customFormat="1" ht="11.25" hidden="1" outlineLevel="1" x14ac:dyDescent="0.2">
      <c r="A284" s="36" t="s">
        <v>595</v>
      </c>
      <c r="B284" s="36"/>
      <c r="Y284" s="17">
        <v>238</v>
      </c>
      <c r="Z284" s="17">
        <v>394</v>
      </c>
      <c r="AA284" s="17">
        <v>459</v>
      </c>
      <c r="AB284" s="17">
        <v>517</v>
      </c>
      <c r="AC284" s="17">
        <v>551</v>
      </c>
      <c r="AD284" s="17">
        <v>594</v>
      </c>
      <c r="AE284" s="17">
        <v>624</v>
      </c>
      <c r="AF284" s="17">
        <v>645</v>
      </c>
      <c r="AG284" s="17">
        <v>660</v>
      </c>
      <c r="AH284" s="17">
        <v>670</v>
      </c>
      <c r="AI284" s="17">
        <v>692</v>
      </c>
      <c r="AJ284" s="17">
        <v>705</v>
      </c>
      <c r="AK284" s="17">
        <v>719</v>
      </c>
      <c r="AL284" s="17">
        <v>738</v>
      </c>
      <c r="AM284" s="17">
        <v>761</v>
      </c>
      <c r="AN284" s="17">
        <v>775</v>
      </c>
      <c r="AO284" s="17">
        <v>784</v>
      </c>
      <c r="AP284" s="17">
        <v>783</v>
      </c>
      <c r="AQ284" s="17">
        <v>786</v>
      </c>
      <c r="AR284" s="17">
        <v>792</v>
      </c>
      <c r="AS284" s="17">
        <v>796</v>
      </c>
      <c r="AT284" s="17">
        <v>801</v>
      </c>
      <c r="AU284" s="17">
        <v>811</v>
      </c>
      <c r="AV284" s="17">
        <v>825</v>
      </c>
      <c r="AW284" s="17">
        <v>830</v>
      </c>
      <c r="AX284" s="17">
        <v>832</v>
      </c>
      <c r="AY284" s="17">
        <v>926</v>
      </c>
      <c r="AZ284" s="17">
        <v>907</v>
      </c>
      <c r="BA284" s="17">
        <v>913</v>
      </c>
      <c r="BB284" s="17">
        <v>930</v>
      </c>
      <c r="BC284" s="17">
        <v>942</v>
      </c>
      <c r="BD284" s="17">
        <v>905</v>
      </c>
      <c r="BE284" s="17">
        <v>917</v>
      </c>
      <c r="BF284" s="218">
        <v>940</v>
      </c>
      <c r="BG284" s="218">
        <v>952</v>
      </c>
    </row>
    <row r="285" spans="1:59" s="17" customFormat="1" ht="11.25" hidden="1" outlineLevel="1" x14ac:dyDescent="0.2">
      <c r="A285" s="36" t="s">
        <v>596</v>
      </c>
      <c r="B285" s="36"/>
      <c r="Y285" s="17">
        <v>149</v>
      </c>
      <c r="Z285" s="17">
        <v>145</v>
      </c>
      <c r="AA285" s="17">
        <v>143</v>
      </c>
      <c r="AB285" s="17">
        <v>144</v>
      </c>
      <c r="AC285" s="17">
        <v>141</v>
      </c>
      <c r="AD285" s="17">
        <v>143</v>
      </c>
      <c r="AE285" s="17">
        <v>140</v>
      </c>
      <c r="AF285" s="17">
        <v>140</v>
      </c>
      <c r="AG285" s="17">
        <v>140</v>
      </c>
      <c r="AH285" s="17">
        <v>140</v>
      </c>
      <c r="AI285" s="17">
        <v>145</v>
      </c>
      <c r="AJ285" s="17">
        <v>136</v>
      </c>
      <c r="AK285" s="17">
        <v>132</v>
      </c>
      <c r="AL285" s="17">
        <v>132</v>
      </c>
      <c r="AM285" s="17">
        <v>132</v>
      </c>
      <c r="AN285" s="17">
        <v>132</v>
      </c>
      <c r="AO285" s="17">
        <v>132</v>
      </c>
      <c r="AP285" s="17">
        <v>131</v>
      </c>
      <c r="AQ285" s="17">
        <v>131</v>
      </c>
      <c r="AR285" s="17">
        <v>131</v>
      </c>
      <c r="AS285" s="17">
        <v>131</v>
      </c>
      <c r="AT285" s="17">
        <v>132</v>
      </c>
      <c r="AU285" s="17">
        <v>135</v>
      </c>
      <c r="AV285" s="17">
        <v>135</v>
      </c>
      <c r="AW285" s="17">
        <v>132</v>
      </c>
      <c r="AX285" s="17">
        <v>132</v>
      </c>
      <c r="AY285" s="17">
        <v>165</v>
      </c>
      <c r="AZ285" s="17">
        <v>159</v>
      </c>
      <c r="BA285" s="17">
        <v>157</v>
      </c>
      <c r="BB285" s="17">
        <v>157</v>
      </c>
      <c r="BC285" s="17">
        <v>155</v>
      </c>
      <c r="BD285" s="17">
        <v>157</v>
      </c>
      <c r="BE285" s="17">
        <v>157</v>
      </c>
      <c r="BF285" s="218">
        <v>159</v>
      </c>
      <c r="BG285" s="218">
        <v>164</v>
      </c>
    </row>
    <row r="286" spans="1:59" s="17" customFormat="1" ht="11.25" hidden="1" outlineLevel="1" x14ac:dyDescent="0.2">
      <c r="A286" s="36" t="s">
        <v>597</v>
      </c>
      <c r="B286" s="36"/>
      <c r="Y286" s="17">
        <v>47</v>
      </c>
      <c r="Z286" s="17">
        <v>102</v>
      </c>
      <c r="AA286" s="17">
        <v>155</v>
      </c>
      <c r="AB286" s="17">
        <v>163</v>
      </c>
      <c r="AC286" s="17">
        <v>170</v>
      </c>
      <c r="AD286" s="17">
        <v>182</v>
      </c>
      <c r="AE286" s="17">
        <v>195</v>
      </c>
      <c r="AF286" s="17">
        <v>208</v>
      </c>
      <c r="AG286" s="17">
        <v>215</v>
      </c>
      <c r="AH286" s="17">
        <v>217</v>
      </c>
      <c r="AI286" s="17">
        <v>217</v>
      </c>
      <c r="AJ286" s="17">
        <v>219</v>
      </c>
      <c r="AK286" s="17">
        <v>225</v>
      </c>
      <c r="AL286" s="17">
        <v>222</v>
      </c>
      <c r="AM286" s="17">
        <v>227</v>
      </c>
      <c r="AN286" s="17">
        <v>234</v>
      </c>
      <c r="AO286" s="17">
        <v>236</v>
      </c>
      <c r="AP286" s="17">
        <v>233</v>
      </c>
      <c r="AQ286" s="17">
        <v>233</v>
      </c>
      <c r="AR286" s="17">
        <v>231</v>
      </c>
      <c r="AS286" s="17">
        <v>232</v>
      </c>
      <c r="AT286" s="17">
        <v>235</v>
      </c>
      <c r="AU286" s="17">
        <v>239</v>
      </c>
      <c r="AV286" s="17">
        <v>247</v>
      </c>
      <c r="AW286" s="17">
        <v>247</v>
      </c>
      <c r="AX286" s="17">
        <v>245</v>
      </c>
      <c r="AY286" s="17">
        <v>299</v>
      </c>
      <c r="AZ286" s="17">
        <v>287</v>
      </c>
      <c r="BA286" s="17">
        <v>293</v>
      </c>
      <c r="BB286" s="17">
        <v>306</v>
      </c>
      <c r="BC286" s="17">
        <v>319</v>
      </c>
      <c r="BD286" s="17">
        <v>279</v>
      </c>
      <c r="BE286" s="17">
        <v>288</v>
      </c>
      <c r="BF286" s="218">
        <v>306</v>
      </c>
      <c r="BG286" s="218">
        <v>309</v>
      </c>
    </row>
    <row r="287" spans="1:59" s="17" customFormat="1" ht="11.25" hidden="1" outlineLevel="1" x14ac:dyDescent="0.2">
      <c r="A287" s="36" t="s">
        <v>598</v>
      </c>
      <c r="B287" s="36"/>
      <c r="Y287" s="17">
        <v>39</v>
      </c>
      <c r="Z287" s="17">
        <v>140</v>
      </c>
      <c r="AA287" s="17">
        <v>151</v>
      </c>
      <c r="AB287" s="17">
        <v>199</v>
      </c>
      <c r="AC287" s="17">
        <v>227</v>
      </c>
      <c r="AD287" s="17">
        <v>254</v>
      </c>
      <c r="AE287" s="17">
        <v>274</v>
      </c>
      <c r="AF287" s="17">
        <v>282</v>
      </c>
      <c r="AG287" s="17">
        <v>290</v>
      </c>
      <c r="AH287" s="17">
        <v>298</v>
      </c>
      <c r="AI287" s="17">
        <v>315</v>
      </c>
      <c r="AJ287" s="17">
        <v>334</v>
      </c>
      <c r="AK287" s="17">
        <v>347</v>
      </c>
      <c r="AL287" s="17">
        <v>369</v>
      </c>
      <c r="AM287" s="17">
        <v>387</v>
      </c>
      <c r="AN287" s="17">
        <v>394</v>
      </c>
      <c r="AO287" s="17">
        <v>400</v>
      </c>
      <c r="AP287" s="17">
        <v>403</v>
      </c>
      <c r="AQ287" s="17">
        <v>406</v>
      </c>
      <c r="AR287" s="17">
        <v>413</v>
      </c>
      <c r="AS287" s="17">
        <v>417</v>
      </c>
      <c r="AT287" s="17">
        <v>418</v>
      </c>
      <c r="AU287" s="17">
        <v>421</v>
      </c>
      <c r="AV287" s="17">
        <v>427</v>
      </c>
      <c r="AW287" s="17">
        <v>435</v>
      </c>
      <c r="AX287" s="17">
        <v>439</v>
      </c>
      <c r="AY287" s="17">
        <v>452</v>
      </c>
      <c r="AZ287" s="17">
        <v>451</v>
      </c>
      <c r="BA287" s="17">
        <v>453</v>
      </c>
      <c r="BB287" s="17">
        <v>457</v>
      </c>
      <c r="BC287" s="17">
        <v>458</v>
      </c>
      <c r="BD287" s="17">
        <v>459</v>
      </c>
      <c r="BE287" s="17">
        <v>461</v>
      </c>
      <c r="BF287" s="218">
        <v>462</v>
      </c>
      <c r="BG287" s="218">
        <v>467</v>
      </c>
    </row>
    <row r="288" spans="1:59" s="17" customFormat="1" ht="11.25" hidden="1" outlineLevel="1" x14ac:dyDescent="0.2">
      <c r="A288" s="36" t="s">
        <v>599</v>
      </c>
      <c r="B288" s="36"/>
      <c r="Y288" s="17">
        <v>3</v>
      </c>
      <c r="Z288" s="17">
        <v>7</v>
      </c>
      <c r="AA288" s="17">
        <v>10</v>
      </c>
      <c r="AB288" s="17">
        <v>11</v>
      </c>
      <c r="AC288" s="17">
        <v>13</v>
      </c>
      <c r="AD288" s="17">
        <v>15</v>
      </c>
      <c r="AE288" s="17">
        <v>15</v>
      </c>
      <c r="AF288" s="17">
        <v>15</v>
      </c>
      <c r="AG288" s="17">
        <v>15</v>
      </c>
      <c r="AH288" s="17">
        <v>15</v>
      </c>
      <c r="AI288" s="17">
        <v>15</v>
      </c>
      <c r="AJ288" s="17">
        <v>16</v>
      </c>
      <c r="AK288" s="17">
        <v>15</v>
      </c>
      <c r="AL288" s="17">
        <v>15</v>
      </c>
      <c r="AM288" s="17">
        <v>15</v>
      </c>
      <c r="AN288" s="17">
        <v>15</v>
      </c>
      <c r="AO288" s="17">
        <v>16</v>
      </c>
      <c r="AP288" s="17">
        <v>16</v>
      </c>
      <c r="AQ288" s="17">
        <v>16</v>
      </c>
      <c r="AR288" s="17">
        <v>17</v>
      </c>
      <c r="AS288" s="17">
        <v>16</v>
      </c>
      <c r="AT288" s="17">
        <v>16</v>
      </c>
      <c r="AU288" s="17">
        <v>16</v>
      </c>
      <c r="AV288" s="17">
        <v>16</v>
      </c>
      <c r="AW288" s="17">
        <v>16</v>
      </c>
      <c r="AX288" s="17">
        <v>16</v>
      </c>
      <c r="AY288" s="17">
        <v>10</v>
      </c>
      <c r="AZ288" s="17">
        <v>10</v>
      </c>
      <c r="BA288" s="17">
        <v>10</v>
      </c>
      <c r="BB288" s="17">
        <v>10</v>
      </c>
      <c r="BC288" s="17">
        <v>10</v>
      </c>
      <c r="BD288" s="17">
        <v>10</v>
      </c>
      <c r="BE288" s="17">
        <v>11</v>
      </c>
      <c r="BF288" s="218">
        <v>13</v>
      </c>
      <c r="BG288" s="218">
        <v>12</v>
      </c>
    </row>
    <row r="289" spans="1:59" s="17" customFormat="1" ht="11.25" hidden="1" outlineLevel="1" x14ac:dyDescent="0.2">
      <c r="A289" s="36" t="s">
        <v>600</v>
      </c>
      <c r="B289" s="36"/>
      <c r="Y289" s="17">
        <v>0</v>
      </c>
      <c r="Z289" s="17">
        <v>2</v>
      </c>
      <c r="AA289" s="17">
        <v>2</v>
      </c>
      <c r="AB289" s="17">
        <v>2</v>
      </c>
      <c r="AC289" s="17">
        <v>2</v>
      </c>
      <c r="AD289" s="17">
        <v>2</v>
      </c>
      <c r="AE289" s="17">
        <v>2</v>
      </c>
      <c r="AF289" s="17">
        <v>2</v>
      </c>
      <c r="AG289" s="17">
        <v>3</v>
      </c>
      <c r="AH289" s="17">
        <v>2</v>
      </c>
      <c r="AI289" s="17">
        <v>2</v>
      </c>
      <c r="AJ289" s="17">
        <v>2</v>
      </c>
      <c r="AK289" s="17">
        <v>2</v>
      </c>
      <c r="AL289" s="17">
        <v>1</v>
      </c>
      <c r="AM289" s="17">
        <v>1</v>
      </c>
      <c r="AN289" s="17">
        <v>0</v>
      </c>
      <c r="AO289" s="17">
        <v>0</v>
      </c>
      <c r="AP289" s="17">
        <v>1</v>
      </c>
      <c r="AQ289" s="17">
        <v>2</v>
      </c>
      <c r="AR289" s="17">
        <v>0</v>
      </c>
      <c r="AS289" s="17">
        <v>0</v>
      </c>
      <c r="AT289" s="17">
        <v>0</v>
      </c>
      <c r="AU289" s="17">
        <v>1</v>
      </c>
      <c r="AV289" s="17">
        <v>1</v>
      </c>
      <c r="AW289" s="17">
        <v>0</v>
      </c>
      <c r="AX289" s="17">
        <v>0</v>
      </c>
      <c r="AY289" s="17">
        <v>18</v>
      </c>
      <c r="AZ289" s="17">
        <v>2</v>
      </c>
      <c r="BA289" s="17">
        <v>1</v>
      </c>
      <c r="BB289" s="17">
        <v>1</v>
      </c>
      <c r="BC289" s="17">
        <v>0</v>
      </c>
      <c r="BD289" s="17">
        <v>1</v>
      </c>
      <c r="BE289" s="17">
        <v>1</v>
      </c>
      <c r="BF289" s="218">
        <v>1</v>
      </c>
      <c r="BG289" s="218">
        <v>0</v>
      </c>
    </row>
    <row r="290" spans="1:59" s="17" customFormat="1" ht="11.25" hidden="1" outlineLevel="1" x14ac:dyDescent="0.2">
      <c r="A290" s="36" t="s">
        <v>601</v>
      </c>
      <c r="B290" s="36"/>
      <c r="Y290" s="17">
        <v>1311</v>
      </c>
      <c r="Z290" s="17">
        <v>1308</v>
      </c>
      <c r="AA290" s="17">
        <v>1308</v>
      </c>
      <c r="AB290" s="17">
        <v>1307</v>
      </c>
      <c r="AC290" s="17">
        <v>1306</v>
      </c>
      <c r="AD290" s="17">
        <v>1305</v>
      </c>
      <c r="AE290" s="17">
        <v>1304</v>
      </c>
      <c r="AF290" s="17">
        <v>1302</v>
      </c>
      <c r="AG290" s="17">
        <v>1301</v>
      </c>
      <c r="AH290" s="17">
        <v>1301</v>
      </c>
      <c r="AI290" s="17">
        <v>1301</v>
      </c>
      <c r="AJ290" s="17">
        <v>1300</v>
      </c>
      <c r="AK290" s="17">
        <v>1299</v>
      </c>
      <c r="AL290" s="17">
        <v>1296</v>
      </c>
      <c r="AM290" s="17">
        <v>1294</v>
      </c>
      <c r="AN290" s="17">
        <v>1293</v>
      </c>
      <c r="AO290" s="17">
        <v>1293</v>
      </c>
      <c r="AP290" s="17">
        <v>1293</v>
      </c>
      <c r="AQ290" s="17">
        <v>1293</v>
      </c>
      <c r="AR290" s="17">
        <v>1293</v>
      </c>
      <c r="AS290" s="17">
        <v>1293</v>
      </c>
      <c r="AT290" s="17">
        <v>1293</v>
      </c>
      <c r="AU290" s="17">
        <v>1293</v>
      </c>
      <c r="AV290" s="17">
        <v>1293</v>
      </c>
      <c r="AW290" s="17">
        <v>1293</v>
      </c>
      <c r="AX290" s="17">
        <v>1293</v>
      </c>
      <c r="AY290" s="17">
        <v>1412</v>
      </c>
      <c r="AZ290" s="17">
        <v>1412</v>
      </c>
      <c r="BA290" s="17">
        <v>1411</v>
      </c>
      <c r="BB290" s="17">
        <v>1411</v>
      </c>
      <c r="BC290" s="17">
        <v>1411</v>
      </c>
      <c r="BD290" s="17">
        <v>1411</v>
      </c>
      <c r="BE290" s="17">
        <v>1411</v>
      </c>
      <c r="BF290" s="218">
        <v>1411</v>
      </c>
      <c r="BG290" s="218">
        <v>1411</v>
      </c>
    </row>
    <row r="291" spans="1:59" s="17" customFormat="1" ht="11.25" hidden="1" outlineLevel="1" x14ac:dyDescent="0.2">
      <c r="A291" s="36" t="s">
        <v>602</v>
      </c>
      <c r="B291" s="36"/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218">
        <v>0</v>
      </c>
      <c r="BG291" s="218">
        <v>0</v>
      </c>
    </row>
    <row r="292" spans="1:59" s="17" customFormat="1" ht="11.25" hidden="1" outlineLevel="1" x14ac:dyDescent="0.2">
      <c r="A292" s="36" t="s">
        <v>603</v>
      </c>
      <c r="B292" s="36"/>
      <c r="Y292" s="17">
        <v>510</v>
      </c>
      <c r="Z292" s="17">
        <v>518</v>
      </c>
      <c r="AA292" s="17">
        <v>521</v>
      </c>
      <c r="AB292" s="17">
        <v>522</v>
      </c>
      <c r="AC292" s="17">
        <v>518</v>
      </c>
      <c r="AD292" s="17">
        <v>514</v>
      </c>
      <c r="AE292" s="17">
        <v>512</v>
      </c>
      <c r="AF292" s="17">
        <v>517</v>
      </c>
      <c r="AG292" s="17">
        <v>515</v>
      </c>
      <c r="AH292" s="17">
        <v>514</v>
      </c>
      <c r="AI292" s="17">
        <v>511</v>
      </c>
      <c r="AJ292" s="17">
        <v>513</v>
      </c>
      <c r="AK292" s="17">
        <v>512</v>
      </c>
      <c r="AL292" s="17">
        <v>509</v>
      </c>
      <c r="AM292" s="17">
        <v>510</v>
      </c>
      <c r="AN292" s="17">
        <v>511</v>
      </c>
      <c r="AO292" s="17">
        <v>509</v>
      </c>
      <c r="AP292" s="17">
        <v>511</v>
      </c>
      <c r="AQ292" s="17">
        <v>509</v>
      </c>
      <c r="AR292" s="17">
        <v>511</v>
      </c>
      <c r="AS292" s="17">
        <v>513</v>
      </c>
      <c r="AT292" s="17">
        <v>513</v>
      </c>
      <c r="AU292" s="17">
        <v>513</v>
      </c>
      <c r="AV292" s="17">
        <v>515</v>
      </c>
      <c r="AW292" s="17">
        <v>517</v>
      </c>
      <c r="AX292" s="17">
        <v>514</v>
      </c>
      <c r="AY292" s="17">
        <v>241</v>
      </c>
      <c r="AZ292" s="17">
        <v>237</v>
      </c>
      <c r="BA292" s="17">
        <v>236</v>
      </c>
      <c r="BB292" s="17">
        <v>238</v>
      </c>
      <c r="BC292" s="17">
        <v>239</v>
      </c>
      <c r="BD292" s="17">
        <v>239</v>
      </c>
      <c r="BE292" s="17">
        <v>240</v>
      </c>
      <c r="BF292" s="218">
        <v>242</v>
      </c>
      <c r="BG292" s="218">
        <v>242</v>
      </c>
    </row>
    <row r="293" spans="1:59" s="17" customFormat="1" ht="11.25" hidden="1" outlineLevel="1" x14ac:dyDescent="0.2">
      <c r="A293" s="36" t="s">
        <v>604</v>
      </c>
      <c r="B293" s="36"/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4</v>
      </c>
      <c r="AF293" s="17">
        <v>5</v>
      </c>
      <c r="AG293" s="17">
        <v>4</v>
      </c>
      <c r="AH293" s="17">
        <v>15</v>
      </c>
      <c r="AI293" s="17">
        <v>24</v>
      </c>
      <c r="AJ293" s="17">
        <v>30</v>
      </c>
      <c r="AK293" s="17">
        <v>50</v>
      </c>
      <c r="AL293" s="17">
        <v>64</v>
      </c>
      <c r="AM293" s="17">
        <v>70</v>
      </c>
      <c r="AN293" s="17">
        <v>73</v>
      </c>
      <c r="AO293" s="17">
        <v>80</v>
      </c>
      <c r="AP293" s="17">
        <v>87</v>
      </c>
      <c r="AQ293" s="17">
        <v>88</v>
      </c>
      <c r="AR293" s="17">
        <v>93</v>
      </c>
      <c r="AS293" s="17">
        <v>94</v>
      </c>
      <c r="AT293" s="17">
        <v>106</v>
      </c>
      <c r="AU293" s="17">
        <v>102</v>
      </c>
      <c r="AV293" s="17">
        <v>115</v>
      </c>
      <c r="AW293" s="17">
        <v>112</v>
      </c>
      <c r="AX293" s="17">
        <v>115</v>
      </c>
      <c r="AY293" s="17">
        <v>128</v>
      </c>
      <c r="AZ293" s="17">
        <v>121</v>
      </c>
      <c r="BA293" s="17">
        <v>120</v>
      </c>
      <c r="BB293" s="17">
        <v>120</v>
      </c>
      <c r="BC293" s="17">
        <v>123</v>
      </c>
      <c r="BD293" s="17">
        <v>123</v>
      </c>
      <c r="BE293" s="17">
        <v>125</v>
      </c>
      <c r="BF293" s="218">
        <v>122</v>
      </c>
      <c r="BG293" s="218">
        <v>126</v>
      </c>
    </row>
    <row r="294" spans="1:59" s="17" customFormat="1" ht="11.25" hidden="1" outlineLevel="1" x14ac:dyDescent="0.2">
      <c r="A294" s="36" t="s">
        <v>605</v>
      </c>
      <c r="B294" s="36"/>
      <c r="Y294" s="17">
        <v>108</v>
      </c>
      <c r="Z294" s="17">
        <v>107</v>
      </c>
      <c r="AA294" s="17">
        <v>107</v>
      </c>
      <c r="AB294" s="17">
        <v>107</v>
      </c>
      <c r="AC294" s="17">
        <v>108</v>
      </c>
      <c r="AD294" s="17">
        <v>109</v>
      </c>
      <c r="AE294" s="17">
        <v>109</v>
      </c>
      <c r="AF294" s="17">
        <v>108</v>
      </c>
      <c r="AG294" s="17">
        <v>107</v>
      </c>
      <c r="AH294" s="17">
        <v>107</v>
      </c>
      <c r="AI294" s="17">
        <v>107</v>
      </c>
      <c r="AJ294" s="17">
        <v>107</v>
      </c>
      <c r="AK294" s="17">
        <v>107</v>
      </c>
      <c r="AL294" s="17">
        <v>107</v>
      </c>
      <c r="AM294" s="17">
        <v>108</v>
      </c>
      <c r="AN294" s="17">
        <v>108</v>
      </c>
      <c r="AO294" s="17">
        <v>109</v>
      </c>
      <c r="AP294" s="17">
        <v>109</v>
      </c>
      <c r="AQ294" s="17">
        <v>109</v>
      </c>
      <c r="AR294" s="17">
        <v>109</v>
      </c>
      <c r="AS294" s="17">
        <v>109</v>
      </c>
      <c r="AT294" s="17">
        <v>109</v>
      </c>
      <c r="AU294" s="17">
        <v>109</v>
      </c>
      <c r="AV294" s="17">
        <v>109</v>
      </c>
      <c r="AW294" s="17">
        <v>109</v>
      </c>
      <c r="AX294" s="17">
        <v>109</v>
      </c>
      <c r="AY294" s="17">
        <v>109</v>
      </c>
      <c r="AZ294" s="17">
        <v>109</v>
      </c>
      <c r="BA294" s="17">
        <v>109</v>
      </c>
      <c r="BB294" s="17">
        <v>109</v>
      </c>
      <c r="BC294" s="17">
        <v>109</v>
      </c>
      <c r="BD294" s="17">
        <v>109</v>
      </c>
      <c r="BE294" s="17">
        <v>109</v>
      </c>
      <c r="BF294" s="218">
        <v>109</v>
      </c>
      <c r="BG294" s="218">
        <v>109</v>
      </c>
    </row>
    <row r="295" spans="1:59" s="17" customFormat="1" ht="11.25" hidden="1" outlineLevel="1" x14ac:dyDescent="0.2">
      <c r="A295" s="36" t="s">
        <v>606</v>
      </c>
      <c r="B295" s="36"/>
      <c r="Y295" s="17">
        <v>435</v>
      </c>
      <c r="Z295" s="17">
        <v>435</v>
      </c>
      <c r="AA295" s="17">
        <v>436</v>
      </c>
      <c r="AB295" s="17">
        <v>434</v>
      </c>
      <c r="AC295" s="17">
        <v>434</v>
      </c>
      <c r="AD295" s="17">
        <v>440</v>
      </c>
      <c r="AE295" s="17">
        <v>463</v>
      </c>
      <c r="AF295" s="17">
        <v>473</v>
      </c>
      <c r="AG295" s="17">
        <v>536</v>
      </c>
      <c r="AH295" s="17">
        <v>525</v>
      </c>
      <c r="AI295" s="17">
        <v>528</v>
      </c>
      <c r="AJ295" s="17">
        <v>533</v>
      </c>
      <c r="AK295" s="17">
        <v>535</v>
      </c>
      <c r="AL295" s="17">
        <v>530</v>
      </c>
      <c r="AM295" s="17">
        <v>524</v>
      </c>
      <c r="AN295" s="17">
        <v>528</v>
      </c>
      <c r="AO295" s="17">
        <v>527</v>
      </c>
      <c r="AP295" s="17">
        <v>435</v>
      </c>
      <c r="AQ295" s="17">
        <v>445</v>
      </c>
      <c r="AR295" s="17">
        <v>443</v>
      </c>
      <c r="AS295" s="17">
        <v>447</v>
      </c>
      <c r="AT295" s="17">
        <v>445</v>
      </c>
      <c r="AU295" s="17">
        <v>461</v>
      </c>
      <c r="AV295" s="17">
        <v>458</v>
      </c>
      <c r="AW295" s="17">
        <v>461</v>
      </c>
      <c r="AX295" s="17">
        <v>457</v>
      </c>
      <c r="AY295" s="17">
        <v>372</v>
      </c>
      <c r="AZ295" s="17">
        <v>510</v>
      </c>
      <c r="BA295" s="17">
        <v>515</v>
      </c>
      <c r="BB295" s="17">
        <v>529</v>
      </c>
      <c r="BC295" s="17">
        <v>526</v>
      </c>
      <c r="BD295" s="17">
        <v>536</v>
      </c>
      <c r="BE295" s="17">
        <v>539</v>
      </c>
      <c r="BF295" s="218">
        <v>548</v>
      </c>
      <c r="BG295" s="218">
        <v>546</v>
      </c>
    </row>
    <row r="296" spans="1:59" s="17" customFormat="1" ht="11.25" hidden="1" outlineLevel="1" x14ac:dyDescent="0.2">
      <c r="A296" s="36" t="s">
        <v>607</v>
      </c>
      <c r="B296" s="36"/>
      <c r="Y296" s="17">
        <v>4</v>
      </c>
      <c r="Z296" s="17">
        <v>4</v>
      </c>
      <c r="AA296" s="17">
        <v>4</v>
      </c>
      <c r="AB296" s="17">
        <v>4</v>
      </c>
      <c r="AC296" s="17">
        <v>4</v>
      </c>
      <c r="AD296" s="17">
        <v>4</v>
      </c>
      <c r="AE296" s="17">
        <v>4</v>
      </c>
      <c r="AF296" s="17">
        <v>4</v>
      </c>
      <c r="AG296" s="17">
        <v>4</v>
      </c>
      <c r="AH296" s="17">
        <v>4</v>
      </c>
      <c r="AI296" s="17">
        <v>4</v>
      </c>
      <c r="AJ296" s="17">
        <v>4</v>
      </c>
      <c r="AK296" s="17">
        <v>4</v>
      </c>
      <c r="AL296" s="17">
        <v>4</v>
      </c>
      <c r="AM296" s="17">
        <v>4</v>
      </c>
      <c r="AN296" s="17">
        <v>4</v>
      </c>
      <c r="AO296" s="17">
        <v>4</v>
      </c>
      <c r="AP296" s="17">
        <v>4</v>
      </c>
      <c r="AQ296" s="17">
        <v>4</v>
      </c>
      <c r="AR296" s="17">
        <v>4</v>
      </c>
      <c r="AS296" s="17">
        <v>4</v>
      </c>
      <c r="AT296" s="17">
        <v>4</v>
      </c>
      <c r="AU296" s="17">
        <v>4</v>
      </c>
      <c r="AV296" s="17">
        <v>4</v>
      </c>
      <c r="AW296" s="17">
        <v>4</v>
      </c>
      <c r="AX296" s="17">
        <v>4</v>
      </c>
      <c r="AY296" s="17">
        <v>3</v>
      </c>
      <c r="AZ296" s="17">
        <v>3</v>
      </c>
      <c r="BA296" s="17">
        <v>3</v>
      </c>
      <c r="BB296" s="17">
        <v>3</v>
      </c>
      <c r="BC296" s="17">
        <v>3</v>
      </c>
      <c r="BD296" s="17">
        <v>3</v>
      </c>
      <c r="BE296" s="17">
        <v>3</v>
      </c>
      <c r="BF296" s="218">
        <v>3</v>
      </c>
      <c r="BG296" s="218">
        <v>3</v>
      </c>
    </row>
    <row r="297" spans="1:59" s="17" customFormat="1" ht="11.25" hidden="1" outlineLevel="1" x14ac:dyDescent="0.2">
      <c r="A297" s="36" t="s">
        <v>608</v>
      </c>
      <c r="B297" s="36"/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218">
        <v>0</v>
      </c>
      <c r="BG297" s="218">
        <v>0</v>
      </c>
    </row>
    <row r="298" spans="1:59" s="17" customFormat="1" ht="11.25" hidden="1" outlineLevel="1" x14ac:dyDescent="0.2">
      <c r="A298" s="36" t="s">
        <v>609</v>
      </c>
      <c r="B298" s="36"/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218">
        <v>0</v>
      </c>
      <c r="BG298" s="218">
        <v>0</v>
      </c>
    </row>
    <row r="299" spans="1:59" s="17" customFormat="1" ht="11.25" hidden="1" outlineLevel="1" x14ac:dyDescent="0.2">
      <c r="A299" s="36" t="s">
        <v>610</v>
      </c>
      <c r="B299" s="36"/>
      <c r="Y299" s="17">
        <v>0</v>
      </c>
      <c r="Z299" s="17">
        <v>0</v>
      </c>
      <c r="AA299" s="17">
        <v>0</v>
      </c>
      <c r="AB299" s="17">
        <v>1</v>
      </c>
      <c r="AC299" s="17">
        <v>1</v>
      </c>
      <c r="AD299" s="17">
        <v>1</v>
      </c>
      <c r="AE299" s="17">
        <v>1</v>
      </c>
      <c r="AF299" s="17">
        <v>1</v>
      </c>
      <c r="AG299" s="17">
        <v>1</v>
      </c>
      <c r="AH299" s="17">
        <v>1</v>
      </c>
      <c r="AI299" s="17">
        <v>1</v>
      </c>
      <c r="AJ299" s="17">
        <v>1</v>
      </c>
      <c r="AK299" s="17">
        <v>1</v>
      </c>
      <c r="AL299" s="17">
        <v>1</v>
      </c>
      <c r="AM299" s="17">
        <v>1</v>
      </c>
      <c r="AN299" s="17">
        <v>1</v>
      </c>
      <c r="AO299" s="17">
        <v>1</v>
      </c>
      <c r="AP299" s="17">
        <v>1</v>
      </c>
      <c r="AQ299" s="17">
        <v>1</v>
      </c>
      <c r="AR299" s="17">
        <v>1</v>
      </c>
      <c r="AS299" s="17">
        <v>1</v>
      </c>
      <c r="AT299" s="17">
        <v>1</v>
      </c>
      <c r="AU299" s="17">
        <v>1</v>
      </c>
      <c r="AV299" s="17">
        <v>1</v>
      </c>
      <c r="AW299" s="17">
        <v>1</v>
      </c>
      <c r="AX299" s="17">
        <v>1</v>
      </c>
      <c r="AY299" s="17">
        <v>1</v>
      </c>
      <c r="AZ299" s="17">
        <v>1</v>
      </c>
      <c r="BA299" s="17">
        <v>1</v>
      </c>
      <c r="BB299" s="17">
        <v>1</v>
      </c>
      <c r="BC299" s="17">
        <v>1</v>
      </c>
      <c r="BD299" s="17">
        <v>2</v>
      </c>
      <c r="BE299" s="17">
        <v>2</v>
      </c>
      <c r="BF299" s="218">
        <v>2</v>
      </c>
      <c r="BG299" s="218">
        <v>2</v>
      </c>
    </row>
    <row r="300" spans="1:59" s="17" customFormat="1" ht="11.25" hidden="1" outlineLevel="1" x14ac:dyDescent="0.2">
      <c r="A300" s="36" t="s">
        <v>611</v>
      </c>
      <c r="B300" s="36"/>
      <c r="Y300" s="17">
        <v>9467</v>
      </c>
      <c r="Z300" s="17">
        <v>3250</v>
      </c>
      <c r="AA300" s="17">
        <v>2513</v>
      </c>
      <c r="AB300" s="17">
        <v>2276</v>
      </c>
      <c r="AC300" s="17">
        <v>2458</v>
      </c>
      <c r="AD300" s="17">
        <v>2286</v>
      </c>
      <c r="AE300" s="17">
        <v>2617</v>
      </c>
      <c r="AF300" s="17">
        <v>2897</v>
      </c>
      <c r="AG300" s="17">
        <v>1916</v>
      </c>
      <c r="AH300" s="17">
        <v>2675</v>
      </c>
      <c r="AI300" s="17">
        <v>1923</v>
      </c>
      <c r="AJ300" s="17">
        <v>2318</v>
      </c>
      <c r="AK300" s="17">
        <v>2627</v>
      </c>
      <c r="AL300" s="17">
        <v>3047</v>
      </c>
      <c r="AM300" s="17">
        <v>2446</v>
      </c>
      <c r="AN300" s="17">
        <v>2735</v>
      </c>
      <c r="AO300" s="17">
        <v>2815</v>
      </c>
      <c r="AP300" s="17">
        <v>2222</v>
      </c>
      <c r="AQ300" s="17">
        <v>3008</v>
      </c>
      <c r="AR300" s="17">
        <v>2508</v>
      </c>
      <c r="AS300" s="17">
        <v>2785</v>
      </c>
      <c r="AT300" s="17">
        <v>539</v>
      </c>
      <c r="AU300" s="17">
        <v>507</v>
      </c>
      <c r="AV300" s="17">
        <v>445</v>
      </c>
      <c r="AW300" s="17">
        <v>470</v>
      </c>
      <c r="AX300" s="17">
        <v>533</v>
      </c>
      <c r="AY300" s="17">
        <v>425</v>
      </c>
      <c r="AZ300" s="17">
        <v>447</v>
      </c>
      <c r="BA300" s="17">
        <v>459</v>
      </c>
      <c r="BB300" s="17">
        <v>452</v>
      </c>
      <c r="BC300" s="17">
        <v>445</v>
      </c>
      <c r="BD300" s="17">
        <v>470</v>
      </c>
      <c r="BE300" s="17">
        <v>559</v>
      </c>
      <c r="BF300" s="218">
        <v>534</v>
      </c>
      <c r="BG300" s="218">
        <v>448</v>
      </c>
    </row>
    <row r="301" spans="1:59" s="17" customFormat="1" ht="11.25" hidden="1" outlineLevel="1" x14ac:dyDescent="0.2">
      <c r="A301" s="36" t="s">
        <v>612</v>
      </c>
      <c r="B301" s="36"/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1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1</v>
      </c>
      <c r="AZ301" s="17">
        <v>1</v>
      </c>
      <c r="BA301" s="17">
        <v>1</v>
      </c>
      <c r="BB301" s="17">
        <v>1</v>
      </c>
      <c r="BC301" s="17">
        <v>1</v>
      </c>
      <c r="BD301" s="17">
        <v>1</v>
      </c>
      <c r="BE301" s="17">
        <v>1</v>
      </c>
      <c r="BF301" s="218">
        <v>1</v>
      </c>
      <c r="BG301" s="218">
        <v>1</v>
      </c>
    </row>
    <row r="302" spans="1:59" s="17" customFormat="1" ht="11.25" hidden="1" outlineLevel="1" x14ac:dyDescent="0.2">
      <c r="A302" s="36" t="s">
        <v>613</v>
      </c>
      <c r="B302" s="36"/>
      <c r="Y302" s="17">
        <v>838</v>
      </c>
      <c r="Z302" s="17">
        <v>614</v>
      </c>
      <c r="AA302" s="17">
        <v>627</v>
      </c>
      <c r="AB302" s="17">
        <v>583</v>
      </c>
      <c r="AC302" s="17">
        <v>651</v>
      </c>
      <c r="AD302" s="17">
        <v>713</v>
      </c>
      <c r="AE302" s="17">
        <v>755</v>
      </c>
      <c r="AF302" s="17">
        <v>824</v>
      </c>
      <c r="AG302" s="17">
        <v>894</v>
      </c>
      <c r="AH302" s="17">
        <v>982</v>
      </c>
      <c r="AI302" s="17">
        <v>997</v>
      </c>
      <c r="AJ302" s="17">
        <v>995</v>
      </c>
      <c r="AK302" s="17">
        <v>976</v>
      </c>
      <c r="AL302" s="17">
        <v>992</v>
      </c>
      <c r="AM302" s="17">
        <v>1009</v>
      </c>
      <c r="AN302" s="17">
        <v>1003</v>
      </c>
      <c r="AO302" s="17">
        <v>1035</v>
      </c>
      <c r="AP302" s="17">
        <v>1071</v>
      </c>
      <c r="AQ302" s="17">
        <v>1079</v>
      </c>
      <c r="AR302" s="17">
        <v>1063</v>
      </c>
      <c r="AS302" s="17">
        <v>1091</v>
      </c>
      <c r="AT302" s="17">
        <v>1123</v>
      </c>
      <c r="AU302" s="17">
        <v>1140</v>
      </c>
      <c r="AV302" s="17">
        <v>1172</v>
      </c>
      <c r="AW302" s="17">
        <v>1199</v>
      </c>
      <c r="AX302" s="17">
        <v>1211</v>
      </c>
      <c r="AY302" s="17">
        <v>1334</v>
      </c>
      <c r="AZ302" s="17">
        <v>1151</v>
      </c>
      <c r="BA302" s="17">
        <v>1200</v>
      </c>
      <c r="BB302" s="17">
        <v>1214</v>
      </c>
      <c r="BC302" s="17">
        <v>1247</v>
      </c>
      <c r="BD302" s="17">
        <v>1256</v>
      </c>
      <c r="BE302" s="17">
        <v>1261</v>
      </c>
      <c r="BF302" s="218">
        <v>1290</v>
      </c>
      <c r="BG302" s="218">
        <v>1390</v>
      </c>
    </row>
    <row r="303" spans="1:59" s="17" customFormat="1" ht="11.25" hidden="1" outlineLevel="1" x14ac:dyDescent="0.2">
      <c r="A303" s="36" t="s">
        <v>614</v>
      </c>
      <c r="B303" s="36"/>
      <c r="Y303" s="17">
        <v>4901</v>
      </c>
      <c r="Z303" s="17">
        <v>5160</v>
      </c>
      <c r="AA303" s="17">
        <v>5368</v>
      </c>
      <c r="AB303" s="17">
        <v>5571</v>
      </c>
      <c r="AC303" s="17">
        <v>5782</v>
      </c>
      <c r="AD303" s="17">
        <v>5976</v>
      </c>
      <c r="AE303" s="17">
        <v>6248</v>
      </c>
      <c r="AF303" s="17">
        <v>6484</v>
      </c>
      <c r="AG303" s="17">
        <v>6689</v>
      </c>
      <c r="AH303" s="17">
        <v>6891</v>
      </c>
      <c r="AI303" s="17">
        <v>7090</v>
      </c>
      <c r="AJ303" s="17">
        <v>7265</v>
      </c>
      <c r="AK303" s="17">
        <v>7456</v>
      </c>
      <c r="AL303" s="17">
        <v>7616</v>
      </c>
      <c r="AM303" s="17">
        <v>7791</v>
      </c>
      <c r="AN303" s="17">
        <v>7983</v>
      </c>
      <c r="AO303" s="17">
        <v>8138</v>
      </c>
      <c r="AP303" s="17">
        <v>8301</v>
      </c>
      <c r="AQ303" s="17">
        <v>8496</v>
      </c>
      <c r="AR303" s="17">
        <v>8709</v>
      </c>
      <c r="AS303" s="17">
        <v>8846</v>
      </c>
      <c r="AT303" s="17">
        <v>9047</v>
      </c>
      <c r="AU303" s="17">
        <v>9207</v>
      </c>
      <c r="AV303" s="17">
        <v>9368</v>
      </c>
      <c r="AW303" s="17">
        <v>9535</v>
      </c>
      <c r="AX303" s="17">
        <v>9687</v>
      </c>
      <c r="AY303" s="17">
        <v>9858</v>
      </c>
      <c r="AZ303" s="17">
        <v>9658</v>
      </c>
      <c r="BA303" s="17">
        <v>9811</v>
      </c>
      <c r="BB303" s="17">
        <v>9999</v>
      </c>
      <c r="BC303" s="17">
        <v>10167</v>
      </c>
      <c r="BD303" s="17">
        <v>10445</v>
      </c>
      <c r="BE303" s="17">
        <v>10646</v>
      </c>
      <c r="BF303" s="218">
        <v>11046</v>
      </c>
      <c r="BG303" s="218">
        <v>11226</v>
      </c>
    </row>
    <row r="304" spans="1:59" s="17" customFormat="1" ht="11.25" hidden="1" outlineLevel="1" x14ac:dyDescent="0.2">
      <c r="A304" s="36" t="s">
        <v>615</v>
      </c>
      <c r="B304" s="36"/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0</v>
      </c>
      <c r="BF304" s="218">
        <v>0</v>
      </c>
      <c r="BG304" s="218">
        <v>0</v>
      </c>
    </row>
    <row r="305" spans="1:63" hidden="1" outlineLevel="1" x14ac:dyDescent="0.25">
      <c r="A305" s="49" t="s">
        <v>131</v>
      </c>
      <c r="B305" s="50"/>
      <c r="AA305" s="56"/>
      <c r="AB305" s="56"/>
      <c r="BH305" s="17"/>
      <c r="BI305" s="17"/>
      <c r="BJ305" s="17"/>
      <c r="BK305" s="17"/>
    </row>
    <row r="306" spans="1:63" ht="11.25" hidden="1" outlineLevel="1" x14ac:dyDescent="0.2">
      <c r="A306" s="16" t="s">
        <v>132</v>
      </c>
      <c r="Y306" s="7"/>
      <c r="Z306" s="7"/>
      <c r="BH306" s="17"/>
      <c r="BI306" s="17"/>
      <c r="BJ306" s="17"/>
      <c r="BK306" s="17"/>
    </row>
    <row r="307" spans="1:63" ht="11.25" hidden="1" outlineLevel="1" x14ac:dyDescent="0.2">
      <c r="A307" s="16" t="s">
        <v>133</v>
      </c>
      <c r="C307" s="18">
        <v>2.4277305797339999E-3</v>
      </c>
      <c r="D307" s="18">
        <v>2.4352758565080001E-3</v>
      </c>
      <c r="E307" s="18">
        <v>2.1095447906219998E-3</v>
      </c>
      <c r="F307" s="18">
        <v>2.8347669211619998E-3</v>
      </c>
      <c r="G307" s="18">
        <v>3.9831259500230001E-3</v>
      </c>
      <c r="H307" s="18">
        <v>2.0493639232370001E-3</v>
      </c>
      <c r="I307" s="18">
        <v>3.059737339181E-3</v>
      </c>
      <c r="J307" s="18">
        <v>5.5672830812300003E-3</v>
      </c>
      <c r="K307" s="18">
        <v>2.6692008865750001E-3</v>
      </c>
      <c r="L307" s="18">
        <v>5.3975593455570002E-3</v>
      </c>
      <c r="M307" s="18">
        <v>9.3357336961980009E-3</v>
      </c>
      <c r="N307" s="18">
        <v>3.4592062027899999E-3</v>
      </c>
      <c r="O307" s="18">
        <v>5.0968267496060001E-3</v>
      </c>
      <c r="P307" s="18">
        <v>7.5685748881990002E-3</v>
      </c>
      <c r="Q307" s="18">
        <v>3.2105102330849998E-3</v>
      </c>
      <c r="R307" s="18">
        <v>7.235342029307E-3</v>
      </c>
      <c r="S307" s="18">
        <v>1.0596458823860001E-2</v>
      </c>
      <c r="T307" s="18">
        <f>(('FIA Only'!T307*'FIA Only'!T$189)+(Sphere!C307*Sphere!C$189))/TOTAL!T$189</f>
        <v>2.7142102031674944E-3</v>
      </c>
      <c r="U307" s="18">
        <f>(('FIA Only'!U307*'FIA Only'!U$189)+(Sphere!D307*Sphere!D$189))/TOTAL!U$189</f>
        <v>2.8174227867468361E-3</v>
      </c>
      <c r="V307" s="18">
        <f>(('FIA Only'!V307*'FIA Only'!V$189)+(Sphere!E307*Sphere!E$189))/TOTAL!V$189</f>
        <v>2.5217485809388442E-3</v>
      </c>
      <c r="W307" s="18">
        <f>(('FIA Only'!W307*'FIA Only'!W$189)+(Sphere!F307*Sphere!F$189)+('FIA on PCAS'!C307*'FIA on PCAS'!C$189))/TOTAL!W$189</f>
        <v>2.1202317251918733E-3</v>
      </c>
      <c r="X307" s="18">
        <f>(('FIA Only'!X307*'FIA Only'!X$189)+(Sphere!G307*Sphere!G$189)+('FIA on PCAS'!D307*'FIA on PCAS'!D$189))/TOTAL!X$189</f>
        <v>2.2517420313307021E-3</v>
      </c>
      <c r="Y307" s="18">
        <v>1.3445208574290001E-3</v>
      </c>
      <c r="Z307" s="18">
        <v>1.5138415368780001E-3</v>
      </c>
      <c r="AA307" s="18">
        <v>1.4773504380869999E-3</v>
      </c>
      <c r="AB307" s="18">
        <v>1.5403984260319999E-3</v>
      </c>
      <c r="AC307" s="18">
        <v>1.9195606347229999E-3</v>
      </c>
      <c r="AD307" s="18">
        <v>2.183890770441E-3</v>
      </c>
      <c r="AE307" s="18">
        <v>1.851478480255E-3</v>
      </c>
      <c r="AF307" s="18">
        <v>1.846381547844E-3</v>
      </c>
      <c r="AG307" s="18">
        <v>2.0849450652329999E-3</v>
      </c>
      <c r="AH307" s="18">
        <v>1.84365057458E-3</v>
      </c>
      <c r="AI307" s="18">
        <v>1.583129973729E-3</v>
      </c>
      <c r="AJ307" s="18">
        <v>1.426975188179E-3</v>
      </c>
      <c r="AK307" s="18">
        <v>1.5037708952830001E-3</v>
      </c>
      <c r="AL307" s="18">
        <v>1.5410141277699999E-3</v>
      </c>
      <c r="AM307" s="18">
        <v>1.422018205698E-3</v>
      </c>
      <c r="AN307" s="18">
        <v>1.339281129879E-3</v>
      </c>
      <c r="AO307" s="18">
        <v>1.637613317583E-3</v>
      </c>
      <c r="AP307" s="18">
        <v>1.264426190426E-3</v>
      </c>
      <c r="AQ307" s="18">
        <v>1.240746609914E-3</v>
      </c>
      <c r="AR307" s="18">
        <v>1.2735505416479999E-3</v>
      </c>
      <c r="AS307" s="18">
        <v>1.422282235874E-3</v>
      </c>
      <c r="AT307" s="18">
        <v>1.3021764794120001E-3</v>
      </c>
      <c r="AU307" s="18">
        <v>1.019998652497E-3</v>
      </c>
      <c r="AV307" s="18">
        <v>1.238182044372E-3</v>
      </c>
      <c r="AW307" s="18">
        <v>1.288896227869E-3</v>
      </c>
      <c r="AX307" s="18">
        <v>1.2088258816529999E-3</v>
      </c>
      <c r="AY307" s="18">
        <v>1.2399554144200001E-3</v>
      </c>
      <c r="AZ307" s="18">
        <v>1.097978761824E-3</v>
      </c>
      <c r="BA307" s="18">
        <v>1.0869786385970001E-3</v>
      </c>
      <c r="BB307" s="18">
        <v>1.0569676418540001E-3</v>
      </c>
      <c r="BC307" s="18">
        <v>1.031606623291E-3</v>
      </c>
      <c r="BD307" s="18">
        <v>1.2942442991759999E-3</v>
      </c>
      <c r="BE307" s="18">
        <v>1.272423380482E-3</v>
      </c>
      <c r="BF307" s="220">
        <v>1.1448533818279999E-3</v>
      </c>
      <c r="BG307" s="220">
        <v>1.3379934475120001E-3</v>
      </c>
      <c r="BH307" s="17"/>
      <c r="BI307" s="17"/>
      <c r="BJ307" s="17"/>
      <c r="BK307" s="17"/>
    </row>
    <row r="308" spans="1:63" ht="11.25" hidden="1" outlineLevel="1" x14ac:dyDescent="0.2">
      <c r="A308" s="16" t="s">
        <v>134</v>
      </c>
      <c r="C308" s="18">
        <v>0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f>(('FIA Only'!T308*'FIA Only'!T$189)+(Sphere!C308*Sphere!C$189))/TOTAL!T$189</f>
        <v>0</v>
      </c>
      <c r="U308" s="18">
        <f>(('FIA Only'!U308*'FIA Only'!U$189)+(Sphere!D308*Sphere!D$189))/TOTAL!U$189</f>
        <v>4.4072805617298323E-5</v>
      </c>
      <c r="V308" s="18">
        <f>(('FIA Only'!V308*'FIA Only'!V$189)+(Sphere!E308*Sphere!E$189))/TOTAL!V$189</f>
        <v>1.9280393272386704E-4</v>
      </c>
      <c r="W308" s="18">
        <f>(('FIA Only'!W308*'FIA Only'!W$189)+(Sphere!F308*Sphere!F$189)+('FIA on PCAS'!C308*'FIA on PCAS'!C$189))/TOTAL!W$189</f>
        <v>2.4897412992164751E-3</v>
      </c>
      <c r="X308" s="18">
        <f>(('FIA Only'!X308*'FIA Only'!X$189)+(Sphere!G308*Sphere!G$189)+('FIA on PCAS'!D308*'FIA on PCAS'!D$189))/TOTAL!X$189</f>
        <v>4.4478332588351062E-5</v>
      </c>
      <c r="Y308" s="18">
        <v>3.1550972300949998E-3</v>
      </c>
      <c r="Z308" s="18">
        <v>1.8966479647799999E-2</v>
      </c>
      <c r="AA308" s="18">
        <v>1.5629637394839999E-2</v>
      </c>
      <c r="AB308" s="18">
        <v>1.4993436056E-2</v>
      </c>
      <c r="AC308" s="18">
        <v>1.5165966268800001E-2</v>
      </c>
      <c r="AD308" s="18">
        <v>1.4043667083519999E-2</v>
      </c>
      <c r="AE308" s="18">
        <v>1.339249405573E-2</v>
      </c>
      <c r="AF308" s="18">
        <v>6.6503198507820004E-3</v>
      </c>
      <c r="AG308" s="18">
        <v>5.2662658034750001E-3</v>
      </c>
      <c r="AH308" s="18">
        <v>2.1403829438099999E-3</v>
      </c>
      <c r="AI308" s="18">
        <v>2.3884733705550002E-3</v>
      </c>
      <c r="AJ308" s="18">
        <v>6.8293914274799999E-3</v>
      </c>
      <c r="AK308" s="18">
        <v>2.271188766658E-3</v>
      </c>
      <c r="AL308" s="18">
        <v>2.4987770628519998E-3</v>
      </c>
      <c r="AM308" s="18">
        <v>1.9860718912360002E-3</v>
      </c>
      <c r="AN308" s="18">
        <v>2.1680293882770001E-3</v>
      </c>
      <c r="AO308" s="18">
        <v>2.025976596887E-3</v>
      </c>
      <c r="AP308" s="18">
        <v>1.798531998219E-3</v>
      </c>
      <c r="AQ308" s="18">
        <v>6.4039864150859998E-3</v>
      </c>
      <c r="AR308" s="18">
        <v>1.86845373454E-3</v>
      </c>
      <c r="AS308" s="18">
        <v>1.812222116009E-3</v>
      </c>
      <c r="AT308" s="18">
        <v>1.935785540038E-3</v>
      </c>
      <c r="AU308" s="18">
        <v>2.1627481678590001E-3</v>
      </c>
      <c r="AV308" s="18">
        <v>1.759410736436E-3</v>
      </c>
      <c r="AW308" s="18">
        <v>1.7824084678490001E-3</v>
      </c>
      <c r="AX308" s="18">
        <v>2.0149129453359998E-3</v>
      </c>
      <c r="AY308" s="18">
        <v>1.74631268301E-3</v>
      </c>
      <c r="AZ308" s="18">
        <v>1.4682095059829999E-3</v>
      </c>
      <c r="BA308" s="18">
        <v>1.788028083692E-3</v>
      </c>
      <c r="BB308" s="18">
        <v>2.222685272802E-3</v>
      </c>
      <c r="BC308" s="18">
        <v>1.5925897823099999E-3</v>
      </c>
      <c r="BD308" s="18">
        <v>1.5149317995770001E-3</v>
      </c>
      <c r="BE308" s="18">
        <v>1.254249917693E-3</v>
      </c>
      <c r="BF308" s="220">
        <v>1.440704108985E-3</v>
      </c>
      <c r="BG308" s="220">
        <v>1.490252110938E-3</v>
      </c>
      <c r="BH308" s="17"/>
      <c r="BI308" s="17"/>
      <c r="BJ308" s="17"/>
      <c r="BK308" s="17"/>
    </row>
    <row r="309" spans="1:63" ht="11.25" hidden="1" outlineLevel="1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f>(('FIA Only'!T309*'FIA Only'!T$189)+(Sphere!C309*Sphere!C$189))/TOTAL!T$189</f>
        <v>0</v>
      </c>
      <c r="U309" s="18">
        <f>(('FIA Only'!U309*'FIA Only'!U$189)+(Sphere!D309*Sphere!D$189))/TOTAL!U$189</f>
        <v>0</v>
      </c>
      <c r="V309" s="18">
        <f>(('FIA Only'!V309*'FIA Only'!V$189)+(Sphere!E309*Sphere!E$189))/TOTAL!V$189</f>
        <v>0</v>
      </c>
      <c r="W309" s="18">
        <f>(('FIA Only'!W309*'FIA Only'!W$189)+(Sphere!F309*Sphere!F$189)+('FIA on PCAS'!C309*'FIA on PCAS'!C$189))/TOTAL!W$189</f>
        <v>0</v>
      </c>
      <c r="X309" s="18">
        <f>(('FIA Only'!X309*'FIA Only'!X$189)+(Sphere!G309*Sphere!G$189)+('FIA on PCAS'!D309*'FIA on PCAS'!D$189))/TOTAL!X$189</f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2.8645456910000001E-6</v>
      </c>
      <c r="AG309" s="18">
        <v>9.3894223700000003E-7</v>
      </c>
      <c r="AH309" s="18">
        <v>0</v>
      </c>
      <c r="AI309" s="18">
        <v>2.8420716830000002E-6</v>
      </c>
      <c r="AJ309" s="18">
        <v>9.2584058389999998E-6</v>
      </c>
      <c r="AK309" s="18">
        <v>6.0658134190000001E-6</v>
      </c>
      <c r="AL309" s="18">
        <v>0</v>
      </c>
      <c r="AM309" s="18">
        <v>1.1023305119999999E-6</v>
      </c>
      <c r="AN309" s="18">
        <v>0</v>
      </c>
      <c r="AO309" s="18">
        <v>2.4573421500000001E-7</v>
      </c>
      <c r="AP309" s="18">
        <v>1.5307644509999999E-6</v>
      </c>
      <c r="AQ309" s="18">
        <v>2.7808293769999999E-6</v>
      </c>
      <c r="AR309" s="18">
        <v>2.1398853799999999E-7</v>
      </c>
      <c r="AS309" s="18">
        <v>7.1997049800000001E-7</v>
      </c>
      <c r="AT309" s="18">
        <v>0</v>
      </c>
      <c r="AU309" s="18">
        <v>2.1070934749999999E-6</v>
      </c>
      <c r="AV309" s="18">
        <v>1.474955614E-6</v>
      </c>
      <c r="AW309" s="18">
        <v>0</v>
      </c>
      <c r="AX309" s="18">
        <v>0</v>
      </c>
      <c r="AY309" s="18">
        <v>2.9629989000000001E-8</v>
      </c>
      <c r="AZ309" s="18">
        <v>0</v>
      </c>
      <c r="BA309" s="18">
        <v>8.9406296100000005E-7</v>
      </c>
      <c r="BB309" s="18">
        <v>2.9456882560000002E-6</v>
      </c>
      <c r="BC309" s="18">
        <v>2.4602584239999999E-6</v>
      </c>
      <c r="BD309" s="18">
        <v>3.3134658999999999E-8</v>
      </c>
      <c r="BE309" s="18">
        <v>0</v>
      </c>
      <c r="BF309" s="220">
        <v>8.1046287200000001E-7</v>
      </c>
      <c r="BG309" s="220">
        <v>0</v>
      </c>
      <c r="BH309" s="17"/>
      <c r="BI309" s="17"/>
      <c r="BJ309" s="17"/>
      <c r="BK309" s="17"/>
    </row>
    <row r="310" spans="1:63" ht="11.25" hidden="1" outlineLevel="1" x14ac:dyDescent="0.2">
      <c r="A310" s="16" t="s">
        <v>13</v>
      </c>
      <c r="C310" s="18">
        <v>9.9448978207689998E-2</v>
      </c>
      <c r="D310" s="18">
        <v>9.6316643743529995E-2</v>
      </c>
      <c r="E310" s="18">
        <v>8.0092773209140003E-2</v>
      </c>
      <c r="F310" s="18">
        <v>8.0949999154380003E-2</v>
      </c>
      <c r="G310" s="18">
        <v>8.2388067942109997E-2</v>
      </c>
      <c r="H310" s="18">
        <v>7.6613726506679997E-2</v>
      </c>
      <c r="I310" s="18">
        <v>7.9518637942840004E-2</v>
      </c>
      <c r="J310" s="18">
        <v>7.9413052988659999E-2</v>
      </c>
      <c r="K310" s="18">
        <v>7.4218054972710001E-2</v>
      </c>
      <c r="L310" s="18">
        <v>7.3627268342549998E-2</v>
      </c>
      <c r="M310" s="18">
        <v>7.1097994897069999E-2</v>
      </c>
      <c r="N310" s="18">
        <v>6.5600447833259995E-2</v>
      </c>
      <c r="O310" s="18">
        <v>6.6325411505769996E-2</v>
      </c>
      <c r="P310" s="18">
        <v>6.7588576353470001E-2</v>
      </c>
      <c r="Q310" s="18">
        <v>6.4667572354240005E-2</v>
      </c>
      <c r="R310" s="18">
        <v>6.6934580374009997E-2</v>
      </c>
      <c r="S310" s="18">
        <v>6.8496724351810007E-2</v>
      </c>
      <c r="T310" s="18">
        <f>(('FIA Only'!T310*'FIA Only'!T$189)+(Sphere!C310*Sphere!C$189))/TOTAL!T$189</f>
        <v>6.2382888257977526E-2</v>
      </c>
      <c r="U310" s="18">
        <f>(('FIA Only'!U310*'FIA Only'!U$189)+(Sphere!D310*Sphere!D$189))/TOTAL!U$189</f>
        <v>6.6864846946558518E-2</v>
      </c>
      <c r="V310" s="18">
        <f>(('FIA Only'!V310*'FIA Only'!V$189)+(Sphere!E310*Sphere!E$189))/TOTAL!V$189</f>
        <v>7.0667264037309191E-2</v>
      </c>
      <c r="W310" s="18">
        <f>(('FIA Only'!W310*'FIA Only'!W$189)+(Sphere!F310*Sphere!F$189)+('FIA on PCAS'!C310*'FIA on PCAS'!C$189))/TOTAL!W$189</f>
        <v>6.8877486304403074E-2</v>
      </c>
      <c r="X310" s="18">
        <f>(('FIA Only'!X310*'FIA Only'!X$189)+(Sphere!G310*Sphere!G$189)+('FIA on PCAS'!D310*'FIA on PCAS'!D$189))/TOTAL!X$189</f>
        <v>7.0378108706964204E-2</v>
      </c>
      <c r="Y310" s="18">
        <v>6.1474297302519999E-2</v>
      </c>
      <c r="Z310" s="18">
        <v>5.5787928127640003E-2</v>
      </c>
      <c r="AA310" s="18">
        <v>5.4110192524480002E-2</v>
      </c>
      <c r="AB310" s="18">
        <v>5.6804501318159999E-2</v>
      </c>
      <c r="AC310" s="18">
        <v>5.761414916615E-2</v>
      </c>
      <c r="AD310" s="18">
        <v>5.398657082773E-2</v>
      </c>
      <c r="AE310" s="18">
        <v>5.2314438113519997E-2</v>
      </c>
      <c r="AF310" s="18">
        <v>5.1274500192609998E-2</v>
      </c>
      <c r="AG310" s="18">
        <v>5.296617922842E-2</v>
      </c>
      <c r="AH310" s="18">
        <v>5.6622430798359998E-2</v>
      </c>
      <c r="AI310" s="18">
        <v>5.6148298457479998E-2</v>
      </c>
      <c r="AJ310" s="18">
        <v>5.203009817879E-2</v>
      </c>
      <c r="AK310" s="18">
        <v>4.8747134088559997E-2</v>
      </c>
      <c r="AL310" s="18">
        <v>4.8694186223549998E-2</v>
      </c>
      <c r="AM310" s="18">
        <v>4.867713692305E-2</v>
      </c>
      <c r="AN310" s="18">
        <v>4.8200721158670003E-2</v>
      </c>
      <c r="AO310" s="18">
        <v>4.6660797032140003E-2</v>
      </c>
      <c r="AP310" s="18">
        <v>4.8534191178429997E-2</v>
      </c>
      <c r="AQ310" s="18">
        <v>4.6261956969500001E-2</v>
      </c>
      <c r="AR310" s="18">
        <v>4.7324378624989998E-2</v>
      </c>
      <c r="AS310" s="18">
        <v>4.9723533459890001E-2</v>
      </c>
      <c r="AT310" s="18">
        <v>4.8701497217339997E-2</v>
      </c>
      <c r="AU310" s="18">
        <v>4.8016505687100003E-2</v>
      </c>
      <c r="AV310" s="18">
        <v>4.835098705746E-2</v>
      </c>
      <c r="AW310" s="18">
        <v>4.7011406636050003E-2</v>
      </c>
      <c r="AX310" s="18">
        <v>4.6166851936289999E-2</v>
      </c>
      <c r="AY310" s="18">
        <v>4.5655180354360003E-2</v>
      </c>
      <c r="AZ310" s="18">
        <v>4.6424149672860002E-2</v>
      </c>
      <c r="BA310" s="18">
        <v>4.6107280133590001E-2</v>
      </c>
      <c r="BB310" s="18">
        <v>4.5268996941640001E-2</v>
      </c>
      <c r="BC310" s="18">
        <v>4.7167934569109997E-2</v>
      </c>
      <c r="BD310" s="18">
        <v>4.5121148267269998E-2</v>
      </c>
      <c r="BE310" s="18">
        <v>4.7334364265469997E-2</v>
      </c>
      <c r="BF310" s="220">
        <v>4.9236095140539997E-2</v>
      </c>
      <c r="BG310" s="220">
        <v>4.9151719961020003E-2</v>
      </c>
      <c r="BH310" s="17"/>
      <c r="BI310" s="17"/>
      <c r="BJ310" s="17"/>
      <c r="BK310" s="17"/>
    </row>
    <row r="311" spans="1:63" ht="11.25" hidden="1" outlineLevel="1" x14ac:dyDescent="0.2">
      <c r="A311" s="16" t="s">
        <v>14</v>
      </c>
      <c r="C311" s="18">
        <v>2.7772545256879999E-2</v>
      </c>
      <c r="D311" s="18">
        <v>2.8977111781060001E-2</v>
      </c>
      <c r="E311" s="18">
        <v>3.3335193889599997E-2</v>
      </c>
      <c r="F311" s="18">
        <v>3.4174492023079997E-2</v>
      </c>
      <c r="G311" s="18">
        <v>3.4992394000499999E-2</v>
      </c>
      <c r="H311" s="18">
        <v>3.2785058005599998E-2</v>
      </c>
      <c r="I311" s="18">
        <v>3.413092956305E-2</v>
      </c>
      <c r="J311" s="18">
        <v>3.5681548258969999E-2</v>
      </c>
      <c r="K311" s="18">
        <v>3.1019640747279999E-2</v>
      </c>
      <c r="L311" s="18">
        <v>3.2985186597670003E-2</v>
      </c>
      <c r="M311" s="18">
        <v>3.3622801628929999E-2</v>
      </c>
      <c r="N311" s="18">
        <v>3.0801441706220001E-2</v>
      </c>
      <c r="O311" s="18">
        <v>3.2069351341400001E-2</v>
      </c>
      <c r="P311" s="18">
        <v>3.2666072867189998E-2</v>
      </c>
      <c r="Q311" s="18">
        <v>3.1910090156879997E-2</v>
      </c>
      <c r="R311" s="18">
        <v>3.3536284147229999E-2</v>
      </c>
      <c r="S311" s="18">
        <v>3.3552424764900002E-2</v>
      </c>
      <c r="T311" s="18">
        <f>(('FIA Only'!T311*'FIA Only'!T$189)+(Sphere!C311*Sphere!C$189))/TOTAL!T$189</f>
        <v>3.1711632126887844E-2</v>
      </c>
      <c r="U311" s="18">
        <f>(('FIA Only'!U311*'FIA Only'!U$189)+(Sphere!D311*Sphere!D$189))/TOTAL!U$189</f>
        <v>3.4260198751595514E-2</v>
      </c>
      <c r="V311" s="18">
        <f>(('FIA Only'!V311*'FIA Only'!V$189)+(Sphere!E311*Sphere!E$189))/TOTAL!V$189</f>
        <v>3.5227732880763599E-2</v>
      </c>
      <c r="W311" s="18">
        <f>(('FIA Only'!W311*'FIA Only'!W$189)+(Sphere!F311*Sphere!F$189)+('FIA on PCAS'!C311*'FIA on PCAS'!C$189))/TOTAL!W$189</f>
        <v>3.4957689337363353E-2</v>
      </c>
      <c r="X311" s="18">
        <f>(('FIA Only'!X311*'FIA Only'!X$189)+(Sphere!G311*Sphere!G$189)+('FIA on PCAS'!D311*'FIA on PCAS'!D$189))/TOTAL!X$189</f>
        <v>3.5533585421484687E-2</v>
      </c>
      <c r="Y311" s="18">
        <v>3.2109327415030003E-2</v>
      </c>
      <c r="Z311" s="18">
        <v>2.6771451658469999E-2</v>
      </c>
      <c r="AA311" s="18">
        <v>2.6250809347460002E-2</v>
      </c>
      <c r="AB311" s="18">
        <v>2.7832301620069999E-2</v>
      </c>
      <c r="AC311" s="18">
        <v>2.7180534060149999E-2</v>
      </c>
      <c r="AD311" s="18">
        <v>3.086104452769E-2</v>
      </c>
      <c r="AE311" s="18">
        <v>2.973090475295E-2</v>
      </c>
      <c r="AF311" s="18">
        <v>2.96373060525E-2</v>
      </c>
      <c r="AG311" s="18">
        <v>3.1178308371859999E-2</v>
      </c>
      <c r="AH311" s="18">
        <v>3.0584286857279999E-2</v>
      </c>
      <c r="AI311" s="18">
        <v>2.8645831166689999E-2</v>
      </c>
      <c r="AJ311" s="18">
        <v>2.8398105157989999E-2</v>
      </c>
      <c r="AK311" s="18">
        <v>2.6936377312810001E-2</v>
      </c>
      <c r="AL311" s="18">
        <v>2.6261451213260002E-2</v>
      </c>
      <c r="AM311" s="18">
        <v>2.5296440499549998E-2</v>
      </c>
      <c r="AN311" s="18">
        <v>2.5086410319020001E-2</v>
      </c>
      <c r="AO311" s="18">
        <v>2.497040692609E-2</v>
      </c>
      <c r="AP311" s="18">
        <v>2.7314941832099999E-2</v>
      </c>
      <c r="AQ311" s="18">
        <v>2.6313320671610001E-2</v>
      </c>
      <c r="AR311" s="18">
        <v>2.478739604523E-2</v>
      </c>
      <c r="AS311" s="18">
        <v>2.5405314191110001E-2</v>
      </c>
      <c r="AT311" s="18">
        <v>2.6156004504370001E-2</v>
      </c>
      <c r="AU311" s="18">
        <v>2.4791833376960001E-2</v>
      </c>
      <c r="AV311" s="18">
        <v>2.3649284614399999E-2</v>
      </c>
      <c r="AW311" s="18">
        <v>2.4157674324360001E-2</v>
      </c>
      <c r="AX311" s="18">
        <v>2.4141485377960001E-2</v>
      </c>
      <c r="AY311" s="18">
        <v>2.458991987373E-2</v>
      </c>
      <c r="AZ311" s="18">
        <v>2.351314807201E-2</v>
      </c>
      <c r="BA311" s="18">
        <v>2.439092897385E-2</v>
      </c>
      <c r="BB311" s="18">
        <v>2.448661098543E-2</v>
      </c>
      <c r="BC311" s="18">
        <v>2.2325032273529999E-2</v>
      </c>
      <c r="BD311" s="18">
        <v>2.3189989237260001E-2</v>
      </c>
      <c r="BE311" s="18">
        <v>2.4303064584120002E-2</v>
      </c>
      <c r="BF311" s="220">
        <v>2.459138004506E-2</v>
      </c>
      <c r="BG311" s="220">
        <v>2.4687284476239999E-2</v>
      </c>
      <c r="BH311" s="17"/>
      <c r="BI311" s="17"/>
      <c r="BJ311" s="17"/>
      <c r="BK311" s="17"/>
    </row>
    <row r="312" spans="1:63" ht="11.25" hidden="1" outlineLevel="1" x14ac:dyDescent="0.2">
      <c r="A312" s="16" t="s">
        <v>15</v>
      </c>
      <c r="C312" s="18">
        <v>4.7302281612219998E-2</v>
      </c>
      <c r="D312" s="18">
        <v>4.8146478397400001E-2</v>
      </c>
      <c r="E312" s="18">
        <v>4.9561115185649998E-2</v>
      </c>
      <c r="F312" s="18">
        <v>5.048230079701E-2</v>
      </c>
      <c r="G312" s="18">
        <v>5.1416325247270002E-2</v>
      </c>
      <c r="H312" s="18">
        <v>5.0932955770340002E-2</v>
      </c>
      <c r="I312" s="18">
        <v>5.3097754838100003E-2</v>
      </c>
      <c r="J312" s="18">
        <v>5.3543522344139997E-2</v>
      </c>
      <c r="K312" s="18">
        <v>5.0195489625430002E-2</v>
      </c>
      <c r="L312" s="18">
        <v>4.9687924561690001E-2</v>
      </c>
      <c r="M312" s="18">
        <v>5.0329139998400003E-2</v>
      </c>
      <c r="N312" s="18">
        <v>4.7099309244529999E-2</v>
      </c>
      <c r="O312" s="18">
        <v>4.9756384389100003E-2</v>
      </c>
      <c r="P312" s="18">
        <v>5.2097497887429997E-2</v>
      </c>
      <c r="Q312" s="18">
        <v>4.8148147988620001E-2</v>
      </c>
      <c r="R312" s="18">
        <v>4.795357539911E-2</v>
      </c>
      <c r="S312" s="18">
        <v>4.9256418942749999E-2</v>
      </c>
      <c r="T312" s="18">
        <f>(('FIA Only'!T312*'FIA Only'!T$189)+(Sphere!C312*Sphere!C$189))/TOTAL!T$189</f>
        <v>4.9534055755940776E-2</v>
      </c>
      <c r="U312" s="18">
        <f>(('FIA Only'!U312*'FIA Only'!U$189)+(Sphere!D312*Sphere!D$189))/TOTAL!U$189</f>
        <v>5.3513466967843322E-2</v>
      </c>
      <c r="V312" s="18">
        <f>(('FIA Only'!V312*'FIA Only'!V$189)+(Sphere!E312*Sphere!E$189))/TOTAL!V$189</f>
        <v>5.5222100440398228E-2</v>
      </c>
      <c r="W312" s="18">
        <f>(('FIA Only'!W312*'FIA Only'!W$189)+(Sphere!F312*Sphere!F$189)+('FIA on PCAS'!C312*'FIA on PCAS'!C$189))/TOTAL!W$189</f>
        <v>5.4345329579801982E-2</v>
      </c>
      <c r="X312" s="18">
        <f>(('FIA Only'!X312*'FIA Only'!X$189)+(Sphere!G312*Sphere!G$189)+('FIA on PCAS'!D312*'FIA on PCAS'!D$189))/TOTAL!X$189</f>
        <v>5.4235397761368674E-2</v>
      </c>
      <c r="Y312" s="18">
        <v>5.0674407369200002E-2</v>
      </c>
      <c r="Z312" s="18">
        <v>4.1754222264550001E-2</v>
      </c>
      <c r="AA312" s="18">
        <v>4.197354501956E-2</v>
      </c>
      <c r="AB312" s="18">
        <v>4.2096613566450003E-2</v>
      </c>
      <c r="AC312" s="18">
        <v>4.069375159165E-2</v>
      </c>
      <c r="AD312" s="18">
        <v>4.6478461233120001E-2</v>
      </c>
      <c r="AE312" s="18">
        <v>4.5891324467440001E-2</v>
      </c>
      <c r="AF312" s="18">
        <v>4.4175602004499999E-2</v>
      </c>
      <c r="AG312" s="18">
        <v>4.6628280625659997E-2</v>
      </c>
      <c r="AH312" s="18">
        <v>4.653576146821E-2</v>
      </c>
      <c r="AI312" s="18">
        <v>4.599122015683E-2</v>
      </c>
      <c r="AJ312" s="18">
        <v>4.4657429077359999E-2</v>
      </c>
      <c r="AK312" s="18">
        <v>4.3084531532120003E-2</v>
      </c>
      <c r="AL312" s="18">
        <v>4.2880437798729999E-2</v>
      </c>
      <c r="AM312" s="18">
        <v>4.1575262290610003E-2</v>
      </c>
      <c r="AN312" s="18">
        <v>4.081776909577E-2</v>
      </c>
      <c r="AO312" s="18">
        <v>4.2460639102669999E-2</v>
      </c>
      <c r="AP312" s="18">
        <v>4.1353552584969998E-2</v>
      </c>
      <c r="AQ312" s="18">
        <v>4.047022869855E-2</v>
      </c>
      <c r="AR312" s="18">
        <v>3.9995283093389997E-2</v>
      </c>
      <c r="AS312" s="18">
        <v>4.1845349002130001E-2</v>
      </c>
      <c r="AT312" s="18">
        <v>4.1623663211359997E-2</v>
      </c>
      <c r="AU312" s="18">
        <v>3.9975524269180003E-2</v>
      </c>
      <c r="AV312" s="18">
        <v>3.8573250935839999E-2</v>
      </c>
      <c r="AW312" s="18">
        <v>3.8949130122490003E-2</v>
      </c>
      <c r="AX312" s="18">
        <v>3.8457476760649999E-2</v>
      </c>
      <c r="AY312" s="18">
        <v>3.8924981360289997E-2</v>
      </c>
      <c r="AZ312" s="18">
        <v>3.9973472545640001E-2</v>
      </c>
      <c r="BA312" s="18">
        <v>3.790818866554E-2</v>
      </c>
      <c r="BB312" s="18">
        <v>3.9273572573699997E-2</v>
      </c>
      <c r="BC312" s="18">
        <v>3.9000883454269997E-2</v>
      </c>
      <c r="BD312" s="18">
        <v>3.8180557224709998E-2</v>
      </c>
      <c r="BE312" s="18">
        <v>4.0371702864349997E-2</v>
      </c>
      <c r="BF312" s="220">
        <v>4.0692836926559998E-2</v>
      </c>
      <c r="BG312" s="220">
        <v>4.0234613220949997E-2</v>
      </c>
      <c r="BH312" s="17"/>
      <c r="BI312" s="17"/>
      <c r="BJ312" s="17"/>
      <c r="BK312" s="17"/>
    </row>
    <row r="313" spans="1:63" ht="11.25" hidden="1" outlineLevel="1" x14ac:dyDescent="0.2">
      <c r="A313" s="16" t="s">
        <v>16</v>
      </c>
      <c r="C313" s="18">
        <v>7.042436287652E-2</v>
      </c>
      <c r="D313" s="18">
        <v>7.1543848817800001E-2</v>
      </c>
      <c r="E313" s="18">
        <v>7.2833443009149998E-2</v>
      </c>
      <c r="F313" s="18">
        <v>7.355961846563E-2</v>
      </c>
      <c r="G313" s="18">
        <v>7.5093923776800006E-2</v>
      </c>
      <c r="H313" s="18">
        <v>7.3050970478460001E-2</v>
      </c>
      <c r="I313" s="18">
        <v>7.5878116532250003E-2</v>
      </c>
      <c r="J313" s="18">
        <v>7.6941983723550003E-2</v>
      </c>
      <c r="K313" s="18">
        <v>7.5787171710210002E-2</v>
      </c>
      <c r="L313" s="18">
        <v>7.6493134639429999E-2</v>
      </c>
      <c r="M313" s="18">
        <v>7.7368196673339995E-2</v>
      </c>
      <c r="N313" s="18">
        <v>7.7784290914840001E-2</v>
      </c>
      <c r="O313" s="18">
        <v>7.6559503359810002E-2</v>
      </c>
      <c r="P313" s="18">
        <v>7.7889744390400001E-2</v>
      </c>
      <c r="Q313" s="18">
        <v>7.8864887129959996E-2</v>
      </c>
      <c r="R313" s="18">
        <v>7.9415438784820006E-2</v>
      </c>
      <c r="S313" s="18">
        <v>7.9100706164889997E-2</v>
      </c>
      <c r="T313" s="18">
        <f>(('FIA Only'!T313*'FIA Only'!T$189)+(Sphere!C313*Sphere!C$189))/TOTAL!T$189</f>
        <v>7.9215657334350389E-2</v>
      </c>
      <c r="U313" s="18">
        <f>(('FIA Only'!U313*'FIA Only'!U$189)+(Sphere!D313*Sphere!D$189))/TOTAL!U$189</f>
        <v>8.1840849055973386E-2</v>
      </c>
      <c r="V313" s="18">
        <f>(('FIA Only'!V313*'FIA Only'!V$189)+(Sphere!E313*Sphere!E$189))/TOTAL!V$189</f>
        <v>8.4207928258541134E-2</v>
      </c>
      <c r="W313" s="18">
        <f>(('FIA Only'!W313*'FIA Only'!W$189)+(Sphere!F313*Sphere!F$189)+('FIA on PCAS'!C313*'FIA on PCAS'!C$189))/TOTAL!W$189</f>
        <v>8.0946871511516208E-2</v>
      </c>
      <c r="X313" s="18">
        <f>(('FIA Only'!X313*'FIA Only'!X$189)+(Sphere!G313*Sphere!G$189)+('FIA on PCAS'!D313*'FIA on PCAS'!D$189))/TOTAL!X$189</f>
        <v>8.3152609932571411E-2</v>
      </c>
      <c r="Y313" s="18">
        <v>7.8787273578349998E-2</v>
      </c>
      <c r="Z313" s="18">
        <v>6.4688707081230007E-2</v>
      </c>
      <c r="AA313" s="18">
        <v>6.1916987160529999E-2</v>
      </c>
      <c r="AB313" s="18">
        <v>6.1848834462370002E-2</v>
      </c>
      <c r="AC313" s="18">
        <v>6.2320542427179999E-2</v>
      </c>
      <c r="AD313" s="18">
        <v>7.5768735489620001E-2</v>
      </c>
      <c r="AE313" s="18">
        <v>7.4123289651830002E-2</v>
      </c>
      <c r="AF313" s="18">
        <v>7.1576888623850005E-2</v>
      </c>
      <c r="AG313" s="18">
        <v>7.652510308004E-2</v>
      </c>
      <c r="AH313" s="18">
        <v>7.7010188923000003E-2</v>
      </c>
      <c r="AI313" s="18">
        <v>7.4124801707599997E-2</v>
      </c>
      <c r="AJ313" s="18">
        <v>7.0787804132199997E-2</v>
      </c>
      <c r="AK313" s="18">
        <v>6.9031394039250002E-2</v>
      </c>
      <c r="AL313" s="18">
        <v>6.9398164409200006E-2</v>
      </c>
      <c r="AM313" s="18">
        <v>6.9326152026519997E-2</v>
      </c>
      <c r="AN313" s="18">
        <v>6.8722347098469999E-2</v>
      </c>
      <c r="AO313" s="18">
        <v>6.6393988190870001E-2</v>
      </c>
      <c r="AP313" s="18">
        <v>6.866431239338E-2</v>
      </c>
      <c r="AQ313" s="18">
        <v>6.6861288050879999E-2</v>
      </c>
      <c r="AR313" s="18">
        <v>6.6978832023239995E-2</v>
      </c>
      <c r="AS313" s="18">
        <v>7.0491349672809997E-2</v>
      </c>
      <c r="AT313" s="18">
        <v>6.8118826155870005E-2</v>
      </c>
      <c r="AU313" s="18">
        <v>6.7314093288450005E-2</v>
      </c>
      <c r="AV313" s="18">
        <v>6.4653945132349996E-2</v>
      </c>
      <c r="AW313" s="18">
        <v>6.3259822772299995E-2</v>
      </c>
      <c r="AX313" s="18">
        <v>6.3756455458280001E-2</v>
      </c>
      <c r="AY313" s="18">
        <v>6.3683286930690003E-2</v>
      </c>
      <c r="AZ313" s="18">
        <v>6.3077307784509998E-2</v>
      </c>
      <c r="BA313" s="18">
        <v>6.3981321834789995E-2</v>
      </c>
      <c r="BB313" s="18">
        <v>6.2878178928500006E-2</v>
      </c>
      <c r="BC313" s="18">
        <v>6.4952919230870002E-2</v>
      </c>
      <c r="BD313" s="18">
        <v>6.3230717322710003E-2</v>
      </c>
      <c r="BE313" s="18">
        <v>6.6247694169809995E-2</v>
      </c>
      <c r="BF313" s="220">
        <v>6.7070433785169997E-2</v>
      </c>
      <c r="BG313" s="220">
        <v>6.609535567074E-2</v>
      </c>
      <c r="BH313" s="17"/>
      <c r="BI313" s="17"/>
      <c r="BJ313" s="17"/>
      <c r="BK313" s="17"/>
    </row>
    <row r="314" spans="1:63" ht="11.25" hidden="1" outlineLevel="1" x14ac:dyDescent="0.2">
      <c r="A314" s="16" t="s">
        <v>17</v>
      </c>
      <c r="C314" s="18">
        <v>0.10549608646850001</v>
      </c>
      <c r="D314" s="18">
        <v>0.1031985044208</v>
      </c>
      <c r="E314" s="18">
        <v>0.1112815241574</v>
      </c>
      <c r="F314" s="18">
        <v>0.11105041131149999</v>
      </c>
      <c r="G314" s="18">
        <v>0.1101015325535</v>
      </c>
      <c r="H314" s="18">
        <v>0.11041608738890001</v>
      </c>
      <c r="I314" s="18">
        <v>0.11295527671449999</v>
      </c>
      <c r="J314" s="18">
        <v>0.1152441278329</v>
      </c>
      <c r="K314" s="18">
        <v>0.1188937639755</v>
      </c>
      <c r="L314" s="18">
        <v>0.1191843863947</v>
      </c>
      <c r="M314" s="18">
        <v>0.1178071018089</v>
      </c>
      <c r="N314" s="18">
        <v>0.11742306241729999</v>
      </c>
      <c r="O314" s="18">
        <v>0.1187321936301</v>
      </c>
      <c r="P314" s="18">
        <v>0.1177443031472</v>
      </c>
      <c r="Q314" s="18">
        <v>0.1184228996581</v>
      </c>
      <c r="R314" s="18">
        <v>0.11831896696749999</v>
      </c>
      <c r="S314" s="18">
        <v>0.1191041754974</v>
      </c>
      <c r="T314" s="18">
        <f>(('FIA Only'!T314*'FIA Only'!T$189)+(Sphere!C314*Sphere!C$189))/TOTAL!T$189</f>
        <v>0.12107405005591507</v>
      </c>
      <c r="U314" s="18">
        <f>(('FIA Only'!U314*'FIA Only'!U$189)+(Sphere!D314*Sphere!D$189))/TOTAL!U$189</f>
        <v>0.12285532992009529</v>
      </c>
      <c r="V314" s="18">
        <f>(('FIA Only'!V314*'FIA Only'!V$189)+(Sphere!E314*Sphere!E$189))/TOTAL!V$189</f>
        <v>0.12488728045638918</v>
      </c>
      <c r="W314" s="18">
        <f>(('FIA Only'!W314*'FIA Only'!W$189)+(Sphere!F314*Sphere!F$189)+('FIA on PCAS'!C314*'FIA on PCAS'!C$189))/TOTAL!W$189</f>
        <v>0.12282418447624002</v>
      </c>
      <c r="X314" s="18">
        <f>(('FIA Only'!X314*'FIA Only'!X$189)+(Sphere!G314*Sphere!G$189)+('FIA on PCAS'!D314*'FIA on PCAS'!D$189))/TOTAL!X$189</f>
        <v>0.1242832394435975</v>
      </c>
      <c r="Y314" s="18">
        <v>0.1217339920956</v>
      </c>
      <c r="Z314" s="18">
        <v>9.9597160492410006E-2</v>
      </c>
      <c r="AA314" s="18">
        <v>9.855906760949E-2</v>
      </c>
      <c r="AB314" s="18">
        <v>9.5889048582469993E-2</v>
      </c>
      <c r="AC314" s="18">
        <v>9.5660389427310005E-2</v>
      </c>
      <c r="AD314" s="18">
        <v>0.1182527159253</v>
      </c>
      <c r="AE314" s="18">
        <v>0.1141222727694</v>
      </c>
      <c r="AF314" s="18">
        <v>0.1142842399946</v>
      </c>
      <c r="AG314" s="18">
        <v>0.11865336714660001</v>
      </c>
      <c r="AH314" s="18">
        <v>0.1169968582341</v>
      </c>
      <c r="AI314" s="18">
        <v>0.1168638054018</v>
      </c>
      <c r="AJ314" s="18">
        <v>0.1133812562852</v>
      </c>
      <c r="AK314" s="18">
        <v>0.1107117148449</v>
      </c>
      <c r="AL314" s="18">
        <v>0.1105247779691</v>
      </c>
      <c r="AM314" s="18">
        <v>0.109390992098</v>
      </c>
      <c r="AN314" s="18">
        <v>0.1102399660998</v>
      </c>
      <c r="AO314" s="18">
        <v>0.11143197238410001</v>
      </c>
      <c r="AP314" s="18">
        <v>0.1101810082839</v>
      </c>
      <c r="AQ314" s="18">
        <v>0.1086630734885</v>
      </c>
      <c r="AR314" s="18">
        <v>0.10668485706069999</v>
      </c>
      <c r="AS314" s="18">
        <v>0.1088010400743</v>
      </c>
      <c r="AT314" s="18">
        <v>0.1085739378601</v>
      </c>
      <c r="AU314" s="18">
        <v>0.1075032479254</v>
      </c>
      <c r="AV314" s="18">
        <v>0.10667790730689999</v>
      </c>
      <c r="AW314" s="18">
        <v>0.1066772974742</v>
      </c>
      <c r="AX314" s="18">
        <v>0.1055017180135</v>
      </c>
      <c r="AY314" s="18">
        <v>0.10427359918909999</v>
      </c>
      <c r="AZ314" s="18">
        <v>0.1037157068591</v>
      </c>
      <c r="BA314" s="18">
        <v>0.1039214260708</v>
      </c>
      <c r="BB314" s="18">
        <v>0.1025700969877</v>
      </c>
      <c r="BC314" s="18">
        <v>0.1013277319923</v>
      </c>
      <c r="BD314" s="18">
        <v>0.10295533797500001</v>
      </c>
      <c r="BE314" s="18">
        <v>0.1057110761808</v>
      </c>
      <c r="BF314" s="220">
        <v>0.1094261420431</v>
      </c>
      <c r="BG314" s="220">
        <v>0.107160293165</v>
      </c>
      <c r="BH314" s="17"/>
      <c r="BI314" s="17"/>
      <c r="BJ314" s="17"/>
      <c r="BK314" s="17"/>
    </row>
    <row r="315" spans="1:63" ht="11.25" hidden="1" outlineLevel="1" x14ac:dyDescent="0.2">
      <c r="A315" s="16" t="s">
        <v>18</v>
      </c>
      <c r="C315" s="18">
        <v>0.12970041841579999</v>
      </c>
      <c r="D315" s="18">
        <v>0.13518682078720001</v>
      </c>
      <c r="E315" s="18">
        <v>0.14420397573230001</v>
      </c>
      <c r="F315" s="18">
        <v>0.14386465513909999</v>
      </c>
      <c r="G315" s="18">
        <v>0.142781044872</v>
      </c>
      <c r="H315" s="18">
        <v>0.14407147876830001</v>
      </c>
      <c r="I315" s="18">
        <v>0.14575834497430001</v>
      </c>
      <c r="J315" s="18">
        <v>0.1477102770515</v>
      </c>
      <c r="K315" s="18">
        <v>0.14467724153360001</v>
      </c>
      <c r="L315" s="18">
        <v>0.144221570158</v>
      </c>
      <c r="M315" s="18">
        <v>0.14454203691430001</v>
      </c>
      <c r="N315" s="18">
        <v>0.14551182827719999</v>
      </c>
      <c r="O315" s="18">
        <v>0.14627864421680001</v>
      </c>
      <c r="P315" s="18">
        <v>0.14450774495390001</v>
      </c>
      <c r="Q315" s="18">
        <v>0.15131237466120001</v>
      </c>
      <c r="R315" s="18">
        <v>0.1507407166975</v>
      </c>
      <c r="S315" s="18">
        <v>0.15097945629109999</v>
      </c>
      <c r="T315" s="18">
        <f>(('FIA Only'!T315*'FIA Only'!T$189)+(Sphere!C315*Sphere!C$189))/TOTAL!T$189</f>
        <v>0.14746850601556175</v>
      </c>
      <c r="U315" s="18">
        <f>(('FIA Only'!U315*'FIA Only'!U$189)+(Sphere!D315*Sphere!D$189))/TOTAL!U$189</f>
        <v>0.14822619434226639</v>
      </c>
      <c r="V315" s="18">
        <f>(('FIA Only'!V315*'FIA Only'!V$189)+(Sphere!E315*Sphere!E$189))/TOTAL!V$189</f>
        <v>0.14719937508601552</v>
      </c>
      <c r="W315" s="18">
        <f>(('FIA Only'!W315*'FIA Only'!W$189)+(Sphere!F315*Sphere!F$189)+('FIA on PCAS'!C315*'FIA on PCAS'!C$189))/TOTAL!W$189</f>
        <v>0.1507997068451154</v>
      </c>
      <c r="X315" s="18">
        <f>(('FIA Only'!X315*'FIA Only'!X$189)+(Sphere!G315*Sphere!G$189)+('FIA on PCAS'!D315*'FIA on PCAS'!D$189))/TOTAL!X$189</f>
        <v>0.15030993544908228</v>
      </c>
      <c r="Y315" s="18">
        <v>0.14779490686810001</v>
      </c>
      <c r="Z315" s="18">
        <v>0.12413363496760001</v>
      </c>
      <c r="AA315" s="18">
        <v>0.1247071526628</v>
      </c>
      <c r="AB315" s="18">
        <v>0.123640858486</v>
      </c>
      <c r="AC315" s="18">
        <v>0.12241923717970001</v>
      </c>
      <c r="AD315" s="18">
        <v>0.142480879739</v>
      </c>
      <c r="AE315" s="18">
        <v>0.14242336179199999</v>
      </c>
      <c r="AF315" s="18">
        <v>0.13978465639820001</v>
      </c>
      <c r="AG315" s="18">
        <v>0.14347534363940001</v>
      </c>
      <c r="AH315" s="18">
        <v>0.14636077634799999</v>
      </c>
      <c r="AI315" s="18">
        <v>0.14303886389670001</v>
      </c>
      <c r="AJ315" s="18">
        <v>0.1404985437756</v>
      </c>
      <c r="AK315" s="18">
        <v>0.14052584829369999</v>
      </c>
      <c r="AL315" s="18">
        <v>0.14130295764600001</v>
      </c>
      <c r="AM315" s="18">
        <v>0.14346366080709999</v>
      </c>
      <c r="AN315" s="18">
        <v>0.14074800450969999</v>
      </c>
      <c r="AO315" s="18">
        <v>0.1398560066482</v>
      </c>
      <c r="AP315" s="18">
        <v>0.1396292492042</v>
      </c>
      <c r="AQ315" s="18">
        <v>0.13867006538730001</v>
      </c>
      <c r="AR315" s="18">
        <v>0.13897448179050001</v>
      </c>
      <c r="AS315" s="18">
        <v>0.1441767334465</v>
      </c>
      <c r="AT315" s="18">
        <v>0.14367916407930001</v>
      </c>
      <c r="AU315" s="18">
        <v>0.13903306870029999</v>
      </c>
      <c r="AV315" s="18">
        <v>0.14086806325160001</v>
      </c>
      <c r="AW315" s="18">
        <v>0.13671680840459999</v>
      </c>
      <c r="AX315" s="18">
        <v>0.13601158738890001</v>
      </c>
      <c r="AY315" s="18">
        <v>0.14017272718759999</v>
      </c>
      <c r="AZ315" s="18">
        <v>0.13924377493510001</v>
      </c>
      <c r="BA315" s="18">
        <v>0.14152980306839999</v>
      </c>
      <c r="BB315" s="18">
        <v>0.1393647872696</v>
      </c>
      <c r="BC315" s="18">
        <v>0.13729040005000001</v>
      </c>
      <c r="BD315" s="18">
        <v>0.13641025669519999</v>
      </c>
      <c r="BE315" s="18">
        <v>0.13958587505799999</v>
      </c>
      <c r="BF315" s="220">
        <v>0.13805458259389999</v>
      </c>
      <c r="BG315" s="220">
        <v>0.13791180261639999</v>
      </c>
      <c r="BH315" s="17"/>
      <c r="BI315" s="17"/>
      <c r="BJ315" s="17"/>
      <c r="BK315" s="17"/>
    </row>
    <row r="316" spans="1:63" ht="11.25" hidden="1" outlineLevel="1" x14ac:dyDescent="0.2">
      <c r="A316" s="16" t="s">
        <v>19</v>
      </c>
      <c r="C316" s="18">
        <v>0.1404074071267</v>
      </c>
      <c r="D316" s="18">
        <v>0.14041139073270001</v>
      </c>
      <c r="E316" s="18">
        <v>0.14053990504630001</v>
      </c>
      <c r="F316" s="18">
        <v>0.1410881145789</v>
      </c>
      <c r="G316" s="18">
        <v>0.13924812238869999</v>
      </c>
      <c r="H316" s="18">
        <v>0.1391904387864</v>
      </c>
      <c r="I316" s="18">
        <v>0.1348257812923</v>
      </c>
      <c r="J316" s="18">
        <v>0.13488806217249999</v>
      </c>
      <c r="K316" s="18">
        <v>0.1400412796818</v>
      </c>
      <c r="L316" s="18">
        <v>0.13857736490120001</v>
      </c>
      <c r="M316" s="18">
        <v>0.1383824897539</v>
      </c>
      <c r="N316" s="18">
        <v>0.14089200061750001</v>
      </c>
      <c r="O316" s="18">
        <v>0.1386876265502</v>
      </c>
      <c r="P316" s="18">
        <v>0.13774671143270001</v>
      </c>
      <c r="Q316" s="18">
        <v>0.1412176913114</v>
      </c>
      <c r="R316" s="18">
        <v>0.13955050910960001</v>
      </c>
      <c r="S316" s="18">
        <v>0.1353969991457</v>
      </c>
      <c r="T316" s="18">
        <f>(('FIA Only'!T316*'FIA Only'!T$189)+(Sphere!C316*Sphere!C$189))/TOTAL!T$189</f>
        <v>0.14050093855289414</v>
      </c>
      <c r="U316" s="18">
        <f>(('FIA Only'!U316*'FIA Only'!U$189)+(Sphere!D316*Sphere!D$189))/TOTAL!U$189</f>
        <v>0.14145017235564628</v>
      </c>
      <c r="V316" s="18">
        <f>(('FIA Only'!V316*'FIA Only'!V$189)+(Sphere!E316*Sphere!E$189))/TOTAL!V$189</f>
        <v>0.1411030210615912</v>
      </c>
      <c r="W316" s="18">
        <f>(('FIA Only'!W316*'FIA Only'!W$189)+(Sphere!F316*Sphere!F$189)+('FIA on PCAS'!C316*'FIA on PCAS'!C$189))/TOTAL!W$189</f>
        <v>0.14379930242310329</v>
      </c>
      <c r="X316" s="18">
        <f>(('FIA Only'!X316*'FIA Only'!X$189)+(Sphere!G316*Sphere!G$189)+('FIA on PCAS'!D316*'FIA on PCAS'!D$189))/TOTAL!X$189</f>
        <v>0.1420557518384126</v>
      </c>
      <c r="Y316" s="18">
        <v>0.14287560857529999</v>
      </c>
      <c r="Z316" s="18">
        <v>0.1272265310057</v>
      </c>
      <c r="AA316" s="18">
        <v>0.129739248625</v>
      </c>
      <c r="AB316" s="18">
        <v>0.1297187622297</v>
      </c>
      <c r="AC316" s="18">
        <v>0.1289994739742</v>
      </c>
      <c r="AD316" s="18">
        <v>0.1411729434598</v>
      </c>
      <c r="AE316" s="18">
        <v>0.13992895432550001</v>
      </c>
      <c r="AF316" s="18">
        <v>0.13995177369590001</v>
      </c>
      <c r="AG316" s="18">
        <v>0.1433908904091</v>
      </c>
      <c r="AH316" s="18">
        <v>0.14302680548589999</v>
      </c>
      <c r="AI316" s="18">
        <v>0.14278509757819999</v>
      </c>
      <c r="AJ316" s="18">
        <v>0.1420548952781</v>
      </c>
      <c r="AK316" s="18">
        <v>0.14303521643549999</v>
      </c>
      <c r="AL316" s="18">
        <v>0.1461614314718</v>
      </c>
      <c r="AM316" s="18">
        <v>0.1444070863801</v>
      </c>
      <c r="AN316" s="18">
        <v>0.14524213700249999</v>
      </c>
      <c r="AO316" s="18">
        <v>0.14395937496059999</v>
      </c>
      <c r="AP316" s="18">
        <v>0.14454542032840001</v>
      </c>
      <c r="AQ316" s="18">
        <v>0.14691022029170001</v>
      </c>
      <c r="AR316" s="18">
        <v>0.14778503035189999</v>
      </c>
      <c r="AS316" s="18">
        <v>0.14756815205320001</v>
      </c>
      <c r="AT316" s="18">
        <v>0.14896212411650001</v>
      </c>
      <c r="AU316" s="18">
        <v>0.14784386659240001</v>
      </c>
      <c r="AV316" s="18">
        <v>0.1456753068909</v>
      </c>
      <c r="AW316" s="18">
        <v>0.14456812244879999</v>
      </c>
      <c r="AX316" s="18">
        <v>0.14490389643009999</v>
      </c>
      <c r="AY316" s="18">
        <v>0.14293824257359999</v>
      </c>
      <c r="AZ316" s="18">
        <v>0.1434612898798</v>
      </c>
      <c r="BA316" s="18">
        <v>0.14245770177350001</v>
      </c>
      <c r="BB316" s="18">
        <v>0.14409976912520001</v>
      </c>
      <c r="BC316" s="18">
        <v>0.14516679144700001</v>
      </c>
      <c r="BD316" s="18">
        <v>0.14285862322849999</v>
      </c>
      <c r="BE316" s="18">
        <v>0.14709883379559999</v>
      </c>
      <c r="BF316" s="220">
        <v>0.14778349594160001</v>
      </c>
      <c r="BG316" s="220">
        <v>0.1436765731039</v>
      </c>
      <c r="BH316" s="17"/>
      <c r="BI316" s="17"/>
      <c r="BJ316" s="17"/>
      <c r="BK316" s="17"/>
    </row>
    <row r="317" spans="1:63" ht="11.25" hidden="1" outlineLevel="1" x14ac:dyDescent="0.2">
      <c r="A317" s="16" t="s">
        <v>20</v>
      </c>
      <c r="C317" s="18">
        <v>0.148257157433</v>
      </c>
      <c r="D317" s="18">
        <v>0.14778181101240001</v>
      </c>
      <c r="E317" s="18">
        <v>0.11897377186709999</v>
      </c>
      <c r="F317" s="18">
        <v>0.1169897057531</v>
      </c>
      <c r="G317" s="18">
        <v>0.115016690824</v>
      </c>
      <c r="H317" s="18">
        <v>0.1212973386531</v>
      </c>
      <c r="I317" s="18">
        <v>0.1198601113337</v>
      </c>
      <c r="J317" s="18">
        <v>0.1175520889207</v>
      </c>
      <c r="K317" s="18">
        <v>0.1181905574197</v>
      </c>
      <c r="L317" s="18">
        <v>0.1166660540112</v>
      </c>
      <c r="M317" s="18">
        <v>0.1165331281026</v>
      </c>
      <c r="N317" s="18">
        <v>0.1194125669811</v>
      </c>
      <c r="O317" s="18">
        <v>0.11856713073489999</v>
      </c>
      <c r="P317" s="18">
        <v>0.11780381791860001</v>
      </c>
      <c r="Q317" s="18">
        <v>0.1190236011208</v>
      </c>
      <c r="R317" s="18">
        <v>0.1160332416524</v>
      </c>
      <c r="S317" s="18">
        <v>0.1162387025964</v>
      </c>
      <c r="T317" s="18">
        <f>(('FIA Only'!T317*'FIA Only'!T$189)+(Sphere!C317*Sphere!C$189))/TOTAL!T$189</f>
        <v>0.11947312926272292</v>
      </c>
      <c r="U317" s="18">
        <f>(('FIA Only'!U317*'FIA Only'!U$189)+(Sphere!D317*Sphere!D$189))/TOTAL!U$189</f>
        <v>0.11726545300467761</v>
      </c>
      <c r="V317" s="18">
        <f>(('FIA Only'!V317*'FIA Only'!V$189)+(Sphere!E317*Sphere!E$189))/TOTAL!V$189</f>
        <v>0.116098210674536</v>
      </c>
      <c r="W317" s="18">
        <f>(('FIA Only'!W317*'FIA Only'!W$189)+(Sphere!F317*Sphere!F$189)+('FIA on PCAS'!C317*'FIA on PCAS'!C$189))/TOTAL!W$189</f>
        <v>0.11749880951437179</v>
      </c>
      <c r="X317" s="18">
        <f>(('FIA Only'!X317*'FIA Only'!X$189)+(Sphere!G317*Sphere!G$189)+('FIA on PCAS'!D317*'FIA on PCAS'!D$189))/TOTAL!X$189</f>
        <v>0.11423256285343511</v>
      </c>
      <c r="Y317" s="18">
        <v>0.1171437463646</v>
      </c>
      <c r="Z317" s="18">
        <v>0.119769672464</v>
      </c>
      <c r="AA317" s="18">
        <v>0.1196662383384</v>
      </c>
      <c r="AB317" s="18">
        <v>0.1170758719344</v>
      </c>
      <c r="AC317" s="18">
        <v>0.1171589670586</v>
      </c>
      <c r="AD317" s="18">
        <v>0.1202211134276</v>
      </c>
      <c r="AE317" s="18">
        <v>0.1205353041056</v>
      </c>
      <c r="AF317" s="18">
        <v>0.120840663534</v>
      </c>
      <c r="AG317" s="18">
        <v>0.1194072244766</v>
      </c>
      <c r="AH317" s="18">
        <v>0.12224399832879999</v>
      </c>
      <c r="AI317" s="18">
        <v>0.1223037832025</v>
      </c>
      <c r="AJ317" s="18">
        <v>0.12442203550930001</v>
      </c>
      <c r="AK317" s="18">
        <v>0.1253650756768</v>
      </c>
      <c r="AL317" s="18">
        <v>0.12530446878589999</v>
      </c>
      <c r="AM317" s="18">
        <v>0.12648036482899999</v>
      </c>
      <c r="AN317" s="18">
        <v>0.12723810498079999</v>
      </c>
      <c r="AO317" s="18">
        <v>0.1300159478854</v>
      </c>
      <c r="AP317" s="18">
        <v>0.12981826628769999</v>
      </c>
      <c r="AQ317" s="18">
        <v>0.12901442746040001</v>
      </c>
      <c r="AR317" s="18">
        <v>0.1268688801907</v>
      </c>
      <c r="AS317" s="18">
        <v>0.12823234102789999</v>
      </c>
      <c r="AT317" s="18">
        <v>0.12940249807000001</v>
      </c>
      <c r="AU317" s="18">
        <v>0.13006364428309999</v>
      </c>
      <c r="AV317" s="18">
        <v>0.12912910754609999</v>
      </c>
      <c r="AW317" s="18">
        <v>0.13099870438880001</v>
      </c>
      <c r="AX317" s="18">
        <v>0.12983102128230001</v>
      </c>
      <c r="AY317" s="18">
        <v>0.13064997378439999</v>
      </c>
      <c r="AZ317" s="18">
        <v>0.1298351727275</v>
      </c>
      <c r="BA317" s="18">
        <v>0.1302319551002</v>
      </c>
      <c r="BB317" s="18">
        <v>0.13077414450470001</v>
      </c>
      <c r="BC317" s="18">
        <v>0.13029775933109999</v>
      </c>
      <c r="BD317" s="18">
        <v>0.12985275191699999</v>
      </c>
      <c r="BE317" s="18">
        <v>0.13016525800340001</v>
      </c>
      <c r="BF317" s="220">
        <v>0.12794465221760001</v>
      </c>
      <c r="BG317" s="220">
        <v>0.1285601943811</v>
      </c>
      <c r="BH317" s="17"/>
      <c r="BI317" s="17"/>
      <c r="BJ317" s="17"/>
      <c r="BK317" s="17"/>
    </row>
    <row r="318" spans="1:63" ht="11.25" hidden="1" outlineLevel="1" x14ac:dyDescent="0.2">
      <c r="A318" s="16" t="s">
        <v>21</v>
      </c>
      <c r="C318" s="18">
        <v>0.11635682028289999</v>
      </c>
      <c r="D318" s="18">
        <v>0.11497037927959999</v>
      </c>
      <c r="E318" s="18">
        <v>9.3688404628909996E-2</v>
      </c>
      <c r="F318" s="18">
        <v>9.1611924986439996E-2</v>
      </c>
      <c r="G318" s="18">
        <v>9.1863318462090005E-2</v>
      </c>
      <c r="H318" s="18">
        <v>9.1963876250040003E-2</v>
      </c>
      <c r="I318" s="18">
        <v>9.0849095822299997E-2</v>
      </c>
      <c r="J318" s="18">
        <v>8.741134368122E-2</v>
      </c>
      <c r="K318" s="18">
        <v>9.1684583581340004E-2</v>
      </c>
      <c r="L318" s="18">
        <v>9.1005550711059993E-2</v>
      </c>
      <c r="M318" s="18">
        <v>8.9240463963610003E-2</v>
      </c>
      <c r="N318" s="18">
        <v>9.5603051920959997E-2</v>
      </c>
      <c r="O318" s="18">
        <v>9.3342490710389997E-2</v>
      </c>
      <c r="P318" s="18">
        <v>9.2496995697880002E-2</v>
      </c>
      <c r="Q318" s="18">
        <v>9.2861287964990005E-2</v>
      </c>
      <c r="R318" s="18">
        <v>9.102529232348E-2</v>
      </c>
      <c r="S318" s="18">
        <v>8.8372880134630002E-2</v>
      </c>
      <c r="T318" s="18">
        <f>(('FIA Only'!T318*'FIA Only'!T$189)+(Sphere!C318*Sphere!C$189))/TOTAL!T$189</f>
        <v>9.1111365871532665E-2</v>
      </c>
      <c r="U318" s="18">
        <f>(('FIA Only'!U318*'FIA Only'!U$189)+(Sphere!D318*Sphere!D$189))/TOTAL!U$189</f>
        <v>8.7337579617241062E-2</v>
      </c>
      <c r="V318" s="18">
        <f>(('FIA Only'!V318*'FIA Only'!V$189)+(Sphere!E318*Sphere!E$189))/TOTAL!V$189</f>
        <v>8.4784512139834636E-2</v>
      </c>
      <c r="W318" s="18">
        <f>(('FIA Only'!W318*'FIA Only'!W$189)+(Sphere!F318*Sphere!F$189)+('FIA on PCAS'!C318*'FIA on PCAS'!C$189))/TOTAL!W$189</f>
        <v>8.8638387587179679E-2</v>
      </c>
      <c r="X318" s="18">
        <f>(('FIA Only'!X318*'FIA Only'!X$189)+(Sphere!G318*Sphere!G$189)+('FIA on PCAS'!D318*'FIA on PCAS'!D$189))/TOTAL!X$189</f>
        <v>8.7802099765190877E-2</v>
      </c>
      <c r="Y318" s="18">
        <v>9.0362257066109994E-2</v>
      </c>
      <c r="Z318" s="18">
        <v>0.10165686414730001</v>
      </c>
      <c r="AA318" s="18">
        <v>0.1031086972481</v>
      </c>
      <c r="AB318" s="18">
        <v>0.10226794195489999</v>
      </c>
      <c r="AC318" s="18">
        <v>0.10203340765750001</v>
      </c>
      <c r="AD318" s="18">
        <v>9.3861930442900005E-2</v>
      </c>
      <c r="AE318" s="18">
        <v>9.4546512815550002E-2</v>
      </c>
      <c r="AF318" s="18">
        <v>9.8199379471580001E-2</v>
      </c>
      <c r="AG318" s="18">
        <v>9.5640301611060005E-2</v>
      </c>
      <c r="AH318" s="18">
        <v>9.5051864964389998E-2</v>
      </c>
      <c r="AI318" s="18">
        <v>9.7184133268409995E-2</v>
      </c>
      <c r="AJ318" s="18">
        <v>0.1000627032851</v>
      </c>
      <c r="AK318" s="18">
        <v>0.10362937537520001</v>
      </c>
      <c r="AL318" s="18">
        <v>0.1010837824008</v>
      </c>
      <c r="AM318" s="18">
        <v>0.10352657109919999</v>
      </c>
      <c r="AN318" s="18">
        <v>0.1034567619179</v>
      </c>
      <c r="AO318" s="18">
        <v>0.10219833822719999</v>
      </c>
      <c r="AP318" s="18">
        <v>0.1029391942495</v>
      </c>
      <c r="AQ318" s="18">
        <v>0.1035273622807</v>
      </c>
      <c r="AR318" s="18">
        <v>0.1044925882125</v>
      </c>
      <c r="AS318" s="18">
        <v>0.10369493017170001</v>
      </c>
      <c r="AT318" s="18">
        <v>0.1027730584706</v>
      </c>
      <c r="AU318" s="18">
        <v>0.10421251394229999</v>
      </c>
      <c r="AV318" s="18">
        <v>0.1044333886896</v>
      </c>
      <c r="AW318" s="18">
        <v>0.10378395332739999</v>
      </c>
      <c r="AX318" s="18">
        <v>0.1055350091674</v>
      </c>
      <c r="AY318" s="18">
        <v>0.1057255823584</v>
      </c>
      <c r="AZ318" s="18">
        <v>0.1063563140527</v>
      </c>
      <c r="BA318" s="18">
        <v>0.107223208428</v>
      </c>
      <c r="BB318" s="18">
        <v>0.10616227538340001</v>
      </c>
      <c r="BC318" s="18">
        <v>0.10625797476440001</v>
      </c>
      <c r="BD318" s="18">
        <v>0.1099927307982</v>
      </c>
      <c r="BE318" s="18">
        <v>0.10590505157839999</v>
      </c>
      <c r="BF318" s="220">
        <v>0.10538252735049999</v>
      </c>
      <c r="BG318" s="220">
        <v>0.1032797803178</v>
      </c>
      <c r="BH318" s="17"/>
      <c r="BI318" s="17"/>
      <c r="BJ318" s="17"/>
      <c r="BK318" s="17"/>
    </row>
    <row r="319" spans="1:63" ht="11.25" hidden="1" outlineLevel="1" x14ac:dyDescent="0.2">
      <c r="A319" s="16" t="s">
        <v>22</v>
      </c>
      <c r="C319" s="18">
        <v>7.2716058272370002E-2</v>
      </c>
      <c r="D319" s="18">
        <v>7.1998457468760005E-2</v>
      </c>
      <c r="E319" s="18">
        <v>7.5507874931450003E-2</v>
      </c>
      <c r="F319" s="18">
        <v>7.4520312537890002E-2</v>
      </c>
      <c r="G319" s="18">
        <v>7.4444703766900003E-2</v>
      </c>
      <c r="H319" s="18">
        <v>7.5479155172979998E-2</v>
      </c>
      <c r="I319" s="18">
        <v>7.3887988571329999E-2</v>
      </c>
      <c r="J319" s="18">
        <v>7.2459126801859994E-2</v>
      </c>
      <c r="K319" s="18">
        <v>7.3171318482390002E-2</v>
      </c>
      <c r="L319" s="18">
        <v>7.2974078525900002E-2</v>
      </c>
      <c r="M319" s="18">
        <v>7.1781321190440006E-2</v>
      </c>
      <c r="N319" s="18">
        <v>7.5265002891280006E-2</v>
      </c>
      <c r="O319" s="18">
        <v>7.5505002447540007E-2</v>
      </c>
      <c r="P319" s="18">
        <v>7.3843810533859994E-2</v>
      </c>
      <c r="Q319" s="18">
        <v>7.4844952020720001E-2</v>
      </c>
      <c r="R319" s="18">
        <v>7.4889049251670003E-2</v>
      </c>
      <c r="S319" s="18">
        <v>7.2902583103120006E-2</v>
      </c>
      <c r="T319" s="18">
        <f>(('FIA Only'!T319*'FIA Only'!T$189)+(Sphere!C319*Sphere!C$189))/TOTAL!T$189</f>
        <v>7.6100339128371108E-2</v>
      </c>
      <c r="U319" s="18">
        <f>(('FIA Only'!U319*'FIA Only'!U$189)+(Sphere!D319*Sphere!D$189))/TOTAL!U$189</f>
        <v>7.2073100862320799E-2</v>
      </c>
      <c r="V319" s="18">
        <f>(('FIA Only'!V319*'FIA Only'!V$189)+(Sphere!E319*Sphere!E$189))/TOTAL!V$189</f>
        <v>6.9732697921561518E-2</v>
      </c>
      <c r="W319" s="18">
        <f>(('FIA Only'!W319*'FIA Only'!W$189)+(Sphere!F319*Sphere!F$189)+('FIA on PCAS'!C319*'FIA on PCAS'!C$189))/TOTAL!W$189</f>
        <v>6.5645632926256511E-2</v>
      </c>
      <c r="X319" s="18">
        <f>(('FIA Only'!X319*'FIA Only'!X$189)+(Sphere!G319*Sphere!G$189)+('FIA on PCAS'!D319*'FIA on PCAS'!D$189))/TOTAL!X$189</f>
        <v>6.7073078297675739E-2</v>
      </c>
      <c r="Y319" s="18">
        <v>7.4197487479240001E-2</v>
      </c>
      <c r="Z319" s="18">
        <v>9.2410734795999996E-2</v>
      </c>
      <c r="AA319" s="18">
        <v>9.5437905749009996E-2</v>
      </c>
      <c r="AB319" s="18">
        <v>9.506922314914E-2</v>
      </c>
      <c r="AC319" s="18">
        <v>9.7469041168499998E-2</v>
      </c>
      <c r="AD319" s="18">
        <v>7.7571827719289999E-2</v>
      </c>
      <c r="AE319" s="18">
        <v>8.0337323556600004E-2</v>
      </c>
      <c r="AF319" s="18">
        <v>8.3320705914919996E-2</v>
      </c>
      <c r="AG319" s="18">
        <v>7.9996996668219994E-2</v>
      </c>
      <c r="AH319" s="18">
        <v>7.8238285468850005E-2</v>
      </c>
      <c r="AI319" s="18">
        <v>7.8565273676799996E-2</v>
      </c>
      <c r="AJ319" s="18">
        <v>8.0491341896890001E-2</v>
      </c>
      <c r="AK319" s="18">
        <v>8.2982070818619996E-2</v>
      </c>
      <c r="AL319" s="18">
        <v>8.6330341046900003E-2</v>
      </c>
      <c r="AM319" s="18">
        <v>8.494425403361E-2</v>
      </c>
      <c r="AN319" s="18">
        <v>8.6205065429550004E-2</v>
      </c>
      <c r="AO319" s="18">
        <v>8.6408405977120004E-2</v>
      </c>
      <c r="AP319" s="18">
        <v>8.5527380996429994E-2</v>
      </c>
      <c r="AQ319" s="18">
        <v>8.6481530139910001E-2</v>
      </c>
      <c r="AR319" s="18">
        <v>8.9364379499999994E-2</v>
      </c>
      <c r="AS319" s="18">
        <v>8.5980295677440005E-2</v>
      </c>
      <c r="AT319" s="18">
        <v>8.5048064257819994E-2</v>
      </c>
      <c r="AU319" s="18">
        <v>8.584947442311E-2</v>
      </c>
      <c r="AV319" s="18">
        <v>9.0877723477330002E-2</v>
      </c>
      <c r="AW319" s="18">
        <v>9.3029788975469999E-2</v>
      </c>
      <c r="AX319" s="18">
        <v>9.3993217149329997E-2</v>
      </c>
      <c r="AY319" s="18">
        <v>9.3846093926570007E-2</v>
      </c>
      <c r="AZ319" s="18">
        <v>9.2896842742290001E-2</v>
      </c>
      <c r="BA319" s="18">
        <v>9.3082804596120006E-2</v>
      </c>
      <c r="BB319" s="18">
        <v>9.2809404585129998E-2</v>
      </c>
      <c r="BC319" s="18">
        <v>9.4131892026450004E-2</v>
      </c>
      <c r="BD319" s="18">
        <v>9.2262724798669996E-2</v>
      </c>
      <c r="BE319" s="18">
        <v>9.0524293178429999E-2</v>
      </c>
      <c r="BF319" s="220">
        <v>8.8036499800970003E-2</v>
      </c>
      <c r="BG319" s="220">
        <v>9.1512246264130001E-2</v>
      </c>
      <c r="BH319" s="17"/>
      <c r="BI319" s="17"/>
      <c r="BJ319" s="17"/>
      <c r="BK319" s="17"/>
    </row>
    <row r="320" spans="1:63" ht="11.25" hidden="1" outlineLevel="1" x14ac:dyDescent="0.2">
      <c r="A320" s="16" t="s">
        <v>23</v>
      </c>
      <c r="C320" s="18">
        <v>3.7173438367600002E-2</v>
      </c>
      <c r="D320" s="18">
        <v>3.6751332149150003E-2</v>
      </c>
      <c r="E320" s="18">
        <v>5.1859221441760001E-2</v>
      </c>
      <c r="F320" s="18">
        <v>5.3165657844120001E-2</v>
      </c>
      <c r="G320" s="18">
        <v>5.2918853827890001E-2</v>
      </c>
      <c r="H320" s="18">
        <v>5.4210654737440002E-2</v>
      </c>
      <c r="I320" s="18">
        <v>5.0040004344819998E-2</v>
      </c>
      <c r="J320" s="18">
        <v>4.8852488275759998E-2</v>
      </c>
      <c r="K320" s="18">
        <v>5.2988789080190002E-2</v>
      </c>
      <c r="L320" s="18">
        <v>5.2013684501540002E-2</v>
      </c>
      <c r="M320" s="18">
        <v>5.346406820592E-2</v>
      </c>
      <c r="N320" s="18">
        <v>5.4371227840809999E-2</v>
      </c>
      <c r="O320" s="18">
        <v>5.340326541709E-2</v>
      </c>
      <c r="P320" s="18">
        <v>5.3218673417189999E-2</v>
      </c>
      <c r="Q320" s="18">
        <v>5.2561409627239999E-2</v>
      </c>
      <c r="R320" s="18">
        <v>5.1318383710240001E-2</v>
      </c>
      <c r="S320" s="18">
        <v>5.2167718261440003E-2</v>
      </c>
      <c r="T320" s="18">
        <f>(('FIA Only'!T320*'FIA Only'!T$189)+(Sphere!C320*Sphere!C$189))/TOTAL!T$189</f>
        <v>5.4474334751802349E-2</v>
      </c>
      <c r="U320" s="18">
        <f>(('FIA Only'!U320*'FIA Only'!U$189)+(Sphere!D320*Sphere!D$189))/TOTAL!U$189</f>
        <v>4.9787295758287928E-2</v>
      </c>
      <c r="V320" s="18">
        <f>(('FIA Only'!V320*'FIA Only'!V$189)+(Sphere!E320*Sphere!E$189))/TOTAL!V$189</f>
        <v>4.8062963608853218E-2</v>
      </c>
      <c r="W320" s="18">
        <f>(('FIA Only'!W320*'FIA Only'!W$189)+(Sphere!F320*Sphere!F$189)+('FIA on PCAS'!C320*'FIA on PCAS'!C$189))/TOTAL!W$189</f>
        <v>4.502107768194382E-2</v>
      </c>
      <c r="X320" s="18">
        <f>(('FIA Only'!X320*'FIA Only'!X$189)+(Sphere!G320*Sphere!G$189)+('FIA on PCAS'!D320*'FIA on PCAS'!D$189))/TOTAL!X$189</f>
        <v>4.592196099114202E-2</v>
      </c>
      <c r="Y320" s="18">
        <v>5.3320202516969999E-2</v>
      </c>
      <c r="Z320" s="18">
        <v>8.1537151702450003E-2</v>
      </c>
      <c r="AA320" s="18">
        <v>8.1425698015599998E-2</v>
      </c>
      <c r="AB320" s="18">
        <v>8.4743875399480001E-2</v>
      </c>
      <c r="AC320" s="18">
        <v>8.34039664918E-2</v>
      </c>
      <c r="AD320" s="18">
        <v>5.7824688529109998E-2</v>
      </c>
      <c r="AE320" s="18">
        <v>6.1110446270869999E-2</v>
      </c>
      <c r="AF320" s="18">
        <v>6.4692958129520001E-2</v>
      </c>
      <c r="AG320" s="18">
        <v>5.8805297418299998E-2</v>
      </c>
      <c r="AH320" s="18">
        <v>5.6367584657910003E-2</v>
      </c>
      <c r="AI320" s="18">
        <v>5.9799139910019998E-2</v>
      </c>
      <c r="AJ320" s="18">
        <v>6.2703296872070005E-2</v>
      </c>
      <c r="AK320" s="18">
        <v>6.8092749544999998E-2</v>
      </c>
      <c r="AL320" s="18">
        <v>6.5796175906410001E-2</v>
      </c>
      <c r="AM320" s="18">
        <v>6.6932639030280003E-2</v>
      </c>
      <c r="AN320" s="18">
        <v>6.8420995703610002E-2</v>
      </c>
      <c r="AO320" s="18">
        <v>6.8079660785200002E-2</v>
      </c>
      <c r="AP320" s="18">
        <v>6.6495650107349993E-2</v>
      </c>
      <c r="AQ320" s="18">
        <v>6.6878611003239996E-2</v>
      </c>
      <c r="AR320" s="18">
        <v>6.9003639821539994E-2</v>
      </c>
      <c r="AS320" s="18">
        <v>6.2993426154959994E-2</v>
      </c>
      <c r="AT320" s="18">
        <v>6.3162008401299999E-2</v>
      </c>
      <c r="AU320" s="18">
        <v>6.6961569041230004E-2</v>
      </c>
      <c r="AV320" s="18">
        <v>6.8538854320659995E-2</v>
      </c>
      <c r="AW320" s="18">
        <v>7.0914755760859996E-2</v>
      </c>
      <c r="AX320" s="18">
        <v>7.241443785835E-2</v>
      </c>
      <c r="AY320" s="18">
        <v>7.0734288758550007E-2</v>
      </c>
      <c r="AZ320" s="18">
        <v>7.1388771045750005E-2</v>
      </c>
      <c r="BA320" s="18">
        <v>6.9502465949479994E-2</v>
      </c>
      <c r="BB320" s="18">
        <v>7.1507708009299994E-2</v>
      </c>
      <c r="BC320" s="18">
        <v>7.2025669456550007E-2</v>
      </c>
      <c r="BD320" s="18">
        <v>7.354977873297E-2</v>
      </c>
      <c r="BE320" s="18">
        <v>6.6844409549129999E-2</v>
      </c>
      <c r="BF320" s="220">
        <v>6.5370095207850004E-2</v>
      </c>
      <c r="BG320" s="220">
        <v>6.7641273811429994E-2</v>
      </c>
      <c r="BH320" s="17"/>
      <c r="BI320" s="17"/>
      <c r="BJ320" s="17"/>
      <c r="BK320" s="17"/>
    </row>
    <row r="321" spans="1:63" ht="11.25" hidden="1" outlineLevel="1" x14ac:dyDescent="0.2">
      <c r="A321" s="16" t="s">
        <v>24</v>
      </c>
      <c r="C321" s="18">
        <v>2.5167151000820001E-3</v>
      </c>
      <c r="D321" s="18">
        <v>2.2819455531259999E-3</v>
      </c>
      <c r="E321" s="18">
        <v>2.203733005489E-2</v>
      </c>
      <c r="F321" s="18">
        <v>2.2014466705199999E-2</v>
      </c>
      <c r="G321" s="18">
        <v>2.1874928541850001E-2</v>
      </c>
      <c r="H321" s="18">
        <v>2.350615979788E-2</v>
      </c>
      <c r="I321" s="18">
        <v>2.1840646863759999E-2</v>
      </c>
      <c r="J321" s="18">
        <v>2.096136489165E-2</v>
      </c>
      <c r="K321" s="18">
        <v>2.1627188452419999E-2</v>
      </c>
      <c r="L321" s="18">
        <v>2.2613908961590001E-2</v>
      </c>
      <c r="M321" s="18">
        <v>2.2020876977539999E-2</v>
      </c>
      <c r="N321" s="18">
        <v>2.2578111616570001E-2</v>
      </c>
      <c r="O321" s="18">
        <v>2.168130569697E-2</v>
      </c>
      <c r="P321" s="18">
        <v>2.098886513671E-2</v>
      </c>
      <c r="Q321" s="18">
        <v>1.8999683520990001E-2</v>
      </c>
      <c r="R321" s="18">
        <v>1.9135923709599999E-2</v>
      </c>
      <c r="S321" s="18">
        <v>1.9939240234390001E-2</v>
      </c>
      <c r="T321" s="18">
        <f>(('FIA Only'!T321*'FIA Only'!T$189)+(Sphere!C321*Sphere!C$189))/TOTAL!T$189</f>
        <v>2.0224240403758312E-2</v>
      </c>
      <c r="U321" s="18">
        <f>(('FIA Only'!U321*'FIA Only'!U$189)+(Sphere!D321*Sphere!D$189))/TOTAL!U$189</f>
        <v>1.8210401544131311E-2</v>
      </c>
      <c r="V321" s="18">
        <f>(('FIA Only'!V321*'FIA Only'!V$189)+(Sphere!E321*Sphere!E$189))/TOTAL!V$189</f>
        <v>1.6946432116205737E-2</v>
      </c>
      <c r="W321" s="18">
        <f>(('FIA Only'!W321*'FIA Only'!W$189)+(Sphere!F321*Sphere!F$189)+('FIA on PCAS'!C321*'FIA on PCAS'!C$189))/TOTAL!W$189</f>
        <v>1.8659930707345347E-2</v>
      </c>
      <c r="X321" s="18">
        <f>(('FIA Only'!X321*'FIA Only'!X$189)+(Sphere!G321*Sphere!G$189)+('FIA on PCAS'!D321*'FIA on PCAS'!D$189))/TOTAL!X$189</f>
        <v>1.9200472237087842E-2</v>
      </c>
      <c r="Y321" s="18">
        <v>2.096545386231E-2</v>
      </c>
      <c r="Z321" s="18">
        <v>3.696031973563E-2</v>
      </c>
      <c r="AA321" s="18">
        <v>3.8691495242649997E-2</v>
      </c>
      <c r="AB321" s="18">
        <v>3.8788222910530003E-2</v>
      </c>
      <c r="AC321" s="18">
        <v>4.0067284259540002E-2</v>
      </c>
      <c r="AD321" s="18">
        <v>2.100466800524E-2</v>
      </c>
      <c r="AE321" s="18">
        <v>2.492267864208E-2</v>
      </c>
      <c r="AF321" s="18">
        <v>2.83706959819E-2</v>
      </c>
      <c r="AG321" s="18">
        <v>2.2179432747629999E-2</v>
      </c>
      <c r="AH321" s="18">
        <v>2.2398640118529999E-2</v>
      </c>
      <c r="AI321" s="18">
        <v>2.5749068258350001E-2</v>
      </c>
      <c r="AJ321" s="18">
        <v>2.7161609952429999E-2</v>
      </c>
      <c r="AK321" s="18">
        <v>2.8759406851409999E-2</v>
      </c>
      <c r="AL321" s="18">
        <v>2.7306985265509998E-2</v>
      </c>
      <c r="AM321" s="18">
        <v>2.765719248848E-2</v>
      </c>
      <c r="AN321" s="18">
        <v>2.7439620009220001E-2</v>
      </c>
      <c r="AO321" s="18">
        <v>2.876128091704E-2</v>
      </c>
      <c r="AP321" s="18">
        <v>2.7335468189879999E-2</v>
      </c>
      <c r="AQ321" s="18">
        <v>2.7301360620009998E-2</v>
      </c>
      <c r="AR321" s="18">
        <v>2.9330632097669999E-2</v>
      </c>
      <c r="AS321" s="18">
        <v>2.4011034679859999E-2</v>
      </c>
      <c r="AT321" s="18">
        <v>2.6155474666320001E-2</v>
      </c>
      <c r="AU321" s="18">
        <v>2.9344223907800001E-2</v>
      </c>
      <c r="AV321" s="18">
        <v>2.9570098610990001E-2</v>
      </c>
      <c r="AW321" s="18">
        <v>3.067365568851E-2</v>
      </c>
      <c r="AX321" s="18">
        <v>3.0146971247789998E-2</v>
      </c>
      <c r="AY321" s="18">
        <v>3.026300308145E-2</v>
      </c>
      <c r="AZ321" s="18">
        <v>3.1413704259330003E-2</v>
      </c>
      <c r="BA321" s="18">
        <v>3.0928267093919999E-2</v>
      </c>
      <c r="BB321" s="18">
        <v>3.1563718641850001E-2</v>
      </c>
      <c r="BC321" s="18">
        <v>3.139739052381E-2</v>
      </c>
      <c r="BD321" s="18">
        <v>3.3321361656119999E-2</v>
      </c>
      <c r="BE321" s="18">
        <v>2.8571751110119999E-2</v>
      </c>
      <c r="BF321" s="220">
        <v>2.8619941674049999E-2</v>
      </c>
      <c r="BG321" s="220">
        <v>3.094980229163E-2</v>
      </c>
      <c r="BH321" s="17"/>
      <c r="BI321" s="17"/>
      <c r="BJ321" s="17"/>
      <c r="BK321" s="17"/>
    </row>
    <row r="322" spans="1:63" ht="11.25" hidden="1" outlineLevel="1" x14ac:dyDescent="0.2">
      <c r="A322" s="36" t="s">
        <v>795</v>
      </c>
      <c r="C322" s="18">
        <v>0</v>
      </c>
      <c r="D322" s="18">
        <v>0</v>
      </c>
      <c r="E322" s="18">
        <v>3.975922055663E-3</v>
      </c>
      <c r="F322" s="18">
        <v>3.6935737825790002E-3</v>
      </c>
      <c r="G322" s="18">
        <v>3.8769678463480002E-3</v>
      </c>
      <c r="H322" s="18">
        <v>4.4327357605999998E-3</v>
      </c>
      <c r="I322" s="18">
        <v>4.2975738675480003E-3</v>
      </c>
      <c r="J322" s="18">
        <v>3.7737299753429999E-3</v>
      </c>
      <c r="K322" s="18">
        <v>4.8357198509079999E-3</v>
      </c>
      <c r="L322" s="18">
        <v>4.5523283480420002E-3</v>
      </c>
      <c r="M322" s="18">
        <v>4.4746461888580001E-3</v>
      </c>
      <c r="N322" s="18">
        <v>4.1984515356680002E-3</v>
      </c>
      <c r="O322" s="18">
        <v>3.99486325034E-3</v>
      </c>
      <c r="P322" s="18">
        <v>3.8386113752879999E-3</v>
      </c>
      <c r="Q322" s="18">
        <v>3.9548922517260001E-3</v>
      </c>
      <c r="R322" s="18">
        <v>3.9126958436080002E-3</v>
      </c>
      <c r="S322" s="18">
        <v>3.8955116874890001E-3</v>
      </c>
      <c r="T322" s="18">
        <f>(('FIA Only'!T322*'FIA Only'!T$189)+(Sphere!C322*Sphere!C$189))/TOTAL!T$189</f>
        <v>4.0146522790947634E-3</v>
      </c>
      <c r="U322" s="18">
        <f>(('FIA Only'!U322*'FIA Only'!U$189)+(Sphere!D322*Sphere!D$189))/TOTAL!U$189</f>
        <v>3.4536152810224811E-3</v>
      </c>
      <c r="V322" s="18">
        <f>(('FIA Only'!V322*'FIA Only'!V$189)+(Sphere!E322*Sphere!E$189))/TOTAL!V$189</f>
        <v>3.1459288042551743E-3</v>
      </c>
      <c r="W322" s="18">
        <f>(('FIA Only'!W322*'FIA Only'!W$189)+(Sphere!F322*Sphere!F$189)+('FIA on PCAS'!C322*'FIA on PCAS'!C$189))/TOTAL!W$189</f>
        <v>3.3756180808979211E-3</v>
      </c>
      <c r="X322" s="18">
        <f>(('FIA Only'!X322*'FIA Only'!X$189)+(Sphere!G322*Sphere!G$189)+('FIA on PCAS'!D322*'FIA on PCAS'!D$189))/TOTAL!X$189</f>
        <v>3.5249769379951186E-3</v>
      </c>
      <c r="Y322" s="18">
        <v>4.0614214191029997E-3</v>
      </c>
      <c r="Z322" s="18">
        <v>7.2253003722649997E-3</v>
      </c>
      <c r="AA322" s="18">
        <v>7.3059746239579997E-3</v>
      </c>
      <c r="AB322" s="18">
        <v>7.6901099044160001E-3</v>
      </c>
      <c r="AC322" s="18">
        <v>7.8937286341420002E-3</v>
      </c>
      <c r="AD322" s="18">
        <v>4.2868628196070001E-3</v>
      </c>
      <c r="AE322" s="18">
        <v>4.769216200627E-3</v>
      </c>
      <c r="AF322" s="18">
        <v>5.3910640616649996E-3</v>
      </c>
      <c r="AG322" s="18">
        <v>3.801124766078E-3</v>
      </c>
      <c r="AH322" s="18">
        <v>4.5784848283740003E-3</v>
      </c>
      <c r="AI322" s="18">
        <v>4.8262379027000004E-3</v>
      </c>
      <c r="AJ322" s="18">
        <v>5.0852555774480003E-3</v>
      </c>
      <c r="AK322" s="18">
        <v>5.3180797107549999E-3</v>
      </c>
      <c r="AL322" s="18">
        <v>4.9150486721989996E-3</v>
      </c>
      <c r="AM322" s="18">
        <v>4.9130550671909997E-3</v>
      </c>
      <c r="AN322" s="18">
        <v>4.6747861568530004E-3</v>
      </c>
      <c r="AO322" s="18">
        <v>5.1393453147240004E-3</v>
      </c>
      <c r="AP322" s="18">
        <v>4.596875410696E-3</v>
      </c>
      <c r="AQ322" s="18">
        <v>4.9990410833129998E-3</v>
      </c>
      <c r="AR322" s="18">
        <v>5.2694429621539998E-3</v>
      </c>
      <c r="AS322" s="18">
        <v>3.8437124833119998E-3</v>
      </c>
      <c r="AT322" s="18">
        <v>4.411174274597E-3</v>
      </c>
      <c r="AU322" s="18">
        <v>5.9060376144879998E-3</v>
      </c>
      <c r="AV322" s="18">
        <v>6.0021625740750003E-3</v>
      </c>
      <c r="AW322" s="18">
        <v>6.1867929324699996E-3</v>
      </c>
      <c r="AX322" s="18">
        <v>5.9157974699399997E-3</v>
      </c>
      <c r="AY322" s="18">
        <v>5.5563928033960002E-3</v>
      </c>
      <c r="AZ322" s="18">
        <v>6.1328881852619997E-3</v>
      </c>
      <c r="BA322" s="18">
        <v>5.8591826344119996E-3</v>
      </c>
      <c r="BB322" s="18">
        <v>5.9575719930589997E-3</v>
      </c>
      <c r="BC322" s="18">
        <v>6.0324583062350001E-3</v>
      </c>
      <c r="BD322" s="18">
        <v>6.2641354417800003E-3</v>
      </c>
      <c r="BE322" s="18">
        <v>4.8091963750340003E-3</v>
      </c>
      <c r="BF322" s="220">
        <v>5.2051945193000004E-3</v>
      </c>
      <c r="BG322" s="220">
        <v>6.3098459304070003E-3</v>
      </c>
      <c r="BH322" s="17"/>
      <c r="BI322" s="17"/>
      <c r="BJ322" s="17"/>
      <c r="BK322" s="17"/>
    </row>
    <row r="323" spans="1:63" ht="11.25" hidden="1" outlineLevel="1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220"/>
      <c r="BG323" s="220"/>
      <c r="BH323" s="17"/>
      <c r="BI323" s="17"/>
      <c r="BJ323" s="17"/>
      <c r="BK323" s="17"/>
    </row>
    <row r="324" spans="1:63" ht="12.75" hidden="1" outlineLevel="1" x14ac:dyDescent="0.2">
      <c r="A324" s="49" t="s">
        <v>850</v>
      </c>
      <c r="B324" s="50"/>
      <c r="Y324" s="7"/>
      <c r="Z324" s="7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220"/>
      <c r="BG324" s="220"/>
      <c r="BH324" s="17"/>
      <c r="BI324" s="17"/>
      <c r="BJ324" s="17"/>
      <c r="BK324" s="17"/>
    </row>
    <row r="325" spans="1:63" ht="11.25" hidden="1" outlineLevel="1" x14ac:dyDescent="0.2">
      <c r="A325" s="16" t="s">
        <v>628</v>
      </c>
      <c r="Y325" s="7"/>
      <c r="Z325" s="7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220"/>
      <c r="BG325" s="220"/>
      <c r="BH325" s="17"/>
      <c r="BI325" s="17"/>
      <c r="BJ325" s="17"/>
      <c r="BK325" s="17"/>
    </row>
    <row r="326" spans="1:63" ht="11.25" hidden="1" outlineLevel="1" x14ac:dyDescent="0.2">
      <c r="A326" s="16" t="s">
        <v>10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>
        <v>5.3127626365710003E-3</v>
      </c>
      <c r="AS326" s="18">
        <v>5.5614930926649996E-3</v>
      </c>
      <c r="AT326" s="18">
        <v>5.6848811565789999E-3</v>
      </c>
      <c r="AU326" s="18">
        <v>5.7438781080470002E-3</v>
      </c>
      <c r="AV326" s="18">
        <v>5.8382819723379999E-3</v>
      </c>
      <c r="AW326" s="18">
        <v>6.1148291651989999E-3</v>
      </c>
      <c r="AX326" s="18">
        <v>3.729080929105E-3</v>
      </c>
      <c r="AY326" s="18">
        <v>3.755813830294E-3</v>
      </c>
      <c r="AZ326" s="18">
        <v>3.7115339440919998E-3</v>
      </c>
      <c r="BA326" s="18">
        <v>3.447308081316E-3</v>
      </c>
      <c r="BB326" s="18">
        <v>3.3459216068720001E-3</v>
      </c>
      <c r="BC326" s="18">
        <v>3.4101250549610001E-3</v>
      </c>
      <c r="BD326" s="18">
        <v>3.4872219306389999E-3</v>
      </c>
      <c r="BE326" s="18">
        <v>3.6356944624049998E-3</v>
      </c>
      <c r="BF326" s="220">
        <v>3.3793226109710001E-3</v>
      </c>
      <c r="BG326" s="220">
        <v>3.5983987125729998E-3</v>
      </c>
      <c r="BH326" s="17"/>
      <c r="BI326" s="17"/>
      <c r="BJ326" s="17"/>
      <c r="BK326" s="17"/>
    </row>
    <row r="327" spans="1:63" ht="11.25" hidden="1" outlineLevel="1" x14ac:dyDescent="0.2">
      <c r="A327" s="16" t="s">
        <v>11</v>
      </c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>
        <v>3.0966102373229999E-3</v>
      </c>
      <c r="AS327" s="18">
        <v>2.9291849740729998E-3</v>
      </c>
      <c r="AT327" s="18">
        <v>3.0286694437639998E-3</v>
      </c>
      <c r="AU327" s="18">
        <v>3.4347328299590002E-3</v>
      </c>
      <c r="AV327" s="18">
        <v>3.2503741266410001E-3</v>
      </c>
      <c r="AW327" s="18">
        <v>3.4143477750379998E-3</v>
      </c>
      <c r="AX327" s="18">
        <v>3.4071458848650002E-3</v>
      </c>
      <c r="AY327" s="18">
        <v>3.0088889359760002E-3</v>
      </c>
      <c r="AZ327" s="18">
        <v>3.111215514316E-3</v>
      </c>
      <c r="BA327" s="18">
        <v>3.0660389847650001E-3</v>
      </c>
      <c r="BB327" s="18">
        <v>4.2226049426270004E-3</v>
      </c>
      <c r="BC327" s="18">
        <v>3.4254629487610001E-3</v>
      </c>
      <c r="BD327" s="18">
        <v>3.588154548024E-3</v>
      </c>
      <c r="BE327" s="18">
        <v>3.3671205896690002E-3</v>
      </c>
      <c r="BF327" s="220">
        <v>3.31834235333E-3</v>
      </c>
      <c r="BG327" s="220">
        <v>3.3884921210059998E-3</v>
      </c>
      <c r="BH327" s="17"/>
      <c r="BI327" s="17"/>
      <c r="BJ327" s="17"/>
      <c r="BK327" s="17"/>
    </row>
    <row r="328" spans="1:63" ht="11.25" hidden="1" outlineLevel="1" x14ac:dyDescent="0.2">
      <c r="A328" s="16" t="s">
        <v>629</v>
      </c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>
        <v>3.0015608116E-5</v>
      </c>
      <c r="AS328" s="18">
        <v>2.9687685547999999E-5</v>
      </c>
      <c r="AT328" s="18">
        <v>1.4702278852999999E-5</v>
      </c>
      <c r="AU328" s="18">
        <v>5.7970174345000001E-5</v>
      </c>
      <c r="AV328" s="18">
        <v>2.3829722336E-5</v>
      </c>
      <c r="AW328" s="18">
        <v>9.3929787479999992E-6</v>
      </c>
      <c r="AX328" s="18">
        <v>3.2193504424000001E-5</v>
      </c>
      <c r="AY328" s="18">
        <v>2.648669838E-5</v>
      </c>
      <c r="AZ328" s="18">
        <v>1.5660480777000001E-5</v>
      </c>
      <c r="BA328" s="18">
        <v>2.6477020594E-5</v>
      </c>
      <c r="BB328" s="18">
        <v>4.6687278234999997E-5</v>
      </c>
      <c r="BC328" s="18">
        <v>2.0450525067E-5</v>
      </c>
      <c r="BD328" s="18">
        <v>2.0186523477000001E-5</v>
      </c>
      <c r="BE328" s="18">
        <v>3.9788721886999999E-5</v>
      </c>
      <c r="BF328" s="220">
        <v>1.524506441E-5</v>
      </c>
      <c r="BG328" s="220">
        <v>0</v>
      </c>
      <c r="BH328" s="17"/>
      <c r="BI328" s="17"/>
      <c r="BJ328" s="17"/>
      <c r="BK328" s="17"/>
    </row>
    <row r="329" spans="1:63" ht="11.25" hidden="1" outlineLevel="1" x14ac:dyDescent="0.2">
      <c r="A329" s="16" t="s">
        <v>13</v>
      </c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>
        <v>2.8254692440069999E-2</v>
      </c>
      <c r="AS329" s="18">
        <v>2.8762419348449999E-2</v>
      </c>
      <c r="AT329" s="18">
        <v>2.7846116147999998E-2</v>
      </c>
      <c r="AU329" s="18">
        <v>2.699960870132E-2</v>
      </c>
      <c r="AV329" s="18">
        <v>2.6217460514149998E-2</v>
      </c>
      <c r="AW329" s="18">
        <v>2.5633439004340001E-2</v>
      </c>
      <c r="AX329" s="18">
        <v>2.54328684949E-2</v>
      </c>
      <c r="AY329" s="18">
        <v>2.5485501181309999E-2</v>
      </c>
      <c r="AZ329" s="18">
        <v>2.5239474851879998E-2</v>
      </c>
      <c r="BA329" s="18">
        <v>2.5619165126590002E-2</v>
      </c>
      <c r="BB329" s="18">
        <v>2.5657253128049999E-2</v>
      </c>
      <c r="BC329" s="18">
        <v>2.6023293148049999E-2</v>
      </c>
      <c r="BD329" s="18">
        <v>2.5475392627880001E-2</v>
      </c>
      <c r="BE329" s="18">
        <v>2.627547721598E-2</v>
      </c>
      <c r="BF329" s="220">
        <v>2.7593566582820001E-2</v>
      </c>
      <c r="BG329" s="220">
        <v>2.7812623382589999E-2</v>
      </c>
      <c r="BH329" s="17"/>
      <c r="BI329" s="17"/>
      <c r="BJ329" s="17"/>
      <c r="BK329" s="17"/>
    </row>
    <row r="330" spans="1:63" ht="11.25" hidden="1" outlineLevel="1" x14ac:dyDescent="0.2">
      <c r="A330" s="16" t="s">
        <v>14</v>
      </c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>
        <v>1.6283467403049999E-2</v>
      </c>
      <c r="AS330" s="18">
        <v>1.601155840557E-2</v>
      </c>
      <c r="AT330" s="18">
        <v>1.5981377113450001E-2</v>
      </c>
      <c r="AU330" s="18">
        <v>1.561330029033E-2</v>
      </c>
      <c r="AV330" s="18">
        <v>1.4917406182379999E-2</v>
      </c>
      <c r="AW330" s="18">
        <v>1.4502759187509999E-2</v>
      </c>
      <c r="AX330" s="18">
        <v>1.4470980238550001E-2</v>
      </c>
      <c r="AY330" s="18">
        <v>1.4694820261260001E-2</v>
      </c>
      <c r="AZ330" s="18">
        <v>1.482003497507E-2</v>
      </c>
      <c r="BA330" s="18">
        <v>1.495951663551E-2</v>
      </c>
      <c r="BB330" s="18">
        <v>1.4592368186249999E-2</v>
      </c>
      <c r="BC330" s="18">
        <v>1.4126200190189999E-2</v>
      </c>
      <c r="BD330" s="18">
        <v>1.5114659453350001E-2</v>
      </c>
      <c r="BE330" s="18">
        <v>1.5562363847970001E-2</v>
      </c>
      <c r="BF330" s="220">
        <v>1.627664710217E-2</v>
      </c>
      <c r="BG330" s="220">
        <v>1.6682576253569999E-2</v>
      </c>
      <c r="BH330" s="17"/>
      <c r="BI330" s="17"/>
      <c r="BJ330" s="17"/>
      <c r="BK330" s="17"/>
    </row>
    <row r="331" spans="1:63" ht="11.25" hidden="1" outlineLevel="1" x14ac:dyDescent="0.2">
      <c r="A331" s="16" t="s">
        <v>15</v>
      </c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>
        <v>2.591847760836E-2</v>
      </c>
      <c r="AS331" s="18">
        <v>2.6530894984759999E-2</v>
      </c>
      <c r="AT331" s="18">
        <v>2.5753491791230002E-2</v>
      </c>
      <c r="AU331" s="18">
        <v>2.441027424723E-2</v>
      </c>
      <c r="AV331" s="18">
        <v>2.4039423892629998E-2</v>
      </c>
      <c r="AW331" s="18">
        <v>2.3952095808380001E-2</v>
      </c>
      <c r="AX331" s="18">
        <v>2.4644127636509999E-2</v>
      </c>
      <c r="AY331" s="18">
        <v>2.4261815716149999E-2</v>
      </c>
      <c r="AZ331" s="18">
        <v>2.441990969123E-2</v>
      </c>
      <c r="BA331" s="18">
        <v>2.3813432322089999E-2</v>
      </c>
      <c r="BB331" s="18">
        <v>2.459900815471E-2</v>
      </c>
      <c r="BC331" s="18">
        <v>2.3707271184189999E-2</v>
      </c>
      <c r="BD331" s="18">
        <v>2.4344947313169999E-2</v>
      </c>
      <c r="BE331" s="18">
        <v>2.5544359451309999E-2</v>
      </c>
      <c r="BF331" s="220">
        <v>2.6312981172350002E-2</v>
      </c>
      <c r="BG331" s="220">
        <v>2.6513201625280002E-2</v>
      </c>
      <c r="BH331" s="17"/>
      <c r="BI331" s="17"/>
      <c r="BJ331" s="17"/>
      <c r="BK331" s="17"/>
    </row>
    <row r="332" spans="1:63" ht="11.25" hidden="1" outlineLevel="1" x14ac:dyDescent="0.2">
      <c r="A332" s="16" t="s">
        <v>16</v>
      </c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>
        <v>4.1121383119219999E-2</v>
      </c>
      <c r="AS332" s="18">
        <v>4.1701302299809999E-2</v>
      </c>
      <c r="AT332" s="18">
        <v>4.070080862534E-2</v>
      </c>
      <c r="AU332" s="18">
        <v>3.9984927754669997E-2</v>
      </c>
      <c r="AV332" s="18">
        <v>3.8637511795709997E-2</v>
      </c>
      <c r="AW332" s="18">
        <v>3.8210637548430001E-2</v>
      </c>
      <c r="AX332" s="18">
        <v>3.9222419556480002E-2</v>
      </c>
      <c r="AY332" s="18">
        <v>3.9168529564450001E-2</v>
      </c>
      <c r="AZ332" s="18">
        <v>3.9151201941899999E-2</v>
      </c>
      <c r="BA332" s="18">
        <v>3.9350148006549998E-2</v>
      </c>
      <c r="BB332" s="18">
        <v>3.8983877326579999E-2</v>
      </c>
      <c r="BC332" s="18">
        <v>3.9658680736630002E-2</v>
      </c>
      <c r="BD332" s="18">
        <v>3.9666518632160003E-2</v>
      </c>
      <c r="BE332" s="18">
        <v>4.1196247923530001E-2</v>
      </c>
      <c r="BF332" s="220">
        <v>4.2843712681350003E-2</v>
      </c>
      <c r="BG332" s="220">
        <v>4.2166236024970001E-2</v>
      </c>
      <c r="BH332" s="17"/>
      <c r="BI332" s="17"/>
      <c r="BJ332" s="17"/>
      <c r="BK332" s="17"/>
    </row>
    <row r="333" spans="1:63" ht="11.25" hidden="1" outlineLevel="1" x14ac:dyDescent="0.2">
      <c r="A333" s="16" t="s">
        <v>17</v>
      </c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>
        <v>6.1702085084240001E-2</v>
      </c>
      <c r="AS333" s="18">
        <v>6.2101690218900003E-2</v>
      </c>
      <c r="AT333" s="18">
        <v>6.0700808625339997E-2</v>
      </c>
      <c r="AU333" s="18">
        <v>6.0540185407939998E-2</v>
      </c>
      <c r="AV333" s="18">
        <v>5.9321710783430001E-2</v>
      </c>
      <c r="AW333" s="18">
        <v>5.963132558413E-2</v>
      </c>
      <c r="AX333" s="18">
        <v>6.0679390255029997E-2</v>
      </c>
      <c r="AY333" s="18">
        <v>6.0103615964059998E-2</v>
      </c>
      <c r="AZ333" s="18">
        <v>6.0392034035440002E-2</v>
      </c>
      <c r="BA333" s="18">
        <v>6.1453164798270003E-2</v>
      </c>
      <c r="BB333" s="18">
        <v>6.1056584981219998E-2</v>
      </c>
      <c r="BC333" s="18">
        <v>6.0206345797930001E-2</v>
      </c>
      <c r="BD333" s="18">
        <v>6.0751342403809999E-2</v>
      </c>
      <c r="BE333" s="18">
        <v>6.2448399001300003E-2</v>
      </c>
      <c r="BF333" s="220">
        <v>6.3551591838809998E-2</v>
      </c>
      <c r="BG333" s="220">
        <v>6.3116912973729997E-2</v>
      </c>
      <c r="BH333" s="17"/>
      <c r="BI333" s="17"/>
      <c r="BJ333" s="17"/>
      <c r="BK333" s="17"/>
    </row>
    <row r="334" spans="1:63" ht="11.25" hidden="1" outlineLevel="1" x14ac:dyDescent="0.2">
      <c r="A334" s="16" t="s">
        <v>18</v>
      </c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>
        <v>8.1062152319210004E-2</v>
      </c>
      <c r="AS334" s="18">
        <v>8.2185409492139996E-2</v>
      </c>
      <c r="AT334" s="18">
        <v>8.2073021318299993E-2</v>
      </c>
      <c r="AU334" s="18">
        <v>8.0762114558730003E-2</v>
      </c>
      <c r="AV334" s="18">
        <v>8.0167951883020006E-2</v>
      </c>
      <c r="AW334" s="18">
        <v>7.9018433720789996E-2</v>
      </c>
      <c r="AX334" s="18">
        <v>8.0666190918210007E-2</v>
      </c>
      <c r="AY334" s="18">
        <v>8.1663788445440005E-2</v>
      </c>
      <c r="AZ334" s="18">
        <v>8.0761099365750003E-2</v>
      </c>
      <c r="BA334" s="18">
        <v>8.3259638959349999E-2</v>
      </c>
      <c r="BB334" s="18">
        <v>8.2740231983900001E-2</v>
      </c>
      <c r="BC334" s="18">
        <v>8.2630346534149995E-2</v>
      </c>
      <c r="BD334" s="18">
        <v>8.1800839759380004E-2</v>
      </c>
      <c r="BE334" s="18">
        <v>8.2596413046719996E-2</v>
      </c>
      <c r="BF334" s="220">
        <v>8.4178163986079996E-2</v>
      </c>
      <c r="BG334" s="220">
        <v>8.4042601042539994E-2</v>
      </c>
      <c r="BH334" s="17"/>
      <c r="BI334" s="17"/>
      <c r="BJ334" s="17"/>
      <c r="BK334" s="17"/>
    </row>
    <row r="335" spans="1:63" ht="11.25" hidden="1" outlineLevel="1" x14ac:dyDescent="0.2">
      <c r="A335" s="16" t="s">
        <v>19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>
        <v>9.5054428302719998E-2</v>
      </c>
      <c r="AS335" s="18">
        <v>9.4575070260859997E-2</v>
      </c>
      <c r="AT335" s="18">
        <v>9.4511149228130004E-2</v>
      </c>
      <c r="AU335" s="18">
        <v>9.3935836678699994E-2</v>
      </c>
      <c r="AV335" s="18">
        <v>9.3202810000860004E-2</v>
      </c>
      <c r="AW335" s="18">
        <v>9.3126687800869995E-2</v>
      </c>
      <c r="AX335" s="18">
        <v>9.5866890590380005E-2</v>
      </c>
      <c r="AY335" s="18">
        <v>9.4658162670710005E-2</v>
      </c>
      <c r="AZ335" s="18">
        <v>9.5074778795709997E-2</v>
      </c>
      <c r="BA335" s="18">
        <v>9.6106289351470003E-2</v>
      </c>
      <c r="BB335" s="18">
        <v>9.6082418608509995E-2</v>
      </c>
      <c r="BC335" s="18">
        <v>9.5657331001970006E-2</v>
      </c>
      <c r="BD335" s="18">
        <v>9.5573095401510003E-2</v>
      </c>
      <c r="BE335" s="18">
        <v>9.6298654146480006E-2</v>
      </c>
      <c r="BF335" s="220">
        <v>9.6206519805880006E-2</v>
      </c>
      <c r="BG335" s="220">
        <v>9.529759257131E-2</v>
      </c>
      <c r="BH335" s="17"/>
      <c r="BI335" s="17"/>
      <c r="BJ335" s="17"/>
      <c r="BK335" s="17"/>
    </row>
    <row r="336" spans="1:63" ht="11.25" hidden="1" outlineLevel="1" x14ac:dyDescent="0.2">
      <c r="A336" s="16" t="s">
        <v>20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>
        <v>0.10393904830510001</v>
      </c>
      <c r="AS336" s="18">
        <v>0.1046391956616</v>
      </c>
      <c r="AT336" s="18">
        <v>0.10469982847339999</v>
      </c>
      <c r="AU336" s="18">
        <v>0.1043076670386</v>
      </c>
      <c r="AV336" s="18">
        <v>0.1039690785523</v>
      </c>
      <c r="AW336" s="18">
        <v>0.1048679112364</v>
      </c>
      <c r="AX336" s="18">
        <v>0.1061849087582</v>
      </c>
      <c r="AY336" s="18">
        <v>0.10560776378099999</v>
      </c>
      <c r="AZ336" s="18">
        <v>0.1052279904993</v>
      </c>
      <c r="BA336" s="18">
        <v>0.1064535089995</v>
      </c>
      <c r="BB336" s="18">
        <v>0.10632249496810001</v>
      </c>
      <c r="BC336" s="18">
        <v>0.10593883247950001</v>
      </c>
      <c r="BD336" s="18">
        <v>0.105358512657</v>
      </c>
      <c r="BE336" s="18">
        <v>0.1052063542589</v>
      </c>
      <c r="BF336" s="220">
        <v>0.10436771095360001</v>
      </c>
      <c r="BG336" s="220">
        <v>0.1038537850656</v>
      </c>
      <c r="BH336" s="17"/>
      <c r="BI336" s="17"/>
      <c r="BJ336" s="17"/>
      <c r="BK336" s="17"/>
    </row>
    <row r="337" spans="1:63" ht="11.25" hidden="1" outlineLevel="1" x14ac:dyDescent="0.2">
      <c r="A337" s="16" t="s">
        <v>21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>
        <v>0.1118431584424</v>
      </c>
      <c r="AS337" s="18">
        <v>0.1129220599295</v>
      </c>
      <c r="AT337" s="18">
        <v>0.11053173241850001</v>
      </c>
      <c r="AU337" s="18">
        <v>0.1106650628252</v>
      </c>
      <c r="AV337" s="18">
        <v>0.1116041215888</v>
      </c>
      <c r="AW337" s="18">
        <v>0.1113255841259</v>
      </c>
      <c r="AX337" s="18">
        <v>0.1128167706696</v>
      </c>
      <c r="AY337" s="18">
        <v>0.1131723648384</v>
      </c>
      <c r="AZ337" s="18">
        <v>0.11304257040689999</v>
      </c>
      <c r="BA337" s="18">
        <v>0.1139412104235</v>
      </c>
      <c r="BB337" s="18">
        <v>0.11205984271570001</v>
      </c>
      <c r="BC337" s="18">
        <v>0.11223248156899999</v>
      </c>
      <c r="BD337" s="18">
        <v>0.1136955468529</v>
      </c>
      <c r="BE337" s="18">
        <v>0.1131939401777</v>
      </c>
      <c r="BF337" s="220">
        <v>0.1105013085347</v>
      </c>
      <c r="BG337" s="220">
        <v>0.1090864565268</v>
      </c>
      <c r="BH337" s="17"/>
      <c r="BI337" s="17"/>
      <c r="BJ337" s="17"/>
      <c r="BK337" s="17"/>
    </row>
    <row r="338" spans="1:63" ht="11.25" hidden="1" outlineLevel="1" x14ac:dyDescent="0.2">
      <c r="A338" s="16" t="s">
        <v>22</v>
      </c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>
        <v>0.14414995797810001</v>
      </c>
      <c r="AS338" s="18">
        <v>0.14545976329019999</v>
      </c>
      <c r="AT338" s="18">
        <v>0.14275422690520001</v>
      </c>
      <c r="AU338" s="18">
        <v>0.14155350405549999</v>
      </c>
      <c r="AV338" s="18">
        <v>0.14368369379759999</v>
      </c>
      <c r="AW338" s="18">
        <v>0.14428085006460001</v>
      </c>
      <c r="AX338" s="18">
        <v>0.14739796000489999</v>
      </c>
      <c r="AY338" s="18">
        <v>0.1486115672709</v>
      </c>
      <c r="AZ338" s="18">
        <v>0.14776185628899999</v>
      </c>
      <c r="BA338" s="18">
        <v>0.14585661104729999</v>
      </c>
      <c r="BB338" s="18">
        <v>0.14629199261299999</v>
      </c>
      <c r="BC338" s="18">
        <v>0.14604231213640001</v>
      </c>
      <c r="BD338" s="18">
        <v>0.14562558036260001</v>
      </c>
      <c r="BE338" s="18">
        <v>0.14665625528439999</v>
      </c>
      <c r="BF338" s="220">
        <v>0.14215514393879999</v>
      </c>
      <c r="BG338" s="220">
        <v>0.14115218727670001</v>
      </c>
      <c r="BH338" s="17"/>
      <c r="BI338" s="17"/>
      <c r="BJ338" s="17"/>
      <c r="BK338" s="17"/>
    </row>
    <row r="339" spans="1:63" ht="11.25" hidden="1" outlineLevel="1" x14ac:dyDescent="0.2">
      <c r="A339" s="16" t="s">
        <v>23</v>
      </c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>
        <v>0.17423059991199999</v>
      </c>
      <c r="AS339" s="18">
        <v>0.17343545897160001</v>
      </c>
      <c r="AT339" s="18">
        <v>0.1750404312668</v>
      </c>
      <c r="AU339" s="18">
        <v>0.17454336410579999</v>
      </c>
      <c r="AV339" s="18">
        <v>0.17641143445400001</v>
      </c>
      <c r="AW339" s="18">
        <v>0.17816602089940001</v>
      </c>
      <c r="AX339" s="18">
        <v>0.17436001996</v>
      </c>
      <c r="AY339" s="18">
        <v>0.1745314503057</v>
      </c>
      <c r="AZ339" s="18">
        <v>0.17487536867379999</v>
      </c>
      <c r="BA339" s="18">
        <v>0.171973544161</v>
      </c>
      <c r="BB339" s="18">
        <v>0.17208930757579999</v>
      </c>
      <c r="BC339" s="18">
        <v>0.1737885620213</v>
      </c>
      <c r="BD339" s="18">
        <v>0.1730590657677</v>
      </c>
      <c r="BE339" s="18">
        <v>0.17082790383070001</v>
      </c>
      <c r="BF339" s="220">
        <v>0.16836649134840001</v>
      </c>
      <c r="BG339" s="220">
        <v>0.16819015538090001</v>
      </c>
      <c r="BH339" s="17"/>
      <c r="BI339" s="17"/>
      <c r="BJ339" s="17"/>
      <c r="BK339" s="17"/>
    </row>
    <row r="340" spans="1:63" ht="11.25" hidden="1" outlineLevel="1" x14ac:dyDescent="0.2">
      <c r="A340" s="16" t="s">
        <v>24</v>
      </c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>
        <v>8.6960219314039994E-2</v>
      </c>
      <c r="AS340" s="18">
        <v>8.3897399358749999E-2</v>
      </c>
      <c r="AT340" s="18">
        <v>8.9056603773580004E-2</v>
      </c>
      <c r="AU340" s="18">
        <v>9.3133915933589995E-2</v>
      </c>
      <c r="AV340" s="18">
        <v>9.333625644594E-2</v>
      </c>
      <c r="AW340" s="18">
        <v>9.3206528120230003E-2</v>
      </c>
      <c r="AX340" s="18">
        <v>8.9138448165779996E-2</v>
      </c>
      <c r="AY340" s="18">
        <v>8.9535635204E-2</v>
      </c>
      <c r="AZ340" s="18">
        <v>9.0272231357499996E-2</v>
      </c>
      <c r="BA340" s="18">
        <v>8.8878062729359997E-2</v>
      </c>
      <c r="BB340" s="18">
        <v>8.9421700246920005E-2</v>
      </c>
      <c r="BC340" s="18">
        <v>9.0176590283959995E-2</v>
      </c>
      <c r="BD340" s="18">
        <v>8.987544915015E-2</v>
      </c>
      <c r="BE340" s="18">
        <v>8.6664809859649999E-2</v>
      </c>
      <c r="BF340" s="220">
        <v>8.9158218360139999E-2</v>
      </c>
      <c r="BG340" s="220">
        <v>9.1524271699089998E-2</v>
      </c>
      <c r="BH340" s="17"/>
      <c r="BI340" s="17"/>
      <c r="BJ340" s="17"/>
      <c r="BK340" s="17"/>
    </row>
    <row r="341" spans="1:63" ht="11.25" hidden="1" outlineLevel="1" x14ac:dyDescent="0.2">
      <c r="A341" s="36" t="s">
        <v>795</v>
      </c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>
        <v>2.1040941289470001E-2</v>
      </c>
      <c r="AS341" s="18">
        <v>1.9257412025490001E-2</v>
      </c>
      <c r="AT341" s="18">
        <v>2.1622151433469999E-2</v>
      </c>
      <c r="AU341" s="18">
        <v>2.431365728999E-2</v>
      </c>
      <c r="AV341" s="18">
        <v>2.5378654287920001E-2</v>
      </c>
      <c r="AW341" s="18">
        <v>2.4539156980160001E-2</v>
      </c>
      <c r="AX341" s="18">
        <v>2.1950604433050001E-2</v>
      </c>
      <c r="AY341" s="18">
        <v>2.171379533198E-2</v>
      </c>
      <c r="AZ341" s="18">
        <v>2.2123039177300002E-2</v>
      </c>
      <c r="BA341" s="18">
        <v>2.1795883352839999E-2</v>
      </c>
      <c r="BB341" s="18">
        <v>2.24877056834E-2</v>
      </c>
      <c r="BC341" s="18">
        <v>2.2955714387969998E-2</v>
      </c>
      <c r="BD341" s="18">
        <v>2.2563486616330002E-2</v>
      </c>
      <c r="BE341" s="18">
        <v>2.048621818146E-2</v>
      </c>
      <c r="BF341" s="220">
        <v>2.1775033666179999E-2</v>
      </c>
      <c r="BG341" s="220">
        <v>2.3574509343339999E-2</v>
      </c>
      <c r="BH341" s="17"/>
      <c r="BI341" s="17"/>
      <c r="BJ341" s="17"/>
      <c r="BK341" s="17"/>
    </row>
    <row r="342" spans="1:63" ht="11.25" hidden="1" outlineLevel="1" x14ac:dyDescent="0.2"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220"/>
      <c r="BG342" s="220"/>
      <c r="BH342" s="17"/>
      <c r="BI342" s="17"/>
      <c r="BJ342" s="17"/>
      <c r="BK342" s="17"/>
    </row>
    <row r="343" spans="1:63" ht="12.75" hidden="1" outlineLevel="1" x14ac:dyDescent="0.2">
      <c r="A343" s="49" t="s">
        <v>829</v>
      </c>
      <c r="B343" s="50"/>
      <c r="Y343" s="7"/>
      <c r="Z343" s="7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220"/>
      <c r="BG343" s="220"/>
      <c r="BH343" s="17"/>
      <c r="BI343" s="17"/>
      <c r="BJ343" s="17"/>
      <c r="BK343" s="17"/>
    </row>
    <row r="344" spans="1:63" ht="11.25" hidden="1" outlineLevel="1" x14ac:dyDescent="0.2">
      <c r="A344" s="16" t="s">
        <v>628</v>
      </c>
      <c r="Y344" s="7"/>
      <c r="Z344" s="7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220"/>
      <c r="BG344" s="220"/>
      <c r="BH344" s="17"/>
      <c r="BI344" s="17"/>
      <c r="BJ344" s="17"/>
      <c r="BK344" s="17"/>
    </row>
    <row r="345" spans="1:63" ht="11.25" hidden="1" outlineLevel="1" x14ac:dyDescent="0.2">
      <c r="A345" s="16" t="s">
        <v>10</v>
      </c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>
        <v>5.0275055557580002E-3</v>
      </c>
      <c r="AS345" s="18">
        <v>5.1956745623070004E-3</v>
      </c>
      <c r="AT345" s="18">
        <v>5.3046926901939998E-3</v>
      </c>
      <c r="AU345" s="18">
        <v>5.403022919514E-3</v>
      </c>
      <c r="AV345" s="18">
        <v>5.4986875359829997E-3</v>
      </c>
      <c r="AW345" s="18">
        <v>5.7546140274129997E-3</v>
      </c>
      <c r="AX345" s="18">
        <v>3.4142204470220001E-3</v>
      </c>
      <c r="AY345" s="18">
        <v>3.4614595371039998E-3</v>
      </c>
      <c r="AZ345" s="18">
        <v>3.4179661504220001E-3</v>
      </c>
      <c r="BA345" s="18">
        <v>3.1536712729709998E-3</v>
      </c>
      <c r="BB345" s="18">
        <v>3.053669431023E-3</v>
      </c>
      <c r="BC345" s="18">
        <v>3.135859413318E-3</v>
      </c>
      <c r="BD345" s="18">
        <v>3.2191166001180002E-3</v>
      </c>
      <c r="BE345" s="18">
        <v>3.3530923245220002E-3</v>
      </c>
      <c r="BF345" s="220">
        <v>3.081832261015E-3</v>
      </c>
      <c r="BG345" s="220">
        <v>3.259292559822E-3</v>
      </c>
      <c r="BH345" s="17"/>
      <c r="BI345" s="17"/>
      <c r="BJ345" s="17"/>
      <c r="BK345" s="17"/>
    </row>
    <row r="346" spans="1:63" ht="11.25" hidden="1" outlineLevel="1" x14ac:dyDescent="0.2">
      <c r="A346" s="16" t="s">
        <v>11</v>
      </c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>
        <v>2.139031866891E-3</v>
      </c>
      <c r="AS346" s="18">
        <v>2.0648815653960002E-3</v>
      </c>
      <c r="AT346" s="18">
        <v>2.209449801703E-3</v>
      </c>
      <c r="AU346" s="18">
        <v>2.6247499059049999E-3</v>
      </c>
      <c r="AV346" s="18">
        <v>2.4444032435910002E-3</v>
      </c>
      <c r="AW346" s="18">
        <v>2.5672212954370001E-3</v>
      </c>
      <c r="AX346" s="18">
        <v>2.8068831559650001E-3</v>
      </c>
      <c r="AY346" s="18">
        <v>2.3706407750209999E-3</v>
      </c>
      <c r="AZ346" s="18">
        <v>2.5235451017139999E-3</v>
      </c>
      <c r="BA346" s="18">
        <v>2.575858214396E-3</v>
      </c>
      <c r="BB346" s="18">
        <v>3.746963530613E-3</v>
      </c>
      <c r="BC346" s="18">
        <v>2.927149968172E-3</v>
      </c>
      <c r="BD346" s="18">
        <v>2.9250626799150001E-3</v>
      </c>
      <c r="BE346" s="18">
        <v>2.6407510112699999E-3</v>
      </c>
      <c r="BF346" s="220">
        <v>2.6452826658629998E-3</v>
      </c>
      <c r="BG346" s="220">
        <v>2.7024541757770001E-3</v>
      </c>
      <c r="BH346" s="17"/>
      <c r="BI346" s="17"/>
      <c r="BJ346" s="17"/>
      <c r="BK346" s="17"/>
    </row>
    <row r="347" spans="1:63" ht="11.25" hidden="1" outlineLevel="1" x14ac:dyDescent="0.2">
      <c r="A347" s="16" t="s">
        <v>629</v>
      </c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>
        <v>3.1226742582000003E-5</v>
      </c>
      <c r="AS347" s="18">
        <v>3.0895983522000002E-5</v>
      </c>
      <c r="AT347" s="18">
        <v>1.5098745798E-5</v>
      </c>
      <c r="AU347" s="18">
        <v>5.9428299755999998E-5</v>
      </c>
      <c r="AV347" s="18">
        <v>2.4395241952E-5</v>
      </c>
      <c r="AW347" s="18">
        <v>9.6150610320000006E-6</v>
      </c>
      <c r="AX347" s="18">
        <v>3.2829042760000002E-5</v>
      </c>
      <c r="AY347" s="18">
        <v>2.7000464408000001E-5</v>
      </c>
      <c r="AZ347" s="18">
        <v>1.5971804440999999E-5</v>
      </c>
      <c r="BA347" s="18">
        <v>2.7000610213999999E-5</v>
      </c>
      <c r="BB347" s="18">
        <v>4.7630892338000003E-5</v>
      </c>
      <c r="BC347" s="18">
        <v>2.0870944515E-5</v>
      </c>
      <c r="BD347" s="18">
        <v>2.0635362821000001E-5</v>
      </c>
      <c r="BE347" s="18">
        <v>4.0705217900000002E-5</v>
      </c>
      <c r="BF347" s="220">
        <v>1.559105697E-5</v>
      </c>
      <c r="BG347" s="220">
        <v>0</v>
      </c>
      <c r="BH347" s="17"/>
      <c r="BI347" s="17"/>
      <c r="BJ347" s="17"/>
      <c r="BK347" s="17"/>
    </row>
    <row r="348" spans="1:63" ht="11.25" hidden="1" outlineLevel="1" x14ac:dyDescent="0.2">
      <c r="A348" s="16" t="s">
        <v>13</v>
      </c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>
        <v>1.805426166969E-2</v>
      </c>
      <c r="AS348" s="18">
        <v>1.8439752832130001E-2</v>
      </c>
      <c r="AT348" s="18">
        <v>1.9920278622190001E-2</v>
      </c>
      <c r="AU348" s="18">
        <v>1.9561815336459999E-2</v>
      </c>
      <c r="AV348" s="18">
        <v>1.9203934464620001E-2</v>
      </c>
      <c r="AW348" s="18">
        <v>1.8831097030390001E-2</v>
      </c>
      <c r="AX348" s="18">
        <v>1.8466336552400001E-2</v>
      </c>
      <c r="AY348" s="18">
        <v>1.866812109168E-2</v>
      </c>
      <c r="AZ348" s="18">
        <v>1.8553912825890001E-2</v>
      </c>
      <c r="BA348" s="18">
        <v>1.8851826051270001E-2</v>
      </c>
      <c r="BB348" s="18">
        <v>1.8904171936939999E-2</v>
      </c>
      <c r="BC348" s="18">
        <v>1.9201268953429999E-2</v>
      </c>
      <c r="BD348" s="18">
        <v>1.8659526831130001E-2</v>
      </c>
      <c r="BE348" s="18">
        <v>1.9085659042919999E-2</v>
      </c>
      <c r="BF348" s="220">
        <v>2.0445072706299999E-2</v>
      </c>
      <c r="BG348" s="220">
        <v>2.0832907615910001E-2</v>
      </c>
      <c r="BH348" s="17"/>
      <c r="BI348" s="17"/>
      <c r="BJ348" s="17"/>
      <c r="BK348" s="17"/>
    </row>
    <row r="349" spans="1:63" ht="11.25" hidden="1" outlineLevel="1" x14ac:dyDescent="0.2">
      <c r="A349" s="16" t="s">
        <v>14</v>
      </c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>
        <v>1.338586365363E-2</v>
      </c>
      <c r="AS349" s="18">
        <v>1.3264675592170001E-2</v>
      </c>
      <c r="AT349" s="18">
        <v>1.407706399855E-2</v>
      </c>
      <c r="AU349" s="18">
        <v>1.3787365543469999E-2</v>
      </c>
      <c r="AV349" s="18">
        <v>1.3368592589699999E-2</v>
      </c>
      <c r="AW349" s="18">
        <v>1.2970717331629999E-2</v>
      </c>
      <c r="AX349" s="18">
        <v>1.300577244002E-2</v>
      </c>
      <c r="AY349" s="18">
        <v>1.336522988195E-2</v>
      </c>
      <c r="AZ349" s="18">
        <v>1.3480202948399999E-2</v>
      </c>
      <c r="BA349" s="18">
        <v>1.355430632732E-2</v>
      </c>
      <c r="BB349" s="18">
        <v>1.319904949908E-2</v>
      </c>
      <c r="BC349" s="18">
        <v>1.290346144615E-2</v>
      </c>
      <c r="BD349" s="18">
        <v>1.37792635239E-2</v>
      </c>
      <c r="BE349" s="18">
        <v>1.418576843819E-2</v>
      </c>
      <c r="BF349" s="220">
        <v>1.4780322007299999E-2</v>
      </c>
      <c r="BG349" s="220">
        <v>1.540756482825E-2</v>
      </c>
      <c r="BH349" s="17"/>
      <c r="BI349" s="17"/>
      <c r="BJ349" s="17"/>
      <c r="BK349" s="17"/>
    </row>
    <row r="350" spans="1:63" ht="11.25" hidden="1" outlineLevel="1" x14ac:dyDescent="0.2">
      <c r="A350" s="16" t="s">
        <v>15</v>
      </c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>
        <v>2.2701841857369998E-2</v>
      </c>
      <c r="AS350" s="18">
        <v>2.354273944387E-2</v>
      </c>
      <c r="AT350" s="18">
        <v>2.3674833410500001E-2</v>
      </c>
      <c r="AU350" s="18">
        <v>2.2761038806680001E-2</v>
      </c>
      <c r="AV350" s="18">
        <v>2.254120356366E-2</v>
      </c>
      <c r="AW350" s="18">
        <v>2.2311749123830001E-2</v>
      </c>
      <c r="AX350" s="18">
        <v>2.3215604738329999E-2</v>
      </c>
      <c r="AY350" s="18">
        <v>2.296119493255E-2</v>
      </c>
      <c r="AZ350" s="18">
        <v>2.3121848896079999E-2</v>
      </c>
      <c r="BA350" s="18">
        <v>2.2507708674220001E-2</v>
      </c>
      <c r="BB350" s="18">
        <v>2.3434399030449998E-2</v>
      </c>
      <c r="BC350" s="18">
        <v>2.2629321589949999E-2</v>
      </c>
      <c r="BD350" s="18">
        <v>2.3152877085459999E-2</v>
      </c>
      <c r="BE350" s="18">
        <v>2.4346808456510001E-2</v>
      </c>
      <c r="BF350" s="220">
        <v>2.5179557006100001E-2</v>
      </c>
      <c r="BG350" s="220">
        <v>2.5328483560499999E-2</v>
      </c>
      <c r="BH350" s="17"/>
      <c r="BI350" s="17"/>
      <c r="BJ350" s="17"/>
      <c r="BK350" s="17"/>
    </row>
    <row r="351" spans="1:63" ht="11.25" hidden="1" outlineLevel="1" x14ac:dyDescent="0.2">
      <c r="A351" s="16" t="s">
        <v>16</v>
      </c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>
        <v>3.8507778061130003E-2</v>
      </c>
      <c r="AS351" s="18">
        <v>3.902162718847E-2</v>
      </c>
      <c r="AT351" s="18">
        <v>3.8929599581260001E-2</v>
      </c>
      <c r="AU351" s="18">
        <v>3.8390681642599997E-2</v>
      </c>
      <c r="AV351" s="18">
        <v>3.7110042057399997E-2</v>
      </c>
      <c r="AW351" s="18">
        <v>3.6777608445869997E-2</v>
      </c>
      <c r="AX351" s="18">
        <v>3.8393565507619999E-2</v>
      </c>
      <c r="AY351" s="18">
        <v>3.821105723018E-2</v>
      </c>
      <c r="AZ351" s="18">
        <v>3.8076781787880001E-2</v>
      </c>
      <c r="BA351" s="18">
        <v>3.8443468822399997E-2</v>
      </c>
      <c r="BB351" s="18">
        <v>3.7903605658549999E-2</v>
      </c>
      <c r="BC351" s="18">
        <v>3.8574723199099999E-2</v>
      </c>
      <c r="BD351" s="18">
        <v>3.8624240360710001E-2</v>
      </c>
      <c r="BE351" s="18">
        <v>4.0140433001759998E-2</v>
      </c>
      <c r="BF351" s="220">
        <v>4.1960731324510003E-2</v>
      </c>
      <c r="BG351" s="220">
        <v>4.1512556960990002E-2</v>
      </c>
      <c r="BH351" s="17"/>
      <c r="BI351" s="17"/>
      <c r="BJ351" s="17"/>
      <c r="BK351" s="17"/>
    </row>
    <row r="352" spans="1:63" ht="11.25" hidden="1" outlineLevel="1" x14ac:dyDescent="0.2">
      <c r="A352" s="16" t="s">
        <v>17</v>
      </c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>
        <v>6.0163524041989998E-2</v>
      </c>
      <c r="AS352" s="18">
        <v>6.0432543769310003E-2</v>
      </c>
      <c r="AT352" s="18">
        <v>5.9650111730719997E-2</v>
      </c>
      <c r="AU352" s="18">
        <v>5.9651155880429997E-2</v>
      </c>
      <c r="AV352" s="18">
        <v>5.8416846378279999E-2</v>
      </c>
      <c r="AW352" s="18">
        <v>5.8762445494620001E-2</v>
      </c>
      <c r="AX352" s="18">
        <v>6.0082619757609999E-2</v>
      </c>
      <c r="AY352" s="18">
        <v>5.9390221511809997E-2</v>
      </c>
      <c r="AZ352" s="18">
        <v>5.9750520414629998E-2</v>
      </c>
      <c r="BA352" s="18">
        <v>6.0891776154140001E-2</v>
      </c>
      <c r="BB352" s="18">
        <v>6.058120273295E-2</v>
      </c>
      <c r="BC352" s="18">
        <v>5.9680465839480001E-2</v>
      </c>
      <c r="BD352" s="18">
        <v>6.0203671031050003E-2</v>
      </c>
      <c r="BE352" s="18">
        <v>6.1907548273839999E-2</v>
      </c>
      <c r="BF352" s="220">
        <v>6.3143780727369994E-2</v>
      </c>
      <c r="BG352" s="220">
        <v>6.2846108261639999E-2</v>
      </c>
      <c r="BH352" s="17"/>
      <c r="BI352" s="17"/>
      <c r="BJ352" s="17"/>
      <c r="BK352" s="17"/>
    </row>
    <row r="353" spans="1:63" ht="11.25" hidden="1" outlineLevel="1" x14ac:dyDescent="0.2">
      <c r="A353" s="16" t="s">
        <v>18</v>
      </c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8.0851241002789995E-2</v>
      </c>
      <c r="AS353" s="18">
        <v>8.2028836251289997E-2</v>
      </c>
      <c r="AT353" s="18">
        <v>8.2011354256840002E-2</v>
      </c>
      <c r="AU353" s="18">
        <v>8.0574869752980005E-2</v>
      </c>
      <c r="AV353" s="18">
        <v>7.9987119312249999E-2</v>
      </c>
      <c r="AW353" s="18">
        <v>7.8838692928600004E-2</v>
      </c>
      <c r="AX353" s="18">
        <v>8.0836046288949998E-2</v>
      </c>
      <c r="AY353" s="18">
        <v>8.1870808177900004E-2</v>
      </c>
      <c r="AZ353" s="18">
        <v>8.1003668191090006E-2</v>
      </c>
      <c r="BA353" s="18">
        <v>8.3539888001469997E-2</v>
      </c>
      <c r="BB353" s="18">
        <v>8.3062983916640007E-2</v>
      </c>
      <c r="BC353" s="18">
        <v>8.2841996514550001E-2</v>
      </c>
      <c r="BD353" s="18">
        <v>8.1963661126069995E-2</v>
      </c>
      <c r="BE353" s="18">
        <v>8.2977586689389995E-2</v>
      </c>
      <c r="BF353" s="220">
        <v>8.4565893003770001E-2</v>
      </c>
      <c r="BG353" s="220">
        <v>8.4348243660219993E-2</v>
      </c>
      <c r="BH353" s="17"/>
      <c r="BI353" s="17"/>
      <c r="BJ353" s="17"/>
      <c r="BK353" s="17"/>
    </row>
    <row r="354" spans="1:63" ht="11.25" hidden="1" outlineLevel="1" x14ac:dyDescent="0.2">
      <c r="A354" s="16" t="s">
        <v>19</v>
      </c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9.6391749894609996E-2</v>
      </c>
      <c r="AS354" s="18">
        <v>9.5823892893920001E-2</v>
      </c>
      <c r="AT354" s="18">
        <v>9.546936967769E-2</v>
      </c>
      <c r="AU354" s="18">
        <v>9.4738614528240006E-2</v>
      </c>
      <c r="AV354" s="18">
        <v>9.3838737692599997E-2</v>
      </c>
      <c r="AW354" s="18">
        <v>9.3828573076869995E-2</v>
      </c>
      <c r="AX354" s="18">
        <v>9.6637758870680004E-2</v>
      </c>
      <c r="AY354" s="18">
        <v>9.5403440939180004E-2</v>
      </c>
      <c r="AZ354" s="18">
        <v>9.5809530908100002E-2</v>
      </c>
      <c r="BA354" s="18">
        <v>9.6964591399769998E-2</v>
      </c>
      <c r="BB354" s="18">
        <v>9.6992373764899997E-2</v>
      </c>
      <c r="BC354" s="18">
        <v>9.6575078005160006E-2</v>
      </c>
      <c r="BD354" s="18">
        <v>9.6408415100960002E-2</v>
      </c>
      <c r="BE354" s="18">
        <v>9.7204060345490007E-2</v>
      </c>
      <c r="BF354" s="220">
        <v>9.7215437225210005E-2</v>
      </c>
      <c r="BG354" s="220">
        <v>9.6189999386969996E-2</v>
      </c>
      <c r="BH354" s="17"/>
      <c r="BI354" s="17"/>
      <c r="BJ354" s="17"/>
      <c r="BK354" s="17"/>
    </row>
    <row r="355" spans="1:63" ht="11.25" hidden="1" outlineLevel="1" x14ac:dyDescent="0.2">
      <c r="A355" s="16" t="s">
        <v>20</v>
      </c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0.1062021515226</v>
      </c>
      <c r="AS355" s="18">
        <v>0.10707003089600001</v>
      </c>
      <c r="AT355" s="18">
        <v>0.1064864211946</v>
      </c>
      <c r="AU355" s="18">
        <v>0.1059012301658</v>
      </c>
      <c r="AV355" s="18">
        <v>0.1054459938134</v>
      </c>
      <c r="AW355" s="18">
        <v>0.1062608469907</v>
      </c>
      <c r="AX355" s="18">
        <v>0.1075643586026</v>
      </c>
      <c r="AY355" s="18">
        <v>0.1069380393343</v>
      </c>
      <c r="AZ355" s="18">
        <v>0.1065692031667</v>
      </c>
      <c r="BA355" s="18">
        <v>0.10786743780410001</v>
      </c>
      <c r="BB355" s="18">
        <v>0.10761406275630001</v>
      </c>
      <c r="BC355" s="18">
        <v>0.10726621933280001</v>
      </c>
      <c r="BD355" s="18">
        <v>0.1067054611488</v>
      </c>
      <c r="BE355" s="18">
        <v>0.10670364057289999</v>
      </c>
      <c r="BF355" s="220">
        <v>0.1058217006725</v>
      </c>
      <c r="BG355" s="220">
        <v>0.1051862598852</v>
      </c>
      <c r="BH355" s="17"/>
      <c r="BI355" s="17"/>
      <c r="BJ355" s="17"/>
      <c r="BK355" s="17"/>
    </row>
    <row r="356" spans="1:63" ht="11.25" hidden="1" outlineLevel="1" x14ac:dyDescent="0.2">
      <c r="A356" s="16" t="s">
        <v>21</v>
      </c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>
        <v>0.11513820435820001</v>
      </c>
      <c r="AS356" s="18">
        <v>0.1161483007209</v>
      </c>
      <c r="AT356" s="18">
        <v>0.11297384897230001</v>
      </c>
      <c r="AU356" s="18">
        <v>0.11288900774549999</v>
      </c>
      <c r="AV356" s="18">
        <v>0.11367206939960001</v>
      </c>
      <c r="AW356" s="18">
        <v>0.1132798415438</v>
      </c>
      <c r="AX356" s="18">
        <v>0.1146554318387</v>
      </c>
      <c r="AY356" s="18">
        <v>0.115021978378</v>
      </c>
      <c r="AZ356" s="18">
        <v>0.1148266260628</v>
      </c>
      <c r="BA356" s="18">
        <v>0.11578941684080001</v>
      </c>
      <c r="BB356" s="18">
        <v>0.1138113710817</v>
      </c>
      <c r="BC356" s="18">
        <v>0.11396579252190001</v>
      </c>
      <c r="BD356" s="18">
        <v>0.1155373964363</v>
      </c>
      <c r="BE356" s="18">
        <v>0.115017681329</v>
      </c>
      <c r="BF356" s="220">
        <v>0.1121880489351</v>
      </c>
      <c r="BG356" s="220">
        <v>0.1106831231992</v>
      </c>
      <c r="BH356" s="17"/>
      <c r="BI356" s="17"/>
      <c r="BJ356" s="17"/>
      <c r="BK356" s="17"/>
    </row>
    <row r="357" spans="1:63" ht="11.25" hidden="1" outlineLevel="1" x14ac:dyDescent="0.2">
      <c r="A357" s="16" t="s">
        <v>22</v>
      </c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>
        <v>0.14893074428940001</v>
      </c>
      <c r="AS357" s="18">
        <v>0.15041709577750001</v>
      </c>
      <c r="AT357" s="18">
        <v>0.1462313530489</v>
      </c>
      <c r="AU357" s="18">
        <v>0.14474752877319999</v>
      </c>
      <c r="AV357" s="18">
        <v>0.14670810605099999</v>
      </c>
      <c r="AW357" s="18">
        <v>0.1473411952482</v>
      </c>
      <c r="AX357" s="18">
        <v>0.15008344048370001</v>
      </c>
      <c r="AY357" s="18">
        <v>0.15126740179930001</v>
      </c>
      <c r="AZ357" s="18">
        <v>0.15033727127050001</v>
      </c>
      <c r="BA357" s="18">
        <v>0.148271150928</v>
      </c>
      <c r="BB357" s="18">
        <v>0.14870364588019999</v>
      </c>
      <c r="BC357" s="18">
        <v>0.14845502833230001</v>
      </c>
      <c r="BD357" s="18">
        <v>0.14812063433110001</v>
      </c>
      <c r="BE357" s="18">
        <v>0.14925585773530001</v>
      </c>
      <c r="BF357" s="220">
        <v>0.1445602802233</v>
      </c>
      <c r="BG357" s="220">
        <v>0.14342930706830001</v>
      </c>
      <c r="BH357" s="17"/>
      <c r="BI357" s="17"/>
      <c r="BJ357" s="17"/>
      <c r="BK357" s="17"/>
    </row>
    <row r="358" spans="1:63" ht="11.25" hidden="1" outlineLevel="1" x14ac:dyDescent="0.2">
      <c r="A358" s="16" t="s">
        <v>23</v>
      </c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>
        <v>0.1805165944115</v>
      </c>
      <c r="AS358" s="18">
        <v>0.17960865087540001</v>
      </c>
      <c r="AT358" s="18">
        <v>0.17953415336299999</v>
      </c>
      <c r="AU358" s="18">
        <v>0.1786711832174</v>
      </c>
      <c r="AV358" s="18">
        <v>0.18034426565440001</v>
      </c>
      <c r="AW358" s="18">
        <v>0.18205156557230001</v>
      </c>
      <c r="AX358" s="18">
        <v>0.1776215358521</v>
      </c>
      <c r="AY358" s="18">
        <v>0.1777224568263</v>
      </c>
      <c r="AZ358" s="18">
        <v>0.17802705623670001</v>
      </c>
      <c r="BA358" s="18">
        <v>0.17489915272090001</v>
      </c>
      <c r="BB358" s="18">
        <v>0.1750646986288</v>
      </c>
      <c r="BC358" s="18">
        <v>0.17672994041349999</v>
      </c>
      <c r="BD358" s="18">
        <v>0.17614861588299999</v>
      </c>
      <c r="BE358" s="18">
        <v>0.1738977790215</v>
      </c>
      <c r="BF358" s="220">
        <v>0.17142367138209999</v>
      </c>
      <c r="BG358" s="220">
        <v>0.1711384024358</v>
      </c>
      <c r="BH358" s="17"/>
      <c r="BI358" s="17"/>
      <c r="BJ358" s="17"/>
      <c r="BK358" s="17"/>
    </row>
    <row r="359" spans="1:63" ht="11.25" hidden="1" outlineLevel="1" x14ac:dyDescent="0.2">
      <c r="A359" s="16" t="s">
        <v>24</v>
      </c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>
        <v>9.0125583549750005E-2</v>
      </c>
      <c r="AS359" s="18">
        <v>8.6925849639549996E-2</v>
      </c>
      <c r="AT359" s="18">
        <v>9.1332313329169995E-2</v>
      </c>
      <c r="AU359" s="18">
        <v>9.5337849884109996E-2</v>
      </c>
      <c r="AV359" s="18">
        <v>9.5439065564649997E-2</v>
      </c>
      <c r="AW359" s="18">
        <v>9.5328522597800003E-2</v>
      </c>
      <c r="AX359" s="18">
        <v>9.079966076656E-2</v>
      </c>
      <c r="AY359" s="18">
        <v>9.1196768584419996E-2</v>
      </c>
      <c r="AZ359" s="18">
        <v>9.1949678168139995E-2</v>
      </c>
      <c r="BA359" s="18">
        <v>9.0462844460279995E-2</v>
      </c>
      <c r="BB359" s="18">
        <v>9.0969712044789999E-2</v>
      </c>
      <c r="BC359" s="18">
        <v>9.1696494724870001E-2</v>
      </c>
      <c r="BD359" s="18">
        <v>9.1533310634430001E-2</v>
      </c>
      <c r="BE359" s="18">
        <v>8.8371028061159998E-2</v>
      </c>
      <c r="BF359" s="220">
        <v>9.0823103867620006E-2</v>
      </c>
      <c r="BG359" s="220">
        <v>9.312483397021E-2</v>
      </c>
      <c r="BH359" s="17"/>
      <c r="BI359" s="17"/>
      <c r="BJ359" s="17"/>
      <c r="BK359" s="17"/>
    </row>
    <row r="360" spans="1:63" ht="11.25" hidden="1" outlineLevel="1" x14ac:dyDescent="0.2">
      <c r="A360" s="36" t="s">
        <v>795</v>
      </c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>
        <v>2.1832697522160001E-2</v>
      </c>
      <c r="AS360" s="18">
        <v>1.9984552008240002E-2</v>
      </c>
      <c r="AT360" s="18">
        <v>2.2180057576549998E-2</v>
      </c>
      <c r="AU360" s="18">
        <v>2.490045759791E-2</v>
      </c>
      <c r="AV360" s="18">
        <v>2.595653743694E-2</v>
      </c>
      <c r="AW360" s="18">
        <v>2.5085694231440001E-2</v>
      </c>
      <c r="AX360" s="18">
        <v>2.2383935655080001E-2</v>
      </c>
      <c r="AY360" s="18">
        <v>2.2124180535910001E-2</v>
      </c>
      <c r="AZ360" s="18">
        <v>2.2536216066570001E-2</v>
      </c>
      <c r="BA360" s="18">
        <v>2.219990171778E-2</v>
      </c>
      <c r="BB360" s="18">
        <v>2.2910459214729999E-2</v>
      </c>
      <c r="BC360" s="18">
        <v>2.3396328800860001E-2</v>
      </c>
      <c r="BD360" s="18">
        <v>2.2998111864300001E-2</v>
      </c>
      <c r="BE360" s="18">
        <v>2.0871600478289998E-2</v>
      </c>
      <c r="BF360" s="220">
        <v>2.214969493499E-2</v>
      </c>
      <c r="BG360" s="220">
        <v>2.401046243129E-2</v>
      </c>
      <c r="BH360" s="17"/>
      <c r="BI360" s="17"/>
      <c r="BJ360" s="17"/>
      <c r="BK360" s="17"/>
    </row>
    <row r="361" spans="1:63" ht="11.25" hidden="1" outlineLevel="1" x14ac:dyDescent="0.2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220"/>
      <c r="BG361" s="220"/>
      <c r="BH361" s="17"/>
      <c r="BI361" s="17"/>
      <c r="BJ361" s="17"/>
      <c r="BK361" s="17"/>
    </row>
    <row r="362" spans="1:63" ht="12.75" hidden="1" outlineLevel="1" x14ac:dyDescent="0.2">
      <c r="A362" s="49" t="s">
        <v>830</v>
      </c>
      <c r="B362" s="50"/>
      <c r="Y362" s="7"/>
      <c r="Z362" s="7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220"/>
      <c r="BG362" s="220"/>
      <c r="BH362" s="17"/>
      <c r="BI362" s="17"/>
      <c r="BJ362" s="17"/>
      <c r="BK362" s="17"/>
    </row>
    <row r="363" spans="1:63" ht="11.25" hidden="1" outlineLevel="1" x14ac:dyDescent="0.2">
      <c r="A363" s="16" t="s">
        <v>628</v>
      </c>
      <c r="Y363" s="7"/>
      <c r="Z363" s="7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220"/>
      <c r="BG363" s="220"/>
      <c r="BH363" s="17"/>
      <c r="BI363" s="17"/>
      <c r="BJ363" s="17"/>
      <c r="BK363" s="17"/>
    </row>
    <row r="364" spans="1:63" ht="11.25" hidden="1" outlineLevel="1" x14ac:dyDescent="0.2">
      <c r="A364" s="16" t="s">
        <v>10</v>
      </c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>
        <v>2.2337696756299999E-3</v>
      </c>
      <c r="AS364" s="18">
        <v>2.3274003700950001E-3</v>
      </c>
      <c r="AT364" s="18">
        <v>2.1753857016099999E-3</v>
      </c>
      <c r="AU364" s="18">
        <v>1.9489873739510001E-3</v>
      </c>
      <c r="AV364" s="18">
        <v>2.0118276752629999E-3</v>
      </c>
      <c r="AW364" s="18">
        <v>2.070144632873E-3</v>
      </c>
      <c r="AX364" s="18">
        <v>1.9719705029899999E-3</v>
      </c>
      <c r="AY364" s="18">
        <v>2.0391181499800001E-3</v>
      </c>
      <c r="AZ364" s="18">
        <v>2.038940115237E-3</v>
      </c>
      <c r="BA364" s="18">
        <v>2.019949233134E-3</v>
      </c>
      <c r="BB364" s="18">
        <v>1.837640120059E-3</v>
      </c>
      <c r="BC364" s="18">
        <v>1.8594594594590001E-3</v>
      </c>
      <c r="BD364" s="18">
        <v>1.9053966300969999E-3</v>
      </c>
      <c r="BE364" s="18">
        <v>1.831261116806E-3</v>
      </c>
      <c r="BF364" s="220">
        <v>1.8013921438320001E-3</v>
      </c>
      <c r="BG364" s="220">
        <v>1.9458435576220001E-3</v>
      </c>
      <c r="BH364" s="17"/>
      <c r="BI364" s="17"/>
      <c r="BJ364" s="17"/>
      <c r="BK364" s="17"/>
    </row>
    <row r="365" spans="1:63" ht="11.25" hidden="1" outlineLevel="1" x14ac:dyDescent="0.2">
      <c r="A365" s="16" t="s">
        <v>11</v>
      </c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>
        <v>2.262165052863E-3</v>
      </c>
      <c r="AS365" s="18">
        <v>2.2701692134529999E-3</v>
      </c>
      <c r="AT365" s="18">
        <v>2.4997853237790002E-3</v>
      </c>
      <c r="AU365" s="18">
        <v>2.862280974305E-3</v>
      </c>
      <c r="AV365" s="18">
        <v>2.69491335105E-3</v>
      </c>
      <c r="AW365" s="18">
        <v>2.7909985675340001E-3</v>
      </c>
      <c r="AX365" s="18">
        <v>3.0726052023330001E-3</v>
      </c>
      <c r="AY365" s="18">
        <v>2.770640356251E-3</v>
      </c>
      <c r="AZ365" s="18">
        <v>2.5486751440460002E-3</v>
      </c>
      <c r="BA365" s="18">
        <v>2.8958564227239999E-3</v>
      </c>
      <c r="BB365" s="18">
        <v>3.0277308644780002E-3</v>
      </c>
      <c r="BC365" s="18">
        <v>2.854054054054E-3</v>
      </c>
      <c r="BD365" s="18">
        <v>2.7854677193340002E-3</v>
      </c>
      <c r="BE365" s="18">
        <v>2.295647907193E-3</v>
      </c>
      <c r="BF365" s="220">
        <v>2.2823463569899998E-3</v>
      </c>
      <c r="BG365" s="220">
        <v>2.4279994834040001E-3</v>
      </c>
      <c r="BH365" s="17"/>
      <c r="BI365" s="17"/>
      <c r="BJ365" s="17"/>
      <c r="BK365" s="17"/>
    </row>
    <row r="366" spans="1:63" ht="11.25" hidden="1" outlineLevel="1" x14ac:dyDescent="0.2">
      <c r="A366" s="16" t="s">
        <v>629</v>
      </c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>
        <v>9.4651257440000004E-6</v>
      </c>
      <c r="AS366" s="18">
        <v>9.5385261070000002E-6</v>
      </c>
      <c r="AT366" s="18">
        <v>0</v>
      </c>
      <c r="AU366" s="18">
        <v>3.7661591767000003E-5</v>
      </c>
      <c r="AV366" s="18">
        <v>1.8714676048999999E-5</v>
      </c>
      <c r="AW366" s="18">
        <v>0</v>
      </c>
      <c r="AX366" s="18">
        <v>0</v>
      </c>
      <c r="AY366" s="18">
        <v>9.1440275780000008E-6</v>
      </c>
      <c r="AZ366" s="18">
        <v>0</v>
      </c>
      <c r="BA366" s="18">
        <v>8.9378284649999996E-6</v>
      </c>
      <c r="BB366" s="18">
        <v>1.7501334476999998E-5</v>
      </c>
      <c r="BC366" s="18">
        <v>1.7297297297E-5</v>
      </c>
      <c r="BD366" s="18">
        <v>8.5443795070000002E-6</v>
      </c>
      <c r="BE366" s="18">
        <v>0</v>
      </c>
      <c r="BF366" s="220">
        <v>8.7446220570000008E-6</v>
      </c>
      <c r="BG366" s="220">
        <v>0</v>
      </c>
      <c r="BH366" s="17"/>
      <c r="BI366" s="17"/>
      <c r="BJ366" s="17"/>
      <c r="BK366" s="17"/>
    </row>
    <row r="367" spans="1:63" ht="11.25" hidden="1" outlineLevel="1" x14ac:dyDescent="0.2">
      <c r="A367" s="16" t="s">
        <v>13</v>
      </c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>
        <v>4.0274110041550001E-2</v>
      </c>
      <c r="AS367" s="18">
        <v>4.1702436139569997E-2</v>
      </c>
      <c r="AT367" s="18">
        <v>4.1093799196629997E-2</v>
      </c>
      <c r="AU367" s="18">
        <v>4.0109595232040003E-2</v>
      </c>
      <c r="AV367" s="18">
        <v>3.9029456900099999E-2</v>
      </c>
      <c r="AW367" s="18">
        <v>3.790952358948E-2</v>
      </c>
      <c r="AX367" s="18">
        <v>3.7641706717539997E-2</v>
      </c>
      <c r="AY367" s="18">
        <v>3.7819698064209997E-2</v>
      </c>
      <c r="AZ367" s="18">
        <v>3.7656675253270003E-2</v>
      </c>
      <c r="BA367" s="18">
        <v>3.7869579207039997E-2</v>
      </c>
      <c r="BB367" s="18">
        <v>3.7671622461210003E-2</v>
      </c>
      <c r="BC367" s="18">
        <v>3.8183783783779998E-2</v>
      </c>
      <c r="BD367" s="18">
        <v>3.7415837861850001E-2</v>
      </c>
      <c r="BE367" s="18">
        <v>3.9061062481930003E-2</v>
      </c>
      <c r="BF367" s="220">
        <v>4.0575046346499999E-2</v>
      </c>
      <c r="BG367" s="220">
        <v>4.0294459511820001E-2</v>
      </c>
      <c r="BH367" s="17"/>
      <c r="BI367" s="17"/>
      <c r="BJ367" s="17"/>
      <c r="BK367" s="17"/>
    </row>
    <row r="368" spans="1:63" ht="11.25" hidden="1" outlineLevel="1" x14ac:dyDescent="0.2">
      <c r="A368" s="16" t="s">
        <v>14</v>
      </c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>
        <v>2.252699927119E-2</v>
      </c>
      <c r="AS368" s="18">
        <v>2.2434613403539999E-2</v>
      </c>
      <c r="AT368" s="18">
        <v>2.2822467536179999E-2</v>
      </c>
      <c r="AU368" s="18">
        <v>2.2041446581739999E-2</v>
      </c>
      <c r="AV368" s="18">
        <v>2.1418946738029999E-2</v>
      </c>
      <c r="AW368" s="18">
        <v>2.0599787440510001E-2</v>
      </c>
      <c r="AX368" s="18">
        <v>1.9921488058110001E-2</v>
      </c>
      <c r="AY368" s="18">
        <v>2.070207843747E-2</v>
      </c>
      <c r="AZ368" s="18">
        <v>2.1044774760829998E-2</v>
      </c>
      <c r="BA368" s="18">
        <v>2.081620249544E-2</v>
      </c>
      <c r="BB368" s="18">
        <v>2.0214041320650002E-2</v>
      </c>
      <c r="BC368" s="18">
        <v>1.941621621622E-2</v>
      </c>
      <c r="BD368" s="18">
        <v>2.0198913154929998E-2</v>
      </c>
      <c r="BE368" s="18">
        <v>2.1282934223550001E-2</v>
      </c>
      <c r="BF368" s="220">
        <v>2.1406834796600001E-2</v>
      </c>
      <c r="BG368" s="220">
        <v>2.1989754186580002E-2</v>
      </c>
      <c r="BH368" s="17"/>
      <c r="BI368" s="17"/>
      <c r="BJ368" s="17"/>
      <c r="BK368" s="17"/>
    </row>
    <row r="369" spans="1:63" ht="11.25" hidden="1" outlineLevel="1" x14ac:dyDescent="0.2">
      <c r="A369" s="16" t="s">
        <v>15</v>
      </c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>
        <v>3.4557174092060002E-2</v>
      </c>
      <c r="AS369" s="18">
        <v>3.6036551632039997E-2</v>
      </c>
      <c r="AT369" s="18">
        <v>3.5550382123670003E-2</v>
      </c>
      <c r="AU369" s="18">
        <v>3.3980171171930001E-2</v>
      </c>
      <c r="AV369" s="18">
        <v>3.308754725456E-2</v>
      </c>
      <c r="AW369" s="18">
        <v>3.3399565639300001E-2</v>
      </c>
      <c r="AX369" s="18">
        <v>3.3257511831819998E-2</v>
      </c>
      <c r="AY369" s="18">
        <v>3.330254844049E-2</v>
      </c>
      <c r="AZ369" s="18">
        <v>3.3569692611570001E-2</v>
      </c>
      <c r="BA369" s="18">
        <v>3.2202995960099998E-2</v>
      </c>
      <c r="BB369" s="18">
        <v>3.2937511485250003E-2</v>
      </c>
      <c r="BC369" s="18">
        <v>3.1792432432429997E-2</v>
      </c>
      <c r="BD369" s="18">
        <v>3.1955979356779997E-2</v>
      </c>
      <c r="BE369" s="18">
        <v>3.3576041146420002E-2</v>
      </c>
      <c r="BF369" s="220">
        <v>3.3990345937249998E-2</v>
      </c>
      <c r="BG369" s="220">
        <v>3.4078092040120002E-2</v>
      </c>
      <c r="BH369" s="17"/>
      <c r="BI369" s="17"/>
      <c r="BJ369" s="17"/>
      <c r="BK369" s="17"/>
    </row>
    <row r="370" spans="1:63" ht="11.25" hidden="1" outlineLevel="1" x14ac:dyDescent="0.2">
      <c r="A370" s="16" t="s">
        <v>16</v>
      </c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>
        <v>5.4462333532099998E-2</v>
      </c>
      <c r="AS370" s="18">
        <v>5.6143764665480003E-2</v>
      </c>
      <c r="AT370" s="18">
        <v>5.4680418666339999E-2</v>
      </c>
      <c r="AU370" s="18">
        <v>5.347004491145E-2</v>
      </c>
      <c r="AV370" s="18">
        <v>5.1989370064E-2</v>
      </c>
      <c r="AW370" s="18">
        <v>5.1661198650709998E-2</v>
      </c>
      <c r="AX370" s="18">
        <v>5.204167736728E-2</v>
      </c>
      <c r="AY370" s="18">
        <v>5.2111813169229998E-2</v>
      </c>
      <c r="AZ370" s="18">
        <v>5.1628876489379999E-2</v>
      </c>
      <c r="BA370" s="18">
        <v>5.1472954131059998E-2</v>
      </c>
      <c r="BB370" s="18">
        <v>5.042134462753E-2</v>
      </c>
      <c r="BC370" s="18">
        <v>5.1511351351350002E-2</v>
      </c>
      <c r="BD370" s="18">
        <v>5.1155200109369997E-2</v>
      </c>
      <c r="BE370" s="18">
        <v>5.3457052983900001E-2</v>
      </c>
      <c r="BF370" s="220">
        <v>5.406799818112E-2</v>
      </c>
      <c r="BG370" s="220">
        <v>5.3088811399539998E-2</v>
      </c>
      <c r="BH370" s="17"/>
      <c r="BI370" s="17"/>
      <c r="BJ370" s="17"/>
      <c r="BK370" s="17"/>
    </row>
    <row r="371" spans="1:63" ht="11.25" hidden="1" outlineLevel="1" x14ac:dyDescent="0.2">
      <c r="A371" s="16" t="s">
        <v>17</v>
      </c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>
        <v>7.9677428514640006E-2</v>
      </c>
      <c r="AS371" s="18">
        <v>8.081039317805E-2</v>
      </c>
      <c r="AT371" s="18">
        <v>7.9401578108749996E-2</v>
      </c>
      <c r="AU371" s="18">
        <v>7.9089342711070001E-2</v>
      </c>
      <c r="AV371" s="18">
        <v>7.7824980349589998E-2</v>
      </c>
      <c r="AW371" s="18">
        <v>7.7685874035400004E-2</v>
      </c>
      <c r="AX371" s="18">
        <v>7.7154492423959997E-2</v>
      </c>
      <c r="AY371" s="18">
        <v>7.6965280127280003E-2</v>
      </c>
      <c r="AZ371" s="18">
        <v>7.7588953313730002E-2</v>
      </c>
      <c r="BA371" s="18">
        <v>7.7106646169250004E-2</v>
      </c>
      <c r="BB371" s="18">
        <v>7.6472080996179997E-2</v>
      </c>
      <c r="BC371" s="18">
        <v>7.5312432432429993E-2</v>
      </c>
      <c r="BD371" s="18">
        <v>7.6540551625139994E-2</v>
      </c>
      <c r="BE371" s="18">
        <v>7.8709179963020001E-2</v>
      </c>
      <c r="BF371" s="220">
        <v>7.9576060722660005E-2</v>
      </c>
      <c r="BG371" s="220">
        <v>7.9125231391789994E-2</v>
      </c>
      <c r="BH371" s="17"/>
      <c r="BI371" s="17"/>
      <c r="BJ371" s="17"/>
      <c r="BK371" s="17"/>
    </row>
    <row r="372" spans="1:63" ht="11.25" hidden="1" outlineLevel="1" x14ac:dyDescent="0.2">
      <c r="A372" s="16" t="s">
        <v>18</v>
      </c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>
        <v>9.961098333191E-2</v>
      </c>
      <c r="AS372" s="18">
        <v>0.10252007859749999</v>
      </c>
      <c r="AT372" s="18">
        <v>0.1020618458339</v>
      </c>
      <c r="AU372" s="18">
        <v>9.9210048112679999E-2</v>
      </c>
      <c r="AV372" s="18">
        <v>9.9169068383429995E-2</v>
      </c>
      <c r="AW372" s="18">
        <v>9.7749641883459998E-2</v>
      </c>
      <c r="AX372" s="18">
        <v>9.7736361301679994E-2</v>
      </c>
      <c r="AY372" s="18">
        <v>9.9331571584020006E-2</v>
      </c>
      <c r="AZ372" s="18">
        <v>9.8934107645120006E-2</v>
      </c>
      <c r="BA372" s="18">
        <v>0.1004254406349</v>
      </c>
      <c r="BB372" s="18">
        <v>9.9337574490049999E-2</v>
      </c>
      <c r="BC372" s="18">
        <v>9.9225945945949995E-2</v>
      </c>
      <c r="BD372" s="18">
        <v>9.8192009296279997E-2</v>
      </c>
      <c r="BE372" s="18">
        <v>0.10048278702170001</v>
      </c>
      <c r="BF372" s="220">
        <v>9.9706180698869995E-2</v>
      </c>
      <c r="BG372" s="220">
        <v>9.9453269619869999E-2</v>
      </c>
      <c r="BH372" s="17"/>
      <c r="BI372" s="17"/>
      <c r="BJ372" s="17"/>
      <c r="BK372" s="17"/>
    </row>
    <row r="373" spans="1:63" ht="11.25" hidden="1" outlineLevel="1" x14ac:dyDescent="0.2">
      <c r="A373" s="16" t="s">
        <v>19</v>
      </c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>
        <v>0.1074386423224</v>
      </c>
      <c r="AS373" s="18">
        <v>0.1076708826952</v>
      </c>
      <c r="AT373" s="18">
        <v>0.1077292980565</v>
      </c>
      <c r="AU373" s="18">
        <v>0.10678944345580001</v>
      </c>
      <c r="AV373" s="18">
        <v>0.1057847063667</v>
      </c>
      <c r="AW373" s="18">
        <v>0.1062520216256</v>
      </c>
      <c r="AX373" s="18">
        <v>0.1071559599369</v>
      </c>
      <c r="AY373" s="18">
        <v>0.10651877726059999</v>
      </c>
      <c r="AZ373" s="18">
        <v>0.1070625608724</v>
      </c>
      <c r="BA373" s="18">
        <v>0.1065657287905</v>
      </c>
      <c r="BB373" s="18">
        <v>0.1071606710012</v>
      </c>
      <c r="BC373" s="18">
        <v>0.10767567567569999</v>
      </c>
      <c r="BD373" s="18">
        <v>0.1065825899723</v>
      </c>
      <c r="BE373" s="18">
        <v>0.1081145020109</v>
      </c>
      <c r="BF373" s="220">
        <v>0.10804855014170001</v>
      </c>
      <c r="BG373" s="220">
        <v>0.1067717077791</v>
      </c>
      <c r="BH373" s="17"/>
      <c r="BI373" s="17"/>
      <c r="BJ373" s="17"/>
      <c r="BK373" s="17"/>
    </row>
    <row r="374" spans="1:63" ht="11.25" hidden="1" outlineLevel="1" x14ac:dyDescent="0.2">
      <c r="A374" s="16" t="s">
        <v>20</v>
      </c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>
        <v>0.10762794483720001</v>
      </c>
      <c r="AS374" s="18">
        <v>0.1088822755108</v>
      </c>
      <c r="AT374" s="18">
        <v>0.1083685561354</v>
      </c>
      <c r="AU374" s="18">
        <v>0.1078722142191</v>
      </c>
      <c r="AV374" s="18">
        <v>0.1078620354082</v>
      </c>
      <c r="AW374" s="18">
        <v>0.10920937110120001</v>
      </c>
      <c r="AX374" s="18">
        <v>0.1100634699343</v>
      </c>
      <c r="AY374" s="18">
        <v>0.11007580398859999</v>
      </c>
      <c r="AZ374" s="18">
        <v>0.10854625390269999</v>
      </c>
      <c r="BA374" s="18">
        <v>0.1096224661256</v>
      </c>
      <c r="BB374" s="18">
        <v>0.1096546111641</v>
      </c>
      <c r="BC374" s="18">
        <v>0.1090681081081</v>
      </c>
      <c r="BD374" s="18">
        <v>0.1088810280597</v>
      </c>
      <c r="BE374" s="18">
        <v>0.1085788888013</v>
      </c>
      <c r="BF374" s="220">
        <v>0.10662317674629999</v>
      </c>
      <c r="BG374" s="220">
        <v>0.1067458779973</v>
      </c>
      <c r="BH374" s="17"/>
      <c r="BI374" s="17"/>
      <c r="BJ374" s="17"/>
      <c r="BK374" s="17"/>
    </row>
    <row r="375" spans="1:63" ht="11.25" hidden="1" outlineLevel="1" x14ac:dyDescent="0.2">
      <c r="A375" s="16" t="s">
        <v>21</v>
      </c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>
        <v>0.1085555271602</v>
      </c>
      <c r="AS375" s="18">
        <v>0.10844350330990001</v>
      </c>
      <c r="AT375" s="18">
        <v>0.1065080288906</v>
      </c>
      <c r="AU375" s="18">
        <v>0.1066387970888</v>
      </c>
      <c r="AV375" s="18">
        <v>0.1078620354082</v>
      </c>
      <c r="AW375" s="18">
        <v>0.1070190841458</v>
      </c>
      <c r="AX375" s="18">
        <v>0.1070825842903</v>
      </c>
      <c r="AY375" s="18">
        <v>0.10797267764559999</v>
      </c>
      <c r="AZ375" s="18">
        <v>0.1079363923503</v>
      </c>
      <c r="BA375" s="18">
        <v>0.10913088556</v>
      </c>
      <c r="BB375" s="18">
        <v>0.1072569283408</v>
      </c>
      <c r="BC375" s="18">
        <v>0.10721729729729999</v>
      </c>
      <c r="BD375" s="18">
        <v>0.10944495710719999</v>
      </c>
      <c r="BE375" s="18">
        <v>0.1078604035784</v>
      </c>
      <c r="BF375" s="220">
        <v>0.10664066599039999</v>
      </c>
      <c r="BG375" s="220">
        <v>0.1047569848035</v>
      </c>
      <c r="BH375" s="17"/>
      <c r="BI375" s="17"/>
      <c r="BJ375" s="17"/>
      <c r="BK375" s="17"/>
    </row>
    <row r="376" spans="1:63" ht="11.25" hidden="1" outlineLevel="1" x14ac:dyDescent="0.2">
      <c r="A376" s="16" t="s">
        <v>22</v>
      </c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>
        <v>0.1239268913688</v>
      </c>
      <c r="AS376" s="18">
        <v>0.1231137564624</v>
      </c>
      <c r="AT376" s="18">
        <v>0.1208006945968</v>
      </c>
      <c r="AU376" s="18">
        <v>0.12094078656230001</v>
      </c>
      <c r="AV376" s="18">
        <v>0.123488789909</v>
      </c>
      <c r="AW376" s="18">
        <v>0.12532692574279999</v>
      </c>
      <c r="AX376" s="18">
        <v>0.1271233077741</v>
      </c>
      <c r="AY376" s="18">
        <v>0.12638874918849999</v>
      </c>
      <c r="AZ376" s="18">
        <v>0.12560417254530001</v>
      </c>
      <c r="BA376" s="18">
        <v>0.1245218261771</v>
      </c>
      <c r="BB376" s="18">
        <v>0.126097114905</v>
      </c>
      <c r="BC376" s="18">
        <v>0.1259156756757</v>
      </c>
      <c r="BD376" s="18">
        <v>0.12497863905120001</v>
      </c>
      <c r="BE376" s="18">
        <v>0.1253055752701</v>
      </c>
      <c r="BF376" s="220">
        <v>0.1221798593865</v>
      </c>
      <c r="BG376" s="220">
        <v>0.121253605407</v>
      </c>
      <c r="BH376" s="17"/>
      <c r="BI376" s="17"/>
      <c r="BJ376" s="17"/>
      <c r="BK376" s="17"/>
    </row>
    <row r="377" spans="1:63" ht="11.25" hidden="1" outlineLevel="1" x14ac:dyDescent="0.2">
      <c r="A377" s="16" t="s">
        <v>23</v>
      </c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>
        <v>0.1361936943332</v>
      </c>
      <c r="AS377" s="18">
        <v>0.13268089814760001</v>
      </c>
      <c r="AT377" s="18">
        <v>0.1352555601141</v>
      </c>
      <c r="AU377" s="18">
        <v>0.1369281322675</v>
      </c>
      <c r="AV377" s="18">
        <v>0.1385541041285</v>
      </c>
      <c r="AW377" s="18">
        <v>0.13897694191580001</v>
      </c>
      <c r="AX377" s="18">
        <v>0.1386065964706</v>
      </c>
      <c r="AY377" s="18">
        <v>0.1374530225583</v>
      </c>
      <c r="AZ377" s="18">
        <v>0.1380380662838</v>
      </c>
      <c r="BA377" s="18">
        <v>0.13778556361950001</v>
      </c>
      <c r="BB377" s="18">
        <v>0.13896059574540001</v>
      </c>
      <c r="BC377" s="18">
        <v>0.13997837837839999</v>
      </c>
      <c r="BD377" s="18">
        <v>0.13990567005019999</v>
      </c>
      <c r="BE377" s="18">
        <v>0.13525046219629999</v>
      </c>
      <c r="BF377" s="220">
        <v>0.13534926020499999</v>
      </c>
      <c r="BG377" s="220">
        <v>0.13553747470829999</v>
      </c>
      <c r="BH377" s="17"/>
      <c r="BI377" s="17"/>
      <c r="BJ377" s="17"/>
      <c r="BK377" s="17"/>
    </row>
    <row r="378" spans="1:63" ht="11.25" hidden="1" outlineLevel="1" x14ac:dyDescent="0.2">
      <c r="A378" s="16" t="s">
        <v>24</v>
      </c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>
        <v>6.6104438197459994E-2</v>
      </c>
      <c r="AS378" s="18">
        <v>6.2496423052709998E-2</v>
      </c>
      <c r="AT378" s="18">
        <v>6.6320640403020006E-2</v>
      </c>
      <c r="AU378" s="18">
        <v>7.0963854287299996E-2</v>
      </c>
      <c r="AV378" s="18">
        <v>7.0170677845570004E-2</v>
      </c>
      <c r="AW378" s="18">
        <v>7.1161221755000004E-2</v>
      </c>
      <c r="AX378" s="18">
        <v>6.996367905492E-2</v>
      </c>
      <c r="AY378" s="18">
        <v>6.9915234864350001E-2</v>
      </c>
      <c r="AZ378" s="18">
        <v>7.0889578649380003E-2</v>
      </c>
      <c r="BA378" s="18">
        <v>7.0644596188910003E-2</v>
      </c>
      <c r="BB378" s="18">
        <v>7.1414195332390004E-2</v>
      </c>
      <c r="BC378" s="18">
        <v>7.2172972972969998E-2</v>
      </c>
      <c r="BD378" s="18">
        <v>7.2208551215010006E-2</v>
      </c>
      <c r="BE378" s="18">
        <v>6.8834389156129994E-2</v>
      </c>
      <c r="BF378" s="220">
        <v>7.0752737066700003E-2</v>
      </c>
      <c r="BG378" s="220">
        <v>7.3804296353700005E-2</v>
      </c>
      <c r="BH378" s="17"/>
      <c r="BI378" s="17"/>
      <c r="BJ378" s="17"/>
      <c r="BK378" s="17"/>
    </row>
    <row r="379" spans="1:63" ht="11.25" hidden="1" outlineLevel="1" x14ac:dyDescent="0.2">
      <c r="A379" s="36" t="s">
        <v>795</v>
      </c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>
        <v>1.4538433143079999E-2</v>
      </c>
      <c r="AS379" s="18">
        <v>1.245731509567E-2</v>
      </c>
      <c r="AT379" s="18">
        <v>1.473155931265E-2</v>
      </c>
      <c r="AU379" s="18">
        <v>1.711719345818E-2</v>
      </c>
      <c r="AV379" s="18">
        <v>1.9032825541790001E-2</v>
      </c>
      <c r="AW379" s="18">
        <v>1.8187699274530001E-2</v>
      </c>
      <c r="AX379" s="18">
        <v>1.7206589133070001E-2</v>
      </c>
      <c r="AY379" s="18">
        <v>1.662384213751E-2</v>
      </c>
      <c r="AZ379" s="18">
        <v>1.691228006299E-2</v>
      </c>
      <c r="BA379" s="18">
        <v>1.691037145615E-2</v>
      </c>
      <c r="BB379" s="18">
        <v>1.751883581123E-2</v>
      </c>
      <c r="BC379" s="18">
        <v>1.7798918918919999E-2</v>
      </c>
      <c r="BD379" s="18">
        <v>1.7840664410949999E-2</v>
      </c>
      <c r="BE379" s="18">
        <v>1.53598121424E-2</v>
      </c>
      <c r="BF379" s="220">
        <v>1.6990800657599999E-2</v>
      </c>
      <c r="BG379" s="220">
        <v>1.8726591760300001E-2</v>
      </c>
      <c r="BH379" s="17"/>
      <c r="BI379" s="17"/>
      <c r="BJ379" s="17"/>
      <c r="BK379" s="17"/>
    </row>
    <row r="380" spans="1:63" ht="11.25" hidden="1" outlineLevel="1" x14ac:dyDescent="0.2"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220"/>
      <c r="BG380" s="220"/>
      <c r="BH380" s="17"/>
      <c r="BI380" s="17"/>
      <c r="BJ380" s="17"/>
      <c r="BK380" s="17"/>
    </row>
    <row r="381" spans="1:63" s="17" customFormat="1" ht="11.25" hidden="1" outlineLevel="1" x14ac:dyDescent="0.2">
      <c r="A381" s="36" t="s">
        <v>135</v>
      </c>
      <c r="B381" s="37"/>
      <c r="C381" s="17">
        <v>738.63936408999996</v>
      </c>
      <c r="D381" s="17">
        <v>739.09290177000003</v>
      </c>
      <c r="E381" s="17">
        <v>744.78895619000002</v>
      </c>
      <c r="F381" s="17">
        <v>743.74125248999997</v>
      </c>
      <c r="G381" s="17">
        <v>743.03358725999999</v>
      </c>
      <c r="H381" s="17">
        <v>745.26829700999997</v>
      </c>
      <c r="I381" s="17">
        <v>744.10644362000005</v>
      </c>
      <c r="J381" s="17">
        <v>743.06832754000004</v>
      </c>
      <c r="K381" s="17">
        <v>746.31979116000002</v>
      </c>
      <c r="L381" s="17">
        <v>745.71079281000004</v>
      </c>
      <c r="M381" s="17">
        <v>745.18289411000001</v>
      </c>
      <c r="N381" s="17">
        <v>748.13842043</v>
      </c>
      <c r="O381" s="17">
        <v>746.43925535999995</v>
      </c>
      <c r="P381" s="17">
        <v>745.14952315000005</v>
      </c>
      <c r="Q381" s="17">
        <v>747.26990809999995</v>
      </c>
      <c r="R381" s="17">
        <v>745.93472808000001</v>
      </c>
      <c r="S381" s="17">
        <v>744.82507688999999</v>
      </c>
      <c r="T381" s="17">
        <f>(('FIA Only'!T324*'FIA Only'!T180)+(Sphere!C381*Sphere!C180))/(Sphere!C180+'FIA Only'!T180)</f>
        <v>747.09527384249259</v>
      </c>
      <c r="U381" s="17">
        <f>(('FIA Only'!U324*'FIA Only'!U180)+(Sphere!D381*Sphere!D180))/(Sphere!D180+'FIA Only'!U180)</f>
        <v>745.7751429401211</v>
      </c>
      <c r="V381" s="17">
        <f>(('FIA Only'!V324*'FIA Only'!V180)+(Sphere!E381*Sphere!E180))/(Sphere!E180+'FIA Only'!V180)</f>
        <v>745.09801825175532</v>
      </c>
      <c r="W381" s="17">
        <f>(('FIA Only'!W324*'FIA Only'!W180)+(Sphere!F381*Sphere!F180)+('FIA on PCAS'!C180*'FIA on PCAS'!C381))/(Sphere!F180+'FIA Only'!W180+'FIA on PCAS'!C180)</f>
        <v>747.78469228194786</v>
      </c>
      <c r="X381" s="17">
        <f>(('FIA Only'!X324*'FIA Only'!X180)+(Sphere!G381*Sphere!G180)+('FIA on PCAS'!D180*'FIA on PCAS'!D381))/(Sphere!G180+'FIA Only'!X180+'FIA on PCAS'!D180)</f>
        <v>747.37192207176224</v>
      </c>
      <c r="Y381" s="17">
        <v>749.25</v>
      </c>
      <c r="Z381" s="17">
        <v>742.6</v>
      </c>
      <c r="AA381" s="17">
        <v>743.47</v>
      </c>
      <c r="AB381" s="17">
        <v>744.27</v>
      </c>
      <c r="AC381" s="17">
        <v>745.24</v>
      </c>
      <c r="AD381" s="17">
        <v>747.49</v>
      </c>
      <c r="AE381" s="17">
        <v>748.7</v>
      </c>
      <c r="AF381" s="17">
        <v>748.65</v>
      </c>
      <c r="AG381" s="17">
        <v>748.13</v>
      </c>
      <c r="AH381" s="17">
        <v>748.79</v>
      </c>
      <c r="AI381" s="17">
        <v>749.93</v>
      </c>
      <c r="AJ381" s="17">
        <v>750.71</v>
      </c>
      <c r="AK381" s="17">
        <v>751.52</v>
      </c>
      <c r="AL381" s="17">
        <v>751.7</v>
      </c>
      <c r="AM381" s="17">
        <v>751.92</v>
      </c>
      <c r="AN381" s="17">
        <v>754.62</v>
      </c>
      <c r="AO381" s="17">
        <v>754.79</v>
      </c>
      <c r="AP381" s="17">
        <v>754.98</v>
      </c>
      <c r="AQ381" s="17">
        <v>755.3</v>
      </c>
      <c r="AR381" s="17">
        <v>755.46</v>
      </c>
      <c r="AS381" s="17">
        <v>754.82</v>
      </c>
      <c r="AT381" s="17">
        <v>755.82</v>
      </c>
      <c r="AU381" s="17">
        <v>756.77</v>
      </c>
      <c r="AV381" s="17">
        <v>757.64</v>
      </c>
      <c r="AW381" s="17">
        <v>757.93</v>
      </c>
      <c r="AX381" s="17">
        <v>756.93</v>
      </c>
      <c r="AY381" s="17">
        <v>757.03</v>
      </c>
      <c r="AZ381" s="17">
        <v>757.13</v>
      </c>
      <c r="BA381" s="17">
        <v>756.52</v>
      </c>
      <c r="BB381" s="17">
        <v>756.65</v>
      </c>
      <c r="BC381" s="17">
        <v>757</v>
      </c>
      <c r="BD381" s="17">
        <v>756.79</v>
      </c>
      <c r="BE381" s="17">
        <v>755.63</v>
      </c>
      <c r="BF381" s="218">
        <v>754.91</v>
      </c>
      <c r="BG381" s="218">
        <v>755.22</v>
      </c>
    </row>
    <row r="382" spans="1:63" s="17" customFormat="1" ht="11.25" hidden="1" outlineLevel="1" x14ac:dyDescent="0.2">
      <c r="A382" s="36" t="s">
        <v>136</v>
      </c>
      <c r="B382" s="37"/>
      <c r="C382" s="17">
        <v>719.57944235000002</v>
      </c>
      <c r="D382" s="17">
        <v>719.17693159999999</v>
      </c>
      <c r="E382" s="17">
        <v>723.39075505999995</v>
      </c>
      <c r="F382" s="17">
        <v>722.37934548999999</v>
      </c>
      <c r="G382" s="17">
        <v>720.70858141999997</v>
      </c>
      <c r="H382" s="17">
        <v>723.86727427000005</v>
      </c>
      <c r="I382" s="17">
        <v>721.56333741000003</v>
      </c>
      <c r="J382" s="17">
        <v>718.45339836000005</v>
      </c>
      <c r="K382" s="17">
        <v>722.79340811999998</v>
      </c>
      <c r="L382" s="17">
        <v>720.17169788000001</v>
      </c>
      <c r="M382" s="17">
        <v>717.03727318999995</v>
      </c>
      <c r="N382" s="17">
        <v>723.17292111999996</v>
      </c>
      <c r="O382" s="17">
        <v>720.91016365999997</v>
      </c>
      <c r="P382" s="17">
        <v>718.17432721</v>
      </c>
      <c r="Q382" s="17">
        <v>721.87592600000005</v>
      </c>
      <c r="R382" s="17">
        <v>717.87639925999997</v>
      </c>
      <c r="S382" s="17">
        <v>714.76671764000002</v>
      </c>
      <c r="T382" s="17">
        <f>(('FIA Only'!T325*'FIA Only'!T180)+(Sphere!C382*Sphere!C180))/(Sphere!C180+'FIA Only'!T180)</f>
        <v>722.2350597769863</v>
      </c>
      <c r="U382" s="17">
        <f>(('FIA Only'!U325*'FIA Only'!U181)+(Sphere!D382*Sphere!D181))/(Sphere!D181+'FIA Only'!U181)</f>
        <v>719.60899676463941</v>
      </c>
      <c r="V382" s="17">
        <f>(('FIA Only'!V325*'FIA Only'!V181)+(Sphere!E382*Sphere!E181))/(Sphere!E181+'FIA Only'!V181)</f>
        <v>718.61945273135859</v>
      </c>
      <c r="W382" s="17">
        <f>(('FIA Only'!W325*'FIA Only'!W180)+(Sphere!F382*Sphere!F180)+('FIA on PCAS'!C180*'FIA on PCAS'!C382))/(Sphere!F180+'FIA Only'!W180+'FIA on PCAS'!C180)</f>
        <v>720.05540823931869</v>
      </c>
      <c r="X382" s="17">
        <f>(('FIA Only'!X325*'FIA Only'!X180)+(Sphere!G382*Sphere!G180)+('FIA on PCAS'!D180*'FIA on PCAS'!D382))/(Sphere!G180+'FIA Only'!X180+'FIA on PCAS'!D180)</f>
        <v>720.46572660342872</v>
      </c>
      <c r="Y382" s="17">
        <v>716.47</v>
      </c>
      <c r="Z382" s="17">
        <v>726.54</v>
      </c>
      <c r="AA382" s="17">
        <v>727.57</v>
      </c>
      <c r="AB382" s="17">
        <v>727.04</v>
      </c>
      <c r="AC382" s="17">
        <v>726.99</v>
      </c>
      <c r="AD382" s="17">
        <v>718.64</v>
      </c>
      <c r="AE382" s="17">
        <v>720.56</v>
      </c>
      <c r="AF382" s="17">
        <v>722.24</v>
      </c>
      <c r="AG382" s="17">
        <v>719.24</v>
      </c>
      <c r="AH382" s="17">
        <v>718.63</v>
      </c>
      <c r="AI382" s="17">
        <v>720.19</v>
      </c>
      <c r="AJ382" s="17">
        <v>722.13</v>
      </c>
      <c r="AK382" s="17">
        <v>724.05</v>
      </c>
      <c r="AL382" s="17">
        <v>723.87</v>
      </c>
      <c r="AM382" s="17">
        <v>724.2</v>
      </c>
      <c r="AN382" s="17">
        <v>724.7</v>
      </c>
      <c r="AO382" s="17">
        <v>724.93</v>
      </c>
      <c r="AP382" s="17">
        <v>724.23</v>
      </c>
      <c r="AQ382" s="17">
        <v>725.14</v>
      </c>
      <c r="AR382" s="17">
        <v>725.74</v>
      </c>
      <c r="AS382" s="17">
        <v>723.26</v>
      </c>
      <c r="AT382" s="17">
        <v>723.78</v>
      </c>
      <c r="AU382" s="17">
        <v>725.48</v>
      </c>
      <c r="AV382" s="17">
        <v>726.13</v>
      </c>
      <c r="AW382" s="17">
        <v>726.9</v>
      </c>
      <c r="AX382" s="17">
        <v>727.25</v>
      </c>
      <c r="AY382" s="17">
        <v>727.01</v>
      </c>
      <c r="AZ382" s="17">
        <v>727.26</v>
      </c>
      <c r="BA382" s="17">
        <v>727.06</v>
      </c>
      <c r="BB382" s="17">
        <v>727.41</v>
      </c>
      <c r="BC382" s="17">
        <v>727.58</v>
      </c>
      <c r="BD382" s="17">
        <v>728.15</v>
      </c>
      <c r="BE382" s="17">
        <v>725.67</v>
      </c>
      <c r="BF382" s="218">
        <v>724.98</v>
      </c>
      <c r="BG382" s="218">
        <v>725.7</v>
      </c>
    </row>
    <row r="383" spans="1:63" hidden="1" outlineLevel="1" x14ac:dyDescent="0.25">
      <c r="A383" s="49" t="s">
        <v>137</v>
      </c>
      <c r="B383" s="50"/>
      <c r="AA383" s="56"/>
      <c r="AB383" s="56"/>
      <c r="BH383" s="17"/>
      <c r="BI383" s="17"/>
      <c r="BJ383" s="17"/>
      <c r="BK383" s="17"/>
    </row>
    <row r="384" spans="1:63" ht="11.25" hidden="1" outlineLevel="1" x14ac:dyDescent="0.2">
      <c r="A384" s="16" t="s">
        <v>2224</v>
      </c>
      <c r="C384" s="18">
        <v>6.8215856748579995E-2</v>
      </c>
      <c r="D384" s="18">
        <v>7.5599751858740002E-2</v>
      </c>
      <c r="E384" s="18">
        <v>8.0940465511539994E-2</v>
      </c>
      <c r="F384" s="18">
        <v>8.2073087946900006E-2</v>
      </c>
      <c r="G384" s="18">
        <v>8.0992182185819994E-2</v>
      </c>
      <c r="H384" s="18">
        <v>7.8442385959739999E-2</v>
      </c>
      <c r="I384" s="18">
        <v>9.1090040532720004E-2</v>
      </c>
      <c r="J384" s="18">
        <v>0.1032953275207</v>
      </c>
      <c r="K384" s="18">
        <v>0.1063736763407</v>
      </c>
      <c r="L384" s="18">
        <v>0.10374482723389999</v>
      </c>
      <c r="M384" s="18">
        <v>0.10401307696750001</v>
      </c>
      <c r="N384" s="18">
        <v>0.1031954282035</v>
      </c>
      <c r="O384" s="18">
        <v>9.797590361446E-2</v>
      </c>
      <c r="P384" s="18">
        <v>9.7073389655689998E-2</v>
      </c>
      <c r="Q384" s="18">
        <v>0.10053811728040001</v>
      </c>
      <c r="R384" s="18">
        <v>0.11718015742479999</v>
      </c>
      <c r="S384" s="18">
        <v>0.1201570439454</v>
      </c>
      <c r="T384" s="18">
        <f>(('FIA Only'!T327*'FIA Only'!T$180)+(Sphere!C384*Sphere!C$180))/(Sphere!C$180+'FIA Only'!T$180)</f>
        <v>0.10072236137446142</v>
      </c>
      <c r="U384" s="18">
        <f>(('FIA Only'!U327*'FIA Only'!U$180)+(Sphere!D384*Sphere!D$180))/(Sphere!D$180+'FIA Only'!U$180)</f>
        <v>9.5890691856570259E-2</v>
      </c>
      <c r="V384" s="18">
        <f>(('FIA Only'!V327*'FIA Only'!V$180)+(Sphere!E384*Sphere!E$180))/(Sphere!E$180+'FIA Only'!V$180)</f>
        <v>8.6251253949512552E-2</v>
      </c>
      <c r="W384" s="18">
        <f>(('FIA Only'!W327*'FIA Only'!W$180)+(Sphere!F384*Sphere!F$180)+('FIA on PCAS'!C384*'FIA on PCAS'!C$180))/(Sphere!F$180+'FIA Only'!W$180+'FIA on PCAS'!C$180)</f>
        <v>8.5515972679772748E-2</v>
      </c>
      <c r="X384" s="18">
        <f>(('FIA Only'!X327*'FIA Only'!X$180)+(Sphere!G384*Sphere!G$180)+('FIA on PCAS'!D384*'FIA on PCAS'!D$180))/(Sphere!G$180+'FIA Only'!X$180+'FIA on PCAS'!D$180)</f>
        <v>9.5815125942894597E-2</v>
      </c>
      <c r="Y384" s="18">
        <v>5.1960469963130002E-2</v>
      </c>
      <c r="Z384" s="18">
        <v>6.6890971276029998E-2</v>
      </c>
      <c r="AA384" s="18">
        <v>6.5632348069750004E-2</v>
      </c>
      <c r="AB384" s="18">
        <v>5.4149175932750003E-2</v>
      </c>
      <c r="AC384" s="18">
        <v>5.1340201845870001E-2</v>
      </c>
      <c r="AD384" s="18">
        <v>5.4072475292509997E-2</v>
      </c>
      <c r="AE384" s="18">
        <v>5.038281808911E-2</v>
      </c>
      <c r="AF384" s="18">
        <v>4.0464717474039999E-2</v>
      </c>
      <c r="AG384" s="18">
        <v>4.4366703882889998E-2</v>
      </c>
      <c r="AH384" s="18">
        <v>4.999271243259E-2</v>
      </c>
      <c r="AI384" s="18">
        <v>5.6956284282759999E-2</v>
      </c>
      <c r="AJ384" s="18">
        <v>5.5085356945109999E-2</v>
      </c>
      <c r="AK384" s="18">
        <v>4.9370046272960003E-2</v>
      </c>
      <c r="AL384" s="18">
        <v>4.741353961684E-2</v>
      </c>
      <c r="AM384" s="18">
        <v>4.3705505590389999E-2</v>
      </c>
      <c r="AN384" s="18">
        <v>5.4887369694910003E-2</v>
      </c>
      <c r="AO384" s="18">
        <v>5.1635363794609999E-2</v>
      </c>
      <c r="AP384" s="18">
        <v>5.3631078522430001E-2</v>
      </c>
      <c r="AQ384" s="18">
        <v>5.1045902368959999E-2</v>
      </c>
      <c r="AR384" s="18">
        <v>4.950574298635E-2</v>
      </c>
      <c r="AS384" s="18">
        <v>5.1339904207729999E-2</v>
      </c>
      <c r="AT384" s="18">
        <v>5.11590296496E-2</v>
      </c>
      <c r="AU384" s="18">
        <v>5.445814794955E-2</v>
      </c>
      <c r="AV384" s="18">
        <v>5.3955257313339999E-2</v>
      </c>
      <c r="AW384" s="18">
        <v>5.1576846307389998E-2</v>
      </c>
      <c r="AX384" s="18">
        <v>5.8608274803749999E-2</v>
      </c>
      <c r="AY384" s="18">
        <v>5.5643255956859997E-2</v>
      </c>
      <c r="AZ384" s="18">
        <v>5.542766162921E-2</v>
      </c>
      <c r="BA384" s="18">
        <v>6.4566862420110005E-2</v>
      </c>
      <c r="BB384" s="18">
        <v>6.2011080447369998E-2</v>
      </c>
      <c r="BC384" s="18">
        <v>5.5758356595810001E-2</v>
      </c>
      <c r="BD384" s="18">
        <v>5.297953086519E-2</v>
      </c>
      <c r="BE384" s="18">
        <v>5.6559668162059998E-2</v>
      </c>
      <c r="BF384" s="220">
        <v>6.2972279391210001E-2</v>
      </c>
      <c r="BG384" s="220">
        <v>6.0393125059350003E-2</v>
      </c>
      <c r="BH384" s="17"/>
      <c r="BI384" s="17"/>
      <c r="BJ384" s="17"/>
      <c r="BK384" s="17"/>
    </row>
    <row r="385" spans="1:63" ht="11.25" hidden="1" outlineLevel="1" x14ac:dyDescent="0.2">
      <c r="A385" s="16" t="s">
        <v>139</v>
      </c>
      <c r="C385" s="18">
        <v>3.9119090455240001E-2</v>
      </c>
      <c r="D385" s="18">
        <v>3.9572974824769999E-2</v>
      </c>
      <c r="E385" s="18">
        <v>4.3690099617579997E-2</v>
      </c>
      <c r="F385" s="18">
        <v>4.5010559662089999E-2</v>
      </c>
      <c r="G385" s="18">
        <v>4.5406684743610003E-2</v>
      </c>
      <c r="H385" s="18">
        <v>4.7015708734649997E-2</v>
      </c>
      <c r="I385" s="18">
        <v>4.9136870295309998E-2</v>
      </c>
      <c r="J385" s="18">
        <v>5.0945674044270001E-2</v>
      </c>
      <c r="K385" s="18">
        <v>5.3269908447810002E-2</v>
      </c>
      <c r="L385" s="18">
        <v>6.2873588665040003E-2</v>
      </c>
      <c r="M385" s="18">
        <v>6.8621056889760002E-2</v>
      </c>
      <c r="N385" s="18">
        <v>7.2706052801029999E-2</v>
      </c>
      <c r="O385" s="18">
        <v>7.4819277108430005E-2</v>
      </c>
      <c r="P385" s="18">
        <v>7.3011723763259997E-2</v>
      </c>
      <c r="Q385" s="18">
        <v>6.9141545571089993E-2</v>
      </c>
      <c r="R385" s="18">
        <v>6.1457354323310003E-2</v>
      </c>
      <c r="S385" s="18">
        <v>6.038679867051E-2</v>
      </c>
      <c r="T385" s="18">
        <f>(('FIA Only'!T328*'FIA Only'!T$180)+(Sphere!C385*Sphere!C$180))/(Sphere!C$180+'FIA Only'!T$180)</f>
        <v>7.6498346318307112E-2</v>
      </c>
      <c r="U385" s="18">
        <f>(('FIA Only'!U328*'FIA Only'!U$180)+(Sphere!D385*Sphere!D$180))/(Sphere!D$180+'FIA Only'!U$180)</f>
        <v>8.5036431491028866E-2</v>
      </c>
      <c r="V385" s="18">
        <f>(('FIA Only'!V328*'FIA Only'!V$180)+(Sphere!E385*Sphere!E$180))/(Sphere!E$180+'FIA Only'!V$180)</f>
        <v>8.9472283450595699E-2</v>
      </c>
      <c r="W385" s="18">
        <f>(('FIA Only'!W328*'FIA Only'!W$180)+(Sphere!F385*Sphere!F$180)+('FIA on PCAS'!C385*'FIA on PCAS'!C$180))/(Sphere!F$180+'FIA Only'!W$180+'FIA on PCAS'!C$180)</f>
        <v>7.1412262790867598E-2</v>
      </c>
      <c r="X385" s="18">
        <f>(('FIA Only'!X328*'FIA Only'!X$180)+(Sphere!G385*Sphere!G$180)+('FIA on PCAS'!D385*'FIA on PCAS'!D$180))/(Sphere!G$180+'FIA Only'!X$180+'FIA on PCAS'!D$180)</f>
        <v>6.1375167145439842E-2</v>
      </c>
      <c r="Y385" s="18">
        <v>2.6177770652500001E-2</v>
      </c>
      <c r="Z385" s="18">
        <v>2.979173038957E-2</v>
      </c>
      <c r="AA385" s="18">
        <v>4.1624354455950002E-2</v>
      </c>
      <c r="AB385" s="18">
        <v>4.7195607823029999E-2</v>
      </c>
      <c r="AC385" s="18">
        <v>4.7346431916479997E-2</v>
      </c>
      <c r="AD385" s="18">
        <v>4.0456249419099997E-2</v>
      </c>
      <c r="AE385" s="18">
        <v>3.2776737649110002E-2</v>
      </c>
      <c r="AF385" s="18">
        <v>2.9995035926849999E-2</v>
      </c>
      <c r="AG385" s="18">
        <v>2.7420915519169999E-2</v>
      </c>
      <c r="AH385" s="18">
        <v>2.2610892484090001E-2</v>
      </c>
      <c r="AI385" s="18">
        <v>1.9704129366229998E-2</v>
      </c>
      <c r="AJ385" s="18">
        <v>2.336672544796E-2</v>
      </c>
      <c r="AK385" s="18">
        <v>2.7470563980389998E-2</v>
      </c>
      <c r="AL385" s="18">
        <v>2.909683110538E-2</v>
      </c>
      <c r="AM385" s="18">
        <v>2.7659621950950002E-2</v>
      </c>
      <c r="AN385" s="18">
        <v>2.8720197023420001E-2</v>
      </c>
      <c r="AO385" s="18">
        <v>2.5917000778869999E-2</v>
      </c>
      <c r="AP385" s="18">
        <v>2.486569140066E-2</v>
      </c>
      <c r="AQ385" s="18">
        <v>2.4529141631770002E-2</v>
      </c>
      <c r="AR385" s="18">
        <v>2.5638331932600001E-2</v>
      </c>
      <c r="AS385" s="18">
        <v>2.4848592803710001E-2</v>
      </c>
      <c r="AT385" s="18">
        <v>2.484685126195E-2</v>
      </c>
      <c r="AU385" s="18">
        <v>2.209629812128E-2</v>
      </c>
      <c r="AV385" s="18">
        <v>2.1808961881980001E-2</v>
      </c>
      <c r="AW385" s="18">
        <v>2.4684748150760001E-2</v>
      </c>
      <c r="AX385" s="18">
        <v>2.987020652133E-2</v>
      </c>
      <c r="AY385" s="18">
        <v>3.1794632735439997E-2</v>
      </c>
      <c r="AZ385" s="18">
        <v>2.8376791167489999E-2</v>
      </c>
      <c r="BA385" s="18">
        <v>2.7186604745740001E-2</v>
      </c>
      <c r="BB385" s="18">
        <v>2.5174817919610001E-2</v>
      </c>
      <c r="BC385" s="18">
        <v>2.7592870946959999E-2</v>
      </c>
      <c r="BD385" s="18">
        <v>2.7731236626430001E-2</v>
      </c>
      <c r="BE385" s="18">
        <v>2.7827237369570001E-2</v>
      </c>
      <c r="BF385" s="220">
        <v>2.4620779022790001E-2</v>
      </c>
      <c r="BG385" s="220">
        <v>2.3299631663910001E-2</v>
      </c>
      <c r="BH385" s="17"/>
      <c r="BI385" s="17"/>
      <c r="BJ385" s="17"/>
      <c r="BK385" s="17"/>
    </row>
    <row r="386" spans="1:63" ht="11.25" hidden="1" outlineLevel="1" x14ac:dyDescent="0.2">
      <c r="A386" s="16" t="s">
        <v>140</v>
      </c>
      <c r="C386" s="18">
        <v>5.1515122971279997E-2</v>
      </c>
      <c r="D386" s="18">
        <v>5.2878160791829998E-2</v>
      </c>
      <c r="E386" s="18">
        <v>5.3481894150419998E-2</v>
      </c>
      <c r="F386" s="18">
        <v>5.532508674008E-2</v>
      </c>
      <c r="G386" s="18">
        <v>5.9318480418190003E-2</v>
      </c>
      <c r="H386" s="18">
        <v>6.1518204084640003E-2</v>
      </c>
      <c r="I386" s="18">
        <v>6.1975246091490001E-2</v>
      </c>
      <c r="J386" s="18">
        <v>6.3232729711600003E-2</v>
      </c>
      <c r="K386" s="18">
        <v>6.7286924738330006E-2</v>
      </c>
      <c r="L386" s="18">
        <v>6.8961700243519997E-2</v>
      </c>
      <c r="M386" s="18">
        <v>6.8918260697270001E-2</v>
      </c>
      <c r="N386" s="18">
        <v>7.2118480360590001E-2</v>
      </c>
      <c r="O386" s="18">
        <v>8.274698795181E-2</v>
      </c>
      <c r="P386" s="18">
        <v>8.8569921342919994E-2</v>
      </c>
      <c r="Q386" s="18">
        <v>9.4066892353509998E-2</v>
      </c>
      <c r="R386" s="18">
        <v>9.745065789474E-2</v>
      </c>
      <c r="S386" s="18">
        <v>9.8648543304019995E-2</v>
      </c>
      <c r="T386" s="18">
        <f>(('FIA Only'!T329*'FIA Only'!T$180)+(Sphere!C386*Sphere!C$180))/(Sphere!C$180+'FIA Only'!T$180)</f>
        <v>9.8106915018755028E-2</v>
      </c>
      <c r="U386" s="18">
        <f>(('FIA Only'!U329*'FIA Only'!U$180)+(Sphere!D386*Sphere!D$180))/(Sphere!D$180+'FIA Only'!U$180)</f>
        <v>9.5897527033126401E-2</v>
      </c>
      <c r="V386" s="18">
        <f>(('FIA Only'!V329*'FIA Only'!V$180)+(Sphere!E386*Sphere!E$180))/(Sphere!E$180+'FIA Only'!V$180)</f>
        <v>9.9005711868002347E-2</v>
      </c>
      <c r="W386" s="18">
        <f>(('FIA Only'!W329*'FIA Only'!W$180)+(Sphere!F386*Sphere!F$180)+('FIA on PCAS'!C386*'FIA on PCAS'!C$180))/(Sphere!F$180+'FIA Only'!W$180+'FIA on PCAS'!C$180)</f>
        <v>0.10829587782873067</v>
      </c>
      <c r="X386" s="18">
        <f>(('FIA Only'!X329*'FIA Only'!X$180)+(Sphere!G386*Sphere!G$180)+('FIA on PCAS'!D386*'FIA on PCAS'!D$180))/(Sphere!G$180+'FIA Only'!X$180+'FIA on PCAS'!D$180)</f>
        <v>0.11190587392277926</v>
      </c>
      <c r="Y386" s="18">
        <v>8.9881593110870003E-2</v>
      </c>
      <c r="Z386" s="18">
        <v>8.5532352695829997E-2</v>
      </c>
      <c r="AA386" s="18">
        <v>7.6482375493490004E-2</v>
      </c>
      <c r="AB386" s="18">
        <v>7.4385020454810005E-2</v>
      </c>
      <c r="AC386" s="18">
        <v>6.3952937709819996E-2</v>
      </c>
      <c r="AD386" s="18">
        <v>6.2597461609159993E-2</v>
      </c>
      <c r="AE386" s="18">
        <v>6.6131888315550003E-2</v>
      </c>
      <c r="AF386" s="18">
        <v>6.8454067280739994E-2</v>
      </c>
      <c r="AG386" s="18">
        <v>7.3643468552289995E-2</v>
      </c>
      <c r="AH386" s="18">
        <v>7.1525044940000004E-2</v>
      </c>
      <c r="AI386" s="18">
        <v>6.7812789399950002E-2</v>
      </c>
      <c r="AJ386" s="18">
        <v>5.9235719171230002E-2</v>
      </c>
      <c r="AK386" s="18">
        <v>5.104228707564E-2</v>
      </c>
      <c r="AL386" s="18">
        <v>4.734115943996E-2</v>
      </c>
      <c r="AM386" s="18">
        <v>4.7552946952620002E-2</v>
      </c>
      <c r="AN386" s="18">
        <v>5.8900023354069998E-2</v>
      </c>
      <c r="AO386" s="18">
        <v>5.727563080558E-2</v>
      </c>
      <c r="AP386" s="18">
        <v>5.5288449203899998E-2</v>
      </c>
      <c r="AQ386" s="18">
        <v>5.4459751977499998E-2</v>
      </c>
      <c r="AR386" s="18">
        <v>5.4013086805139998E-2</v>
      </c>
      <c r="AS386" s="18">
        <v>5.2002929184970001E-2</v>
      </c>
      <c r="AT386" s="18">
        <v>4.8532222494489997E-2</v>
      </c>
      <c r="AU386" s="18">
        <v>4.7066950720520001E-2</v>
      </c>
      <c r="AV386" s="18">
        <v>4.5714939329529997E-2</v>
      </c>
      <c r="AW386" s="18">
        <v>4.4377128096749999E-2</v>
      </c>
      <c r="AX386" s="18">
        <v>4.9771157839389998E-2</v>
      </c>
      <c r="AY386" s="18">
        <v>4.8200493712059998E-2</v>
      </c>
      <c r="AZ386" s="18">
        <v>5.1037506851460003E-2</v>
      </c>
      <c r="BA386" s="18">
        <v>5.1402487780859998E-2</v>
      </c>
      <c r="BB386" s="18">
        <v>5.2071877658579999E-2</v>
      </c>
      <c r="BC386" s="18">
        <v>5.2424921009850002E-2</v>
      </c>
      <c r="BD386" s="18">
        <v>5.2247769389160002E-2</v>
      </c>
      <c r="BE386" s="18">
        <v>5.3913718156589997E-2</v>
      </c>
      <c r="BF386" s="220">
        <v>5.4257184236600003E-2</v>
      </c>
      <c r="BG386" s="220">
        <v>5.3536176401499998E-2</v>
      </c>
      <c r="BH386" s="17"/>
      <c r="BI386" s="17"/>
      <c r="BJ386" s="17"/>
      <c r="BK386" s="17"/>
    </row>
    <row r="387" spans="1:63" ht="11.25" hidden="1" outlineLevel="1" x14ac:dyDescent="0.2">
      <c r="A387" s="16" t="s">
        <v>141</v>
      </c>
      <c r="C387" s="18">
        <v>8.5717246121530005E-2</v>
      </c>
      <c r="D387" s="18">
        <v>8.4497652842979998E-2</v>
      </c>
      <c r="E387" s="18">
        <v>7.4519616637549996E-2</v>
      </c>
      <c r="F387" s="18">
        <v>7.4257052345750002E-2</v>
      </c>
      <c r="G387" s="18">
        <v>7.4506844081660001E-2</v>
      </c>
      <c r="H387" s="18">
        <v>7.4547430065739995E-2</v>
      </c>
      <c r="I387" s="18">
        <v>7.6641213086279997E-2</v>
      </c>
      <c r="J387" s="18">
        <v>7.5358819584169998E-2</v>
      </c>
      <c r="K387" s="18">
        <v>7.3189286557479999E-2</v>
      </c>
      <c r="L387" s="18">
        <v>7.4479317450320007E-2</v>
      </c>
      <c r="M387" s="18">
        <v>7.7256478630220005E-2</v>
      </c>
      <c r="N387" s="18">
        <v>7.767224726336E-2</v>
      </c>
      <c r="O387" s="18">
        <v>7.6562248995980006E-2</v>
      </c>
      <c r="P387" s="18">
        <v>7.8074436842060002E-2</v>
      </c>
      <c r="Q387" s="18">
        <v>8.1239588850760006E-2</v>
      </c>
      <c r="R387" s="18">
        <v>7.8800516917289995E-2</v>
      </c>
      <c r="S387" s="18">
        <v>7.7274692254809998E-2</v>
      </c>
      <c r="T387" s="18">
        <f>(('FIA Only'!T330*'FIA Only'!T$180)+(Sphere!C387*Sphere!C$180))/(Sphere!C$180+'FIA Only'!T$180)</f>
        <v>7.9861063061319723E-2</v>
      </c>
      <c r="U387" s="18">
        <f>(('FIA Only'!U330*'FIA Only'!U$180)+(Sphere!D387*Sphere!D$180))/(Sphere!D$180+'FIA Only'!U$180)</f>
        <v>8.6690544216758328E-2</v>
      </c>
      <c r="V387" s="18">
        <f>(('FIA Only'!V330*'FIA Only'!V$180)+(Sphere!E387*Sphere!E$180))/(Sphere!E$180+'FIA Only'!V$180)</f>
        <v>9.2857094112750047E-2</v>
      </c>
      <c r="W387" s="18">
        <f>(('FIA Only'!W330*'FIA Only'!W$180)+(Sphere!F387*Sphere!F$180)+('FIA on PCAS'!C387*'FIA on PCAS'!C$180))/(Sphere!F$180+'FIA Only'!W$180+'FIA on PCAS'!C$180)</f>
        <v>9.8628117396101514E-2</v>
      </c>
      <c r="X387" s="18">
        <f>(('FIA Only'!X330*'FIA Only'!X$180)+(Sphere!G387*Sphere!G$180)+('FIA on PCAS'!D387*'FIA on PCAS'!D$180))/(Sphere!G$180+'FIA Only'!X$180+'FIA on PCAS'!D$180)</f>
        <v>0.10652523016488442</v>
      </c>
      <c r="Y387" s="18">
        <v>9.6168380551040003E-2</v>
      </c>
      <c r="Z387" s="18">
        <v>9.8790423490810006E-2</v>
      </c>
      <c r="AA387" s="18">
        <v>0.10295036031</v>
      </c>
      <c r="AB387" s="18">
        <v>0.1085814080174</v>
      </c>
      <c r="AC387" s="18">
        <v>0.12511707691820001</v>
      </c>
      <c r="AD387" s="18">
        <v>0.13430855183670001</v>
      </c>
      <c r="AE387" s="18">
        <v>0.13860602462819999</v>
      </c>
      <c r="AF387" s="18">
        <v>0.13753992568930001</v>
      </c>
      <c r="AG387" s="18">
        <v>0.130569408262</v>
      </c>
      <c r="AH387" s="18">
        <v>0.1283000534422</v>
      </c>
      <c r="AI387" s="18">
        <v>0.1270296583003</v>
      </c>
      <c r="AJ387" s="18">
        <v>0.12785162920330001</v>
      </c>
      <c r="AK387" s="18">
        <v>0.13133275301229999</v>
      </c>
      <c r="AL387" s="18">
        <v>0.13294881364370001</v>
      </c>
      <c r="AM387" s="18">
        <v>0.1317280010712</v>
      </c>
      <c r="AN387" s="18">
        <v>0.15496486274179999</v>
      </c>
      <c r="AO387" s="18">
        <v>0.1427421420469</v>
      </c>
      <c r="AP387" s="18">
        <v>0.1333644624834</v>
      </c>
      <c r="AQ387" s="18">
        <v>0.1285327021505</v>
      </c>
      <c r="AR387" s="18">
        <v>0.12607055668950001</v>
      </c>
      <c r="AS387" s="18">
        <v>0.1314570716067</v>
      </c>
      <c r="AT387" s="18">
        <v>0.1295662827738</v>
      </c>
      <c r="AU387" s="18">
        <v>0.12342333202899999</v>
      </c>
      <c r="AV387" s="18">
        <v>0.1145923687697</v>
      </c>
      <c r="AW387" s="18">
        <v>0.1037313608078</v>
      </c>
      <c r="AX387" s="18">
        <v>0.1119529116342</v>
      </c>
      <c r="AY387" s="18">
        <v>0.10833589371419999</v>
      </c>
      <c r="AZ387" s="18">
        <v>0.1033904940882</v>
      </c>
      <c r="BA387" s="18">
        <v>0.102148345451</v>
      </c>
      <c r="BB387" s="18">
        <v>9.5750420185499993E-2</v>
      </c>
      <c r="BC387" s="18">
        <v>9.2814708017630004E-2</v>
      </c>
      <c r="BD387" s="18">
        <v>9.0864588800519994E-2</v>
      </c>
      <c r="BE387" s="18">
        <v>9.2319781957799996E-2</v>
      </c>
      <c r="BF387" s="220">
        <v>9.1724470869220004E-2</v>
      </c>
      <c r="BG387" s="220">
        <v>9.0304814357609994E-2</v>
      </c>
      <c r="BH387" s="17"/>
      <c r="BI387" s="17"/>
      <c r="BJ387" s="17"/>
      <c r="BK387" s="17"/>
    </row>
    <row r="388" spans="1:63" ht="11.25" hidden="1" outlineLevel="1" x14ac:dyDescent="0.2">
      <c r="A388" s="16" t="s">
        <v>142</v>
      </c>
      <c r="C388" s="18">
        <v>0.1088703220519</v>
      </c>
      <c r="D388" s="18">
        <v>0.11097839874819999</v>
      </c>
      <c r="E388" s="18">
        <v>9.8408951418719998E-2</v>
      </c>
      <c r="F388" s="18">
        <v>9.3905566450450006E-2</v>
      </c>
      <c r="G388" s="18">
        <v>9.6068729675079997E-2</v>
      </c>
      <c r="H388" s="18">
        <v>9.7143699011070006E-2</v>
      </c>
      <c r="I388" s="18">
        <v>0.1092211928199</v>
      </c>
      <c r="J388" s="18">
        <v>9.9861390565620003E-2</v>
      </c>
      <c r="K388" s="18">
        <v>9.6851199272479996E-2</v>
      </c>
      <c r="L388" s="18">
        <v>9.7137310331910004E-2</v>
      </c>
      <c r="M388" s="18">
        <v>9.6500425166560003E-2</v>
      </c>
      <c r="N388" s="18">
        <v>9.8333869929169995E-2</v>
      </c>
      <c r="O388" s="18">
        <v>8.661847389558E-2</v>
      </c>
      <c r="P388" s="18">
        <v>8.4861464328740005E-2</v>
      </c>
      <c r="Q388" s="18">
        <v>8.4878213542750006E-2</v>
      </c>
      <c r="R388" s="18">
        <v>7.1318432800749995E-2</v>
      </c>
      <c r="S388" s="18">
        <v>6.9840617403810007E-2</v>
      </c>
      <c r="T388" s="18">
        <f>(('FIA Only'!T331*'FIA Only'!T$180)+(Sphere!C388*Sphere!C$180))/(Sphere!C$180+'FIA Only'!T$180)</f>
        <v>6.9648367767737362E-2</v>
      </c>
      <c r="U388" s="18">
        <f>(('FIA Only'!U331*'FIA Only'!U$180)+(Sphere!D388*Sphere!D$180))/(Sphere!D$180+'FIA Only'!U$180)</f>
        <v>7.0607373788469097E-2</v>
      </c>
      <c r="V388" s="18">
        <f>(('FIA Only'!V331*'FIA Only'!V$180)+(Sphere!E388*Sphere!E$180))/(Sphere!E$180+'FIA Only'!V$180)</f>
        <v>7.340125702041185E-2</v>
      </c>
      <c r="W388" s="18">
        <f>(('FIA Only'!W331*'FIA Only'!W$180)+(Sphere!F388*Sphere!F$180)+('FIA on PCAS'!C388*'FIA on PCAS'!C$180))/(Sphere!F$180+'FIA Only'!W$180+'FIA on PCAS'!C$180)</f>
        <v>0.10558212051431203</v>
      </c>
      <c r="X388" s="18">
        <f>(('FIA Only'!X331*'FIA Only'!X$180)+(Sphere!G388*Sphere!G$180)+('FIA on PCAS'!D388*'FIA on PCAS'!D$180))/(Sphere!G$180+'FIA Only'!X$180+'FIA on PCAS'!D$180)</f>
        <v>0.10742093780590498</v>
      </c>
      <c r="Y388" s="18">
        <v>0.2656368091977</v>
      </c>
      <c r="Z388" s="18">
        <v>0.25979478908879999</v>
      </c>
      <c r="AA388" s="18">
        <v>0.25580107196969998</v>
      </c>
      <c r="AB388" s="18">
        <v>0.2575704168936</v>
      </c>
      <c r="AC388" s="18">
        <v>0.25974237816110002</v>
      </c>
      <c r="AD388" s="18">
        <v>0.2617547736825</v>
      </c>
      <c r="AE388" s="18">
        <v>0.26333013684029999</v>
      </c>
      <c r="AF388" s="18">
        <v>0.2659740363932</v>
      </c>
      <c r="AG388" s="18">
        <v>0.27504279866019998</v>
      </c>
      <c r="AH388" s="18">
        <v>0.28113491716470002</v>
      </c>
      <c r="AI388" s="18">
        <v>0.28576449077479998</v>
      </c>
      <c r="AJ388" s="18">
        <v>0.29391729984510001</v>
      </c>
      <c r="AK388" s="18">
        <v>0.30051312594489998</v>
      </c>
      <c r="AL388" s="18">
        <v>0.30645314514490002</v>
      </c>
      <c r="AM388" s="18">
        <v>0.31271396371260002</v>
      </c>
      <c r="AN388" s="18">
        <v>0.1771724591835</v>
      </c>
      <c r="AO388" s="18">
        <v>0.1972054803113</v>
      </c>
      <c r="AP388" s="18">
        <v>0.20323059003419999</v>
      </c>
      <c r="AQ388" s="18">
        <v>0.21321640266229999</v>
      </c>
      <c r="AR388" s="18">
        <v>0.21582222755829999</v>
      </c>
      <c r="AS388" s="18">
        <v>0.22090112021530001</v>
      </c>
      <c r="AT388" s="18">
        <v>0.23171281548639999</v>
      </c>
      <c r="AU388" s="18">
        <v>0.2395665763298</v>
      </c>
      <c r="AV388" s="18">
        <v>0.25380084071260001</v>
      </c>
      <c r="AW388" s="18">
        <v>0.266934366561</v>
      </c>
      <c r="AX388" s="18">
        <v>0.1643049154116</v>
      </c>
      <c r="AY388" s="18">
        <v>0.17615243624650001</v>
      </c>
      <c r="AZ388" s="18">
        <v>0.1864641244486</v>
      </c>
      <c r="BA388" s="18">
        <v>0.16149393941000001</v>
      </c>
      <c r="BB388" s="18">
        <v>0.17143568568049999</v>
      </c>
      <c r="BC388" s="18">
        <v>0.1793357669458</v>
      </c>
      <c r="BD388" s="18">
        <v>0.18517097985379999</v>
      </c>
      <c r="BE388" s="18">
        <v>0.2008484944942</v>
      </c>
      <c r="BF388" s="220">
        <v>0.18440938079630001</v>
      </c>
      <c r="BG388" s="220">
        <v>0.1916397203245</v>
      </c>
      <c r="BH388" s="17"/>
      <c r="BI388" s="17"/>
      <c r="BJ388" s="17"/>
      <c r="BK388" s="17"/>
    </row>
    <row r="389" spans="1:63" hidden="1" outlineLevel="1" x14ac:dyDescent="0.25">
      <c r="A389" s="49" t="s">
        <v>143</v>
      </c>
      <c r="B389" s="50"/>
      <c r="AA389" s="56"/>
      <c r="AB389" s="56"/>
      <c r="BH389" s="17"/>
      <c r="BI389" s="17"/>
      <c r="BJ389" s="17"/>
      <c r="BK389" s="17"/>
    </row>
    <row r="390" spans="1:63" ht="11.25" hidden="1" outlineLevel="1" x14ac:dyDescent="0.2">
      <c r="A390" s="16" t="s">
        <v>2243</v>
      </c>
      <c r="C390" s="18">
        <v>0.10400198609730001</v>
      </c>
      <c r="D390" s="18">
        <v>0.1170627571014</v>
      </c>
      <c r="E390" s="18">
        <v>0.12650045249770001</v>
      </c>
      <c r="F390" s="18">
        <v>0.13333267230519999</v>
      </c>
      <c r="G390" s="18">
        <v>0.1402347689024</v>
      </c>
      <c r="H390" s="18">
        <v>0.1503064217874</v>
      </c>
      <c r="I390" s="18">
        <v>0.16546919845659999</v>
      </c>
      <c r="J390" s="18">
        <v>0.19366342580429999</v>
      </c>
      <c r="K390" s="18">
        <v>0.2172223546016</v>
      </c>
      <c r="L390" s="18">
        <v>0.23237442109010001</v>
      </c>
      <c r="M390" s="18">
        <v>0.25567427832829998</v>
      </c>
      <c r="N390" s="18">
        <v>0.27151245700859999</v>
      </c>
      <c r="O390" s="18">
        <v>0.28567961571290001</v>
      </c>
      <c r="P390" s="18">
        <v>0.29956575174110001</v>
      </c>
      <c r="Q390" s="18">
        <v>0.3112066970449</v>
      </c>
      <c r="R390" s="18">
        <v>0.33674877448180002</v>
      </c>
      <c r="S390" s="18">
        <v>0.35320503864280001</v>
      </c>
      <c r="T390" s="18">
        <f>(('FIA Only'!T333*'FIA Only'!T$180)+(Sphere!C390*Sphere!C$180))/(Sphere!C$180+'FIA Only'!T$180)</f>
        <v>0.36058841616252502</v>
      </c>
      <c r="U390" s="18">
        <f>(('FIA Only'!U333*'FIA Only'!U$180)+(Sphere!D390*Sphere!D$180))/(Sphere!D$180+'FIA Only'!U$180)</f>
        <v>0.36167822149651685</v>
      </c>
      <c r="V390" s="18">
        <f>(('FIA Only'!V333*'FIA Only'!V$180)+(Sphere!E390*Sphere!E$180))/(Sphere!E$180+'FIA Only'!V$180)</f>
        <v>0.35183409402205407</v>
      </c>
      <c r="W390" s="18">
        <f>(('FIA Only'!W333*'FIA Only'!W$180)+(Sphere!F390*Sphere!F$180)+('FIA on PCAS'!C390*'FIA on PCAS'!C$180))/(Sphere!F$180+'FIA Only'!W$180+'FIA on PCAS'!C$180)</f>
        <v>0.33259327509645681</v>
      </c>
      <c r="X390" s="18">
        <f>(('FIA Only'!X333*'FIA Only'!X$180)+(Sphere!G390*Sphere!G$180)+('FIA on PCAS'!D390*'FIA on PCAS'!D$180))/(Sphere!G$180+'FIA Only'!X$180+'FIA on PCAS'!D$180)</f>
        <v>0.3276088229699004</v>
      </c>
      <c r="Y390" s="18">
        <v>0.30039337841629998</v>
      </c>
      <c r="Z390" s="18">
        <v>0.29986930285590002</v>
      </c>
      <c r="AA390" s="18">
        <v>0.29904689494120001</v>
      </c>
      <c r="AB390" s="18">
        <v>0.29648026491480001</v>
      </c>
      <c r="AC390" s="18">
        <v>0.29076816215700002</v>
      </c>
      <c r="AD390" s="18">
        <v>0.28658549179990001</v>
      </c>
      <c r="AE390" s="18">
        <v>0.26716627682189997</v>
      </c>
      <c r="AF390" s="18">
        <v>0.25066063611610001</v>
      </c>
      <c r="AG390" s="18">
        <v>0.24089797093109999</v>
      </c>
      <c r="AH390" s="18">
        <v>0.2453589214138</v>
      </c>
      <c r="AI390" s="18">
        <v>0.25845610235659999</v>
      </c>
      <c r="AJ390" s="18">
        <v>0.2592397854015</v>
      </c>
      <c r="AK390" s="18">
        <v>0.25324952007439999</v>
      </c>
      <c r="AL390" s="18">
        <v>0.24028609041429999</v>
      </c>
      <c r="AM390" s="18">
        <v>0.22744254348570001</v>
      </c>
      <c r="AN390" s="18">
        <v>0.26712350580689997</v>
      </c>
      <c r="AO390" s="18">
        <v>0.26126663007399997</v>
      </c>
      <c r="AP390" s="18">
        <v>0.26223316912970002</v>
      </c>
      <c r="AQ390" s="18">
        <v>0.25498566132400002</v>
      </c>
      <c r="AR390" s="18">
        <v>0.24662324408690001</v>
      </c>
      <c r="AS390" s="18">
        <v>0.24390412856749999</v>
      </c>
      <c r="AT390" s="18">
        <v>0.24307767703989999</v>
      </c>
      <c r="AU390" s="18">
        <v>0.2379965507746</v>
      </c>
      <c r="AV390" s="18">
        <v>0.2298472038204</v>
      </c>
      <c r="AW390" s="18">
        <v>0.22266995420919999</v>
      </c>
      <c r="AX390" s="18">
        <v>0.25087861439159997</v>
      </c>
      <c r="AY390" s="18">
        <v>0.24734868149219999</v>
      </c>
      <c r="AZ390" s="18">
        <v>0.24432438075849999</v>
      </c>
      <c r="BA390" s="18">
        <v>0.2582462680639</v>
      </c>
      <c r="BB390" s="18">
        <v>0.26011557695100002</v>
      </c>
      <c r="BC390" s="18">
        <v>0.25222655091669999</v>
      </c>
      <c r="BD390" s="18">
        <v>0.2482387258266</v>
      </c>
      <c r="BE390" s="18">
        <v>0.2482816245735</v>
      </c>
      <c r="BF390" s="220">
        <v>0.25766191528830001</v>
      </c>
      <c r="BG390" s="220">
        <v>0.25888479626569999</v>
      </c>
      <c r="BH390" s="17"/>
      <c r="BI390" s="17"/>
      <c r="BJ390" s="17"/>
      <c r="BK390" s="17"/>
    </row>
    <row r="391" spans="1:63" ht="11.25" hidden="1" outlineLevel="1" x14ac:dyDescent="0.2">
      <c r="A391" s="16" t="s">
        <v>145</v>
      </c>
      <c r="C391" s="18">
        <v>0.13398212512409999</v>
      </c>
      <c r="D391" s="18">
        <v>0.13205505624550001</v>
      </c>
      <c r="E391" s="18">
        <v>0.11630682326730001</v>
      </c>
      <c r="F391" s="18">
        <v>0.1162087394525</v>
      </c>
      <c r="G391" s="18">
        <v>0.1141341061061</v>
      </c>
      <c r="H391" s="18">
        <v>0.110418340772</v>
      </c>
      <c r="I391" s="18">
        <v>9.9636958050599994E-2</v>
      </c>
      <c r="J391" s="18">
        <v>8.8432373587600005E-2</v>
      </c>
      <c r="K391" s="18">
        <v>8.3353190241400005E-2</v>
      </c>
      <c r="L391" s="18">
        <v>8.4467402921270002E-2</v>
      </c>
      <c r="M391" s="18">
        <v>7.9810426540280005E-2</v>
      </c>
      <c r="N391" s="18">
        <v>7.9364147303080002E-2</v>
      </c>
      <c r="O391" s="18">
        <v>7.5250640199509999E-2</v>
      </c>
      <c r="P391" s="18">
        <v>7.5460876689879997E-2</v>
      </c>
      <c r="Q391" s="18">
        <v>7.7280961463259995E-2</v>
      </c>
      <c r="R391" s="18">
        <v>7.9591976762799999E-2</v>
      </c>
      <c r="S391" s="18">
        <v>8.2749340020149997E-2</v>
      </c>
      <c r="T391" s="18">
        <f>(('FIA Only'!T334*'FIA Only'!T$180)+(Sphere!C391*Sphere!C$180))/(Sphere!C$180+'FIA Only'!T$180)</f>
        <v>8.9032809482677194E-2</v>
      </c>
      <c r="U391" s="18">
        <f>(('FIA Only'!U334*'FIA Only'!U$180)+(Sphere!D391*Sphere!D$180))/(Sphere!D$180+'FIA Only'!U$180)</f>
        <v>9.515628394047207E-2</v>
      </c>
      <c r="V391" s="18">
        <f>(('FIA Only'!V334*'FIA Only'!V$180)+(Sphere!E391*Sphere!E$180))/(Sphere!E$180+'FIA Only'!V$180)</f>
        <v>0.1077941465433675</v>
      </c>
      <c r="W391" s="18">
        <f>(('FIA Only'!W334*'FIA Only'!W$180)+(Sphere!F391*Sphere!F$180)+('FIA on PCAS'!C391*'FIA on PCAS'!C$180))/(Sphere!F$180+'FIA Only'!W$180+'FIA on PCAS'!C$180)</f>
        <v>0.12321320154173979</v>
      </c>
      <c r="X391" s="18">
        <f>(('FIA Only'!X334*'FIA Only'!X$180)+(Sphere!G391*Sphere!G$180)+('FIA on PCAS'!D391*'FIA on PCAS'!D$180))/(Sphere!G$180+'FIA Only'!X$180+'FIA on PCAS'!D$180)</f>
        <v>0.13511358169936269</v>
      </c>
      <c r="Y391" s="18">
        <v>0.13756219902540001</v>
      </c>
      <c r="Z391" s="18">
        <v>0.15140290870670001</v>
      </c>
      <c r="AA391" s="18">
        <v>0.16013251147259999</v>
      </c>
      <c r="AB391" s="18">
        <v>0.16804999198850001</v>
      </c>
      <c r="AC391" s="18">
        <v>0.176491017586</v>
      </c>
      <c r="AD391" s="18">
        <v>0.1845179080431</v>
      </c>
      <c r="AE391" s="18">
        <v>0.20750734447220001</v>
      </c>
      <c r="AF391" s="18">
        <v>0.22360338767179999</v>
      </c>
      <c r="AG391" s="18">
        <v>0.23168305040170001</v>
      </c>
      <c r="AH391" s="18">
        <v>0.22815984452810001</v>
      </c>
      <c r="AI391" s="18">
        <v>0.21251626630189999</v>
      </c>
      <c r="AJ391" s="18">
        <v>0.20761424390329999</v>
      </c>
      <c r="AK391" s="18">
        <v>0.207140009988</v>
      </c>
      <c r="AL391" s="18">
        <v>0.21013440458900001</v>
      </c>
      <c r="AM391" s="18">
        <v>0.2162212829016</v>
      </c>
      <c r="AN391" s="18">
        <v>0.26575404997980001</v>
      </c>
      <c r="AO391" s="18">
        <v>0.26245327896699999</v>
      </c>
      <c r="AP391" s="18">
        <v>0.25425903119870003</v>
      </c>
      <c r="AQ391" s="18">
        <v>0.23752130570460001</v>
      </c>
      <c r="AR391" s="18">
        <v>0.2273132028655</v>
      </c>
      <c r="AS391" s="18">
        <v>0.2192336618771</v>
      </c>
      <c r="AT391" s="18">
        <v>0.2161725067385</v>
      </c>
      <c r="AU391" s="18">
        <v>0.22633488403550001</v>
      </c>
      <c r="AV391" s="18">
        <v>0.22807903842300001</v>
      </c>
      <c r="AW391" s="18">
        <v>0.22550663379120001</v>
      </c>
      <c r="AX391" s="18">
        <v>0.2478255970554</v>
      </c>
      <c r="AY391" s="18">
        <v>0.2307627109666</v>
      </c>
      <c r="AZ391" s="18">
        <v>0.21921540991310001</v>
      </c>
      <c r="BA391" s="18">
        <v>0.2231430341607</v>
      </c>
      <c r="BB391" s="18">
        <v>0.21723590562940001</v>
      </c>
      <c r="BC391" s="18">
        <v>0.2139482806221</v>
      </c>
      <c r="BD391" s="18">
        <v>0.20776979288629999</v>
      </c>
      <c r="BE391" s="18">
        <v>0.2039619619819</v>
      </c>
      <c r="BF391" s="220">
        <v>0.2091927738395</v>
      </c>
      <c r="BG391" s="220">
        <v>0.2003108616666</v>
      </c>
      <c r="BH391" s="17"/>
      <c r="BI391" s="17"/>
      <c r="BJ391" s="17"/>
      <c r="BK391" s="17"/>
    </row>
    <row r="392" spans="1:63" ht="11.25" hidden="1" outlineLevel="1" x14ac:dyDescent="0.2">
      <c r="A392" s="16" t="s">
        <v>146</v>
      </c>
      <c r="C392" s="18">
        <v>0.47981132075470001</v>
      </c>
      <c r="D392" s="18">
        <v>0.47257910436119999</v>
      </c>
      <c r="E392" s="18">
        <v>0.47607729257210002</v>
      </c>
      <c r="F392" s="18">
        <v>0.46956461384390003</v>
      </c>
      <c r="G392" s="18">
        <v>0.467011934249</v>
      </c>
      <c r="H392" s="18">
        <v>0.45651521459209998</v>
      </c>
      <c r="I392" s="18">
        <v>0.45289958373720002</v>
      </c>
      <c r="J392" s="18">
        <v>0.44003153271520001</v>
      </c>
      <c r="K392" s="18">
        <v>0.42139413824069999</v>
      </c>
      <c r="L392" s="18">
        <v>0.40952084075529999</v>
      </c>
      <c r="M392" s="18">
        <v>0.38885825075399999</v>
      </c>
      <c r="N392" s="18">
        <v>0.37548024494589999</v>
      </c>
      <c r="O392" s="18">
        <v>0.36907292416359999</v>
      </c>
      <c r="P392" s="18">
        <v>0.35016796394920002</v>
      </c>
      <c r="Q392" s="18">
        <v>0.33522731806970002</v>
      </c>
      <c r="R392" s="18">
        <v>0.31727771043460001</v>
      </c>
      <c r="S392" s="18">
        <v>0.29472236725029999</v>
      </c>
      <c r="T392" s="18">
        <f>(('FIA Only'!T335*'FIA Only'!T$180)+(Sphere!C392*Sphere!C$180))/(Sphere!C$180+'FIA Only'!T$180)</f>
        <v>0.27431827376520235</v>
      </c>
      <c r="U392" s="18">
        <f>(('FIA Only'!U335*'FIA Only'!U$180)+(Sphere!D392*Sphere!D$180))/(Sphere!D$180+'FIA Only'!U$180)</f>
        <v>0.26132926468392237</v>
      </c>
      <c r="V392" s="18">
        <f>(('FIA Only'!V335*'FIA Only'!V$180)+(Sphere!E392*Sphere!E$180))/(Sphere!E$180+'FIA Only'!V$180)</f>
        <v>0.25458353672608719</v>
      </c>
      <c r="W392" s="18">
        <f>(('FIA Only'!W335*'FIA Only'!W$180)+(Sphere!F392*Sphere!F$180)+('FIA on PCAS'!C392*'FIA on PCAS'!C$180))/(Sphere!F$180+'FIA Only'!W$180+'FIA on PCAS'!C$180)</f>
        <v>0.25261033479481904</v>
      </c>
      <c r="X392" s="18">
        <f>(('FIA Only'!X335*'FIA Only'!X$180)+(Sphere!G392*Sphere!G$180)+('FIA on PCAS'!D392*'FIA on PCAS'!D$180))/(Sphere!G$180+'FIA Only'!X$180+'FIA on PCAS'!D$180)</f>
        <v>0.23445975388295917</v>
      </c>
      <c r="Y392" s="18">
        <v>0.19167320388680001</v>
      </c>
      <c r="Z392" s="18">
        <v>0.1776146380801</v>
      </c>
      <c r="AA392" s="18">
        <v>0.16740978086729999</v>
      </c>
      <c r="AB392" s="18">
        <v>0.16083426801260001</v>
      </c>
      <c r="AC392" s="18">
        <v>0.15401130300259999</v>
      </c>
      <c r="AD392" s="18">
        <v>0.15104618498780001</v>
      </c>
      <c r="AE392" s="18">
        <v>0.15113630021259999</v>
      </c>
      <c r="AF392" s="18">
        <v>0.15107632290190001</v>
      </c>
      <c r="AG392" s="18">
        <v>0.1522769339176</v>
      </c>
      <c r="AH392" s="18">
        <v>0.1567788169562</v>
      </c>
      <c r="AI392" s="18">
        <v>0.16659067810290001</v>
      </c>
      <c r="AJ392" s="18">
        <v>0.1751871687613</v>
      </c>
      <c r="AK392" s="18">
        <v>0.18529022326280001</v>
      </c>
      <c r="AL392" s="18">
        <v>0.1976122941067</v>
      </c>
      <c r="AM392" s="18">
        <v>0.20689254995779999</v>
      </c>
      <c r="AN392" s="18">
        <v>0.1818828425232</v>
      </c>
      <c r="AO392" s="18">
        <v>0.19229985101540001</v>
      </c>
      <c r="AP392" s="18">
        <v>0.20405377668310001</v>
      </c>
      <c r="AQ392" s="18">
        <v>0.23019264908939999</v>
      </c>
      <c r="AR392" s="18">
        <v>0.24993996878380001</v>
      </c>
      <c r="AS392" s="18">
        <v>0.26029173099000003</v>
      </c>
      <c r="AT392" s="18">
        <v>0.26645920117619998</v>
      </c>
      <c r="AU392" s="18">
        <v>0.2656338313937</v>
      </c>
      <c r="AV392" s="18">
        <v>0.274380188922</v>
      </c>
      <c r="AW392" s="18">
        <v>0.28583773629210002</v>
      </c>
      <c r="AX392" s="18">
        <v>0.22832169895849999</v>
      </c>
      <c r="AY392" s="18">
        <v>0.25005032472689998</v>
      </c>
      <c r="AZ392" s="18">
        <v>0.26724088429510001</v>
      </c>
      <c r="BA392" s="18">
        <v>0.2501125273375</v>
      </c>
      <c r="BB392" s="18">
        <v>0.25811321146220001</v>
      </c>
      <c r="BC392" s="18">
        <v>0.27164432446800002</v>
      </c>
      <c r="BD392" s="18">
        <v>0.28444830231340001</v>
      </c>
      <c r="BE392" s="18">
        <v>0.29105450060179999</v>
      </c>
      <c r="BF392" s="220">
        <v>0.27734329344210001</v>
      </c>
      <c r="BG392" s="220">
        <v>0.2890663654674</v>
      </c>
      <c r="BH392" s="17"/>
      <c r="BI392" s="17"/>
      <c r="BJ392" s="17"/>
      <c r="BK392" s="17"/>
    </row>
    <row r="393" spans="1:63" ht="11.25" hidden="1" outlineLevel="1" x14ac:dyDescent="0.2">
      <c r="A393" s="16" t="s">
        <v>2244</v>
      </c>
      <c r="C393" s="18">
        <v>0.28220456802380001</v>
      </c>
      <c r="D393" s="18">
        <v>0.27830308229189998</v>
      </c>
      <c r="E393" s="18">
        <v>0.28111543166289998</v>
      </c>
      <c r="F393" s="18">
        <v>0.28089397439840003</v>
      </c>
      <c r="G393" s="18">
        <v>0.27861919074239999</v>
      </c>
      <c r="H393" s="18">
        <v>0.28276002284849999</v>
      </c>
      <c r="I393" s="18">
        <v>0.2819942597556</v>
      </c>
      <c r="J393" s="18">
        <v>0.27787266789289999</v>
      </c>
      <c r="K393" s="18">
        <v>0.27803031691629998</v>
      </c>
      <c r="L393" s="18">
        <v>0.27363733523330003</v>
      </c>
      <c r="M393" s="18">
        <v>0.27565704437740002</v>
      </c>
      <c r="N393" s="18">
        <v>0.27364315074239998</v>
      </c>
      <c r="O393" s="18">
        <v>0.26999681992399999</v>
      </c>
      <c r="P393" s="18">
        <v>0.27480540761979999</v>
      </c>
      <c r="Q393" s="18">
        <v>0.27628502342209998</v>
      </c>
      <c r="R393" s="18">
        <v>0.26638153832080003</v>
      </c>
      <c r="S393" s="18">
        <v>0.26932325408669999</v>
      </c>
      <c r="T393" s="18">
        <f>(('FIA Only'!T336*'FIA Only'!T$180)+(Sphere!C393*Sphere!C$180))/(Sphere!C$180+'FIA Only'!T$180)</f>
        <v>0.27606050058949549</v>
      </c>
      <c r="U393" s="18">
        <f>(('FIA Only'!U336*'FIA Only'!U$180)+(Sphere!D393*Sphere!D$180))/(Sphere!D$180+'FIA Only'!U$180)</f>
        <v>0.28183622987908874</v>
      </c>
      <c r="V393" s="18">
        <f>(('FIA Only'!V336*'FIA Only'!V$180)+(Sphere!E393*Sphere!E$180))/(Sphere!E$180+'FIA Only'!V$180)</f>
        <v>0.2857882227084913</v>
      </c>
      <c r="W393" s="18">
        <f>(('FIA Only'!W336*'FIA Only'!W$180)+(Sphere!F393*Sphere!F$180)+('FIA on PCAS'!C393*'FIA on PCAS'!C$180))/(Sphere!F$180+'FIA Only'!W$180+'FIA on PCAS'!C$180)</f>
        <v>0.29158318856707904</v>
      </c>
      <c r="X393" s="18">
        <f>(('FIA Only'!X336*'FIA Only'!X$180)+(Sphere!G393*Sphere!G$180)+('FIA on PCAS'!D393*'FIA on PCAS'!D$180))/(Sphere!G$180+'FIA Only'!X$180+'FIA on PCAS'!D$180)</f>
        <v>0.30281784144777102</v>
      </c>
      <c r="Y393" s="18">
        <v>0.37037121867139999</v>
      </c>
      <c r="Z393" s="18">
        <v>0.37111315035730003</v>
      </c>
      <c r="AA393" s="18">
        <v>0.37341081271889998</v>
      </c>
      <c r="AB393" s="18">
        <v>0.3746354750841</v>
      </c>
      <c r="AC393" s="18">
        <v>0.37872951725440002</v>
      </c>
      <c r="AD393" s="18">
        <v>0.37785041516919998</v>
      </c>
      <c r="AE393" s="18">
        <v>0.37419007849329999</v>
      </c>
      <c r="AF393" s="18">
        <v>0.37465965331020001</v>
      </c>
      <c r="AG393" s="18">
        <v>0.37514204474969998</v>
      </c>
      <c r="AH393" s="18">
        <v>0.36970241710189999</v>
      </c>
      <c r="AI393" s="18">
        <v>0.3624369532385</v>
      </c>
      <c r="AJ393" s="18">
        <v>0.35795880193379997</v>
      </c>
      <c r="AK393" s="18">
        <v>0.35432024667489997</v>
      </c>
      <c r="AL393" s="18">
        <v>0.35196721088990002</v>
      </c>
      <c r="AM393" s="18">
        <v>0.34944362365479997</v>
      </c>
      <c r="AN393" s="18">
        <v>0.28523960169009999</v>
      </c>
      <c r="AO393" s="18">
        <v>0.28394364724639998</v>
      </c>
      <c r="AP393" s="18">
        <v>0.27945402298849997</v>
      </c>
      <c r="AQ393" s="18">
        <v>0.27730038388200001</v>
      </c>
      <c r="AR393" s="18">
        <v>0.27612358426380001</v>
      </c>
      <c r="AS393" s="18">
        <v>0.27657047856549999</v>
      </c>
      <c r="AT393" s="18">
        <v>0.2742906150453</v>
      </c>
      <c r="AU393" s="18">
        <v>0.27003473379609999</v>
      </c>
      <c r="AV393" s="18">
        <v>0.26769356883450002</v>
      </c>
      <c r="AW393" s="18">
        <v>0.2659856757074</v>
      </c>
      <c r="AX393" s="18">
        <v>0.27297408959449998</v>
      </c>
      <c r="AY393" s="18">
        <v>0.27183828281439998</v>
      </c>
      <c r="AZ393" s="18">
        <v>0.26921932503329998</v>
      </c>
      <c r="BA393" s="18">
        <v>0.26849817043789997</v>
      </c>
      <c r="BB393" s="18">
        <v>0.26453530595730002</v>
      </c>
      <c r="BC393" s="18">
        <v>0.26218084399320002</v>
      </c>
      <c r="BD393" s="18">
        <v>0.2595431789737</v>
      </c>
      <c r="BE393" s="18">
        <v>0.25670191284279997</v>
      </c>
      <c r="BF393" s="220">
        <v>0.25580201743019998</v>
      </c>
      <c r="BG393" s="220">
        <v>0.2517079899445</v>
      </c>
      <c r="BH393" s="17"/>
      <c r="BI393" s="17"/>
      <c r="BJ393" s="17"/>
      <c r="BK393" s="17"/>
    </row>
    <row r="394" spans="1:63" s="48" customFormat="1" ht="11.25" hidden="1" outlineLevel="1" x14ac:dyDescent="0.2">
      <c r="A394" s="16" t="s">
        <v>148</v>
      </c>
      <c r="B394" s="31"/>
      <c r="C394" s="48">
        <v>52.406415094000003</v>
      </c>
      <c r="D394" s="48">
        <v>52.139931375000003</v>
      </c>
      <c r="E394" s="48">
        <v>52.565413264999997</v>
      </c>
      <c r="F394" s="48">
        <v>52.683152706999998</v>
      </c>
      <c r="G394" s="48">
        <v>52.763047884000002</v>
      </c>
      <c r="H394" s="48">
        <v>52.807936953999999</v>
      </c>
      <c r="I394" s="48">
        <v>52.502451958999998</v>
      </c>
      <c r="J394" s="48">
        <v>51.467613274000001</v>
      </c>
      <c r="K394" s="48">
        <v>50.675293729000003</v>
      </c>
      <c r="L394" s="48">
        <v>49.959725685999999</v>
      </c>
      <c r="M394" s="48">
        <v>49.071064196000002</v>
      </c>
      <c r="N394" s="48">
        <v>48.503607080000002</v>
      </c>
      <c r="O394" s="48">
        <v>47.958131788999999</v>
      </c>
      <c r="P394" s="48">
        <v>47.471552641999999</v>
      </c>
      <c r="Q394" s="48">
        <v>46.944249814000003</v>
      </c>
      <c r="R394" s="48">
        <v>45.370034078000003</v>
      </c>
      <c r="S394" s="48">
        <v>44.462162380999999</v>
      </c>
      <c r="T394" s="48">
        <f>(('FIA Only'!T337*'FIA Only'!T$180)+(Sphere!C394*Sphere!C$180))/(Sphere!C$180+'FIA Only'!T$180)</f>
        <v>44.121593200033985</v>
      </c>
      <c r="U394" s="48">
        <f>(('FIA Only'!U337*'FIA Only'!U$180)+(Sphere!D394*Sphere!D$180))/(Sphere!D$180+'FIA Only'!U$180)</f>
        <v>44.193986320524957</v>
      </c>
      <c r="V394" s="48">
        <f>(('FIA Only'!V337*'FIA Only'!V$180)+(Sphere!E394*Sphere!E$180))/(Sphere!E$180+'FIA Only'!V$180)</f>
        <v>44.72756165864925</v>
      </c>
      <c r="W394" s="48">
        <f>(('FIA Only'!W337*'FIA Only'!W$180)+(Sphere!F394*Sphere!F$180)+('FIA on PCAS'!C394*'FIA on PCAS'!C$180))/(Sphere!F$180+'FIA Only'!W$180+'FIA on PCAS'!C$180)</f>
        <v>44.74321219956483</v>
      </c>
      <c r="X394" s="48">
        <f>(('FIA Only'!X337*'FIA Only'!X$180)+(Sphere!G394*Sphere!G$180)+('FIA on PCAS'!D394*'FIA on PCAS'!D$180))/(Sphere!G$180+'FIA Only'!X$180+'FIA on PCAS'!D$180)</f>
        <v>44.497406285325425</v>
      </c>
      <c r="Y394" s="48">
        <v>49.41</v>
      </c>
      <c r="Z394" s="48">
        <v>48.79</v>
      </c>
      <c r="AA394" s="48">
        <v>48.46</v>
      </c>
      <c r="AB394" s="48">
        <v>48.49</v>
      </c>
      <c r="AC394" s="48">
        <v>48.62</v>
      </c>
      <c r="AD394" s="48">
        <v>48.55</v>
      </c>
      <c r="AE394" s="48">
        <v>48.52</v>
      </c>
      <c r="AF394" s="48">
        <v>48.8</v>
      </c>
      <c r="AG394" s="48">
        <v>49.15</v>
      </c>
      <c r="AH394" s="48">
        <v>48.99</v>
      </c>
      <c r="AI394" s="48">
        <v>48.71</v>
      </c>
      <c r="AJ394" s="48">
        <v>48.58</v>
      </c>
      <c r="AK394" s="48">
        <v>48.69</v>
      </c>
      <c r="AL394" s="48">
        <v>48.94</v>
      </c>
      <c r="AM394" s="48">
        <v>49.15</v>
      </c>
      <c r="AN394" s="48">
        <v>42.3</v>
      </c>
      <c r="AO394" s="48">
        <v>42.54</v>
      </c>
      <c r="AP394" s="48">
        <v>42.5</v>
      </c>
      <c r="AQ394" s="48">
        <v>42.68</v>
      </c>
      <c r="AR394" s="48">
        <v>43.06</v>
      </c>
      <c r="AS394" s="48">
        <v>43.35</v>
      </c>
      <c r="AT394" s="48">
        <v>43.54</v>
      </c>
      <c r="AU394" s="48">
        <v>43.56</v>
      </c>
      <c r="AV394" s="48">
        <v>43.71</v>
      </c>
      <c r="AW394" s="48">
        <v>43.92</v>
      </c>
      <c r="AX394" s="48">
        <v>43.85</v>
      </c>
      <c r="AY394" s="48">
        <v>44.11</v>
      </c>
      <c r="AZ394" s="48">
        <v>44.29</v>
      </c>
      <c r="BA394" s="48">
        <v>44.08</v>
      </c>
      <c r="BB394" s="48">
        <v>44.01</v>
      </c>
      <c r="BC394" s="48">
        <v>44.23</v>
      </c>
      <c r="BD394" s="48">
        <v>44.5</v>
      </c>
      <c r="BE394" s="48">
        <v>44.7</v>
      </c>
      <c r="BF394" s="48">
        <v>44.83</v>
      </c>
      <c r="BG394" s="48">
        <v>44.82</v>
      </c>
      <c r="BH394" s="17"/>
      <c r="BI394" s="17"/>
      <c r="BJ394" s="17"/>
      <c r="BK394" s="17"/>
    </row>
    <row r="395" spans="1:63" hidden="1" outlineLevel="1" x14ac:dyDescent="0.25">
      <c r="AA395" s="56"/>
      <c r="AB395" s="56"/>
      <c r="BH395" s="17"/>
      <c r="BI395" s="17"/>
      <c r="BJ395" s="17"/>
      <c r="BK395" s="17"/>
    </row>
    <row r="396" spans="1:63" ht="18" hidden="1" outlineLevel="1" x14ac:dyDescent="0.25">
      <c r="A396" s="97" t="s">
        <v>149</v>
      </c>
      <c r="B396" s="51"/>
      <c r="AA396" s="56"/>
      <c r="AB396" s="56"/>
      <c r="BH396" s="17"/>
      <c r="BI396" s="17"/>
      <c r="BJ396" s="17"/>
      <c r="BK396" s="17"/>
    </row>
    <row r="397" spans="1:63" hidden="1" outlineLevel="1" x14ac:dyDescent="0.25">
      <c r="A397" s="16" t="s">
        <v>801</v>
      </c>
      <c r="AA397" s="56"/>
      <c r="AB397" s="56"/>
      <c r="BH397" s="17"/>
      <c r="BI397" s="17"/>
      <c r="BJ397" s="17"/>
      <c r="BK397" s="17"/>
    </row>
    <row r="398" spans="1:63" ht="11.25" hidden="1" outlineLevel="1" x14ac:dyDescent="0.2">
      <c r="A398" s="16" t="s">
        <v>151</v>
      </c>
      <c r="C398" s="18">
        <v>0</v>
      </c>
      <c r="D398" s="18">
        <v>0</v>
      </c>
      <c r="E398" s="18">
        <v>0</v>
      </c>
      <c r="F398" s="18">
        <v>0.71019199554070001</v>
      </c>
      <c r="G398" s="18">
        <v>0.7137538452801</v>
      </c>
      <c r="H398" s="18">
        <v>0.71866387439360002</v>
      </c>
      <c r="I398" s="18">
        <v>0.72659386293570005</v>
      </c>
      <c r="J398" s="18">
        <v>0.72521172938019995</v>
      </c>
      <c r="K398" s="18">
        <v>0.72291136681070001</v>
      </c>
      <c r="L398" s="18">
        <v>0.72519990755800001</v>
      </c>
      <c r="M398" s="18">
        <v>0.72605298659020001</v>
      </c>
      <c r="N398" s="18">
        <v>0.72794518261910002</v>
      </c>
      <c r="O398" s="18">
        <v>0.72886784879980004</v>
      </c>
      <c r="P398" s="18">
        <v>0.72881924002020004</v>
      </c>
      <c r="Q398" s="18">
        <v>0.73126308694539999</v>
      </c>
      <c r="R398" s="18">
        <v>0.72971551904880005</v>
      </c>
      <c r="S398" s="18">
        <v>0.72517883972230002</v>
      </c>
      <c r="T398" s="18">
        <f>(('FIA Only'!T341*'FIA Only'!T345)+(Sphere!C398*Sphere!C402))/(Sphere!C402+'FIA Only'!T345)</f>
        <v>0.72589539811360004</v>
      </c>
      <c r="U398" s="18">
        <f>(('FIA Only'!U341*'FIA Only'!U345)+(Sphere!D398*Sphere!D402))/(Sphere!D402+'FIA Only'!U345)</f>
        <v>0.73243214901053877</v>
      </c>
      <c r="V398" s="18">
        <f>(('FIA Only'!V341*'FIA Only'!V345)+(Sphere!E398*Sphere!E402))/(Sphere!E402+'FIA Only'!V345)</f>
        <v>0.73672193223105331</v>
      </c>
      <c r="W398" s="18">
        <f>(('FIA Only'!W341*'FIA Only'!W345)+(Sphere!F398*Sphere!F402)+('FIA on PCAS'!C398*'FIA on PCAS'!C402))/(Sphere!F402+'FIA Only'!W345+'FIA on PCAS'!C402)</f>
        <v>0.74634989172759447</v>
      </c>
      <c r="X398" s="18">
        <f>(('FIA Only'!X341*'FIA Only'!X345)+(Sphere!G398*Sphere!G402)+('FIA on PCAS'!D398*'FIA on PCAS'!D402))/(Sphere!G402+'FIA Only'!X345+'FIA on PCAS'!D402)</f>
        <v>0.75367077094702828</v>
      </c>
      <c r="Y398" s="18">
        <v>0.76474164985829995</v>
      </c>
      <c r="Z398" s="18">
        <v>0.7726331162376</v>
      </c>
      <c r="AA398" s="18">
        <v>0.75649636065259995</v>
      </c>
      <c r="AB398" s="18">
        <v>0.75056771032830005</v>
      </c>
      <c r="AC398" s="18">
        <v>0.77723949269119996</v>
      </c>
      <c r="AD398" s="18">
        <v>0.75438303571919996</v>
      </c>
      <c r="AE398" s="18">
        <v>0.78831599579919998</v>
      </c>
      <c r="AF398" s="18">
        <v>0.77090808698580005</v>
      </c>
      <c r="AG398" s="18">
        <v>0.77241985150710002</v>
      </c>
      <c r="AH398" s="18">
        <v>0.7657325680746</v>
      </c>
      <c r="AI398" s="18">
        <v>0.78377488362710002</v>
      </c>
      <c r="AJ398" s="18">
        <v>0.74636868897899999</v>
      </c>
      <c r="AK398" s="18">
        <v>0.73649871838860004</v>
      </c>
      <c r="AL398" s="18">
        <v>0.72905073284940003</v>
      </c>
      <c r="AM398" s="18">
        <v>0.72594999970149998</v>
      </c>
      <c r="AN398" s="18">
        <v>0.71609714191359997</v>
      </c>
      <c r="AO398" s="18">
        <v>0.70664665083110001</v>
      </c>
      <c r="AP398" s="18">
        <v>0.70098835980359997</v>
      </c>
      <c r="AQ398" s="18">
        <v>0.72294026311670001</v>
      </c>
      <c r="AR398" s="18">
        <v>0.69354901865569996</v>
      </c>
      <c r="AS398" s="18">
        <v>0.68836769338960002</v>
      </c>
      <c r="AT398" s="18">
        <v>0.67930084479389996</v>
      </c>
      <c r="AU398" s="18">
        <v>0.6727906447002</v>
      </c>
      <c r="AV398" s="18">
        <v>0.66856926290359997</v>
      </c>
      <c r="AW398" s="18">
        <v>0.66735342334960002</v>
      </c>
      <c r="AX398" s="18">
        <v>0.66517678764819999</v>
      </c>
      <c r="AY398" s="18">
        <v>0.66498861566790002</v>
      </c>
      <c r="AZ398" s="18">
        <v>0.66582601521179996</v>
      </c>
      <c r="BA398" s="18">
        <v>0.6624880009995</v>
      </c>
      <c r="BB398" s="18">
        <v>0.6523509863068</v>
      </c>
      <c r="BC398" s="18">
        <v>0.64615237025350003</v>
      </c>
      <c r="BD398" s="18">
        <v>0.64948588635060001</v>
      </c>
      <c r="BE398" s="18">
        <v>0.64490140769710003</v>
      </c>
      <c r="BF398" s="220">
        <v>0.63980360820990001</v>
      </c>
      <c r="BG398" s="220">
        <v>0.63769125706759999</v>
      </c>
      <c r="BH398" s="17"/>
      <c r="BI398" s="17"/>
      <c r="BJ398" s="17"/>
      <c r="BK398" s="17"/>
    </row>
    <row r="399" spans="1:63" ht="11.25" hidden="1" outlineLevel="1" x14ac:dyDescent="0.2">
      <c r="A399" s="16" t="s">
        <v>152</v>
      </c>
      <c r="C399" s="18">
        <v>0.1204348404406</v>
      </c>
      <c r="D399" s="18">
        <v>0.11835757192599999</v>
      </c>
      <c r="E399" s="18">
        <v>0.1135308190596</v>
      </c>
      <c r="F399" s="18">
        <v>0.11231998692630001</v>
      </c>
      <c r="G399" s="18">
        <v>0.1134168989479</v>
      </c>
      <c r="H399" s="18">
        <v>0.1138358020582</v>
      </c>
      <c r="I399" s="18">
        <v>0.1110472305395</v>
      </c>
      <c r="J399" s="18">
        <v>0.1133312665125</v>
      </c>
      <c r="K399" s="18">
        <v>0.1177548536217</v>
      </c>
      <c r="L399" s="18">
        <v>0.1209006368601</v>
      </c>
      <c r="M399" s="18">
        <v>0.1260252071437</v>
      </c>
      <c r="N399" s="18">
        <v>0.12904943234319999</v>
      </c>
      <c r="O399" s="18">
        <v>0.1335363903931</v>
      </c>
      <c r="P399" s="18">
        <v>0.1390703315729</v>
      </c>
      <c r="Q399" s="18">
        <v>0.14100372904790001</v>
      </c>
      <c r="R399" s="18">
        <v>0.1492262233984</v>
      </c>
      <c r="S399" s="18">
        <v>0.16118199512699999</v>
      </c>
      <c r="T399" s="18">
        <f>(('FIA Only'!T342*'FIA Only'!T369)+(Sphere!C399*Sphere!C426))/(Sphere!C403+'FIA Only'!T369)</f>
        <v>0.16446695466239999</v>
      </c>
      <c r="U399" s="18">
        <f>(('FIA Only'!U342*'FIA Only'!U369)+(Sphere!D399*Sphere!D426))/(Sphere!D403+'FIA Only'!U369)</f>
        <v>0.16218031854286596</v>
      </c>
      <c r="V399" s="18">
        <f>(('FIA Only'!V342*'FIA Only'!V369)+(Sphere!E399*Sphere!E426))/(Sphere!E403+'FIA Only'!V369)</f>
        <v>0.15558037984536613</v>
      </c>
      <c r="W399" s="18">
        <f>(('FIA Only'!W342*'FIA Only'!W369)+(Sphere!F399*Sphere!F426)+('FIA on PCAS'!C399*'FIA on PCAS'!C426))/(Sphere!F426+'FIA Only'!W369+'FIA on PCAS'!C426)</f>
        <v>0.14538745480606738</v>
      </c>
      <c r="X399" s="18">
        <f>(('FIA Only'!X342*'FIA Only'!X369)+(Sphere!G399*Sphere!G426)+('FIA on PCAS'!D399*'FIA on PCAS'!D426))/(Sphere!G426+'FIA Only'!X369+'FIA on PCAS'!D426)</f>
        <v>0.15335639439889329</v>
      </c>
      <c r="Y399" s="18">
        <v>0.12317445790379999</v>
      </c>
      <c r="Z399" s="18">
        <v>0.1117674779271</v>
      </c>
      <c r="AA399" s="18">
        <v>0.12903057524870001</v>
      </c>
      <c r="AB399" s="18">
        <v>0.13765850116209999</v>
      </c>
      <c r="AC399" s="18">
        <v>0.1026392963044</v>
      </c>
      <c r="AD399" s="18">
        <v>0.13216867464259999</v>
      </c>
      <c r="AE399" s="18">
        <v>9.2242393989030003E-2</v>
      </c>
      <c r="AF399" s="18">
        <v>0.1222321490512</v>
      </c>
      <c r="AG399" s="18">
        <v>0.121891653089</v>
      </c>
      <c r="AH399" s="18">
        <v>0.1299206102215</v>
      </c>
      <c r="AI399" s="18">
        <v>0.10518955118620001</v>
      </c>
      <c r="AJ399" s="18">
        <v>0.15497511875219999</v>
      </c>
      <c r="AK399" s="18">
        <v>0.16944938987040001</v>
      </c>
      <c r="AL399" s="18">
        <v>0.1794382274212</v>
      </c>
      <c r="AM399" s="18">
        <v>0.18669054017889999</v>
      </c>
      <c r="AN399" s="18">
        <v>0.20074881041879999</v>
      </c>
      <c r="AO399" s="18">
        <v>0.21426428809190001</v>
      </c>
      <c r="AP399" s="18">
        <v>0.22312465360299999</v>
      </c>
      <c r="AQ399" s="18">
        <v>0.19381691742339999</v>
      </c>
      <c r="AR399" s="18">
        <v>0.2362329042946</v>
      </c>
      <c r="AS399" s="18">
        <v>0.2405635733259</v>
      </c>
      <c r="AT399" s="18">
        <v>0.24781502291589999</v>
      </c>
      <c r="AU399" s="18">
        <v>0.253993181332</v>
      </c>
      <c r="AV399" s="18">
        <v>0.25874247417450003</v>
      </c>
      <c r="AW399" s="18">
        <v>0.26229823142269998</v>
      </c>
      <c r="AX399" s="18">
        <v>0.26600087561129998</v>
      </c>
      <c r="AY399" s="18">
        <v>0.2675725436693</v>
      </c>
      <c r="AZ399" s="18">
        <v>0.26899612279570001</v>
      </c>
      <c r="BA399" s="18">
        <v>0.27394815366480002</v>
      </c>
      <c r="BB399" s="18">
        <v>0.28602521538890002</v>
      </c>
      <c r="BC399" s="18">
        <v>0.29441460934079999</v>
      </c>
      <c r="BD399" s="18">
        <v>0.29429540989469999</v>
      </c>
      <c r="BE399" s="18">
        <v>0.29985385568090001</v>
      </c>
      <c r="BF399" s="220">
        <v>0.305618917155</v>
      </c>
      <c r="BG399" s="220">
        <v>0.30717264152919999</v>
      </c>
      <c r="BH399" s="17"/>
      <c r="BI399" s="17"/>
      <c r="BJ399" s="17"/>
      <c r="BK399" s="17"/>
    </row>
    <row r="400" spans="1:63" ht="11.25" hidden="1" outlineLevel="1" x14ac:dyDescent="0.2">
      <c r="A400" s="16" t="s">
        <v>153</v>
      </c>
      <c r="C400" s="18">
        <v>-0.1204348404406</v>
      </c>
      <c r="D400" s="18">
        <v>-0.11835757192599999</v>
      </c>
      <c r="E400" s="18">
        <v>-0.1135308190596</v>
      </c>
      <c r="F400" s="18">
        <v>0.177488017533</v>
      </c>
      <c r="G400" s="18">
        <v>0.1728292557719</v>
      </c>
      <c r="H400" s="18">
        <v>0.16750032354819999</v>
      </c>
      <c r="I400" s="18">
        <v>0.16235890652480001</v>
      </c>
      <c r="J400" s="18">
        <v>0.16145700410739999</v>
      </c>
      <c r="K400" s="18">
        <v>0.1593337795676</v>
      </c>
      <c r="L400" s="18">
        <v>0.15389945558179999</v>
      </c>
      <c r="M400" s="18">
        <v>0.14792180626609999</v>
      </c>
      <c r="N400" s="18">
        <v>0.14300538503769999</v>
      </c>
      <c r="O400" s="18">
        <v>0.13759576080710001</v>
      </c>
      <c r="P400" s="18">
        <v>0.13211042840689999</v>
      </c>
      <c r="Q400" s="18">
        <v>0.1277331840067</v>
      </c>
      <c r="R400" s="18">
        <v>0.1210582575528</v>
      </c>
      <c r="S400" s="18">
        <v>0.11363916515060001</v>
      </c>
      <c r="T400" s="18">
        <f>(('FIA Only'!T343*'FIA Only'!T353)+(Sphere!C400*Sphere!C410))/(Sphere!C410+'FIA Only'!T353)</f>
        <v>0.109637647224</v>
      </c>
      <c r="U400" s="18">
        <f>(('FIA Only'!U343*'FIA Only'!U353)+(Sphere!D400*Sphere!D410))/(Sphere!D410+'FIA Only'!U353)</f>
        <v>0.10540076632783359</v>
      </c>
      <c r="V400" s="18">
        <f>(('FIA Only'!V343*'FIA Only'!V353)+(Sphere!E400*Sphere!E410))/(Sphere!E410+'FIA Only'!V353)</f>
        <v>0.10831351118049287</v>
      </c>
      <c r="W400" s="18">
        <f>(('FIA Only'!W343*'FIA Only'!W353)+(Sphere!F400*Sphere!F410)+('FIA on PCAS'!C400*'FIA on PCAS'!C410))/(Sphere!F410+'FIA Only'!W353+'FIA on PCAS'!C410)</f>
        <v>0.1130913207847591</v>
      </c>
      <c r="X400" s="18">
        <f>(('FIA Only'!X343*'FIA Only'!X353)+(Sphere!G400*Sphere!G410)+('FIA on PCAS'!D400*'FIA on PCAS'!D410))/(Sphere!G410+'FIA Only'!X353+'FIA on PCAS'!D410)</f>
        <v>0.1134659478598242</v>
      </c>
      <c r="Y400" s="18">
        <v>0.112083892238</v>
      </c>
      <c r="Z400" s="18">
        <v>0.1155994058353</v>
      </c>
      <c r="AA400" s="18">
        <v>0.1144730640988</v>
      </c>
      <c r="AB400" s="18">
        <v>0.1117718623396</v>
      </c>
      <c r="AC400" s="18">
        <v>0.1201212110044</v>
      </c>
      <c r="AD400" s="18">
        <v>0.1134482896383</v>
      </c>
      <c r="AE400" s="18">
        <v>0.1194416102118</v>
      </c>
      <c r="AF400" s="18">
        <v>0.106859763963</v>
      </c>
      <c r="AG400" s="18">
        <v>0.1056884954039</v>
      </c>
      <c r="AH400" s="18">
        <v>0.10433169359400001</v>
      </c>
      <c r="AI400" s="18">
        <v>0.110940052058</v>
      </c>
      <c r="AJ400" s="18">
        <v>9.8498884978429999E-2</v>
      </c>
      <c r="AK400" s="18">
        <v>9.3805729347179997E-2</v>
      </c>
      <c r="AL400" s="18">
        <v>9.1271987589380002E-2</v>
      </c>
      <c r="AM400" s="18">
        <v>8.7084278458019998E-2</v>
      </c>
      <c r="AN400" s="18">
        <v>8.2922124772219996E-2</v>
      </c>
      <c r="AO400" s="18">
        <v>7.8793149200750007E-2</v>
      </c>
      <c r="AP400" s="18">
        <v>7.5472122547120005E-2</v>
      </c>
      <c r="AQ400" s="18">
        <v>8.2747584447289996E-2</v>
      </c>
      <c r="AR400" s="18">
        <v>6.9747232267659998E-2</v>
      </c>
      <c r="AS400" s="18">
        <v>7.0577278249429998E-2</v>
      </c>
      <c r="AT400" s="18">
        <v>7.2350310407850005E-2</v>
      </c>
      <c r="AU400" s="18">
        <v>7.2583866007219999E-2</v>
      </c>
      <c r="AV400" s="18">
        <v>7.200316296032E-2</v>
      </c>
      <c r="AW400" s="18">
        <v>6.957884617698E-2</v>
      </c>
      <c r="AX400" s="18">
        <v>6.8059094794300001E-2</v>
      </c>
      <c r="AY400" s="18">
        <v>6.6572593626039997E-2</v>
      </c>
      <c r="AZ400" s="18">
        <v>6.4259413289230002E-2</v>
      </c>
      <c r="BA400" s="18">
        <v>6.2847438714590004E-2</v>
      </c>
      <c r="BB400" s="18">
        <v>6.0921327114180003E-2</v>
      </c>
      <c r="BC400" s="18">
        <v>5.8609242612659998E-2</v>
      </c>
      <c r="BD400" s="18">
        <v>5.621870375469E-2</v>
      </c>
      <c r="BE400" s="18">
        <v>5.524473662196E-2</v>
      </c>
      <c r="BF400" s="220">
        <v>5.4577474635059998E-2</v>
      </c>
      <c r="BG400" s="220">
        <v>5.5136101403239997E-2</v>
      </c>
      <c r="BH400" s="17"/>
      <c r="BI400" s="17"/>
      <c r="BJ400" s="17"/>
      <c r="BK400" s="17"/>
    </row>
    <row r="401" spans="1:63" hidden="1" outlineLevel="1" x14ac:dyDescent="0.25">
      <c r="A401" s="49" t="s">
        <v>154</v>
      </c>
      <c r="B401" s="50"/>
      <c r="AA401" s="56"/>
      <c r="AB401" s="56"/>
      <c r="AN401" s="54"/>
      <c r="AO401" s="54"/>
      <c r="AP401" s="54"/>
      <c r="AQ401" s="54"/>
      <c r="BH401" s="17"/>
      <c r="BI401" s="17"/>
      <c r="BJ401" s="17"/>
      <c r="BK401" s="17"/>
    </row>
    <row r="402" spans="1:63" s="19" customFormat="1" ht="12.75" hidden="1" outlineLevel="1" x14ac:dyDescent="0.2">
      <c r="A402" s="116" t="s">
        <v>155</v>
      </c>
      <c r="B402" s="58"/>
      <c r="C402" s="19" t="s">
        <v>1</v>
      </c>
      <c r="D402" s="19" t="s">
        <v>1</v>
      </c>
      <c r="E402" s="19" t="s">
        <v>1</v>
      </c>
      <c r="F402" s="19">
        <v>133680831.51000001</v>
      </c>
      <c r="G402" s="19">
        <v>133753262.27</v>
      </c>
      <c r="H402" s="19">
        <v>135251056.88999999</v>
      </c>
      <c r="I402" s="19">
        <v>139189403.22</v>
      </c>
      <c r="J402" s="19">
        <v>137199447.19</v>
      </c>
      <c r="K402" s="19">
        <v>133980899.87</v>
      </c>
      <c r="L402" s="19">
        <v>133697421.81</v>
      </c>
      <c r="M402" s="19">
        <v>134158237.68000001</v>
      </c>
      <c r="N402" s="19">
        <v>136332710.16</v>
      </c>
      <c r="O402" s="19">
        <v>137393397.03999999</v>
      </c>
      <c r="P402" s="19">
        <v>138640601.25999999</v>
      </c>
      <c r="Q402" s="19">
        <v>141502239.93000001</v>
      </c>
      <c r="R402" s="19">
        <v>141829029.16999999</v>
      </c>
      <c r="S402" s="19">
        <v>143159642.66999999</v>
      </c>
      <c r="T402" s="19">
        <v>0</v>
      </c>
      <c r="U402" s="19">
        <f>'FIA Only'!U345+Sphere!D402</f>
        <v>153836888.93000001</v>
      </c>
      <c r="V402" s="19">
        <f>'FIA Only'!V345+Sphere!E402</f>
        <v>154505978.08000001</v>
      </c>
      <c r="W402" s="19">
        <f>'FIA Only'!W345+Sphere!F402+'FIA on PCAS'!C402</f>
        <v>156971228.89999998</v>
      </c>
      <c r="X402" s="19">
        <f>'FIA Only'!X345+Sphere!G402+'FIA on PCAS'!D402</f>
        <v>151556953.41999999</v>
      </c>
      <c r="Y402" s="19">
        <v>149137721.90000001</v>
      </c>
      <c r="Z402" s="19">
        <v>149201918.91999999</v>
      </c>
      <c r="AA402" s="19">
        <v>150221407.28</v>
      </c>
      <c r="AB402" s="19">
        <v>153536353.13999999</v>
      </c>
      <c r="AC402" s="19">
        <v>149334203.30000001</v>
      </c>
      <c r="AD402" s="19">
        <v>154375659.33000001</v>
      </c>
      <c r="AE402" s="19">
        <v>147719067.31999999</v>
      </c>
      <c r="AF402" s="19">
        <v>163799823.56999999</v>
      </c>
      <c r="AG402" s="19">
        <v>162079558.84</v>
      </c>
      <c r="AH402" s="19">
        <v>158602521.68000001</v>
      </c>
      <c r="AI402" s="19">
        <v>141231055.13</v>
      </c>
      <c r="AJ402" s="19">
        <v>159254027.88</v>
      </c>
      <c r="AK402" s="19">
        <v>165288003.31</v>
      </c>
      <c r="AL402" s="19">
        <v>164740449.19</v>
      </c>
      <c r="AM402" s="19">
        <v>168077333</v>
      </c>
      <c r="AN402" s="19">
        <v>169897514.03999999</v>
      </c>
      <c r="AO402" s="19">
        <v>171010702.44999999</v>
      </c>
      <c r="AP402" s="19">
        <v>172589794.72</v>
      </c>
      <c r="AQ402" s="19">
        <v>139532426.06</v>
      </c>
      <c r="AR402" s="19">
        <v>178393039.44999999</v>
      </c>
      <c r="AS402" s="19">
        <v>175614411.06999999</v>
      </c>
      <c r="AT402" s="19">
        <v>173046101.66</v>
      </c>
      <c r="AU402" s="19">
        <v>171659300.28999999</v>
      </c>
      <c r="AV402" s="19">
        <v>171998814.71000001</v>
      </c>
      <c r="AW402" s="19">
        <v>174402986.72</v>
      </c>
      <c r="AX402" s="19">
        <v>176355563.43000001</v>
      </c>
      <c r="AY402" s="19">
        <v>178001958.56999999</v>
      </c>
      <c r="AZ402" s="19">
        <v>180598701.65000001</v>
      </c>
      <c r="BA402" s="19">
        <v>182223039.40000001</v>
      </c>
      <c r="BB402" s="19">
        <v>183209519.83000001</v>
      </c>
      <c r="BC402" s="19">
        <v>184921963.97999999</v>
      </c>
      <c r="BD402" s="19">
        <v>191883783.84999999</v>
      </c>
      <c r="BE402" s="19">
        <v>190051794.84</v>
      </c>
      <c r="BF402" s="224">
        <v>186590326.33000001</v>
      </c>
      <c r="BG402" s="224">
        <v>184615646.52000001</v>
      </c>
      <c r="BH402" s="17"/>
      <c r="BI402" s="17"/>
      <c r="BJ402" s="17"/>
      <c r="BK402" s="17"/>
    </row>
    <row r="403" spans="1:63" ht="11.25" hidden="1" outlineLevel="1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7.7219044072359994E-2</v>
      </c>
      <c r="G403" s="18">
        <v>7.7722249861950005E-2</v>
      </c>
      <c r="H403" s="18">
        <v>7.8825921476320004E-2</v>
      </c>
      <c r="I403" s="18">
        <v>7.9087068665709997E-2</v>
      </c>
      <c r="J403" s="18">
        <v>7.8829393860620003E-2</v>
      </c>
      <c r="K403" s="18">
        <v>7.8091815550959995E-2</v>
      </c>
      <c r="L403" s="18">
        <v>7.7592609412790003E-2</v>
      </c>
      <c r="M403" s="18">
        <v>7.7047627777100003E-2</v>
      </c>
      <c r="N403" s="18">
        <v>7.5834456880279996E-2</v>
      </c>
      <c r="O403" s="18">
        <v>7.6109608287479993E-2</v>
      </c>
      <c r="P403" s="18">
        <v>7.4933099507529993E-2</v>
      </c>
      <c r="Q403" s="18">
        <v>7.3916676267269998E-2</v>
      </c>
      <c r="R403" s="18">
        <v>7.2929628514920006E-2</v>
      </c>
      <c r="S403" s="18">
        <v>7.2425265644869993E-2</v>
      </c>
      <c r="T403" s="18">
        <v>0</v>
      </c>
      <c r="U403" s="18">
        <v>0</v>
      </c>
      <c r="V403" s="18">
        <v>0</v>
      </c>
      <c r="W403" s="18">
        <v>1.34051638831E-3</v>
      </c>
      <c r="X403" s="18">
        <v>1.261102103655E-3</v>
      </c>
      <c r="Y403" s="18">
        <v>6.6748755248430006E-2</v>
      </c>
      <c r="Z403" s="18">
        <v>6.7253982524349998E-2</v>
      </c>
      <c r="AA403" s="18">
        <v>6.5387240683459996E-2</v>
      </c>
      <c r="AB403" s="18">
        <v>6.4000199971700006E-2</v>
      </c>
      <c r="AC403" s="18">
        <v>6.5347637438030001E-2</v>
      </c>
      <c r="AD403" s="18">
        <v>6.1761189647940001E-2</v>
      </c>
      <c r="AE403" s="18">
        <v>6.4761466644899998E-2</v>
      </c>
      <c r="AF403" s="18">
        <v>5.9476020554429999E-2</v>
      </c>
      <c r="AG403" s="18">
        <v>5.8151243874260003E-2</v>
      </c>
      <c r="AH403" s="18">
        <v>5.8051449482960003E-2</v>
      </c>
      <c r="AI403" s="18">
        <v>6.3011950037410003E-2</v>
      </c>
      <c r="AJ403" s="18">
        <v>5.6791781629179999E-2</v>
      </c>
      <c r="AK403" s="18">
        <v>5.5809244487420001E-2</v>
      </c>
      <c r="AL403" s="18">
        <v>5.537303902112E-2</v>
      </c>
      <c r="AM403" s="18">
        <v>5.3913708863320003E-2</v>
      </c>
      <c r="AN403" s="18">
        <v>6.0109683524840002E-2</v>
      </c>
      <c r="AO403" s="18">
        <v>5.226726517152E-2</v>
      </c>
      <c r="AP403" s="18">
        <v>5.0956041844730002E-2</v>
      </c>
      <c r="AQ403" s="18">
        <v>5.8196386396620003E-2</v>
      </c>
      <c r="AR403" s="18">
        <v>4.9490204867800001E-2</v>
      </c>
      <c r="AS403" s="18">
        <v>4.8855648120940003E-2</v>
      </c>
      <c r="AT403" s="18">
        <v>4.8835747028659997E-2</v>
      </c>
      <c r="AU403" s="18">
        <v>4.7825465076870001E-2</v>
      </c>
      <c r="AV403" s="18">
        <v>4.7378729278700002E-2</v>
      </c>
      <c r="AW403" s="18">
        <v>4.6109796000780003E-2</v>
      </c>
      <c r="AX403" s="18">
        <v>4.5725052119599999E-2</v>
      </c>
      <c r="AY403" s="18">
        <v>4.4902481297870001E-2</v>
      </c>
      <c r="AZ403" s="18">
        <v>4.3904939617329997E-2</v>
      </c>
      <c r="BA403" s="18">
        <v>4.3746503661740002E-2</v>
      </c>
      <c r="BB403" s="18">
        <v>4.339628929225E-2</v>
      </c>
      <c r="BC403" s="18">
        <v>4.2365379115589998E-2</v>
      </c>
      <c r="BD403" s="18">
        <v>4.1639429163609999E-2</v>
      </c>
      <c r="BE403" s="18">
        <v>0</v>
      </c>
      <c r="BF403" s="220">
        <v>0</v>
      </c>
      <c r="BG403" s="220">
        <v>0</v>
      </c>
      <c r="BH403" s="17"/>
      <c r="BI403" s="17"/>
      <c r="BJ403" s="17"/>
      <c r="BK403" s="17"/>
    </row>
    <row r="404" spans="1:63" ht="11.25" hidden="1" outlineLevel="1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0.24319998359350001</v>
      </c>
      <c r="G404" s="18">
        <v>0.24566984073760001</v>
      </c>
      <c r="H404" s="18">
        <v>0.24773941254490001</v>
      </c>
      <c r="I404" s="18">
        <v>0.24982551053140001</v>
      </c>
      <c r="J404" s="18">
        <v>0.24783385696089999</v>
      </c>
      <c r="K404" s="18">
        <v>0.24646919062370001</v>
      </c>
      <c r="L404" s="18">
        <v>0.2469012792701</v>
      </c>
      <c r="M404" s="18">
        <v>0.24475067262229999</v>
      </c>
      <c r="N404" s="18">
        <v>0.2437755749959</v>
      </c>
      <c r="O404" s="18">
        <v>0.24115135671589999</v>
      </c>
      <c r="P404" s="18">
        <v>0.2393905813187</v>
      </c>
      <c r="Q404" s="18">
        <v>0.23816125721170001</v>
      </c>
      <c r="R404" s="18">
        <v>0.2357651176609</v>
      </c>
      <c r="S404" s="18">
        <v>0.23293427119589999</v>
      </c>
      <c r="T404" s="18">
        <v>0</v>
      </c>
      <c r="U404" s="18">
        <v>0</v>
      </c>
      <c r="V404" s="18">
        <v>0</v>
      </c>
      <c r="W404" s="18">
        <v>0.26212979026810002</v>
      </c>
      <c r="X404" s="18">
        <v>0.23471465422769999</v>
      </c>
      <c r="Y404" s="18">
        <v>0.21689943538270001</v>
      </c>
      <c r="Z404" s="18">
        <v>0.21423865060860001</v>
      </c>
      <c r="AA404" s="18">
        <v>0.21057578124429999</v>
      </c>
      <c r="AB404" s="18">
        <v>0.20514763050740001</v>
      </c>
      <c r="AC404" s="18">
        <v>0.20945934317689999</v>
      </c>
      <c r="AD404" s="18">
        <v>0.19936357883319999</v>
      </c>
      <c r="AE404" s="18">
        <v>0.2075778598853</v>
      </c>
      <c r="AF404" s="18">
        <v>0.19302042852340001</v>
      </c>
      <c r="AG404" s="18">
        <v>0.18949707363580001</v>
      </c>
      <c r="AH404" s="18">
        <v>0.18978594713210001</v>
      </c>
      <c r="AI404" s="18">
        <v>0.20270805143189999</v>
      </c>
      <c r="AJ404" s="18">
        <v>0.18256217388990001</v>
      </c>
      <c r="AK404" s="18">
        <v>0.17770529789619999</v>
      </c>
      <c r="AL404" s="18">
        <v>0.17582371006200001</v>
      </c>
      <c r="AM404" s="18">
        <v>0.1737152603996</v>
      </c>
      <c r="AN404" s="18">
        <v>0.19534291023309999</v>
      </c>
      <c r="AO404" s="18">
        <v>0.16736658770410001</v>
      </c>
      <c r="AP404" s="18">
        <v>0.16681322671730001</v>
      </c>
      <c r="AQ404" s="18">
        <v>0.19203884080969999</v>
      </c>
      <c r="AR404" s="18">
        <v>0.16376114427149999</v>
      </c>
      <c r="AS404" s="18">
        <v>0.16181654018659999</v>
      </c>
      <c r="AT404" s="18">
        <v>0.1605117925242</v>
      </c>
      <c r="AU404" s="18">
        <v>0.15902691153250001</v>
      </c>
      <c r="AV404" s="18">
        <v>0.15736650803460001</v>
      </c>
      <c r="AW404" s="18">
        <v>0.15499229468090001</v>
      </c>
      <c r="AX404" s="18">
        <v>0.15393360195309999</v>
      </c>
      <c r="AY404" s="18">
        <v>0.1525361414976</v>
      </c>
      <c r="AZ404" s="18">
        <v>0.15026020456450001</v>
      </c>
      <c r="BA404" s="18">
        <v>0.14881086996740001</v>
      </c>
      <c r="BB404" s="18">
        <v>0.14540413885869999</v>
      </c>
      <c r="BC404" s="18">
        <v>0.14269434432719999</v>
      </c>
      <c r="BD404" s="18">
        <v>0.1402584584171</v>
      </c>
      <c r="BE404" s="18">
        <v>4.1338972626000003E-2</v>
      </c>
      <c r="BF404" s="220">
        <v>4.128178945634E-2</v>
      </c>
      <c r="BG404" s="220">
        <v>4.0807782388390001E-2</v>
      </c>
      <c r="BH404" s="17"/>
      <c r="BI404" s="17"/>
      <c r="BJ404" s="17"/>
      <c r="BK404" s="17"/>
    </row>
    <row r="405" spans="1:63" ht="11.25" hidden="1" outlineLevel="1" x14ac:dyDescent="0.2">
      <c r="A405" s="16" t="s">
        <v>158</v>
      </c>
      <c r="C405" s="18">
        <v>0</v>
      </c>
      <c r="D405" s="18">
        <v>0</v>
      </c>
      <c r="E405" s="18">
        <v>0</v>
      </c>
      <c r="F405" s="18">
        <v>8.8827998418839996E-2</v>
      </c>
      <c r="G405" s="18">
        <v>8.7848093875129998E-2</v>
      </c>
      <c r="H405" s="18">
        <v>8.6469984700459995E-2</v>
      </c>
      <c r="I405" s="18">
        <v>8.5557619290729997E-2</v>
      </c>
      <c r="J405" s="18">
        <v>8.5548691561020004E-2</v>
      </c>
      <c r="K405" s="18">
        <v>8.4946105460129998E-2</v>
      </c>
      <c r="L405" s="18">
        <v>8.456716080934E-2</v>
      </c>
      <c r="M405" s="18">
        <v>8.3272731836619998E-2</v>
      </c>
      <c r="N405" s="18">
        <v>8.2885362557070005E-2</v>
      </c>
      <c r="O405" s="18">
        <v>8.2611582103150005E-2</v>
      </c>
      <c r="P405" s="18">
        <v>8.0977400184129994E-2</v>
      </c>
      <c r="Q405" s="18">
        <v>8.0316319625910002E-2</v>
      </c>
      <c r="R405" s="18">
        <v>7.9868741796309997E-2</v>
      </c>
      <c r="S405" s="18">
        <v>7.9076026657140003E-2</v>
      </c>
      <c r="T405" s="18">
        <v>0</v>
      </c>
      <c r="U405" s="18">
        <v>5.714306826387E-2</v>
      </c>
      <c r="V405" s="18">
        <v>9.9487841077469996E-2</v>
      </c>
      <c r="W405" s="18">
        <v>1.427123748985E-2</v>
      </c>
      <c r="X405" s="18">
        <v>1.912944554696E-2</v>
      </c>
      <c r="Y405" s="18">
        <v>7.6596300240860005E-2</v>
      </c>
      <c r="Z405" s="18">
        <v>7.6369209215959993E-2</v>
      </c>
      <c r="AA405" s="18">
        <v>7.6392053476269997E-2</v>
      </c>
      <c r="AB405" s="18">
        <v>8.719897910629E-2</v>
      </c>
      <c r="AC405" s="18">
        <v>8.8401881412020003E-2</v>
      </c>
      <c r="AD405" s="18">
        <v>9.1005596289089996E-2</v>
      </c>
      <c r="AE405" s="18">
        <v>8.9733387206639995E-2</v>
      </c>
      <c r="AF405" s="18">
        <v>9.2970993398230006E-2</v>
      </c>
      <c r="AG405" s="18">
        <v>9.4642866305280002E-2</v>
      </c>
      <c r="AH405" s="18">
        <v>9.6008906608430006E-2</v>
      </c>
      <c r="AI405" s="18">
        <v>9.1179540272709997E-2</v>
      </c>
      <c r="AJ405" s="18">
        <v>9.4150935304919997E-2</v>
      </c>
      <c r="AK405" s="18">
        <v>9.3886163867790001E-2</v>
      </c>
      <c r="AL405" s="18">
        <v>9.2977670045769997E-2</v>
      </c>
      <c r="AM405" s="18">
        <v>9.1827653293350006E-2</v>
      </c>
      <c r="AN405" s="18">
        <v>8.8399260957909995E-2</v>
      </c>
      <c r="AO405" s="18">
        <v>9.1826207657280001E-2</v>
      </c>
      <c r="AP405" s="18">
        <v>9.0836619881990002E-2</v>
      </c>
      <c r="AQ405" s="18">
        <v>8.7907643490429996E-2</v>
      </c>
      <c r="AR405" s="18">
        <v>8.986591767523E-2</v>
      </c>
      <c r="AS405" s="18">
        <v>8.9974084842630003E-2</v>
      </c>
      <c r="AT405" s="18">
        <v>8.9216812881299998E-2</v>
      </c>
      <c r="AU405" s="18">
        <v>8.8616453641260001E-2</v>
      </c>
      <c r="AV405" s="18">
        <v>8.805338323827E-2</v>
      </c>
      <c r="AW405" s="18">
        <v>8.6816486715330002E-2</v>
      </c>
      <c r="AX405" s="18">
        <v>8.5634227041380004E-2</v>
      </c>
      <c r="AY405" s="18">
        <v>8.4977319312660005E-2</v>
      </c>
      <c r="AZ405" s="18">
        <v>8.4199568079179998E-2</v>
      </c>
      <c r="BA405" s="18">
        <v>8.3831042469030004E-2</v>
      </c>
      <c r="BB405" s="18">
        <v>8.2609948266070002E-2</v>
      </c>
      <c r="BC405" s="18">
        <v>8.1646064874839996E-2</v>
      </c>
      <c r="BD405" s="18">
        <v>8.019261170743E-2</v>
      </c>
      <c r="BE405" s="18">
        <v>0.1865685373023</v>
      </c>
      <c r="BF405" s="220">
        <v>0.18528675161409999</v>
      </c>
      <c r="BG405" s="220">
        <v>0.18341875160230001</v>
      </c>
      <c r="BH405" s="17"/>
      <c r="BI405" s="17"/>
      <c r="BJ405" s="17"/>
      <c r="BK405" s="17"/>
    </row>
    <row r="406" spans="1:63" ht="11.25" hidden="1" outlineLevel="1" x14ac:dyDescent="0.2">
      <c r="A406" s="16" t="s">
        <v>159</v>
      </c>
      <c r="C406" s="18">
        <v>0</v>
      </c>
      <c r="D406" s="18">
        <v>0</v>
      </c>
      <c r="E406" s="18">
        <v>0</v>
      </c>
      <c r="F406" s="18">
        <v>0.22835382870670001</v>
      </c>
      <c r="G406" s="18">
        <v>0.2276918310861</v>
      </c>
      <c r="H406" s="18">
        <v>0.22767192573619999</v>
      </c>
      <c r="I406" s="18">
        <v>0.22830647682120001</v>
      </c>
      <c r="J406" s="18">
        <v>0.22781784774040001</v>
      </c>
      <c r="K406" s="18">
        <v>0.22689539874340001</v>
      </c>
      <c r="L406" s="18">
        <v>0.22789289537160001</v>
      </c>
      <c r="M406" s="18">
        <v>0.23063785746650001</v>
      </c>
      <c r="N406" s="18">
        <v>0.2317168662819</v>
      </c>
      <c r="O406" s="18">
        <v>0.2318259239978</v>
      </c>
      <c r="P406" s="18">
        <v>0.2325279710057</v>
      </c>
      <c r="Q406" s="18">
        <v>0.23339638147309999</v>
      </c>
      <c r="R406" s="18">
        <v>0.23285713780369999</v>
      </c>
      <c r="S406" s="18">
        <v>0.2324882464028</v>
      </c>
      <c r="T406" s="18">
        <v>0</v>
      </c>
      <c r="U406" s="18">
        <v>1.2906882967180001E-2</v>
      </c>
      <c r="V406" s="18">
        <v>2.5963084061850002E-2</v>
      </c>
      <c r="W406" s="18">
        <v>0.28339298600110002</v>
      </c>
      <c r="X406" s="18">
        <v>0.2767226456886</v>
      </c>
      <c r="Y406" s="18">
        <v>0.23004258562300001</v>
      </c>
      <c r="Z406" s="18">
        <v>0.22882071753540001</v>
      </c>
      <c r="AA406" s="18">
        <v>0.22783340947239999</v>
      </c>
      <c r="AB406" s="18">
        <v>0.22165443554379999</v>
      </c>
      <c r="AC406" s="18">
        <v>0.2195889844909</v>
      </c>
      <c r="AD406" s="18">
        <v>0.22262916974290001</v>
      </c>
      <c r="AE406" s="18">
        <v>0.22261641338099999</v>
      </c>
      <c r="AF406" s="18">
        <v>0.2318820776419</v>
      </c>
      <c r="AG406" s="18">
        <v>0.23011000039099999</v>
      </c>
      <c r="AH406" s="18">
        <v>0.22652513150869999</v>
      </c>
      <c r="AI406" s="18">
        <v>0.2244081097166</v>
      </c>
      <c r="AJ406" s="18">
        <v>0.22769542229110001</v>
      </c>
      <c r="AK406" s="18">
        <v>0.2255232113956</v>
      </c>
      <c r="AL406" s="18">
        <v>0.2239692430272</v>
      </c>
      <c r="AM406" s="18">
        <v>0.22182915048890001</v>
      </c>
      <c r="AN406" s="18">
        <v>0.21589242216999999</v>
      </c>
      <c r="AO406" s="18">
        <v>0.21859510675159999</v>
      </c>
      <c r="AP406" s="18">
        <v>0.21552694939309999</v>
      </c>
      <c r="AQ406" s="18">
        <v>0.21172122532750001</v>
      </c>
      <c r="AR406" s="18">
        <v>0.21461971861199999</v>
      </c>
      <c r="AS406" s="18">
        <v>0.21293321815550001</v>
      </c>
      <c r="AT406" s="18">
        <v>0.2110272214217</v>
      </c>
      <c r="AU406" s="18">
        <v>0.2093990149328</v>
      </c>
      <c r="AV406" s="18">
        <v>0.2101466022987</v>
      </c>
      <c r="AW406" s="18">
        <v>0.20921640745280001</v>
      </c>
      <c r="AX406" s="18">
        <v>0.20786492442189999</v>
      </c>
      <c r="AY406" s="18">
        <v>0.20753060118710001</v>
      </c>
      <c r="AZ406" s="18">
        <v>0.20687775617900001</v>
      </c>
      <c r="BA406" s="18">
        <v>0.2061717365878</v>
      </c>
      <c r="BB406" s="18">
        <v>0.2058737256923</v>
      </c>
      <c r="BC406" s="18">
        <v>0.20623590985420001</v>
      </c>
      <c r="BD406" s="18">
        <v>0.20658059280400001</v>
      </c>
      <c r="BE406" s="18">
        <v>0.1472918419259</v>
      </c>
      <c r="BF406" s="220">
        <v>0.14718404345819999</v>
      </c>
      <c r="BG406" s="220">
        <v>0.14745832711869999</v>
      </c>
      <c r="BH406" s="17"/>
      <c r="BI406" s="17"/>
      <c r="BJ406" s="17"/>
      <c r="BK406" s="17"/>
    </row>
    <row r="407" spans="1:63" ht="11.25" hidden="1" outlineLevel="1" x14ac:dyDescent="0.2">
      <c r="A407" s="16" t="s">
        <v>160</v>
      </c>
      <c r="C407" s="18">
        <v>0</v>
      </c>
      <c r="D407" s="18">
        <v>0</v>
      </c>
      <c r="E407" s="18">
        <v>0</v>
      </c>
      <c r="F407" s="18">
        <v>0.14720004078169999</v>
      </c>
      <c r="G407" s="18">
        <v>0.14836149169910001</v>
      </c>
      <c r="H407" s="18">
        <v>0.14851676025230001</v>
      </c>
      <c r="I407" s="18">
        <v>0.1489085900256</v>
      </c>
      <c r="J407" s="18">
        <v>0.14981542856749999</v>
      </c>
      <c r="K407" s="18">
        <v>0.15119650002089999</v>
      </c>
      <c r="L407" s="18">
        <v>0.1521031810838</v>
      </c>
      <c r="M407" s="18">
        <v>0.1526101079893</v>
      </c>
      <c r="N407" s="18">
        <v>0.1536769115454</v>
      </c>
      <c r="O407" s="18">
        <v>0.15443611459600001</v>
      </c>
      <c r="P407" s="18">
        <v>0.15486888786450001</v>
      </c>
      <c r="Q407" s="18">
        <v>0.15538642646840001</v>
      </c>
      <c r="R407" s="18">
        <v>0.15639610282749999</v>
      </c>
      <c r="S407" s="18">
        <v>0.15715123634290001</v>
      </c>
      <c r="T407" s="18">
        <v>0</v>
      </c>
      <c r="U407" s="18">
        <v>2.4062517153580001E-2</v>
      </c>
      <c r="V407" s="18">
        <v>0.13159791262930001</v>
      </c>
      <c r="W407" s="18">
        <v>0.23091223977229999</v>
      </c>
      <c r="X407" s="18">
        <v>0.22491401659980001</v>
      </c>
      <c r="Y407" s="18">
        <v>0.1550852747607</v>
      </c>
      <c r="Z407" s="18">
        <v>0.1566004946799</v>
      </c>
      <c r="AA407" s="18">
        <v>0.1575607372025</v>
      </c>
      <c r="AB407" s="18">
        <v>0.1593911778114</v>
      </c>
      <c r="AC407" s="18">
        <v>0.15850286430960001</v>
      </c>
      <c r="AD407" s="18">
        <v>0.15949203252419999</v>
      </c>
      <c r="AE407" s="18">
        <v>0.1577583695866</v>
      </c>
      <c r="AF407" s="18">
        <v>0.16003770512599999</v>
      </c>
      <c r="AG407" s="18">
        <v>0.16130527630059999</v>
      </c>
      <c r="AH407" s="18">
        <v>0.16299770755320001</v>
      </c>
      <c r="AI407" s="18">
        <v>0.16151742489840001</v>
      </c>
      <c r="AJ407" s="18">
        <v>0.1688110496769</v>
      </c>
      <c r="AK407" s="18">
        <v>0.173304945269</v>
      </c>
      <c r="AL407" s="18">
        <v>0.17458334582259999</v>
      </c>
      <c r="AM407" s="18">
        <v>0.17633750146960001</v>
      </c>
      <c r="AN407" s="18">
        <v>0.1717333715811</v>
      </c>
      <c r="AO407" s="18">
        <v>0.17844671146310001</v>
      </c>
      <c r="AP407" s="18">
        <v>0.18124356052599999</v>
      </c>
      <c r="AQ407" s="18">
        <v>0.17432008027320001</v>
      </c>
      <c r="AR407" s="18">
        <v>0.18336027405710001</v>
      </c>
      <c r="AS407" s="18">
        <v>0.18239170793029999</v>
      </c>
      <c r="AT407" s="18">
        <v>0.18351425237140001</v>
      </c>
      <c r="AU407" s="18">
        <v>0.18573781747019999</v>
      </c>
      <c r="AV407" s="18">
        <v>0.18596869964160001</v>
      </c>
      <c r="AW407" s="18">
        <v>0.18889677575870001</v>
      </c>
      <c r="AX407" s="18">
        <v>0.18995324086740001</v>
      </c>
      <c r="AY407" s="18">
        <v>0.18993744816720001</v>
      </c>
      <c r="AZ407" s="18">
        <v>0.19230608222840001</v>
      </c>
      <c r="BA407" s="18">
        <v>0.1923397178721</v>
      </c>
      <c r="BB407" s="18">
        <v>0.19486346198189999</v>
      </c>
      <c r="BC407" s="18">
        <v>0.19939608993630001</v>
      </c>
      <c r="BD407" s="18">
        <v>0.20248916392499999</v>
      </c>
      <c r="BE407" s="18">
        <v>0.2933542621113</v>
      </c>
      <c r="BF407" s="220">
        <v>0.29165611258930002</v>
      </c>
      <c r="BG407" s="220">
        <v>0.29110110226269997</v>
      </c>
      <c r="BH407" s="17"/>
      <c r="BI407" s="17"/>
      <c r="BJ407" s="17"/>
      <c r="BK407" s="17"/>
    </row>
    <row r="408" spans="1:63" ht="11.25" hidden="1" outlineLevel="1" x14ac:dyDescent="0.2">
      <c r="A408" s="16" t="s">
        <v>161</v>
      </c>
      <c r="C408" s="18">
        <v>0</v>
      </c>
      <c r="D408" s="18">
        <v>0</v>
      </c>
      <c r="E408" s="18">
        <v>0</v>
      </c>
      <c r="F408" s="18">
        <v>0.1160761929345</v>
      </c>
      <c r="G408" s="18">
        <v>0.1244437019144</v>
      </c>
      <c r="H408" s="18">
        <v>0.1259036005452</v>
      </c>
      <c r="I408" s="18">
        <v>0.12715100345700001</v>
      </c>
      <c r="J408" s="18">
        <v>0.1301745547507</v>
      </c>
      <c r="K408" s="18">
        <v>0.1336338728682</v>
      </c>
      <c r="L408" s="18">
        <v>0.1372712695693</v>
      </c>
      <c r="M408" s="18">
        <v>0.14117936943369999</v>
      </c>
      <c r="N408" s="18">
        <v>0.14507778585780001</v>
      </c>
      <c r="O408" s="18">
        <v>0.14923937250079999</v>
      </c>
      <c r="P408" s="18">
        <v>0.15470865695229999</v>
      </c>
      <c r="Q408" s="18">
        <v>0.160348267499</v>
      </c>
      <c r="R408" s="18">
        <v>0.16611812869250001</v>
      </c>
      <c r="S408" s="18">
        <v>0.17194541220490001</v>
      </c>
      <c r="T408" s="18">
        <v>0</v>
      </c>
      <c r="U408" s="18">
        <v>0.57465766728169998</v>
      </c>
      <c r="V408" s="18">
        <v>0.42220178317259999</v>
      </c>
      <c r="W408" s="18">
        <v>0.18202082492069999</v>
      </c>
      <c r="X408" s="18">
        <v>0.1945618927719</v>
      </c>
      <c r="Y408" s="18">
        <v>0.190729219624</v>
      </c>
      <c r="Z408" s="18">
        <v>0.1951812530782</v>
      </c>
      <c r="AA408" s="18">
        <v>0.19857666375329999</v>
      </c>
      <c r="AB408" s="18">
        <v>0.1996799296091</v>
      </c>
      <c r="AC408" s="18">
        <v>0.1995808090217</v>
      </c>
      <c r="AD408" s="18">
        <v>0.20467665768189999</v>
      </c>
      <c r="AE408" s="18">
        <v>0.2009437690716</v>
      </c>
      <c r="AF408" s="18">
        <v>0.20489939203470001</v>
      </c>
      <c r="AG408" s="18">
        <v>0.2077185431313</v>
      </c>
      <c r="AH408" s="18">
        <v>0.2086152284634</v>
      </c>
      <c r="AI408" s="18">
        <v>0.20243253393999999</v>
      </c>
      <c r="AJ408" s="18">
        <v>0.21306179719490001</v>
      </c>
      <c r="AK408" s="18">
        <v>0.2174706323509</v>
      </c>
      <c r="AL408" s="18">
        <v>0.22122958713849999</v>
      </c>
      <c r="AM408" s="18">
        <v>0.22663562835539999</v>
      </c>
      <c r="AN408" s="18">
        <v>0.21716769980889999</v>
      </c>
      <c r="AO408" s="18">
        <v>0.234610391039</v>
      </c>
      <c r="AP408" s="18">
        <v>0.23766493816180001</v>
      </c>
      <c r="AQ408" s="18">
        <v>0.22398737287529999</v>
      </c>
      <c r="AR408" s="18">
        <v>0.24329276974290001</v>
      </c>
      <c r="AS408" s="18">
        <v>0.24684392475790001</v>
      </c>
      <c r="AT408" s="18">
        <v>0.2491348281579</v>
      </c>
      <c r="AU408" s="18">
        <v>0.2516109697517</v>
      </c>
      <c r="AV408" s="18">
        <v>0.25363191419129999</v>
      </c>
      <c r="AW408" s="18">
        <v>0.2561464801744</v>
      </c>
      <c r="AX408" s="18">
        <v>0.25909453855370002</v>
      </c>
      <c r="AY408" s="18">
        <v>0.26166386754359999</v>
      </c>
      <c r="AZ408" s="18">
        <v>0.2641623839824</v>
      </c>
      <c r="BA408" s="18">
        <v>0.26665393604120002</v>
      </c>
      <c r="BB408" s="18">
        <v>0.26956296919169997</v>
      </c>
      <c r="BC408" s="18">
        <v>0.26983791678739999</v>
      </c>
      <c r="BD408" s="18">
        <v>0.27149858628040002</v>
      </c>
      <c r="BE408" s="18">
        <v>0.27305752948380002</v>
      </c>
      <c r="BF408" s="220">
        <v>0.27526148066520001</v>
      </c>
      <c r="BG408" s="220">
        <v>0.27669795500060002</v>
      </c>
      <c r="BH408" s="17"/>
      <c r="BI408" s="17"/>
      <c r="BJ408" s="17"/>
      <c r="BK408" s="17"/>
    </row>
    <row r="409" spans="1:63" ht="11.25" hidden="1" outlineLevel="1" x14ac:dyDescent="0.2">
      <c r="A409" s="16" t="s">
        <v>162</v>
      </c>
      <c r="C409" s="18">
        <v>0</v>
      </c>
      <c r="D409" s="18">
        <v>0</v>
      </c>
      <c r="E409" s="18">
        <v>0</v>
      </c>
      <c r="F409" s="18">
        <v>9.7505926786709995E-2</v>
      </c>
      <c r="G409" s="18">
        <v>8.6902542807040004E-2</v>
      </c>
      <c r="H409" s="18">
        <v>8.352602315846E-2</v>
      </c>
      <c r="I409" s="18">
        <v>7.9836070368349998E-2</v>
      </c>
      <c r="J409" s="18">
        <v>7.8699310974970002E-2</v>
      </c>
      <c r="K409" s="18">
        <v>7.749702674094E-2</v>
      </c>
      <c r="L409" s="18">
        <v>7.243519410391E-2</v>
      </c>
      <c r="M409" s="18">
        <v>6.9277226063219996E-2</v>
      </c>
      <c r="N409" s="18">
        <v>6.5812557158659996E-2</v>
      </c>
      <c r="O409" s="18">
        <v>6.3412865230079996E-2</v>
      </c>
      <c r="P409" s="18">
        <v>6.1390904487199999E-2</v>
      </c>
      <c r="Q409" s="18">
        <v>5.7293535169549999E-2</v>
      </c>
      <c r="R409" s="18">
        <v>5.4988842380440002E-2</v>
      </c>
      <c r="S409" s="18">
        <v>5.2897364709520001E-2</v>
      </c>
      <c r="T409" s="18">
        <v>0</v>
      </c>
      <c r="U409" s="18">
        <v>0.33122986433360002</v>
      </c>
      <c r="V409" s="18">
        <v>0.32074937905880002</v>
      </c>
      <c r="W409" s="18">
        <v>2.5932405159610001E-2</v>
      </c>
      <c r="X409" s="18">
        <v>4.8696243061459997E-2</v>
      </c>
      <c r="Y409" s="18">
        <v>6.3898429120249997E-2</v>
      </c>
      <c r="Z409" s="18">
        <v>6.1535692357509997E-2</v>
      </c>
      <c r="AA409" s="18">
        <v>6.3674114167760004E-2</v>
      </c>
      <c r="AB409" s="18">
        <v>6.2927647450430002E-2</v>
      </c>
      <c r="AC409" s="18">
        <v>5.9118480150900002E-2</v>
      </c>
      <c r="AD409" s="18">
        <v>6.1071775280690001E-2</v>
      </c>
      <c r="AE409" s="18">
        <v>5.6608734223939999E-2</v>
      </c>
      <c r="AF409" s="18">
        <v>5.7713382721319997E-2</v>
      </c>
      <c r="AG409" s="18">
        <v>5.8574996361729997E-2</v>
      </c>
      <c r="AH409" s="18">
        <v>5.8015629251220002E-2</v>
      </c>
      <c r="AI409" s="18">
        <v>5.4742389703060002E-2</v>
      </c>
      <c r="AJ409" s="18">
        <v>5.6926840013179998E-2</v>
      </c>
      <c r="AK409" s="18">
        <v>5.6300504733060003E-2</v>
      </c>
      <c r="AL409" s="18">
        <v>5.6043404882809997E-2</v>
      </c>
      <c r="AM409" s="18">
        <v>5.5741097129769997E-2</v>
      </c>
      <c r="AN409" s="18">
        <v>5.1354651724240002E-2</v>
      </c>
      <c r="AO409" s="18">
        <v>5.6887730213360001E-2</v>
      </c>
      <c r="AP409" s="18">
        <v>5.6958663475129997E-2</v>
      </c>
      <c r="AQ409" s="18">
        <v>5.1828450827239997E-2</v>
      </c>
      <c r="AR409" s="18">
        <v>5.5609970773409997E-2</v>
      </c>
      <c r="AS409" s="18">
        <v>5.7184876006120003E-2</v>
      </c>
      <c r="AT409" s="18">
        <v>5.7759345614830003E-2</v>
      </c>
      <c r="AU409" s="18">
        <v>5.7783367594719998E-2</v>
      </c>
      <c r="AV409" s="18">
        <v>5.7454163316840001E-2</v>
      </c>
      <c r="AW409" s="18">
        <v>5.7821759217099998E-2</v>
      </c>
      <c r="AX409" s="18">
        <v>5.7794415042769998E-2</v>
      </c>
      <c r="AY409" s="18">
        <v>5.8452140993889998E-2</v>
      </c>
      <c r="AZ409" s="18">
        <v>5.8289065349160001E-2</v>
      </c>
      <c r="BA409" s="18">
        <v>5.8446193400679997E-2</v>
      </c>
      <c r="BB409" s="18">
        <v>5.8289466717069999E-2</v>
      </c>
      <c r="BC409" s="18">
        <v>5.7824295104489998E-2</v>
      </c>
      <c r="BD409" s="18">
        <v>5.7341157702439999E-2</v>
      </c>
      <c r="BE409" s="18">
        <v>5.8388856550739998E-2</v>
      </c>
      <c r="BF409" s="220">
        <v>5.932982221692E-2</v>
      </c>
      <c r="BG409" s="220">
        <v>6.051608162739E-2</v>
      </c>
      <c r="BH409" s="17"/>
      <c r="BI409" s="17"/>
      <c r="BJ409" s="17"/>
      <c r="BK409" s="17"/>
    </row>
    <row r="410" spans="1:63" s="19" customFormat="1" ht="12.75" hidden="1" outlineLevel="1" x14ac:dyDescent="0.2">
      <c r="A410" s="116" t="s">
        <v>163</v>
      </c>
      <c r="B410" s="58"/>
      <c r="C410" s="19" t="s">
        <v>1</v>
      </c>
      <c r="D410" s="19" t="s">
        <v>1</v>
      </c>
      <c r="E410" s="19" t="s">
        <v>1</v>
      </c>
      <c r="F410" s="19">
        <v>46430930.789999999</v>
      </c>
      <c r="G410" s="19">
        <v>44382669.280000001</v>
      </c>
      <c r="H410" s="19">
        <v>42564179.289999999</v>
      </c>
      <c r="I410" s="19">
        <v>40955856.049999997</v>
      </c>
      <c r="J410" s="19">
        <v>39559907.68</v>
      </c>
      <c r="K410" s="19">
        <v>38226464.329999998</v>
      </c>
      <c r="L410" s="19">
        <v>36823935.399999999</v>
      </c>
      <c r="M410" s="19">
        <v>36003628.390000001</v>
      </c>
      <c r="N410" s="19">
        <v>35434903.43</v>
      </c>
      <c r="O410" s="19">
        <v>34590322.57</v>
      </c>
      <c r="P410" s="19">
        <v>34136711.590000004</v>
      </c>
      <c r="Q410" s="19">
        <v>33749304.880000003</v>
      </c>
      <c r="R410" s="19">
        <v>33489854.420000002</v>
      </c>
      <c r="S410" s="19">
        <v>34016777.009999998</v>
      </c>
      <c r="T410" s="19">
        <f>'FIA Only'!T353+Sphere!C410</f>
        <v>34718369.630000003</v>
      </c>
      <c r="U410" s="19">
        <f>'FIA Only'!U353+Sphere!D410</f>
        <v>34523644.460000001</v>
      </c>
      <c r="V410" s="19">
        <f>'FIA Only'!V353+Sphere!E410</f>
        <v>33866421.520000003</v>
      </c>
      <c r="W410" s="19">
        <f>'FIA Only'!W353+Sphere!F410+'FIA on PCAS'!C410</f>
        <v>32455080.129999999</v>
      </c>
      <c r="X410" s="19">
        <f>'FIA Only'!X353+Sphere!G410+'FIA on PCAS'!D410</f>
        <v>29995614.030000001</v>
      </c>
      <c r="Y410" s="19">
        <v>6754677.2199999997</v>
      </c>
      <c r="Z410" s="19">
        <v>6884184.4800000004</v>
      </c>
      <c r="AA410" s="19">
        <v>7120065.4699999997</v>
      </c>
      <c r="AB410" s="19">
        <v>7334737.5199999996</v>
      </c>
      <c r="AC410" s="19">
        <v>7491887.46</v>
      </c>
      <c r="AD410" s="19">
        <v>7594029.9299999997</v>
      </c>
      <c r="AE410" s="19">
        <v>7459252.1600000001</v>
      </c>
      <c r="AF410" s="19">
        <v>7784940.6100000003</v>
      </c>
      <c r="AG410" s="19">
        <v>7635562.5300000003</v>
      </c>
      <c r="AH410" s="19">
        <v>7633743.9500000002</v>
      </c>
      <c r="AI410" s="19">
        <v>7206312.2000000002</v>
      </c>
      <c r="AJ410" s="19">
        <v>7769715.9400000004</v>
      </c>
      <c r="AK410" s="19">
        <v>8032617.5300000003</v>
      </c>
      <c r="AL410" s="19">
        <v>7627442.7400000002</v>
      </c>
      <c r="AM410" s="19">
        <v>7533314.4400000004</v>
      </c>
      <c r="AN410" s="19">
        <v>7471764.6299999999</v>
      </c>
      <c r="AO410" s="19">
        <v>7395991.21</v>
      </c>
      <c r="AP410" s="19">
        <v>7317203.9299999997</v>
      </c>
      <c r="AQ410" s="19">
        <v>6165184.0999999996</v>
      </c>
      <c r="AR410" s="19">
        <v>7145247.1600000001</v>
      </c>
      <c r="AS410" s="19">
        <v>7031938.0599999996</v>
      </c>
      <c r="AT410" s="19">
        <v>6950841.6399999997</v>
      </c>
      <c r="AU410" s="19">
        <v>6674962.2800000003</v>
      </c>
      <c r="AV410" s="19">
        <v>6579376.5099999998</v>
      </c>
      <c r="AW410" s="19">
        <v>6473967.54</v>
      </c>
      <c r="AX410" s="19">
        <v>6403094.8399999999</v>
      </c>
      <c r="AY410" s="19">
        <v>6371875.6500000004</v>
      </c>
      <c r="AZ410" s="19">
        <v>6374039.3499999996</v>
      </c>
      <c r="BA410" s="19">
        <v>6417291.7599999998</v>
      </c>
      <c r="BB410" s="19">
        <v>6413047.75</v>
      </c>
      <c r="BC410" s="19">
        <v>6377044.1699999999</v>
      </c>
      <c r="BD410" s="19">
        <v>6439945.4100000001</v>
      </c>
      <c r="BE410" s="19">
        <v>6416579.2599999998</v>
      </c>
      <c r="BF410" s="224">
        <v>6409497.1600000001</v>
      </c>
      <c r="BG410" s="224">
        <v>6340822.7300000004</v>
      </c>
      <c r="BH410" s="17"/>
      <c r="BI410" s="17"/>
      <c r="BJ410" s="17"/>
      <c r="BK410" s="17"/>
    </row>
    <row r="411" spans="1:63" ht="11.25" hidden="1" outlineLevel="1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6.5395808534040006E-2</v>
      </c>
      <c r="G411" s="18">
        <v>6.5738255885270006E-2</v>
      </c>
      <c r="H411" s="18">
        <v>6.7128208452769997E-2</v>
      </c>
      <c r="I411" s="18">
        <v>6.8414910594939995E-2</v>
      </c>
      <c r="J411" s="18">
        <v>6.8947702862790006E-2</v>
      </c>
      <c r="K411" s="18">
        <v>6.8475464730479996E-2</v>
      </c>
      <c r="L411" s="18">
        <v>6.7366458882070004E-2</v>
      </c>
      <c r="M411" s="18">
        <v>6.7142720000730002E-2</v>
      </c>
      <c r="N411" s="18">
        <v>6.6256310099389995E-2</v>
      </c>
      <c r="O411" s="18">
        <v>6.5117938274260004E-2</v>
      </c>
      <c r="P411" s="18">
        <v>6.4461590103620001E-2</v>
      </c>
      <c r="Q411" s="18">
        <v>6.2890820938290001E-2</v>
      </c>
      <c r="R411" s="18">
        <v>6.0860900869809997E-2</v>
      </c>
      <c r="S411" s="18">
        <v>5.8166077268819998E-2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0</v>
      </c>
      <c r="BB411" s="18">
        <v>0</v>
      </c>
      <c r="BC411" s="18">
        <v>0</v>
      </c>
      <c r="BD411" s="18">
        <v>0</v>
      </c>
      <c r="BE411" s="18">
        <v>0</v>
      </c>
      <c r="BF411" s="220">
        <v>0</v>
      </c>
      <c r="BG411" s="220">
        <v>0</v>
      </c>
      <c r="BH411" s="17"/>
      <c r="BI411" s="17"/>
      <c r="BJ411" s="17"/>
      <c r="BK411" s="17"/>
    </row>
    <row r="412" spans="1:63" ht="11.25" hidden="1" outlineLevel="1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0.31502201487530002</v>
      </c>
      <c r="G412" s="18">
        <v>0.31716752638720003</v>
      </c>
      <c r="H412" s="18">
        <v>0.31691387112379998</v>
      </c>
      <c r="I412" s="18">
        <v>0.31731697450379998</v>
      </c>
      <c r="J412" s="18">
        <v>0.31671860059309997</v>
      </c>
      <c r="K412" s="18">
        <v>0.31411476369730001</v>
      </c>
      <c r="L412" s="18">
        <v>0.31273888260190003</v>
      </c>
      <c r="M412" s="18">
        <v>0.30556049992599998</v>
      </c>
      <c r="N412" s="18">
        <v>0.29653740980999999</v>
      </c>
      <c r="O412" s="18">
        <v>0.29232732737709999</v>
      </c>
      <c r="P412" s="18">
        <v>0.28416495433150002</v>
      </c>
      <c r="Q412" s="18">
        <v>0.28129444484130001</v>
      </c>
      <c r="R412" s="18">
        <v>0.27301316886409999</v>
      </c>
      <c r="S412" s="18">
        <v>0.26376732890839999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0</v>
      </c>
      <c r="BB412" s="18">
        <v>0</v>
      </c>
      <c r="BC412" s="18">
        <v>0</v>
      </c>
      <c r="BD412" s="18">
        <v>0</v>
      </c>
      <c r="BE412" s="18">
        <v>0</v>
      </c>
      <c r="BF412" s="220">
        <v>0</v>
      </c>
      <c r="BG412" s="220">
        <v>0</v>
      </c>
      <c r="BH412" s="17"/>
      <c r="BI412" s="17"/>
      <c r="BJ412" s="17"/>
      <c r="BK412" s="17"/>
    </row>
    <row r="413" spans="1:63" ht="11.25" hidden="1" outlineLevel="1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9.5220013356959995E-2</v>
      </c>
      <c r="G413" s="18">
        <v>9.3192731917630001E-2</v>
      </c>
      <c r="H413" s="18">
        <v>9.2089601053830003E-2</v>
      </c>
      <c r="I413" s="18">
        <v>9.0388058925699996E-2</v>
      </c>
      <c r="J413" s="18">
        <v>8.8141740577489996E-2</v>
      </c>
      <c r="K413" s="18">
        <v>8.7398562973509994E-2</v>
      </c>
      <c r="L413" s="18">
        <v>8.5731278737799996E-2</v>
      </c>
      <c r="M413" s="18">
        <v>8.416679694543E-2</v>
      </c>
      <c r="N413" s="18">
        <v>8.265753244639E-2</v>
      </c>
      <c r="O413" s="18">
        <v>8.1223748183159999E-2</v>
      </c>
      <c r="P413" s="18">
        <v>8.1842777170680003E-2</v>
      </c>
      <c r="Q413" s="18">
        <v>8.1286227960970001E-2</v>
      </c>
      <c r="R413" s="18">
        <v>8.1144189398959995E-2</v>
      </c>
      <c r="S413" s="18">
        <v>7.9930828226339998E-2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0</v>
      </c>
      <c r="BB413" s="18">
        <v>0</v>
      </c>
      <c r="BC413" s="18">
        <v>0</v>
      </c>
      <c r="BD413" s="18">
        <v>0</v>
      </c>
      <c r="BE413" s="18">
        <v>0</v>
      </c>
      <c r="BF413" s="220">
        <v>0</v>
      </c>
      <c r="BG413" s="220">
        <v>0</v>
      </c>
      <c r="BH413" s="17"/>
      <c r="BI413" s="17"/>
      <c r="BJ413" s="17"/>
      <c r="BK413" s="17"/>
    </row>
    <row r="414" spans="1:63" ht="11.25" hidden="1" outlineLevel="1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0.1843939243588</v>
      </c>
      <c r="G414" s="18">
        <v>0.1832581528319</v>
      </c>
      <c r="H414" s="18">
        <v>0.18245955659300001</v>
      </c>
      <c r="I414" s="18">
        <v>0.18400650985780001</v>
      </c>
      <c r="J414" s="18">
        <v>0.18384755087980001</v>
      </c>
      <c r="K414" s="18">
        <v>0.18482761390140001</v>
      </c>
      <c r="L414" s="18">
        <v>0.18335742300919999</v>
      </c>
      <c r="M414" s="18">
        <v>0.1861043933522</v>
      </c>
      <c r="N414" s="18">
        <v>0.1882878623666</v>
      </c>
      <c r="O414" s="18">
        <v>0.18899467175449999</v>
      </c>
      <c r="P414" s="18">
        <v>0.19185264558170001</v>
      </c>
      <c r="Q414" s="18">
        <v>0.1897369754064</v>
      </c>
      <c r="R414" s="18">
        <v>0.19162247257090001</v>
      </c>
      <c r="S414" s="18">
        <v>0.19513103925299999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0</v>
      </c>
      <c r="BB414" s="18">
        <v>0</v>
      </c>
      <c r="BC414" s="18">
        <v>0</v>
      </c>
      <c r="BD414" s="18">
        <v>0</v>
      </c>
      <c r="BE414" s="18">
        <v>0</v>
      </c>
      <c r="BF414" s="220">
        <v>0</v>
      </c>
      <c r="BG414" s="220">
        <v>0</v>
      </c>
      <c r="BH414" s="17"/>
      <c r="BI414" s="17"/>
      <c r="BJ414" s="17"/>
      <c r="BK414" s="17"/>
    </row>
    <row r="415" spans="1:63" ht="11.25" hidden="1" outlineLevel="1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0.16012891737250001</v>
      </c>
      <c r="G415" s="18">
        <v>0.16000153202139999</v>
      </c>
      <c r="H415" s="18">
        <v>0.16052224438410001</v>
      </c>
      <c r="I415" s="18">
        <v>0.15994637328549999</v>
      </c>
      <c r="J415" s="18">
        <v>0.16002811410000001</v>
      </c>
      <c r="K415" s="18">
        <v>0.15898645758960001</v>
      </c>
      <c r="L415" s="18">
        <v>0.1597754098276</v>
      </c>
      <c r="M415" s="18">
        <v>0.15991803263919999</v>
      </c>
      <c r="N415" s="18">
        <v>0.1639089083867</v>
      </c>
      <c r="O415" s="18">
        <v>0.16677974622309999</v>
      </c>
      <c r="P415" s="18">
        <v>0.1698564759149</v>
      </c>
      <c r="Q415" s="18">
        <v>0.17445140547140001</v>
      </c>
      <c r="R415" s="18">
        <v>0.1778390029801</v>
      </c>
      <c r="S415" s="18">
        <v>0.17854749549650001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0</v>
      </c>
      <c r="BB415" s="18">
        <v>0</v>
      </c>
      <c r="BC415" s="18">
        <v>0</v>
      </c>
      <c r="BD415" s="18">
        <v>0</v>
      </c>
      <c r="BE415" s="18">
        <v>0</v>
      </c>
      <c r="BF415" s="220">
        <v>0</v>
      </c>
      <c r="BG415" s="220">
        <v>0</v>
      </c>
      <c r="BH415" s="17"/>
      <c r="BI415" s="17"/>
      <c r="BJ415" s="17"/>
      <c r="BK415" s="17"/>
    </row>
    <row r="416" spans="1:63" ht="11.25" hidden="1" outlineLevel="1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0.13165856092030001</v>
      </c>
      <c r="G416" s="18">
        <v>0.14215053403389999</v>
      </c>
      <c r="H416" s="18">
        <v>0.14383690939480001</v>
      </c>
      <c r="I416" s="18">
        <v>0.14517930531689999</v>
      </c>
      <c r="J416" s="18">
        <v>0.14913468372380001</v>
      </c>
      <c r="K416" s="18">
        <v>0.15465165098620001</v>
      </c>
      <c r="L416" s="18">
        <v>0.1627424302944</v>
      </c>
      <c r="M416" s="18">
        <v>0.17120241669059999</v>
      </c>
      <c r="N416" s="18">
        <v>0.17827760649829999</v>
      </c>
      <c r="O416" s="18">
        <v>0.18301401315900001</v>
      </c>
      <c r="P416" s="18">
        <v>0.1866111070249</v>
      </c>
      <c r="Q416" s="18">
        <v>0.19141855552199999</v>
      </c>
      <c r="R416" s="18">
        <v>0.19890955978659999</v>
      </c>
      <c r="S416" s="18">
        <v>0.20938188200210001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0</v>
      </c>
      <c r="BB416" s="18">
        <v>0</v>
      </c>
      <c r="BC416" s="18">
        <v>0</v>
      </c>
      <c r="BD416" s="18">
        <v>0</v>
      </c>
      <c r="BE416" s="18">
        <v>0</v>
      </c>
      <c r="BF416" s="220">
        <v>0</v>
      </c>
      <c r="BG416" s="220">
        <v>0</v>
      </c>
      <c r="BH416" s="17"/>
      <c r="BI416" s="17"/>
      <c r="BJ416" s="17"/>
      <c r="BK416" s="17"/>
    </row>
    <row r="417" spans="1:63" ht="11.25" hidden="1" outlineLevel="1" x14ac:dyDescent="0.2">
      <c r="A417" s="16" t="s">
        <v>170</v>
      </c>
      <c r="C417" s="18">
        <v>0</v>
      </c>
      <c r="D417" s="18">
        <v>0</v>
      </c>
      <c r="E417" s="18">
        <v>0</v>
      </c>
      <c r="F417" s="18">
        <v>4.7431105138949999E-2</v>
      </c>
      <c r="G417" s="18">
        <v>3.7997066588329999E-2</v>
      </c>
      <c r="H417" s="18">
        <v>3.654825785318E-2</v>
      </c>
      <c r="I417" s="18">
        <v>3.4242920433349998E-2</v>
      </c>
      <c r="J417" s="18">
        <v>3.267142508155E-2</v>
      </c>
      <c r="K417" s="18">
        <v>3.1038859093979999E-2</v>
      </c>
      <c r="L417" s="18">
        <v>2.7800436289059999E-2</v>
      </c>
      <c r="M417" s="18">
        <v>2.5432392260059999E-2</v>
      </c>
      <c r="N417" s="18">
        <v>2.3625218046770001E-2</v>
      </c>
      <c r="O417" s="18">
        <v>2.211174696195E-2</v>
      </c>
      <c r="P417" s="18">
        <v>2.0788477769129999E-2</v>
      </c>
      <c r="Q417" s="18">
        <v>1.8565331115050002E-2</v>
      </c>
      <c r="R417" s="18">
        <v>1.625697511766E-2</v>
      </c>
      <c r="S417" s="18">
        <v>1.4729487154320001E-2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>
        <v>1</v>
      </c>
      <c r="AL417" s="18">
        <v>1</v>
      </c>
      <c r="AM417" s="18">
        <v>1</v>
      </c>
      <c r="AN417" s="18">
        <v>1</v>
      </c>
      <c r="AO417" s="18">
        <v>1</v>
      </c>
      <c r="AP417" s="18">
        <v>1</v>
      </c>
      <c r="AQ417" s="18">
        <v>1</v>
      </c>
      <c r="AR417" s="18">
        <v>1</v>
      </c>
      <c r="AS417" s="18">
        <v>1</v>
      </c>
      <c r="AT417" s="18">
        <v>1</v>
      </c>
      <c r="AU417" s="18">
        <v>1</v>
      </c>
      <c r="AV417" s="18">
        <v>1</v>
      </c>
      <c r="AW417" s="18">
        <v>1</v>
      </c>
      <c r="AX417" s="18">
        <v>1</v>
      </c>
      <c r="AY417" s="18">
        <v>1</v>
      </c>
      <c r="AZ417" s="18">
        <v>1</v>
      </c>
      <c r="BA417" s="18">
        <v>1</v>
      </c>
      <c r="BB417" s="18">
        <v>1</v>
      </c>
      <c r="BC417" s="18">
        <v>1</v>
      </c>
      <c r="BD417" s="18">
        <v>1</v>
      </c>
      <c r="BE417" s="18">
        <v>1</v>
      </c>
      <c r="BF417" s="220">
        <v>1</v>
      </c>
      <c r="BG417" s="220">
        <v>1</v>
      </c>
      <c r="BH417" s="17"/>
      <c r="BI417" s="17"/>
      <c r="BJ417" s="17"/>
      <c r="BK417" s="17"/>
    </row>
    <row r="418" spans="1:63" s="19" customFormat="1" ht="12.75" hidden="1" outlineLevel="1" x14ac:dyDescent="0.2">
      <c r="A418" s="116" t="s">
        <v>171</v>
      </c>
      <c r="B418" s="58"/>
      <c r="C418" s="19" t="s">
        <v>1</v>
      </c>
      <c r="D418" s="19" t="s">
        <v>1</v>
      </c>
      <c r="E418" s="19" t="s">
        <v>1</v>
      </c>
      <c r="F418" s="19">
        <v>5892505.1399999997</v>
      </c>
      <c r="G418" s="19">
        <v>5753191.1799999997</v>
      </c>
      <c r="H418" s="19">
        <v>5644276.2400000002</v>
      </c>
      <c r="I418" s="19">
        <v>5480027.9900000002</v>
      </c>
      <c r="J418" s="19">
        <v>5370925.8399999999</v>
      </c>
      <c r="K418" s="19">
        <v>5195454.84</v>
      </c>
      <c r="L418" s="19">
        <v>5019012.3600000003</v>
      </c>
      <c r="M418" s="19">
        <v>4857731.08</v>
      </c>
      <c r="N418" s="19">
        <v>4688785.3</v>
      </c>
      <c r="O418" s="19">
        <v>4569959.26</v>
      </c>
      <c r="P418" s="19">
        <v>4521192.2699999996</v>
      </c>
      <c r="Q418" s="19">
        <v>4446134.51</v>
      </c>
      <c r="R418" s="19">
        <v>4391548.25</v>
      </c>
      <c r="S418" s="19">
        <v>4378320.1500000004</v>
      </c>
      <c r="T418" s="19">
        <v>0</v>
      </c>
      <c r="U418" s="19">
        <v>0</v>
      </c>
      <c r="V418" s="19">
        <f>'FIA Only'!V361+Sphere!E418</f>
        <v>4379332.7699999996</v>
      </c>
      <c r="W418" s="19">
        <f>'FIA Only'!W361+Sphere!F418+'FIA on PCAS'!C418</f>
        <v>4640342.3100000005</v>
      </c>
      <c r="X418" s="19">
        <f>'FIA Only'!X361+Sphere!G418+'FIA on PCAS'!D418</f>
        <v>4378793.8</v>
      </c>
      <c r="Y418" s="19">
        <v>15206152.380000001</v>
      </c>
      <c r="Z418" s="19">
        <v>15592468.57</v>
      </c>
      <c r="AA418" s="19">
        <v>15655339.23</v>
      </c>
      <c r="AB418" s="19">
        <v>15634599.83</v>
      </c>
      <c r="AC418" s="19">
        <v>15703854.27</v>
      </c>
      <c r="AD418" s="19">
        <v>15687254.33</v>
      </c>
      <c r="AE418" s="19">
        <v>15009532.050000001</v>
      </c>
      <c r="AF418" s="19">
        <v>15005437.58</v>
      </c>
      <c r="AG418" s="19">
        <v>14673660.52</v>
      </c>
      <c r="AH418" s="19">
        <v>14030229.789999999</v>
      </c>
      <c r="AI418" s="19">
        <v>12881479.76</v>
      </c>
      <c r="AJ418" s="19">
        <v>13359772.369999999</v>
      </c>
      <c r="AK418" s="19">
        <v>14031447.140000001</v>
      </c>
      <c r="AL418" s="19">
        <v>13130982.949999999</v>
      </c>
      <c r="AM418" s="19">
        <v>12751204.609999999</v>
      </c>
      <c r="AN418" s="19">
        <v>12292412.130000001</v>
      </c>
      <c r="AO418" s="19">
        <v>11795304.199999999</v>
      </c>
      <c r="AP418" s="19">
        <v>11512141.609999999</v>
      </c>
      <c r="AQ418" s="19">
        <v>9943363.1699999999</v>
      </c>
      <c r="AR418" s="19">
        <v>10834838.960000001</v>
      </c>
      <c r="AS418" s="19">
        <v>11030776.01</v>
      </c>
      <c r="AT418" s="19">
        <v>11629765.359999999</v>
      </c>
      <c r="AU418" s="19">
        <v>11976266.67</v>
      </c>
      <c r="AV418" s="19">
        <v>11995717.710000001</v>
      </c>
      <c r="AW418" s="19">
        <v>11763862.83</v>
      </c>
      <c r="AX418" s="19">
        <v>11713843.539999999</v>
      </c>
      <c r="AY418" s="19">
        <v>11533452.029999999</v>
      </c>
      <c r="AZ418" s="19">
        <v>11148063.59</v>
      </c>
      <c r="BA418" s="19">
        <v>10920960.789999999</v>
      </c>
      <c r="BB418" s="19">
        <v>10735654.369999999</v>
      </c>
      <c r="BC418" s="19">
        <v>10489116.35</v>
      </c>
      <c r="BD418" s="19">
        <v>10254777.880000001</v>
      </c>
      <c r="BE418" s="19">
        <v>9914103.4700000007</v>
      </c>
      <c r="BF418" s="224">
        <v>9560924.0099999998</v>
      </c>
      <c r="BG418" s="224">
        <v>9739475.6999999993</v>
      </c>
      <c r="BH418" s="17"/>
      <c r="BI418" s="17"/>
      <c r="BJ418" s="17"/>
      <c r="BK418" s="17"/>
    </row>
    <row r="419" spans="1:63" ht="11.25" hidden="1" outlineLevel="1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1.5373359521579999E-3</v>
      </c>
      <c r="G419" s="18">
        <v>1.551413766855E-3</v>
      </c>
      <c r="H419" s="18">
        <v>1.373977755561E-3</v>
      </c>
      <c r="I419" s="18">
        <v>1.3453799895650001E-3</v>
      </c>
      <c r="J419" s="18">
        <v>9.3535828824600005E-4</v>
      </c>
      <c r="K419" s="18">
        <v>6.1378841664600002E-4</v>
      </c>
      <c r="L419" s="18">
        <v>6.0002243150499999E-4</v>
      </c>
      <c r="M419" s="18">
        <v>6.0130541437899998E-4</v>
      </c>
      <c r="N419" s="18">
        <v>6.0575603664299999E-4</v>
      </c>
      <c r="O419" s="18">
        <v>6.1439935024699998E-4</v>
      </c>
      <c r="P419" s="18">
        <v>6.1488869173900002E-4</v>
      </c>
      <c r="Q419" s="18">
        <v>6.1842483483499997E-4</v>
      </c>
      <c r="R419" s="18">
        <v>6.20765125375E-4</v>
      </c>
      <c r="S419" s="18">
        <v>7.0165723262600001E-4</v>
      </c>
      <c r="T419" s="18">
        <v>0</v>
      </c>
      <c r="U419" s="18">
        <v>0</v>
      </c>
      <c r="V419" s="18">
        <v>0</v>
      </c>
      <c r="W419" s="18">
        <v>5.2873533486719998E-2</v>
      </c>
      <c r="X419" s="18">
        <v>5.0898728405849997E-2</v>
      </c>
      <c r="Y419" s="18">
        <v>8.2746851738499994E-2</v>
      </c>
      <c r="Z419" s="18">
        <v>8.1251906789699999E-2</v>
      </c>
      <c r="AA419" s="18">
        <v>7.8421929357019998E-2</v>
      </c>
      <c r="AB419" s="18">
        <v>7.558045374755E-2</v>
      </c>
      <c r="AC419" s="18">
        <v>7.5456902050229993E-2</v>
      </c>
      <c r="AD419" s="18">
        <v>7.4333930987360006E-2</v>
      </c>
      <c r="AE419" s="18">
        <v>7.6592640164469997E-2</v>
      </c>
      <c r="AF419" s="18">
        <v>7.4452605589510001E-2</v>
      </c>
      <c r="AG419" s="18">
        <v>7.3750732837279995E-2</v>
      </c>
      <c r="AH419" s="18">
        <v>7.408916716715E-2</v>
      </c>
      <c r="AI419" s="18">
        <v>7.5218945754810002E-2</v>
      </c>
      <c r="AJ419" s="18">
        <v>7.34586384574E-2</v>
      </c>
      <c r="AK419" s="18">
        <v>7.1129483116270001E-2</v>
      </c>
      <c r="AL419" s="18">
        <v>7.0300306116639996E-2</v>
      </c>
      <c r="AM419" s="18">
        <v>7.0523156785390007E-2</v>
      </c>
      <c r="AN419" s="18">
        <v>7.1309964030689996E-2</v>
      </c>
      <c r="AO419" s="18">
        <v>6.8807592206480001E-2</v>
      </c>
      <c r="AP419" s="18">
        <v>6.9536249554650001E-2</v>
      </c>
      <c r="AQ419" s="18">
        <v>7.220837268843E-2</v>
      </c>
      <c r="AR419" s="18">
        <v>6.9079710807089995E-2</v>
      </c>
      <c r="AS419" s="18">
        <v>6.5039083268370004E-2</v>
      </c>
      <c r="AT419" s="18">
        <v>6.1449511440040003E-2</v>
      </c>
      <c r="AU419" s="18">
        <v>5.815037514311E-2</v>
      </c>
      <c r="AV419" s="18">
        <v>5.507457938186E-2</v>
      </c>
      <c r="AW419" s="18">
        <v>5.3598148556949998E-2</v>
      </c>
      <c r="AX419" s="18">
        <v>5.1956219881040003E-2</v>
      </c>
      <c r="AY419" s="18">
        <v>5.1785345481960003E-2</v>
      </c>
      <c r="AZ419" s="18">
        <v>5.1192664558669998E-2</v>
      </c>
      <c r="BA419" s="18">
        <v>5.090290714041E-2</v>
      </c>
      <c r="BB419" s="18">
        <v>4.9845518255929998E-2</v>
      </c>
      <c r="BC419" s="18">
        <v>4.9314268302390003E-2</v>
      </c>
      <c r="BD419" s="18">
        <v>4.7902776702829997E-2</v>
      </c>
      <c r="BE419" s="18">
        <v>0</v>
      </c>
      <c r="BF419" s="220">
        <v>0</v>
      </c>
      <c r="BG419" s="220">
        <v>0</v>
      </c>
      <c r="BH419" s="17"/>
      <c r="BI419" s="17"/>
      <c r="BJ419" s="17"/>
      <c r="BK419" s="17"/>
    </row>
    <row r="420" spans="1:63" ht="11.25" hidden="1" outlineLevel="1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5.4879867274920001E-3</v>
      </c>
      <c r="G420" s="18">
        <v>5.396029617079E-3</v>
      </c>
      <c r="H420" s="18">
        <v>5.2048976256340003E-3</v>
      </c>
      <c r="I420" s="18">
        <v>5.0550854941889996E-3</v>
      </c>
      <c r="J420" s="18">
        <v>4.9459517393000002E-3</v>
      </c>
      <c r="K420" s="18">
        <v>4.926729379482E-3</v>
      </c>
      <c r="L420" s="18">
        <v>4.9236937922190003E-3</v>
      </c>
      <c r="M420" s="18">
        <v>4.788416570808E-3</v>
      </c>
      <c r="N420" s="18">
        <v>4.6804787585389999E-3</v>
      </c>
      <c r="O420" s="18">
        <v>4.2352478214429997E-3</v>
      </c>
      <c r="P420" s="18">
        <v>4.0108756533820001E-3</v>
      </c>
      <c r="Q420" s="18">
        <v>3.8873812659349998E-3</v>
      </c>
      <c r="R420" s="18">
        <v>4.1113791702050003E-3</v>
      </c>
      <c r="S420" s="18">
        <v>4.1317124788149999E-3</v>
      </c>
      <c r="T420" s="18">
        <v>0</v>
      </c>
      <c r="U420" s="18">
        <v>0</v>
      </c>
      <c r="V420" s="18">
        <v>0</v>
      </c>
      <c r="W420" s="18">
        <v>0.38879989459640002</v>
      </c>
      <c r="X420" s="18">
        <v>0.39052187387249998</v>
      </c>
      <c r="Y420" s="18">
        <v>0.31620307193519998</v>
      </c>
      <c r="Z420" s="18">
        <v>0.31833822617680002</v>
      </c>
      <c r="AA420" s="18">
        <v>0.30502507046990002</v>
      </c>
      <c r="AB420" s="18">
        <v>0.30057555427530003</v>
      </c>
      <c r="AC420" s="18">
        <v>0.29397491460780001</v>
      </c>
      <c r="AD420" s="18">
        <v>0.28773187863959998</v>
      </c>
      <c r="AE420" s="18">
        <v>0.28873839438490001</v>
      </c>
      <c r="AF420" s="18">
        <v>0.28378494333229998</v>
      </c>
      <c r="AG420" s="18">
        <v>0.28192113336840002</v>
      </c>
      <c r="AH420" s="18">
        <v>0.28092484302609999</v>
      </c>
      <c r="AI420" s="18">
        <v>0.28606613413699999</v>
      </c>
      <c r="AJ420" s="18">
        <v>0.27521468264850002</v>
      </c>
      <c r="AK420" s="18">
        <v>0.26683736242369999</v>
      </c>
      <c r="AL420" s="18">
        <v>0.25845843934090001</v>
      </c>
      <c r="AM420" s="18">
        <v>0.25238430754559998</v>
      </c>
      <c r="AN420" s="18">
        <v>0.26895872011080002</v>
      </c>
      <c r="AO420" s="18">
        <v>0.25149116840750002</v>
      </c>
      <c r="AP420" s="18">
        <v>0.25070372489609999</v>
      </c>
      <c r="AQ420" s="18">
        <v>0.25759322648999999</v>
      </c>
      <c r="AR420" s="18">
        <v>0.2376645469733</v>
      </c>
      <c r="AS420" s="18">
        <v>0.22764589008239999</v>
      </c>
      <c r="AT420" s="18">
        <v>0.21048643987689999</v>
      </c>
      <c r="AU420" s="18">
        <v>0.19577196231300001</v>
      </c>
      <c r="AV420" s="18">
        <v>0.18455837828579999</v>
      </c>
      <c r="AW420" s="18">
        <v>0.1789291009831</v>
      </c>
      <c r="AX420" s="18">
        <v>0.17211276484519999</v>
      </c>
      <c r="AY420" s="18">
        <v>0.166077636399</v>
      </c>
      <c r="AZ420" s="18">
        <v>0.1654848834905</v>
      </c>
      <c r="BA420" s="18">
        <v>0.16406820403069999</v>
      </c>
      <c r="BB420" s="18">
        <v>0.16093356044519999</v>
      </c>
      <c r="BC420" s="18">
        <v>0.1568334773242</v>
      </c>
      <c r="BD420" s="18">
        <v>0.15340923345169999</v>
      </c>
      <c r="BE420" s="18">
        <v>4.7805974915840002E-2</v>
      </c>
      <c r="BF420" s="220">
        <v>4.8898251516839998E-2</v>
      </c>
      <c r="BG420" s="220">
        <v>4.5916701989410003E-2</v>
      </c>
      <c r="BH420" s="17"/>
      <c r="BI420" s="17"/>
      <c r="BJ420" s="17"/>
      <c r="BK420" s="17"/>
    </row>
    <row r="421" spans="1:63" ht="11.25" hidden="1" outlineLevel="1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1.4042584271720001E-3</v>
      </c>
      <c r="G421" s="18">
        <v>1.41698750223E-3</v>
      </c>
      <c r="H421" s="18">
        <v>1.319077891198E-3</v>
      </c>
      <c r="I421" s="18">
        <v>1.0901203444399999E-3</v>
      </c>
      <c r="J421" s="18">
        <v>9.3912114042499998E-4</v>
      </c>
      <c r="K421" s="18">
        <v>9.1940747193599995E-4</v>
      </c>
      <c r="L421" s="18">
        <v>9.7687745084599998E-4</v>
      </c>
      <c r="M421" s="18">
        <v>8.7380711902200004E-4</v>
      </c>
      <c r="N421" s="18">
        <v>9.3104710936499997E-4</v>
      </c>
      <c r="O421" s="18">
        <v>1.156780553007E-3</v>
      </c>
      <c r="P421" s="18">
        <v>2.0593881976180002E-3</v>
      </c>
      <c r="Q421" s="18">
        <v>1.2603734743960001E-3</v>
      </c>
      <c r="R421" s="18">
        <v>1.1880798531589999E-3</v>
      </c>
      <c r="S421" s="18">
        <v>1.090144127537E-3</v>
      </c>
      <c r="T421" s="18">
        <v>0</v>
      </c>
      <c r="U421" s="18">
        <v>0</v>
      </c>
      <c r="V421" s="18">
        <v>0</v>
      </c>
      <c r="W421" s="18">
        <v>2.0115962037890001E-2</v>
      </c>
      <c r="X421" s="18">
        <v>2.296905056687E-2</v>
      </c>
      <c r="Y421" s="18">
        <v>9.3019758826010004E-2</v>
      </c>
      <c r="Z421" s="18">
        <v>9.1951544205469998E-2</v>
      </c>
      <c r="AA421" s="18">
        <v>9.1886858691580003E-2</v>
      </c>
      <c r="AB421" s="18">
        <v>9.7834316741719995E-2</v>
      </c>
      <c r="AC421" s="18">
        <v>9.8861661329480002E-2</v>
      </c>
      <c r="AD421" s="18">
        <v>9.8452593639040006E-2</v>
      </c>
      <c r="AE421" s="18">
        <v>9.6262008060819998E-2</v>
      </c>
      <c r="AF421" s="18">
        <v>9.6172824306420004E-2</v>
      </c>
      <c r="AG421" s="18">
        <v>9.4360939901039997E-2</v>
      </c>
      <c r="AH421" s="18">
        <v>9.4526697983729993E-2</v>
      </c>
      <c r="AI421" s="18">
        <v>9.5753455816090002E-2</v>
      </c>
      <c r="AJ421" s="18">
        <v>9.6815521664390003E-2</v>
      </c>
      <c r="AK421" s="18">
        <v>0.10066827178020001</v>
      </c>
      <c r="AL421" s="18">
        <v>0.1027575447533</v>
      </c>
      <c r="AM421" s="18">
        <v>0.10458339454609999</v>
      </c>
      <c r="AN421" s="18">
        <v>0.1001008939973</v>
      </c>
      <c r="AO421" s="18">
        <v>0.1040368310924</v>
      </c>
      <c r="AP421" s="18">
        <v>0.10659141871779999</v>
      </c>
      <c r="AQ421" s="18">
        <v>0.10185247312490001</v>
      </c>
      <c r="AR421" s="18">
        <v>0.1091039408076</v>
      </c>
      <c r="AS421" s="18">
        <v>0.1100939339201</v>
      </c>
      <c r="AT421" s="18">
        <v>0.12879742097739999</v>
      </c>
      <c r="AU421" s="18">
        <v>0.1420539431309</v>
      </c>
      <c r="AV421" s="18">
        <v>0.15833832111000001</v>
      </c>
      <c r="AW421" s="18">
        <v>0.1627996012639</v>
      </c>
      <c r="AX421" s="18">
        <v>0.16905583744040001</v>
      </c>
      <c r="AY421" s="18">
        <v>0.17156763648699999</v>
      </c>
      <c r="AZ421" s="18">
        <v>0.17466035545040001</v>
      </c>
      <c r="BA421" s="18">
        <v>0.17639428834349999</v>
      </c>
      <c r="BB421" s="18">
        <v>0.16923265820559999</v>
      </c>
      <c r="BC421" s="18">
        <v>0.16483603379629999</v>
      </c>
      <c r="BD421" s="18">
        <v>0.1591120739462</v>
      </c>
      <c r="BE421" s="18">
        <v>0.28388700326889998</v>
      </c>
      <c r="BF421" s="220">
        <v>0.2799036473746</v>
      </c>
      <c r="BG421" s="220">
        <v>0.28196165353180003</v>
      </c>
      <c r="BH421" s="17"/>
      <c r="BI421" s="17"/>
      <c r="BJ421" s="17"/>
      <c r="BK421" s="17"/>
    </row>
    <row r="422" spans="1:63" ht="11.25" hidden="1" outlineLevel="1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1.0145798532130001E-2</v>
      </c>
      <c r="G422" s="18">
        <v>1.0257993894790001E-2</v>
      </c>
      <c r="H422" s="18">
        <v>9.6686249360469993E-3</v>
      </c>
      <c r="I422" s="18">
        <v>9.3719156350509994E-3</v>
      </c>
      <c r="J422" s="18">
        <v>9.6683796326629996E-3</v>
      </c>
      <c r="K422" s="18">
        <v>9.9375745897159994E-3</v>
      </c>
      <c r="L422" s="18">
        <v>9.7795276200520007E-3</v>
      </c>
      <c r="M422" s="18">
        <v>9.746027357282E-3</v>
      </c>
      <c r="N422" s="18">
        <v>9.4382760498759998E-3</v>
      </c>
      <c r="O422" s="18">
        <v>8.9854695991320004E-3</v>
      </c>
      <c r="P422" s="18">
        <v>8.5239949328679999E-3</v>
      </c>
      <c r="Q422" s="18">
        <v>9.9782518725459995E-3</v>
      </c>
      <c r="R422" s="18">
        <v>1.1852255067449999E-2</v>
      </c>
      <c r="S422" s="18">
        <v>1.1722514170190001E-2</v>
      </c>
      <c r="T422" s="18">
        <v>0</v>
      </c>
      <c r="U422" s="18">
        <v>0</v>
      </c>
      <c r="V422" s="18">
        <v>0</v>
      </c>
      <c r="W422" s="18">
        <v>0.2325426059406</v>
      </c>
      <c r="X422" s="18">
        <v>0.1901556209667</v>
      </c>
      <c r="Y422" s="18">
        <v>0.1907372623801</v>
      </c>
      <c r="Z422" s="18">
        <v>0.18960586474310001</v>
      </c>
      <c r="AA422" s="18">
        <v>0.18636614232779999</v>
      </c>
      <c r="AB422" s="18">
        <v>0.17931734903390001</v>
      </c>
      <c r="AC422" s="18">
        <v>0.18967272091500001</v>
      </c>
      <c r="AD422" s="18">
        <v>0.19053119649139999</v>
      </c>
      <c r="AE422" s="18">
        <v>0.19382505711860001</v>
      </c>
      <c r="AF422" s="18">
        <v>0.1958556016072</v>
      </c>
      <c r="AG422" s="18">
        <v>0.19583177326619999</v>
      </c>
      <c r="AH422" s="18">
        <v>0.1988045837904</v>
      </c>
      <c r="AI422" s="18">
        <v>0.19359468253879999</v>
      </c>
      <c r="AJ422" s="18">
        <v>0.19424843323560001</v>
      </c>
      <c r="AK422" s="18">
        <v>0.19592101502029999</v>
      </c>
      <c r="AL422" s="18">
        <v>0.1949703558625</v>
      </c>
      <c r="AM422" s="18">
        <v>0.19407124060850001</v>
      </c>
      <c r="AN422" s="18">
        <v>0.19116511592130001</v>
      </c>
      <c r="AO422" s="18">
        <v>0.1962544827952</v>
      </c>
      <c r="AP422" s="18">
        <v>0.19839276192720001</v>
      </c>
      <c r="AQ422" s="18">
        <v>0.2041256312526</v>
      </c>
      <c r="AR422" s="18">
        <v>0.2095328711744</v>
      </c>
      <c r="AS422" s="18">
        <v>0.21760340722810001</v>
      </c>
      <c r="AT422" s="18">
        <v>0.21814286559580001</v>
      </c>
      <c r="AU422" s="18">
        <v>0.22543273505690001</v>
      </c>
      <c r="AV422" s="18">
        <v>0.228160256915</v>
      </c>
      <c r="AW422" s="18">
        <v>0.22719323992740001</v>
      </c>
      <c r="AX422" s="18">
        <v>0.22632041175289999</v>
      </c>
      <c r="AY422" s="18">
        <v>0.22372984530789999</v>
      </c>
      <c r="AZ422" s="18">
        <v>0.22390207702529999</v>
      </c>
      <c r="BA422" s="18">
        <v>0.22775810175540001</v>
      </c>
      <c r="BB422" s="18">
        <v>0.22848644698910001</v>
      </c>
      <c r="BC422" s="18">
        <v>0.22227806971149999</v>
      </c>
      <c r="BD422" s="18">
        <v>0.22212223033840001</v>
      </c>
      <c r="BE422" s="18">
        <v>0.17975891635399999</v>
      </c>
      <c r="BF422" s="220">
        <v>0.1785010178393</v>
      </c>
      <c r="BG422" s="220">
        <v>0.1805969201598</v>
      </c>
      <c r="BH422" s="17"/>
      <c r="BI422" s="17"/>
      <c r="BJ422" s="17"/>
      <c r="BK422" s="17"/>
    </row>
    <row r="423" spans="1:63" ht="11.25" hidden="1" outlineLevel="1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8.6117701714889996E-3</v>
      </c>
      <c r="G423" s="18">
        <v>8.724712673289E-3</v>
      </c>
      <c r="H423" s="18">
        <v>8.7270267976819992E-3</v>
      </c>
      <c r="I423" s="18">
        <v>9.2571607467279993E-3</v>
      </c>
      <c r="J423" s="18">
        <v>9.5664195579360008E-3</v>
      </c>
      <c r="K423" s="18">
        <v>9.8616370612129994E-3</v>
      </c>
      <c r="L423" s="18">
        <v>9.8977401203290006E-3</v>
      </c>
      <c r="M423" s="18">
        <v>1.015809216018E-2</v>
      </c>
      <c r="N423" s="18">
        <v>1.0610076345360001E-2</v>
      </c>
      <c r="O423" s="18">
        <v>1.1166097353790001E-2</v>
      </c>
      <c r="P423" s="18">
        <v>1.159313448087E-2</v>
      </c>
      <c r="Q423" s="18">
        <v>1.2079164469540001E-2</v>
      </c>
      <c r="R423" s="18">
        <v>1.087726407196E-2</v>
      </c>
      <c r="S423" s="18">
        <v>1.150961516599E-2</v>
      </c>
      <c r="T423" s="18">
        <v>0</v>
      </c>
      <c r="U423" s="18">
        <v>0</v>
      </c>
      <c r="V423" s="18">
        <v>0</v>
      </c>
      <c r="W423" s="18">
        <v>0.16584790686619999</v>
      </c>
      <c r="X423" s="18">
        <v>0.1957832796133</v>
      </c>
      <c r="Y423" s="18">
        <v>0.1485268106823</v>
      </c>
      <c r="Z423" s="18">
        <v>0.1459373199183</v>
      </c>
      <c r="AA423" s="18">
        <v>0.15435638300070001</v>
      </c>
      <c r="AB423" s="18">
        <v>0.15665892337019999</v>
      </c>
      <c r="AC423" s="18">
        <v>0.15444575966169999</v>
      </c>
      <c r="AD423" s="18">
        <v>0.1579659747321</v>
      </c>
      <c r="AE423" s="18">
        <v>0.15879846513609999</v>
      </c>
      <c r="AF423" s="18">
        <v>0.16104324371590001</v>
      </c>
      <c r="AG423" s="18">
        <v>0.16289285496790001</v>
      </c>
      <c r="AH423" s="18">
        <v>0.16470919562790001</v>
      </c>
      <c r="AI423" s="18">
        <v>0.16543513066650001</v>
      </c>
      <c r="AJ423" s="18">
        <v>0.16755769537330001</v>
      </c>
      <c r="AK423" s="18">
        <v>0.16871606115310001</v>
      </c>
      <c r="AL423" s="18">
        <v>0.1668812271256</v>
      </c>
      <c r="AM423" s="18">
        <v>0.16657799314800001</v>
      </c>
      <c r="AN423" s="18">
        <v>0.1692362555859</v>
      </c>
      <c r="AO423" s="18">
        <v>0.16913867000999999</v>
      </c>
      <c r="AP423" s="18">
        <v>0.16659270869590001</v>
      </c>
      <c r="AQ423" s="18">
        <v>0.1715355883062</v>
      </c>
      <c r="AR423" s="18">
        <v>0.16954057561069999</v>
      </c>
      <c r="AS423" s="18">
        <v>0.16768481623830001</v>
      </c>
      <c r="AT423" s="18">
        <v>0.16932654242610001</v>
      </c>
      <c r="AU423" s="18">
        <v>0.1658321678187</v>
      </c>
      <c r="AV423" s="18">
        <v>0.16117092938409999</v>
      </c>
      <c r="AW423" s="18">
        <v>0.15658818371159999</v>
      </c>
      <c r="AX423" s="18">
        <v>0.15528557938840001</v>
      </c>
      <c r="AY423" s="18">
        <v>0.1539631810796</v>
      </c>
      <c r="AZ423" s="18">
        <v>0.15293991310970001</v>
      </c>
      <c r="BA423" s="18">
        <v>0.15452182224319999</v>
      </c>
      <c r="BB423" s="18">
        <v>0.15799459257119999</v>
      </c>
      <c r="BC423" s="18">
        <v>0.1628055429137</v>
      </c>
      <c r="BD423" s="18">
        <v>0.16311706321229999</v>
      </c>
      <c r="BE423" s="18">
        <v>0.23246391615250001</v>
      </c>
      <c r="BF423" s="220">
        <v>0.23174838731040001</v>
      </c>
      <c r="BG423" s="220">
        <v>0.22357800414789999</v>
      </c>
      <c r="BH423" s="17"/>
      <c r="BI423" s="17"/>
      <c r="BJ423" s="17"/>
      <c r="BK423" s="17"/>
    </row>
    <row r="424" spans="1:63" ht="11.25" hidden="1" outlineLevel="1" x14ac:dyDescent="0.2">
      <c r="A424" s="16" t="s">
        <v>178</v>
      </c>
      <c r="C424" s="18">
        <v>0</v>
      </c>
      <c r="D424" s="18">
        <v>0</v>
      </c>
      <c r="E424" s="18">
        <v>0</v>
      </c>
      <c r="F424" s="18">
        <v>0.41264671175149997</v>
      </c>
      <c r="G424" s="18">
        <v>0.41253470738999998</v>
      </c>
      <c r="H424" s="18">
        <v>0.41391952673100002</v>
      </c>
      <c r="I424" s="18">
        <v>0.40787507911979998</v>
      </c>
      <c r="J424" s="18">
        <v>0.40380705759289998</v>
      </c>
      <c r="K424" s="18">
        <v>0.40987338656189998</v>
      </c>
      <c r="L424" s="18">
        <v>0.4116569858377</v>
      </c>
      <c r="M424" s="18">
        <v>0.41466147813190002</v>
      </c>
      <c r="N424" s="18">
        <v>0.40173666940989999</v>
      </c>
      <c r="O424" s="18">
        <v>0.39552559818659999</v>
      </c>
      <c r="P424" s="18">
        <v>0.39563618248869997</v>
      </c>
      <c r="Q424" s="18">
        <v>0.39685806761609999</v>
      </c>
      <c r="R424" s="18">
        <v>0.39418551077059999</v>
      </c>
      <c r="S424" s="18">
        <v>0.38952106551639998</v>
      </c>
      <c r="T424" s="18">
        <v>0</v>
      </c>
      <c r="U424" s="18">
        <v>0</v>
      </c>
      <c r="V424" s="18">
        <v>1</v>
      </c>
      <c r="W424" s="18">
        <v>0.1315103371286</v>
      </c>
      <c r="X424" s="18">
        <v>0.1413215837937</v>
      </c>
      <c r="Y424" s="18">
        <v>0.14646312554240001</v>
      </c>
      <c r="Z424" s="18">
        <v>0.15152606350309999</v>
      </c>
      <c r="AA424" s="18">
        <v>0.1629941827634</v>
      </c>
      <c r="AB424" s="18">
        <v>0.17057128199550001</v>
      </c>
      <c r="AC424" s="18">
        <v>0.16976690684570001</v>
      </c>
      <c r="AD424" s="18">
        <v>0.17484898219600001</v>
      </c>
      <c r="AE424" s="18">
        <v>0.1708772995716</v>
      </c>
      <c r="AF424" s="18">
        <v>0.17334013307929999</v>
      </c>
      <c r="AG424" s="18">
        <v>0.17601682220850001</v>
      </c>
      <c r="AH424" s="18">
        <v>0.173094858578</v>
      </c>
      <c r="AI424" s="18">
        <v>0.1712050742159</v>
      </c>
      <c r="AJ424" s="18">
        <v>0.17848556219969999</v>
      </c>
      <c r="AK424" s="18">
        <v>0.18043219006360001</v>
      </c>
      <c r="AL424" s="18">
        <v>0.18695786621089999</v>
      </c>
      <c r="AM424" s="18">
        <v>0.1906599198161</v>
      </c>
      <c r="AN424" s="18">
        <v>0.18170118876970001</v>
      </c>
      <c r="AO424" s="18">
        <v>0.19018758519779999</v>
      </c>
      <c r="AP424" s="18">
        <v>0.18916699075990001</v>
      </c>
      <c r="AQ424" s="18">
        <v>0.1751406697822</v>
      </c>
      <c r="AR424" s="18">
        <v>0.18511322261490001</v>
      </c>
      <c r="AS424" s="18">
        <v>0.19227723263589999</v>
      </c>
      <c r="AT424" s="18">
        <v>0.189168385528</v>
      </c>
      <c r="AU424" s="18">
        <v>0.1906177350844</v>
      </c>
      <c r="AV424" s="18">
        <v>0.1903211697212</v>
      </c>
      <c r="AW424" s="18">
        <v>0.19672611322540001</v>
      </c>
      <c r="AX424" s="18">
        <v>0.1988548250794</v>
      </c>
      <c r="AY424" s="18">
        <v>0.2067963280647</v>
      </c>
      <c r="AZ424" s="18">
        <v>0.20598335155700001</v>
      </c>
      <c r="BA424" s="18">
        <v>0.2005724881889</v>
      </c>
      <c r="BB424" s="18">
        <v>0.20601568029600001</v>
      </c>
      <c r="BC424" s="18">
        <v>0.21503878422270001</v>
      </c>
      <c r="BD424" s="18">
        <v>0.22646214359559999</v>
      </c>
      <c r="BE424" s="18">
        <v>0.2264278671261</v>
      </c>
      <c r="BF424" s="220">
        <v>0.2305810839968</v>
      </c>
      <c r="BG424" s="220">
        <v>0.2378287947645</v>
      </c>
      <c r="BH424" s="17"/>
      <c r="BI424" s="17"/>
      <c r="BJ424" s="17"/>
      <c r="BK424" s="17"/>
    </row>
    <row r="425" spans="1:63" ht="11.25" hidden="1" outlineLevel="1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0.40430510850599999</v>
      </c>
      <c r="G425" s="18">
        <v>0.39885441804490002</v>
      </c>
      <c r="H425" s="18">
        <v>0.39526060829370002</v>
      </c>
      <c r="I425" s="18">
        <v>0.39493754118579999</v>
      </c>
      <c r="J425" s="18">
        <v>0.39137456420360001</v>
      </c>
      <c r="K425" s="18">
        <v>0.38704681340280001</v>
      </c>
      <c r="L425" s="18">
        <v>0.38493524849580002</v>
      </c>
      <c r="M425" s="18">
        <v>0.38308683608729999</v>
      </c>
      <c r="N425" s="18">
        <v>0.38998095732810001</v>
      </c>
      <c r="O425" s="18">
        <v>0.39582537328790002</v>
      </c>
      <c r="P425" s="18">
        <v>0.391179134702</v>
      </c>
      <c r="Q425" s="18">
        <v>0.38819523478610002</v>
      </c>
      <c r="R425" s="18">
        <v>0.39262834013039999</v>
      </c>
      <c r="S425" s="18">
        <v>0.39768346771079999</v>
      </c>
      <c r="T425" s="18">
        <v>0</v>
      </c>
      <c r="U425" s="18">
        <v>0</v>
      </c>
      <c r="V425" s="18">
        <v>0</v>
      </c>
      <c r="W425" s="18">
        <v>8.3097599436749991E-3</v>
      </c>
      <c r="X425" s="18">
        <v>8.3498627810630003E-3</v>
      </c>
      <c r="Y425" s="18">
        <v>2.2303118895500001E-2</v>
      </c>
      <c r="Z425" s="18">
        <v>2.138907466352E-2</v>
      </c>
      <c r="AA425" s="18">
        <v>2.0949433389670001E-2</v>
      </c>
      <c r="AB425" s="18">
        <v>1.946212083581E-2</v>
      </c>
      <c r="AC425" s="18">
        <v>1.7821134589969999E-2</v>
      </c>
      <c r="AD425" s="18">
        <v>1.613544331448E-2</v>
      </c>
      <c r="AE425" s="18">
        <v>1.4906135563520001E-2</v>
      </c>
      <c r="AF425" s="18">
        <v>1.5350648369310001E-2</v>
      </c>
      <c r="AG425" s="18">
        <v>1.5225743450589999E-2</v>
      </c>
      <c r="AH425" s="18">
        <v>1.385065382664E-2</v>
      </c>
      <c r="AI425" s="18">
        <v>1.2726576870970001E-2</v>
      </c>
      <c r="AJ425" s="18">
        <v>1.421946642115E-2</v>
      </c>
      <c r="AK425" s="18">
        <v>1.6295616442749999E-2</v>
      </c>
      <c r="AL425" s="18">
        <v>1.9674260590240002E-2</v>
      </c>
      <c r="AM425" s="18">
        <v>2.1199987550220002E-2</v>
      </c>
      <c r="AN425" s="18">
        <v>1.752786158436E-2</v>
      </c>
      <c r="AO425" s="18">
        <v>2.008367029073E-2</v>
      </c>
      <c r="AP425" s="18">
        <v>1.9016145448469999E-2</v>
      </c>
      <c r="AQ425" s="18">
        <v>1.7544038355710001E-2</v>
      </c>
      <c r="AR425" s="18">
        <v>1.9965132012029999E-2</v>
      </c>
      <c r="AS425" s="18">
        <v>1.9655636626840001E-2</v>
      </c>
      <c r="AT425" s="18">
        <v>2.2628834155759999E-2</v>
      </c>
      <c r="AU425" s="18">
        <v>2.2141081453159999E-2</v>
      </c>
      <c r="AV425" s="18">
        <v>2.2376365202110001E-2</v>
      </c>
      <c r="AW425" s="18">
        <v>2.4165612331660001E-2</v>
      </c>
      <c r="AX425" s="18">
        <v>2.6414361612580001E-2</v>
      </c>
      <c r="AY425" s="18">
        <v>2.60800271798E-2</v>
      </c>
      <c r="AZ425" s="18">
        <v>2.5836754808469999E-2</v>
      </c>
      <c r="BA425" s="18">
        <v>2.5782188297849999E-2</v>
      </c>
      <c r="BB425" s="18">
        <v>2.7491543236979998E-2</v>
      </c>
      <c r="BC425" s="18">
        <v>2.8893823729219999E-2</v>
      </c>
      <c r="BD425" s="18">
        <v>2.787447875304E-2</v>
      </c>
      <c r="BE425" s="18">
        <v>2.965632218257E-2</v>
      </c>
      <c r="BF425" s="220">
        <v>3.0367611962080002E-2</v>
      </c>
      <c r="BG425" s="220">
        <v>3.0117925406579999E-2</v>
      </c>
      <c r="BH425" s="17"/>
      <c r="BI425" s="17"/>
      <c r="BJ425" s="17"/>
      <c r="BK425" s="17"/>
    </row>
    <row r="426" spans="1:63" s="19" customFormat="1" ht="12.75" hidden="1" outlineLevel="1" x14ac:dyDescent="0.2">
      <c r="A426" s="116" t="s">
        <v>180</v>
      </c>
      <c r="B426" s="58"/>
      <c r="C426" s="19">
        <v>22944355.879999999</v>
      </c>
      <c r="D426" s="19">
        <v>22497260.300000001</v>
      </c>
      <c r="E426" s="19">
        <v>21483112.440000001</v>
      </c>
      <c r="F426" s="19">
        <v>21142211.32</v>
      </c>
      <c r="G426" s="19">
        <v>21253658.149999999</v>
      </c>
      <c r="H426" s="19">
        <v>21423662.84</v>
      </c>
      <c r="I426" s="19">
        <v>21272678.640000001</v>
      </c>
      <c r="J426" s="19">
        <v>21440617.25</v>
      </c>
      <c r="K426" s="19">
        <v>21824115.620000001</v>
      </c>
      <c r="L426" s="19">
        <v>22289169.199999999</v>
      </c>
      <c r="M426" s="19">
        <v>23286619.579999998</v>
      </c>
      <c r="N426" s="19">
        <v>24168933.699999999</v>
      </c>
      <c r="O426" s="19">
        <v>25171940.75</v>
      </c>
      <c r="P426" s="19">
        <v>26454837.260000002</v>
      </c>
      <c r="Q426" s="19">
        <v>27284767.760000002</v>
      </c>
      <c r="R426" s="19">
        <v>29003919.800000001</v>
      </c>
      <c r="S426" s="19">
        <v>31819401.73</v>
      </c>
      <c r="T426" s="19">
        <f>'FIA Only'!T369+Sphere!C426</f>
        <v>33682241.890000001</v>
      </c>
      <c r="U426" s="19">
        <f>'FIA Only'!U369+Sphere!D426</f>
        <v>34062440.890000001</v>
      </c>
      <c r="V426" s="19">
        <f>'FIA Only'!V369+Sphere!E426</f>
        <v>32516554.920000002</v>
      </c>
      <c r="W426" s="19">
        <f>'FIA Only'!W369+Sphere!F426+'FIA on PCAS'!C426</f>
        <v>29859502.829999998</v>
      </c>
      <c r="X426" s="19">
        <f>'FIA Only'!X369+Sphere!G426+'FIA on PCAS'!D426</f>
        <v>27546770.530000001</v>
      </c>
      <c r="Y426" s="19">
        <v>23947023.949999999</v>
      </c>
      <c r="Z426" s="19">
        <v>21494516.670000002</v>
      </c>
      <c r="AA426" s="19">
        <v>25522720.41</v>
      </c>
      <c r="AB426" s="19">
        <v>28043438.02</v>
      </c>
      <c r="AC426" s="19">
        <v>19666908.460000001</v>
      </c>
      <c r="AD426" s="19">
        <v>26910201.920000002</v>
      </c>
      <c r="AE426" s="19">
        <v>17224258.079999998</v>
      </c>
      <c r="AF426" s="19">
        <v>25887359.719999999</v>
      </c>
      <c r="AG426" s="19">
        <v>25477842.850000001</v>
      </c>
      <c r="AH426" s="19">
        <v>26806588.800000001</v>
      </c>
      <c r="AI426" s="19">
        <v>18880582.93</v>
      </c>
      <c r="AJ426" s="19">
        <v>32966383.149999999</v>
      </c>
      <c r="AK426" s="19">
        <v>37349986.18</v>
      </c>
      <c r="AL426" s="19">
        <v>40344883.43</v>
      </c>
      <c r="AM426" s="19">
        <v>43094730.149999999</v>
      </c>
      <c r="AN426" s="19">
        <v>47448634.43</v>
      </c>
      <c r="AO426" s="19">
        <v>51648627.149999999</v>
      </c>
      <c r="AP426" s="19">
        <v>54611820.420000002</v>
      </c>
      <c r="AQ426" s="19">
        <v>37097410.619999997</v>
      </c>
      <c r="AR426" s="19">
        <v>60568677.060000002</v>
      </c>
      <c r="AS426" s="19">
        <v>61221910.560000002</v>
      </c>
      <c r="AT426" s="19">
        <v>62762553.909999996</v>
      </c>
      <c r="AU426" s="19">
        <v>64513403.259999998</v>
      </c>
      <c r="AV426" s="19">
        <v>66383563.640000001</v>
      </c>
      <c r="AW426" s="19">
        <v>68337900.969999999</v>
      </c>
      <c r="AX426" s="19">
        <v>70349183.079999998</v>
      </c>
      <c r="AY426" s="19">
        <v>71432213.75</v>
      </c>
      <c r="AZ426" s="19">
        <v>72659328.959999993</v>
      </c>
      <c r="BA426" s="19">
        <v>74987665.329999998</v>
      </c>
      <c r="BB426" s="19">
        <v>80041155.590000004</v>
      </c>
      <c r="BC426" s="19">
        <v>84104686.480000004</v>
      </c>
      <c r="BD426" s="19">
        <v>86521827.090000004</v>
      </c>
      <c r="BE426" s="19">
        <v>88156052.010000005</v>
      </c>
      <c r="BF426" s="224">
        <v>88851173.140000001</v>
      </c>
      <c r="BG426" s="224">
        <v>88656567.140000001</v>
      </c>
      <c r="BH426" s="17"/>
      <c r="BI426" s="17"/>
      <c r="BJ426" s="17"/>
      <c r="BK426" s="17"/>
    </row>
    <row r="427" spans="1:63" ht="11.25" hidden="1" outlineLevel="1" x14ac:dyDescent="0.2">
      <c r="A427" s="16" t="s">
        <v>181</v>
      </c>
      <c r="C427" s="18">
        <v>0.9988275242879</v>
      </c>
      <c r="D427" s="18">
        <v>0.99883471277610003</v>
      </c>
      <c r="E427" s="18">
        <v>0.99944501291270005</v>
      </c>
      <c r="F427" s="18">
        <v>0.99983677440609997</v>
      </c>
      <c r="G427" s="18">
        <v>0.99997725238659996</v>
      </c>
      <c r="H427" s="18">
        <v>0.99999848251909995</v>
      </c>
      <c r="I427" s="18">
        <v>0.99999846328709996</v>
      </c>
      <c r="J427" s="18">
        <v>0.99999866001990001</v>
      </c>
      <c r="K427" s="18">
        <v>0.99999879307820005</v>
      </c>
      <c r="L427" s="18">
        <v>0.99999879762230004</v>
      </c>
      <c r="M427" s="18">
        <v>0.99999893028700004</v>
      </c>
      <c r="N427" s="18">
        <v>0.99999897140680005</v>
      </c>
      <c r="O427" s="18">
        <v>0.99999907635249996</v>
      </c>
      <c r="P427" s="18">
        <v>0.99999912189969997</v>
      </c>
      <c r="Q427" s="18">
        <v>0.99999911928880003</v>
      </c>
      <c r="R427" s="18">
        <v>0.99999932043670003</v>
      </c>
      <c r="S427" s="18">
        <v>0.99999934096809995</v>
      </c>
      <c r="T427" s="54">
        <f>((Sphere!C427*Sphere!C$426)+('FIA Only'!T370*'FIA Only'!T$369))/('FIA Only'!T$369+Sphere!C$426)</f>
        <v>0.99999940621530004</v>
      </c>
      <c r="U427" s="18">
        <v>1</v>
      </c>
      <c r="V427" s="54">
        <v>1</v>
      </c>
      <c r="W427" s="54">
        <f>((Sphere!F427*Sphere!F$426)+('FIA on PCAS'!C427*'FIA on PCAS'!C$426)+('FIA Only'!W370*'FIA Only'!W$369))/('FIA Only'!W$369+'FIA on PCAS'!C$426+Sphere!F$426)</f>
        <v>0.99680800010160309</v>
      </c>
      <c r="X427" s="54">
        <f>((Sphere!G427*Sphere!G$426)+('FIA on PCAS'!D427*'FIA on PCAS'!D$426)+('FIA Only'!X370*'FIA Only'!X$369))/('FIA Only'!X$369+'FIA on PCAS'!D$426+Sphere!G$426)</f>
        <v>0.9970577214578934</v>
      </c>
      <c r="Y427" s="18">
        <v>0.92748822035769996</v>
      </c>
      <c r="Z427" s="18">
        <v>0.92844024192579999</v>
      </c>
      <c r="AA427" s="18">
        <v>0.94879332881919998</v>
      </c>
      <c r="AB427" s="18">
        <v>0.96203176564979997</v>
      </c>
      <c r="AC427" s="18">
        <v>0.9581968051427</v>
      </c>
      <c r="AD427" s="18">
        <v>0.97550465935969999</v>
      </c>
      <c r="AE427" s="18">
        <v>0.97048037978320001</v>
      </c>
      <c r="AF427" s="18">
        <v>0.98464723739909998</v>
      </c>
      <c r="AG427" s="18">
        <v>0.98701402130219995</v>
      </c>
      <c r="AH427" s="18">
        <v>0.99020508794740003</v>
      </c>
      <c r="AI427" s="18">
        <v>0.98721962367500005</v>
      </c>
      <c r="AJ427" s="18">
        <v>0.99370029460980003</v>
      </c>
      <c r="AK427" s="18">
        <v>0.99446753839540003</v>
      </c>
      <c r="AL427" s="18">
        <v>0.99470166223099998</v>
      </c>
      <c r="AM427" s="18">
        <v>0.99529252171920002</v>
      </c>
      <c r="AN427" s="18">
        <v>0.99584712118090002</v>
      </c>
      <c r="AO427" s="18">
        <v>0.99581297161399995</v>
      </c>
      <c r="AP427" s="18">
        <v>0.99607814314809995</v>
      </c>
      <c r="AQ427" s="18">
        <v>0.99384537931679995</v>
      </c>
      <c r="AR427" s="18">
        <v>0.99593788861440002</v>
      </c>
      <c r="AS427" s="18">
        <v>0.99584752186710002</v>
      </c>
      <c r="AT427" s="18">
        <v>0.99600399661630001</v>
      </c>
      <c r="AU427" s="18">
        <v>0.99577640866170003</v>
      </c>
      <c r="AV427" s="18">
        <v>0.99568463727620005</v>
      </c>
      <c r="AW427" s="18">
        <v>0.99570487543789998</v>
      </c>
      <c r="AX427" s="18">
        <v>0.99586436413120005</v>
      </c>
      <c r="AY427" s="18">
        <v>0.99590584837270002</v>
      </c>
      <c r="AZ427" s="18">
        <v>0.99601387204369995</v>
      </c>
      <c r="BA427" s="18">
        <v>0.99599431719450005</v>
      </c>
      <c r="BB427" s="18">
        <v>0.99627060733320005</v>
      </c>
      <c r="BC427" s="18">
        <v>0.99627723191649997</v>
      </c>
      <c r="BD427" s="18">
        <v>0.99636043479619996</v>
      </c>
      <c r="BE427" s="18">
        <v>0.99582101322549998</v>
      </c>
      <c r="BF427" s="220">
        <v>0.99577874388429999</v>
      </c>
      <c r="BG427" s="220">
        <v>0.99594344314039995</v>
      </c>
      <c r="BH427" s="17"/>
      <c r="BI427" s="17"/>
      <c r="BJ427" s="17"/>
      <c r="BK427" s="17"/>
    </row>
    <row r="428" spans="1:63" ht="11.25" hidden="1" outlineLevel="1" x14ac:dyDescent="0.2">
      <c r="A428" s="16" t="s">
        <v>182</v>
      </c>
      <c r="C428" s="18">
        <v>1.0125431335490001E-3</v>
      </c>
      <c r="D428" s="18">
        <v>7.2303648457999997E-4</v>
      </c>
      <c r="E428" s="18">
        <v>3.16740882822E-4</v>
      </c>
      <c r="F428" s="18">
        <v>1.6322559394399999E-4</v>
      </c>
      <c r="G428" s="18">
        <v>2.274761345E-5</v>
      </c>
      <c r="H428" s="18">
        <v>1.5174809390000001E-6</v>
      </c>
      <c r="I428" s="18">
        <v>1.536712915E-6</v>
      </c>
      <c r="J428" s="18">
        <v>1.3399800789999999E-6</v>
      </c>
      <c r="K428" s="18">
        <v>1.206921758E-6</v>
      </c>
      <c r="L428" s="18">
        <v>1.2023776999999999E-6</v>
      </c>
      <c r="M428" s="18">
        <v>1.069713013E-6</v>
      </c>
      <c r="N428" s="18">
        <v>1.0285931650000001E-6</v>
      </c>
      <c r="O428" s="18">
        <v>9.2364749399999995E-7</v>
      </c>
      <c r="P428" s="18">
        <v>8.7810027999999996E-7</v>
      </c>
      <c r="Q428" s="18">
        <v>8.8071118E-7</v>
      </c>
      <c r="R428" s="18">
        <v>6.7956331899999995E-7</v>
      </c>
      <c r="S428" s="18">
        <v>6.5903187599999997E-7</v>
      </c>
      <c r="T428" s="54">
        <f>((Sphere!C428*Sphere!C$426)+('FIA Only'!T371*'FIA Only'!T$369))/('FIA Only'!T$369+Sphere!C$426)</f>
        <v>5.9378470300000003E-7</v>
      </c>
      <c r="U428" s="18">
        <v>0</v>
      </c>
      <c r="V428" s="54">
        <v>0</v>
      </c>
      <c r="W428" s="54">
        <f>((Sphere!F428*Sphere!F$426)+('FIA on PCAS'!C428*'FIA on PCAS'!C$426)+('FIA Only'!W371*'FIA Only'!W$369))/('FIA Only'!W$369+'FIA on PCAS'!C$426+Sphere!F$426)</f>
        <v>2.8802221018105786E-4</v>
      </c>
      <c r="X428" s="54">
        <f>((Sphere!G428*Sphere!G$426)+('FIA on PCAS'!D428*'FIA on PCAS'!D$426)+('FIA Only'!X371*'FIA Only'!X$369))/('FIA Only'!X$369+'FIA on PCAS'!D$426+Sphere!G$426)</f>
        <v>2.9718561242708511E-4</v>
      </c>
      <c r="Y428" s="18">
        <v>1.4573595497879999E-3</v>
      </c>
      <c r="Z428" s="18">
        <v>2.1281444655600001E-3</v>
      </c>
      <c r="AA428" s="18">
        <v>1.235048419921E-3</v>
      </c>
      <c r="AB428" s="18">
        <v>7.2624508823699999E-4</v>
      </c>
      <c r="AC428" s="18">
        <v>5.8756738325299997E-4</v>
      </c>
      <c r="AD428" s="18">
        <v>3.2875478360600002E-4</v>
      </c>
      <c r="AE428" s="18">
        <v>9.2200390329299998E-4</v>
      </c>
      <c r="AF428" s="18">
        <v>3.1230170878299997E-4</v>
      </c>
      <c r="AG428" s="18">
        <v>3.1538030270399997E-4</v>
      </c>
      <c r="AH428" s="18">
        <v>2.7508483866600002E-4</v>
      </c>
      <c r="AI428" s="18">
        <v>3.7119478238800002E-4</v>
      </c>
      <c r="AJ428" s="18">
        <v>4.3389172702400003E-4</v>
      </c>
      <c r="AK428" s="18">
        <v>3.7864976908200002E-4</v>
      </c>
      <c r="AL428" s="18">
        <v>4.6858833386599998E-4</v>
      </c>
      <c r="AM428" s="18">
        <v>3.0382443182899998E-4</v>
      </c>
      <c r="AN428" s="18">
        <v>3.3976243817700002E-4</v>
      </c>
      <c r="AO428" s="18">
        <v>3.0388395734200002E-4</v>
      </c>
      <c r="AP428" s="18">
        <v>2.8408952872300002E-4</v>
      </c>
      <c r="AQ428" s="18">
        <v>4.4958025670900002E-4</v>
      </c>
      <c r="AR428" s="18">
        <v>2.6859375455899999E-4</v>
      </c>
      <c r="AS428" s="18">
        <v>1.8326541917000001E-4</v>
      </c>
      <c r="AT428" s="18">
        <v>7.1199117845000001E-5</v>
      </c>
      <c r="AU428" s="18">
        <v>6.6440795847000003E-5</v>
      </c>
      <c r="AV428" s="18">
        <v>6.2490859349999993E-5</v>
      </c>
      <c r="AW428" s="18">
        <v>5.8674845440999999E-5</v>
      </c>
      <c r="AX428" s="18">
        <v>5.5427233709999998E-5</v>
      </c>
      <c r="AY428" s="18">
        <v>5.3473507132000003E-5</v>
      </c>
      <c r="AZ428" s="18">
        <v>5.0961595516E-5</v>
      </c>
      <c r="BA428" s="18">
        <v>3.7250642184999999E-5</v>
      </c>
      <c r="BB428" s="18">
        <v>2.2133407988999999E-5</v>
      </c>
      <c r="BC428" s="18">
        <v>2.0414578555000001E-5</v>
      </c>
      <c r="BD428" s="18">
        <v>1.9564681864E-5</v>
      </c>
      <c r="BE428" s="18">
        <v>1.8944185361E-5</v>
      </c>
      <c r="BF428" s="220">
        <v>1.8526549882999999E-5</v>
      </c>
      <c r="BG428" s="220">
        <v>1.8292105970000001E-5</v>
      </c>
      <c r="BH428" s="17"/>
      <c r="BI428" s="17"/>
      <c r="BJ428" s="17"/>
      <c r="BK428" s="17"/>
    </row>
    <row r="429" spans="1:63" ht="11.25" hidden="1" outlineLevel="1" x14ac:dyDescent="0.2">
      <c r="A429" s="16" t="s">
        <v>183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54">
        <f>((Sphere!C429*Sphere!C$426)+('FIA Only'!T372*'FIA Only'!T$369))/('FIA Only'!T$369+Sphere!C$426)</f>
        <v>0</v>
      </c>
      <c r="U429" s="18">
        <v>0</v>
      </c>
      <c r="V429" s="54">
        <v>0</v>
      </c>
      <c r="W429" s="54">
        <f>((Sphere!F429*Sphere!F$426)+('FIA on PCAS'!C429*'FIA on PCAS'!C$426)+('FIA Only'!W372*'FIA Only'!W$369))/('FIA Only'!W$369+'FIA on PCAS'!C$426+Sphere!F$426)</f>
        <v>2.1592824357145949E-4</v>
      </c>
      <c r="X429" s="54">
        <f>((Sphere!G429*Sphere!G$426)+('FIA on PCAS'!D429*'FIA on PCAS'!D$426)+('FIA Only'!X372*'FIA Only'!X$369))/('FIA Only'!X$369+'FIA on PCAS'!D$426+Sphere!G$426)</f>
        <v>2.3485094899817482E-4</v>
      </c>
      <c r="Y429" s="18">
        <v>1.5646477757709999E-3</v>
      </c>
      <c r="Z429" s="18">
        <v>1.9378123433090001E-3</v>
      </c>
      <c r="AA429" s="18">
        <v>6.09756048523E-4</v>
      </c>
      <c r="AB429" s="18">
        <v>7.1978778086100004E-4</v>
      </c>
      <c r="AC429" s="18">
        <v>6.9411512801200001E-4</v>
      </c>
      <c r="AD429" s="18">
        <v>4.6264377040099999E-4</v>
      </c>
      <c r="AE429" s="18">
        <v>1.5938009696599999E-4</v>
      </c>
      <c r="AF429" s="18">
        <v>1.04125451059E-4</v>
      </c>
      <c r="AG429" s="18">
        <v>1.03886004369E-4</v>
      </c>
      <c r="AH429" s="18">
        <v>9.6975728188999997E-5</v>
      </c>
      <c r="AI429" s="18">
        <v>5.40258828277E-4</v>
      </c>
      <c r="AJ429" s="18">
        <v>2.57815991352E-4</v>
      </c>
      <c r="AK429" s="18">
        <v>2.1887274533600001E-4</v>
      </c>
      <c r="AL429" s="18">
        <v>5.9382278996999997E-5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7.0437620547000006E-5</v>
      </c>
      <c r="AT429" s="18">
        <v>2.0806553896E-5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0</v>
      </c>
      <c r="BB429" s="18">
        <v>0</v>
      </c>
      <c r="BC429" s="18">
        <v>0</v>
      </c>
      <c r="BD429" s="18">
        <v>0</v>
      </c>
      <c r="BE429" s="18">
        <v>0</v>
      </c>
      <c r="BF429" s="220">
        <v>0</v>
      </c>
      <c r="BG429" s="220">
        <v>0</v>
      </c>
      <c r="BH429" s="17"/>
      <c r="BI429" s="17"/>
      <c r="BJ429" s="17"/>
      <c r="BK429" s="17"/>
    </row>
    <row r="430" spans="1:63" ht="11.25" hidden="1" outlineLevel="1" x14ac:dyDescent="0.2">
      <c r="A430" s="16" t="s">
        <v>184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54">
        <f>((Sphere!C430*Sphere!C$426)+('FIA Only'!T373*'FIA Only'!T$369))/('FIA Only'!T$369+Sphere!C$426)</f>
        <v>0</v>
      </c>
      <c r="U430" s="18">
        <v>0</v>
      </c>
      <c r="V430" s="54">
        <v>0</v>
      </c>
      <c r="W430" s="54">
        <f>((Sphere!F430*Sphere!F$426)+('FIA on PCAS'!C430*'FIA on PCAS'!C$426)+('FIA Only'!W373*'FIA Only'!W$369))/('FIA Only'!W$369+'FIA on PCAS'!C$426+Sphere!F$426)</f>
        <v>0</v>
      </c>
      <c r="X430" s="54">
        <f>((Sphere!G430*Sphere!G$426)+('FIA on PCAS'!D430*'FIA on PCAS'!D$426)+('FIA Only'!X373*'FIA Only'!X$369))/('FIA Only'!X$369+'FIA on PCAS'!D$426+Sphere!G$426)</f>
        <v>0</v>
      </c>
      <c r="Y430" s="18">
        <v>6.8252607130500002E-4</v>
      </c>
      <c r="Z430" s="18">
        <v>2.6509783363799999E-4</v>
      </c>
      <c r="AA430" s="18">
        <v>1.0708842956E-3</v>
      </c>
      <c r="AB430" s="18">
        <v>6.2502731258299996E-4</v>
      </c>
      <c r="AC430" s="18">
        <v>3.8227639504799998E-4</v>
      </c>
      <c r="AD430" s="18">
        <v>2.5854267186600002E-4</v>
      </c>
      <c r="AE430" s="18">
        <v>3.8414269345499999E-4</v>
      </c>
      <c r="AF430" s="18">
        <v>7.7503546700400001E-4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5.4657188410999999E-5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3.5308637315999997E-5</v>
      </c>
      <c r="AU430" s="18">
        <v>5.0948402024000001E-5</v>
      </c>
      <c r="AV430" s="18">
        <v>4.6134631531000003E-5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18">
        <v>0</v>
      </c>
      <c r="BC430" s="18">
        <v>0</v>
      </c>
      <c r="BD430" s="18">
        <v>0</v>
      </c>
      <c r="BE430" s="18">
        <v>0</v>
      </c>
      <c r="BF430" s="220">
        <v>0</v>
      </c>
      <c r="BG430" s="220">
        <v>0</v>
      </c>
      <c r="BH430" s="17"/>
      <c r="BI430" s="17"/>
      <c r="BJ430" s="17"/>
      <c r="BK430" s="17"/>
    </row>
    <row r="431" spans="1:63" ht="11.25" hidden="1" outlineLevel="1" x14ac:dyDescent="0.2">
      <c r="A431" s="16" t="s">
        <v>185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54">
        <f>((Sphere!C431*Sphere!C$426)+('FIA Only'!T374*'FIA Only'!T$369))/('FIA Only'!T$369+Sphere!C$426)</f>
        <v>0</v>
      </c>
      <c r="U431" s="18">
        <v>0</v>
      </c>
      <c r="V431" s="54">
        <v>0</v>
      </c>
      <c r="W431" s="54">
        <f>((Sphere!F431*Sphere!F$426)+('FIA on PCAS'!C431*'FIA on PCAS'!C$426)+('FIA Only'!W374*'FIA Only'!W$369))/('FIA Only'!W$369+'FIA on PCAS'!C$426+Sphere!F$426)</f>
        <v>0</v>
      </c>
      <c r="X431" s="54">
        <f>((Sphere!G431*Sphere!G$426)+('FIA on PCAS'!D431*'FIA on PCAS'!D$426)+('FIA Only'!X374*'FIA Only'!X$369))/('FIA Only'!X$369+'FIA on PCAS'!D$426+Sphere!G$426)</f>
        <v>4.5502885545633075E-8</v>
      </c>
      <c r="Y431" s="18">
        <v>2.2592043421380001E-3</v>
      </c>
      <c r="Z431" s="18">
        <v>3.6374814290200002E-3</v>
      </c>
      <c r="AA431" s="18">
        <v>3.0563850104100001E-3</v>
      </c>
      <c r="AB431" s="18">
        <v>3.3145275967470002E-3</v>
      </c>
      <c r="AC431" s="18">
        <v>5.7108740439270004E-3</v>
      </c>
      <c r="AD431" s="18">
        <v>4.1190134200230002E-3</v>
      </c>
      <c r="AE431" s="18">
        <v>5.3172656058929997E-3</v>
      </c>
      <c r="AF431" s="18">
        <v>2.127179631001E-3</v>
      </c>
      <c r="AG431" s="18">
        <v>2.762930418843E-3</v>
      </c>
      <c r="AH431" s="18">
        <v>3.2970501066389999E-3</v>
      </c>
      <c r="AI431" s="18">
        <v>3.2335227374379999E-3</v>
      </c>
      <c r="AJ431" s="18">
        <v>1.326828900961E-3</v>
      </c>
      <c r="AK431" s="18">
        <v>1.598449452453E-3</v>
      </c>
      <c r="AL431" s="18">
        <v>1.7737966784360001E-3</v>
      </c>
      <c r="AM431" s="18">
        <v>1.7699917923599999E-3</v>
      </c>
      <c r="AN431" s="18">
        <v>1.54799881476E-3</v>
      </c>
      <c r="AO431" s="18">
        <v>1.652574589316E-3</v>
      </c>
      <c r="AP431" s="18">
        <v>1.5998244714479999E-3</v>
      </c>
      <c r="AQ431" s="18">
        <v>2.8652791554459999E-3</v>
      </c>
      <c r="AR431" s="18">
        <v>1.894926000721E-3</v>
      </c>
      <c r="AS431" s="18">
        <v>1.9082633750799999E-3</v>
      </c>
      <c r="AT431" s="18">
        <v>1.988608271541E-3</v>
      </c>
      <c r="AU431" s="18">
        <v>2.0803226438959998E-3</v>
      </c>
      <c r="AV431" s="18">
        <v>2.2830626030439999E-3</v>
      </c>
      <c r="AW431" s="18">
        <v>2.4120650807510002E-3</v>
      </c>
      <c r="AX431" s="18">
        <v>2.3412299378700002E-3</v>
      </c>
      <c r="AY431" s="18">
        <v>2.4040355382579999E-3</v>
      </c>
      <c r="AZ431" s="18">
        <v>2.2189006528349998E-3</v>
      </c>
      <c r="BA431" s="18">
        <v>2.1921343346989999E-3</v>
      </c>
      <c r="BB431" s="18">
        <v>2.1674286645150002E-3</v>
      </c>
      <c r="BC431" s="18">
        <v>1.9916610531140002E-3</v>
      </c>
      <c r="BD431" s="18">
        <v>1.9671967912780002E-3</v>
      </c>
      <c r="BE431" s="18">
        <v>1.964024944183E-3</v>
      </c>
      <c r="BF431" s="220">
        <v>2.0823037830039999E-3</v>
      </c>
      <c r="BG431" s="220">
        <v>2.0959977354010001E-3</v>
      </c>
      <c r="BH431" s="17"/>
      <c r="BI431" s="17"/>
      <c r="BJ431" s="17"/>
      <c r="BK431" s="17"/>
    </row>
    <row r="432" spans="1:63" ht="11.25" hidden="1" outlineLevel="1" x14ac:dyDescent="0.2">
      <c r="A432" s="16" t="s">
        <v>186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54">
        <f>((Sphere!C432*Sphere!C$426)+('FIA Only'!T375*'FIA Only'!T$369))/('FIA Only'!T$369+Sphere!C$426)</f>
        <v>0</v>
      </c>
      <c r="U432" s="18">
        <v>0</v>
      </c>
      <c r="V432" s="54">
        <v>0</v>
      </c>
      <c r="W432" s="54">
        <f>((Sphere!F432*Sphere!F$426)+('FIA on PCAS'!C432*'FIA on PCAS'!C$426)+('FIA Only'!W375*'FIA Only'!W$369))/('FIA Only'!W$369+'FIA on PCAS'!C$426+Sphere!F$426)</f>
        <v>6.6950880307063059E-5</v>
      </c>
      <c r="X432" s="54">
        <f>((Sphere!G432*Sphere!G$426)+('FIA on PCAS'!D432*'FIA on PCAS'!D$426)+('FIA Only'!X375*'FIA Only'!X$369))/('FIA Only'!X$369+'FIA on PCAS'!D$426+Sphere!G$426)</f>
        <v>7.0298681968527382E-5</v>
      </c>
      <c r="Y432" s="18">
        <v>1.2536266041129999E-3</v>
      </c>
      <c r="Z432" s="18">
        <v>7.3784837519700003E-4</v>
      </c>
      <c r="AA432" s="18">
        <v>8.5990838269299995E-4</v>
      </c>
      <c r="AB432" s="18">
        <v>7.6295545524100001E-4</v>
      </c>
      <c r="AC432" s="18">
        <v>1.5808292503800001E-4</v>
      </c>
      <c r="AD432" s="18">
        <v>9.2403259671999997E-5</v>
      </c>
      <c r="AE432" s="18">
        <v>1.2597554972299999E-4</v>
      </c>
      <c r="AF432" s="18">
        <v>4.4259485499000002E-5</v>
      </c>
      <c r="AG432" s="18">
        <v>4.1054352841999999E-5</v>
      </c>
      <c r="AH432" s="18">
        <v>1.83788977194E-4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1.1386418107E-5</v>
      </c>
      <c r="AY432" s="18">
        <v>9.4324685869999996E-6</v>
      </c>
      <c r="AZ432" s="18">
        <v>5.2458254268999998E-5</v>
      </c>
      <c r="BA432" s="18">
        <v>4.0743536160000003E-5</v>
      </c>
      <c r="BB432" s="18">
        <v>3.7188571281000001E-5</v>
      </c>
      <c r="BC432" s="18">
        <v>1.4080473097399999E-4</v>
      </c>
      <c r="BD432" s="18">
        <v>1.3469566564799999E-4</v>
      </c>
      <c r="BE432" s="18">
        <v>1.3022189517099999E-4</v>
      </c>
      <c r="BF432" s="220">
        <v>1.27053315136E-4</v>
      </c>
      <c r="BG432" s="220">
        <v>1.25117286938E-4</v>
      </c>
      <c r="BH432" s="17"/>
      <c r="BI432" s="17"/>
      <c r="BJ432" s="17"/>
      <c r="BK432" s="17"/>
    </row>
    <row r="433" spans="1:63" ht="11.25" hidden="1" outlineLevel="1" x14ac:dyDescent="0.2">
      <c r="A433" s="16" t="s">
        <v>187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54">
        <f>((Sphere!C433*Sphere!C$426)+('FIA Only'!T376*'FIA Only'!T$369))/('FIA Only'!T$369+Sphere!C$426)</f>
        <v>0</v>
      </c>
      <c r="U433" s="18">
        <v>0</v>
      </c>
      <c r="V433" s="54">
        <v>0</v>
      </c>
      <c r="W433" s="54">
        <f>((Sphere!F433*Sphere!F$426)+('FIA on PCAS'!C433*'FIA on PCAS'!C$426)+('FIA Only'!W376*'FIA Only'!W$369))/('FIA Only'!W$369+'FIA on PCAS'!C$426+Sphere!F$426)</f>
        <v>2.620750936327171E-3</v>
      </c>
      <c r="X433" s="54">
        <f>((Sphere!G433*Sphere!G$426)+('FIA on PCAS'!D433*'FIA on PCAS'!D$426)+('FIA Only'!X376*'FIA Only'!X$369))/('FIA Only'!X$369+'FIA on PCAS'!D$426+Sphere!G$426)</f>
        <v>2.3398977958732237E-3</v>
      </c>
      <c r="Y433" s="18">
        <v>6.5294415299139999E-2</v>
      </c>
      <c r="Z433" s="18">
        <v>6.2853373627480003E-2</v>
      </c>
      <c r="AA433" s="18">
        <v>4.4374689023700002E-2</v>
      </c>
      <c r="AB433" s="18">
        <v>3.1819691116529998E-2</v>
      </c>
      <c r="AC433" s="18">
        <v>3.4270278982000003E-2</v>
      </c>
      <c r="AD433" s="18">
        <v>1.9233982734729999E-2</v>
      </c>
      <c r="AE433" s="18">
        <v>2.2610852367490001E-2</v>
      </c>
      <c r="AF433" s="18">
        <v>1.1989860857590001E-2</v>
      </c>
      <c r="AG433" s="18">
        <v>9.7627276190499993E-3</v>
      </c>
      <c r="AH433" s="18">
        <v>5.9420124018870002E-3</v>
      </c>
      <c r="AI433" s="18">
        <v>8.6353999769469992E-3</v>
      </c>
      <c r="AJ433" s="18">
        <v>4.2811687708260004E-3</v>
      </c>
      <c r="AK433" s="18">
        <v>3.3364896377149999E-3</v>
      </c>
      <c r="AL433" s="18">
        <v>2.9965704776970001E-3</v>
      </c>
      <c r="AM433" s="18">
        <v>2.5790048682319999E-3</v>
      </c>
      <c r="AN433" s="18">
        <v>2.2651175661560002E-3</v>
      </c>
      <c r="AO433" s="18">
        <v>2.2305698393609999E-3</v>
      </c>
      <c r="AP433" s="18">
        <v>2.0379428516820002E-3</v>
      </c>
      <c r="AQ433" s="18">
        <v>2.839761271065E-3</v>
      </c>
      <c r="AR433" s="18">
        <v>1.898591630297E-3</v>
      </c>
      <c r="AS433" s="18">
        <v>1.990511718119E-3</v>
      </c>
      <c r="AT433" s="18">
        <v>1.8800808030889999E-3</v>
      </c>
      <c r="AU433" s="18">
        <v>2.0258794965509999E-3</v>
      </c>
      <c r="AV433" s="18">
        <v>1.9236746298449999E-3</v>
      </c>
      <c r="AW433" s="18">
        <v>1.8243846358880001E-3</v>
      </c>
      <c r="AX433" s="18">
        <v>1.7275922790680001E-3</v>
      </c>
      <c r="AY433" s="18">
        <v>1.62721011334E-3</v>
      </c>
      <c r="AZ433" s="18">
        <v>1.663807453705E-3</v>
      </c>
      <c r="BA433" s="18">
        <v>1.7355542924289999E-3</v>
      </c>
      <c r="BB433" s="18">
        <v>1.502642023065E-3</v>
      </c>
      <c r="BC433" s="18">
        <v>1.5698877208619999E-3</v>
      </c>
      <c r="BD433" s="18">
        <v>1.5181080649959999E-3</v>
      </c>
      <c r="BE433" s="18">
        <v>2.0657957497599998E-3</v>
      </c>
      <c r="BF433" s="220">
        <v>1.993372467719E-3</v>
      </c>
      <c r="BG433" s="220">
        <v>1.817149731319E-3</v>
      </c>
      <c r="BH433" s="17"/>
      <c r="BI433" s="17"/>
      <c r="BJ433" s="17"/>
      <c r="BK433" s="17"/>
    </row>
    <row r="434" spans="1:63" ht="11.25" hidden="1" outlineLevel="1" x14ac:dyDescent="0.2">
      <c r="A434" s="16" t="s">
        <v>188</v>
      </c>
      <c r="C434" s="7" t="s">
        <v>1</v>
      </c>
      <c r="D434" s="7" t="s">
        <v>1</v>
      </c>
      <c r="E434" s="7" t="s">
        <v>1</v>
      </c>
      <c r="F434" s="18">
        <v>0.145789673757</v>
      </c>
      <c r="G434" s="18">
        <v>0.14466599727089999</v>
      </c>
      <c r="H434" s="18">
        <v>0.1441593033479</v>
      </c>
      <c r="I434" s="18">
        <v>0.14367184829740001</v>
      </c>
      <c r="J434" s="18">
        <v>0.14385912347720001</v>
      </c>
      <c r="K434" s="18">
        <v>0.1440661064704</v>
      </c>
      <c r="L434" s="18">
        <v>0.1436206887326</v>
      </c>
      <c r="M434" s="18">
        <v>0.1436100532715</v>
      </c>
      <c r="N434" s="18">
        <v>0.1435742357317</v>
      </c>
      <c r="O434" s="18">
        <v>0.1436357077015</v>
      </c>
      <c r="P434" s="18">
        <v>0.14390331140490001</v>
      </c>
      <c r="Q434" s="18">
        <v>0.14386686320120001</v>
      </c>
      <c r="R434" s="18">
        <v>0.14409500332049999</v>
      </c>
      <c r="S434" s="18">
        <v>0.14437736377509999</v>
      </c>
      <c r="T434" s="18">
        <f>((Sphere!C434*Sphere!C402)+('FIA Only'!T377*'FIA Only'!T345))/('FIA Only'!T345+Sphere!C402)</f>
        <v>0.14464293538049999</v>
      </c>
      <c r="U434" s="18">
        <f>((Sphere!D434*Sphere!D402)+('FIA Only'!U377*'FIA Only'!U345))/('FIA Only'!U345+Sphere!D402)</f>
        <v>0.14467126360761301</v>
      </c>
      <c r="V434" s="18">
        <f>((Sphere!E434*Sphere!E402)+('FIA Only'!V377*'FIA Only'!V345))/('FIA Only'!V345+Sphere!E402)</f>
        <v>0.14532201077286655</v>
      </c>
      <c r="W434" s="18">
        <f>((Sphere!F434*Sphere!F402)+('FIA Only'!W377*'FIA Only'!W345)+('FIA on PCAS'!C434*'FIA on PCAS'!C402))/('FIA Only'!W345+Sphere!F402+'FIA on PCAS'!C402)</f>
        <v>0.14138068162388984</v>
      </c>
      <c r="X434" s="18">
        <f>((Sphere!G434*Sphere!G402)+('FIA Only'!X377*'FIA Only'!X345)+('FIA on PCAS'!D434*'FIA on PCAS'!D402))/('FIA Only'!X345+Sphere!G402+'FIA on PCAS'!D402)</f>
        <v>0.14628711279445139</v>
      </c>
      <c r="Y434" s="18">
        <v>0.15073679014989999</v>
      </c>
      <c r="Z434" s="18">
        <v>0.15084072352799999</v>
      </c>
      <c r="AA434" s="18">
        <v>0.15142660409350001</v>
      </c>
      <c r="AB434" s="18">
        <v>0.15120976855000001</v>
      </c>
      <c r="AC434" s="18">
        <v>0.15067044413069999</v>
      </c>
      <c r="AD434" s="18">
        <v>0.15116884400469999</v>
      </c>
      <c r="AE434" s="18">
        <v>0.15029272968240001</v>
      </c>
      <c r="AF434" s="18">
        <v>0.1510329574465</v>
      </c>
      <c r="AG434" s="18">
        <v>0.15147529524879999</v>
      </c>
      <c r="AH434" s="18">
        <v>0.1513959825648</v>
      </c>
      <c r="AI434" s="18">
        <v>0.15039196610130001</v>
      </c>
      <c r="AJ434" s="18">
        <v>0.1521050679073</v>
      </c>
      <c r="AK434" s="18">
        <v>0.15091723468490001</v>
      </c>
      <c r="AL434" s="18">
        <v>0.1528146039927</v>
      </c>
      <c r="AM434" s="18">
        <v>0.1535284872114</v>
      </c>
      <c r="AN434" s="18">
        <v>0.15394548486260001</v>
      </c>
      <c r="AO434" s="18">
        <v>0.1545852208048</v>
      </c>
      <c r="AP434" s="18">
        <v>0.1546450020697</v>
      </c>
      <c r="AQ434" s="18">
        <v>0.15173890723899999</v>
      </c>
      <c r="AR434" s="18">
        <v>0.1554625345308</v>
      </c>
      <c r="AS434" s="18">
        <v>0.15603354471229999</v>
      </c>
      <c r="AT434" s="18">
        <v>0.15588117770839999</v>
      </c>
      <c r="AU434" s="18">
        <v>0.15636677989430001</v>
      </c>
      <c r="AV434" s="18">
        <v>0.1567917241865</v>
      </c>
      <c r="AW434" s="18">
        <v>0.15722172213880001</v>
      </c>
      <c r="AX434" s="18">
        <v>0.15752070794770001</v>
      </c>
      <c r="AY434" s="18">
        <v>0.15774019286759999</v>
      </c>
      <c r="AZ434" s="18">
        <v>0.15797185664470001</v>
      </c>
      <c r="BA434" s="18">
        <v>0.15813687664410001</v>
      </c>
      <c r="BB434" s="18">
        <v>0.15861878571240001</v>
      </c>
      <c r="BC434" s="18">
        <v>0.15897532331469999</v>
      </c>
      <c r="BD434" s="18">
        <v>0.1588516711305</v>
      </c>
      <c r="BE434" s="18">
        <v>0.161845363918</v>
      </c>
      <c r="BF434" s="220">
        <v>0.16202393742849999</v>
      </c>
      <c r="BG434" s="220">
        <v>0.1624017846154</v>
      </c>
      <c r="BH434" s="17"/>
      <c r="BI434" s="17"/>
      <c r="BJ434" s="17"/>
      <c r="BK434" s="17"/>
    </row>
    <row r="435" spans="1:63" ht="11.25" hidden="1" outlineLevel="1" x14ac:dyDescent="0.2">
      <c r="A435" s="16" t="s">
        <v>189</v>
      </c>
      <c r="C435" s="7" t="s">
        <v>1</v>
      </c>
      <c r="D435" s="7" t="s">
        <v>1</v>
      </c>
      <c r="E435" s="7" t="s">
        <v>1</v>
      </c>
      <c r="F435" s="18">
        <v>0.13803767858429999</v>
      </c>
      <c r="G435" s="18">
        <v>0.1372292690735</v>
      </c>
      <c r="H435" s="18">
        <v>0.1371133936417</v>
      </c>
      <c r="I435" s="18">
        <v>0.13685835015039999</v>
      </c>
      <c r="J435" s="18">
        <v>0.13699624904909999</v>
      </c>
      <c r="K435" s="18">
        <v>0.1372568309454</v>
      </c>
      <c r="L435" s="18">
        <v>0.13751066661290001</v>
      </c>
      <c r="M435" s="18">
        <v>0.1381046133894</v>
      </c>
      <c r="N435" s="18">
        <v>0.13890379460790001</v>
      </c>
      <c r="O435" s="18">
        <v>0.1393670759592</v>
      </c>
      <c r="P435" s="18">
        <v>0.1398858635204</v>
      </c>
      <c r="Q435" s="18">
        <v>0.14025072325480001</v>
      </c>
      <c r="R435" s="18">
        <v>0.14099459148189999</v>
      </c>
      <c r="S435" s="18">
        <v>0.1420466634217</v>
      </c>
      <c r="T435" s="18">
        <f>((Sphere!C435*Sphere!C410)+('FIA Only'!T378*'FIA Only'!T353))/('FIA Only'!T353+Sphere!C410)</f>
        <v>0.14315784968850001</v>
      </c>
      <c r="U435" s="18">
        <f>((Sphere!D435*Sphere!D410)+('FIA Only'!U378*'FIA Only'!U353))/('FIA Only'!U353+Sphere!D410)</f>
        <v>0.14386345883533461</v>
      </c>
      <c r="V435" s="18">
        <f>((Sphere!E435*Sphere!E410)+('FIA Only'!V378*'FIA Only'!V353))/('FIA Only'!V353+Sphere!E410)</f>
        <v>0.14454984014814989</v>
      </c>
      <c r="W435" s="18">
        <f>((Sphere!F435*Sphere!F410)+('FIA Only'!W378*'FIA Only'!W353)+('FIA on PCAS'!C435*'FIA on PCAS'!C410))/('FIA Only'!W353+Sphere!F410+'FIA on PCAS'!C410)</f>
        <v>0.14380288281263889</v>
      </c>
      <c r="X435" s="18">
        <f>((Sphere!G435*Sphere!G410)+('FIA Only'!X378*'FIA Only'!X353)+('FIA on PCAS'!D435*'FIA on PCAS'!D410))/('FIA Only'!X353+Sphere!G410+'FIA on PCAS'!D410)</f>
        <v>0.14613848470056046</v>
      </c>
      <c r="Y435" s="18">
        <v>0.24719934656529999</v>
      </c>
      <c r="Z435" s="18">
        <v>0.2467202289787</v>
      </c>
      <c r="AA435" s="18">
        <v>0.24709692290349999</v>
      </c>
      <c r="AB435" s="18">
        <v>0.2469479038739</v>
      </c>
      <c r="AC435" s="18">
        <v>0.24732183488109999</v>
      </c>
      <c r="AD435" s="18">
        <v>0.2476837622027</v>
      </c>
      <c r="AE435" s="18">
        <v>0.24765656085830001</v>
      </c>
      <c r="AF435" s="18">
        <v>0.24781013700240001</v>
      </c>
      <c r="AG435" s="18">
        <v>0.2476696891264</v>
      </c>
      <c r="AH435" s="18">
        <v>0.2481230151621</v>
      </c>
      <c r="AI435" s="18">
        <v>0.2473049106562</v>
      </c>
      <c r="AJ435" s="18">
        <v>0.24758568273920001</v>
      </c>
      <c r="AK435" s="18">
        <v>0.23900637609879999</v>
      </c>
      <c r="AL435" s="18">
        <v>0.24709637975589999</v>
      </c>
      <c r="AM435" s="18">
        <v>0.24761346658739999</v>
      </c>
      <c r="AN435" s="18">
        <v>0.247311327478</v>
      </c>
      <c r="AO435" s="18">
        <v>0.24735811434739999</v>
      </c>
      <c r="AP435" s="18">
        <v>0.24547721354919999</v>
      </c>
      <c r="AQ435" s="18">
        <v>0.24621868619100001</v>
      </c>
      <c r="AR435" s="18">
        <v>0.24838908503920001</v>
      </c>
      <c r="AS435" s="18">
        <v>0.2483906758852</v>
      </c>
      <c r="AT435" s="18">
        <v>0.2472415842389</v>
      </c>
      <c r="AU435" s="18">
        <v>0.24704820152830001</v>
      </c>
      <c r="AV435" s="18">
        <v>0.2477725729718</v>
      </c>
      <c r="AW435" s="18">
        <v>0.2472564937518</v>
      </c>
      <c r="AX435" s="18">
        <v>0.24742241492789999</v>
      </c>
      <c r="AY435" s="18">
        <v>0.24729344845029999</v>
      </c>
      <c r="AZ435" s="18">
        <v>0.2463143359859</v>
      </c>
      <c r="BA435" s="18">
        <v>0.24711384043859999</v>
      </c>
      <c r="BB435" s="18">
        <v>0.24751525146610001</v>
      </c>
      <c r="BC435" s="18">
        <v>0.24758454798269999</v>
      </c>
      <c r="BD435" s="18">
        <v>0.2464431198725</v>
      </c>
      <c r="BE435" s="18">
        <v>0.25046840104099999</v>
      </c>
      <c r="BF435" s="220">
        <v>0.24998094678249999</v>
      </c>
      <c r="BG435" s="220">
        <v>0.2490942163016</v>
      </c>
      <c r="BH435" s="17"/>
      <c r="BI435" s="17"/>
      <c r="BJ435" s="17"/>
      <c r="BK435" s="17"/>
    </row>
    <row r="436" spans="1:63" ht="11.25" hidden="1" outlineLevel="1" x14ac:dyDescent="0.2">
      <c r="A436" s="16" t="s">
        <v>190</v>
      </c>
      <c r="C436" s="7" t="s">
        <v>1</v>
      </c>
      <c r="D436" s="7" t="s">
        <v>1</v>
      </c>
      <c r="E436" s="7" t="s">
        <v>1</v>
      </c>
      <c r="F436" s="18">
        <v>0.23004506797339999</v>
      </c>
      <c r="G436" s="18">
        <v>0.2295184198852</v>
      </c>
      <c r="H436" s="18">
        <v>0.2293514556272</v>
      </c>
      <c r="I436" s="18">
        <v>0.22939058272330001</v>
      </c>
      <c r="J436" s="18">
        <v>0.22941760720029999</v>
      </c>
      <c r="K436" s="18">
        <v>0.229029574244</v>
      </c>
      <c r="L436" s="18">
        <v>0.22872135835429999</v>
      </c>
      <c r="M436" s="18">
        <v>0.22830692451689999</v>
      </c>
      <c r="N436" s="18">
        <v>0.2286515960554</v>
      </c>
      <c r="O436" s="18">
        <v>0.228694872583</v>
      </c>
      <c r="P436" s="18">
        <v>0.2284050195414</v>
      </c>
      <c r="Q436" s="18">
        <v>0.22807732493230001</v>
      </c>
      <c r="R436" s="18">
        <v>0.22789527069410001</v>
      </c>
      <c r="S436" s="18">
        <v>0.22795864628330001</v>
      </c>
      <c r="T436" s="18">
        <f>((Sphere!C436*Sphere!C418)+('FIA Only'!T379*'FIA Only'!T361))/('FIA Only'!T361+Sphere!C418)</f>
        <v>0.22828690678739999</v>
      </c>
      <c r="U436" s="18">
        <f>((Sphere!D436*Sphere!D418)+('FIA Only'!U379*'FIA Only'!U361))/('FIA Only'!U361+Sphere!D418)</f>
        <v>0.22857192060689999</v>
      </c>
      <c r="V436" s="18">
        <f>((Sphere!E436*Sphere!E418)+('FIA Only'!V379*'FIA Only'!V361))/('FIA Only'!V361+Sphere!E418)</f>
        <v>0.22868582553584249</v>
      </c>
      <c r="W436" s="18">
        <f>((Sphere!F436*Sphere!F418)+('FIA Only'!W379*'FIA Only'!W361)+('FIA on PCAS'!C436*'FIA on PCAS'!C418))/('FIA Only'!W361+Sphere!F418+'FIA on PCAS'!C418)</f>
        <v>0.21551048839649503</v>
      </c>
      <c r="X436" s="18">
        <f>((Sphere!G436*Sphere!G418)+('FIA Only'!X379*'FIA Only'!X361)+('FIA on PCAS'!D436*'FIA on PCAS'!D418))/('FIA Only'!X361+Sphere!G418+'FIA on PCAS'!D418)</f>
        <v>0.22025404096582288</v>
      </c>
      <c r="Y436" s="18">
        <v>0.13644894994789999</v>
      </c>
      <c r="Z436" s="18">
        <v>0.1364277435671</v>
      </c>
      <c r="AA436" s="18">
        <v>0.1387156498938</v>
      </c>
      <c r="AB436" s="18">
        <v>0.13870084915389999</v>
      </c>
      <c r="AC436" s="18">
        <v>0.13898403592729999</v>
      </c>
      <c r="AD436" s="18">
        <v>0.13934772955149999</v>
      </c>
      <c r="AE436" s="18">
        <v>0.13899392135710001</v>
      </c>
      <c r="AF436" s="18">
        <v>0.13966892296210001</v>
      </c>
      <c r="AG436" s="18">
        <v>0.139708327529</v>
      </c>
      <c r="AH436" s="18">
        <v>0.13989376395040001</v>
      </c>
      <c r="AI436" s="18">
        <v>0.13932266159949999</v>
      </c>
      <c r="AJ436" s="18">
        <v>0.14008176083839999</v>
      </c>
      <c r="AK436" s="18">
        <v>0.1343297311287</v>
      </c>
      <c r="AL436" s="18">
        <v>0.1410621135015</v>
      </c>
      <c r="AM436" s="18">
        <v>0.1417938105472</v>
      </c>
      <c r="AN436" s="18">
        <v>0.1424102601517</v>
      </c>
      <c r="AO436" s="18">
        <v>0.14209327004710001</v>
      </c>
      <c r="AP436" s="18">
        <v>0.14034771907410001</v>
      </c>
      <c r="AQ436" s="18">
        <v>0.13935593227320001</v>
      </c>
      <c r="AR436" s="18">
        <v>0.14197588241209999</v>
      </c>
      <c r="AS436" s="18">
        <v>0.14244201309099999</v>
      </c>
      <c r="AT436" s="18">
        <v>0.14201018063240001</v>
      </c>
      <c r="AU436" s="18">
        <v>0.14171976856650001</v>
      </c>
      <c r="AV436" s="18">
        <v>0.14226254969419999</v>
      </c>
      <c r="AW436" s="18">
        <v>0.14292638668249999</v>
      </c>
      <c r="AX436" s="18">
        <v>0.1431621773109</v>
      </c>
      <c r="AY436" s="18">
        <v>0.1434956771225</v>
      </c>
      <c r="AZ436" s="18">
        <v>0.14321940041469999</v>
      </c>
      <c r="BA436" s="18">
        <v>0.143088720566</v>
      </c>
      <c r="BB436" s="18">
        <v>0.14430324258140001</v>
      </c>
      <c r="BC436" s="18">
        <v>0.14511397781989999</v>
      </c>
      <c r="BD436" s="18">
        <v>0.14639804771189999</v>
      </c>
      <c r="BE436" s="18">
        <v>0.1497154065886</v>
      </c>
      <c r="BF436" s="220">
        <v>0.1500635897499</v>
      </c>
      <c r="BG436" s="220">
        <v>0.15014851394209999</v>
      </c>
      <c r="BH436" s="17"/>
      <c r="BI436" s="17"/>
      <c r="BJ436" s="17"/>
      <c r="BK436" s="17"/>
    </row>
    <row r="437" spans="1:63" ht="11.25" hidden="1" outlineLevel="1" x14ac:dyDescent="0.2">
      <c r="A437" s="16" t="s">
        <v>191</v>
      </c>
      <c r="C437" s="18">
        <v>4.4714172048489998E-3</v>
      </c>
      <c r="D437" s="18">
        <v>4.356906895992E-3</v>
      </c>
      <c r="E437" s="18">
        <v>4.2049941240730002E-3</v>
      </c>
      <c r="F437" s="18">
        <v>4.1191356026990004E-3</v>
      </c>
      <c r="G437" s="18">
        <v>4.1082393319189997E-3</v>
      </c>
      <c r="H437" s="18">
        <v>4.2462852020869997E-3</v>
      </c>
      <c r="I437" s="18">
        <v>4.255139148992E-3</v>
      </c>
      <c r="J437" s="18">
        <v>4.0208897294689997E-3</v>
      </c>
      <c r="K437" s="18">
        <v>3.9038443089500002E-3</v>
      </c>
      <c r="L437" s="18">
        <v>3.7747786373299999E-3</v>
      </c>
      <c r="M437" s="18">
        <v>3.6747606505110001E-3</v>
      </c>
      <c r="N437" s="18">
        <v>3.463832306884E-3</v>
      </c>
      <c r="O437" s="18">
        <v>3.3015344069959999E-3</v>
      </c>
      <c r="P437" s="18">
        <v>3.2660733618140002E-3</v>
      </c>
      <c r="Q437" s="18">
        <v>3.1229349624489998E-3</v>
      </c>
      <c r="R437" s="18">
        <v>3.0959681093170001E-3</v>
      </c>
      <c r="S437" s="18">
        <v>2.8835474782510002E-3</v>
      </c>
      <c r="T437" s="18">
        <f>((Sphere!C437*Sphere!C426)+('FIA Only'!T380*'FIA Only'!T369))/('FIA Only'!T369+Sphere!C426)</f>
        <v>2.6309389421700002E-3</v>
      </c>
      <c r="U437" s="18">
        <f>((Sphere!D437*Sphere!D426)+('FIA Only'!U380*'FIA Only'!U369))/('FIA Only'!U369+Sphere!D426)</f>
        <v>2.4786697644678139E-3</v>
      </c>
      <c r="V437" s="18">
        <f>((Sphere!E437*Sphere!E426)+('FIA Only'!V380*'FIA Only'!V369))/('FIA Only'!V369+Sphere!E426)</f>
        <v>2.2579803906856316E-3</v>
      </c>
      <c r="W437" s="18">
        <f>((Sphere!F437*Sphere!F426)+('FIA Only'!W380*'FIA Only'!W369)+('FIA on PCAS'!C437*'FIA on PCAS'!C426))/('FIA Only'!W369+Sphere!F426+'FIA on PCAS'!C426)</f>
        <v>3.2905791612273449E-3</v>
      </c>
      <c r="X437" s="18">
        <f>((Sphere!G437*Sphere!G426)+('FIA Only'!X380*'FIA Only'!X369)+('FIA on PCAS'!D437*'FIA on PCAS'!D426))/('FIA Only'!X369+Sphere!G426+'FIA on PCAS'!D426)</f>
        <v>2.9505364267468715E-3</v>
      </c>
      <c r="Y437" s="18">
        <v>3.2064413094260003E-2</v>
      </c>
      <c r="Z437" s="18">
        <v>3.0297355259950001E-2</v>
      </c>
      <c r="AA437" s="18">
        <v>2.0943454826690001E-2</v>
      </c>
      <c r="AB437" s="18">
        <v>1.384307768131E-2</v>
      </c>
      <c r="AC437" s="18">
        <v>1.4697885359660001E-2</v>
      </c>
      <c r="AD437" s="18">
        <v>8.1911227197140005E-3</v>
      </c>
      <c r="AE437" s="18">
        <v>9.4086716978059991E-3</v>
      </c>
      <c r="AF437" s="18">
        <v>4.9208579437160001E-3</v>
      </c>
      <c r="AG437" s="18">
        <v>4.1807063916719997E-3</v>
      </c>
      <c r="AH437" s="18">
        <v>2.8237970145609998E-3</v>
      </c>
      <c r="AI437" s="18">
        <v>3.8655630753879999E-3</v>
      </c>
      <c r="AJ437" s="18">
        <v>1.888341268551E-3</v>
      </c>
      <c r="AK437" s="18">
        <v>1.513391344794E-3</v>
      </c>
      <c r="AL437" s="18">
        <v>1.441315638596E-3</v>
      </c>
      <c r="AM437" s="18">
        <v>1.2649666765350001E-3</v>
      </c>
      <c r="AN437" s="18">
        <v>1.1064015923460001E-3</v>
      </c>
      <c r="AO437" s="18">
        <v>1.113673065926E-3</v>
      </c>
      <c r="AP437" s="18">
        <v>1.0268444382140001E-3</v>
      </c>
      <c r="AQ437" s="18">
        <v>1.530929765011E-3</v>
      </c>
      <c r="AR437" s="18">
        <v>1.0155953049309999E-3</v>
      </c>
      <c r="AS437" s="18">
        <v>1.0441580778070001E-3</v>
      </c>
      <c r="AT437" s="18">
        <v>1.0045847607379999E-3</v>
      </c>
      <c r="AU437" s="18">
        <v>1.1063996463859999E-3</v>
      </c>
      <c r="AV437" s="18">
        <v>1.099055478938E-3</v>
      </c>
      <c r="AW437" s="18">
        <v>1.074444870603E-3</v>
      </c>
      <c r="AX437" s="18">
        <v>1.0275256515320001E-3</v>
      </c>
      <c r="AY437" s="18">
        <v>9.9864482634799993E-4</v>
      </c>
      <c r="AZ437" s="18">
        <v>9.8416454176700001E-4</v>
      </c>
      <c r="BA437" s="18">
        <v>1.0251281435909999E-3</v>
      </c>
      <c r="BB437" s="18">
        <v>9.4527662695300003E-4</v>
      </c>
      <c r="BC437" s="18">
        <v>9.5425166446700001E-4</v>
      </c>
      <c r="BD437" s="18">
        <v>9.29445851246E-4</v>
      </c>
      <c r="BE437" s="18">
        <v>1.10688969684E-3</v>
      </c>
      <c r="BF437" s="220">
        <v>1.099766008481E-3</v>
      </c>
      <c r="BG437" s="220">
        <v>1.038588512091E-3</v>
      </c>
      <c r="BH437" s="17"/>
      <c r="BI437" s="17"/>
      <c r="BJ437" s="17"/>
      <c r="BK437" s="17"/>
    </row>
    <row r="438" spans="1:63" ht="11.25" hidden="1" outlineLevel="1" x14ac:dyDescent="0.2">
      <c r="A438" s="16" t="s">
        <v>192</v>
      </c>
      <c r="C438" s="18">
        <v>1.1178543012119999E-3</v>
      </c>
      <c r="D438" s="18">
        <v>1.089226723998E-3</v>
      </c>
      <c r="E438" s="18">
        <v>1.051248531018E-3</v>
      </c>
      <c r="F438" s="18">
        <v>0.12949788897940001</v>
      </c>
      <c r="G438" s="18">
        <v>0.12888048139040001</v>
      </c>
      <c r="H438" s="18">
        <v>0.12871760945470001</v>
      </c>
      <c r="I438" s="18">
        <v>0.12854398008000001</v>
      </c>
      <c r="J438" s="18">
        <v>0.12857346736399999</v>
      </c>
      <c r="K438" s="18">
        <v>0.12856408899220001</v>
      </c>
      <c r="L438" s="18">
        <v>0.12840687308429999</v>
      </c>
      <c r="M438" s="18">
        <v>0.1284240879571</v>
      </c>
      <c r="N438" s="18">
        <v>0.1286483646755</v>
      </c>
      <c r="O438" s="18">
        <v>0.12874979766270001</v>
      </c>
      <c r="P438" s="18">
        <v>0.12886506695710001</v>
      </c>
      <c r="Q438" s="18">
        <v>0.12882946158770001</v>
      </c>
      <c r="R438" s="18">
        <v>0.12902020840139999</v>
      </c>
      <c r="S438" s="18">
        <v>0.12931655523960001</v>
      </c>
      <c r="T438" s="18">
        <f>((Sphere!C438*Sphere!C189)+('FIA Only'!T381*'FIA Only'!T189))/('FIA Only'!T189+Sphere!C189)</f>
        <v>0.1296796062538694</v>
      </c>
      <c r="U438" s="18">
        <f>((Sphere!D438*Sphere!D189)+('FIA Only'!U381*'FIA Only'!U189))/('FIA Only'!U189+Sphere!D189)</f>
        <v>0.12989191758520849</v>
      </c>
      <c r="V438" s="18">
        <f>((Sphere!E438*Sphere!E189)+('FIA Only'!V381*'FIA Only'!V189))/('FIA Only'!V189+Sphere!E189)</f>
        <v>0.13020683437600042</v>
      </c>
      <c r="W438" s="18">
        <f>((Sphere!F438*Sphere!F189)+('FIA Only'!W381*'FIA Only'!W189)+('FIA on PCAS'!C438*'FIA on PCAS'!C189))/('FIA Only'!W189+Sphere!F189+'FIA on PCAS'!C189)</f>
        <v>0.1287835250906374</v>
      </c>
      <c r="X438" s="18">
        <f>((Sphere!G438*Sphere!G189)+('FIA Only'!X381*'FIA Only'!X189)+('FIA on PCAS'!D438*'FIA on PCAS'!D189))/('FIA Only'!X189+Sphere!G189+'FIA on PCAS'!D189)</f>
        <v>0.13160532136231171</v>
      </c>
      <c r="Y438" s="18">
        <v>0.16269102850020001</v>
      </c>
      <c r="Z438" s="18">
        <v>0.16186912380349999</v>
      </c>
      <c r="AA438" s="18">
        <v>0.16105172259969999</v>
      </c>
      <c r="AB438" s="18">
        <v>0.15978557368839999</v>
      </c>
      <c r="AC438" s="18">
        <v>0.15958414627549999</v>
      </c>
      <c r="AD438" s="18">
        <v>0.1587629062068</v>
      </c>
      <c r="AE438" s="18">
        <v>0.1586505665115</v>
      </c>
      <c r="AF438" s="18">
        <v>0.15804639834270001</v>
      </c>
      <c r="AG438" s="18">
        <v>0.15791123875329999</v>
      </c>
      <c r="AH438" s="18">
        <v>0.15778916155789999</v>
      </c>
      <c r="AI438" s="18">
        <v>0.157424611055</v>
      </c>
      <c r="AJ438" s="18">
        <v>0.1577706760858</v>
      </c>
      <c r="AK438" s="18">
        <v>0.152239452917</v>
      </c>
      <c r="AL438" s="18">
        <v>0.15810160184229999</v>
      </c>
      <c r="AM438" s="18">
        <v>0.15837670824</v>
      </c>
      <c r="AN438" s="18">
        <v>0.15842557035140001</v>
      </c>
      <c r="AO438" s="18">
        <v>0.15807899782250001</v>
      </c>
      <c r="AP438" s="18">
        <v>0.15720090828559999</v>
      </c>
      <c r="AQ438" s="18">
        <v>0.15684009679540001</v>
      </c>
      <c r="AR438" s="18">
        <v>0.1586578892062</v>
      </c>
      <c r="AS438" s="18">
        <v>0.15895400820960001</v>
      </c>
      <c r="AT438" s="18">
        <v>0.1573443731244</v>
      </c>
      <c r="AU438" s="18">
        <v>0.15847370305200001</v>
      </c>
      <c r="AV438" s="18">
        <v>0.15914266772489999</v>
      </c>
      <c r="AW438" s="18">
        <v>0.1590797493129</v>
      </c>
      <c r="AX438" s="18">
        <v>0.15912541488990001</v>
      </c>
      <c r="AY438" s="18">
        <v>0.15898003671829999</v>
      </c>
      <c r="AZ438" s="18">
        <v>0.15891834235339999</v>
      </c>
      <c r="BA438" s="18">
        <v>0.15904392970459999</v>
      </c>
      <c r="BB438" s="18">
        <v>0.15958532210340001</v>
      </c>
      <c r="BC438" s="18">
        <v>0.1602349037477</v>
      </c>
      <c r="BD438" s="18">
        <v>0.15995953111729999</v>
      </c>
      <c r="BE438" s="18">
        <v>0.16268407745419999</v>
      </c>
      <c r="BF438" s="220">
        <v>0.16273091049150001</v>
      </c>
      <c r="BG438" s="220">
        <v>0.16244127336799999</v>
      </c>
      <c r="BH438" s="17"/>
      <c r="BI438" s="17"/>
      <c r="BJ438" s="17"/>
      <c r="BK438" s="17"/>
    </row>
    <row r="439" spans="1:63" ht="12.75" hidden="1" outlineLevel="1" x14ac:dyDescent="0.2">
      <c r="A439" s="49" t="s">
        <v>193</v>
      </c>
      <c r="B439" s="50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220"/>
      <c r="BG439" s="220"/>
      <c r="BH439" s="17"/>
      <c r="BI439" s="17"/>
      <c r="BJ439" s="17"/>
      <c r="BK439" s="17"/>
    </row>
    <row r="440" spans="1:63" ht="11.25" hidden="1" outlineLevel="1" x14ac:dyDescent="0.2">
      <c r="A440" s="16" t="s">
        <v>194</v>
      </c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220"/>
      <c r="BG440" s="220"/>
      <c r="BH440" s="17"/>
      <c r="BI440" s="17"/>
      <c r="BJ440" s="17"/>
      <c r="BK440" s="17"/>
    </row>
    <row r="441" spans="1:63" ht="11.25" hidden="1" outlineLevel="1" x14ac:dyDescent="0.2">
      <c r="A441" s="16" t="s">
        <v>195</v>
      </c>
      <c r="C441" s="18">
        <v>0</v>
      </c>
      <c r="D441" s="18">
        <v>0</v>
      </c>
      <c r="E441" s="18">
        <v>0</v>
      </c>
      <c r="F441" s="18">
        <v>0.16306998628780001</v>
      </c>
      <c r="G441" s="18">
        <v>0.16221114639539999</v>
      </c>
      <c r="H441" s="18">
        <v>0.16006020988200001</v>
      </c>
      <c r="I441" s="18">
        <v>0.1602039447675</v>
      </c>
      <c r="J441" s="18">
        <v>0.164175326664</v>
      </c>
      <c r="K441" s="18">
        <v>0.16101125180100001</v>
      </c>
      <c r="L441" s="18">
        <v>0.16474326676369999</v>
      </c>
      <c r="M441" s="18">
        <v>0.1648008858127</v>
      </c>
      <c r="N441" s="18">
        <v>0.16325538144000001</v>
      </c>
      <c r="O441" s="18">
        <v>0.16246752336219999</v>
      </c>
      <c r="P441" s="18">
        <v>0.16637180676880001</v>
      </c>
      <c r="Q441" s="18">
        <v>0.1642841444498</v>
      </c>
      <c r="R441" s="18">
        <v>0.1628421303308</v>
      </c>
      <c r="S441" s="18">
        <v>0.1662963797376</v>
      </c>
      <c r="T441" s="18">
        <v>0.16811020807390001</v>
      </c>
      <c r="U441" s="101"/>
      <c r="V441" s="101"/>
      <c r="W441" s="101"/>
      <c r="X441" s="101"/>
      <c r="Y441" s="18">
        <v>0.15448745021499999</v>
      </c>
      <c r="Z441" s="18">
        <v>0.15313683853269999</v>
      </c>
      <c r="AA441" s="18">
        <v>0.15161408258610001</v>
      </c>
      <c r="AB441" s="18">
        <v>0.1558530244129</v>
      </c>
      <c r="AC441" s="18">
        <v>0.15836182560420001</v>
      </c>
      <c r="AD441" s="18">
        <v>0.1557572145708</v>
      </c>
      <c r="AE441" s="18">
        <v>0.1409589182274</v>
      </c>
      <c r="AF441" s="18">
        <v>0.1398566461712</v>
      </c>
      <c r="AG441" s="18">
        <v>0.15239578813160001</v>
      </c>
      <c r="AH441" s="18">
        <v>0.15101554319249999</v>
      </c>
      <c r="AI441" s="18">
        <v>0.14605216688219999</v>
      </c>
      <c r="AJ441" s="18">
        <v>0.14971361235469999</v>
      </c>
      <c r="AK441" s="18">
        <v>0.15284379414089999</v>
      </c>
      <c r="AL441" s="18">
        <v>0.1538263307977</v>
      </c>
      <c r="AM441" s="18">
        <v>0.14052912422899999</v>
      </c>
      <c r="AN441" s="18">
        <v>0.1419326482678</v>
      </c>
      <c r="AO441" s="18">
        <v>0.14630076831569999</v>
      </c>
      <c r="AP441" s="18">
        <v>0.13602845263630001</v>
      </c>
      <c r="AQ441" s="18">
        <v>0.14288132205279999</v>
      </c>
      <c r="AR441" s="18">
        <v>0.1394741046031</v>
      </c>
      <c r="AS441" s="18">
        <v>0.1488077396603</v>
      </c>
      <c r="AT441" s="18">
        <v>0.14250174395240001</v>
      </c>
      <c r="AU441" s="18">
        <v>0.13523100513719999</v>
      </c>
      <c r="AV441" s="18">
        <v>0.14867721794559999</v>
      </c>
      <c r="AW441" s="18">
        <v>0.14605059315329999</v>
      </c>
      <c r="AX441" s="18">
        <v>0.1508176929499</v>
      </c>
      <c r="AY441" s="18">
        <v>0.13954253606020001</v>
      </c>
      <c r="AZ441" s="18">
        <v>0.14822337521420001</v>
      </c>
      <c r="BA441" s="18">
        <v>0.1330764277648</v>
      </c>
      <c r="BB441" s="18">
        <v>0.12995999896429999</v>
      </c>
      <c r="BC441" s="18">
        <v>0.1378286093627</v>
      </c>
      <c r="BD441" s="18">
        <v>0.15164776350449999</v>
      </c>
      <c r="BE441" s="18">
        <v>0.143756637007</v>
      </c>
      <c r="BF441" s="220">
        <v>0.1407964524143</v>
      </c>
      <c r="BG441" s="220">
        <v>0.15429499627089999</v>
      </c>
      <c r="BH441" s="17"/>
      <c r="BI441" s="17"/>
      <c r="BJ441" s="17"/>
      <c r="BK441" s="17"/>
    </row>
    <row r="442" spans="1:63" ht="11.25" hidden="1" outlineLevel="1" x14ac:dyDescent="0.2">
      <c r="A442" s="16" t="s">
        <v>196</v>
      </c>
      <c r="C442" s="18">
        <v>0</v>
      </c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01"/>
      <c r="V442" s="101"/>
      <c r="W442" s="101"/>
      <c r="X442" s="101"/>
      <c r="Y442" s="18">
        <v>0.14561102720870001</v>
      </c>
      <c r="Z442" s="18">
        <v>0.14656302002650001</v>
      </c>
      <c r="AA442" s="18">
        <v>0.14599845664809999</v>
      </c>
      <c r="AB442" s="18">
        <v>0.14600999113079999</v>
      </c>
      <c r="AC442" s="18">
        <v>0.14228009953109999</v>
      </c>
      <c r="AD442" s="18">
        <v>0.1450264927894</v>
      </c>
      <c r="AE442" s="18">
        <v>0.14033221778749999</v>
      </c>
      <c r="AF442" s="18">
        <v>0.14564080931519999</v>
      </c>
      <c r="AG442" s="18">
        <v>0.1506630936236</v>
      </c>
      <c r="AH442" s="18">
        <v>0.14694460427440001</v>
      </c>
      <c r="AI442" s="18">
        <v>0.14279516250820001</v>
      </c>
      <c r="AJ442" s="18">
        <v>0.16571629769890001</v>
      </c>
      <c r="AK442" s="18">
        <v>4.7568889948949998E-2</v>
      </c>
      <c r="AL442" s="18">
        <v>0.10130070500500001</v>
      </c>
      <c r="AM442" s="18">
        <v>0.1231943266188</v>
      </c>
      <c r="AN442" s="18">
        <v>0.1461922955244</v>
      </c>
      <c r="AO442" s="18">
        <v>0.11723013445200001</v>
      </c>
      <c r="AP442" s="18">
        <v>7.6059594304080005E-2</v>
      </c>
      <c r="AQ442" s="18">
        <v>0.12803448080300001</v>
      </c>
      <c r="AR442" s="18">
        <v>0.14847396356359999</v>
      </c>
      <c r="AS442" s="18">
        <v>0.15087822646810001</v>
      </c>
      <c r="AT442" s="18">
        <v>9.6327106451229993E-2</v>
      </c>
      <c r="AU442" s="18">
        <v>0.12891629578819999</v>
      </c>
      <c r="AV442" s="18">
        <v>0.1543607700254</v>
      </c>
      <c r="AW442" s="18">
        <v>0.15637237503769999</v>
      </c>
      <c r="AX442" s="18">
        <v>0.16138707082760001</v>
      </c>
      <c r="AY442" s="18">
        <v>0.14700610788740001</v>
      </c>
      <c r="AZ442" s="18">
        <v>0.1158361362364</v>
      </c>
      <c r="BA442" s="18">
        <v>9.3898888533120006E-2</v>
      </c>
      <c r="BB442" s="18">
        <v>0.14206686669079999</v>
      </c>
      <c r="BC442" s="18">
        <v>0.16329053000499999</v>
      </c>
      <c r="BD442" s="18">
        <v>0.1488021831835</v>
      </c>
      <c r="BE442" s="18">
        <v>0.14908143426939999</v>
      </c>
      <c r="BF442" s="220">
        <v>0.1549996824197</v>
      </c>
      <c r="BG442" s="220">
        <v>0.150229413309</v>
      </c>
      <c r="BH442" s="17"/>
      <c r="BI442" s="17"/>
      <c r="BJ442" s="17"/>
      <c r="BK442" s="17"/>
    </row>
    <row r="443" spans="1:63" ht="11.25" hidden="1" outlineLevel="1" x14ac:dyDescent="0.2">
      <c r="A443" s="16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01"/>
      <c r="V443" s="101"/>
      <c r="W443" s="101"/>
      <c r="X443" s="101"/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0</v>
      </c>
      <c r="BB443" s="18">
        <v>0</v>
      </c>
      <c r="BC443" s="18">
        <v>0.12990399999999999</v>
      </c>
      <c r="BD443" s="18">
        <v>0</v>
      </c>
      <c r="BE443" s="18">
        <v>0</v>
      </c>
      <c r="BF443" s="220">
        <v>0</v>
      </c>
      <c r="BG443" s="220">
        <v>0</v>
      </c>
      <c r="BH443" s="17"/>
      <c r="BI443" s="17"/>
      <c r="BJ443" s="17"/>
      <c r="BK443" s="17"/>
    </row>
    <row r="444" spans="1:63" ht="11.25" hidden="1" outlineLevel="1" x14ac:dyDescent="0.2">
      <c r="A444" s="16" t="s">
        <v>13</v>
      </c>
      <c r="C444" s="18">
        <v>0</v>
      </c>
      <c r="D444" s="18">
        <v>0</v>
      </c>
      <c r="E444" s="18">
        <v>0</v>
      </c>
      <c r="F444" s="18">
        <v>0.18847171242819999</v>
      </c>
      <c r="G444" s="18">
        <v>0.18701157164609999</v>
      </c>
      <c r="H444" s="18">
        <v>0.1870411891854</v>
      </c>
      <c r="I444" s="18">
        <v>0.1869637242328</v>
      </c>
      <c r="J444" s="18">
        <v>0.18575675697899999</v>
      </c>
      <c r="K444" s="18">
        <v>0.1844263785036</v>
      </c>
      <c r="L444" s="18">
        <v>0.18264260774089999</v>
      </c>
      <c r="M444" s="18">
        <v>0.18115657533730001</v>
      </c>
      <c r="N444" s="18">
        <v>0.18028435633170001</v>
      </c>
      <c r="O444" s="18">
        <v>0.18076404191420001</v>
      </c>
      <c r="P444" s="18">
        <v>0.17921454620989999</v>
      </c>
      <c r="Q444" s="18">
        <v>0.17870670049029999</v>
      </c>
      <c r="R444" s="18">
        <v>0.17689118716890001</v>
      </c>
      <c r="S444" s="18">
        <v>0.17603753419340001</v>
      </c>
      <c r="T444" s="18">
        <v>0.17683311412979999</v>
      </c>
      <c r="U444" s="101"/>
      <c r="V444" s="101"/>
      <c r="W444" s="101"/>
      <c r="X444" s="101"/>
      <c r="Y444" s="18">
        <v>0.17342420883369999</v>
      </c>
      <c r="Z444" s="18">
        <v>0.16984343703099999</v>
      </c>
      <c r="AA444" s="18">
        <v>0.17178904138830001</v>
      </c>
      <c r="AB444" s="18">
        <v>0.1725932080707</v>
      </c>
      <c r="AC444" s="18">
        <v>0.17322967329729999</v>
      </c>
      <c r="AD444" s="18">
        <v>0.1704613941102</v>
      </c>
      <c r="AE444" s="18">
        <v>0.17063607941549999</v>
      </c>
      <c r="AF444" s="18">
        <v>0.17171306680849999</v>
      </c>
      <c r="AG444" s="18">
        <v>0.17130662762160001</v>
      </c>
      <c r="AH444" s="18">
        <v>0.1725402468893</v>
      </c>
      <c r="AI444" s="18">
        <v>0.17046687196669999</v>
      </c>
      <c r="AJ444" s="18">
        <v>0.17200183265460001</v>
      </c>
      <c r="AK444" s="18">
        <v>0.16858879014129999</v>
      </c>
      <c r="AL444" s="18">
        <v>0.17096453888230001</v>
      </c>
      <c r="AM444" s="18">
        <v>0.17270470352709999</v>
      </c>
      <c r="AN444" s="18">
        <v>0.17100941437619999</v>
      </c>
      <c r="AO444" s="18">
        <v>0.1726910106291</v>
      </c>
      <c r="AP444" s="18">
        <v>0.1732988596326</v>
      </c>
      <c r="AQ444" s="18">
        <v>0.16073165524130001</v>
      </c>
      <c r="AR444" s="18">
        <v>0.17079918629579999</v>
      </c>
      <c r="AS444" s="18">
        <v>0.1732281336209</v>
      </c>
      <c r="AT444" s="18">
        <v>0.17134022023170001</v>
      </c>
      <c r="AU444" s="18">
        <v>0.17136077917119999</v>
      </c>
      <c r="AV444" s="18">
        <v>0.17265636929789999</v>
      </c>
      <c r="AW444" s="18">
        <v>0.1727944802875</v>
      </c>
      <c r="AX444" s="18">
        <v>0.1727430613165</v>
      </c>
      <c r="AY444" s="18">
        <v>0.17188415671910001</v>
      </c>
      <c r="AZ444" s="18">
        <v>0.1706824245404</v>
      </c>
      <c r="BA444" s="18">
        <v>0.17219676163379999</v>
      </c>
      <c r="BB444" s="18">
        <v>0.1728557598697</v>
      </c>
      <c r="BC444" s="18">
        <v>0.1755683666225</v>
      </c>
      <c r="BD444" s="18">
        <v>0.16855668000769999</v>
      </c>
      <c r="BE444" s="18">
        <v>0.17796858073579999</v>
      </c>
      <c r="BF444" s="220">
        <v>0.17716719134260001</v>
      </c>
      <c r="BG444" s="220">
        <v>0.17817538636640001</v>
      </c>
      <c r="BH444" s="17"/>
      <c r="BI444" s="17"/>
      <c r="BJ444" s="17"/>
      <c r="BK444" s="17"/>
    </row>
    <row r="445" spans="1:63" ht="11.25" hidden="1" outlineLevel="1" x14ac:dyDescent="0.2">
      <c r="A445" s="16" t="s">
        <v>14</v>
      </c>
      <c r="C445" s="18">
        <v>0</v>
      </c>
      <c r="D445" s="18">
        <v>0</v>
      </c>
      <c r="E445" s="18">
        <v>0</v>
      </c>
      <c r="F445" s="18">
        <v>0.18189182525620001</v>
      </c>
      <c r="G445" s="18">
        <v>0.1783015636935</v>
      </c>
      <c r="H445" s="18">
        <v>0.17986549648809999</v>
      </c>
      <c r="I445" s="18">
        <v>0.1751243796386</v>
      </c>
      <c r="J445" s="18">
        <v>0.17505610959680001</v>
      </c>
      <c r="K445" s="18">
        <v>0.17874914611590001</v>
      </c>
      <c r="L445" s="18">
        <v>0.1773279058636</v>
      </c>
      <c r="M445" s="18">
        <v>0.1751610642524</v>
      </c>
      <c r="N445" s="18">
        <v>0.1734572045077</v>
      </c>
      <c r="O445" s="18">
        <v>0.17302544000469999</v>
      </c>
      <c r="P445" s="18">
        <v>0.17341241757670001</v>
      </c>
      <c r="Q445" s="18">
        <v>0.1695543590793</v>
      </c>
      <c r="R445" s="18">
        <v>0.17289649738740001</v>
      </c>
      <c r="S445" s="18">
        <v>0.17244959660049999</v>
      </c>
      <c r="T445" s="18">
        <v>0.16922942192420001</v>
      </c>
      <c r="U445" s="101"/>
      <c r="V445" s="101"/>
      <c r="W445" s="101"/>
      <c r="X445" s="101"/>
      <c r="Y445" s="18">
        <v>0.17682551963830001</v>
      </c>
      <c r="Z445" s="18">
        <v>0.17747431675219999</v>
      </c>
      <c r="AA445" s="18">
        <v>0.17598734872460001</v>
      </c>
      <c r="AB445" s="18">
        <v>0.1760937684236</v>
      </c>
      <c r="AC445" s="18">
        <v>0.17738969846460001</v>
      </c>
      <c r="AD445" s="18">
        <v>0.17208497462370001</v>
      </c>
      <c r="AE445" s="18">
        <v>0.17324570379420001</v>
      </c>
      <c r="AF445" s="18">
        <v>0.17599960043900001</v>
      </c>
      <c r="AG445" s="18">
        <v>0.1754599162263</v>
      </c>
      <c r="AH445" s="18">
        <v>0.17677141686030001</v>
      </c>
      <c r="AI445" s="18">
        <v>0.1806018299303</v>
      </c>
      <c r="AJ445" s="18">
        <v>0.17800820404629999</v>
      </c>
      <c r="AK445" s="18">
        <v>0.17902765391059999</v>
      </c>
      <c r="AL445" s="18">
        <v>0.1822159493985</v>
      </c>
      <c r="AM445" s="18">
        <v>0.1792331949514</v>
      </c>
      <c r="AN445" s="18">
        <v>0.17792820290620001</v>
      </c>
      <c r="AO445" s="18">
        <v>0.1787478120489</v>
      </c>
      <c r="AP445" s="18">
        <v>0.1795706011207</v>
      </c>
      <c r="AQ445" s="18">
        <v>0.17420254645950001</v>
      </c>
      <c r="AR445" s="18">
        <v>0.1787703796871</v>
      </c>
      <c r="AS445" s="18">
        <v>0.1780982766509</v>
      </c>
      <c r="AT445" s="18">
        <v>0.18044231274020001</v>
      </c>
      <c r="AU445" s="18">
        <v>0.17927159979009999</v>
      </c>
      <c r="AV445" s="18">
        <v>0.17797669854359999</v>
      </c>
      <c r="AW445" s="18">
        <v>0.17640293319649999</v>
      </c>
      <c r="AX445" s="18">
        <v>0.17940538668289999</v>
      </c>
      <c r="AY445" s="18">
        <v>0.17839117263830001</v>
      </c>
      <c r="AZ445" s="18">
        <v>0.1790562780104</v>
      </c>
      <c r="BA445" s="18">
        <v>0.1789166960377</v>
      </c>
      <c r="BB445" s="18">
        <v>0.17866257573579999</v>
      </c>
      <c r="BC445" s="18">
        <v>0.1809129901979</v>
      </c>
      <c r="BD445" s="18">
        <v>0.18134661881229999</v>
      </c>
      <c r="BE445" s="18">
        <v>0.18168450964810001</v>
      </c>
      <c r="BF445" s="220">
        <v>0.1829629262643</v>
      </c>
      <c r="BG445" s="220">
        <v>0.18254894573280001</v>
      </c>
      <c r="BH445" s="17"/>
      <c r="BI445" s="17"/>
      <c r="BJ445" s="17"/>
      <c r="BK445" s="17"/>
    </row>
    <row r="446" spans="1:63" ht="11.25" hidden="1" outlineLevel="1" x14ac:dyDescent="0.2">
      <c r="A446" s="16" t="s">
        <v>15</v>
      </c>
      <c r="C446" s="18">
        <v>0</v>
      </c>
      <c r="D446" s="18">
        <v>0</v>
      </c>
      <c r="E446" s="18">
        <v>0</v>
      </c>
      <c r="F446" s="18">
        <v>0.17827616707409999</v>
      </c>
      <c r="G446" s="18">
        <v>0.1744874633731</v>
      </c>
      <c r="H446" s="18">
        <v>0.17346031367619999</v>
      </c>
      <c r="I446" s="18">
        <v>0.17133004963160001</v>
      </c>
      <c r="J446" s="18">
        <v>0.17210307777020001</v>
      </c>
      <c r="K446" s="18">
        <v>0.1691599958926</v>
      </c>
      <c r="L446" s="18">
        <v>0.16758162848040001</v>
      </c>
      <c r="M446" s="18">
        <v>0.1675429598225</v>
      </c>
      <c r="N446" s="18">
        <v>0.16818703959949999</v>
      </c>
      <c r="O446" s="18">
        <v>0.16686557235480001</v>
      </c>
      <c r="P446" s="18">
        <v>0.16505152680390001</v>
      </c>
      <c r="Q446" s="18">
        <v>0.16950658942970001</v>
      </c>
      <c r="R446" s="18">
        <v>0.16795163151920001</v>
      </c>
      <c r="S446" s="18">
        <v>0.1672371250644</v>
      </c>
      <c r="T446" s="18">
        <v>0.16908656063999999</v>
      </c>
      <c r="U446" s="101"/>
      <c r="V446" s="101"/>
      <c r="W446" s="101"/>
      <c r="X446" s="101"/>
      <c r="Y446" s="18">
        <v>0.1737834541487</v>
      </c>
      <c r="Z446" s="18">
        <v>0.17643105185710001</v>
      </c>
      <c r="AA446" s="18">
        <v>0.17543651184</v>
      </c>
      <c r="AB446" s="18">
        <v>0.17419907462930001</v>
      </c>
      <c r="AC446" s="18">
        <v>0.17275947718760001</v>
      </c>
      <c r="AD446" s="18">
        <v>0.17570721222149999</v>
      </c>
      <c r="AE446" s="18">
        <v>0.17511914407160001</v>
      </c>
      <c r="AF446" s="18">
        <v>0.1750374358348</v>
      </c>
      <c r="AG446" s="18">
        <v>0.17775247383180001</v>
      </c>
      <c r="AH446" s="18">
        <v>0.1759455441071</v>
      </c>
      <c r="AI446" s="18">
        <v>0.17208553662359999</v>
      </c>
      <c r="AJ446" s="18">
        <v>0.1751249606752</v>
      </c>
      <c r="AK446" s="18">
        <v>0.17468955057730001</v>
      </c>
      <c r="AL446" s="18">
        <v>0.1721016494032</v>
      </c>
      <c r="AM446" s="18">
        <v>0.17495618774480001</v>
      </c>
      <c r="AN446" s="18">
        <v>0.17642375681149999</v>
      </c>
      <c r="AO446" s="18">
        <v>0.1775135674526</v>
      </c>
      <c r="AP446" s="18">
        <v>0.1765019194404</v>
      </c>
      <c r="AQ446" s="18">
        <v>0.17471026033930001</v>
      </c>
      <c r="AR446" s="18">
        <v>0.17663526037400001</v>
      </c>
      <c r="AS446" s="18">
        <v>0.1774344130355</v>
      </c>
      <c r="AT446" s="18">
        <v>0.1756536270629</v>
      </c>
      <c r="AU446" s="18">
        <v>0.17668255427730001</v>
      </c>
      <c r="AV446" s="18">
        <v>0.17685392893410001</v>
      </c>
      <c r="AW446" s="18">
        <v>0.17715745423429999</v>
      </c>
      <c r="AX446" s="18">
        <v>0.1762849576087</v>
      </c>
      <c r="AY446" s="18">
        <v>0.17691143602939999</v>
      </c>
      <c r="AZ446" s="18">
        <v>0.1765368110052</v>
      </c>
      <c r="BA446" s="18">
        <v>0.17758360891969999</v>
      </c>
      <c r="BB446" s="18">
        <v>0.17556727450769999</v>
      </c>
      <c r="BC446" s="18">
        <v>0.1756497498216</v>
      </c>
      <c r="BD446" s="18">
        <v>0.1769415759762</v>
      </c>
      <c r="BE446" s="18">
        <v>0.17787997948369999</v>
      </c>
      <c r="BF446" s="220">
        <v>0.1787877512097</v>
      </c>
      <c r="BG446" s="220">
        <v>0.17874952798230001</v>
      </c>
      <c r="BH446" s="17"/>
      <c r="BI446" s="17"/>
      <c r="BJ446" s="17"/>
      <c r="BK446" s="17"/>
    </row>
    <row r="447" spans="1:63" ht="11.25" hidden="1" outlineLevel="1" x14ac:dyDescent="0.2">
      <c r="A447" s="16" t="s">
        <v>16</v>
      </c>
      <c r="C447" s="18">
        <v>0</v>
      </c>
      <c r="D447" s="18">
        <v>0</v>
      </c>
      <c r="E447" s="18">
        <v>0</v>
      </c>
      <c r="F447" s="18">
        <v>0.16699300170119999</v>
      </c>
      <c r="G447" s="18">
        <v>0.16480324387879999</v>
      </c>
      <c r="H447" s="18">
        <v>0.16508601822960001</v>
      </c>
      <c r="I447" s="18">
        <v>0.16482055542679999</v>
      </c>
      <c r="J447" s="18">
        <v>0.1623482423449</v>
      </c>
      <c r="K447" s="18">
        <v>0.16508291012869999</v>
      </c>
      <c r="L447" s="18">
        <v>0.16375693261060001</v>
      </c>
      <c r="M447" s="18">
        <v>0.16354808994940001</v>
      </c>
      <c r="N447" s="18">
        <v>0.16569482116430001</v>
      </c>
      <c r="O447" s="18">
        <v>0.16416885081499999</v>
      </c>
      <c r="P447" s="18">
        <v>0.16426645634500001</v>
      </c>
      <c r="Q447" s="18">
        <v>0.16241759132639999</v>
      </c>
      <c r="R447" s="18">
        <v>0.1626836847914</v>
      </c>
      <c r="S447" s="18">
        <v>0.16283888454369999</v>
      </c>
      <c r="T447" s="18">
        <v>0.16381113117509999</v>
      </c>
      <c r="U447" s="101"/>
      <c r="V447" s="101"/>
      <c r="W447" s="101"/>
      <c r="X447" s="101"/>
      <c r="Y447" s="18">
        <v>0.16975487682519999</v>
      </c>
      <c r="Z447" s="18">
        <v>0.17138848907400001</v>
      </c>
      <c r="AA447" s="18">
        <v>0.17190740207560001</v>
      </c>
      <c r="AB447" s="18">
        <v>0.1733588113615</v>
      </c>
      <c r="AC447" s="18">
        <v>0.17082336961809999</v>
      </c>
      <c r="AD447" s="18">
        <v>0.17156789557130001</v>
      </c>
      <c r="AE447" s="18">
        <v>0.1701100364783</v>
      </c>
      <c r="AF447" s="18">
        <v>0.17092093264409999</v>
      </c>
      <c r="AG447" s="18">
        <v>0.1693120211802</v>
      </c>
      <c r="AH447" s="18">
        <v>0.1705593026759</v>
      </c>
      <c r="AI447" s="18">
        <v>0.16824248647750001</v>
      </c>
      <c r="AJ447" s="18">
        <v>0.16802404181280001</v>
      </c>
      <c r="AK447" s="18">
        <v>0.17017147288269999</v>
      </c>
      <c r="AL447" s="18">
        <v>0.17084252325480001</v>
      </c>
      <c r="AM447" s="18">
        <v>0.17203982419719999</v>
      </c>
      <c r="AN447" s="18">
        <v>0.17154252689249999</v>
      </c>
      <c r="AO447" s="18">
        <v>0.1713516530634</v>
      </c>
      <c r="AP447" s="18">
        <v>0.1704677647723</v>
      </c>
      <c r="AQ447" s="18">
        <v>0.16847361705219999</v>
      </c>
      <c r="AR447" s="18">
        <v>0.17237391323740001</v>
      </c>
      <c r="AS447" s="18">
        <v>0.17072040202229999</v>
      </c>
      <c r="AT447" s="18">
        <v>0.17219712161840001</v>
      </c>
      <c r="AU447" s="18">
        <v>0.17269549456399999</v>
      </c>
      <c r="AV447" s="18">
        <v>0.173606232616</v>
      </c>
      <c r="AW447" s="18">
        <v>0.1739223241382</v>
      </c>
      <c r="AX447" s="18">
        <v>0.1746884706024</v>
      </c>
      <c r="AY447" s="18">
        <v>0.17433697008189999</v>
      </c>
      <c r="AZ447" s="18">
        <v>0.17458375084569999</v>
      </c>
      <c r="BA447" s="18">
        <v>0.1738293615799</v>
      </c>
      <c r="BB447" s="18">
        <v>0.17456995673850001</v>
      </c>
      <c r="BC447" s="18">
        <v>0.17429609402560001</v>
      </c>
      <c r="BD447" s="18">
        <v>0.17522755657460001</v>
      </c>
      <c r="BE447" s="18">
        <v>0.17761164858959999</v>
      </c>
      <c r="BF447" s="220">
        <v>0.17787834979610001</v>
      </c>
      <c r="BG447" s="220">
        <v>0.17747512309239999</v>
      </c>
      <c r="BH447" s="17"/>
      <c r="BI447" s="17"/>
      <c r="BJ447" s="17"/>
      <c r="BK447" s="17"/>
    </row>
    <row r="448" spans="1:63" ht="11.25" hidden="1" outlineLevel="1" x14ac:dyDescent="0.2">
      <c r="A448" s="16" t="s">
        <v>17</v>
      </c>
      <c r="C448" s="18">
        <v>0</v>
      </c>
      <c r="D448" s="18">
        <v>0</v>
      </c>
      <c r="E448" s="18">
        <v>0</v>
      </c>
      <c r="F448" s="18">
        <v>0.1572214941567</v>
      </c>
      <c r="G448" s="18">
        <v>0.1550809760605</v>
      </c>
      <c r="H448" s="18">
        <v>0.15355587951050001</v>
      </c>
      <c r="I448" s="18">
        <v>0.15191005078889999</v>
      </c>
      <c r="J448" s="18">
        <v>0.15281416603690001</v>
      </c>
      <c r="K448" s="18">
        <v>0.1535178881317</v>
      </c>
      <c r="L448" s="18">
        <v>0.15321502242240001</v>
      </c>
      <c r="M448" s="18">
        <v>0.15369686338890001</v>
      </c>
      <c r="N448" s="18">
        <v>0.15421481330440001</v>
      </c>
      <c r="O448" s="18">
        <v>0.15374138447319999</v>
      </c>
      <c r="P448" s="18">
        <v>0.1536622448277</v>
      </c>
      <c r="Q448" s="18">
        <v>0.15539508421709999</v>
      </c>
      <c r="R448" s="18">
        <v>0.154244073382</v>
      </c>
      <c r="S448" s="18">
        <v>0.15494672837340001</v>
      </c>
      <c r="T448" s="18">
        <v>0.1556227382641</v>
      </c>
      <c r="U448" s="101"/>
      <c r="V448" s="101"/>
      <c r="W448" s="101"/>
      <c r="X448" s="101"/>
      <c r="Y448" s="18">
        <v>0.16454686268759999</v>
      </c>
      <c r="Z448" s="18">
        <v>0.16674971575190001</v>
      </c>
      <c r="AA448" s="18">
        <v>0.16765117904769999</v>
      </c>
      <c r="AB448" s="18">
        <v>0.16720165506410001</v>
      </c>
      <c r="AC448" s="18">
        <v>0.1664278588774</v>
      </c>
      <c r="AD448" s="18">
        <v>0.1627240670947</v>
      </c>
      <c r="AE448" s="18">
        <v>0.16211640347610001</v>
      </c>
      <c r="AF448" s="18">
        <v>0.16352370440819999</v>
      </c>
      <c r="AG448" s="18">
        <v>0.1629765782507</v>
      </c>
      <c r="AH448" s="18">
        <v>0.16257070735099999</v>
      </c>
      <c r="AI448" s="18">
        <v>0.16197503118100001</v>
      </c>
      <c r="AJ448" s="18">
        <v>0.164447535417</v>
      </c>
      <c r="AK448" s="18">
        <v>0.16521462068510001</v>
      </c>
      <c r="AL448" s="18">
        <v>0.16426266630389999</v>
      </c>
      <c r="AM448" s="18">
        <v>0.1643604851539</v>
      </c>
      <c r="AN448" s="18">
        <v>0.16611364607990001</v>
      </c>
      <c r="AO448" s="18">
        <v>0.16566772387100001</v>
      </c>
      <c r="AP448" s="18">
        <v>0.16652154516189999</v>
      </c>
      <c r="AQ448" s="18">
        <v>0.16464140906479999</v>
      </c>
      <c r="AR448" s="18">
        <v>0.16671340547339999</v>
      </c>
      <c r="AS448" s="18">
        <v>0.16718822901960001</v>
      </c>
      <c r="AT448" s="18">
        <v>0.16603783406729999</v>
      </c>
      <c r="AU448" s="18">
        <v>0.16692829150540001</v>
      </c>
      <c r="AV448" s="18">
        <v>0.1671045556181</v>
      </c>
      <c r="AW448" s="18">
        <v>0.16702614240550001</v>
      </c>
      <c r="AX448" s="18">
        <v>0.1663592571227</v>
      </c>
      <c r="AY448" s="18">
        <v>0.16736439562059999</v>
      </c>
      <c r="AZ448" s="18">
        <v>0.1685383814751</v>
      </c>
      <c r="BA448" s="18">
        <v>0.16998569596579999</v>
      </c>
      <c r="BB448" s="18">
        <v>0.17085175198370001</v>
      </c>
      <c r="BC448" s="18">
        <v>0.1699122936169</v>
      </c>
      <c r="BD448" s="18">
        <v>0.16963008806050001</v>
      </c>
      <c r="BE448" s="18">
        <v>0.17296982580100001</v>
      </c>
      <c r="BF448" s="220">
        <v>0.17234920942109999</v>
      </c>
      <c r="BG448" s="220">
        <v>0.1738627202595</v>
      </c>
      <c r="BH448" s="17"/>
      <c r="BI448" s="17"/>
      <c r="BJ448" s="17"/>
      <c r="BK448" s="17"/>
    </row>
    <row r="449" spans="1:63" ht="11.25" hidden="1" outlineLevel="1" x14ac:dyDescent="0.2">
      <c r="A449" s="16" t="s">
        <v>18</v>
      </c>
      <c r="C449" s="18">
        <v>0</v>
      </c>
      <c r="D449" s="18">
        <v>0</v>
      </c>
      <c r="E449" s="18">
        <v>0</v>
      </c>
      <c r="F449" s="18">
        <v>0.14669359696949999</v>
      </c>
      <c r="G449" s="18">
        <v>0.14421591474539999</v>
      </c>
      <c r="H449" s="18">
        <v>0.14610997498450001</v>
      </c>
      <c r="I449" s="18">
        <v>0.14543482650449999</v>
      </c>
      <c r="J449" s="18">
        <v>0.14461147242690001</v>
      </c>
      <c r="K449" s="18">
        <v>0.14635419693820001</v>
      </c>
      <c r="L449" s="18">
        <v>0.1449095117159</v>
      </c>
      <c r="M449" s="18">
        <v>0.14403986983280001</v>
      </c>
      <c r="N449" s="18">
        <v>0.14477604218619999</v>
      </c>
      <c r="O449" s="18">
        <v>0.14509879917890001</v>
      </c>
      <c r="P449" s="18">
        <v>0.14543070113180001</v>
      </c>
      <c r="Q449" s="18">
        <v>0.146080674488</v>
      </c>
      <c r="R449" s="18">
        <v>0.1464514100066</v>
      </c>
      <c r="S449" s="18">
        <v>0.1456241769155</v>
      </c>
      <c r="T449" s="18">
        <v>0.14681679712439999</v>
      </c>
      <c r="U449" s="101"/>
      <c r="V449" s="101"/>
      <c r="W449" s="101"/>
      <c r="X449" s="101"/>
      <c r="Y449" s="18">
        <v>0.153380026103</v>
      </c>
      <c r="Z449" s="18">
        <v>0.1581268596489</v>
      </c>
      <c r="AA449" s="18">
        <v>0.15911893967140001</v>
      </c>
      <c r="AB449" s="18">
        <v>0.15969061026469999</v>
      </c>
      <c r="AC449" s="18">
        <v>0.15955697187099999</v>
      </c>
      <c r="AD449" s="18">
        <v>0.1572639733708</v>
      </c>
      <c r="AE449" s="18">
        <v>0.1559384037105</v>
      </c>
      <c r="AF449" s="18">
        <v>0.1571093836344</v>
      </c>
      <c r="AG449" s="18">
        <v>0.15621392626050001</v>
      </c>
      <c r="AH449" s="18">
        <v>0.1544834157959</v>
      </c>
      <c r="AI449" s="18">
        <v>0.1526102847336</v>
      </c>
      <c r="AJ449" s="18">
        <v>0.15457114194550001</v>
      </c>
      <c r="AK449" s="18">
        <v>0.15548226429129999</v>
      </c>
      <c r="AL449" s="18">
        <v>0.15620483555619999</v>
      </c>
      <c r="AM449" s="18">
        <v>0.15617754385720001</v>
      </c>
      <c r="AN449" s="18">
        <v>0.156753854119</v>
      </c>
      <c r="AO449" s="18">
        <v>0.15725566314020001</v>
      </c>
      <c r="AP449" s="18">
        <v>0.15719325314909999</v>
      </c>
      <c r="AQ449" s="18">
        <v>0.1548734327946</v>
      </c>
      <c r="AR449" s="18">
        <v>0.1588260846548</v>
      </c>
      <c r="AS449" s="18">
        <v>0.15934469442259999</v>
      </c>
      <c r="AT449" s="18">
        <v>0.15960738789580001</v>
      </c>
      <c r="AU449" s="18">
        <v>0.15973142128760001</v>
      </c>
      <c r="AV449" s="18">
        <v>0.15969243078369999</v>
      </c>
      <c r="AW449" s="18">
        <v>0.16056896585720001</v>
      </c>
      <c r="AX449" s="18">
        <v>0.16096277744490001</v>
      </c>
      <c r="AY449" s="18">
        <v>0.1614441974884</v>
      </c>
      <c r="AZ449" s="18">
        <v>0.16086862891529999</v>
      </c>
      <c r="BA449" s="18">
        <v>0.16052243486830001</v>
      </c>
      <c r="BB449" s="18">
        <v>0.16124783694389999</v>
      </c>
      <c r="BC449" s="18">
        <v>0.16155916473080001</v>
      </c>
      <c r="BD449" s="18">
        <v>0.1615595163995</v>
      </c>
      <c r="BE449" s="18">
        <v>0.16469492303739999</v>
      </c>
      <c r="BF449" s="220">
        <v>0.16402202037210001</v>
      </c>
      <c r="BG449" s="220">
        <v>0.1651001491246</v>
      </c>
      <c r="BH449" s="17"/>
      <c r="BI449" s="17"/>
      <c r="BJ449" s="17"/>
      <c r="BK449" s="17"/>
    </row>
    <row r="450" spans="1:63" ht="11.25" hidden="1" outlineLevel="1" x14ac:dyDescent="0.2">
      <c r="A450" s="16" t="s">
        <v>19</v>
      </c>
      <c r="C450" s="18">
        <v>0</v>
      </c>
      <c r="D450" s="18">
        <v>0</v>
      </c>
      <c r="E450" s="18">
        <v>0</v>
      </c>
      <c r="F450" s="18">
        <v>0.1367954543595</v>
      </c>
      <c r="G450" s="18">
        <v>0.1367215151308</v>
      </c>
      <c r="H450" s="18">
        <v>0.13499923140959999</v>
      </c>
      <c r="I450" s="18">
        <v>0.13544329593230001</v>
      </c>
      <c r="J450" s="18">
        <v>0.135466613584</v>
      </c>
      <c r="K450" s="18">
        <v>0.1352503847049</v>
      </c>
      <c r="L450" s="18">
        <v>0.13547313656150001</v>
      </c>
      <c r="M450" s="18">
        <v>0.1360370044442</v>
      </c>
      <c r="N450" s="18">
        <v>0.1382460138552</v>
      </c>
      <c r="O450" s="18">
        <v>0.13825644354370001</v>
      </c>
      <c r="P450" s="18">
        <v>0.13853053262010001</v>
      </c>
      <c r="Q450" s="18">
        <v>0.13850083137809999</v>
      </c>
      <c r="R450" s="18">
        <v>0.13769335323000001</v>
      </c>
      <c r="S450" s="18">
        <v>0.13813507459829999</v>
      </c>
      <c r="T450" s="18">
        <v>0.1384563544537</v>
      </c>
      <c r="U450" s="101"/>
      <c r="V450" s="101"/>
      <c r="W450" s="101"/>
      <c r="X450" s="101"/>
      <c r="Y450" s="18">
        <v>0.14546848655040001</v>
      </c>
      <c r="Z450" s="18">
        <v>0.1501927308263</v>
      </c>
      <c r="AA450" s="18">
        <v>0.15067270755369999</v>
      </c>
      <c r="AB450" s="18">
        <v>0.1503837726909</v>
      </c>
      <c r="AC450" s="18">
        <v>0.14917878728020001</v>
      </c>
      <c r="AD450" s="18">
        <v>0.1455708342407</v>
      </c>
      <c r="AE450" s="18">
        <v>0.14544169799750001</v>
      </c>
      <c r="AF450" s="18">
        <v>0.14692276972269999</v>
      </c>
      <c r="AG450" s="18">
        <v>0.146767639989</v>
      </c>
      <c r="AH450" s="18">
        <v>0.1473752287192</v>
      </c>
      <c r="AI450" s="18">
        <v>0.14665160522519999</v>
      </c>
      <c r="AJ450" s="18">
        <v>0.14976548879980001</v>
      </c>
      <c r="AK450" s="18">
        <v>0.14906002411720001</v>
      </c>
      <c r="AL450" s="18">
        <v>0.14900526586400001</v>
      </c>
      <c r="AM450" s="18">
        <v>0.15085902204429999</v>
      </c>
      <c r="AN450" s="18">
        <v>0.1491276861252</v>
      </c>
      <c r="AO450" s="18">
        <v>0.1503417577642</v>
      </c>
      <c r="AP450" s="18">
        <v>0.1513370953415</v>
      </c>
      <c r="AQ450" s="18">
        <v>0.147838480302</v>
      </c>
      <c r="AR450" s="18">
        <v>0.1508194879218</v>
      </c>
      <c r="AS450" s="18">
        <v>0.1507094678849</v>
      </c>
      <c r="AT450" s="18">
        <v>0.15083431705350001</v>
      </c>
      <c r="AU450" s="18">
        <v>0.1509862763425</v>
      </c>
      <c r="AV450" s="18">
        <v>0.152577182023</v>
      </c>
      <c r="AW450" s="18">
        <v>0.1527632030112</v>
      </c>
      <c r="AX450" s="18">
        <v>0.15326103759029999</v>
      </c>
      <c r="AY450" s="18">
        <v>0.15328439654930001</v>
      </c>
      <c r="AZ450" s="18">
        <v>0.15408916027</v>
      </c>
      <c r="BA450" s="18">
        <v>0.1535123946127</v>
      </c>
      <c r="BB450" s="18">
        <v>0.1532209096686</v>
      </c>
      <c r="BC450" s="18">
        <v>0.1540970388472</v>
      </c>
      <c r="BD450" s="18">
        <v>0.15519174176770001</v>
      </c>
      <c r="BE450" s="18">
        <v>0.15677583344400001</v>
      </c>
      <c r="BF450" s="220">
        <v>0.1565354868362</v>
      </c>
      <c r="BG450" s="220">
        <v>0.15664164091890001</v>
      </c>
      <c r="BH450" s="17"/>
      <c r="BI450" s="17"/>
      <c r="BJ450" s="17"/>
      <c r="BK450" s="17"/>
    </row>
    <row r="451" spans="1:63" ht="11.25" hidden="1" outlineLevel="1" x14ac:dyDescent="0.2">
      <c r="A451" s="16" t="s">
        <v>20</v>
      </c>
      <c r="C451" s="18">
        <v>0</v>
      </c>
      <c r="D451" s="18">
        <v>0</v>
      </c>
      <c r="E451" s="18">
        <v>0</v>
      </c>
      <c r="F451" s="18">
        <v>0.1297381686861</v>
      </c>
      <c r="G451" s="18">
        <v>0.1294620302857</v>
      </c>
      <c r="H451" s="18">
        <v>0.12992967220320001</v>
      </c>
      <c r="I451" s="18">
        <v>0.12938305104559999</v>
      </c>
      <c r="J451" s="18">
        <v>0.1285869623284</v>
      </c>
      <c r="K451" s="18">
        <v>0.1303194493672</v>
      </c>
      <c r="L451" s="18">
        <v>0.129207665556</v>
      </c>
      <c r="M451" s="18">
        <v>0.1291292929907</v>
      </c>
      <c r="N451" s="18">
        <v>0.13066676215940001</v>
      </c>
      <c r="O451" s="18">
        <v>0.13045410712729999</v>
      </c>
      <c r="P451" s="18">
        <v>0.1299363409657</v>
      </c>
      <c r="Q451" s="18">
        <v>0.12958521997530001</v>
      </c>
      <c r="R451" s="18">
        <v>0.12982249052219999</v>
      </c>
      <c r="S451" s="18">
        <v>0.12994890693280001</v>
      </c>
      <c r="T451" s="18">
        <v>0.13132820175830001</v>
      </c>
      <c r="U451" s="101"/>
      <c r="V451" s="101"/>
      <c r="W451" s="101"/>
      <c r="X451" s="101"/>
      <c r="Y451" s="18">
        <v>0.13889983011660001</v>
      </c>
      <c r="Z451" s="18">
        <v>0.1440973721971</v>
      </c>
      <c r="AA451" s="18">
        <v>0.1448727745349</v>
      </c>
      <c r="AB451" s="18">
        <v>0.14267667186729999</v>
      </c>
      <c r="AC451" s="18">
        <v>0.1431532405483</v>
      </c>
      <c r="AD451" s="18">
        <v>0.14030403503370001</v>
      </c>
      <c r="AE451" s="18">
        <v>0.13996538131450001</v>
      </c>
      <c r="AF451" s="18">
        <v>0.14105885880419999</v>
      </c>
      <c r="AG451" s="18">
        <v>0.1411361085052</v>
      </c>
      <c r="AH451" s="18">
        <v>0.14023410245680001</v>
      </c>
      <c r="AI451" s="18">
        <v>0.13986121004169999</v>
      </c>
      <c r="AJ451" s="18">
        <v>0.14098977302769999</v>
      </c>
      <c r="AK451" s="18">
        <v>0.1435384087655</v>
      </c>
      <c r="AL451" s="18">
        <v>0.14348926312400001</v>
      </c>
      <c r="AM451" s="18">
        <v>0.142927456959</v>
      </c>
      <c r="AN451" s="18">
        <v>0.14519580034230001</v>
      </c>
      <c r="AO451" s="18">
        <v>0.14493481313119999</v>
      </c>
      <c r="AP451" s="18">
        <v>0.14483372028479999</v>
      </c>
      <c r="AQ451" s="18">
        <v>0.1420800402304</v>
      </c>
      <c r="AR451" s="18">
        <v>0.1455129137333</v>
      </c>
      <c r="AS451" s="18">
        <v>0.1449476443214</v>
      </c>
      <c r="AT451" s="18">
        <v>0.14541016034160001</v>
      </c>
      <c r="AU451" s="18">
        <v>0.14525364686789999</v>
      </c>
      <c r="AV451" s="18">
        <v>0.14596701369369999</v>
      </c>
      <c r="AW451" s="18">
        <v>0.14737534272280001</v>
      </c>
      <c r="AX451" s="18">
        <v>0.1478015874451</v>
      </c>
      <c r="AY451" s="18">
        <v>0.1475600378543</v>
      </c>
      <c r="AZ451" s="18">
        <v>0.1475770835378</v>
      </c>
      <c r="BA451" s="18">
        <v>0.14924386877269999</v>
      </c>
      <c r="BB451" s="18">
        <v>0.14916664326170001</v>
      </c>
      <c r="BC451" s="18">
        <v>0.14817545088260001</v>
      </c>
      <c r="BD451" s="18">
        <v>0.14966009529579999</v>
      </c>
      <c r="BE451" s="18">
        <v>0.1511912169521</v>
      </c>
      <c r="BF451" s="220">
        <v>0.15212353742199999</v>
      </c>
      <c r="BG451" s="220">
        <v>0.1522222520663</v>
      </c>
      <c r="BH451" s="17"/>
      <c r="BI451" s="17"/>
      <c r="BJ451" s="17"/>
      <c r="BK451" s="17"/>
    </row>
    <row r="452" spans="1:63" ht="11.25" hidden="1" outlineLevel="1" x14ac:dyDescent="0.2">
      <c r="A452" s="16" t="s">
        <v>21</v>
      </c>
      <c r="C452" s="18">
        <v>0</v>
      </c>
      <c r="D452" s="18">
        <v>0</v>
      </c>
      <c r="E452" s="18">
        <v>0</v>
      </c>
      <c r="F452" s="18">
        <v>0.1236950611675</v>
      </c>
      <c r="G452" s="18">
        <v>0.1221459162724</v>
      </c>
      <c r="H452" s="18">
        <v>0.12220975843530001</v>
      </c>
      <c r="I452" s="18">
        <v>0.1227047003808</v>
      </c>
      <c r="J452" s="18">
        <v>0.12331860965829999</v>
      </c>
      <c r="K452" s="18">
        <v>0.12382252279149999</v>
      </c>
      <c r="L452" s="18">
        <v>0.12439150701270001</v>
      </c>
      <c r="M452" s="18">
        <v>0.1249587454464</v>
      </c>
      <c r="N452" s="18">
        <v>0.1241357694653</v>
      </c>
      <c r="O452" s="18">
        <v>0.1242758466806</v>
      </c>
      <c r="P452" s="18">
        <v>0.1246122913047</v>
      </c>
      <c r="Q452" s="18">
        <v>0.1249566189878</v>
      </c>
      <c r="R452" s="18">
        <v>0.12600719356100001</v>
      </c>
      <c r="S452" s="18">
        <v>0.12624820796739999</v>
      </c>
      <c r="T452" s="18">
        <v>0.1274797846371</v>
      </c>
      <c r="U452" s="101"/>
      <c r="V452" s="101"/>
      <c r="W452" s="101"/>
      <c r="X452" s="101"/>
      <c r="Y452" s="18">
        <v>0.13412318144919999</v>
      </c>
      <c r="Z452" s="18">
        <v>0.13700403818330001</v>
      </c>
      <c r="AA452" s="18">
        <v>0.1380989421505</v>
      </c>
      <c r="AB452" s="18">
        <v>0.13797856060640001</v>
      </c>
      <c r="AC452" s="18">
        <v>0.13796255995779999</v>
      </c>
      <c r="AD452" s="18">
        <v>0.13508140791449999</v>
      </c>
      <c r="AE452" s="18">
        <v>0.13467946996489999</v>
      </c>
      <c r="AF452" s="18">
        <v>0.13565847532440001</v>
      </c>
      <c r="AG452" s="18">
        <v>0.13504746371410001</v>
      </c>
      <c r="AH452" s="18">
        <v>0.13422491174430001</v>
      </c>
      <c r="AI452" s="18">
        <v>0.13418143833939999</v>
      </c>
      <c r="AJ452" s="18">
        <v>0.13784088247199999</v>
      </c>
      <c r="AK452" s="18">
        <v>0.13872019016119999</v>
      </c>
      <c r="AL452" s="18">
        <v>0.13993270886680001</v>
      </c>
      <c r="AM452" s="18">
        <v>0.13998834045639999</v>
      </c>
      <c r="AN452" s="18">
        <v>0.14072143316890001</v>
      </c>
      <c r="AO452" s="18">
        <v>0.1413899910876</v>
      </c>
      <c r="AP452" s="18">
        <v>0.14102544802479999</v>
      </c>
      <c r="AQ452" s="18">
        <v>0.13825313650679999</v>
      </c>
      <c r="AR452" s="18">
        <v>0.14324816117379999</v>
      </c>
      <c r="AS452" s="18">
        <v>0.14225469037310001</v>
      </c>
      <c r="AT452" s="18">
        <v>0.14249863999699999</v>
      </c>
      <c r="AU452" s="18">
        <v>0.1431398443045</v>
      </c>
      <c r="AV452" s="18">
        <v>0.14456479004389999</v>
      </c>
      <c r="AW452" s="18">
        <v>0.1446847210552</v>
      </c>
      <c r="AX452" s="18">
        <v>0.1463334474404</v>
      </c>
      <c r="AY452" s="18">
        <v>0.14668731907659999</v>
      </c>
      <c r="AZ452" s="18">
        <v>0.14773346634680001</v>
      </c>
      <c r="BA452" s="18">
        <v>0.1473167420764</v>
      </c>
      <c r="BB452" s="18">
        <v>0.14794902903000001</v>
      </c>
      <c r="BC452" s="18">
        <v>0.14893458794430001</v>
      </c>
      <c r="BD452" s="18">
        <v>0.1487437072841</v>
      </c>
      <c r="BE452" s="18">
        <v>0.15060668132210001</v>
      </c>
      <c r="BF452" s="220">
        <v>0.15087654909959999</v>
      </c>
      <c r="BG452" s="220">
        <v>0.14968982102889999</v>
      </c>
      <c r="BH452" s="17"/>
      <c r="BI452" s="17"/>
      <c r="BJ452" s="17"/>
      <c r="BK452" s="17"/>
    </row>
    <row r="453" spans="1:63" ht="11.25" hidden="1" outlineLevel="1" x14ac:dyDescent="0.2">
      <c r="A453" s="16" t="s">
        <v>22</v>
      </c>
      <c r="C453" s="18">
        <v>0</v>
      </c>
      <c r="D453" s="18">
        <v>0</v>
      </c>
      <c r="E453" s="18">
        <v>0</v>
      </c>
      <c r="F453" s="18">
        <v>0.117280677059</v>
      </c>
      <c r="G453" s="18">
        <v>0.1168837326353</v>
      </c>
      <c r="H453" s="18">
        <v>0.1169973396718</v>
      </c>
      <c r="I453" s="18">
        <v>0.1169950568054</v>
      </c>
      <c r="J453" s="18">
        <v>0.1176521083153</v>
      </c>
      <c r="K453" s="18">
        <v>0.11824177387699999</v>
      </c>
      <c r="L453" s="18">
        <v>0.1186021106733</v>
      </c>
      <c r="M453" s="18">
        <v>0.1192810879132</v>
      </c>
      <c r="N453" s="18">
        <v>0.1213249981297</v>
      </c>
      <c r="O453" s="18">
        <v>0.12082534574879999</v>
      </c>
      <c r="P453" s="18">
        <v>0.1212479451339</v>
      </c>
      <c r="Q453" s="18">
        <v>0.1219394845366</v>
      </c>
      <c r="R453" s="18">
        <v>0.12212674005059999</v>
      </c>
      <c r="S453" s="18">
        <v>0.1217655005295</v>
      </c>
      <c r="T453" s="18">
        <v>0.122417426196</v>
      </c>
      <c r="U453" s="101"/>
      <c r="V453" s="101"/>
      <c r="W453" s="101"/>
      <c r="X453" s="101"/>
      <c r="Y453" s="18">
        <v>0.12907659059900001</v>
      </c>
      <c r="Z453" s="18">
        <v>0.13305238366579999</v>
      </c>
      <c r="AA453" s="18">
        <v>0.1332260788514</v>
      </c>
      <c r="AB453" s="18">
        <v>0.13201833825680001</v>
      </c>
      <c r="AC453" s="18">
        <v>0.1318351611371</v>
      </c>
      <c r="AD453" s="18">
        <v>0.1312312774246</v>
      </c>
      <c r="AE453" s="18">
        <v>0.1310152849117</v>
      </c>
      <c r="AF453" s="18">
        <v>0.13303856669200001</v>
      </c>
      <c r="AG453" s="18">
        <v>0.13167244973010001</v>
      </c>
      <c r="AH453" s="18">
        <v>0.13177914460869999</v>
      </c>
      <c r="AI453" s="18">
        <v>0.13043129704250001</v>
      </c>
      <c r="AJ453" s="18">
        <v>0.1338424387954</v>
      </c>
      <c r="AK453" s="18">
        <v>0.13594285982349999</v>
      </c>
      <c r="AL453" s="18">
        <v>0.13721606141420001</v>
      </c>
      <c r="AM453" s="18">
        <v>0.13849010178810001</v>
      </c>
      <c r="AN453" s="18">
        <v>0.13841666762919999</v>
      </c>
      <c r="AO453" s="18">
        <v>0.1393908302713</v>
      </c>
      <c r="AP453" s="18">
        <v>0.14051432307840001</v>
      </c>
      <c r="AQ453" s="18">
        <v>0.1367254374928</v>
      </c>
      <c r="AR453" s="18">
        <v>0.14115038981540001</v>
      </c>
      <c r="AS453" s="18">
        <v>0.1423141509777</v>
      </c>
      <c r="AT453" s="18">
        <v>0.14183778952689999</v>
      </c>
      <c r="AU453" s="18">
        <v>0.1439972128308</v>
      </c>
      <c r="AV453" s="18">
        <v>0.1429749410916</v>
      </c>
      <c r="AW453" s="18">
        <v>0.14489726674369999</v>
      </c>
      <c r="AX453" s="18">
        <v>0.14410609916700001</v>
      </c>
      <c r="AY453" s="18">
        <v>0.1451417445299</v>
      </c>
      <c r="AZ453" s="18">
        <v>0.14527000731859999</v>
      </c>
      <c r="BA453" s="18">
        <v>0.14484120534</v>
      </c>
      <c r="BB453" s="18">
        <v>0.1448949046153</v>
      </c>
      <c r="BC453" s="18">
        <v>0.14603894071029999</v>
      </c>
      <c r="BD453" s="18">
        <v>0.14597947234469999</v>
      </c>
      <c r="BE453" s="18">
        <v>0.14856077302910001</v>
      </c>
      <c r="BF453" s="220">
        <v>0.1481616867858</v>
      </c>
      <c r="BG453" s="220">
        <v>0.15007315150530001</v>
      </c>
      <c r="BH453" s="17"/>
      <c r="BI453" s="17"/>
      <c r="BJ453" s="17"/>
      <c r="BK453" s="17"/>
    </row>
    <row r="454" spans="1:63" ht="11.25" hidden="1" outlineLevel="1" x14ac:dyDescent="0.2">
      <c r="A454" s="16" t="s">
        <v>23</v>
      </c>
      <c r="C454" s="18">
        <v>0</v>
      </c>
      <c r="D454" s="18">
        <v>0</v>
      </c>
      <c r="E454" s="18">
        <v>0</v>
      </c>
      <c r="F454" s="18">
        <v>0.11578586193440001</v>
      </c>
      <c r="G454" s="18">
        <v>0.1155060930316</v>
      </c>
      <c r="H454" s="18">
        <v>0.1150437636474</v>
      </c>
      <c r="I454" s="18">
        <v>0.1150782486767</v>
      </c>
      <c r="J454" s="18">
        <v>0.1148152481013</v>
      </c>
      <c r="K454" s="18">
        <v>0.1149893953114</v>
      </c>
      <c r="L454" s="18">
        <v>0.11556291779320001</v>
      </c>
      <c r="M454" s="18">
        <v>0.1158489399744</v>
      </c>
      <c r="N454" s="18">
        <v>0.11637384128769999</v>
      </c>
      <c r="O454" s="18">
        <v>0.1165991870178</v>
      </c>
      <c r="P454" s="18">
        <v>0.1174249665534</v>
      </c>
      <c r="Q454" s="18">
        <v>0.1183377052228</v>
      </c>
      <c r="R454" s="18">
        <v>0.117444727136</v>
      </c>
      <c r="S454" s="18">
        <v>0.11796820185159999</v>
      </c>
      <c r="T454" s="18">
        <v>0.11840999586290001</v>
      </c>
      <c r="U454" s="101"/>
      <c r="V454" s="101"/>
      <c r="W454" s="101"/>
      <c r="X454" s="101"/>
      <c r="Y454" s="18">
        <v>0.12628665817859999</v>
      </c>
      <c r="Z454" s="18">
        <v>0.1266925944551</v>
      </c>
      <c r="AA454" s="18">
        <v>0.12650707394460001</v>
      </c>
      <c r="AB454" s="18">
        <v>0.1277817539769</v>
      </c>
      <c r="AC454" s="18">
        <v>0.126962022595</v>
      </c>
      <c r="AD454" s="18">
        <v>0.1277796363001</v>
      </c>
      <c r="AE454" s="18">
        <v>0.1266113717266</v>
      </c>
      <c r="AF454" s="18">
        <v>0.1288896671667</v>
      </c>
      <c r="AG454" s="18">
        <v>0.1297797673878</v>
      </c>
      <c r="AH454" s="18">
        <v>0.12884422169820001</v>
      </c>
      <c r="AI454" s="18">
        <v>0.12885890047029999</v>
      </c>
      <c r="AJ454" s="18">
        <v>0.13235549391679999</v>
      </c>
      <c r="AK454" s="18">
        <v>0.13446876536579999</v>
      </c>
      <c r="AL454" s="18">
        <v>0.1349365570178</v>
      </c>
      <c r="AM454" s="18">
        <v>0.13692024839700001</v>
      </c>
      <c r="AN454" s="18">
        <v>0.1377605645636</v>
      </c>
      <c r="AO454" s="18">
        <v>0.1390810411741</v>
      </c>
      <c r="AP454" s="18">
        <v>0.13973432320660001</v>
      </c>
      <c r="AQ454" s="18">
        <v>0.1349616743191</v>
      </c>
      <c r="AR454" s="18">
        <v>0.14190280897429999</v>
      </c>
      <c r="AS454" s="18">
        <v>0.14129213705669999</v>
      </c>
      <c r="AT454" s="18">
        <v>0.1420174209376</v>
      </c>
      <c r="AU454" s="18">
        <v>0.14226710412410001</v>
      </c>
      <c r="AV454" s="18">
        <v>0.14330381179759999</v>
      </c>
      <c r="AW454" s="18">
        <v>0.1442641165621</v>
      </c>
      <c r="AX454" s="18">
        <v>0.14488213134370001</v>
      </c>
      <c r="AY454" s="18">
        <v>0.14431395967569999</v>
      </c>
      <c r="AZ454" s="18">
        <v>0.1459520948919</v>
      </c>
      <c r="BA454" s="18">
        <v>0.14599116753649999</v>
      </c>
      <c r="BB454" s="18">
        <v>0.14653749137149999</v>
      </c>
      <c r="BC454" s="18">
        <v>0.1470353598335</v>
      </c>
      <c r="BD454" s="18">
        <v>0.1478868369812</v>
      </c>
      <c r="BE454" s="18">
        <v>0.1506842698874</v>
      </c>
      <c r="BF454" s="220">
        <v>0.14974464125520001</v>
      </c>
      <c r="BG454" s="220">
        <v>0.1497225218288</v>
      </c>
      <c r="BH454" s="17"/>
      <c r="BI454" s="17"/>
      <c r="BJ454" s="17"/>
      <c r="BK454" s="17"/>
    </row>
    <row r="455" spans="1:63" ht="11.25" hidden="1" outlineLevel="1" x14ac:dyDescent="0.2">
      <c r="A455" s="16" t="s">
        <v>24</v>
      </c>
      <c r="C455" s="18">
        <v>0</v>
      </c>
      <c r="D455" s="18">
        <v>0</v>
      </c>
      <c r="E455" s="18">
        <v>0</v>
      </c>
      <c r="F455" s="18">
        <v>0.11359178032550001</v>
      </c>
      <c r="G455" s="18">
        <v>0.11324154355630001</v>
      </c>
      <c r="H455" s="18">
        <v>0.11426392695980001</v>
      </c>
      <c r="I455" s="18">
        <v>0.1138375383512</v>
      </c>
      <c r="J455" s="18">
        <v>0.11516479460990001</v>
      </c>
      <c r="K455" s="18">
        <v>0.1149223242715</v>
      </c>
      <c r="L455" s="18">
        <v>0.1144903938797</v>
      </c>
      <c r="M455" s="18">
        <v>0.1144060361559</v>
      </c>
      <c r="N455" s="18">
        <v>0.1159232505447</v>
      </c>
      <c r="O455" s="18">
        <v>0.1164804563102</v>
      </c>
      <c r="P455" s="18">
        <v>0.1168810263025</v>
      </c>
      <c r="Q455" s="18">
        <v>0.1165449990875</v>
      </c>
      <c r="R455" s="18">
        <v>0.11679598865519999</v>
      </c>
      <c r="S455" s="18">
        <v>0.116694400583</v>
      </c>
      <c r="T455" s="18">
        <v>0.1166399084639</v>
      </c>
      <c r="U455" s="101"/>
      <c r="V455" s="101"/>
      <c r="W455" s="101"/>
      <c r="X455" s="101"/>
      <c r="Y455" s="18">
        <v>0.12592341092879999</v>
      </c>
      <c r="Z455" s="18">
        <v>0.1245578384267</v>
      </c>
      <c r="AA455" s="18">
        <v>0.1261193793815</v>
      </c>
      <c r="AB455" s="18">
        <v>0.12470834757969999</v>
      </c>
      <c r="AC455" s="18">
        <v>0.12402055958490001</v>
      </c>
      <c r="AD455" s="18">
        <v>0.12763993496769999</v>
      </c>
      <c r="AE455" s="18">
        <v>0.12647509074509999</v>
      </c>
      <c r="AF455" s="18">
        <v>0.1280479024948</v>
      </c>
      <c r="AG455" s="18">
        <v>0.12836315004740001</v>
      </c>
      <c r="AH455" s="18">
        <v>0.12696069771810001</v>
      </c>
      <c r="AI455" s="18">
        <v>0.12618021005310001</v>
      </c>
      <c r="AJ455" s="18">
        <v>0.1292960475904</v>
      </c>
      <c r="AK455" s="18">
        <v>0.13205367957069999</v>
      </c>
      <c r="AL455" s="18">
        <v>0.13422861619920001</v>
      </c>
      <c r="AM455" s="18">
        <v>0.1334997133294</v>
      </c>
      <c r="AN455" s="18">
        <v>0.13566499981159999</v>
      </c>
      <c r="AO455" s="18">
        <v>0.13600545666649999</v>
      </c>
      <c r="AP455" s="18">
        <v>0.137712159379</v>
      </c>
      <c r="AQ455" s="18">
        <v>0.1346518106731</v>
      </c>
      <c r="AR455" s="18">
        <v>0.13921247986509999</v>
      </c>
      <c r="AS455" s="18">
        <v>0.13758598967390001</v>
      </c>
      <c r="AT455" s="18">
        <v>0.13870983363469999</v>
      </c>
      <c r="AU455" s="18">
        <v>0.14102037503449999</v>
      </c>
      <c r="AV455" s="18">
        <v>0.1413763779161</v>
      </c>
      <c r="AW455" s="18">
        <v>0.1419337024399</v>
      </c>
      <c r="AX455" s="18">
        <v>0.14189122012309999</v>
      </c>
      <c r="AY455" s="18">
        <v>0.142423275195</v>
      </c>
      <c r="AZ455" s="18">
        <v>0.14361167072559999</v>
      </c>
      <c r="BA455" s="18">
        <v>0.14379461560849999</v>
      </c>
      <c r="BB455" s="18">
        <v>0.14521727395879999</v>
      </c>
      <c r="BC455" s="18">
        <v>0.14497198695669999</v>
      </c>
      <c r="BD455" s="18">
        <v>0.14470018517159999</v>
      </c>
      <c r="BE455" s="18">
        <v>0.14655817909579999</v>
      </c>
      <c r="BF455" s="220">
        <v>0.147827853654</v>
      </c>
      <c r="BG455" s="220">
        <v>0.1475338703331</v>
      </c>
      <c r="BH455" s="17"/>
      <c r="BI455" s="17"/>
      <c r="BJ455" s="17"/>
      <c r="BK455" s="17"/>
    </row>
    <row r="456" spans="1:63" ht="11.25" hidden="1" outlineLevel="1" x14ac:dyDescent="0.2">
      <c r="A456" s="36" t="s">
        <v>795</v>
      </c>
      <c r="C456" s="18">
        <v>0</v>
      </c>
      <c r="D456" s="18">
        <v>0</v>
      </c>
      <c r="E456" s="18">
        <v>0</v>
      </c>
      <c r="F456" s="18">
        <v>0.1096129570542</v>
      </c>
      <c r="G456" s="18">
        <v>0.11118847964630001</v>
      </c>
      <c r="H456" s="18">
        <v>0.1116271603629</v>
      </c>
      <c r="I456" s="18">
        <v>0.1123431028105</v>
      </c>
      <c r="J456" s="18">
        <v>0.11145738649299999</v>
      </c>
      <c r="K456" s="18">
        <v>0.11231672941530001</v>
      </c>
      <c r="L456" s="18">
        <v>0.1109089466622</v>
      </c>
      <c r="M456" s="18">
        <v>0.1110671401694</v>
      </c>
      <c r="N456" s="18">
        <v>0.1098607067151</v>
      </c>
      <c r="O456" s="18">
        <v>0.108484322816</v>
      </c>
      <c r="P456" s="18">
        <v>0.1091028902538</v>
      </c>
      <c r="Q456" s="18">
        <v>0.1109199331562</v>
      </c>
      <c r="R456" s="18">
        <v>0.1108723311678</v>
      </c>
      <c r="S456" s="18">
        <v>0.1141596630304</v>
      </c>
      <c r="T456" s="18">
        <v>0.1154863354024</v>
      </c>
      <c r="U456" s="101"/>
      <c r="V456" s="101"/>
      <c r="W456" s="101"/>
      <c r="X456" s="101"/>
      <c r="Y456" s="18">
        <v>0.11844755677840001</v>
      </c>
      <c r="Z456" s="18">
        <v>0.11950552874290001</v>
      </c>
      <c r="AA456" s="18">
        <v>0.12442288914879999</v>
      </c>
      <c r="AB456" s="18">
        <v>0.1240509141475</v>
      </c>
      <c r="AC456" s="18">
        <v>0.1223861840633</v>
      </c>
      <c r="AD456" s="18">
        <v>0.1197427129805</v>
      </c>
      <c r="AE456" s="18">
        <v>0.12381451163649999</v>
      </c>
      <c r="AF456" s="18">
        <v>0.12621137473669999</v>
      </c>
      <c r="AG456" s="18">
        <v>0.1239024643336</v>
      </c>
      <c r="AH456" s="18">
        <v>0.1243890916219</v>
      </c>
      <c r="AI456" s="18">
        <v>0.12807747299280001</v>
      </c>
      <c r="AJ456" s="18">
        <v>0.12599483451480001</v>
      </c>
      <c r="AK456" s="18">
        <v>0.12762576219380001</v>
      </c>
      <c r="AL456" s="18">
        <v>0.1267456995065</v>
      </c>
      <c r="AM456" s="18">
        <v>0.12894915693760001</v>
      </c>
      <c r="AN456" s="18">
        <v>0.1253842091347</v>
      </c>
      <c r="AO456" s="18">
        <v>0.13308885775939999</v>
      </c>
      <c r="AP456" s="18">
        <v>0.13217981302849999</v>
      </c>
      <c r="AQ456" s="18">
        <v>0.12832758708200001</v>
      </c>
      <c r="AR456" s="18">
        <v>0.12897566014379999</v>
      </c>
      <c r="AS456" s="18">
        <v>0.13236904612</v>
      </c>
      <c r="AT456" s="18">
        <v>0.1346007380308</v>
      </c>
      <c r="AU456" s="18">
        <v>0.13717746932489999</v>
      </c>
      <c r="AV456" s="18">
        <v>0.13644463729360001</v>
      </c>
      <c r="AW456" s="18">
        <v>0.1378464590972</v>
      </c>
      <c r="AX456" s="18">
        <v>0.13799750021589999</v>
      </c>
      <c r="AY456" s="18">
        <v>0.14159096373329999</v>
      </c>
      <c r="AZ456" s="18">
        <v>0.14059970824859999</v>
      </c>
      <c r="BA456" s="18">
        <v>0.14249020183</v>
      </c>
      <c r="BB456" s="18">
        <v>0.14329255168249999</v>
      </c>
      <c r="BC456" s="18">
        <v>0.14311610607559999</v>
      </c>
      <c r="BD456" s="18">
        <v>0.14417888295520001</v>
      </c>
      <c r="BE456" s="18">
        <v>0.14296993449930001</v>
      </c>
      <c r="BF456" s="220">
        <v>0.14559630056610001</v>
      </c>
      <c r="BG456" s="220">
        <v>0.1452511611982</v>
      </c>
      <c r="BH456" s="17"/>
      <c r="BI456" s="17"/>
      <c r="BJ456" s="17"/>
      <c r="BK456" s="17"/>
    </row>
    <row r="457" spans="1:63" ht="11.25" hidden="1" outlineLevel="1" x14ac:dyDescent="0.2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220"/>
      <c r="BG457" s="220"/>
      <c r="BH457" s="17"/>
      <c r="BI457" s="17"/>
      <c r="BJ457" s="17"/>
      <c r="BK457" s="17"/>
    </row>
    <row r="458" spans="1:63" ht="12.75" hidden="1" outlineLevel="1" x14ac:dyDescent="0.2">
      <c r="A458" s="49" t="s">
        <v>197</v>
      </c>
      <c r="B458" s="50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220"/>
      <c r="BG458" s="220"/>
      <c r="BH458" s="17"/>
      <c r="BI458" s="17"/>
      <c r="BJ458" s="17"/>
      <c r="BK458" s="17"/>
    </row>
    <row r="459" spans="1:63" ht="11.25" hidden="1" outlineLevel="1" x14ac:dyDescent="0.2">
      <c r="A459" s="16" t="s">
        <v>198</v>
      </c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220"/>
      <c r="BG459" s="220"/>
      <c r="BH459" s="17"/>
      <c r="BI459" s="17"/>
      <c r="BJ459" s="17"/>
      <c r="BK459" s="17"/>
    </row>
    <row r="460" spans="1:63" ht="11.25" hidden="1" outlineLevel="1" x14ac:dyDescent="0.2">
      <c r="A460" s="16" t="s">
        <v>199</v>
      </c>
      <c r="C460" s="18">
        <v>0</v>
      </c>
      <c r="D460" s="18">
        <v>0</v>
      </c>
      <c r="E460" s="18">
        <v>0</v>
      </c>
      <c r="F460" s="18">
        <v>0.17276361254860001</v>
      </c>
      <c r="G460" s="18">
        <v>0.17294454661639999</v>
      </c>
      <c r="H460" s="18">
        <v>0.18683395995089999</v>
      </c>
      <c r="I460" s="18">
        <v>0.18249502958639999</v>
      </c>
      <c r="J460" s="18">
        <v>0.17349103601179999</v>
      </c>
      <c r="K460" s="18">
        <v>0.1788357228762</v>
      </c>
      <c r="L460" s="18">
        <v>0.1729011312807</v>
      </c>
      <c r="M460" s="18">
        <v>0.1681631359262</v>
      </c>
      <c r="N460" s="18">
        <v>0.1729193597526</v>
      </c>
      <c r="O460" s="18">
        <v>0.170503380929</v>
      </c>
      <c r="P460" s="18">
        <v>0.16695545435360001</v>
      </c>
      <c r="Q460" s="18">
        <v>0.15997109805670001</v>
      </c>
      <c r="R460" s="18">
        <v>0.1702468700517</v>
      </c>
      <c r="S460" s="18">
        <v>0.17346478572060001</v>
      </c>
      <c r="T460" s="18">
        <v>0.18099656913939999</v>
      </c>
      <c r="U460" s="101"/>
      <c r="V460" s="101"/>
      <c r="W460" s="101"/>
      <c r="X460" s="101"/>
      <c r="Y460" s="18">
        <v>0.24990399999999999</v>
      </c>
      <c r="Z460" s="18">
        <v>0.24707766476029999</v>
      </c>
      <c r="AA460" s="18">
        <v>0.24802787846880001</v>
      </c>
      <c r="AB460" s="18">
        <v>0.24522244801859999</v>
      </c>
      <c r="AC460" s="18">
        <v>0.2495035557818</v>
      </c>
      <c r="AD460" s="18">
        <v>0.1455596231171</v>
      </c>
      <c r="AE460" s="18">
        <v>0.24637807759059999</v>
      </c>
      <c r="AF460" s="18">
        <v>0.24990399999999999</v>
      </c>
      <c r="AG460" s="18">
        <v>0.23877481140109999</v>
      </c>
      <c r="AH460" s="18">
        <v>0.23704994020010001</v>
      </c>
      <c r="AI460" s="18">
        <v>0.2495564470295</v>
      </c>
      <c r="AJ460" s="18">
        <v>0.22666463665889999</v>
      </c>
      <c r="AK460" s="18">
        <v>0.24009374363059999</v>
      </c>
      <c r="AL460" s="18">
        <v>0.23915425623450001</v>
      </c>
      <c r="AM460" s="18">
        <v>0.2092607510442</v>
      </c>
      <c r="AN460" s="18">
        <v>0.19637388247199999</v>
      </c>
      <c r="AO460" s="18">
        <v>0.18513113686230001</v>
      </c>
      <c r="AP460" s="18">
        <v>0.24990399999999999</v>
      </c>
      <c r="AQ460" s="18">
        <v>0.1829715651004</v>
      </c>
      <c r="AR460" s="18">
        <v>0.24990399999999999</v>
      </c>
      <c r="AS460" s="18">
        <v>0.24990399999999999</v>
      </c>
      <c r="AT460" s="18">
        <v>0.24990399999999999</v>
      </c>
      <c r="AU460" s="18">
        <v>0.1407527114214</v>
      </c>
      <c r="AV460" s="18">
        <v>0.24990399999999999</v>
      </c>
      <c r="AW460" s="18">
        <v>0.16330587586209999</v>
      </c>
      <c r="AX460" s="18">
        <v>0.20320244434260001</v>
      </c>
      <c r="AY460" s="18">
        <v>0.2222843076546</v>
      </c>
      <c r="AZ460" s="18">
        <v>0.1368638066341</v>
      </c>
      <c r="BA460" s="18">
        <v>0.24097253693410001</v>
      </c>
      <c r="BB460" s="18">
        <v>9.821434506941E-2</v>
      </c>
      <c r="BC460" s="18">
        <v>0.2378773900427</v>
      </c>
      <c r="BD460" s="18">
        <v>0.1932168855318</v>
      </c>
      <c r="BE460" s="18">
        <v>0.2441906462117</v>
      </c>
      <c r="BF460" s="220">
        <v>0.15148705794539999</v>
      </c>
      <c r="BG460" s="220">
        <v>0.25240400000000002</v>
      </c>
      <c r="BH460" s="17"/>
      <c r="BI460" s="17"/>
      <c r="BJ460" s="17"/>
      <c r="BK460" s="17"/>
    </row>
    <row r="461" spans="1:63" ht="11.25" hidden="1" outlineLevel="1" x14ac:dyDescent="0.2">
      <c r="A461" s="16" t="s">
        <v>200</v>
      </c>
      <c r="C461" s="18">
        <v>0</v>
      </c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01"/>
      <c r="V461" s="101"/>
      <c r="W461" s="101"/>
      <c r="X461" s="101"/>
      <c r="Y461" s="18">
        <v>0.24989697816430001</v>
      </c>
      <c r="Z461" s="18">
        <v>0.24922327511520001</v>
      </c>
      <c r="AA461" s="18">
        <v>0.2488414709473</v>
      </c>
      <c r="AB461" s="18">
        <v>0.24821270802350001</v>
      </c>
      <c r="AC461" s="18">
        <v>0.2488674311107</v>
      </c>
      <c r="AD461" s="18">
        <v>0.24966219024</v>
      </c>
      <c r="AE461" s="18">
        <v>0.2468143009581</v>
      </c>
      <c r="AF461" s="18">
        <v>0.24990103872280001</v>
      </c>
      <c r="AG461" s="18">
        <v>0.2322919969394</v>
      </c>
      <c r="AH461" s="18">
        <v>0.24988533704509999</v>
      </c>
      <c r="AI461" s="18">
        <v>0.19027474477129999</v>
      </c>
      <c r="AJ461" s="18">
        <v>0.24990399999999999</v>
      </c>
      <c r="AK461" s="18">
        <v>4.046974487821E-2</v>
      </c>
      <c r="AL461" s="18">
        <v>0.115655743999</v>
      </c>
      <c r="AM461" s="18">
        <v>0.11577975634650001</v>
      </c>
      <c r="AN461" s="18">
        <v>0.24990399999999999</v>
      </c>
      <c r="AO461" s="18">
        <v>0.1686620526025</v>
      </c>
      <c r="AP461" s="18">
        <v>5.4895709522989999E-2</v>
      </c>
      <c r="AQ461" s="18">
        <v>0.17475270186069999</v>
      </c>
      <c r="AR461" s="18">
        <v>0.2403373180293</v>
      </c>
      <c r="AS461" s="18">
        <v>0.21757288168399999</v>
      </c>
      <c r="AT461" s="18">
        <v>8.7674196704560003E-2</v>
      </c>
      <c r="AU461" s="18">
        <v>0.16016003796190001</v>
      </c>
      <c r="AV461" s="18">
        <v>0.24990399999999999</v>
      </c>
      <c r="AW461" s="18">
        <v>0.24990399999999999</v>
      </c>
      <c r="AX461" s="18">
        <v>0.15310336403229999</v>
      </c>
      <c r="AY461" s="18">
        <v>0.18043161704739999</v>
      </c>
      <c r="AZ461" s="18">
        <v>7.9528705317500004E-2</v>
      </c>
      <c r="BA461" s="18">
        <v>0.19727505501379999</v>
      </c>
      <c r="BB461" s="18">
        <v>8.6764092080090005E-2</v>
      </c>
      <c r="BC461" s="18">
        <v>0.2431072727476</v>
      </c>
      <c r="BD461" s="18">
        <v>0.1824261767108</v>
      </c>
      <c r="BE461" s="18">
        <v>0.25240400000000002</v>
      </c>
      <c r="BF461" s="220">
        <v>0.1895591399039</v>
      </c>
      <c r="BG461" s="220">
        <v>0.13599222475619999</v>
      </c>
      <c r="BH461" s="17"/>
      <c r="BI461" s="17"/>
      <c r="BJ461" s="17"/>
      <c r="BK461" s="17"/>
    </row>
    <row r="462" spans="1:63" ht="11.25" hidden="1" outlineLevel="1" x14ac:dyDescent="0.2">
      <c r="A462" s="16" t="s">
        <v>629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01"/>
      <c r="V462" s="101"/>
      <c r="W462" s="101"/>
      <c r="X462" s="101"/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0</v>
      </c>
      <c r="BB462" s="18">
        <v>0</v>
      </c>
      <c r="BC462" s="18">
        <v>0</v>
      </c>
      <c r="BD462" s="18">
        <v>0</v>
      </c>
      <c r="BE462" s="18">
        <v>0</v>
      </c>
      <c r="BF462" s="220">
        <v>0</v>
      </c>
      <c r="BG462" s="220">
        <v>0</v>
      </c>
      <c r="BH462" s="17"/>
      <c r="BI462" s="17"/>
      <c r="BJ462" s="17"/>
      <c r="BK462" s="17"/>
    </row>
    <row r="463" spans="1:63" ht="11.25" hidden="1" outlineLevel="1" x14ac:dyDescent="0.2">
      <c r="A463" s="16" t="s">
        <v>13</v>
      </c>
      <c r="C463" s="18">
        <v>0</v>
      </c>
      <c r="D463" s="18">
        <v>0</v>
      </c>
      <c r="E463" s="18">
        <v>0</v>
      </c>
      <c r="F463" s="18">
        <v>0.1628656225357</v>
      </c>
      <c r="G463" s="18">
        <v>0.1612182174739</v>
      </c>
      <c r="H463" s="18">
        <v>0.16273223448759999</v>
      </c>
      <c r="I463" s="18">
        <v>0.1611240305619</v>
      </c>
      <c r="J463" s="18">
        <v>0.16197701777420001</v>
      </c>
      <c r="K463" s="18">
        <v>0.16048616665820001</v>
      </c>
      <c r="L463" s="18">
        <v>0.1574524799108</v>
      </c>
      <c r="M463" s="18">
        <v>0.1553473944597</v>
      </c>
      <c r="N463" s="18">
        <v>0.1558489822718</v>
      </c>
      <c r="O463" s="18">
        <v>0.15692609500070001</v>
      </c>
      <c r="P463" s="18">
        <v>0.15808035504939999</v>
      </c>
      <c r="Q463" s="18">
        <v>0.1563702807007</v>
      </c>
      <c r="R463" s="18">
        <v>0.1544896559999</v>
      </c>
      <c r="S463" s="18">
        <v>0.15408130523749999</v>
      </c>
      <c r="T463" s="18">
        <v>0.15446107055290001</v>
      </c>
      <c r="U463" s="101"/>
      <c r="V463" s="101"/>
      <c r="W463" s="101"/>
      <c r="X463" s="101"/>
      <c r="Y463" s="18">
        <v>0.2312129836631</v>
      </c>
      <c r="Z463" s="18">
        <v>0.23167497903020001</v>
      </c>
      <c r="AA463" s="18">
        <v>0.23056959215969999</v>
      </c>
      <c r="AB463" s="18">
        <v>0.22978634383829999</v>
      </c>
      <c r="AC463" s="18">
        <v>0.23231835868699999</v>
      </c>
      <c r="AD463" s="18">
        <v>0.23738120619969999</v>
      </c>
      <c r="AE463" s="18">
        <v>0.23647381894809999</v>
      </c>
      <c r="AF463" s="18">
        <v>0.2340588439389</v>
      </c>
      <c r="AG463" s="18">
        <v>0.23777772402690001</v>
      </c>
      <c r="AH463" s="18">
        <v>0.23713256081119999</v>
      </c>
      <c r="AI463" s="18">
        <v>0.2342378814835</v>
      </c>
      <c r="AJ463" s="18">
        <v>0.234070012976</v>
      </c>
      <c r="AK463" s="18">
        <v>0.22402543533069999</v>
      </c>
      <c r="AL463" s="18">
        <v>0.23117051898320001</v>
      </c>
      <c r="AM463" s="18">
        <v>0.23650190728090001</v>
      </c>
      <c r="AN463" s="18">
        <v>0.2327723917498</v>
      </c>
      <c r="AO463" s="18">
        <v>0.22995968346859999</v>
      </c>
      <c r="AP463" s="18">
        <v>0.22861824303229999</v>
      </c>
      <c r="AQ463" s="18">
        <v>0.2263947453265</v>
      </c>
      <c r="AR463" s="18">
        <v>0.23756461191850001</v>
      </c>
      <c r="AS463" s="18">
        <v>0.23828251138340001</v>
      </c>
      <c r="AT463" s="18">
        <v>0.2379684349814</v>
      </c>
      <c r="AU463" s="18">
        <v>0.2333188772134</v>
      </c>
      <c r="AV463" s="18">
        <v>0.23602293206210001</v>
      </c>
      <c r="AW463" s="18">
        <v>0.2321566624694</v>
      </c>
      <c r="AX463" s="18">
        <v>0.23329411843289999</v>
      </c>
      <c r="AY463" s="18">
        <v>0.23439785793789999</v>
      </c>
      <c r="AZ463" s="18">
        <v>0.22992852965730001</v>
      </c>
      <c r="BA463" s="18">
        <v>0.23010085430810001</v>
      </c>
      <c r="BB463" s="18">
        <v>0.23914481046329999</v>
      </c>
      <c r="BC463" s="18">
        <v>0.23182145173220001</v>
      </c>
      <c r="BD463" s="18">
        <v>0.2260541477737</v>
      </c>
      <c r="BE463" s="18">
        <v>0.23784695984400001</v>
      </c>
      <c r="BF463" s="220">
        <v>0.23951536822300001</v>
      </c>
      <c r="BG463" s="220">
        <v>0.2416793881582</v>
      </c>
      <c r="BH463" s="17"/>
      <c r="BI463" s="17"/>
      <c r="BJ463" s="17"/>
      <c r="BK463" s="17"/>
    </row>
    <row r="464" spans="1:63" ht="11.25" hidden="1" outlineLevel="1" x14ac:dyDescent="0.2">
      <c r="A464" s="16" t="s">
        <v>14</v>
      </c>
      <c r="C464" s="18">
        <v>0</v>
      </c>
      <c r="D464" s="18">
        <v>0</v>
      </c>
      <c r="E464" s="18">
        <v>0</v>
      </c>
      <c r="F464" s="18">
        <v>0.17448978898119999</v>
      </c>
      <c r="G464" s="18">
        <v>0.17140952683960001</v>
      </c>
      <c r="H464" s="18">
        <v>0.1583159513347</v>
      </c>
      <c r="I464" s="18">
        <v>0.1611432627137</v>
      </c>
      <c r="J464" s="18">
        <v>0.16051602525120001</v>
      </c>
      <c r="K464" s="18">
        <v>0.15740611265660001</v>
      </c>
      <c r="L464" s="18">
        <v>0.15669742490069999</v>
      </c>
      <c r="M464" s="18">
        <v>0.15473597173299999</v>
      </c>
      <c r="N464" s="18">
        <v>0.14990261481889999</v>
      </c>
      <c r="O464" s="18">
        <v>0.14929434843690001</v>
      </c>
      <c r="P464" s="18">
        <v>0.1557720022561</v>
      </c>
      <c r="Q464" s="18">
        <v>0.1639322382799</v>
      </c>
      <c r="R464" s="18">
        <v>0.16451311163310001</v>
      </c>
      <c r="S464" s="18">
        <v>0.1613618673337</v>
      </c>
      <c r="T464" s="18">
        <v>0.15154967736530001</v>
      </c>
      <c r="U464" s="101"/>
      <c r="V464" s="101"/>
      <c r="W464" s="101"/>
      <c r="X464" s="101"/>
      <c r="Y464" s="18">
        <v>0.24990399999999999</v>
      </c>
      <c r="Z464" s="18">
        <v>0.24082875322729999</v>
      </c>
      <c r="AA464" s="18">
        <v>0.24655236752099999</v>
      </c>
      <c r="AB464" s="18">
        <v>0.24758004900700001</v>
      </c>
      <c r="AC464" s="18">
        <v>0.24539110464219999</v>
      </c>
      <c r="AD464" s="18">
        <v>0.24688033831539999</v>
      </c>
      <c r="AE464" s="18">
        <v>0.2413471453821</v>
      </c>
      <c r="AF464" s="18">
        <v>0.24990386753710001</v>
      </c>
      <c r="AG464" s="18">
        <v>0.2399778409528</v>
      </c>
      <c r="AH464" s="18">
        <v>0.24990399999999999</v>
      </c>
      <c r="AI464" s="18">
        <v>0.2483991740399</v>
      </c>
      <c r="AJ464" s="18">
        <v>0.24990399999999999</v>
      </c>
      <c r="AK464" s="18">
        <v>0.24990399999999999</v>
      </c>
      <c r="AL464" s="18">
        <v>0.24989935453629999</v>
      </c>
      <c r="AM464" s="18">
        <v>0.24990399999999999</v>
      </c>
      <c r="AN464" s="18">
        <v>0.24734593475870001</v>
      </c>
      <c r="AO464" s="18">
        <v>0.24990399999999999</v>
      </c>
      <c r="AP464" s="18">
        <v>0.24990399999999999</v>
      </c>
      <c r="AQ464" s="18">
        <v>0.24563192322499999</v>
      </c>
      <c r="AR464" s="18">
        <v>0.24990399999999999</v>
      </c>
      <c r="AS464" s="18">
        <v>0.24985986886719999</v>
      </c>
      <c r="AT464" s="18">
        <v>0.24990399999999999</v>
      </c>
      <c r="AU464" s="18">
        <v>0.24990399999999999</v>
      </c>
      <c r="AV464" s="18">
        <v>0.24990399999999999</v>
      </c>
      <c r="AW464" s="18">
        <v>0.24990399999999999</v>
      </c>
      <c r="AX464" s="18">
        <v>0.24990399999999999</v>
      </c>
      <c r="AY464" s="18">
        <v>0.24990399999999999</v>
      </c>
      <c r="AZ464" s="18">
        <v>0.24990399999999999</v>
      </c>
      <c r="BA464" s="18">
        <v>0.24990399999999999</v>
      </c>
      <c r="BB464" s="18">
        <v>0.24950146064779999</v>
      </c>
      <c r="BC464" s="18">
        <v>0.24990399999999999</v>
      </c>
      <c r="BD464" s="18">
        <v>0.24990399999999999</v>
      </c>
      <c r="BE464" s="18">
        <v>0.25240352551459999</v>
      </c>
      <c r="BF464" s="220">
        <v>0.25215382082799997</v>
      </c>
      <c r="BG464" s="220">
        <v>0.25240400000000002</v>
      </c>
      <c r="BH464" s="17"/>
      <c r="BI464" s="17"/>
      <c r="BJ464" s="17"/>
      <c r="BK464" s="17"/>
    </row>
    <row r="465" spans="1:63" ht="11.25" hidden="1" outlineLevel="1" x14ac:dyDescent="0.2">
      <c r="A465" s="16" t="s">
        <v>15</v>
      </c>
      <c r="C465" s="18">
        <v>0</v>
      </c>
      <c r="D465" s="18">
        <v>0</v>
      </c>
      <c r="E465" s="18">
        <v>0</v>
      </c>
      <c r="F465" s="18">
        <v>0.1627896420279</v>
      </c>
      <c r="G465" s="18">
        <v>0.16068946614080001</v>
      </c>
      <c r="H465" s="18">
        <v>0.16360776240909999</v>
      </c>
      <c r="I465" s="18">
        <v>0.16036355276139999</v>
      </c>
      <c r="J465" s="18">
        <v>0.15575057531100001</v>
      </c>
      <c r="K465" s="18">
        <v>0.153329526977</v>
      </c>
      <c r="L465" s="18">
        <v>0.15103499833639999</v>
      </c>
      <c r="M465" s="18">
        <v>0.15297563590009999</v>
      </c>
      <c r="N465" s="18">
        <v>0.15337137070439999</v>
      </c>
      <c r="O465" s="18">
        <v>0.15505521000979999</v>
      </c>
      <c r="P465" s="18">
        <v>0.1537524826052</v>
      </c>
      <c r="Q465" s="18">
        <v>0.1530330354735</v>
      </c>
      <c r="R465" s="18">
        <v>0.15230407299689999</v>
      </c>
      <c r="S465" s="18">
        <v>0.15399722143469999</v>
      </c>
      <c r="T465" s="18">
        <v>0.15936674078740001</v>
      </c>
      <c r="U465" s="101"/>
      <c r="V465" s="101"/>
      <c r="W465" s="101"/>
      <c r="X465" s="101"/>
      <c r="Y465" s="18">
        <v>0.24990399999999999</v>
      </c>
      <c r="Z465" s="18">
        <v>0.24990399999999999</v>
      </c>
      <c r="AA465" s="18">
        <v>0.24986774246429999</v>
      </c>
      <c r="AB465" s="18">
        <v>0.24990399999999999</v>
      </c>
      <c r="AC465" s="18">
        <v>0.24868288923679999</v>
      </c>
      <c r="AD465" s="18">
        <v>0.24942754494969999</v>
      </c>
      <c r="AE465" s="18">
        <v>0.24990399999999999</v>
      </c>
      <c r="AF465" s="18">
        <v>0.248789025719</v>
      </c>
      <c r="AG465" s="18">
        <v>0.24990399999999999</v>
      </c>
      <c r="AH465" s="18">
        <v>0.24899877074480001</v>
      </c>
      <c r="AI465" s="18">
        <v>0.24990399999999999</v>
      </c>
      <c r="AJ465" s="18">
        <v>0.2491201874764</v>
      </c>
      <c r="AK465" s="18">
        <v>0.248555780975</v>
      </c>
      <c r="AL465" s="18">
        <v>0.24979254193789999</v>
      </c>
      <c r="AM465" s="18">
        <v>0.24898454271830001</v>
      </c>
      <c r="AN465" s="18">
        <v>0.24990399999999999</v>
      </c>
      <c r="AO465" s="18">
        <v>0.2492206013519</v>
      </c>
      <c r="AP465" s="18">
        <v>0.24990399999999999</v>
      </c>
      <c r="AQ465" s="18">
        <v>0.24990399999999999</v>
      </c>
      <c r="AR465" s="18">
        <v>0.24990399999999999</v>
      </c>
      <c r="AS465" s="18">
        <v>0.24990399999999999</v>
      </c>
      <c r="AT465" s="18">
        <v>0.2473247277699</v>
      </c>
      <c r="AU465" s="18">
        <v>0.24990399999999999</v>
      </c>
      <c r="AV465" s="18">
        <v>0.24990399999999999</v>
      </c>
      <c r="AW465" s="18">
        <v>0.24990399999999999</v>
      </c>
      <c r="AX465" s="18">
        <v>0.24990399999999999</v>
      </c>
      <c r="AY465" s="18">
        <v>0.24990399999999999</v>
      </c>
      <c r="AZ465" s="18">
        <v>0.24990399999999999</v>
      </c>
      <c r="BA465" s="18">
        <v>0.24990399999999999</v>
      </c>
      <c r="BB465" s="18">
        <v>0.24990399999999999</v>
      </c>
      <c r="BC465" s="18">
        <v>0.24990399999999999</v>
      </c>
      <c r="BD465" s="18">
        <v>0.2498136397731</v>
      </c>
      <c r="BE465" s="18">
        <v>0.25240400000000002</v>
      </c>
      <c r="BF465" s="220">
        <v>0.25240400000000002</v>
      </c>
      <c r="BG465" s="220">
        <v>0.25207417739319998</v>
      </c>
      <c r="BH465" s="17"/>
      <c r="BI465" s="17"/>
      <c r="BJ465" s="17"/>
      <c r="BK465" s="17"/>
    </row>
    <row r="466" spans="1:63" ht="11.25" hidden="1" outlineLevel="1" x14ac:dyDescent="0.2">
      <c r="A466" s="16" t="s">
        <v>16</v>
      </c>
      <c r="C466" s="18">
        <v>0</v>
      </c>
      <c r="D466" s="18">
        <v>0</v>
      </c>
      <c r="E466" s="18">
        <v>0</v>
      </c>
      <c r="F466" s="18">
        <v>0.1531590033943</v>
      </c>
      <c r="G466" s="18">
        <v>0.1503302360014</v>
      </c>
      <c r="H466" s="18">
        <v>0.15264793710239999</v>
      </c>
      <c r="I466" s="18">
        <v>0.15186228902990001</v>
      </c>
      <c r="J466" s="18">
        <v>0.1515903760999</v>
      </c>
      <c r="K466" s="18">
        <v>0.1527173937963</v>
      </c>
      <c r="L466" s="18">
        <v>0.1526617456688</v>
      </c>
      <c r="M466" s="18">
        <v>0.15256822090739999</v>
      </c>
      <c r="N466" s="18">
        <v>0.15424954514360001</v>
      </c>
      <c r="O466" s="18">
        <v>0.15478800349210001</v>
      </c>
      <c r="P466" s="18">
        <v>0.15270054876479999</v>
      </c>
      <c r="Q466" s="18">
        <v>0.154702983105</v>
      </c>
      <c r="R466" s="18">
        <v>0.15507694065909999</v>
      </c>
      <c r="S466" s="18">
        <v>0.15429047280899999</v>
      </c>
      <c r="T466" s="18">
        <v>0.15744238061490001</v>
      </c>
      <c r="U466" s="101"/>
      <c r="V466" s="101"/>
      <c r="W466" s="101"/>
      <c r="X466" s="101"/>
      <c r="Y466" s="18">
        <v>0.24990399999999999</v>
      </c>
      <c r="Z466" s="18">
        <v>0.24852043719819999</v>
      </c>
      <c r="AA466" s="18">
        <v>0.24990399999999999</v>
      </c>
      <c r="AB466" s="18">
        <v>0.24989484879980001</v>
      </c>
      <c r="AC466" s="18">
        <v>0.24982269327699999</v>
      </c>
      <c r="AD466" s="18">
        <v>0.24990399999999999</v>
      </c>
      <c r="AE466" s="18">
        <v>0.2498389765664</v>
      </c>
      <c r="AF466" s="18">
        <v>0.24990399999999999</v>
      </c>
      <c r="AG466" s="18">
        <v>0.24990399999999999</v>
      </c>
      <c r="AH466" s="18">
        <v>0.24990376127050001</v>
      </c>
      <c r="AI466" s="18">
        <v>0.24990399999999999</v>
      </c>
      <c r="AJ466" s="18">
        <v>0.24990399999999999</v>
      </c>
      <c r="AK466" s="18">
        <v>0.24990399999999999</v>
      </c>
      <c r="AL466" s="18">
        <v>0.24990399999999999</v>
      </c>
      <c r="AM466" s="18">
        <v>0.24990399999999999</v>
      </c>
      <c r="AN466" s="18">
        <v>0.24990399999999999</v>
      </c>
      <c r="AO466" s="18">
        <v>0.24990399999999999</v>
      </c>
      <c r="AP466" s="18">
        <v>0.24990399999999999</v>
      </c>
      <c r="AQ466" s="18">
        <v>0.24990399999999999</v>
      </c>
      <c r="AR466" s="18">
        <v>0.24990399999999999</v>
      </c>
      <c r="AS466" s="18">
        <v>0.24990399999999999</v>
      </c>
      <c r="AT466" s="18">
        <v>0.24990399999999999</v>
      </c>
      <c r="AU466" s="18">
        <v>0.24990399999999999</v>
      </c>
      <c r="AV466" s="18">
        <v>0.24990399999999999</v>
      </c>
      <c r="AW466" s="18">
        <v>0.24990399999999999</v>
      </c>
      <c r="AX466" s="18">
        <v>0.24990399999999999</v>
      </c>
      <c r="AY466" s="18">
        <v>0.2469599893767</v>
      </c>
      <c r="AZ466" s="18">
        <v>0.24990399999999999</v>
      </c>
      <c r="BA466" s="18">
        <v>0.24990399999999999</v>
      </c>
      <c r="BB466" s="18">
        <v>0.24987968525779999</v>
      </c>
      <c r="BC466" s="18">
        <v>0.24990399999999999</v>
      </c>
      <c r="BD466" s="18">
        <v>0.24990399999999999</v>
      </c>
      <c r="BE466" s="18">
        <v>0.25240400000000002</v>
      </c>
      <c r="BF466" s="220">
        <v>0.2499756261254</v>
      </c>
      <c r="BG466" s="220">
        <v>0.23939848753670001</v>
      </c>
      <c r="BH466" s="17"/>
      <c r="BI466" s="17"/>
      <c r="BJ466" s="17"/>
      <c r="BK466" s="17"/>
    </row>
    <row r="467" spans="1:63" ht="11.25" hidden="1" outlineLevel="1" x14ac:dyDescent="0.2">
      <c r="A467" s="16" t="s">
        <v>17</v>
      </c>
      <c r="C467" s="18">
        <v>0</v>
      </c>
      <c r="D467" s="18">
        <v>0</v>
      </c>
      <c r="E467" s="18">
        <v>0</v>
      </c>
      <c r="F467" s="18">
        <v>0.14696435196630001</v>
      </c>
      <c r="G467" s="18">
        <v>0.14404743549570001</v>
      </c>
      <c r="H467" s="18">
        <v>0.1412249698112</v>
      </c>
      <c r="I467" s="18">
        <v>0.13999966754099999</v>
      </c>
      <c r="J467" s="18">
        <v>0.14041393597570001</v>
      </c>
      <c r="K467" s="18">
        <v>0.1434619574471</v>
      </c>
      <c r="L467" s="18">
        <v>0.14449511949749999</v>
      </c>
      <c r="M467" s="18">
        <v>0.1445627498167</v>
      </c>
      <c r="N467" s="18">
        <v>0.1445181658262</v>
      </c>
      <c r="O467" s="18">
        <v>0.1444183847103</v>
      </c>
      <c r="P467" s="18">
        <v>0.14477988608780001</v>
      </c>
      <c r="Q467" s="18">
        <v>0.14601947137999999</v>
      </c>
      <c r="R467" s="18">
        <v>0.1466675787541</v>
      </c>
      <c r="S467" s="18">
        <v>0.14977752408959999</v>
      </c>
      <c r="T467" s="18">
        <v>0.1497613540403</v>
      </c>
      <c r="U467" s="101"/>
      <c r="V467" s="101"/>
      <c r="W467" s="101"/>
      <c r="X467" s="101"/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0.2498822016857</v>
      </c>
      <c r="AD467" s="18">
        <v>0.24990399999999999</v>
      </c>
      <c r="AE467" s="18">
        <v>0.2493878741028</v>
      </c>
      <c r="AF467" s="18">
        <v>0.248674341538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  <c r="AK467" s="18">
        <v>0.24962947910620001</v>
      </c>
      <c r="AL467" s="18">
        <v>0.24990399999999999</v>
      </c>
      <c r="AM467" s="18">
        <v>0.24990399999999999</v>
      </c>
      <c r="AN467" s="18">
        <v>0.24827963363630001</v>
      </c>
      <c r="AO467" s="18">
        <v>0.24990399999999999</v>
      </c>
      <c r="AP467" s="18">
        <v>0.24990399999999999</v>
      </c>
      <c r="AQ467" s="18">
        <v>0.24911643305459999</v>
      </c>
      <c r="AR467" s="18">
        <v>0.24990399999999999</v>
      </c>
      <c r="AS467" s="18">
        <v>0.24990399999999999</v>
      </c>
      <c r="AT467" s="18">
        <v>0.24990399999999999</v>
      </c>
      <c r="AU467" s="18">
        <v>0.24990399999999999</v>
      </c>
      <c r="AV467" s="18">
        <v>0.24990399999999999</v>
      </c>
      <c r="AW467" s="18">
        <v>0.24990399999999999</v>
      </c>
      <c r="AX467" s="18">
        <v>0.24990399999999999</v>
      </c>
      <c r="AY467" s="18">
        <v>0.24990399999999999</v>
      </c>
      <c r="AZ467" s="18">
        <v>0.24990399999999999</v>
      </c>
      <c r="BA467" s="18">
        <v>0.24990399999999999</v>
      </c>
      <c r="BB467" s="18">
        <v>0.24990399999999999</v>
      </c>
      <c r="BC467" s="18">
        <v>0.24990399999999999</v>
      </c>
      <c r="BD467" s="18">
        <v>0.24880936844089999</v>
      </c>
      <c r="BE467" s="18">
        <v>0.25240400000000002</v>
      </c>
      <c r="BF467" s="220">
        <v>0.25240400000000002</v>
      </c>
      <c r="BG467" s="220">
        <v>0.25240400000000002</v>
      </c>
      <c r="BH467" s="17"/>
      <c r="BI467" s="17"/>
      <c r="BJ467" s="17"/>
      <c r="BK467" s="17"/>
    </row>
    <row r="468" spans="1:63" ht="11.25" hidden="1" outlineLevel="1" x14ac:dyDescent="0.2">
      <c r="A468" s="16" t="s">
        <v>18</v>
      </c>
      <c r="C468" s="18">
        <v>0</v>
      </c>
      <c r="D468" s="18">
        <v>0</v>
      </c>
      <c r="E468" s="18">
        <v>0</v>
      </c>
      <c r="F468" s="18">
        <v>0.13508541738300001</v>
      </c>
      <c r="G468" s="18">
        <v>0.13566565051240001</v>
      </c>
      <c r="H468" s="18">
        <v>0.1388008078969</v>
      </c>
      <c r="I468" s="18">
        <v>0.13792808452630001</v>
      </c>
      <c r="J468" s="18">
        <v>0.13870832135860001</v>
      </c>
      <c r="K468" s="18">
        <v>0.13874201555849999</v>
      </c>
      <c r="L468" s="18">
        <v>0.13849314424379999</v>
      </c>
      <c r="M468" s="18">
        <v>0.1391932253374</v>
      </c>
      <c r="N468" s="18">
        <v>0.13923608533029999</v>
      </c>
      <c r="O468" s="18">
        <v>0.14046039126500001</v>
      </c>
      <c r="P468" s="18">
        <v>0.14177385381900001</v>
      </c>
      <c r="Q468" s="18">
        <v>0.14165910564170001</v>
      </c>
      <c r="R468" s="18">
        <v>0.1420519175986</v>
      </c>
      <c r="S468" s="18">
        <v>0.14351036862370001</v>
      </c>
      <c r="T468" s="18">
        <v>0.1463588965149</v>
      </c>
      <c r="U468" s="101"/>
      <c r="V468" s="101"/>
      <c r="W468" s="101"/>
      <c r="X468" s="101"/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0.24975364497540001</v>
      </c>
      <c r="AG468" s="18">
        <v>0.24990399999999999</v>
      </c>
      <c r="AH468" s="18">
        <v>0.24990399999999999</v>
      </c>
      <c r="AI468" s="18">
        <v>0.24990399999999999</v>
      </c>
      <c r="AJ468" s="18">
        <v>0.24937746285920001</v>
      </c>
      <c r="AK468" s="18">
        <v>0.24990399999999999</v>
      </c>
      <c r="AL468" s="18">
        <v>0.24990399999999999</v>
      </c>
      <c r="AM468" s="18">
        <v>0.24990399999999999</v>
      </c>
      <c r="AN468" s="18">
        <v>0.24990399999999999</v>
      </c>
      <c r="AO468" s="18">
        <v>0.24990399999999999</v>
      </c>
      <c r="AP468" s="18">
        <v>0.2498576630797</v>
      </c>
      <c r="AQ468" s="18">
        <v>0.24990399999999999</v>
      </c>
      <c r="AR468" s="18">
        <v>0.24990399999999999</v>
      </c>
      <c r="AS468" s="18">
        <v>0.24990399999999999</v>
      </c>
      <c r="AT468" s="18">
        <v>0.24990399999999999</v>
      </c>
      <c r="AU468" s="18">
        <v>0.24990399999999999</v>
      </c>
      <c r="AV468" s="18">
        <v>0.24990399999999999</v>
      </c>
      <c r="AW468" s="18">
        <v>0.24990399999999999</v>
      </c>
      <c r="AX468" s="18">
        <v>0.24990399999999999</v>
      </c>
      <c r="AY468" s="18">
        <v>0.24990399999999999</v>
      </c>
      <c r="AZ468" s="18">
        <v>0.24990399999999999</v>
      </c>
      <c r="BA468" s="18">
        <v>0.24990399999999999</v>
      </c>
      <c r="BB468" s="18">
        <v>0.24990399999999999</v>
      </c>
      <c r="BC468" s="18">
        <v>0.24990399999999999</v>
      </c>
      <c r="BD468" s="18">
        <v>0.24982181885339999</v>
      </c>
      <c r="BE468" s="18">
        <v>0.25240400000000002</v>
      </c>
      <c r="BF468" s="220">
        <v>0.25240400000000002</v>
      </c>
      <c r="BG468" s="220">
        <v>0.25240400000000002</v>
      </c>
      <c r="BH468" s="17"/>
      <c r="BI468" s="17"/>
      <c r="BJ468" s="17"/>
      <c r="BK468" s="17"/>
    </row>
    <row r="469" spans="1:63" ht="11.25" hidden="1" outlineLevel="1" x14ac:dyDescent="0.2">
      <c r="A469" s="16" t="s">
        <v>19</v>
      </c>
      <c r="C469" s="18">
        <v>0</v>
      </c>
      <c r="D469" s="18">
        <v>0</v>
      </c>
      <c r="E469" s="18">
        <v>0</v>
      </c>
      <c r="F469" s="18">
        <v>0.1337274944805</v>
      </c>
      <c r="G469" s="18">
        <v>0.13180952935070001</v>
      </c>
      <c r="H469" s="18">
        <v>0.1309146136247</v>
      </c>
      <c r="I469" s="18">
        <v>0.13101007264190001</v>
      </c>
      <c r="J469" s="18">
        <v>0.13022466505370001</v>
      </c>
      <c r="K469" s="18">
        <v>0.13068804377410001</v>
      </c>
      <c r="L469" s="18">
        <v>0.1326160118886</v>
      </c>
      <c r="M469" s="18">
        <v>0.1327094866528</v>
      </c>
      <c r="N469" s="18">
        <v>0.1382996511821</v>
      </c>
      <c r="O469" s="18">
        <v>0.13805377064499999</v>
      </c>
      <c r="P469" s="18">
        <v>0.13797550178029999</v>
      </c>
      <c r="Q469" s="18">
        <v>0.13873315579789999</v>
      </c>
      <c r="R469" s="18">
        <v>0.1405706544992</v>
      </c>
      <c r="S469" s="18">
        <v>0.14058230873749999</v>
      </c>
      <c r="T469" s="18">
        <v>0.1425628242335</v>
      </c>
      <c r="U469" s="101"/>
      <c r="V469" s="101"/>
      <c r="W469" s="101"/>
      <c r="X469" s="101"/>
      <c r="Y469" s="18">
        <v>0.24990399999999999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0.24990399999999999</v>
      </c>
      <c r="AI469" s="18">
        <v>0.24738776516450001</v>
      </c>
      <c r="AJ469" s="18">
        <v>0.24990399999999999</v>
      </c>
      <c r="AK469" s="18">
        <v>0.24990399999999999</v>
      </c>
      <c r="AL469" s="18">
        <v>0.24990399999999999</v>
      </c>
      <c r="AM469" s="18">
        <v>0.24990399999999999</v>
      </c>
      <c r="AN469" s="18">
        <v>0.24990399999999999</v>
      </c>
      <c r="AO469" s="18">
        <v>0.24990399999999999</v>
      </c>
      <c r="AP469" s="18">
        <v>0.2493450111728</v>
      </c>
      <c r="AQ469" s="18">
        <v>0.2471545868609</v>
      </c>
      <c r="AR469" s="18">
        <v>0.24990399999999999</v>
      </c>
      <c r="AS469" s="18">
        <v>0.24990399999999999</v>
      </c>
      <c r="AT469" s="18">
        <v>0.24990399999999999</v>
      </c>
      <c r="AU469" s="18">
        <v>0.24990399999999999</v>
      </c>
      <c r="AV469" s="18">
        <v>0.24990399999999999</v>
      </c>
      <c r="AW469" s="18">
        <v>0.24990399999999999</v>
      </c>
      <c r="AX469" s="18">
        <v>0.24990399999999999</v>
      </c>
      <c r="AY469" s="18">
        <v>0.2491003816822</v>
      </c>
      <c r="AZ469" s="18">
        <v>0.24990399999999999</v>
      </c>
      <c r="BA469" s="18">
        <v>0.24990399999999999</v>
      </c>
      <c r="BB469" s="18">
        <v>0.24990399999999999</v>
      </c>
      <c r="BC469" s="18">
        <v>0.24990399999999999</v>
      </c>
      <c r="BD469" s="18">
        <v>0.24990399999999999</v>
      </c>
      <c r="BE469" s="18">
        <v>0.25240400000000002</v>
      </c>
      <c r="BF469" s="220">
        <v>0.25240400000000002</v>
      </c>
      <c r="BG469" s="220">
        <v>0.25240400000000002</v>
      </c>
      <c r="BH469" s="17"/>
      <c r="BI469" s="17"/>
      <c r="BJ469" s="17"/>
      <c r="BK469" s="17"/>
    </row>
    <row r="470" spans="1:63" ht="11.25" hidden="1" outlineLevel="1" x14ac:dyDescent="0.2">
      <c r="A470" s="16" t="s">
        <v>20</v>
      </c>
      <c r="C470" s="18">
        <v>0</v>
      </c>
      <c r="D470" s="18">
        <v>0</v>
      </c>
      <c r="E470" s="18">
        <v>0</v>
      </c>
      <c r="F470" s="18">
        <v>0.12957935776640001</v>
      </c>
      <c r="G470" s="18">
        <v>0.129715882757</v>
      </c>
      <c r="H470" s="18">
        <v>0.13041677586549999</v>
      </c>
      <c r="I470" s="18">
        <v>0.1293037903747</v>
      </c>
      <c r="J470" s="18">
        <v>0.1287123196003</v>
      </c>
      <c r="K470" s="18">
        <v>0.13189238851679999</v>
      </c>
      <c r="L470" s="18">
        <v>0.130756569824</v>
      </c>
      <c r="M470" s="18">
        <v>0.13129241513629999</v>
      </c>
      <c r="N470" s="18">
        <v>0.13319748732600001</v>
      </c>
      <c r="O470" s="18">
        <v>0.1328448140565</v>
      </c>
      <c r="P470" s="18">
        <v>0.1325436066057</v>
      </c>
      <c r="Q470" s="18">
        <v>0.13333570328319999</v>
      </c>
      <c r="R470" s="18">
        <v>0.1338512221914</v>
      </c>
      <c r="S470" s="18">
        <v>0.13440474121660001</v>
      </c>
      <c r="T470" s="18">
        <v>0.13746555466179999</v>
      </c>
      <c r="U470" s="101"/>
      <c r="V470" s="101"/>
      <c r="W470" s="101"/>
      <c r="X470" s="101"/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0.24990399999999999</v>
      </c>
      <c r="AF470" s="18">
        <v>0.24990399999999999</v>
      </c>
      <c r="AG470" s="18">
        <v>0.249903082937</v>
      </c>
      <c r="AH470" s="18">
        <v>0.24990399999999999</v>
      </c>
      <c r="AI470" s="18">
        <v>0.24990399999999999</v>
      </c>
      <c r="AJ470" s="18">
        <v>0.24990399999999999</v>
      </c>
      <c r="AK470" s="18">
        <v>0.24990399999999999</v>
      </c>
      <c r="AL470" s="18">
        <v>0.24990399999999999</v>
      </c>
      <c r="AM470" s="18">
        <v>0.24990399999999999</v>
      </c>
      <c r="AN470" s="18">
        <v>0.24990399999999999</v>
      </c>
      <c r="AO470" s="18">
        <v>0.24990399999999999</v>
      </c>
      <c r="AP470" s="18">
        <v>0.24990399999999999</v>
      </c>
      <c r="AQ470" s="18">
        <v>0.24990399999999999</v>
      </c>
      <c r="AR470" s="18">
        <v>0.24990399999999999</v>
      </c>
      <c r="AS470" s="18">
        <v>0.24990399999999999</v>
      </c>
      <c r="AT470" s="18">
        <v>0.24990399999999999</v>
      </c>
      <c r="AU470" s="18">
        <v>0.24990399999999999</v>
      </c>
      <c r="AV470" s="18">
        <v>0.24915299692010001</v>
      </c>
      <c r="AW470" s="18">
        <v>0.24990399999999999</v>
      </c>
      <c r="AX470" s="18">
        <v>0.24990399999999999</v>
      </c>
      <c r="AY470" s="18">
        <v>0.24990399999999999</v>
      </c>
      <c r="AZ470" s="18">
        <v>0.24990399999999999</v>
      </c>
      <c r="BA470" s="18">
        <v>0.24990399999999999</v>
      </c>
      <c r="BB470" s="18">
        <v>0.24990399999999999</v>
      </c>
      <c r="BC470" s="18">
        <v>0.24990399999999999</v>
      </c>
      <c r="BD470" s="18">
        <v>0.24990399999999999</v>
      </c>
      <c r="BE470" s="18">
        <v>0.25240400000000002</v>
      </c>
      <c r="BF470" s="220">
        <v>0.25240400000000002</v>
      </c>
      <c r="BG470" s="220">
        <v>0.25240400000000002</v>
      </c>
      <c r="BH470" s="17"/>
      <c r="BI470" s="17"/>
      <c r="BJ470" s="17"/>
      <c r="BK470" s="17"/>
    </row>
    <row r="471" spans="1:63" ht="11.25" hidden="1" outlineLevel="1" x14ac:dyDescent="0.2">
      <c r="A471" s="16" t="s">
        <v>21</v>
      </c>
      <c r="C471" s="18">
        <v>0</v>
      </c>
      <c r="D471" s="18">
        <v>0</v>
      </c>
      <c r="E471" s="18">
        <v>0</v>
      </c>
      <c r="F471" s="18">
        <v>0.1232031926603</v>
      </c>
      <c r="G471" s="18">
        <v>0.1227937110851</v>
      </c>
      <c r="H471" s="18">
        <v>0.1230353495311</v>
      </c>
      <c r="I471" s="18">
        <v>0.1234211922518</v>
      </c>
      <c r="J471" s="18">
        <v>0.1243059925958</v>
      </c>
      <c r="K471" s="18">
        <v>0.12497702123060001</v>
      </c>
      <c r="L471" s="18">
        <v>0.1259649190156</v>
      </c>
      <c r="M471" s="18">
        <v>0.12730995170369999</v>
      </c>
      <c r="N471" s="18">
        <v>0.1279728382084</v>
      </c>
      <c r="O471" s="18">
        <v>0.12769206058990001</v>
      </c>
      <c r="P471" s="18">
        <v>0.126559490617</v>
      </c>
      <c r="Q471" s="18">
        <v>0.1289729539617</v>
      </c>
      <c r="R471" s="18">
        <v>0.1300516319234</v>
      </c>
      <c r="S471" s="18">
        <v>0.1313960731778</v>
      </c>
      <c r="T471" s="18">
        <v>0.1308783851584</v>
      </c>
      <c r="U471" s="101"/>
      <c r="V471" s="101"/>
      <c r="W471" s="101"/>
      <c r="X471" s="101"/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0.24950894600099999</v>
      </c>
      <c r="AH471" s="18">
        <v>0.24990399999999999</v>
      </c>
      <c r="AI471" s="18">
        <v>0.24990399999999999</v>
      </c>
      <c r="AJ471" s="18">
        <v>0.24990399999999999</v>
      </c>
      <c r="AK471" s="18">
        <v>0.24990399999999999</v>
      </c>
      <c r="AL471" s="18">
        <v>0.24990399999999999</v>
      </c>
      <c r="AM471" s="18">
        <v>0.24990399999999999</v>
      </c>
      <c r="AN471" s="18">
        <v>0.24990399999999999</v>
      </c>
      <c r="AO471" s="18">
        <v>0.24990399999999999</v>
      </c>
      <c r="AP471" s="18">
        <v>0.24990399999999999</v>
      </c>
      <c r="AQ471" s="18">
        <v>0.24990399999999999</v>
      </c>
      <c r="AR471" s="18">
        <v>0.24990399999999999</v>
      </c>
      <c r="AS471" s="18">
        <v>0.24990399999999999</v>
      </c>
      <c r="AT471" s="18">
        <v>0.24990399999999999</v>
      </c>
      <c r="AU471" s="18">
        <v>0.24990399999999999</v>
      </c>
      <c r="AV471" s="18">
        <v>0.24990399999999999</v>
      </c>
      <c r="AW471" s="18">
        <v>0.24990399999999999</v>
      </c>
      <c r="AX471" s="18">
        <v>0.24990399999999999</v>
      </c>
      <c r="AY471" s="18">
        <v>0.24990399999999999</v>
      </c>
      <c r="AZ471" s="18">
        <v>0.24990399999999999</v>
      </c>
      <c r="BA471" s="18">
        <v>0.24990399999999999</v>
      </c>
      <c r="BB471" s="18">
        <v>0.24990399999999999</v>
      </c>
      <c r="BC471" s="18">
        <v>0.24990399999999999</v>
      </c>
      <c r="BD471" s="18">
        <v>0.24990399999999999</v>
      </c>
      <c r="BE471" s="18">
        <v>0.25240400000000002</v>
      </c>
      <c r="BF471" s="220">
        <v>0.25240400000000002</v>
      </c>
      <c r="BG471" s="220">
        <v>0.25240400000000002</v>
      </c>
      <c r="BH471" s="17"/>
      <c r="BI471" s="17"/>
      <c r="BJ471" s="17"/>
      <c r="BK471" s="17"/>
    </row>
    <row r="472" spans="1:63" ht="11.25" hidden="1" outlineLevel="1" x14ac:dyDescent="0.2">
      <c r="A472" s="16" t="s">
        <v>22</v>
      </c>
      <c r="C472" s="18">
        <v>0</v>
      </c>
      <c r="D472" s="18">
        <v>0</v>
      </c>
      <c r="E472" s="18">
        <v>0</v>
      </c>
      <c r="F472" s="18">
        <v>0.1196199165306</v>
      </c>
      <c r="G472" s="18">
        <v>0.1182805042434</v>
      </c>
      <c r="H472" s="18">
        <v>0.11996148183329999</v>
      </c>
      <c r="I472" s="18">
        <v>0.1191332377126</v>
      </c>
      <c r="J472" s="18">
        <v>0.1202166170911</v>
      </c>
      <c r="K472" s="18">
        <v>0.1203159741511</v>
      </c>
      <c r="L472" s="18">
        <v>0.12171112645569999</v>
      </c>
      <c r="M472" s="18">
        <v>0.1219776433761</v>
      </c>
      <c r="N472" s="18">
        <v>0.1232904467312</v>
      </c>
      <c r="O472" s="18">
        <v>0.124170929065</v>
      </c>
      <c r="P472" s="18">
        <v>0.12558476382049999</v>
      </c>
      <c r="Q472" s="18">
        <v>0.12643776308730001</v>
      </c>
      <c r="R472" s="18">
        <v>0.12577609964450001</v>
      </c>
      <c r="S472" s="18">
        <v>0.12526398855199999</v>
      </c>
      <c r="T472" s="18">
        <v>0.1268567548998</v>
      </c>
      <c r="U472" s="101"/>
      <c r="V472" s="101"/>
      <c r="W472" s="101"/>
      <c r="X472" s="101"/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0.24990399999999999</v>
      </c>
      <c r="AE472" s="18">
        <v>0.24621245542709999</v>
      </c>
      <c r="AF472" s="18">
        <v>0.24990399999999999</v>
      </c>
      <c r="AG472" s="18">
        <v>0.2467601096616</v>
      </c>
      <c r="AH472" s="18">
        <v>0.24990399999999999</v>
      </c>
      <c r="AI472" s="18">
        <v>0.24990399999999999</v>
      </c>
      <c r="AJ472" s="18">
        <v>0.24990399999999999</v>
      </c>
      <c r="AK472" s="18">
        <v>0.24990399999999999</v>
      </c>
      <c r="AL472" s="18">
        <v>0.24990399999999999</v>
      </c>
      <c r="AM472" s="18">
        <v>0.24990399999999999</v>
      </c>
      <c r="AN472" s="18">
        <v>0.24990399999999999</v>
      </c>
      <c r="AO472" s="18">
        <v>0.24990399999999999</v>
      </c>
      <c r="AP472" s="18">
        <v>0.24990399999999999</v>
      </c>
      <c r="AQ472" s="18">
        <v>0.24990399999999999</v>
      </c>
      <c r="AR472" s="18">
        <v>0.24990399999999999</v>
      </c>
      <c r="AS472" s="18">
        <v>0.24990399999999999</v>
      </c>
      <c r="AT472" s="18">
        <v>0.24990399999999999</v>
      </c>
      <c r="AU472" s="18">
        <v>0.24359354174770001</v>
      </c>
      <c r="AV472" s="18">
        <v>0.24990399999999999</v>
      </c>
      <c r="AW472" s="18">
        <v>0.24990399999999999</v>
      </c>
      <c r="AX472" s="18">
        <v>0.24990399999999999</v>
      </c>
      <c r="AY472" s="18">
        <v>0.24990399999999999</v>
      </c>
      <c r="AZ472" s="18">
        <v>0.24990399999999999</v>
      </c>
      <c r="BA472" s="18">
        <v>0.24990399999999999</v>
      </c>
      <c r="BB472" s="18">
        <v>0.24990399999999999</v>
      </c>
      <c r="BC472" s="18">
        <v>0.24990399999999999</v>
      </c>
      <c r="BD472" s="18">
        <v>0.24990399999999999</v>
      </c>
      <c r="BE472" s="18">
        <v>0.25240400000000002</v>
      </c>
      <c r="BF472" s="220">
        <v>0.25240400000000002</v>
      </c>
      <c r="BG472" s="220">
        <v>0.25240400000000002</v>
      </c>
      <c r="BH472" s="17"/>
      <c r="BI472" s="17"/>
      <c r="BJ472" s="17"/>
      <c r="BK472" s="17"/>
    </row>
    <row r="473" spans="1:63" ht="11.25" hidden="1" outlineLevel="1" x14ac:dyDescent="0.2">
      <c r="A473" s="16" t="s">
        <v>23</v>
      </c>
      <c r="C473" s="18">
        <v>0</v>
      </c>
      <c r="D473" s="18">
        <v>0</v>
      </c>
      <c r="E473" s="18">
        <v>0</v>
      </c>
      <c r="F473" s="18">
        <v>0.1167030430638</v>
      </c>
      <c r="G473" s="18">
        <v>0.1180710033488</v>
      </c>
      <c r="H473" s="18">
        <v>0.11596931085499999</v>
      </c>
      <c r="I473" s="18">
        <v>0.1168713866275</v>
      </c>
      <c r="J473" s="18">
        <v>0.1173101276758</v>
      </c>
      <c r="K473" s="18">
        <v>0.1180693691751</v>
      </c>
      <c r="L473" s="18">
        <v>0.1171781212467</v>
      </c>
      <c r="M473" s="18">
        <v>0.1182263978431</v>
      </c>
      <c r="N473" s="18">
        <v>0.1192270172002</v>
      </c>
      <c r="O473" s="18">
        <v>0.12017047923269999</v>
      </c>
      <c r="P473" s="18">
        <v>0.1218512066397</v>
      </c>
      <c r="Q473" s="18">
        <v>0.1227070869702</v>
      </c>
      <c r="R473" s="18">
        <v>0.1222384851539</v>
      </c>
      <c r="S473" s="18">
        <v>0.1223773840094</v>
      </c>
      <c r="T473" s="18">
        <v>0.12630906815029999</v>
      </c>
      <c r="U473" s="101"/>
      <c r="V473" s="101"/>
      <c r="W473" s="101"/>
      <c r="X473" s="101"/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  <c r="AK473" s="18">
        <v>0.24990399999999999</v>
      </c>
      <c r="AL473" s="18">
        <v>0.24990399999999999</v>
      </c>
      <c r="AM473" s="18">
        <v>0.24990399999999999</v>
      </c>
      <c r="AN473" s="18">
        <v>0.24990399999999999</v>
      </c>
      <c r="AO473" s="18">
        <v>0.24990399999999999</v>
      </c>
      <c r="AP473" s="18">
        <v>0.24990399999999999</v>
      </c>
      <c r="AQ473" s="18">
        <v>0.24990399999999999</v>
      </c>
      <c r="AR473" s="18">
        <v>0.24990399999999999</v>
      </c>
      <c r="AS473" s="18">
        <v>0.24990399999999999</v>
      </c>
      <c r="AT473" s="18">
        <v>0.24990399999999999</v>
      </c>
      <c r="AU473" s="18">
        <v>0.24990399999999999</v>
      </c>
      <c r="AV473" s="18">
        <v>0.24990399999999999</v>
      </c>
      <c r="AW473" s="18">
        <v>0.24990399999999999</v>
      </c>
      <c r="AX473" s="18">
        <v>0.24990399999999999</v>
      </c>
      <c r="AY473" s="18">
        <v>0.24990399999999999</v>
      </c>
      <c r="AZ473" s="18">
        <v>0.24990399999999999</v>
      </c>
      <c r="BA473" s="18">
        <v>0.24990399999999999</v>
      </c>
      <c r="BB473" s="18">
        <v>0.24990399999999999</v>
      </c>
      <c r="BC473" s="18">
        <v>0.24990399999999999</v>
      </c>
      <c r="BD473" s="18">
        <v>0.24990399999999999</v>
      </c>
      <c r="BE473" s="18">
        <v>0.25240400000000002</v>
      </c>
      <c r="BF473" s="220">
        <v>0.25240400000000002</v>
      </c>
      <c r="BG473" s="220">
        <v>0.25240400000000002</v>
      </c>
      <c r="BH473" s="17"/>
      <c r="BI473" s="17"/>
      <c r="BJ473" s="17"/>
      <c r="BK473" s="17"/>
    </row>
    <row r="474" spans="1:63" ht="11.25" hidden="1" outlineLevel="1" x14ac:dyDescent="0.2">
      <c r="A474" s="16" t="s">
        <v>24</v>
      </c>
      <c r="C474" s="18">
        <v>0</v>
      </c>
      <c r="D474" s="18">
        <v>0</v>
      </c>
      <c r="E474" s="18">
        <v>0</v>
      </c>
      <c r="F474" s="18">
        <v>0.1219159080253</v>
      </c>
      <c r="G474" s="18">
        <v>0.12095078541110001</v>
      </c>
      <c r="H474" s="18">
        <v>0.11694062782179999</v>
      </c>
      <c r="I474" s="18">
        <v>0.1162044200619</v>
      </c>
      <c r="J474" s="18">
        <v>0.1160623647984</v>
      </c>
      <c r="K474" s="18">
        <v>0.11667019805910001</v>
      </c>
      <c r="L474" s="18">
        <v>0.1173339680097</v>
      </c>
      <c r="M474" s="18">
        <v>0.1210651964846</v>
      </c>
      <c r="N474" s="18">
        <v>0.1177284290933</v>
      </c>
      <c r="O474" s="18">
        <v>0.1163808567612</v>
      </c>
      <c r="P474" s="18">
        <v>0.1173560052632</v>
      </c>
      <c r="Q474" s="18">
        <v>0.1173786999824</v>
      </c>
      <c r="R474" s="18">
        <v>0.118292307372</v>
      </c>
      <c r="S474" s="18">
        <v>0.1187988445042</v>
      </c>
      <c r="T474" s="18">
        <v>0.11696265166020001</v>
      </c>
      <c r="U474" s="101"/>
      <c r="V474" s="101"/>
      <c r="W474" s="101"/>
      <c r="X474" s="101"/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0.24990399999999999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  <c r="AK474" s="18">
        <v>0.24990399999999999</v>
      </c>
      <c r="AL474" s="18">
        <v>0.24990399999999999</v>
      </c>
      <c r="AM474" s="18">
        <v>0.24990399999999999</v>
      </c>
      <c r="AN474" s="18">
        <v>0.24990399999999999</v>
      </c>
      <c r="AO474" s="18">
        <v>0.24990399999999999</v>
      </c>
      <c r="AP474" s="18">
        <v>0.24990399999999999</v>
      </c>
      <c r="AQ474" s="18">
        <v>0.24990399999999999</v>
      </c>
      <c r="AR474" s="18">
        <v>0.24990399999999999</v>
      </c>
      <c r="AS474" s="18">
        <v>0.24990399999999999</v>
      </c>
      <c r="AT474" s="18">
        <v>0.24990399999999999</v>
      </c>
      <c r="AU474" s="18">
        <v>0.24891901578949999</v>
      </c>
      <c r="AV474" s="18">
        <v>0.2226559050377</v>
      </c>
      <c r="AW474" s="18">
        <v>0.24990399999999999</v>
      </c>
      <c r="AX474" s="18">
        <v>0.24990399999999999</v>
      </c>
      <c r="AY474" s="18">
        <v>0.24990399999999999</v>
      </c>
      <c r="AZ474" s="18">
        <v>0.24990399999999999</v>
      </c>
      <c r="BA474" s="18">
        <v>0.24990399999999999</v>
      </c>
      <c r="BB474" s="18">
        <v>0.24990399999999999</v>
      </c>
      <c r="BC474" s="18">
        <v>0.24990399999999999</v>
      </c>
      <c r="BD474" s="18">
        <v>0.24990399999999999</v>
      </c>
      <c r="BE474" s="18">
        <v>0.25240400000000002</v>
      </c>
      <c r="BF474" s="220">
        <v>0.25240400000000002</v>
      </c>
      <c r="BG474" s="220">
        <v>0.25240400000000002</v>
      </c>
      <c r="BH474" s="17"/>
      <c r="BI474" s="17"/>
      <c r="BJ474" s="17"/>
      <c r="BK474" s="17"/>
    </row>
    <row r="475" spans="1:63" ht="11.25" hidden="1" outlineLevel="1" x14ac:dyDescent="0.2">
      <c r="A475" s="36" t="s">
        <v>795</v>
      </c>
      <c r="C475" s="18">
        <v>0</v>
      </c>
      <c r="D475" s="18">
        <v>0</v>
      </c>
      <c r="E475" s="18">
        <v>0</v>
      </c>
      <c r="F475" s="18">
        <v>0.1071095534321</v>
      </c>
      <c r="G475" s="18">
        <v>0.1103693955472</v>
      </c>
      <c r="H475" s="18">
        <v>0.1243195187123</v>
      </c>
      <c r="I475" s="18">
        <v>0.1181011409072</v>
      </c>
      <c r="J475" s="18">
        <v>0.11433061739649999</v>
      </c>
      <c r="K475" s="18">
        <v>0.1157328432455</v>
      </c>
      <c r="L475" s="18">
        <v>0.1154833852594</v>
      </c>
      <c r="M475" s="18">
        <v>0.1131004750526</v>
      </c>
      <c r="N475" s="18">
        <v>0.1195534371188</v>
      </c>
      <c r="O475" s="18">
        <v>0.12189126901440001</v>
      </c>
      <c r="P475" s="18">
        <v>0.1233622919414</v>
      </c>
      <c r="Q475" s="18">
        <v>0.11893203175979999</v>
      </c>
      <c r="R475" s="18">
        <v>0.1244744641831</v>
      </c>
      <c r="S475" s="18">
        <v>0.13638138067139999</v>
      </c>
      <c r="T475" s="18">
        <v>0.10764633358300001</v>
      </c>
      <c r="U475" s="101"/>
      <c r="V475" s="101"/>
      <c r="W475" s="101"/>
      <c r="X475" s="101"/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  <c r="AK475" s="18">
        <v>0.24990399999999999</v>
      </c>
      <c r="AL475" s="18">
        <v>0.24990399999999999</v>
      </c>
      <c r="AM475" s="18">
        <v>0.24990399999999999</v>
      </c>
      <c r="AN475" s="18">
        <v>0.24990399999999999</v>
      </c>
      <c r="AO475" s="18">
        <v>0.24990399999999999</v>
      </c>
      <c r="AP475" s="18">
        <v>0.24990399999999999</v>
      </c>
      <c r="AQ475" s="18">
        <v>0.24990399999999999</v>
      </c>
      <c r="AR475" s="18">
        <v>0.24990399999999999</v>
      </c>
      <c r="AS475" s="18">
        <v>0.24990399999999999</v>
      </c>
      <c r="AT475" s="18">
        <v>0.24990399999999999</v>
      </c>
      <c r="AU475" s="18">
        <v>0.24990399999999999</v>
      </c>
      <c r="AV475" s="18">
        <v>0.24990399999999999</v>
      </c>
      <c r="AW475" s="18">
        <v>0.24990399999999999</v>
      </c>
      <c r="AX475" s="18">
        <v>0.24990399999999999</v>
      </c>
      <c r="AY475" s="18">
        <v>0.24990399999999999</v>
      </c>
      <c r="AZ475" s="18">
        <v>0.24990399999999999</v>
      </c>
      <c r="BA475" s="18">
        <v>0.24990399999999999</v>
      </c>
      <c r="BB475" s="18">
        <v>0.24990399999999999</v>
      </c>
      <c r="BC475" s="18">
        <v>0.24990399999999999</v>
      </c>
      <c r="BD475" s="18">
        <v>0.24990399999999999</v>
      </c>
      <c r="BE475" s="18">
        <v>0.25240400000000002</v>
      </c>
      <c r="BF475" s="220">
        <v>0.25240400000000002</v>
      </c>
      <c r="BG475" s="220">
        <v>0.25240400000000002</v>
      </c>
      <c r="BH475" s="17"/>
      <c r="BI475" s="17"/>
      <c r="BJ475" s="17"/>
      <c r="BK475" s="17"/>
    </row>
    <row r="476" spans="1:63" ht="11.25" hidden="1" outlineLevel="1" x14ac:dyDescent="0.2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220"/>
      <c r="BG476" s="220"/>
      <c r="BH476" s="17"/>
      <c r="BI476" s="17"/>
      <c r="BJ476" s="17"/>
      <c r="BK476" s="17"/>
    </row>
    <row r="477" spans="1:63" ht="12.75" hidden="1" outlineLevel="1" x14ac:dyDescent="0.2">
      <c r="A477" s="49" t="s">
        <v>201</v>
      </c>
      <c r="B477" s="50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220"/>
      <c r="BG477" s="220"/>
      <c r="BH477" s="17"/>
      <c r="BI477" s="17"/>
      <c r="BJ477" s="17"/>
      <c r="BK477" s="17"/>
    </row>
    <row r="478" spans="1:63" ht="11.25" hidden="1" outlineLevel="1" x14ac:dyDescent="0.2">
      <c r="A478" s="16" t="s">
        <v>202</v>
      </c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220"/>
      <c r="BG478" s="220"/>
      <c r="BH478" s="17"/>
      <c r="BI478" s="17"/>
      <c r="BJ478" s="17"/>
      <c r="BK478" s="17"/>
    </row>
    <row r="479" spans="1:63" ht="11.25" hidden="1" outlineLevel="1" x14ac:dyDescent="0.2">
      <c r="A479" s="16" t="s">
        <v>203</v>
      </c>
      <c r="C479" s="18">
        <v>0</v>
      </c>
      <c r="D479" s="18">
        <v>0</v>
      </c>
      <c r="E479" s="18">
        <v>0</v>
      </c>
      <c r="F479" s="18">
        <v>0.24819611990439999</v>
      </c>
      <c r="G479" s="18">
        <v>0.2463652735503</v>
      </c>
      <c r="H479" s="18">
        <v>0.2480225758432</v>
      </c>
      <c r="I479" s="18">
        <v>0.2497337813827</v>
      </c>
      <c r="J479" s="18">
        <v>0.24540341803339999</v>
      </c>
      <c r="K479" s="18">
        <v>0.24205407758559999</v>
      </c>
      <c r="L479" s="18">
        <v>0.24316793475119999</v>
      </c>
      <c r="M479" s="18">
        <v>0.24581995120440001</v>
      </c>
      <c r="N479" s="18">
        <v>0.24517510134350001</v>
      </c>
      <c r="O479" s="18">
        <v>0.2469399232568</v>
      </c>
      <c r="P479" s="18">
        <v>0.24576470182310001</v>
      </c>
      <c r="Q479" s="18">
        <v>0.2362040825543</v>
      </c>
      <c r="R479" s="18">
        <v>0.23146936924799999</v>
      </c>
      <c r="S479" s="18">
        <v>0.2379003828041</v>
      </c>
      <c r="T479" s="18">
        <v>0.23060936538060001</v>
      </c>
      <c r="U479" s="101"/>
      <c r="V479" s="101"/>
      <c r="W479" s="101"/>
      <c r="X479" s="101"/>
      <c r="Y479" s="18">
        <v>0.1622692031762</v>
      </c>
      <c r="Z479" s="18">
        <v>8.7451095535080001E-2</v>
      </c>
      <c r="AA479" s="18">
        <v>9.0154917263980006E-2</v>
      </c>
      <c r="AB479" s="18">
        <v>0.1079967634187</v>
      </c>
      <c r="AC479" s="18">
        <v>0.11134783057390001</v>
      </c>
      <c r="AD479" s="18">
        <v>0.1376881790259</v>
      </c>
      <c r="AE479" s="18">
        <v>0.13320434161569999</v>
      </c>
      <c r="AF479" s="18">
        <v>0.13278561887420001</v>
      </c>
      <c r="AG479" s="18">
        <v>0.1385648684909</v>
      </c>
      <c r="AH479" s="18">
        <v>0.1257040159718</v>
      </c>
      <c r="AI479" s="18">
        <v>0.1313268089546</v>
      </c>
      <c r="AJ479" s="18">
        <v>0.13996501699790001</v>
      </c>
      <c r="AK479" s="18">
        <v>0.1019921410564</v>
      </c>
      <c r="AL479" s="18">
        <v>0.12360714669510001</v>
      </c>
      <c r="AM479" s="18">
        <v>6.3589629878880005E-2</v>
      </c>
      <c r="AN479" s="18">
        <v>0.1055740011006</v>
      </c>
      <c r="AO479" s="18">
        <v>9.2724484524029996E-2</v>
      </c>
      <c r="AP479" s="18">
        <v>0.11475765548</v>
      </c>
      <c r="AQ479" s="18">
        <v>8.3746418738749995E-2</v>
      </c>
      <c r="AR479" s="18">
        <v>9.9904000000000007E-2</v>
      </c>
      <c r="AS479" s="18">
        <v>0.13256549811599999</v>
      </c>
      <c r="AT479" s="18">
        <v>0.13506111224270001</v>
      </c>
      <c r="AU479" s="18">
        <v>3.2500000000000001E-2</v>
      </c>
      <c r="AV479" s="18">
        <v>0.13310998146270001</v>
      </c>
      <c r="AW479" s="18">
        <v>0.13326313357639999</v>
      </c>
      <c r="AX479" s="18">
        <v>0.149896</v>
      </c>
      <c r="AY479" s="18">
        <v>0.1511384830544</v>
      </c>
      <c r="AZ479" s="18">
        <v>0.20926867781799999</v>
      </c>
      <c r="BA479" s="18">
        <v>3.3603588318090002E-2</v>
      </c>
      <c r="BB479" s="18">
        <v>0.1564424615385</v>
      </c>
      <c r="BC479" s="18">
        <v>0.20983090617059999</v>
      </c>
      <c r="BD479" s="18">
        <v>0.23053227610179999</v>
      </c>
      <c r="BE479" s="18">
        <v>0.2460263036018</v>
      </c>
      <c r="BF479" s="220">
        <v>0.1065522246933</v>
      </c>
      <c r="BG479" s="220">
        <v>9.0698649869570006E-2</v>
      </c>
      <c r="BH479" s="17"/>
      <c r="BI479" s="17"/>
      <c r="BJ479" s="17"/>
      <c r="BK479" s="17"/>
    </row>
    <row r="480" spans="1:63" ht="11.25" hidden="1" outlineLevel="1" x14ac:dyDescent="0.2">
      <c r="A480" s="16" t="s">
        <v>204</v>
      </c>
      <c r="C480" s="18">
        <v>0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01"/>
      <c r="V480" s="101"/>
      <c r="W480" s="101"/>
      <c r="X480" s="101"/>
      <c r="Y480" s="18">
        <v>0.13795423705660001</v>
      </c>
      <c r="Z480" s="18">
        <v>0.1177239109321</v>
      </c>
      <c r="AA480" s="18">
        <v>0.11818104432609999</v>
      </c>
      <c r="AB480" s="18">
        <v>0.1181065534175</v>
      </c>
      <c r="AC480" s="18">
        <v>0.11689825515629999</v>
      </c>
      <c r="AD480" s="18">
        <v>0.1206133796254</v>
      </c>
      <c r="AE480" s="18">
        <v>0.111688061256</v>
      </c>
      <c r="AF480" s="18">
        <v>0.1141821335896</v>
      </c>
      <c r="AG480" s="18">
        <v>0.11447952372670001</v>
      </c>
      <c r="AH480" s="18">
        <v>0.12328668771990001</v>
      </c>
      <c r="AI480" s="18">
        <v>0.12493115469590001</v>
      </c>
      <c r="AJ480" s="18">
        <v>8.8384161197909997E-2</v>
      </c>
      <c r="AK480" s="18">
        <v>3.62061128737E-2</v>
      </c>
      <c r="AL480" s="18">
        <v>6.8052134472569997E-2</v>
      </c>
      <c r="AM480" s="18">
        <v>5.8355784865579997E-2</v>
      </c>
      <c r="AN480" s="18">
        <v>0.12752531867280001</v>
      </c>
      <c r="AO480" s="18">
        <v>7.216983996529E-2</v>
      </c>
      <c r="AP480" s="18">
        <v>4.1441924967750003E-2</v>
      </c>
      <c r="AQ480" s="18">
        <v>0.1337108067426</v>
      </c>
      <c r="AR480" s="18">
        <v>0.1078358516959</v>
      </c>
      <c r="AS480" s="18">
        <v>9.5460040870790006E-2</v>
      </c>
      <c r="AT480" s="18">
        <v>5.9410441504740001E-2</v>
      </c>
      <c r="AU480" s="18">
        <v>8.6166961511499995E-2</v>
      </c>
      <c r="AV480" s="18">
        <v>0.12292858742069999</v>
      </c>
      <c r="AW480" s="18">
        <v>0.13340625067840001</v>
      </c>
      <c r="AX480" s="18">
        <v>0.135465358314</v>
      </c>
      <c r="AY480" s="18">
        <v>0.13428727483120001</v>
      </c>
      <c r="AZ480" s="18">
        <v>6.5339049924609996E-2</v>
      </c>
      <c r="BA480" s="18">
        <v>7.3029054514429995E-2</v>
      </c>
      <c r="BB480" s="18">
        <v>0.11883326176050001</v>
      </c>
      <c r="BC480" s="18">
        <v>0.1185814213286</v>
      </c>
      <c r="BD480" s="18">
        <v>8.5499578729590006E-2</v>
      </c>
      <c r="BE480" s="18">
        <v>0.10706671239020001</v>
      </c>
      <c r="BF480" s="220">
        <v>9.848601802352E-2</v>
      </c>
      <c r="BG480" s="220">
        <v>7.3408686816380006E-2</v>
      </c>
      <c r="BH480" s="17"/>
      <c r="BI480" s="17"/>
      <c r="BJ480" s="17"/>
      <c r="BK480" s="17"/>
    </row>
    <row r="481" spans="1:63" ht="11.25" hidden="1" outlineLevel="1" x14ac:dyDescent="0.2">
      <c r="A481" s="16" t="s">
        <v>629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01"/>
      <c r="V481" s="101"/>
      <c r="W481" s="101"/>
      <c r="X481" s="101"/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0</v>
      </c>
      <c r="AW481" s="18">
        <v>0</v>
      </c>
      <c r="AX481" s="18">
        <v>0</v>
      </c>
      <c r="AY481" s="18">
        <v>0</v>
      </c>
      <c r="AZ481" s="18">
        <v>0</v>
      </c>
      <c r="BA481" s="18">
        <v>0</v>
      </c>
      <c r="BB481" s="18">
        <v>0</v>
      </c>
      <c r="BC481" s="18">
        <v>0</v>
      </c>
      <c r="BD481" s="18">
        <v>0</v>
      </c>
      <c r="BE481" s="18">
        <v>0</v>
      </c>
      <c r="BF481" s="220">
        <v>0</v>
      </c>
      <c r="BG481" s="220">
        <v>0</v>
      </c>
      <c r="BH481" s="17"/>
      <c r="BI481" s="17"/>
      <c r="BJ481" s="17"/>
      <c r="BK481" s="17"/>
    </row>
    <row r="482" spans="1:63" ht="11.25" hidden="1" outlineLevel="1" x14ac:dyDescent="0.2">
      <c r="A482" s="16" t="s">
        <v>13</v>
      </c>
      <c r="C482" s="18">
        <v>0</v>
      </c>
      <c r="D482" s="18">
        <v>0</v>
      </c>
      <c r="E482" s="18">
        <v>0</v>
      </c>
      <c r="F482" s="18">
        <v>0.23722810441440001</v>
      </c>
      <c r="G482" s="18">
        <v>0.2361255345014</v>
      </c>
      <c r="H482" s="18">
        <v>0.2345168931329</v>
      </c>
      <c r="I482" s="18">
        <v>0.23276411258169999</v>
      </c>
      <c r="J482" s="18">
        <v>0.2349973001165</v>
      </c>
      <c r="K482" s="18">
        <v>0.23615909303989999</v>
      </c>
      <c r="L482" s="18">
        <v>0.23501595257720001</v>
      </c>
      <c r="M482" s="18">
        <v>0.23303514945609999</v>
      </c>
      <c r="N482" s="18">
        <v>0.23330514704950001</v>
      </c>
      <c r="O482" s="18">
        <v>0.2334224697509</v>
      </c>
      <c r="P482" s="18">
        <v>0.23091569294450001</v>
      </c>
      <c r="Q482" s="18">
        <v>0.22792030821279999</v>
      </c>
      <c r="R482" s="18">
        <v>0.2282604574672</v>
      </c>
      <c r="S482" s="18">
        <v>0.22808336123549999</v>
      </c>
      <c r="T482" s="18">
        <v>0.2286545790077</v>
      </c>
      <c r="U482" s="101"/>
      <c r="V482" s="101"/>
      <c r="W482" s="101"/>
      <c r="X482" s="101"/>
      <c r="Y482" s="18">
        <v>0.13995177322470001</v>
      </c>
      <c r="Z482" s="18">
        <v>0.1376774178306</v>
      </c>
      <c r="AA482" s="18">
        <v>0.14527723244519999</v>
      </c>
      <c r="AB482" s="18">
        <v>0.1403454137648</v>
      </c>
      <c r="AC482" s="18">
        <v>0.1458812956925</v>
      </c>
      <c r="AD482" s="18">
        <v>0.14199608612209999</v>
      </c>
      <c r="AE482" s="18">
        <v>0.1425412588637</v>
      </c>
      <c r="AF482" s="18">
        <v>0.14535743931430001</v>
      </c>
      <c r="AG482" s="18">
        <v>0.1441426494951</v>
      </c>
      <c r="AH482" s="18">
        <v>0.1503490908915</v>
      </c>
      <c r="AI482" s="18">
        <v>0.14888237234060001</v>
      </c>
      <c r="AJ482" s="18">
        <v>0.14294280178009999</v>
      </c>
      <c r="AK482" s="18">
        <v>0.14027199140470001</v>
      </c>
      <c r="AL482" s="18">
        <v>0.1422185643827</v>
      </c>
      <c r="AM482" s="18">
        <v>0.1525167750527</v>
      </c>
      <c r="AN482" s="18">
        <v>0.14785082500220001</v>
      </c>
      <c r="AO482" s="18">
        <v>0.1504756654519</v>
      </c>
      <c r="AP482" s="18">
        <v>0.1517929489731</v>
      </c>
      <c r="AQ482" s="18">
        <v>0.1346003233301</v>
      </c>
      <c r="AR482" s="18">
        <v>0.15333400497630001</v>
      </c>
      <c r="AS482" s="18">
        <v>0.15300656187559999</v>
      </c>
      <c r="AT482" s="18">
        <v>0.14931240413399999</v>
      </c>
      <c r="AU482" s="18">
        <v>0.1429195169029</v>
      </c>
      <c r="AV482" s="18">
        <v>0.15331617436539999</v>
      </c>
      <c r="AW482" s="18">
        <v>0.1534212514918</v>
      </c>
      <c r="AX482" s="18">
        <v>0.1519359855903</v>
      </c>
      <c r="AY482" s="18">
        <v>0.1480979791599</v>
      </c>
      <c r="AZ482" s="18">
        <v>0.15199394053000001</v>
      </c>
      <c r="BA482" s="18">
        <v>0.15207768374069999</v>
      </c>
      <c r="BB482" s="18">
        <v>0.15291843884959999</v>
      </c>
      <c r="BC482" s="18">
        <v>0.14768045670589999</v>
      </c>
      <c r="BD482" s="18">
        <v>0.1518060252101</v>
      </c>
      <c r="BE482" s="18">
        <v>0.15790640664559999</v>
      </c>
      <c r="BF482" s="220">
        <v>0.15975907944689999</v>
      </c>
      <c r="BG482" s="220">
        <v>0.15284439696070001</v>
      </c>
      <c r="BH482" s="17"/>
      <c r="BI482" s="17"/>
      <c r="BJ482" s="17"/>
      <c r="BK482" s="17"/>
    </row>
    <row r="483" spans="1:63" ht="11.25" hidden="1" outlineLevel="1" x14ac:dyDescent="0.2">
      <c r="A483" s="16" t="s">
        <v>14</v>
      </c>
      <c r="C483" s="18">
        <v>0</v>
      </c>
      <c r="D483" s="18">
        <v>0</v>
      </c>
      <c r="E483" s="18">
        <v>0</v>
      </c>
      <c r="F483" s="18">
        <v>0.2404837435935</v>
      </c>
      <c r="G483" s="18">
        <v>0.2403239272089</v>
      </c>
      <c r="H483" s="18">
        <v>0.230181715811</v>
      </c>
      <c r="I483" s="18">
        <v>0.2337827708237</v>
      </c>
      <c r="J483" s="18">
        <v>0.22557928119410001</v>
      </c>
      <c r="K483" s="18">
        <v>0.22946958891999999</v>
      </c>
      <c r="L483" s="18">
        <v>0.23041711679820001</v>
      </c>
      <c r="M483" s="18">
        <v>0.22925622101920001</v>
      </c>
      <c r="N483" s="18">
        <v>0.22773763214660001</v>
      </c>
      <c r="O483" s="18">
        <v>0.23023226024890001</v>
      </c>
      <c r="P483" s="18">
        <v>0.2298670751927</v>
      </c>
      <c r="Q483" s="18">
        <v>0.23462038858049999</v>
      </c>
      <c r="R483" s="18">
        <v>0.2332299660852</v>
      </c>
      <c r="S483" s="18">
        <v>0.23381999784390001</v>
      </c>
      <c r="T483" s="18">
        <v>0.2295802139707</v>
      </c>
      <c r="U483" s="101"/>
      <c r="V483" s="101"/>
      <c r="W483" s="101"/>
      <c r="X483" s="101"/>
      <c r="Y483" s="18">
        <v>0.15313784815680001</v>
      </c>
      <c r="Z483" s="18">
        <v>0.1561477463597</v>
      </c>
      <c r="AA483" s="18">
        <v>0.15674775377700001</v>
      </c>
      <c r="AB483" s="18">
        <v>0.15326654131459999</v>
      </c>
      <c r="AC483" s="18">
        <v>0.15912600396009999</v>
      </c>
      <c r="AD483" s="18">
        <v>0.15541624912570001</v>
      </c>
      <c r="AE483" s="18">
        <v>0.15841919513280001</v>
      </c>
      <c r="AF483" s="18">
        <v>0.15148857299929999</v>
      </c>
      <c r="AG483" s="18">
        <v>0.151938883159</v>
      </c>
      <c r="AH483" s="18">
        <v>0.15518602632879999</v>
      </c>
      <c r="AI483" s="18">
        <v>0.15075754937140001</v>
      </c>
      <c r="AJ483" s="18">
        <v>0.1551708101009</v>
      </c>
      <c r="AK483" s="18">
        <v>0.14981761091910001</v>
      </c>
      <c r="AL483" s="18">
        <v>0.150295932386</v>
      </c>
      <c r="AM483" s="18">
        <v>0.15031695673430001</v>
      </c>
      <c r="AN483" s="18">
        <v>0.1498415648567</v>
      </c>
      <c r="AO483" s="18">
        <v>0.151684477668</v>
      </c>
      <c r="AP483" s="18">
        <v>0.14858951766389999</v>
      </c>
      <c r="AQ483" s="18">
        <v>0.14443164458560001</v>
      </c>
      <c r="AR483" s="18">
        <v>0.15432925501459999</v>
      </c>
      <c r="AS483" s="18">
        <v>0.1545012433746</v>
      </c>
      <c r="AT483" s="18">
        <v>0.1519696128269</v>
      </c>
      <c r="AU483" s="18">
        <v>0.14445520883740001</v>
      </c>
      <c r="AV483" s="18">
        <v>0.1514231003772</v>
      </c>
      <c r="AW483" s="18">
        <v>0.15575340453719999</v>
      </c>
      <c r="AX483" s="18">
        <v>0.15747723063169999</v>
      </c>
      <c r="AY483" s="18">
        <v>0.15957122789450001</v>
      </c>
      <c r="AZ483" s="18">
        <v>0.1558350308359</v>
      </c>
      <c r="BA483" s="18">
        <v>0.16059170442670001</v>
      </c>
      <c r="BB483" s="18">
        <v>0.1652044866256</v>
      </c>
      <c r="BC483" s="18">
        <v>0.1609540508051</v>
      </c>
      <c r="BD483" s="18">
        <v>0.1579695477984</v>
      </c>
      <c r="BE483" s="18">
        <v>0.15462723728870001</v>
      </c>
      <c r="BF483" s="220">
        <v>0.15840741188019999</v>
      </c>
      <c r="BG483" s="220">
        <v>0.16096006907409999</v>
      </c>
      <c r="BH483" s="17"/>
      <c r="BI483" s="17"/>
      <c r="BJ483" s="17"/>
      <c r="BK483" s="17"/>
    </row>
    <row r="484" spans="1:63" ht="11.25" hidden="1" outlineLevel="1" x14ac:dyDescent="0.2">
      <c r="A484" s="16" t="s">
        <v>15</v>
      </c>
      <c r="C484" s="18">
        <v>0</v>
      </c>
      <c r="D484" s="18">
        <v>0</v>
      </c>
      <c r="E484" s="18">
        <v>0</v>
      </c>
      <c r="F484" s="18">
        <v>0.2321095564816</v>
      </c>
      <c r="G484" s="18">
        <v>0.23239474174899999</v>
      </c>
      <c r="H484" s="18">
        <v>0.24129422637090001</v>
      </c>
      <c r="I484" s="18">
        <v>0.2395798764731</v>
      </c>
      <c r="J484" s="18">
        <v>0.2387333035484</v>
      </c>
      <c r="K484" s="18">
        <v>0.230884554242</v>
      </c>
      <c r="L484" s="18">
        <v>0.23267800369229999</v>
      </c>
      <c r="M484" s="18">
        <v>0.23016205121649999</v>
      </c>
      <c r="N484" s="18">
        <v>0.2325485936218</v>
      </c>
      <c r="O484" s="18">
        <v>0.2313731978361</v>
      </c>
      <c r="P484" s="18">
        <v>0.2329876828627</v>
      </c>
      <c r="Q484" s="18">
        <v>0.23112819806660001</v>
      </c>
      <c r="R484" s="18">
        <v>0.2303102327231</v>
      </c>
      <c r="S484" s="18">
        <v>0.23110700039330001</v>
      </c>
      <c r="T484" s="18">
        <v>0.2346215585051</v>
      </c>
      <c r="U484" s="101"/>
      <c r="V484" s="101"/>
      <c r="W484" s="101"/>
      <c r="X484" s="101"/>
      <c r="Y484" s="18">
        <v>0.14916949893369999</v>
      </c>
      <c r="Z484" s="18">
        <v>0.1416772040099</v>
      </c>
      <c r="AA484" s="18">
        <v>0.14446405312069999</v>
      </c>
      <c r="AB484" s="18">
        <v>0.14403722721160001</v>
      </c>
      <c r="AC484" s="18">
        <v>0.1440443978749</v>
      </c>
      <c r="AD484" s="18">
        <v>0.14464961864199999</v>
      </c>
      <c r="AE484" s="18">
        <v>0.14970450637630001</v>
      </c>
      <c r="AF484" s="18">
        <v>0.1508136934979</v>
      </c>
      <c r="AG484" s="18">
        <v>0.15088929122280001</v>
      </c>
      <c r="AH484" s="18">
        <v>0.14997330604860001</v>
      </c>
      <c r="AI484" s="18">
        <v>0.15386768619069999</v>
      </c>
      <c r="AJ484" s="18">
        <v>0.16177177629020001</v>
      </c>
      <c r="AK484" s="18">
        <v>0.1611687220919</v>
      </c>
      <c r="AL484" s="18">
        <v>0.15734285087130001</v>
      </c>
      <c r="AM484" s="18">
        <v>0.15667661094220001</v>
      </c>
      <c r="AN484" s="18">
        <v>0.15680733972809999</v>
      </c>
      <c r="AO484" s="18">
        <v>0.14830177736149999</v>
      </c>
      <c r="AP484" s="18">
        <v>0.161885959789</v>
      </c>
      <c r="AQ484" s="18">
        <v>0.15413719853390001</v>
      </c>
      <c r="AR484" s="18">
        <v>0.1608352284225</v>
      </c>
      <c r="AS484" s="18">
        <v>0.15481343712209999</v>
      </c>
      <c r="AT484" s="18">
        <v>0.1533806477395</v>
      </c>
      <c r="AU484" s="18">
        <v>0.16041300223239999</v>
      </c>
      <c r="AV484" s="18">
        <v>0.15869824014219999</v>
      </c>
      <c r="AW484" s="18">
        <v>0.15737819709510001</v>
      </c>
      <c r="AX484" s="18">
        <v>0.1585025414574</v>
      </c>
      <c r="AY484" s="18">
        <v>0.15482221263250001</v>
      </c>
      <c r="AZ484" s="18">
        <v>0.15303930317180001</v>
      </c>
      <c r="BA484" s="18">
        <v>0.15267498016450001</v>
      </c>
      <c r="BB484" s="18">
        <v>0.15132617352860001</v>
      </c>
      <c r="BC484" s="18">
        <v>0.15397513886600001</v>
      </c>
      <c r="BD484" s="18">
        <v>0.16043144360869999</v>
      </c>
      <c r="BE484" s="18">
        <v>0.1598657120117</v>
      </c>
      <c r="BF484" s="220">
        <v>0.16120230049369999</v>
      </c>
      <c r="BG484" s="220">
        <v>0.1597631442502</v>
      </c>
      <c r="BH484" s="17"/>
      <c r="BI484" s="17"/>
      <c r="BJ484" s="17"/>
      <c r="BK484" s="17"/>
    </row>
    <row r="485" spans="1:63" ht="11.25" hidden="1" outlineLevel="1" x14ac:dyDescent="0.2">
      <c r="A485" s="16" t="s">
        <v>16</v>
      </c>
      <c r="C485" s="18">
        <v>0</v>
      </c>
      <c r="D485" s="18">
        <v>0</v>
      </c>
      <c r="E485" s="18">
        <v>0</v>
      </c>
      <c r="F485" s="18">
        <v>0.23492607118850001</v>
      </c>
      <c r="G485" s="18">
        <v>0.23395728630589999</v>
      </c>
      <c r="H485" s="18">
        <v>0.22995984844340001</v>
      </c>
      <c r="I485" s="18">
        <v>0.2332254030366</v>
      </c>
      <c r="J485" s="18">
        <v>0.23345190323939999</v>
      </c>
      <c r="K485" s="18">
        <v>0.23095713666959999</v>
      </c>
      <c r="L485" s="18">
        <v>0.23043016868470001</v>
      </c>
      <c r="M485" s="18">
        <v>0.2346058621905</v>
      </c>
      <c r="N485" s="18">
        <v>0.2325326755138</v>
      </c>
      <c r="O485" s="18">
        <v>0.2328695257177</v>
      </c>
      <c r="P485" s="18">
        <v>0.23329529677989999</v>
      </c>
      <c r="Q485" s="18">
        <v>0.23021790122220001</v>
      </c>
      <c r="R485" s="18">
        <v>0.23030131726219999</v>
      </c>
      <c r="S485" s="18">
        <v>0.22960837609900001</v>
      </c>
      <c r="T485" s="18">
        <v>0.22933573832500001</v>
      </c>
      <c r="U485" s="101"/>
      <c r="V485" s="101"/>
      <c r="W485" s="101"/>
      <c r="X485" s="101"/>
      <c r="Y485" s="18">
        <v>0.14381972885239999</v>
      </c>
      <c r="Z485" s="18">
        <v>0.1491480664323</v>
      </c>
      <c r="AA485" s="18">
        <v>0.14993597564700001</v>
      </c>
      <c r="AB485" s="18">
        <v>0.14807557192619999</v>
      </c>
      <c r="AC485" s="18">
        <v>0.15040211172920001</v>
      </c>
      <c r="AD485" s="18">
        <v>0.154902289183</v>
      </c>
      <c r="AE485" s="18">
        <v>0.14998423005620001</v>
      </c>
      <c r="AF485" s="18">
        <v>0.1503914446546</v>
      </c>
      <c r="AG485" s="18">
        <v>0.15038339410519999</v>
      </c>
      <c r="AH485" s="18">
        <v>0.15326288070229999</v>
      </c>
      <c r="AI485" s="18">
        <v>0.1448460052834</v>
      </c>
      <c r="AJ485" s="18">
        <v>0.14677263146960001</v>
      </c>
      <c r="AK485" s="18">
        <v>0.1487397846298</v>
      </c>
      <c r="AL485" s="18">
        <v>0.15001048260970001</v>
      </c>
      <c r="AM485" s="18">
        <v>0.15083876714069999</v>
      </c>
      <c r="AN485" s="18">
        <v>0.15133238903400001</v>
      </c>
      <c r="AO485" s="18">
        <v>0.15409282590209999</v>
      </c>
      <c r="AP485" s="18">
        <v>0.14931704257219999</v>
      </c>
      <c r="AQ485" s="18">
        <v>0.15018079611490001</v>
      </c>
      <c r="AR485" s="18">
        <v>0.1517592468825</v>
      </c>
      <c r="AS485" s="18">
        <v>0.15426427113310001</v>
      </c>
      <c r="AT485" s="18">
        <v>0.15477446629819999</v>
      </c>
      <c r="AU485" s="18">
        <v>0.1505774873747</v>
      </c>
      <c r="AV485" s="18">
        <v>0.15525763147480001</v>
      </c>
      <c r="AW485" s="18">
        <v>0.15675801887160001</v>
      </c>
      <c r="AX485" s="18">
        <v>0.1602122007491</v>
      </c>
      <c r="AY485" s="18">
        <v>0.15846945095020001</v>
      </c>
      <c r="AZ485" s="18">
        <v>0.1590330841608</v>
      </c>
      <c r="BA485" s="18">
        <v>0.15518217929040001</v>
      </c>
      <c r="BB485" s="18">
        <v>0.15717391085929999</v>
      </c>
      <c r="BC485" s="18">
        <v>0.1583232144359</v>
      </c>
      <c r="BD485" s="18">
        <v>0.1558889210878</v>
      </c>
      <c r="BE485" s="18">
        <v>0.16430930918690001</v>
      </c>
      <c r="BF485" s="220">
        <v>0.16216741285319999</v>
      </c>
      <c r="BG485" s="220">
        <v>0.16459733869240001</v>
      </c>
      <c r="BH485" s="17"/>
      <c r="BI485" s="17"/>
      <c r="BJ485" s="17"/>
      <c r="BK485" s="17"/>
    </row>
    <row r="486" spans="1:63" ht="11.25" hidden="1" outlineLevel="1" x14ac:dyDescent="0.2">
      <c r="A486" s="16" t="s">
        <v>17</v>
      </c>
      <c r="C486" s="18">
        <v>0</v>
      </c>
      <c r="D486" s="18">
        <v>0</v>
      </c>
      <c r="E486" s="18">
        <v>0</v>
      </c>
      <c r="F486" s="18">
        <v>0.2321639230443</v>
      </c>
      <c r="G486" s="18">
        <v>0.23215973635760001</v>
      </c>
      <c r="H486" s="18">
        <v>0.23562123688100001</v>
      </c>
      <c r="I486" s="18">
        <v>0.2349162105706</v>
      </c>
      <c r="J486" s="18">
        <v>0.232370961072</v>
      </c>
      <c r="K486" s="18">
        <v>0.22949283728229999</v>
      </c>
      <c r="L486" s="18">
        <v>0.2288073768153</v>
      </c>
      <c r="M486" s="18">
        <v>0.2288638959856</v>
      </c>
      <c r="N486" s="18">
        <v>0.23101261764610001</v>
      </c>
      <c r="O486" s="18">
        <v>0.23036330791269999</v>
      </c>
      <c r="P486" s="18">
        <v>0.22996164098540001</v>
      </c>
      <c r="Q486" s="18">
        <v>0.2317472612924</v>
      </c>
      <c r="R486" s="18">
        <v>0.2307890570467</v>
      </c>
      <c r="S486" s="18">
        <v>0.23130915712809999</v>
      </c>
      <c r="T486" s="18">
        <v>0.23182532618900001</v>
      </c>
      <c r="U486" s="101"/>
      <c r="V486" s="101"/>
      <c r="W486" s="101"/>
      <c r="X486" s="101"/>
      <c r="Y486" s="18">
        <v>0.1427318500568</v>
      </c>
      <c r="Z486" s="18">
        <v>0.1464647309205</v>
      </c>
      <c r="AA486" s="18">
        <v>0.1489419163123</v>
      </c>
      <c r="AB486" s="18">
        <v>0.15016146438270001</v>
      </c>
      <c r="AC486" s="18">
        <v>0.14964270989760001</v>
      </c>
      <c r="AD486" s="18">
        <v>0.1449014076247</v>
      </c>
      <c r="AE486" s="18">
        <v>0.14681479245660001</v>
      </c>
      <c r="AF486" s="18">
        <v>0.14901764224469999</v>
      </c>
      <c r="AG486" s="18">
        <v>0.14870440920059999</v>
      </c>
      <c r="AH486" s="18">
        <v>0.14466632608810001</v>
      </c>
      <c r="AI486" s="18">
        <v>0.1468428890032</v>
      </c>
      <c r="AJ486" s="18">
        <v>0.14825341665569999</v>
      </c>
      <c r="AK486" s="18">
        <v>0.1475923630822</v>
      </c>
      <c r="AL486" s="18">
        <v>0.1503585901317</v>
      </c>
      <c r="AM486" s="18">
        <v>0.15198117997640001</v>
      </c>
      <c r="AN486" s="18">
        <v>0.1507099344217</v>
      </c>
      <c r="AO486" s="18">
        <v>0.14807776669469999</v>
      </c>
      <c r="AP486" s="18">
        <v>0.1480593752795</v>
      </c>
      <c r="AQ486" s="18">
        <v>0.1463895364708</v>
      </c>
      <c r="AR486" s="18">
        <v>0.14620583042019999</v>
      </c>
      <c r="AS486" s="18">
        <v>0.14878527755439999</v>
      </c>
      <c r="AT486" s="18">
        <v>0.15228949408549999</v>
      </c>
      <c r="AU486" s="18">
        <v>0.15347445099400001</v>
      </c>
      <c r="AV486" s="18">
        <v>0.15141248783219999</v>
      </c>
      <c r="AW486" s="18">
        <v>0.1509235526512</v>
      </c>
      <c r="AX486" s="18">
        <v>0.1543547577444</v>
      </c>
      <c r="AY486" s="18">
        <v>0.15552825706029999</v>
      </c>
      <c r="AZ486" s="18">
        <v>0.151963333157</v>
      </c>
      <c r="BA486" s="18">
        <v>0.15227362225009999</v>
      </c>
      <c r="BB486" s="18">
        <v>0.15469248951389999</v>
      </c>
      <c r="BC486" s="18">
        <v>0.15618905166200001</v>
      </c>
      <c r="BD486" s="18">
        <v>0.1544796297113</v>
      </c>
      <c r="BE486" s="18">
        <v>0.1568058093119</v>
      </c>
      <c r="BF486" s="220">
        <v>0.15608735957850001</v>
      </c>
      <c r="BG486" s="220">
        <v>0.15932276072599999</v>
      </c>
      <c r="BH486" s="17"/>
      <c r="BI486" s="17"/>
      <c r="BJ486" s="17"/>
      <c r="BK486" s="17"/>
    </row>
    <row r="487" spans="1:63" ht="11.25" hidden="1" outlineLevel="1" x14ac:dyDescent="0.2">
      <c r="A487" s="16" t="s">
        <v>18</v>
      </c>
      <c r="C487" s="18">
        <v>0</v>
      </c>
      <c r="D487" s="18">
        <v>0</v>
      </c>
      <c r="E487" s="18">
        <v>0</v>
      </c>
      <c r="F487" s="18">
        <v>0.2259264065289</v>
      </c>
      <c r="G487" s="18">
        <v>0.22475767028759999</v>
      </c>
      <c r="H487" s="18">
        <v>0.2243514217592</v>
      </c>
      <c r="I487" s="18">
        <v>0.22496125934130001</v>
      </c>
      <c r="J487" s="18">
        <v>0.22614252241819999</v>
      </c>
      <c r="K487" s="18">
        <v>0.2277687870375</v>
      </c>
      <c r="L487" s="18">
        <v>0.22690549622020001</v>
      </c>
      <c r="M487" s="18">
        <v>0.22657010821109999</v>
      </c>
      <c r="N487" s="18">
        <v>0.2268733137742</v>
      </c>
      <c r="O487" s="18">
        <v>0.2266475939999</v>
      </c>
      <c r="P487" s="18">
        <v>0.2278655837453</v>
      </c>
      <c r="Q487" s="18">
        <v>0.22769225444649999</v>
      </c>
      <c r="R487" s="18">
        <v>0.22743622991859999</v>
      </c>
      <c r="S487" s="18">
        <v>0.22715828342639999</v>
      </c>
      <c r="T487" s="18">
        <v>0.22736699699080001</v>
      </c>
      <c r="U487" s="101"/>
      <c r="V487" s="101"/>
      <c r="W487" s="101"/>
      <c r="X487" s="101"/>
      <c r="Y487" s="18">
        <v>0.1372878880483</v>
      </c>
      <c r="Z487" s="18">
        <v>0.1380862590601</v>
      </c>
      <c r="AA487" s="18">
        <v>0.1402739337269</v>
      </c>
      <c r="AB487" s="18">
        <v>0.14226709556039999</v>
      </c>
      <c r="AC487" s="18">
        <v>0.14165523450609999</v>
      </c>
      <c r="AD487" s="18">
        <v>0.14051362015730001</v>
      </c>
      <c r="AE487" s="18">
        <v>0.14049239685959999</v>
      </c>
      <c r="AF487" s="18">
        <v>0.13970443661750001</v>
      </c>
      <c r="AG487" s="18">
        <v>0.14021811418819999</v>
      </c>
      <c r="AH487" s="18">
        <v>0.13999726347249999</v>
      </c>
      <c r="AI487" s="18">
        <v>0.1413666351265</v>
      </c>
      <c r="AJ487" s="18">
        <v>0.14184255914550001</v>
      </c>
      <c r="AK487" s="18">
        <v>0.14405576773189999</v>
      </c>
      <c r="AL487" s="18">
        <v>0.14529221657829999</v>
      </c>
      <c r="AM487" s="18">
        <v>0.14238053935510001</v>
      </c>
      <c r="AN487" s="18">
        <v>0.14289571423450001</v>
      </c>
      <c r="AO487" s="18">
        <v>0.14607063681919999</v>
      </c>
      <c r="AP487" s="18">
        <v>0.14693647472669999</v>
      </c>
      <c r="AQ487" s="18">
        <v>0.14579384318710001</v>
      </c>
      <c r="AR487" s="18">
        <v>0.148656035356</v>
      </c>
      <c r="AS487" s="18">
        <v>0.146969891248</v>
      </c>
      <c r="AT487" s="18">
        <v>0.14696977068930001</v>
      </c>
      <c r="AU487" s="18">
        <v>0.1477424516733</v>
      </c>
      <c r="AV487" s="18">
        <v>0.14819071524229999</v>
      </c>
      <c r="AW487" s="18">
        <v>0.15009508021490001</v>
      </c>
      <c r="AX487" s="18">
        <v>0.1482968542849</v>
      </c>
      <c r="AY487" s="18">
        <v>0.14738520404659999</v>
      </c>
      <c r="AZ487" s="18">
        <v>0.14907517909769999</v>
      </c>
      <c r="BA487" s="18">
        <v>0.1488374876411</v>
      </c>
      <c r="BB487" s="18">
        <v>0.14967091617549999</v>
      </c>
      <c r="BC487" s="18">
        <v>0.1513176728458</v>
      </c>
      <c r="BD487" s="18">
        <v>0.15174599441030001</v>
      </c>
      <c r="BE487" s="18">
        <v>0.1510096312551</v>
      </c>
      <c r="BF487" s="220">
        <v>0.15453025807340001</v>
      </c>
      <c r="BG487" s="220">
        <v>0.15342664458390001</v>
      </c>
      <c r="BH487" s="17"/>
      <c r="BI487" s="17"/>
      <c r="BJ487" s="17"/>
      <c r="BK487" s="17"/>
    </row>
    <row r="488" spans="1:63" ht="11.25" hidden="1" outlineLevel="1" x14ac:dyDescent="0.2">
      <c r="A488" s="16" t="s">
        <v>19</v>
      </c>
      <c r="C488" s="18">
        <v>0</v>
      </c>
      <c r="D488" s="18">
        <v>0</v>
      </c>
      <c r="E488" s="18">
        <v>0</v>
      </c>
      <c r="F488" s="18">
        <v>0.22432614718329999</v>
      </c>
      <c r="G488" s="18">
        <v>0.22336878557840001</v>
      </c>
      <c r="H488" s="18">
        <v>0.2222006612314</v>
      </c>
      <c r="I488" s="18">
        <v>0.22189220427039999</v>
      </c>
      <c r="J488" s="18">
        <v>0.221639609638</v>
      </c>
      <c r="K488" s="18">
        <v>0.22405126143250001</v>
      </c>
      <c r="L488" s="18">
        <v>0.22602246454559999</v>
      </c>
      <c r="M488" s="18">
        <v>0.22735265075219999</v>
      </c>
      <c r="N488" s="18">
        <v>0.22490587599680001</v>
      </c>
      <c r="O488" s="18">
        <v>0.225009773143</v>
      </c>
      <c r="P488" s="18">
        <v>0.2250824131119</v>
      </c>
      <c r="Q488" s="18">
        <v>0.22715135123749999</v>
      </c>
      <c r="R488" s="18">
        <v>0.22695691534679999</v>
      </c>
      <c r="S488" s="18">
        <v>0.22825929268600001</v>
      </c>
      <c r="T488" s="18">
        <v>0.22759729488069999</v>
      </c>
      <c r="U488" s="101"/>
      <c r="V488" s="101"/>
      <c r="W488" s="101"/>
      <c r="X488" s="101"/>
      <c r="Y488" s="18">
        <v>0.13446166156629999</v>
      </c>
      <c r="Z488" s="18">
        <v>0.1384525615437</v>
      </c>
      <c r="AA488" s="18">
        <v>0.13790400938780001</v>
      </c>
      <c r="AB488" s="18">
        <v>0.1398801612918</v>
      </c>
      <c r="AC488" s="18">
        <v>0.13942688731710001</v>
      </c>
      <c r="AD488" s="18">
        <v>0.1374673057943</v>
      </c>
      <c r="AE488" s="18">
        <v>0.1372591152672</v>
      </c>
      <c r="AF488" s="18">
        <v>0.137167038208</v>
      </c>
      <c r="AG488" s="18">
        <v>0.13885900686489999</v>
      </c>
      <c r="AH488" s="18">
        <v>0.137543336026</v>
      </c>
      <c r="AI488" s="18">
        <v>0.13513473374830001</v>
      </c>
      <c r="AJ488" s="18">
        <v>0.13789879480700001</v>
      </c>
      <c r="AK488" s="18">
        <v>0.13881095262439999</v>
      </c>
      <c r="AL488" s="18">
        <v>0.13800508724239999</v>
      </c>
      <c r="AM488" s="18">
        <v>0.14058017583060001</v>
      </c>
      <c r="AN488" s="18">
        <v>0.14345484250160001</v>
      </c>
      <c r="AO488" s="18">
        <v>0.14238162969849999</v>
      </c>
      <c r="AP488" s="18">
        <v>0.141117491481</v>
      </c>
      <c r="AQ488" s="18">
        <v>0.1395411116767</v>
      </c>
      <c r="AR488" s="18">
        <v>0.13735006758259999</v>
      </c>
      <c r="AS488" s="18">
        <v>0.1372039093046</v>
      </c>
      <c r="AT488" s="18">
        <v>0.13720551325819999</v>
      </c>
      <c r="AU488" s="18">
        <v>0.13863788689129999</v>
      </c>
      <c r="AV488" s="18">
        <v>0.13796594496209999</v>
      </c>
      <c r="AW488" s="18">
        <v>0.13821443006680001</v>
      </c>
      <c r="AX488" s="18">
        <v>0.1368434085852</v>
      </c>
      <c r="AY488" s="18">
        <v>0.14055663024430001</v>
      </c>
      <c r="AZ488" s="18">
        <v>0.14031341657220001</v>
      </c>
      <c r="BA488" s="18">
        <v>0.13866575135049999</v>
      </c>
      <c r="BB488" s="18">
        <v>0.1395201455208</v>
      </c>
      <c r="BC488" s="18">
        <v>0.13814931725519999</v>
      </c>
      <c r="BD488" s="18">
        <v>0.1422435231561</v>
      </c>
      <c r="BE488" s="18">
        <v>0.14785277499730001</v>
      </c>
      <c r="BF488" s="220">
        <v>0.14696511468609999</v>
      </c>
      <c r="BG488" s="220">
        <v>0.1479912727414</v>
      </c>
      <c r="BH488" s="17"/>
      <c r="BI488" s="17"/>
      <c r="BJ488" s="17"/>
      <c r="BK488" s="17"/>
    </row>
    <row r="489" spans="1:63" ht="11.25" hidden="1" outlineLevel="1" x14ac:dyDescent="0.2">
      <c r="A489" s="16" t="s">
        <v>20</v>
      </c>
      <c r="C489" s="18">
        <v>0</v>
      </c>
      <c r="D489" s="18">
        <v>0</v>
      </c>
      <c r="E489" s="18">
        <v>0</v>
      </c>
      <c r="F489" s="18">
        <v>0.2183970673715</v>
      </c>
      <c r="G489" s="18">
        <v>0.2155114412412</v>
      </c>
      <c r="H489" s="18">
        <v>0.221138267468</v>
      </c>
      <c r="I489" s="18">
        <v>0.22021568879879999</v>
      </c>
      <c r="J489" s="18">
        <v>0.21957220877319999</v>
      </c>
      <c r="K489" s="18">
        <v>0.22072906573529999</v>
      </c>
      <c r="L489" s="18">
        <v>0.21905109016070001</v>
      </c>
      <c r="M489" s="18">
        <v>0.21581313089429999</v>
      </c>
      <c r="N489" s="18">
        <v>0.2200398274167</v>
      </c>
      <c r="O489" s="18">
        <v>0.2211116160737</v>
      </c>
      <c r="P489" s="18">
        <v>0.22048034501280001</v>
      </c>
      <c r="Q489" s="18">
        <v>0.2205386828117</v>
      </c>
      <c r="R489" s="18">
        <v>0.22121054887569999</v>
      </c>
      <c r="S489" s="18">
        <v>0.21952752990409999</v>
      </c>
      <c r="T489" s="18">
        <v>0.22416317203300001</v>
      </c>
      <c r="U489" s="101"/>
      <c r="V489" s="101"/>
      <c r="W489" s="101"/>
      <c r="X489" s="101"/>
      <c r="Y489" s="18">
        <v>0.12931760487009999</v>
      </c>
      <c r="Z489" s="18">
        <v>0.13218881313850001</v>
      </c>
      <c r="AA489" s="18">
        <v>0.13722216922659999</v>
      </c>
      <c r="AB489" s="18">
        <v>0.1342616143166</v>
      </c>
      <c r="AC489" s="18">
        <v>0.13485031106619999</v>
      </c>
      <c r="AD489" s="18">
        <v>0.1355923359556</v>
      </c>
      <c r="AE489" s="18">
        <v>0.13358826166939999</v>
      </c>
      <c r="AF489" s="18">
        <v>0.1327227721442</v>
      </c>
      <c r="AG489" s="18">
        <v>0.13041663486790001</v>
      </c>
      <c r="AH489" s="18">
        <v>0.12929392363299999</v>
      </c>
      <c r="AI489" s="18">
        <v>0.12902755146979999</v>
      </c>
      <c r="AJ489" s="18">
        <v>0.1285452618256</v>
      </c>
      <c r="AK489" s="18">
        <v>0.12975283261439999</v>
      </c>
      <c r="AL489" s="18">
        <v>0.1311985609504</v>
      </c>
      <c r="AM489" s="18">
        <v>0.12988850082949999</v>
      </c>
      <c r="AN489" s="18">
        <v>0.12891373525470001</v>
      </c>
      <c r="AO489" s="18">
        <v>0.1294705086147</v>
      </c>
      <c r="AP489" s="18">
        <v>0.12700079658720001</v>
      </c>
      <c r="AQ489" s="18">
        <v>0.12722426853820001</v>
      </c>
      <c r="AR489" s="18">
        <v>0.1334341629453</v>
      </c>
      <c r="AS489" s="18">
        <v>0.13482255801330001</v>
      </c>
      <c r="AT489" s="18">
        <v>0.13436352457510001</v>
      </c>
      <c r="AU489" s="18">
        <v>0.13493313324110001</v>
      </c>
      <c r="AV489" s="18">
        <v>0.1334942096858</v>
      </c>
      <c r="AW489" s="18">
        <v>0.1354482296733</v>
      </c>
      <c r="AX489" s="18">
        <v>0.136882003005</v>
      </c>
      <c r="AY489" s="18">
        <v>0.13457129647650001</v>
      </c>
      <c r="AZ489" s="18">
        <v>0.13659623438179999</v>
      </c>
      <c r="BA489" s="18">
        <v>0.13550056778639999</v>
      </c>
      <c r="BB489" s="18">
        <v>0.13621677592680001</v>
      </c>
      <c r="BC489" s="18">
        <v>0.14003014413260001</v>
      </c>
      <c r="BD489" s="18">
        <v>0.14009613042489999</v>
      </c>
      <c r="BE489" s="18">
        <v>0.14104601718759999</v>
      </c>
      <c r="BF489" s="220">
        <v>0.14232540029470001</v>
      </c>
      <c r="BG489" s="220">
        <v>0.14206484514129999</v>
      </c>
      <c r="BH489" s="17"/>
      <c r="BI489" s="17"/>
      <c r="BJ489" s="17"/>
      <c r="BK489" s="17"/>
    </row>
    <row r="490" spans="1:63" ht="11.25" hidden="1" outlineLevel="1" x14ac:dyDescent="0.2">
      <c r="A490" s="16" t="s">
        <v>21</v>
      </c>
      <c r="C490" s="18">
        <v>0</v>
      </c>
      <c r="D490" s="18">
        <v>0</v>
      </c>
      <c r="E490" s="18">
        <v>0</v>
      </c>
      <c r="F490" s="18">
        <v>0.2211089547216</v>
      </c>
      <c r="G490" s="18">
        <v>0.2218758080047</v>
      </c>
      <c r="H490" s="18">
        <v>0.2191326695436</v>
      </c>
      <c r="I490" s="18">
        <v>0.2185449447435</v>
      </c>
      <c r="J490" s="18">
        <v>0.2230436167739</v>
      </c>
      <c r="K490" s="18">
        <v>0.22206069290409999</v>
      </c>
      <c r="L490" s="18">
        <v>0.2206011864604</v>
      </c>
      <c r="M490" s="18">
        <v>0.220518189887</v>
      </c>
      <c r="N490" s="18">
        <v>0.22396536535559999</v>
      </c>
      <c r="O490" s="18">
        <v>0.22210511082430001</v>
      </c>
      <c r="P490" s="18">
        <v>0.2220470947897</v>
      </c>
      <c r="Q490" s="18">
        <v>0.21691145431020001</v>
      </c>
      <c r="R490" s="18">
        <v>0.2191128291509</v>
      </c>
      <c r="S490" s="18">
        <v>0.2184706256284</v>
      </c>
      <c r="T490" s="18">
        <v>0.21258121568159999</v>
      </c>
      <c r="U490" s="101"/>
      <c r="V490" s="101"/>
      <c r="W490" s="101"/>
      <c r="X490" s="101"/>
      <c r="Y490" s="18">
        <v>0.1224994990553</v>
      </c>
      <c r="Z490" s="18">
        <v>0.13329011608579999</v>
      </c>
      <c r="AA490" s="18">
        <v>0.13180685019499999</v>
      </c>
      <c r="AB490" s="18">
        <v>0.13399392449899999</v>
      </c>
      <c r="AC490" s="18">
        <v>0.13251784558429999</v>
      </c>
      <c r="AD490" s="18">
        <v>0.1269943801574</v>
      </c>
      <c r="AE490" s="18">
        <v>0.12675574264809999</v>
      </c>
      <c r="AF490" s="18">
        <v>0.12787255042199999</v>
      </c>
      <c r="AG490" s="18">
        <v>0.12965705327079999</v>
      </c>
      <c r="AH490" s="18">
        <v>0.12952666616540001</v>
      </c>
      <c r="AI490" s="18">
        <v>0.12897971359230001</v>
      </c>
      <c r="AJ490" s="18">
        <v>0.12946703663049999</v>
      </c>
      <c r="AK490" s="18">
        <v>0.1305265341006</v>
      </c>
      <c r="AL490" s="18">
        <v>0.13271338114199999</v>
      </c>
      <c r="AM490" s="18">
        <v>0.13180218917530001</v>
      </c>
      <c r="AN490" s="18">
        <v>0.13315442307540001</v>
      </c>
      <c r="AO490" s="18">
        <v>0.1340667414468</v>
      </c>
      <c r="AP490" s="18">
        <v>0.13239808160200001</v>
      </c>
      <c r="AQ490" s="18">
        <v>0.12667611659549999</v>
      </c>
      <c r="AR490" s="18">
        <v>0.1286850699297</v>
      </c>
      <c r="AS490" s="18">
        <v>0.13315724972179999</v>
      </c>
      <c r="AT490" s="18">
        <v>0.1323073361621</v>
      </c>
      <c r="AU490" s="18">
        <v>0.13210012556360001</v>
      </c>
      <c r="AV490" s="18">
        <v>0.13083013991340001</v>
      </c>
      <c r="AW490" s="18">
        <v>0.1281115829094</v>
      </c>
      <c r="AX490" s="18">
        <v>0.12809590092100001</v>
      </c>
      <c r="AY490" s="18">
        <v>0.13004536814369999</v>
      </c>
      <c r="AZ490" s="18">
        <v>0.1306042558161</v>
      </c>
      <c r="BA490" s="18">
        <v>0.13237822625689999</v>
      </c>
      <c r="BB490" s="18">
        <v>0.13091055942070001</v>
      </c>
      <c r="BC490" s="18">
        <v>0.13096635973689999</v>
      </c>
      <c r="BD490" s="18">
        <v>0.13766664458960001</v>
      </c>
      <c r="BE490" s="18">
        <v>0.13921169386730001</v>
      </c>
      <c r="BF490" s="220">
        <v>0.14022806124260001</v>
      </c>
      <c r="BG490" s="220">
        <v>0.1396552863486</v>
      </c>
      <c r="BH490" s="17"/>
      <c r="BI490" s="17"/>
      <c r="BJ490" s="17"/>
      <c r="BK490" s="17"/>
    </row>
    <row r="491" spans="1:63" ht="11.25" hidden="1" outlineLevel="1" x14ac:dyDescent="0.2">
      <c r="A491" s="16" t="s">
        <v>22</v>
      </c>
      <c r="C491" s="18">
        <v>0</v>
      </c>
      <c r="D491" s="18">
        <v>0</v>
      </c>
      <c r="E491" s="18">
        <v>0</v>
      </c>
      <c r="F491" s="18">
        <v>0.21491019988980001</v>
      </c>
      <c r="G491" s="18">
        <v>0.22248254031469999</v>
      </c>
      <c r="H491" s="18">
        <v>0.2181662338117</v>
      </c>
      <c r="I491" s="18">
        <v>0.22108426230219999</v>
      </c>
      <c r="J491" s="18">
        <v>0.22252045418970001</v>
      </c>
      <c r="K491" s="18">
        <v>0.22028103111989999</v>
      </c>
      <c r="L491" s="18">
        <v>0.22038197902840001</v>
      </c>
      <c r="M491" s="18">
        <v>0.22525752620219999</v>
      </c>
      <c r="N491" s="18">
        <v>0.2204407559772</v>
      </c>
      <c r="O491" s="18">
        <v>0.2225459646613</v>
      </c>
      <c r="P491" s="18">
        <v>0.2199345158097</v>
      </c>
      <c r="Q491" s="18">
        <v>0.22786190539100001</v>
      </c>
      <c r="R491" s="18">
        <v>0.22471696114440001</v>
      </c>
      <c r="S491" s="18">
        <v>0.22513210358300001</v>
      </c>
      <c r="T491" s="18">
        <v>0.23082496711709999</v>
      </c>
      <c r="U491" s="101"/>
      <c r="V491" s="101"/>
      <c r="W491" s="101"/>
      <c r="X491" s="101"/>
      <c r="Y491" s="18">
        <v>0.12634343533719999</v>
      </c>
      <c r="Z491" s="18">
        <v>0.1299738750337</v>
      </c>
      <c r="AA491" s="18">
        <v>0.1312877861739</v>
      </c>
      <c r="AB491" s="18">
        <v>0.128090264452</v>
      </c>
      <c r="AC491" s="18">
        <v>0.12375975975509999</v>
      </c>
      <c r="AD491" s="18">
        <v>0.12653304764129999</v>
      </c>
      <c r="AE491" s="18">
        <v>0.1241583485831</v>
      </c>
      <c r="AF491" s="18">
        <v>0.1269457853688</v>
      </c>
      <c r="AG491" s="18">
        <v>0.12734323363229999</v>
      </c>
      <c r="AH491" s="18">
        <v>0.1244987091446</v>
      </c>
      <c r="AI491" s="18">
        <v>0.12906645752840001</v>
      </c>
      <c r="AJ491" s="18">
        <v>0.1312700663378</v>
      </c>
      <c r="AK491" s="18">
        <v>0.1297248471411</v>
      </c>
      <c r="AL491" s="18">
        <v>0.12828661401499999</v>
      </c>
      <c r="AM491" s="18">
        <v>0.1306568295245</v>
      </c>
      <c r="AN491" s="18">
        <v>0.1263261305225</v>
      </c>
      <c r="AO491" s="18">
        <v>0.127462367504</v>
      </c>
      <c r="AP491" s="18">
        <v>0.12608424802929999</v>
      </c>
      <c r="AQ491" s="18">
        <v>0.1270666857734</v>
      </c>
      <c r="AR491" s="18">
        <v>0.12624917770460001</v>
      </c>
      <c r="AS491" s="18">
        <v>0.12667372904470001</v>
      </c>
      <c r="AT491" s="18">
        <v>0.12660594884529999</v>
      </c>
      <c r="AU491" s="18">
        <v>0.1235336929518</v>
      </c>
      <c r="AV491" s="18">
        <v>0.12617524995980001</v>
      </c>
      <c r="AW491" s="18">
        <v>0.12583797457429999</v>
      </c>
      <c r="AX491" s="18">
        <v>0.12903052012980001</v>
      </c>
      <c r="AY491" s="18">
        <v>0.12973158589719999</v>
      </c>
      <c r="AZ491" s="18">
        <v>0.12796683066940001</v>
      </c>
      <c r="BA491" s="18">
        <v>0.13116955285590001</v>
      </c>
      <c r="BB491" s="18">
        <v>0.13114745544010001</v>
      </c>
      <c r="BC491" s="18">
        <v>0.134949435787</v>
      </c>
      <c r="BD491" s="18">
        <v>0.13128757791529999</v>
      </c>
      <c r="BE491" s="18">
        <v>0.14140963434459999</v>
      </c>
      <c r="BF491" s="220">
        <v>0.1391008128306</v>
      </c>
      <c r="BG491" s="220">
        <v>0.14307525206169999</v>
      </c>
      <c r="BH491" s="17"/>
      <c r="BI491" s="17"/>
      <c r="BJ491" s="17"/>
      <c r="BK491" s="17"/>
    </row>
    <row r="492" spans="1:63" ht="11.25" hidden="1" outlineLevel="1" x14ac:dyDescent="0.2">
      <c r="A492" s="16" t="s">
        <v>23</v>
      </c>
      <c r="C492" s="18">
        <v>0</v>
      </c>
      <c r="D492" s="18">
        <v>0</v>
      </c>
      <c r="E492" s="18">
        <v>0</v>
      </c>
      <c r="F492" s="18">
        <v>0.21635402868110001</v>
      </c>
      <c r="G492" s="18">
        <v>0.2214211468691</v>
      </c>
      <c r="H492" s="18">
        <v>0.21550354333749999</v>
      </c>
      <c r="I492" s="18">
        <v>0.22273948303759999</v>
      </c>
      <c r="J492" s="18">
        <v>0.22477669384499999</v>
      </c>
      <c r="K492" s="18">
        <v>0.21585757375680001</v>
      </c>
      <c r="L492" s="18">
        <v>0.21993261887019999</v>
      </c>
      <c r="M492" s="18">
        <v>0.22056007696589999</v>
      </c>
      <c r="N492" s="18">
        <v>0.23230879300480001</v>
      </c>
      <c r="O492" s="18">
        <v>0.22796318549489999</v>
      </c>
      <c r="P492" s="18">
        <v>0.22500912530930001</v>
      </c>
      <c r="Q492" s="18">
        <v>0.22431031983540001</v>
      </c>
      <c r="R492" s="18">
        <v>0.2257448109337</v>
      </c>
      <c r="S492" s="18">
        <v>0.22580944235629999</v>
      </c>
      <c r="T492" s="18">
        <v>0.2356064279491</v>
      </c>
      <c r="U492" s="101"/>
      <c r="V492" s="101"/>
      <c r="W492" s="101"/>
      <c r="X492" s="101"/>
      <c r="Y492" s="18">
        <v>0.11339715083220001</v>
      </c>
      <c r="Z492" s="18">
        <v>0.11750129861399999</v>
      </c>
      <c r="AA492" s="18">
        <v>0.1229621426906</v>
      </c>
      <c r="AB492" s="18">
        <v>0.1236180212056</v>
      </c>
      <c r="AC492" s="18">
        <v>0.1278295692542</v>
      </c>
      <c r="AD492" s="18">
        <v>0.1207880687889</v>
      </c>
      <c r="AE492" s="18">
        <v>0.12696852655300001</v>
      </c>
      <c r="AF492" s="18">
        <v>0.12510604741690001</v>
      </c>
      <c r="AG492" s="18">
        <v>0.12162783335540001</v>
      </c>
      <c r="AH492" s="18">
        <v>0.1246631754111</v>
      </c>
      <c r="AI492" s="18">
        <v>0.1182744865929</v>
      </c>
      <c r="AJ492" s="18">
        <v>0.12004880370940001</v>
      </c>
      <c r="AK492" s="18">
        <v>0.12052626312509999</v>
      </c>
      <c r="AL492" s="18">
        <v>0.1216036190723</v>
      </c>
      <c r="AM492" s="18">
        <v>0.12655843702319999</v>
      </c>
      <c r="AN492" s="18">
        <v>0.1324607225503</v>
      </c>
      <c r="AO492" s="18">
        <v>0.1229761924128</v>
      </c>
      <c r="AP492" s="18">
        <v>0.1252573433319</v>
      </c>
      <c r="AQ492" s="18">
        <v>0.12662051519840001</v>
      </c>
      <c r="AR492" s="18">
        <v>0.1270621875878</v>
      </c>
      <c r="AS492" s="18">
        <v>0.12754496658969999</v>
      </c>
      <c r="AT492" s="18">
        <v>0.1281012823497</v>
      </c>
      <c r="AU492" s="18">
        <v>0.1289883585479</v>
      </c>
      <c r="AV492" s="18">
        <v>0.1281674698395</v>
      </c>
      <c r="AW492" s="18">
        <v>0.13299344823959999</v>
      </c>
      <c r="AX492" s="18">
        <v>0.1270646237235</v>
      </c>
      <c r="AY492" s="18">
        <v>0.13295153499289999</v>
      </c>
      <c r="AZ492" s="18">
        <v>0.12678940128419999</v>
      </c>
      <c r="BA492" s="18">
        <v>0.12822657953389999</v>
      </c>
      <c r="BB492" s="18">
        <v>0.1307839882581</v>
      </c>
      <c r="BC492" s="18">
        <v>0.12926117737439999</v>
      </c>
      <c r="BD492" s="18">
        <v>0.12863313183790001</v>
      </c>
      <c r="BE492" s="18">
        <v>0.13045336904050001</v>
      </c>
      <c r="BF492" s="220">
        <v>0.13119134685370001</v>
      </c>
      <c r="BG492" s="220">
        <v>0.13353267781360001</v>
      </c>
      <c r="BH492" s="17"/>
      <c r="BI492" s="17"/>
      <c r="BJ492" s="17"/>
      <c r="BK492" s="17"/>
    </row>
    <row r="493" spans="1:63" ht="11.25" hidden="1" outlineLevel="1" x14ac:dyDescent="0.2">
      <c r="A493" s="16" t="s">
        <v>24</v>
      </c>
      <c r="C493" s="18">
        <v>0</v>
      </c>
      <c r="D493" s="18">
        <v>0</v>
      </c>
      <c r="E493" s="18">
        <v>0</v>
      </c>
      <c r="F493" s="18">
        <v>0.20178849606070001</v>
      </c>
      <c r="G493" s="18">
        <v>0.20124383050870001</v>
      </c>
      <c r="H493" s="18">
        <v>0.2348038069933</v>
      </c>
      <c r="I493" s="18">
        <v>0.23262373648580001</v>
      </c>
      <c r="J493" s="18">
        <v>0.2178768847823</v>
      </c>
      <c r="K493" s="18">
        <v>0.2192784411109</v>
      </c>
      <c r="L493" s="18">
        <v>0.2238590911261</v>
      </c>
      <c r="M493" s="18">
        <v>0.2247927346535</v>
      </c>
      <c r="N493" s="18">
        <v>0.2191717218018</v>
      </c>
      <c r="O493" s="18">
        <v>0.21504171990730001</v>
      </c>
      <c r="P493" s="18">
        <v>0.21298016823480001</v>
      </c>
      <c r="Q493" s="18">
        <v>0.22297213424080001</v>
      </c>
      <c r="R493" s="18">
        <v>0.22570202200369999</v>
      </c>
      <c r="S493" s="18">
        <v>0.22276896783069999</v>
      </c>
      <c r="T493" s="18">
        <v>0.22495926542620001</v>
      </c>
      <c r="U493" s="101"/>
      <c r="V493" s="101"/>
      <c r="W493" s="101"/>
      <c r="X493" s="101"/>
      <c r="Y493" s="18">
        <v>0.1214681811387</v>
      </c>
      <c r="Z493" s="18">
        <v>0.1189854315156</v>
      </c>
      <c r="AA493" s="18">
        <v>0.1175323790152</v>
      </c>
      <c r="AB493" s="18">
        <v>0.1214662421956</v>
      </c>
      <c r="AC493" s="18">
        <v>0.1126060709455</v>
      </c>
      <c r="AD493" s="18">
        <v>0.12829866534600001</v>
      </c>
      <c r="AE493" s="18">
        <v>0.12201728474860001</v>
      </c>
      <c r="AF493" s="18">
        <v>0.1215739397825</v>
      </c>
      <c r="AG493" s="18">
        <v>0.1187788840612</v>
      </c>
      <c r="AH493" s="18">
        <v>0.12684702830639999</v>
      </c>
      <c r="AI493" s="18">
        <v>0.13362991856379999</v>
      </c>
      <c r="AJ493" s="18">
        <v>0.123834412324</v>
      </c>
      <c r="AK493" s="18">
        <v>0.1231606822329</v>
      </c>
      <c r="AL493" s="18">
        <v>0.1256967291836</v>
      </c>
      <c r="AM493" s="18">
        <v>0.13126932871710001</v>
      </c>
      <c r="AN493" s="18">
        <v>0.1281976124252</v>
      </c>
      <c r="AO493" s="18">
        <v>0.1335482203966</v>
      </c>
      <c r="AP493" s="18">
        <v>0.1282091811795</v>
      </c>
      <c r="AQ493" s="18">
        <v>0.13057569313789999</v>
      </c>
      <c r="AR493" s="18">
        <v>0.12633043553170001</v>
      </c>
      <c r="AS493" s="18">
        <v>0.1266222346858</v>
      </c>
      <c r="AT493" s="18">
        <v>0.12875722248679999</v>
      </c>
      <c r="AU493" s="18">
        <v>0.12772915176729999</v>
      </c>
      <c r="AV493" s="18">
        <v>0.13011183121440001</v>
      </c>
      <c r="AW493" s="18">
        <v>0.12499587627689999</v>
      </c>
      <c r="AX493" s="18">
        <v>0.13120473757600001</v>
      </c>
      <c r="AY493" s="18">
        <v>0.1239289423811</v>
      </c>
      <c r="AZ493" s="18">
        <v>0.14054856586450001</v>
      </c>
      <c r="BA493" s="18">
        <v>0.1295438382303</v>
      </c>
      <c r="BB493" s="18">
        <v>0.1298851713078</v>
      </c>
      <c r="BC493" s="18">
        <v>0.1417354568392</v>
      </c>
      <c r="BD493" s="18">
        <v>0.14314276235750001</v>
      </c>
      <c r="BE493" s="18">
        <v>0.1380207264138</v>
      </c>
      <c r="BF493" s="220">
        <v>0.1396780909243</v>
      </c>
      <c r="BG493" s="220">
        <v>0.1282832592607</v>
      </c>
      <c r="BH493" s="17"/>
      <c r="BI493" s="17"/>
      <c r="BJ493" s="17"/>
      <c r="BK493" s="17"/>
    </row>
    <row r="494" spans="1:63" ht="11.25" hidden="1" outlineLevel="1" x14ac:dyDescent="0.2">
      <c r="A494" s="36" t="s">
        <v>795</v>
      </c>
      <c r="C494" s="18">
        <v>0</v>
      </c>
      <c r="D494" s="18">
        <v>0</v>
      </c>
      <c r="E494" s="18">
        <v>0</v>
      </c>
      <c r="F494" s="18">
        <v>0.21815802784880001</v>
      </c>
      <c r="G494" s="18">
        <v>0.21889784907150001</v>
      </c>
      <c r="H494" s="18">
        <v>0.24771626837729999</v>
      </c>
      <c r="I494" s="18">
        <v>0.20029834145100001</v>
      </c>
      <c r="J494" s="18">
        <v>0.21909187111260001</v>
      </c>
      <c r="K494" s="18">
        <v>0.19989999999999999</v>
      </c>
      <c r="L494" s="18">
        <v>0.20030336071820001</v>
      </c>
      <c r="M494" s="18">
        <v>0.19989999999999999</v>
      </c>
      <c r="N494" s="18">
        <v>0.21730186198840001</v>
      </c>
      <c r="O494" s="18">
        <v>0.2248923474199</v>
      </c>
      <c r="P494" s="18">
        <v>0.22380557329260001</v>
      </c>
      <c r="Q494" s="18">
        <v>0.1998911931215</v>
      </c>
      <c r="R494" s="18">
        <v>0.21016776630449999</v>
      </c>
      <c r="S494" s="18">
        <v>0.20826391864509999</v>
      </c>
      <c r="T494" s="18">
        <v>0.19899935270499999</v>
      </c>
      <c r="U494" s="101"/>
      <c r="V494" s="101"/>
      <c r="W494" s="101"/>
      <c r="X494" s="101"/>
      <c r="Y494" s="18">
        <v>9.6206959809240003E-2</v>
      </c>
      <c r="Z494" s="18">
        <v>0.10558529062200001</v>
      </c>
      <c r="AA494" s="18">
        <v>0.1065009967049</v>
      </c>
      <c r="AB494" s="18">
        <v>9.4466644146400006E-2</v>
      </c>
      <c r="AC494" s="18">
        <v>0.124847345545</v>
      </c>
      <c r="AD494" s="18">
        <v>0.1129591345046</v>
      </c>
      <c r="AE494" s="18">
        <v>0.10199222437039999</v>
      </c>
      <c r="AF494" s="18">
        <v>0.1034463051791</v>
      </c>
      <c r="AG494" s="18">
        <v>0.1068378784466</v>
      </c>
      <c r="AH494" s="18">
        <v>9.4039295205060006E-2</v>
      </c>
      <c r="AI494" s="18">
        <v>0.11353592380200001</v>
      </c>
      <c r="AJ494" s="18">
        <v>0.1347746573717</v>
      </c>
      <c r="AK494" s="18">
        <v>0.1372997949907</v>
      </c>
      <c r="AL494" s="18">
        <v>0.1147037765867</v>
      </c>
      <c r="AM494" s="18">
        <v>0.1078131515147</v>
      </c>
      <c r="AN494" s="18">
        <v>0.13990674413160001</v>
      </c>
      <c r="AO494" s="18">
        <v>0.14393130790879999</v>
      </c>
      <c r="AP494" s="18">
        <v>0.1286728320802</v>
      </c>
      <c r="AQ494" s="18">
        <v>0.1171866693855</v>
      </c>
      <c r="AR494" s="18">
        <v>0.1032687740595</v>
      </c>
      <c r="AS494" s="18">
        <v>0.113403193251</v>
      </c>
      <c r="AT494" s="18">
        <v>0.11415367096950001</v>
      </c>
      <c r="AU494" s="18">
        <v>0.1170418884216</v>
      </c>
      <c r="AV494" s="18">
        <v>0.1151628148245</v>
      </c>
      <c r="AW494" s="18">
        <v>0.127517688411</v>
      </c>
      <c r="AX494" s="18">
        <v>0.1346210378711</v>
      </c>
      <c r="AY494" s="18">
        <v>0.13877109614739999</v>
      </c>
      <c r="AZ494" s="18">
        <v>0.14701223699230001</v>
      </c>
      <c r="BA494" s="18">
        <v>0.13295431287519999</v>
      </c>
      <c r="BB494" s="18">
        <v>0.13144775650109999</v>
      </c>
      <c r="BC494" s="18">
        <v>0.13235135480999999</v>
      </c>
      <c r="BD494" s="18">
        <v>0.14685941786769999</v>
      </c>
      <c r="BE494" s="18">
        <v>0.1499428531774</v>
      </c>
      <c r="BF494" s="220">
        <v>0.13060417535089999</v>
      </c>
      <c r="BG494" s="220">
        <v>0.13179899672539999</v>
      </c>
      <c r="BH494" s="17"/>
      <c r="BI494" s="17"/>
      <c r="BJ494" s="17"/>
      <c r="BK494" s="17"/>
    </row>
    <row r="495" spans="1:63" ht="11.25" hidden="1" outlineLevel="1" x14ac:dyDescent="0.2"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220"/>
      <c r="BG495" s="220"/>
      <c r="BH495" s="17"/>
      <c r="BI495" s="17"/>
      <c r="BJ495" s="17"/>
      <c r="BK495" s="17"/>
    </row>
    <row r="496" spans="1:63" ht="12.75" hidden="1" outlineLevel="1" x14ac:dyDescent="0.2">
      <c r="A496" s="49" t="s">
        <v>205</v>
      </c>
      <c r="B496" s="50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220"/>
      <c r="BG496" s="220"/>
      <c r="BH496" s="17"/>
      <c r="BI496" s="17"/>
      <c r="BJ496" s="17"/>
      <c r="BK496" s="17"/>
    </row>
    <row r="497" spans="1:63" ht="11.25" hidden="1" outlineLevel="1" x14ac:dyDescent="0.2">
      <c r="A497" s="16" t="s">
        <v>206</v>
      </c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220"/>
      <c r="BG497" s="220"/>
      <c r="BH497" s="17"/>
      <c r="BI497" s="17"/>
      <c r="BJ497" s="17"/>
      <c r="BK497" s="17"/>
    </row>
    <row r="498" spans="1:63" ht="11.25" hidden="1" outlineLevel="1" x14ac:dyDescent="0.2">
      <c r="A498" s="16" t="s">
        <v>207</v>
      </c>
      <c r="C498" s="18">
        <v>1.0682470360289999E-3</v>
      </c>
      <c r="D498" s="18">
        <v>1.7410666597299999E-3</v>
      </c>
      <c r="E498" s="18">
        <v>2.1564275374779999E-3</v>
      </c>
      <c r="F498" s="18">
        <v>1.1142324174989999E-3</v>
      </c>
      <c r="G498" s="18">
        <v>1.6359991364249999E-3</v>
      </c>
      <c r="H498" s="18">
        <v>1.5088596779179999E-3</v>
      </c>
      <c r="I498" s="18">
        <v>1.05357608887E-3</v>
      </c>
      <c r="J498" s="18">
        <v>4.84914620212E-4</v>
      </c>
      <c r="K498" s="18">
        <v>1.5137396354100001E-3</v>
      </c>
      <c r="L498" s="18">
        <v>3.6927845907540001E-3</v>
      </c>
      <c r="M498" s="18">
        <v>5.9096371854400003E-4</v>
      </c>
      <c r="N498" s="18">
        <v>0</v>
      </c>
      <c r="O498" s="18">
        <v>9.2657331618800002E-4</v>
      </c>
      <c r="P498" s="18">
        <v>1.1788549709400001E-3</v>
      </c>
      <c r="Q498" s="18">
        <v>2.4616718727230001E-3</v>
      </c>
      <c r="R498" s="18">
        <v>2.9748143105999998E-5</v>
      </c>
      <c r="S498" s="18">
        <v>3.72609771794E-4</v>
      </c>
      <c r="T498" s="18">
        <v>0</v>
      </c>
      <c r="U498" s="101"/>
      <c r="V498" s="101"/>
      <c r="W498" s="101"/>
      <c r="X498" s="101"/>
      <c r="Y498" s="18">
        <v>1.184129448644E-2</v>
      </c>
      <c r="Z498" s="18">
        <v>3.3890540444590001E-3</v>
      </c>
      <c r="AA498" s="18">
        <v>2.0557002294159998E-3</v>
      </c>
      <c r="AB498" s="18">
        <v>5.7010561018429997E-3</v>
      </c>
      <c r="AC498" s="18">
        <v>7.0197484400000003E-7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>
        <v>0</v>
      </c>
      <c r="BC498" s="18">
        <v>0</v>
      </c>
      <c r="BD498" s="18">
        <v>0</v>
      </c>
      <c r="BE498" s="18">
        <v>0</v>
      </c>
      <c r="BF498" s="220">
        <v>0</v>
      </c>
      <c r="BG498" s="220">
        <v>0</v>
      </c>
      <c r="BH498" s="17"/>
      <c r="BI498" s="17"/>
      <c r="BJ498" s="17"/>
      <c r="BK498" s="17"/>
    </row>
    <row r="499" spans="1:63" ht="11.25" hidden="1" outlineLevel="1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01"/>
      <c r="V499" s="101"/>
      <c r="W499" s="101"/>
      <c r="X499" s="101"/>
      <c r="Y499" s="18">
        <v>0.14679380242279999</v>
      </c>
      <c r="Z499" s="18">
        <v>6.5690216899930001E-2</v>
      </c>
      <c r="AA499" s="18">
        <v>7.6632596497610006E-2</v>
      </c>
      <c r="AB499" s="18">
        <v>5.294468752341E-2</v>
      </c>
      <c r="AC499" s="18">
        <v>4.5782281955340003E-2</v>
      </c>
      <c r="AD499" s="18">
        <v>3.9703055464009998E-2</v>
      </c>
      <c r="AE499" s="18">
        <v>4.6861597118379998E-2</v>
      </c>
      <c r="AF499" s="18">
        <v>4.7629794848030003E-2</v>
      </c>
      <c r="AG499" s="18">
        <v>6.7442579585399995E-2</v>
      </c>
      <c r="AH499" s="18">
        <v>1.5903599705799999E-4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0</v>
      </c>
      <c r="BB499" s="18">
        <v>0</v>
      </c>
      <c r="BC499" s="18">
        <v>0</v>
      </c>
      <c r="BD499" s="18">
        <v>0</v>
      </c>
      <c r="BE499" s="18">
        <v>0</v>
      </c>
      <c r="BF499" s="220">
        <v>0</v>
      </c>
      <c r="BG499" s="220">
        <v>0</v>
      </c>
      <c r="BH499" s="17"/>
      <c r="BI499" s="17"/>
      <c r="BJ499" s="17"/>
      <c r="BK499" s="17"/>
    </row>
    <row r="500" spans="1:63" ht="11.25" hidden="1" outlineLevel="1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01"/>
      <c r="V500" s="101"/>
      <c r="W500" s="101"/>
      <c r="X500" s="101"/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18">
        <v>0</v>
      </c>
      <c r="AY500" s="18">
        <v>0</v>
      </c>
      <c r="AZ500" s="18">
        <v>0</v>
      </c>
      <c r="BA500" s="18">
        <v>0</v>
      </c>
      <c r="BB500" s="18">
        <v>0</v>
      </c>
      <c r="BC500" s="18">
        <v>0</v>
      </c>
      <c r="BD500" s="18">
        <v>0</v>
      </c>
      <c r="BE500" s="18">
        <v>0</v>
      </c>
      <c r="BF500" s="220">
        <v>0</v>
      </c>
      <c r="BG500" s="220">
        <v>0</v>
      </c>
      <c r="BH500" s="17"/>
      <c r="BI500" s="17"/>
      <c r="BJ500" s="17"/>
      <c r="BK500" s="17"/>
    </row>
    <row r="501" spans="1:63" ht="11.25" hidden="1" outlineLevel="1" x14ac:dyDescent="0.2">
      <c r="A501" s="16" t="s">
        <v>13</v>
      </c>
      <c r="C501" s="18">
        <v>7.0833477267719996E-3</v>
      </c>
      <c r="D501" s="18">
        <v>7.2888638241100003E-3</v>
      </c>
      <c r="E501" s="18">
        <v>7.5320100671159998E-3</v>
      </c>
      <c r="F501" s="18">
        <v>7.6852326320969999E-3</v>
      </c>
      <c r="G501" s="18">
        <v>8.0578423211060003E-3</v>
      </c>
      <c r="H501" s="18">
        <v>5.7363135638120004E-3</v>
      </c>
      <c r="I501" s="18">
        <v>4.5008949078549996E-3</v>
      </c>
      <c r="J501" s="18">
        <v>4.5586706475029999E-3</v>
      </c>
      <c r="K501" s="18">
        <v>4.6730288068949997E-3</v>
      </c>
      <c r="L501" s="18">
        <v>4.8469148546050004E-3</v>
      </c>
      <c r="M501" s="18">
        <v>4.3552162223180002E-3</v>
      </c>
      <c r="N501" s="18">
        <v>5.5673612246290001E-3</v>
      </c>
      <c r="O501" s="18">
        <v>5.1988207695109999E-3</v>
      </c>
      <c r="P501" s="18">
        <v>6.6308277383859996E-3</v>
      </c>
      <c r="Q501" s="18">
        <v>5.1335384379160003E-3</v>
      </c>
      <c r="R501" s="18">
        <v>4.6163541596449999E-3</v>
      </c>
      <c r="S501" s="18">
        <v>3.8939288921829998E-3</v>
      </c>
      <c r="T501" s="18">
        <v>3.1394870777040002E-3</v>
      </c>
      <c r="U501" s="101"/>
      <c r="V501" s="101"/>
      <c r="W501" s="101"/>
      <c r="X501" s="101"/>
      <c r="Y501" s="18">
        <v>6.2398533874839998E-2</v>
      </c>
      <c r="Z501" s="18">
        <v>6.1854582433850003E-2</v>
      </c>
      <c r="AA501" s="18">
        <v>7.1552572723409993E-2</v>
      </c>
      <c r="AB501" s="18">
        <v>5.0708242392239998E-2</v>
      </c>
      <c r="AC501" s="18">
        <v>3.237226124341E-2</v>
      </c>
      <c r="AD501" s="18">
        <v>1.152730693642E-2</v>
      </c>
      <c r="AE501" s="18">
        <v>2.106452583935E-2</v>
      </c>
      <c r="AF501" s="18">
        <v>1.2698731621919999E-2</v>
      </c>
      <c r="AG501" s="18">
        <v>8.5997341344149995E-3</v>
      </c>
      <c r="AH501" s="18">
        <v>1.2460775613959999E-2</v>
      </c>
      <c r="AI501" s="18">
        <v>1.3777518309269999E-2</v>
      </c>
      <c r="AJ501" s="18">
        <v>1.319093911238E-2</v>
      </c>
      <c r="AK501" s="18">
        <v>1.277398141764E-3</v>
      </c>
      <c r="AL501" s="18">
        <v>4.8263884877530003E-3</v>
      </c>
      <c r="AM501" s="18">
        <v>0</v>
      </c>
      <c r="AN501" s="18">
        <v>0</v>
      </c>
      <c r="AO501" s="18">
        <v>2.8207486583640001E-3</v>
      </c>
      <c r="AP501" s="18">
        <v>2.1731905611429999E-3</v>
      </c>
      <c r="AQ501" s="18">
        <v>3.5678736483909998E-3</v>
      </c>
      <c r="AR501" s="18">
        <v>1.7265659759090001E-3</v>
      </c>
      <c r="AS501" s="18">
        <v>1.606954286404E-3</v>
      </c>
      <c r="AT501" s="18">
        <v>1.5619988142210001E-3</v>
      </c>
      <c r="AU501" s="18">
        <v>1.4419342950540001E-3</v>
      </c>
      <c r="AV501" s="18">
        <v>1.2388737162480001E-3</v>
      </c>
      <c r="AW501" s="18">
        <v>1.3011115423049999E-3</v>
      </c>
      <c r="AX501" s="18">
        <v>1.215803403178E-3</v>
      </c>
      <c r="AY501" s="18">
        <v>1.10067908609E-3</v>
      </c>
      <c r="AZ501" s="18">
        <v>1.0637123470010001E-3</v>
      </c>
      <c r="BA501" s="18">
        <v>9.5897329983500004E-4</v>
      </c>
      <c r="BB501" s="18">
        <v>9.7907211142199998E-4</v>
      </c>
      <c r="BC501" s="18">
        <v>0</v>
      </c>
      <c r="BD501" s="18">
        <v>0</v>
      </c>
      <c r="BE501" s="18">
        <v>0</v>
      </c>
      <c r="BF501" s="220">
        <v>0</v>
      </c>
      <c r="BG501" s="220">
        <v>0</v>
      </c>
      <c r="BH501" s="17"/>
      <c r="BI501" s="17"/>
      <c r="BJ501" s="17"/>
      <c r="BK501" s="17"/>
    </row>
    <row r="502" spans="1:63" ht="11.25" hidden="1" outlineLevel="1" x14ac:dyDescent="0.2">
      <c r="A502" s="16" t="s">
        <v>14</v>
      </c>
      <c r="C502" s="18">
        <v>2.317496765656E-3</v>
      </c>
      <c r="D502" s="18">
        <v>3.1467965852740002E-3</v>
      </c>
      <c r="E502" s="18">
        <v>9.1537283583339995E-3</v>
      </c>
      <c r="F502" s="18">
        <v>7.8839936032599998E-3</v>
      </c>
      <c r="G502" s="18">
        <v>6.7663539266489998E-3</v>
      </c>
      <c r="H502" s="18">
        <v>4.0798439000389996E-3</v>
      </c>
      <c r="I502" s="18">
        <v>6.216132592976E-3</v>
      </c>
      <c r="J502" s="18">
        <v>4.7001892085609996E-3</v>
      </c>
      <c r="K502" s="18">
        <v>2.9965925376870001E-3</v>
      </c>
      <c r="L502" s="18">
        <v>2.3879595954929998E-3</v>
      </c>
      <c r="M502" s="18">
        <v>2.7667312530350002E-3</v>
      </c>
      <c r="N502" s="18">
        <v>3.822657483664E-3</v>
      </c>
      <c r="O502" s="18">
        <v>4.4852941373319999E-3</v>
      </c>
      <c r="P502" s="18">
        <v>2.6759404671450001E-3</v>
      </c>
      <c r="Q502" s="18">
        <v>2.282878877888E-3</v>
      </c>
      <c r="R502" s="18">
        <v>2.8758751993869999E-3</v>
      </c>
      <c r="S502" s="18">
        <v>2.3547266091029999E-3</v>
      </c>
      <c r="T502" s="18">
        <v>1.3696755828E-3</v>
      </c>
      <c r="U502" s="101"/>
      <c r="V502" s="101"/>
      <c r="W502" s="101"/>
      <c r="X502" s="101"/>
      <c r="Y502" s="18">
        <v>6.3511158897509995E-2</v>
      </c>
      <c r="Z502" s="18">
        <v>4.2469267229480002E-2</v>
      </c>
      <c r="AA502" s="18">
        <v>1.614664181587E-2</v>
      </c>
      <c r="AB502" s="18">
        <v>2.1899334883919999E-2</v>
      </c>
      <c r="AC502" s="18">
        <v>3.5537121522660003E-2</v>
      </c>
      <c r="AD502" s="18">
        <v>2.2987376783990002E-2</v>
      </c>
      <c r="AE502" s="18">
        <v>2.3387865961229999E-2</v>
      </c>
      <c r="AF502" s="18">
        <v>1.6275248692530001E-2</v>
      </c>
      <c r="AG502" s="18">
        <v>1.624289031962E-2</v>
      </c>
      <c r="AH502" s="18">
        <v>2.0754926752780001E-2</v>
      </c>
      <c r="AI502" s="18">
        <v>1.532238604268E-2</v>
      </c>
      <c r="AJ502" s="18">
        <v>6.4566951421350001E-3</v>
      </c>
      <c r="AK502" s="18">
        <v>4.5467827059869998E-3</v>
      </c>
      <c r="AL502" s="18">
        <v>3.940664161092E-3</v>
      </c>
      <c r="AM502" s="18">
        <v>0</v>
      </c>
      <c r="AN502" s="18">
        <v>6.348571471622E-3</v>
      </c>
      <c r="AO502" s="18">
        <v>0</v>
      </c>
      <c r="AP502" s="18">
        <v>2.914690557604E-3</v>
      </c>
      <c r="AQ502" s="18">
        <v>0</v>
      </c>
      <c r="AR502" s="18">
        <v>1.938294066856E-3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7.7207766436160003E-3</v>
      </c>
      <c r="BB502" s="18">
        <v>0</v>
      </c>
      <c r="BC502" s="18">
        <v>1.4808952708289999E-3</v>
      </c>
      <c r="BD502" s="18">
        <v>0</v>
      </c>
      <c r="BE502" s="18">
        <v>0</v>
      </c>
      <c r="BF502" s="220">
        <v>0</v>
      </c>
      <c r="BG502" s="220">
        <v>0</v>
      </c>
      <c r="BH502" s="17"/>
      <c r="BI502" s="17"/>
      <c r="BJ502" s="17"/>
      <c r="BK502" s="17"/>
    </row>
    <row r="503" spans="1:63" ht="11.25" hidden="1" outlineLevel="1" x14ac:dyDescent="0.2">
      <c r="A503" s="16" t="s">
        <v>15</v>
      </c>
      <c r="C503" s="18">
        <v>4.9738397232909999E-3</v>
      </c>
      <c r="D503" s="18">
        <v>4.6898251111990004E-3</v>
      </c>
      <c r="E503" s="18">
        <v>2.1797045519350001E-3</v>
      </c>
      <c r="F503" s="18">
        <v>2.78919766701E-3</v>
      </c>
      <c r="G503" s="18">
        <v>2.7659107110919998E-3</v>
      </c>
      <c r="H503" s="18">
        <v>4.8876331939489998E-3</v>
      </c>
      <c r="I503" s="18">
        <v>3.8548320984379998E-3</v>
      </c>
      <c r="J503" s="18">
        <v>3.6629056705350001E-3</v>
      </c>
      <c r="K503" s="18">
        <v>6.3777979994439999E-3</v>
      </c>
      <c r="L503" s="18">
        <v>4.7511363844420004E-3</v>
      </c>
      <c r="M503" s="18">
        <v>2.8818412695910001E-3</v>
      </c>
      <c r="N503" s="18">
        <v>3.6179986470249999E-3</v>
      </c>
      <c r="O503" s="18">
        <v>2.5846311290680002E-3</v>
      </c>
      <c r="P503" s="18">
        <v>2.3854661008929998E-3</v>
      </c>
      <c r="Q503" s="18">
        <v>2.428821690488E-3</v>
      </c>
      <c r="R503" s="18">
        <v>3.774737904292E-3</v>
      </c>
      <c r="S503" s="18">
        <v>2.3572635570419998E-3</v>
      </c>
      <c r="T503" s="18">
        <v>2.460025081523E-3</v>
      </c>
      <c r="U503" s="101"/>
      <c r="V503" s="101"/>
      <c r="W503" s="101"/>
      <c r="X503" s="101"/>
      <c r="Y503" s="18">
        <v>3.9127220743640001E-2</v>
      </c>
      <c r="Z503" s="18">
        <v>4.6901807984880001E-2</v>
      </c>
      <c r="AA503" s="18">
        <v>4.012394595721E-2</v>
      </c>
      <c r="AB503" s="18">
        <v>1.6614106431009999E-2</v>
      </c>
      <c r="AC503" s="18">
        <v>7.73284233101E-3</v>
      </c>
      <c r="AD503" s="18">
        <v>7.75520123454E-3</v>
      </c>
      <c r="AE503" s="18">
        <v>2.250467503993E-3</v>
      </c>
      <c r="AF503" s="18">
        <v>1.3374195718140001E-3</v>
      </c>
      <c r="AG503" s="18">
        <v>1.080724970991E-2</v>
      </c>
      <c r="AH503" s="18">
        <v>7.1627606730989999E-3</v>
      </c>
      <c r="AI503" s="18">
        <v>1.097293243669E-2</v>
      </c>
      <c r="AJ503" s="18">
        <v>5.4746522336120004E-3</v>
      </c>
      <c r="AK503" s="18">
        <v>2.4964774399169999E-3</v>
      </c>
      <c r="AL503" s="18">
        <v>6.1810011787999999E-5</v>
      </c>
      <c r="AM503" s="18">
        <v>5.5166098689579997E-3</v>
      </c>
      <c r="AN503" s="18">
        <v>5.022503102908E-3</v>
      </c>
      <c r="AO503" s="18">
        <v>3.3224825779649999E-3</v>
      </c>
      <c r="AP503" s="18">
        <v>0</v>
      </c>
      <c r="AQ503" s="18">
        <v>0</v>
      </c>
      <c r="AR503" s="18">
        <v>1.0265121443889999E-3</v>
      </c>
      <c r="AS503" s="18">
        <v>6.1365594201529998E-3</v>
      </c>
      <c r="AT503" s="18">
        <v>6.8292539428369999E-3</v>
      </c>
      <c r="AU503" s="18">
        <v>7.0189867649180001E-3</v>
      </c>
      <c r="AV503" s="18">
        <v>0</v>
      </c>
      <c r="AW503" s="18">
        <v>0</v>
      </c>
      <c r="AX503" s="18">
        <v>0</v>
      </c>
      <c r="AY503" s="18">
        <v>3.1979052864460002E-3</v>
      </c>
      <c r="AZ503" s="18">
        <v>0</v>
      </c>
      <c r="BA503" s="18">
        <v>2.0931586506900001E-4</v>
      </c>
      <c r="BB503" s="18">
        <v>2.7203948169460001E-3</v>
      </c>
      <c r="BC503" s="18">
        <v>0</v>
      </c>
      <c r="BD503" s="18">
        <v>2.7450236657020001E-3</v>
      </c>
      <c r="BE503" s="18">
        <v>2.3015482188360002E-3</v>
      </c>
      <c r="BF503" s="220">
        <v>4.02760157592E-4</v>
      </c>
      <c r="BG503" s="220">
        <v>3.6077604261600002E-4</v>
      </c>
      <c r="BH503" s="17"/>
      <c r="BI503" s="17"/>
      <c r="BJ503" s="17"/>
      <c r="BK503" s="17"/>
    </row>
    <row r="504" spans="1:63" ht="11.25" hidden="1" outlineLevel="1" x14ac:dyDescent="0.2">
      <c r="A504" s="16" t="s">
        <v>16</v>
      </c>
      <c r="C504" s="18">
        <v>5.6924477598490003E-3</v>
      </c>
      <c r="D504" s="18">
        <v>4.6491004506470004E-3</v>
      </c>
      <c r="E504" s="18">
        <v>5.3585067422079998E-3</v>
      </c>
      <c r="F504" s="18">
        <v>4.0372978718359997E-3</v>
      </c>
      <c r="G504" s="18">
        <v>4.003904233747E-3</v>
      </c>
      <c r="H504" s="18">
        <v>3.504305693708E-3</v>
      </c>
      <c r="I504" s="18">
        <v>3.617508925574E-3</v>
      </c>
      <c r="J504" s="18">
        <v>3.6227953747010001E-3</v>
      </c>
      <c r="K504" s="18">
        <v>2.4326967541729999E-3</v>
      </c>
      <c r="L504" s="18">
        <v>3.4504728721629998E-3</v>
      </c>
      <c r="M504" s="18">
        <v>2.8589387679820001E-3</v>
      </c>
      <c r="N504" s="18">
        <v>2.255086141195E-3</v>
      </c>
      <c r="O504" s="18">
        <v>2.1804818012760002E-3</v>
      </c>
      <c r="P504" s="18">
        <v>3.0133109139379999E-3</v>
      </c>
      <c r="Q504" s="18">
        <v>3.35369768772E-3</v>
      </c>
      <c r="R504" s="18">
        <v>2.8489880354860002E-3</v>
      </c>
      <c r="S504" s="18">
        <v>2.3153185624919998E-3</v>
      </c>
      <c r="T504" s="18">
        <v>2.1933311896689999E-3</v>
      </c>
      <c r="U504" s="101"/>
      <c r="V504" s="101"/>
      <c r="W504" s="101"/>
      <c r="X504" s="101"/>
      <c r="Y504" s="18">
        <v>3.4216282716839998E-2</v>
      </c>
      <c r="Z504" s="18">
        <v>3.6635143778690003E-2</v>
      </c>
      <c r="AA504" s="18">
        <v>2.7473793249149999E-2</v>
      </c>
      <c r="AB504" s="18">
        <v>2.5079102070830001E-2</v>
      </c>
      <c r="AC504" s="18">
        <v>4.0787468174010001E-2</v>
      </c>
      <c r="AD504" s="18">
        <v>1.9773512937419999E-2</v>
      </c>
      <c r="AE504" s="18">
        <v>2.0649732528530002E-2</v>
      </c>
      <c r="AF504" s="18">
        <v>1.1648353316890001E-2</v>
      </c>
      <c r="AG504" s="18">
        <v>1.0116542808500001E-2</v>
      </c>
      <c r="AH504" s="18">
        <v>9.253876366463E-3</v>
      </c>
      <c r="AI504" s="18">
        <v>1.396647302362E-2</v>
      </c>
      <c r="AJ504" s="18">
        <v>8.1476297718280008E-3</v>
      </c>
      <c r="AK504" s="18">
        <v>5.8573736366430004E-3</v>
      </c>
      <c r="AL504" s="18">
        <v>4.056477399779E-3</v>
      </c>
      <c r="AM504" s="18">
        <v>1.9958588939929999E-3</v>
      </c>
      <c r="AN504" s="18">
        <v>1.650246125327E-3</v>
      </c>
      <c r="AO504" s="18">
        <v>1.1401483878250001E-3</v>
      </c>
      <c r="AP504" s="18">
        <v>2.4335176404349998E-3</v>
      </c>
      <c r="AQ504" s="18">
        <v>3.0036103558749999E-3</v>
      </c>
      <c r="AR504" s="18">
        <v>7.5068705510199999E-4</v>
      </c>
      <c r="AS504" s="18">
        <v>1.680756183163E-3</v>
      </c>
      <c r="AT504" s="18">
        <v>1.167244137601E-3</v>
      </c>
      <c r="AU504" s="18">
        <v>8.8149504648200004E-4</v>
      </c>
      <c r="AV504" s="18">
        <v>1.843879741513E-3</v>
      </c>
      <c r="AW504" s="18">
        <v>2.3077360593139998E-3</v>
      </c>
      <c r="AX504" s="18">
        <v>2.0813854591049999E-3</v>
      </c>
      <c r="AY504" s="18">
        <v>6.9147867201900005E-4</v>
      </c>
      <c r="AZ504" s="18">
        <v>2.1085936537060001E-3</v>
      </c>
      <c r="BA504" s="18">
        <v>7.9747858206999996E-4</v>
      </c>
      <c r="BB504" s="18">
        <v>7.72010421758E-4</v>
      </c>
      <c r="BC504" s="18">
        <v>1.16685480621E-3</v>
      </c>
      <c r="BD504" s="18">
        <v>7.8308749145400002E-4</v>
      </c>
      <c r="BE504" s="18">
        <v>5.9939262969199996E-4</v>
      </c>
      <c r="BF504" s="220">
        <v>5.7994419354449999E-3</v>
      </c>
      <c r="BG504" s="220">
        <v>4.3967997143680004E-3</v>
      </c>
      <c r="BH504" s="17"/>
      <c r="BI504" s="17"/>
      <c r="BJ504" s="17"/>
      <c r="BK504" s="17"/>
    </row>
    <row r="505" spans="1:63" ht="11.25" hidden="1" outlineLevel="1" x14ac:dyDescent="0.2">
      <c r="A505" s="16" t="s">
        <v>17</v>
      </c>
      <c r="C505" s="18">
        <v>4.8324803464810002E-3</v>
      </c>
      <c r="D505" s="18">
        <v>5.8519416227600001E-3</v>
      </c>
      <c r="E505" s="18">
        <v>4.1016749273809997E-3</v>
      </c>
      <c r="F505" s="18">
        <v>4.0362021217070004E-3</v>
      </c>
      <c r="G505" s="18">
        <v>4.0367357130340004E-3</v>
      </c>
      <c r="H505" s="18">
        <v>6.1716664788850004E-3</v>
      </c>
      <c r="I505" s="18">
        <v>6.0630560632330003E-3</v>
      </c>
      <c r="J505" s="18">
        <v>5.8847986600189996E-3</v>
      </c>
      <c r="K505" s="18">
        <v>5.1363199573290002E-3</v>
      </c>
      <c r="L505" s="18">
        <v>4.5722346424050004E-3</v>
      </c>
      <c r="M505" s="18">
        <v>4.426675755781E-3</v>
      </c>
      <c r="N505" s="18">
        <v>3.2523210893280001E-3</v>
      </c>
      <c r="O505" s="18">
        <v>3.4870132736429999E-3</v>
      </c>
      <c r="P505" s="18">
        <v>3.6200978580260001E-3</v>
      </c>
      <c r="Q505" s="18">
        <v>2.9183431691590001E-3</v>
      </c>
      <c r="R505" s="18">
        <v>2.8870343513219998E-3</v>
      </c>
      <c r="S505" s="18">
        <v>3.2226105510839999E-3</v>
      </c>
      <c r="T505" s="18">
        <v>2.885341184551E-3</v>
      </c>
      <c r="U505" s="101"/>
      <c r="V505" s="101"/>
      <c r="W505" s="101"/>
      <c r="X505" s="101"/>
      <c r="Y505" s="18">
        <v>3.2398789214980003E-2</v>
      </c>
      <c r="Z505" s="18">
        <v>3.050060803547E-2</v>
      </c>
      <c r="AA505" s="18">
        <v>3.0861234452270001E-2</v>
      </c>
      <c r="AB505" s="18">
        <v>2.281513421429E-2</v>
      </c>
      <c r="AC505" s="18">
        <v>2.0289802668170001E-2</v>
      </c>
      <c r="AD505" s="18">
        <v>1.2990295783339999E-2</v>
      </c>
      <c r="AE505" s="18">
        <v>1.552007651516E-2</v>
      </c>
      <c r="AF505" s="18">
        <v>1.1180722310519999E-2</v>
      </c>
      <c r="AG505" s="18">
        <v>6.5618528444500003E-3</v>
      </c>
      <c r="AH505" s="18">
        <v>3.431439655719E-3</v>
      </c>
      <c r="AI505" s="18">
        <v>4.9265763847470001E-3</v>
      </c>
      <c r="AJ505" s="18">
        <v>3.7704674970640002E-3</v>
      </c>
      <c r="AK505" s="18">
        <v>2.7940131778450002E-3</v>
      </c>
      <c r="AL505" s="18">
        <v>2.9653646151509999E-3</v>
      </c>
      <c r="AM505" s="18">
        <v>2.586835517929E-3</v>
      </c>
      <c r="AN505" s="18">
        <v>1.6033843324060001E-3</v>
      </c>
      <c r="AO505" s="18">
        <v>3.0809679184510001E-3</v>
      </c>
      <c r="AP505" s="18">
        <v>1.1344626192719999E-3</v>
      </c>
      <c r="AQ505" s="18">
        <v>1.6897949965260001E-3</v>
      </c>
      <c r="AR505" s="18">
        <v>1.523891048845E-3</v>
      </c>
      <c r="AS505" s="18">
        <v>1.725331913607E-3</v>
      </c>
      <c r="AT505" s="18">
        <v>1.448359710265E-3</v>
      </c>
      <c r="AU505" s="18">
        <v>1.4202383413030001E-3</v>
      </c>
      <c r="AV505" s="18">
        <v>1.352014955768E-3</v>
      </c>
      <c r="AW505" s="18">
        <v>9.0006073840499996E-4</v>
      </c>
      <c r="AX505" s="18">
        <v>5.4212177879799995E-4</v>
      </c>
      <c r="AY505" s="18">
        <v>1.2742815992440001E-3</v>
      </c>
      <c r="AZ505" s="18">
        <v>8.4731075262100002E-4</v>
      </c>
      <c r="BA505" s="18">
        <v>1.659759031874E-3</v>
      </c>
      <c r="BB505" s="18">
        <v>1.6737601196480001E-3</v>
      </c>
      <c r="BC505" s="18">
        <v>2.2877381480819999E-3</v>
      </c>
      <c r="BD505" s="18">
        <v>9.0952183624399999E-4</v>
      </c>
      <c r="BE505" s="18">
        <v>1.7614019094229999E-3</v>
      </c>
      <c r="BF505" s="220">
        <v>1.4411131058110001E-3</v>
      </c>
      <c r="BG505" s="220">
        <v>1.9294581561920001E-3</v>
      </c>
      <c r="BH505" s="17"/>
      <c r="BI505" s="17"/>
      <c r="BJ505" s="17"/>
      <c r="BK505" s="17"/>
    </row>
    <row r="506" spans="1:63" ht="11.25" hidden="1" outlineLevel="1" x14ac:dyDescent="0.2">
      <c r="A506" s="16" t="s">
        <v>18</v>
      </c>
      <c r="C506" s="18">
        <v>6.0905934483600002E-3</v>
      </c>
      <c r="D506" s="18">
        <v>4.6654170074060001E-3</v>
      </c>
      <c r="E506" s="18">
        <v>4.5635123154940003E-3</v>
      </c>
      <c r="F506" s="18">
        <v>4.8193065734599997E-3</v>
      </c>
      <c r="G506" s="18">
        <v>3.9795548072729999E-3</v>
      </c>
      <c r="H506" s="18">
        <v>4.2684726848279996E-3</v>
      </c>
      <c r="I506" s="18">
        <v>4.244988007404E-3</v>
      </c>
      <c r="J506" s="18">
        <v>3.9715701882779997E-3</v>
      </c>
      <c r="K506" s="18">
        <v>4.0664438798990003E-3</v>
      </c>
      <c r="L506" s="18">
        <v>4.1551451438000004E-3</v>
      </c>
      <c r="M506" s="18">
        <v>4.0610054889519999E-3</v>
      </c>
      <c r="N506" s="18">
        <v>4.0686902872649998E-3</v>
      </c>
      <c r="O506" s="18">
        <v>3.7150037364209998E-3</v>
      </c>
      <c r="P506" s="18">
        <v>3.382084718092E-3</v>
      </c>
      <c r="Q506" s="18">
        <v>3.60194979579E-3</v>
      </c>
      <c r="R506" s="18">
        <v>3.3454086317500002E-3</v>
      </c>
      <c r="S506" s="18">
        <v>3.2253871364379999E-3</v>
      </c>
      <c r="T506" s="18">
        <v>2.9458894294609999E-3</v>
      </c>
      <c r="U506" s="101"/>
      <c r="V506" s="101"/>
      <c r="W506" s="101"/>
      <c r="X506" s="101"/>
      <c r="Y506" s="18">
        <v>3.9980788390749998E-2</v>
      </c>
      <c r="Z506" s="18">
        <v>4.0698466482160002E-2</v>
      </c>
      <c r="AA506" s="18">
        <v>2.9967457895230001E-2</v>
      </c>
      <c r="AB506" s="18">
        <v>2.1443971482719999E-2</v>
      </c>
      <c r="AC506" s="18">
        <v>1.9714420886050001E-2</v>
      </c>
      <c r="AD506" s="18">
        <v>1.007564848062E-2</v>
      </c>
      <c r="AE506" s="18">
        <v>1.002727433269E-2</v>
      </c>
      <c r="AF506" s="18">
        <v>5.3298566164279998E-3</v>
      </c>
      <c r="AG506" s="18">
        <v>3.5094995104969998E-3</v>
      </c>
      <c r="AH506" s="18">
        <v>3.6046097571839999E-3</v>
      </c>
      <c r="AI506" s="18">
        <v>4.7976949267450001E-3</v>
      </c>
      <c r="AJ506" s="18">
        <v>2.5377363990459999E-3</v>
      </c>
      <c r="AK506" s="18">
        <v>1.833527544459E-3</v>
      </c>
      <c r="AL506" s="18">
        <v>3.496672844653E-3</v>
      </c>
      <c r="AM506" s="18">
        <v>1.419979025495E-3</v>
      </c>
      <c r="AN506" s="18">
        <v>2.794913698085E-3</v>
      </c>
      <c r="AO506" s="18">
        <v>2.049557111828E-3</v>
      </c>
      <c r="AP506" s="18">
        <v>2.5520413600590001E-3</v>
      </c>
      <c r="AQ506" s="18">
        <v>3.6336418520229999E-3</v>
      </c>
      <c r="AR506" s="18">
        <v>2.08923004832E-3</v>
      </c>
      <c r="AS506" s="18">
        <v>1.8222191063759999E-3</v>
      </c>
      <c r="AT506" s="18">
        <v>2.0126886248509998E-3</v>
      </c>
      <c r="AU506" s="18">
        <v>1.996088837348E-3</v>
      </c>
      <c r="AV506" s="18">
        <v>2.3556131042960001E-3</v>
      </c>
      <c r="AW506" s="18">
        <v>3.3256641173819998E-3</v>
      </c>
      <c r="AX506" s="18">
        <v>3.275764827176E-3</v>
      </c>
      <c r="AY506" s="18">
        <v>2.7630818023169999E-3</v>
      </c>
      <c r="AZ506" s="18">
        <v>3.1925511184420002E-3</v>
      </c>
      <c r="BA506" s="18">
        <v>1.9597034603359999E-3</v>
      </c>
      <c r="BB506" s="18">
        <v>1.9980279148100002E-3</v>
      </c>
      <c r="BC506" s="18">
        <v>1.305617491729E-3</v>
      </c>
      <c r="BD506" s="18">
        <v>1.755107339451E-3</v>
      </c>
      <c r="BE506" s="18">
        <v>2.3294763640389999E-3</v>
      </c>
      <c r="BF506" s="220">
        <v>1.2629153873959999E-3</v>
      </c>
      <c r="BG506" s="220">
        <v>1.529139607245E-3</v>
      </c>
      <c r="BH506" s="17"/>
      <c r="BI506" s="17"/>
      <c r="BJ506" s="17"/>
      <c r="BK506" s="17"/>
    </row>
    <row r="507" spans="1:63" ht="11.25" hidden="1" outlineLevel="1" x14ac:dyDescent="0.2">
      <c r="A507" s="16" t="s">
        <v>19</v>
      </c>
      <c r="C507" s="18">
        <v>5.5027204945599997E-3</v>
      </c>
      <c r="D507" s="18">
        <v>5.5079548225880001E-3</v>
      </c>
      <c r="E507" s="18">
        <v>4.4826429745989998E-3</v>
      </c>
      <c r="F507" s="18">
        <v>4.1673156922800002E-3</v>
      </c>
      <c r="G507" s="18">
        <v>4.6782480711500003E-3</v>
      </c>
      <c r="H507" s="18">
        <v>4.0856775702400004E-3</v>
      </c>
      <c r="I507" s="18">
        <v>4.7498490181459999E-3</v>
      </c>
      <c r="J507" s="18">
        <v>4.5964358910990004E-3</v>
      </c>
      <c r="K507" s="18">
        <v>5.1466605889930002E-3</v>
      </c>
      <c r="L507" s="18">
        <v>4.759012976809E-3</v>
      </c>
      <c r="M507" s="18">
        <v>4.1391949464379997E-3</v>
      </c>
      <c r="N507" s="18">
        <v>4.281781567853E-3</v>
      </c>
      <c r="O507" s="18">
        <v>4.0426756425039996E-3</v>
      </c>
      <c r="P507" s="18">
        <v>3.82837378078E-3</v>
      </c>
      <c r="Q507" s="18">
        <v>3.211257122607E-3</v>
      </c>
      <c r="R507" s="18">
        <v>3.2297800176620001E-3</v>
      </c>
      <c r="S507" s="18">
        <v>2.7281133756849999E-3</v>
      </c>
      <c r="T507" s="18">
        <v>2.4799363255739999E-3</v>
      </c>
      <c r="U507" s="101"/>
      <c r="V507" s="101"/>
      <c r="W507" s="101"/>
      <c r="X507" s="101"/>
      <c r="Y507" s="18">
        <v>2.7150632161199999E-2</v>
      </c>
      <c r="Z507" s="18">
        <v>3.5974427438479999E-2</v>
      </c>
      <c r="AA507" s="18">
        <v>1.8010850534069998E-2</v>
      </c>
      <c r="AB507" s="18">
        <v>1.1271339900520001E-2</v>
      </c>
      <c r="AC507" s="18">
        <v>1.9952644587469998E-2</v>
      </c>
      <c r="AD507" s="18">
        <v>5.7065982127030004E-3</v>
      </c>
      <c r="AE507" s="18">
        <v>7.5756002634730004E-3</v>
      </c>
      <c r="AF507" s="18">
        <v>3.6912457520560001E-3</v>
      </c>
      <c r="AG507" s="18">
        <v>3.5851711521359998E-3</v>
      </c>
      <c r="AH507" s="18">
        <v>2.6696575461289999E-3</v>
      </c>
      <c r="AI507" s="18">
        <v>3.7767704617699999E-3</v>
      </c>
      <c r="AJ507" s="18">
        <v>1.6079649145089999E-3</v>
      </c>
      <c r="AK507" s="18">
        <v>1.946751457803E-3</v>
      </c>
      <c r="AL507" s="18">
        <v>8.8364656542100004E-4</v>
      </c>
      <c r="AM507" s="18">
        <v>2.4794543652439998E-3</v>
      </c>
      <c r="AN507" s="18">
        <v>6.5535301928399997E-4</v>
      </c>
      <c r="AO507" s="18">
        <v>7.02097706598E-4</v>
      </c>
      <c r="AP507" s="18">
        <v>1.000450921892E-3</v>
      </c>
      <c r="AQ507" s="18">
        <v>1.4409345714229999E-3</v>
      </c>
      <c r="AR507" s="18">
        <v>8.0676259476700001E-4</v>
      </c>
      <c r="AS507" s="18">
        <v>8.5363726500899996E-4</v>
      </c>
      <c r="AT507" s="18">
        <v>4.0647340260599999E-4</v>
      </c>
      <c r="AU507" s="18">
        <v>9.7569216774299995E-4</v>
      </c>
      <c r="AV507" s="18">
        <v>1.343934530414E-3</v>
      </c>
      <c r="AW507" s="18">
        <v>1.006645261008E-3</v>
      </c>
      <c r="AX507" s="18">
        <v>1.1389906250149999E-3</v>
      </c>
      <c r="AY507" s="18">
        <v>7.79082292314E-4</v>
      </c>
      <c r="AZ507" s="18">
        <v>5.9904848207600002E-4</v>
      </c>
      <c r="BA507" s="18">
        <v>1.6793732187200001E-3</v>
      </c>
      <c r="BB507" s="18">
        <v>1.387562642663E-3</v>
      </c>
      <c r="BC507" s="18">
        <v>1.500797391594E-3</v>
      </c>
      <c r="BD507" s="18">
        <v>1.49258230807E-3</v>
      </c>
      <c r="BE507" s="18">
        <v>1.6775350893039999E-3</v>
      </c>
      <c r="BF507" s="220">
        <v>1.5504622218929999E-3</v>
      </c>
      <c r="BG507" s="220">
        <v>1.0891514511360001E-3</v>
      </c>
      <c r="BH507" s="17"/>
      <c r="BI507" s="17"/>
      <c r="BJ507" s="17"/>
      <c r="BK507" s="17"/>
    </row>
    <row r="508" spans="1:63" ht="11.25" hidden="1" outlineLevel="1" x14ac:dyDescent="0.2">
      <c r="A508" s="16" t="s">
        <v>20</v>
      </c>
      <c r="C508" s="18">
        <v>4.0623432981369998E-3</v>
      </c>
      <c r="D508" s="18">
        <v>3.8566617670449999E-3</v>
      </c>
      <c r="E508" s="18">
        <v>4.7498729708580004E-3</v>
      </c>
      <c r="F508" s="18">
        <v>4.4885690828560003E-3</v>
      </c>
      <c r="G508" s="18">
        <v>4.3853281369709996E-3</v>
      </c>
      <c r="H508" s="18">
        <v>4.3019464723949999E-3</v>
      </c>
      <c r="I508" s="18">
        <v>4.0222060321059997E-3</v>
      </c>
      <c r="J508" s="18">
        <v>4.4788248816129998E-3</v>
      </c>
      <c r="K508" s="18">
        <v>3.6560168109380001E-3</v>
      </c>
      <c r="L508" s="18">
        <v>3.177040021703E-3</v>
      </c>
      <c r="M508" s="18">
        <v>3.6438342318479999E-3</v>
      </c>
      <c r="N508" s="18">
        <v>3.6962287060530001E-3</v>
      </c>
      <c r="O508" s="18">
        <v>3.3370162425549999E-3</v>
      </c>
      <c r="P508" s="18">
        <v>3.4931458538959999E-3</v>
      </c>
      <c r="Q508" s="18">
        <v>3.8012191818469999E-3</v>
      </c>
      <c r="R508" s="18">
        <v>3.9150124782169997E-3</v>
      </c>
      <c r="S508" s="18">
        <v>3.8757109171079999E-3</v>
      </c>
      <c r="T508" s="18">
        <v>3.197022435186E-3</v>
      </c>
      <c r="U508" s="101"/>
      <c r="V508" s="101"/>
      <c r="W508" s="101"/>
      <c r="X508" s="101"/>
      <c r="Y508" s="18">
        <v>3.1430252354400001E-2</v>
      </c>
      <c r="Z508" s="18">
        <v>2.2454313156690001E-2</v>
      </c>
      <c r="AA508" s="18">
        <v>2.0067088202899999E-2</v>
      </c>
      <c r="AB508" s="18">
        <v>1.403124047709E-2</v>
      </c>
      <c r="AC508" s="18">
        <v>8.7014599171040003E-3</v>
      </c>
      <c r="AD508" s="18">
        <v>6.6293356913839996E-3</v>
      </c>
      <c r="AE508" s="18">
        <v>5.6976553545830004E-3</v>
      </c>
      <c r="AF508" s="18">
        <v>1.680723442509E-3</v>
      </c>
      <c r="AG508" s="18">
        <v>2.780390000551E-3</v>
      </c>
      <c r="AH508" s="18">
        <v>1.276023190214E-3</v>
      </c>
      <c r="AI508" s="18">
        <v>1.4278852979489999E-3</v>
      </c>
      <c r="AJ508" s="18">
        <v>1.1540190647219999E-3</v>
      </c>
      <c r="AK508" s="18">
        <v>1.3108318110349999E-3</v>
      </c>
      <c r="AL508" s="18">
        <v>1.216019122485E-3</v>
      </c>
      <c r="AM508" s="18">
        <v>8.7429551352399999E-4</v>
      </c>
      <c r="AN508" s="18">
        <v>9.0640283316800003E-4</v>
      </c>
      <c r="AO508" s="18">
        <v>7.1750779238200001E-4</v>
      </c>
      <c r="AP508" s="18">
        <v>4.56060379184E-4</v>
      </c>
      <c r="AQ508" s="18">
        <v>1.0074076065700001E-3</v>
      </c>
      <c r="AR508" s="18">
        <v>5.6015509911000005E-4</v>
      </c>
      <c r="AS508" s="18">
        <v>3.1742919115500002E-4</v>
      </c>
      <c r="AT508" s="18">
        <v>6.3642149803000002E-4</v>
      </c>
      <c r="AU508" s="18">
        <v>3.9328754673100002E-4</v>
      </c>
      <c r="AV508" s="18">
        <v>7.9131024005099995E-4</v>
      </c>
      <c r="AW508" s="18">
        <v>3.8938834199800002E-4</v>
      </c>
      <c r="AX508" s="18">
        <v>2.2801089934100001E-4</v>
      </c>
      <c r="AY508" s="18">
        <v>2.9371424114399999E-4</v>
      </c>
      <c r="AZ508" s="18">
        <v>5.6177928096999997E-4</v>
      </c>
      <c r="BA508" s="18">
        <v>2.4070394213000001E-4</v>
      </c>
      <c r="BB508" s="18">
        <v>1.5799984797100001E-4</v>
      </c>
      <c r="BC508" s="18">
        <v>7.2228564837600005E-4</v>
      </c>
      <c r="BD508" s="18">
        <v>5.9396460593799996E-4</v>
      </c>
      <c r="BE508" s="18">
        <v>3.9561530727400001E-4</v>
      </c>
      <c r="BF508" s="220">
        <v>9.4877760103399995E-4</v>
      </c>
      <c r="BG508" s="220">
        <v>8.4803523713800001E-4</v>
      </c>
      <c r="BH508" s="17"/>
      <c r="BI508" s="17"/>
      <c r="BJ508" s="17"/>
      <c r="BK508" s="17"/>
    </row>
    <row r="509" spans="1:63" ht="11.25" hidden="1" outlineLevel="1" x14ac:dyDescent="0.2">
      <c r="A509" s="16" t="s">
        <v>21</v>
      </c>
      <c r="C509" s="18">
        <v>2.8561224386999999E-3</v>
      </c>
      <c r="D509" s="18">
        <v>3.3818355018690001E-3</v>
      </c>
      <c r="E509" s="18">
        <v>4.3118209364400003E-3</v>
      </c>
      <c r="F509" s="18">
        <v>4.707927845148E-3</v>
      </c>
      <c r="G509" s="18">
        <v>4.5261387190800003E-3</v>
      </c>
      <c r="H509" s="18">
        <v>3.7371599486700001E-3</v>
      </c>
      <c r="I509" s="18">
        <v>4.1462925765869997E-3</v>
      </c>
      <c r="J509" s="18">
        <v>3.5414682872370001E-3</v>
      </c>
      <c r="K509" s="18">
        <v>3.216176886469E-3</v>
      </c>
      <c r="L509" s="18">
        <v>3.2843325260159999E-3</v>
      </c>
      <c r="M509" s="18">
        <v>4.5949408938960002E-3</v>
      </c>
      <c r="N509" s="18">
        <v>3.4232662254170001E-3</v>
      </c>
      <c r="O509" s="18">
        <v>3.0635400839310002E-3</v>
      </c>
      <c r="P509" s="18">
        <v>3.0724743141100001E-3</v>
      </c>
      <c r="Q509" s="18">
        <v>2.342966199347E-3</v>
      </c>
      <c r="R509" s="18">
        <v>2.4951062534919999E-3</v>
      </c>
      <c r="S509" s="18">
        <v>2.6707664531980002E-3</v>
      </c>
      <c r="T509" s="18">
        <v>2.24924228779E-3</v>
      </c>
      <c r="U509" s="101"/>
      <c r="V509" s="101"/>
      <c r="W509" s="101"/>
      <c r="X509" s="101"/>
      <c r="Y509" s="18">
        <v>3.2391712081380003E-2</v>
      </c>
      <c r="Z509" s="18">
        <v>2.3084297573530001E-2</v>
      </c>
      <c r="AA509" s="18">
        <v>1.4276042674710001E-2</v>
      </c>
      <c r="AB509" s="18">
        <v>1.0891684424339999E-2</v>
      </c>
      <c r="AC509" s="18">
        <v>1.239825487349E-2</v>
      </c>
      <c r="AD509" s="18">
        <v>4.7629209433660002E-3</v>
      </c>
      <c r="AE509" s="18">
        <v>9.0617530466670006E-3</v>
      </c>
      <c r="AF509" s="18">
        <v>5.0331829117349998E-3</v>
      </c>
      <c r="AG509" s="18">
        <v>2.5257981767680001E-3</v>
      </c>
      <c r="AH509" s="18">
        <v>1.7074864919249999E-3</v>
      </c>
      <c r="AI509" s="18">
        <v>6.3915640586899997E-4</v>
      </c>
      <c r="AJ509" s="18">
        <v>5.31548437703E-4</v>
      </c>
      <c r="AK509" s="18">
        <v>4.6782048447900003E-4</v>
      </c>
      <c r="AL509" s="18">
        <v>5.4544878755499997E-4</v>
      </c>
      <c r="AM509" s="18">
        <v>2.2677435397900001E-4</v>
      </c>
      <c r="AN509" s="18">
        <v>4.7253788330800002E-4</v>
      </c>
      <c r="AO509" s="18">
        <v>4.3143736101199998E-4</v>
      </c>
      <c r="AP509" s="18">
        <v>3.8043349369899998E-4</v>
      </c>
      <c r="AQ509" s="18">
        <v>7.2621671718299996E-4</v>
      </c>
      <c r="AR509" s="18">
        <v>9.5681091537799996E-4</v>
      </c>
      <c r="AS509" s="18">
        <v>7.45878327504E-4</v>
      </c>
      <c r="AT509" s="18">
        <v>9.4500237070099997E-4</v>
      </c>
      <c r="AU509" s="18">
        <v>8.5256799628100001E-4</v>
      </c>
      <c r="AV509" s="18">
        <v>5.2095139123600005E-4</v>
      </c>
      <c r="AW509" s="18">
        <v>6.3864392353200005E-4</v>
      </c>
      <c r="AX509" s="18">
        <v>6.3826436092400004E-4</v>
      </c>
      <c r="AY509" s="18">
        <v>7.1905917063800001E-4</v>
      </c>
      <c r="AZ509" s="18">
        <v>4.7956108723500002E-4</v>
      </c>
      <c r="BA509" s="18">
        <v>6.6329904254199999E-4</v>
      </c>
      <c r="BB509" s="18">
        <v>6.7847186017900001E-4</v>
      </c>
      <c r="BC509" s="18">
        <v>3.3902805672999999E-4</v>
      </c>
      <c r="BD509" s="18">
        <v>6.3542709121700003E-4</v>
      </c>
      <c r="BE509" s="18">
        <v>7.3808682481200005E-4</v>
      </c>
      <c r="BF509" s="220">
        <v>2.0655265267200001E-4</v>
      </c>
      <c r="BG509" s="220">
        <v>1.92122990912E-4</v>
      </c>
      <c r="BH509" s="17"/>
      <c r="BI509" s="17"/>
      <c r="BJ509" s="17"/>
      <c r="BK509" s="17"/>
    </row>
    <row r="510" spans="1:63" ht="11.25" hidden="1" outlineLevel="1" x14ac:dyDescent="0.2">
      <c r="A510" s="16" t="s">
        <v>22</v>
      </c>
      <c r="C510" s="18">
        <v>3.7240699471169998E-3</v>
      </c>
      <c r="D510" s="18">
        <v>2.956987302299E-3</v>
      </c>
      <c r="E510" s="18">
        <v>2.3998458870950002E-3</v>
      </c>
      <c r="F510" s="18">
        <v>2.656802543144E-3</v>
      </c>
      <c r="G510" s="18">
        <v>3.2445673116790002E-3</v>
      </c>
      <c r="H510" s="18">
        <v>4.1372360716699997E-3</v>
      </c>
      <c r="I510" s="18">
        <v>3.672131282705E-3</v>
      </c>
      <c r="J510" s="18">
        <v>2.9466363548989998E-3</v>
      </c>
      <c r="K510" s="18">
        <v>2.9792397526530001E-3</v>
      </c>
      <c r="L510" s="18">
        <v>2.9835069553270002E-3</v>
      </c>
      <c r="M510" s="18">
        <v>2.9797807549760001E-3</v>
      </c>
      <c r="N510" s="18">
        <v>2.6456519238570002E-3</v>
      </c>
      <c r="O510" s="18">
        <v>2.7605155353850001E-3</v>
      </c>
      <c r="P510" s="18">
        <v>2.8919142630479998E-3</v>
      </c>
      <c r="Q510" s="18">
        <v>2.6227629066769998E-3</v>
      </c>
      <c r="R510" s="18">
        <v>2.989234067846E-3</v>
      </c>
      <c r="S510" s="18">
        <v>2.528968236251E-3</v>
      </c>
      <c r="T510" s="18">
        <v>2.4150481420849999E-3</v>
      </c>
      <c r="U510" s="101"/>
      <c r="V510" s="101"/>
      <c r="W510" s="101"/>
      <c r="X510" s="101"/>
      <c r="Y510" s="18">
        <v>2.2231645086039999E-2</v>
      </c>
      <c r="Z510" s="18">
        <v>2.8428570007500001E-2</v>
      </c>
      <c r="AA510" s="18">
        <v>1.841486101693E-2</v>
      </c>
      <c r="AB510" s="18">
        <v>1.146066456599E-2</v>
      </c>
      <c r="AC510" s="18">
        <v>7.4672230053380003E-3</v>
      </c>
      <c r="AD510" s="18">
        <v>3.7223086045590002E-3</v>
      </c>
      <c r="AE510" s="18">
        <v>2.6067137746450001E-3</v>
      </c>
      <c r="AF510" s="18">
        <v>1.4555154820569999E-3</v>
      </c>
      <c r="AG510" s="18">
        <v>1.9685733181670001E-3</v>
      </c>
      <c r="AH510" s="18">
        <v>9.90848235286E-4</v>
      </c>
      <c r="AI510" s="18">
        <v>5.4126019595219996E-3</v>
      </c>
      <c r="AJ510" s="18">
        <v>8.0793513126000002E-4</v>
      </c>
      <c r="AK510" s="18">
        <v>4.97032012472E-4</v>
      </c>
      <c r="AL510" s="18">
        <v>3.5975983715299999E-4</v>
      </c>
      <c r="AM510" s="18">
        <v>3.6513396807200002E-4</v>
      </c>
      <c r="AN510" s="18">
        <v>2.8989969215199998E-4</v>
      </c>
      <c r="AO510" s="18">
        <v>2.5886481566400003E-4</v>
      </c>
      <c r="AP510" s="18">
        <v>1.3419356119500001E-4</v>
      </c>
      <c r="AQ510" s="18">
        <v>1.25427085026E-4</v>
      </c>
      <c r="AR510" s="18">
        <v>6.3932002704999999E-5</v>
      </c>
      <c r="AS510" s="18">
        <v>9.4375469443000004E-4</v>
      </c>
      <c r="AT510" s="18">
        <v>3.2429989053900003E-4</v>
      </c>
      <c r="AU510" s="18">
        <v>1.1402788210400001E-3</v>
      </c>
      <c r="AV510" s="18">
        <v>8.1965593229199997E-4</v>
      </c>
      <c r="AW510" s="18">
        <v>5.41262414156E-4</v>
      </c>
      <c r="AX510" s="18">
        <v>5.8612974159399998E-4</v>
      </c>
      <c r="AY510" s="18">
        <v>8.7152689710800005E-4</v>
      </c>
      <c r="AZ510" s="18">
        <v>6.6006588435799996E-4</v>
      </c>
      <c r="BA510" s="18">
        <v>6.54300449413E-4</v>
      </c>
      <c r="BB510" s="18">
        <v>4.4373672076900001E-4</v>
      </c>
      <c r="BC510" s="18">
        <v>5.5707087102300004E-4</v>
      </c>
      <c r="BD510" s="18">
        <v>3.4499039605199999E-4</v>
      </c>
      <c r="BE510" s="18">
        <v>3.8466338857599998E-4</v>
      </c>
      <c r="BF510" s="220">
        <v>3.4637298512000002E-4</v>
      </c>
      <c r="BG510" s="220">
        <v>4.2976556563000001E-4</v>
      </c>
      <c r="BH510" s="17"/>
      <c r="BI510" s="17"/>
      <c r="BJ510" s="17"/>
      <c r="BK510" s="17"/>
    </row>
    <row r="511" spans="1:63" ht="11.25" hidden="1" outlineLevel="1" x14ac:dyDescent="0.2">
      <c r="A511" s="16" t="s">
        <v>23</v>
      </c>
      <c r="C511" s="18">
        <v>2.5488054404399999E-3</v>
      </c>
      <c r="D511" s="18">
        <v>3.8401633399059998E-3</v>
      </c>
      <c r="E511" s="18">
        <v>2.7752315381300002E-3</v>
      </c>
      <c r="F511" s="18">
        <v>2.4395957253600001E-3</v>
      </c>
      <c r="G511" s="18">
        <v>2.7037971170340001E-3</v>
      </c>
      <c r="H511" s="18">
        <v>2.261354877827E-3</v>
      </c>
      <c r="I511" s="18">
        <v>2.1699834514519998E-3</v>
      </c>
      <c r="J511" s="18">
        <v>1.9177271595080001E-3</v>
      </c>
      <c r="K511" s="18">
        <v>2.0148454805660001E-3</v>
      </c>
      <c r="L511" s="18">
        <v>2.7104151194709998E-3</v>
      </c>
      <c r="M511" s="18">
        <v>2.3834481641959999E-3</v>
      </c>
      <c r="N511" s="18">
        <v>2.0021983682810001E-3</v>
      </c>
      <c r="O511" s="18">
        <v>2.3225143281389998E-3</v>
      </c>
      <c r="P511" s="18">
        <v>1.9841825044060002E-3</v>
      </c>
      <c r="Q511" s="18">
        <v>2.6686005396209999E-3</v>
      </c>
      <c r="R511" s="18">
        <v>1.9791343977820001E-3</v>
      </c>
      <c r="S511" s="18">
        <v>1.941461342651E-3</v>
      </c>
      <c r="T511" s="18">
        <v>1.4559970106219999E-3</v>
      </c>
      <c r="U511" s="101"/>
      <c r="V511" s="101"/>
      <c r="W511" s="101"/>
      <c r="X511" s="101"/>
      <c r="Y511" s="18">
        <v>1.331084780625E-2</v>
      </c>
      <c r="Z511" s="18">
        <v>1.766764260127E-2</v>
      </c>
      <c r="AA511" s="18">
        <v>1.00897932149E-2</v>
      </c>
      <c r="AB511" s="18">
        <v>3.4470056919049998E-3</v>
      </c>
      <c r="AC511" s="18">
        <v>4.1253106197950001E-3</v>
      </c>
      <c r="AD511" s="18">
        <v>8.4512550071529999E-3</v>
      </c>
      <c r="AE511" s="18">
        <v>4.6864257721980001E-3</v>
      </c>
      <c r="AF511" s="18">
        <v>2.3801761537339998E-3</v>
      </c>
      <c r="AG511" s="18">
        <v>3.8347233692679998E-3</v>
      </c>
      <c r="AH511" s="18">
        <v>2.1232665722720001E-3</v>
      </c>
      <c r="AI511" s="18">
        <v>1.9177728865040001E-3</v>
      </c>
      <c r="AJ511" s="18">
        <v>1.3020693712830001E-3</v>
      </c>
      <c r="AK511" s="18">
        <v>1.093673831662E-3</v>
      </c>
      <c r="AL511" s="18">
        <v>2.6944312911299998E-4</v>
      </c>
      <c r="AM511" s="18">
        <v>2.4378845735200001E-4</v>
      </c>
      <c r="AN511" s="18">
        <v>4.1581348542600003E-4</v>
      </c>
      <c r="AO511" s="18">
        <v>6.2572417976299998E-4</v>
      </c>
      <c r="AP511" s="18">
        <v>1.472932832601E-3</v>
      </c>
      <c r="AQ511" s="18">
        <v>2.518555260691E-3</v>
      </c>
      <c r="AR511" s="18">
        <v>1.5758011733590001E-3</v>
      </c>
      <c r="AS511" s="18">
        <v>2.7494616538E-5</v>
      </c>
      <c r="AT511" s="18">
        <v>1.0738271251890001E-3</v>
      </c>
      <c r="AU511" s="18">
        <v>8.8311938187999998E-4</v>
      </c>
      <c r="AV511" s="18">
        <v>3.1111948333500001E-4</v>
      </c>
      <c r="AW511" s="18">
        <v>4.2216129807E-4</v>
      </c>
      <c r="AX511" s="18">
        <v>7.9044680944000004E-4</v>
      </c>
      <c r="AY511" s="18">
        <v>3.2877329677799999E-4</v>
      </c>
      <c r="AZ511" s="18">
        <v>4.6064628158499999E-4</v>
      </c>
      <c r="BA511" s="18">
        <v>3.7697656099000001E-4</v>
      </c>
      <c r="BB511" s="18">
        <v>5.0736637434499997E-4</v>
      </c>
      <c r="BC511" s="18">
        <v>4.6710725644100003E-4</v>
      </c>
      <c r="BD511" s="18">
        <v>4.0386752073699999E-4</v>
      </c>
      <c r="BE511" s="18">
        <v>5.9131458112099996E-4</v>
      </c>
      <c r="BF511" s="220">
        <v>5.93418011729E-4</v>
      </c>
      <c r="BG511" s="220">
        <v>6.2519273313900003E-4</v>
      </c>
      <c r="BH511" s="17"/>
      <c r="BI511" s="17"/>
      <c r="BJ511" s="17"/>
      <c r="BK511" s="17"/>
    </row>
    <row r="512" spans="1:63" ht="11.25" hidden="1" outlineLevel="1" x14ac:dyDescent="0.2">
      <c r="A512" s="16" t="s">
        <v>24</v>
      </c>
      <c r="C512" s="18">
        <v>2.4480596015810001E-3</v>
      </c>
      <c r="D512" s="18">
        <v>1.529626655E-6</v>
      </c>
      <c r="E512" s="18">
        <v>3.6080481109399998E-3</v>
      </c>
      <c r="F512" s="18">
        <v>2.5226409126819999E-3</v>
      </c>
      <c r="G512" s="18">
        <v>2.9951412407919998E-3</v>
      </c>
      <c r="H512" s="18">
        <v>4.0019503617600002E-3</v>
      </c>
      <c r="I512" s="18">
        <v>4.0517263743640002E-3</v>
      </c>
      <c r="J512" s="18">
        <v>3.2655154421309999E-3</v>
      </c>
      <c r="K512" s="18">
        <v>2.245821779946E-3</v>
      </c>
      <c r="L512" s="18">
        <v>1.9852938170279999E-3</v>
      </c>
      <c r="M512" s="18">
        <v>1.509217645955E-3</v>
      </c>
      <c r="N512" s="18">
        <v>2.1088766134859998E-3</v>
      </c>
      <c r="O512" s="18">
        <v>2.121685546575E-3</v>
      </c>
      <c r="P512" s="18">
        <v>1.2847035086159999E-3</v>
      </c>
      <c r="Q512" s="18">
        <v>1.3696888895509999E-3</v>
      </c>
      <c r="R512" s="18">
        <v>1.3506343683560001E-3</v>
      </c>
      <c r="S512" s="18">
        <v>2.1913213358399999E-3</v>
      </c>
      <c r="T512" s="18">
        <v>4.3093774525389998E-3</v>
      </c>
      <c r="U512" s="101"/>
      <c r="V512" s="101"/>
      <c r="W512" s="101"/>
      <c r="X512" s="101"/>
      <c r="Y512" s="18">
        <v>2.535453914662E-2</v>
      </c>
      <c r="Z512" s="18">
        <v>2.2366811439980001E-2</v>
      </c>
      <c r="AA512" s="18">
        <v>1.450295645909E-2</v>
      </c>
      <c r="AB512" s="18">
        <v>9.3775710069480007E-3</v>
      </c>
      <c r="AC512" s="18">
        <v>1.6073260131289999E-2</v>
      </c>
      <c r="AD512" s="18">
        <v>6.4817284199660003E-3</v>
      </c>
      <c r="AE512" s="18">
        <v>1.7891121395679999E-2</v>
      </c>
      <c r="AF512" s="18">
        <v>7.7338319219849997E-3</v>
      </c>
      <c r="AG512" s="18">
        <v>2.835617194318E-3</v>
      </c>
      <c r="AH512" s="18">
        <v>4.4942252363639997E-3</v>
      </c>
      <c r="AI512" s="18">
        <v>3.5719260176109999E-3</v>
      </c>
      <c r="AJ512" s="18">
        <v>0</v>
      </c>
      <c r="AK512" s="18">
        <v>0</v>
      </c>
      <c r="AL512" s="18">
        <v>4.9362734964900003E-4</v>
      </c>
      <c r="AM512" s="18">
        <v>1.1169361368080001E-3</v>
      </c>
      <c r="AN512" s="18">
        <v>1.4414959657600001E-3</v>
      </c>
      <c r="AO512" s="18">
        <v>8.5191087504400004E-4</v>
      </c>
      <c r="AP512" s="18">
        <v>1.748603367795E-3</v>
      </c>
      <c r="AQ512" s="18">
        <v>2.7617816167529998E-3</v>
      </c>
      <c r="AR512" s="18">
        <v>8.3849536445899995E-4</v>
      </c>
      <c r="AS512" s="18">
        <v>1.737913136931E-3</v>
      </c>
      <c r="AT512" s="18">
        <v>9.4608651893499996E-4</v>
      </c>
      <c r="AU512" s="18">
        <v>7.5668149279699997E-4</v>
      </c>
      <c r="AV512" s="18">
        <v>6.0380422504599995E-4</v>
      </c>
      <c r="AW512" s="18">
        <v>1.0453958260600001E-3</v>
      </c>
      <c r="AX512" s="18">
        <v>0</v>
      </c>
      <c r="AY512" s="18">
        <v>0</v>
      </c>
      <c r="AZ512" s="18">
        <v>0</v>
      </c>
      <c r="BA512" s="18">
        <v>0</v>
      </c>
      <c r="BB512" s="18">
        <v>0</v>
      </c>
      <c r="BC512" s="18">
        <v>0</v>
      </c>
      <c r="BD512" s="18">
        <v>6.5619151852999995E-4</v>
      </c>
      <c r="BE512" s="18">
        <v>0</v>
      </c>
      <c r="BF512" s="220">
        <v>5.55269846947E-4</v>
      </c>
      <c r="BG512" s="220">
        <v>5.9548750713399995E-4</v>
      </c>
      <c r="BH512" s="17"/>
      <c r="BI512" s="17"/>
      <c r="BJ512" s="17"/>
      <c r="BK512" s="17"/>
    </row>
    <row r="513" spans="1:63" ht="11.25" hidden="1" outlineLevel="1" x14ac:dyDescent="0.2">
      <c r="A513" s="36" t="s">
        <v>795</v>
      </c>
      <c r="C513" s="18">
        <v>0</v>
      </c>
      <c r="D513" s="18">
        <v>0</v>
      </c>
      <c r="E513" s="18">
        <v>2.16772266567E-3</v>
      </c>
      <c r="F513" s="18">
        <v>2.611400127787E-3</v>
      </c>
      <c r="G513" s="18">
        <v>5.0786130080200003E-4</v>
      </c>
      <c r="H513" s="18">
        <v>1.306255264233E-2</v>
      </c>
      <c r="I513" s="18">
        <v>8.1221466737299998E-4</v>
      </c>
      <c r="J513" s="18">
        <v>5.8220646380700001E-4</v>
      </c>
      <c r="K513" s="18">
        <v>1.551655878531E-3</v>
      </c>
      <c r="L513" s="18">
        <v>1.8168450041439999E-3</v>
      </c>
      <c r="M513" s="18">
        <v>1.6733513533500001E-3</v>
      </c>
      <c r="N513" s="18">
        <v>9.6085181330800003E-4</v>
      </c>
      <c r="O513" s="18">
        <v>4.96043209583E-3</v>
      </c>
      <c r="P513" s="18">
        <v>5.6530289230539996E-3</v>
      </c>
      <c r="Q513" s="18">
        <v>9.1745173841500005E-4</v>
      </c>
      <c r="R513" s="18">
        <v>6.8485983811199995E-4</v>
      </c>
      <c r="S513" s="18">
        <v>5.3827281525000001E-4</v>
      </c>
      <c r="T513" s="18">
        <v>1.2897507731599999E-4</v>
      </c>
      <c r="U513" s="101"/>
      <c r="V513" s="101"/>
      <c r="W513" s="101"/>
      <c r="X513" s="101"/>
      <c r="Y513" s="18">
        <v>1.034511693422E-2</v>
      </c>
      <c r="Z513" s="18">
        <v>2.57651078418E-2</v>
      </c>
      <c r="AA513" s="18">
        <v>3.2634003051390001E-3</v>
      </c>
      <c r="AB513" s="18">
        <v>2.9970104198600001E-3</v>
      </c>
      <c r="AC513" s="18">
        <v>2.663813652648E-3</v>
      </c>
      <c r="AD513" s="18">
        <v>2.0455692250720001E-2</v>
      </c>
      <c r="AE513" s="18">
        <v>1.1311167729809999E-2</v>
      </c>
      <c r="AF513" s="18">
        <v>9.5066218930690005E-3</v>
      </c>
      <c r="AG513" s="18">
        <v>4.4736346508180001E-2</v>
      </c>
      <c r="AH513" s="18">
        <v>1.46124411826E-2</v>
      </c>
      <c r="AI513" s="18">
        <v>5.3475129962269998E-3</v>
      </c>
      <c r="AJ513" s="18">
        <v>4.7321004212129997E-3</v>
      </c>
      <c r="AK513" s="18">
        <v>2.9616176800340002E-3</v>
      </c>
      <c r="AL513" s="18">
        <v>7.3795969834519999E-3</v>
      </c>
      <c r="AM513" s="18">
        <v>0</v>
      </c>
      <c r="AN513" s="18">
        <v>0</v>
      </c>
      <c r="AO513" s="18">
        <v>1.5887741157439999E-2</v>
      </c>
      <c r="AP513" s="18">
        <v>0</v>
      </c>
      <c r="AQ513" s="18">
        <v>0</v>
      </c>
      <c r="AR513" s="18">
        <v>5.3957360163819999E-3</v>
      </c>
      <c r="AS513" s="18">
        <v>0</v>
      </c>
      <c r="AT513" s="18">
        <v>0</v>
      </c>
      <c r="AU513" s="18">
        <v>0</v>
      </c>
      <c r="AV513" s="18">
        <v>0</v>
      </c>
      <c r="AW513" s="18">
        <v>0</v>
      </c>
      <c r="AX513" s="18">
        <v>0</v>
      </c>
      <c r="AY513" s="18">
        <v>0</v>
      </c>
      <c r="AZ513" s="18">
        <v>0</v>
      </c>
      <c r="BA513" s="18">
        <v>0</v>
      </c>
      <c r="BB513" s="18">
        <v>0</v>
      </c>
      <c r="BC513" s="18">
        <v>0</v>
      </c>
      <c r="BD513" s="18">
        <v>0</v>
      </c>
      <c r="BE513" s="18">
        <v>0</v>
      </c>
      <c r="BF513" s="220">
        <v>0</v>
      </c>
      <c r="BG513" s="220">
        <v>0</v>
      </c>
      <c r="BH513" s="17"/>
      <c r="BI513" s="17"/>
      <c r="BJ513" s="17"/>
      <c r="BK513" s="17"/>
    </row>
    <row r="514" spans="1:63" ht="11.25" hidden="1" outlineLevel="1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220"/>
      <c r="BG514" s="220"/>
      <c r="BH514" s="17"/>
      <c r="BI514" s="17"/>
      <c r="BJ514" s="17"/>
      <c r="BK514" s="17"/>
    </row>
    <row r="515" spans="1:63" hidden="1" outlineLevel="1" x14ac:dyDescent="0.25">
      <c r="A515" s="16" t="s">
        <v>209</v>
      </c>
      <c r="AA515" s="56"/>
      <c r="AB515" s="56"/>
      <c r="BH515" s="17"/>
      <c r="BI515" s="17"/>
      <c r="BJ515" s="17"/>
      <c r="BK515" s="17"/>
    </row>
    <row r="516" spans="1:63" hidden="1" outlineLevel="1" x14ac:dyDescent="0.25">
      <c r="A516" s="49" t="s">
        <v>210</v>
      </c>
      <c r="B516" s="50"/>
      <c r="AA516" s="56"/>
      <c r="AB516" s="56"/>
      <c r="BH516" s="17"/>
      <c r="BI516" s="17"/>
      <c r="BJ516" s="17"/>
      <c r="BK516" s="17"/>
    </row>
    <row r="517" spans="1:63" hidden="1" outlineLevel="1" x14ac:dyDescent="0.25">
      <c r="A517" s="16" t="s">
        <v>211</v>
      </c>
      <c r="AA517" s="56"/>
      <c r="AB517" s="56"/>
      <c r="BH517" s="17"/>
      <c r="BI517" s="17"/>
      <c r="BJ517" s="17"/>
      <c r="BK517" s="17"/>
    </row>
    <row r="518" spans="1:63" s="19" customFormat="1" ht="11.25" hidden="1" outlineLevel="1" x14ac:dyDescent="0.2">
      <c r="A518" s="28" t="s">
        <v>212</v>
      </c>
      <c r="B518" s="32"/>
      <c r="C518" s="19">
        <v>5173.207171</v>
      </c>
      <c r="D518" s="19">
        <v>5189.8997129999998</v>
      </c>
      <c r="E518" s="19">
        <v>5274.7284579999996</v>
      </c>
      <c r="F518" s="19">
        <v>5524.7088610000001</v>
      </c>
      <c r="G518" s="19">
        <v>5730</v>
      </c>
      <c r="H518" s="19">
        <v>5107.945205</v>
      </c>
      <c r="I518" s="19">
        <v>5523.6008840000004</v>
      </c>
      <c r="J518" s="19">
        <v>5837.971297</v>
      </c>
      <c r="K518" s="19">
        <v>5536.256781</v>
      </c>
      <c r="L518" s="19">
        <v>6119.5859440000004</v>
      </c>
      <c r="M518" s="19">
        <v>6187.3746309999997</v>
      </c>
      <c r="N518" s="19">
        <v>5374.7820019999999</v>
      </c>
      <c r="O518" s="19">
        <v>5666.675448</v>
      </c>
      <c r="P518" s="19">
        <v>5880.3921570000002</v>
      </c>
      <c r="Q518" s="19">
        <v>5517.9075979999998</v>
      </c>
      <c r="R518" s="19">
        <v>6198.8095240000002</v>
      </c>
      <c r="S518" s="19">
        <v>6260.9475030000003</v>
      </c>
      <c r="T518" s="19">
        <v>4736.7346939999998</v>
      </c>
      <c r="U518" s="102"/>
      <c r="V518" s="102"/>
      <c r="W518" s="102"/>
      <c r="X518" s="102"/>
      <c r="Y518" s="19">
        <v>6609.6045199999999</v>
      </c>
      <c r="Z518" s="19">
        <v>5805.2380949999997</v>
      </c>
      <c r="AA518" s="19">
        <v>5006.746032</v>
      </c>
      <c r="AB518" s="19">
        <v>4736.5248229999997</v>
      </c>
      <c r="AC518" s="19">
        <v>4680.0664450000004</v>
      </c>
      <c r="AD518" s="19">
        <v>4793.3491690000001</v>
      </c>
      <c r="AE518" s="19">
        <v>4812.7970750000004</v>
      </c>
      <c r="AF518" s="19">
        <v>4776.8953069999998</v>
      </c>
      <c r="AG518" s="19">
        <v>4701.7825309999998</v>
      </c>
      <c r="AH518" s="19">
        <v>4675.837743</v>
      </c>
      <c r="AI518" s="19">
        <v>4583.737024</v>
      </c>
      <c r="AJ518" s="19">
        <v>4552.1440819999998</v>
      </c>
      <c r="AK518" s="19">
        <v>4531.1643839999997</v>
      </c>
      <c r="AL518" s="19">
        <v>4519.5911409999999</v>
      </c>
      <c r="AM518" s="19">
        <v>4457.575758</v>
      </c>
      <c r="AN518" s="19">
        <v>3926.8468469999998</v>
      </c>
      <c r="AO518" s="19">
        <v>3916.0714290000001</v>
      </c>
      <c r="AP518" s="19">
        <v>3873.1922399999999</v>
      </c>
      <c r="AQ518" s="19">
        <v>3846.666667</v>
      </c>
      <c r="AR518" s="19">
        <v>3830.8900520000002</v>
      </c>
      <c r="AS518" s="19">
        <v>3779.6551720000002</v>
      </c>
      <c r="AT518" s="19">
        <v>3731.2178389999999</v>
      </c>
      <c r="AU518" s="19">
        <v>3685.3741500000001</v>
      </c>
      <c r="AV518" s="19">
        <v>3661.1584330000001</v>
      </c>
      <c r="AW518" s="19">
        <v>3643.8240270000001</v>
      </c>
      <c r="AX518" s="19">
        <v>3655.4757629999999</v>
      </c>
      <c r="AY518" s="19">
        <v>3657.0915620000001</v>
      </c>
      <c r="AZ518" s="19">
        <v>3699.822064</v>
      </c>
      <c r="BA518" s="19">
        <v>3803.8674030000002</v>
      </c>
      <c r="BB518" s="19">
        <v>3769.4698349999999</v>
      </c>
      <c r="BC518" s="19">
        <v>3755.191257</v>
      </c>
      <c r="BD518" s="19">
        <v>3710.869565</v>
      </c>
      <c r="BE518" s="19">
        <v>3698.7387389999999</v>
      </c>
      <c r="BF518" s="224">
        <v>3529.979675</v>
      </c>
      <c r="BG518" s="224">
        <v>3421.4980540000001</v>
      </c>
      <c r="BH518" s="17"/>
      <c r="BI518" s="17"/>
      <c r="BJ518" s="17"/>
      <c r="BK518" s="17"/>
    </row>
    <row r="519" spans="1:63" s="19" customFormat="1" ht="11.25" hidden="1" outlineLevel="1" x14ac:dyDescent="0.2">
      <c r="A519" s="28" t="s">
        <v>213</v>
      </c>
      <c r="B519" s="32"/>
      <c r="C519" s="19">
        <v>0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02"/>
      <c r="V519" s="102"/>
      <c r="W519" s="102"/>
      <c r="X519" s="102"/>
      <c r="Y519" s="19">
        <v>13479.508196999999</v>
      </c>
      <c r="Z519" s="19">
        <v>13481.415929000001</v>
      </c>
      <c r="AA519" s="19">
        <v>13476.732359</v>
      </c>
      <c r="AB519" s="19">
        <v>13759.220778999999</v>
      </c>
      <c r="AC519" s="19">
        <v>13754.788274</v>
      </c>
      <c r="AD519" s="19">
        <v>13745.317616</v>
      </c>
      <c r="AE519" s="19">
        <v>13768.92247</v>
      </c>
      <c r="AF519" s="19">
        <v>13769.934211</v>
      </c>
      <c r="AG519" s="19">
        <v>13766.337286</v>
      </c>
      <c r="AH519" s="19">
        <v>13750.792602</v>
      </c>
      <c r="AI519" s="19">
        <v>13762.210456999999</v>
      </c>
      <c r="AJ519" s="19">
        <v>13728.778877999999</v>
      </c>
      <c r="AK519" s="19">
        <v>13739.920687</v>
      </c>
      <c r="AL519" s="19">
        <v>13729.045093000001</v>
      </c>
      <c r="AM519" s="19">
        <v>13739.055222999999</v>
      </c>
      <c r="AN519" s="19">
        <v>14383.387271</v>
      </c>
      <c r="AO519" s="19">
        <v>14359.609121</v>
      </c>
      <c r="AP519" s="19">
        <v>13871.887967000001</v>
      </c>
      <c r="AQ519" s="19">
        <v>13558.484848</v>
      </c>
      <c r="AR519" s="19">
        <v>13577.530364</v>
      </c>
      <c r="AS519" s="19">
        <v>13554.103343000001</v>
      </c>
      <c r="AT519" s="19">
        <v>13550.76297</v>
      </c>
      <c r="AU519" s="19">
        <v>13523.571429</v>
      </c>
      <c r="AV519" s="19">
        <v>13478.904665</v>
      </c>
      <c r="AW519" s="19">
        <v>13473.299492</v>
      </c>
      <c r="AX519" s="19">
        <v>13388.202246999999</v>
      </c>
      <c r="AY519" s="19">
        <v>13366.331096</v>
      </c>
      <c r="AZ519" s="19">
        <v>13456.457143</v>
      </c>
      <c r="BA519" s="19">
        <v>13488.652482</v>
      </c>
      <c r="BB519" s="19">
        <v>12663.221884000001</v>
      </c>
      <c r="BC519" s="19">
        <v>13384.830805</v>
      </c>
      <c r="BD519" s="19">
        <v>13372.833724</v>
      </c>
      <c r="BE519" s="19">
        <v>13399.058824</v>
      </c>
      <c r="BF519" s="224">
        <v>13387.908101999999</v>
      </c>
      <c r="BG519" s="224">
        <v>13458.590853</v>
      </c>
      <c r="BH519" s="17"/>
      <c r="BI519" s="17"/>
      <c r="BJ519" s="17"/>
      <c r="BK519" s="17"/>
    </row>
    <row r="520" spans="1:63" s="19" customFormat="1" ht="11.25" hidden="1" outlineLevel="1" x14ac:dyDescent="0.2">
      <c r="A520" s="28" t="s">
        <v>629</v>
      </c>
      <c r="B520" s="32"/>
      <c r="C520" s="19">
        <v>1500</v>
      </c>
      <c r="D520" s="19">
        <v>1500</v>
      </c>
      <c r="E520" s="19">
        <v>1500</v>
      </c>
      <c r="F520" s="19">
        <v>1500</v>
      </c>
      <c r="G520" s="19">
        <v>1500</v>
      </c>
      <c r="H520" s="19">
        <v>1500</v>
      </c>
      <c r="I520" s="19">
        <v>1500</v>
      </c>
      <c r="J520" s="19">
        <v>1500</v>
      </c>
      <c r="K520" s="19">
        <v>1500</v>
      </c>
      <c r="L520" s="19">
        <v>1500</v>
      </c>
      <c r="M520" s="19">
        <v>1500</v>
      </c>
      <c r="N520" s="19">
        <v>1500</v>
      </c>
      <c r="O520" s="19">
        <v>1500</v>
      </c>
      <c r="P520" s="19">
        <v>1500</v>
      </c>
      <c r="Q520" s="19">
        <v>1500</v>
      </c>
      <c r="R520" s="19">
        <v>1500</v>
      </c>
      <c r="S520" s="19">
        <v>1500</v>
      </c>
      <c r="T520" s="19">
        <v>1500</v>
      </c>
      <c r="U520" s="102"/>
      <c r="V520" s="102"/>
      <c r="W520" s="102"/>
      <c r="X520" s="102"/>
      <c r="Y520" s="19">
        <v>3086.5673929999998</v>
      </c>
      <c r="Z520" s="19">
        <v>3090.5811619999999</v>
      </c>
      <c r="AA520" s="19">
        <v>3092.8814609999999</v>
      </c>
      <c r="AB520" s="19">
        <v>3095.795842</v>
      </c>
      <c r="AC520" s="19">
        <v>3114.8857320000002</v>
      </c>
      <c r="AD520" s="19">
        <v>3115.7218090000001</v>
      </c>
      <c r="AE520" s="19">
        <v>3123.31727</v>
      </c>
      <c r="AF520" s="19">
        <v>3125.424786</v>
      </c>
      <c r="AG520" s="19">
        <v>3121.7526899999998</v>
      </c>
      <c r="AH520" s="19">
        <v>3115.949486</v>
      </c>
      <c r="AI520" s="19">
        <v>3110.0874450000001</v>
      </c>
      <c r="AJ520" s="19">
        <v>3111.1267170000001</v>
      </c>
      <c r="AK520" s="19">
        <v>3112.5585019999999</v>
      </c>
      <c r="AL520" s="19">
        <v>3111.915559</v>
      </c>
      <c r="AM520" s="19">
        <v>3107.241164</v>
      </c>
      <c r="AN520" s="19">
        <v>3212.1316109999998</v>
      </c>
      <c r="AO520" s="19">
        <v>3207.9951540000002</v>
      </c>
      <c r="AP520" s="19">
        <v>3205.643204</v>
      </c>
      <c r="AQ520" s="19">
        <v>3190.7418640000001</v>
      </c>
      <c r="AR520" s="19">
        <v>3193.1215860000002</v>
      </c>
      <c r="AS520" s="19">
        <v>3190.4723290000002</v>
      </c>
      <c r="AT520" s="19">
        <v>3186.7506600000002</v>
      </c>
      <c r="AU520" s="19">
        <v>3167.4404399999999</v>
      </c>
      <c r="AV520" s="19">
        <v>3166.0542970000001</v>
      </c>
      <c r="AW520" s="19">
        <v>3167.2248319999999</v>
      </c>
      <c r="AX520" s="19">
        <v>3216.9667589999999</v>
      </c>
      <c r="AY520" s="19">
        <v>3210.374307</v>
      </c>
      <c r="AZ520" s="19">
        <v>3210.3312489999998</v>
      </c>
      <c r="BA520" s="19">
        <v>3211.5246959999999</v>
      </c>
      <c r="BB520" s="19">
        <v>3214.14914</v>
      </c>
      <c r="BC520" s="19">
        <v>3216.5032289999999</v>
      </c>
      <c r="BD520" s="19">
        <v>3219.7031360000001</v>
      </c>
      <c r="BE520" s="19">
        <v>3216.6067579999999</v>
      </c>
      <c r="BF520" s="224">
        <v>3205.9202380000002</v>
      </c>
      <c r="BG520" s="224">
        <v>3206.0560930000001</v>
      </c>
      <c r="BH520" s="17"/>
      <c r="BI520" s="17"/>
      <c r="BJ520" s="17"/>
      <c r="BK520" s="17"/>
    </row>
    <row r="521" spans="1:63" s="19" customFormat="1" ht="11.25" hidden="1" outlineLevel="1" x14ac:dyDescent="0.2">
      <c r="A521" s="28" t="s">
        <v>13</v>
      </c>
      <c r="B521" s="32"/>
      <c r="C521" s="19">
        <v>3369.7055489999998</v>
      </c>
      <c r="D521" s="19">
        <v>3413.5905560000001</v>
      </c>
      <c r="E521" s="19">
        <v>3076.850508</v>
      </c>
      <c r="F521" s="19">
        <v>3078.8575409999999</v>
      </c>
      <c r="G521" s="19">
        <v>3176.5993269999999</v>
      </c>
      <c r="H521" s="19">
        <v>3167.0881370000002</v>
      </c>
      <c r="I521" s="19">
        <v>3108.5580730000001</v>
      </c>
      <c r="J521" s="19">
        <v>3073.7084220000002</v>
      </c>
      <c r="K521" s="19">
        <v>3025.8735769999998</v>
      </c>
      <c r="L521" s="19">
        <v>3013.5114210000002</v>
      </c>
      <c r="M521" s="19">
        <v>3017.9737340000001</v>
      </c>
      <c r="N521" s="19">
        <v>3055.7995030000002</v>
      </c>
      <c r="O521" s="19">
        <v>3056.043529</v>
      </c>
      <c r="P521" s="19">
        <v>3051.9319390000001</v>
      </c>
      <c r="Q521" s="19">
        <v>3001.248623</v>
      </c>
      <c r="R521" s="19">
        <v>3031.3587680000001</v>
      </c>
      <c r="S521" s="19">
        <v>3101.772152</v>
      </c>
      <c r="T521" s="19">
        <v>3088.7738060000001</v>
      </c>
      <c r="U521" s="102"/>
      <c r="V521" s="102"/>
      <c r="W521" s="102"/>
      <c r="X521" s="102"/>
      <c r="Y521" s="19">
        <v>3324.394366</v>
      </c>
      <c r="Z521" s="19">
        <v>3318.340858</v>
      </c>
      <c r="AA521" s="19">
        <v>3305.8060879999998</v>
      </c>
      <c r="AB521" s="19">
        <v>3292.7601810000001</v>
      </c>
      <c r="AC521" s="19">
        <v>3276.3202729999998</v>
      </c>
      <c r="AD521" s="19">
        <v>3274.147727</v>
      </c>
      <c r="AE521" s="19">
        <v>3279.3162390000002</v>
      </c>
      <c r="AF521" s="19">
        <v>3267.8469449999998</v>
      </c>
      <c r="AG521" s="19">
        <v>3250.2288330000001</v>
      </c>
      <c r="AH521" s="19">
        <v>3254.8165140000001</v>
      </c>
      <c r="AI521" s="19">
        <v>3252.4684269999998</v>
      </c>
      <c r="AJ521" s="19">
        <v>3240.3428570000001</v>
      </c>
      <c r="AK521" s="19">
        <v>3233.6956519999999</v>
      </c>
      <c r="AL521" s="19">
        <v>3225.7437070000001</v>
      </c>
      <c r="AM521" s="19">
        <v>3221.764032</v>
      </c>
      <c r="AN521" s="19">
        <v>3819.7660820000001</v>
      </c>
      <c r="AO521" s="19">
        <v>3815.438596</v>
      </c>
      <c r="AP521" s="19">
        <v>3793.3177019999998</v>
      </c>
      <c r="AQ521" s="19">
        <v>3789.634865</v>
      </c>
      <c r="AR521" s="19">
        <v>3781.9036430000001</v>
      </c>
      <c r="AS521" s="19">
        <v>3747.9141840000002</v>
      </c>
      <c r="AT521" s="19">
        <v>3706.211937</v>
      </c>
      <c r="AU521" s="19">
        <v>3650.9270700000002</v>
      </c>
      <c r="AV521" s="19">
        <v>3641.0224440000002</v>
      </c>
      <c r="AW521" s="19">
        <v>3634.701493</v>
      </c>
      <c r="AX521" s="19">
        <v>3648.7004099999999</v>
      </c>
      <c r="AY521" s="19">
        <v>3628.3561639999998</v>
      </c>
      <c r="AZ521" s="19">
        <v>3621.9780219999998</v>
      </c>
      <c r="BA521" s="19">
        <v>3619.3229900000001</v>
      </c>
      <c r="BB521" s="19">
        <v>3618.5815600000001</v>
      </c>
      <c r="BC521" s="19">
        <v>3609</v>
      </c>
      <c r="BD521" s="19">
        <v>3577.7304960000001</v>
      </c>
      <c r="BE521" s="19">
        <v>3413.061224</v>
      </c>
      <c r="BF521" s="224">
        <v>3205.5341060000001</v>
      </c>
      <c r="BG521" s="224">
        <v>2869.9546489999998</v>
      </c>
      <c r="BH521" s="17"/>
      <c r="BI521" s="17"/>
      <c r="BJ521" s="17"/>
      <c r="BK521" s="17"/>
    </row>
    <row r="522" spans="1:63" s="19" customFormat="1" ht="11.25" hidden="1" outlineLevel="1" x14ac:dyDescent="0.2">
      <c r="A522" s="28" t="s">
        <v>14</v>
      </c>
      <c r="B522" s="32"/>
      <c r="C522" s="19">
        <v>3854.003612</v>
      </c>
      <c r="D522" s="19">
        <v>3911.7201169999998</v>
      </c>
      <c r="E522" s="19">
        <v>3631.4270150000002</v>
      </c>
      <c r="F522" s="19">
        <v>3685.2802510000001</v>
      </c>
      <c r="G522" s="19">
        <v>3775.7726819999998</v>
      </c>
      <c r="H522" s="19">
        <v>3555.400322</v>
      </c>
      <c r="I522" s="19">
        <v>3635.3924050000001</v>
      </c>
      <c r="J522" s="19">
        <v>3689.5652169999998</v>
      </c>
      <c r="K522" s="19">
        <v>3566.033641</v>
      </c>
      <c r="L522" s="19">
        <v>3695.0955090000002</v>
      </c>
      <c r="M522" s="19">
        <v>3748.7419829999999</v>
      </c>
      <c r="N522" s="19">
        <v>3667.9025419999998</v>
      </c>
      <c r="O522" s="19">
        <v>3650.8955219999998</v>
      </c>
      <c r="P522" s="19">
        <v>3624.0785059999998</v>
      </c>
      <c r="Q522" s="19">
        <v>3630.8329269999999</v>
      </c>
      <c r="R522" s="19">
        <v>3658.8053100000002</v>
      </c>
      <c r="S522" s="19">
        <v>3673.5571020000002</v>
      </c>
      <c r="T522" s="19">
        <v>3582.0962479999998</v>
      </c>
      <c r="U522" s="102"/>
      <c r="V522" s="102"/>
      <c r="W522" s="102"/>
      <c r="X522" s="102"/>
      <c r="Y522" s="19">
        <v>4028.9045310000001</v>
      </c>
      <c r="Z522" s="19">
        <v>4006.0393869999998</v>
      </c>
      <c r="AA522" s="19">
        <v>3991.9650660000002</v>
      </c>
      <c r="AB522" s="19">
        <v>3971.647007</v>
      </c>
      <c r="AC522" s="19">
        <v>3967.423581</v>
      </c>
      <c r="AD522" s="19">
        <v>3963.5886209999999</v>
      </c>
      <c r="AE522" s="19">
        <v>3960.4824560000002</v>
      </c>
      <c r="AF522" s="19">
        <v>3961.3386169999999</v>
      </c>
      <c r="AG522" s="19">
        <v>3960.7316000000001</v>
      </c>
      <c r="AH522" s="19">
        <v>3940.6511220000002</v>
      </c>
      <c r="AI522" s="19">
        <v>3934.6390849999998</v>
      </c>
      <c r="AJ522" s="19">
        <v>3925.8121160000001</v>
      </c>
      <c r="AK522" s="19">
        <v>3931.208791</v>
      </c>
      <c r="AL522" s="19">
        <v>3923.1750219999999</v>
      </c>
      <c r="AM522" s="19">
        <v>3922.0413549999998</v>
      </c>
      <c r="AN522" s="19">
        <v>4150.7853400000004</v>
      </c>
      <c r="AO522" s="19">
        <v>4127.6109660000002</v>
      </c>
      <c r="AP522" s="19">
        <v>4103.5409840000002</v>
      </c>
      <c r="AQ522" s="19">
        <v>4099.6712690000004</v>
      </c>
      <c r="AR522" s="19">
        <v>4094.1447370000001</v>
      </c>
      <c r="AS522" s="19">
        <v>4082.337317</v>
      </c>
      <c r="AT522" s="19">
        <v>4041.6053510000002</v>
      </c>
      <c r="AU522" s="19">
        <v>3933.3784700000001</v>
      </c>
      <c r="AV522" s="19">
        <v>3913.9931740000002</v>
      </c>
      <c r="AW522" s="19">
        <v>3902.1145980000001</v>
      </c>
      <c r="AX522" s="19">
        <v>3991.9656789999999</v>
      </c>
      <c r="AY522" s="19">
        <v>3974.941452</v>
      </c>
      <c r="AZ522" s="19">
        <v>3964.526233</v>
      </c>
      <c r="BA522" s="19">
        <v>3983.6947789999999</v>
      </c>
      <c r="BB522" s="19">
        <v>3985.289389</v>
      </c>
      <c r="BC522" s="19">
        <v>3963.9133919999999</v>
      </c>
      <c r="BD522" s="19">
        <v>3672.4392039999998</v>
      </c>
      <c r="BE522" s="19">
        <v>3398.0392160000001</v>
      </c>
      <c r="BF522" s="224">
        <v>3164.8020110000002</v>
      </c>
      <c r="BG522" s="224">
        <v>2889.299943</v>
      </c>
      <c r="BH522" s="17"/>
      <c r="BI522" s="17"/>
      <c r="BJ522" s="17"/>
      <c r="BK522" s="17"/>
    </row>
    <row r="523" spans="1:63" s="19" customFormat="1" ht="11.25" hidden="1" outlineLevel="1" x14ac:dyDescent="0.2">
      <c r="A523" s="28" t="s">
        <v>15</v>
      </c>
      <c r="B523" s="32"/>
      <c r="C523" s="19">
        <v>4213.4727460000004</v>
      </c>
      <c r="D523" s="19">
        <v>4308.7997299999997</v>
      </c>
      <c r="E523" s="19">
        <v>4127.3463879999999</v>
      </c>
      <c r="F523" s="19">
        <v>4146.5721819999999</v>
      </c>
      <c r="G523" s="19">
        <v>4179.3775539999997</v>
      </c>
      <c r="H523" s="19">
        <v>4217.3133360000002</v>
      </c>
      <c r="I523" s="19">
        <v>4348.7397609999998</v>
      </c>
      <c r="J523" s="19">
        <v>4287.7054170000001</v>
      </c>
      <c r="K523" s="19">
        <v>4176.6246359999996</v>
      </c>
      <c r="L523" s="19">
        <v>4207.727691</v>
      </c>
      <c r="M523" s="19">
        <v>4180.5702529999999</v>
      </c>
      <c r="N523" s="19">
        <v>4114.7766320000001</v>
      </c>
      <c r="O523" s="19">
        <v>4152.3364490000004</v>
      </c>
      <c r="P523" s="19">
        <v>4175.1309620000002</v>
      </c>
      <c r="Q523" s="19">
        <v>4057.675753</v>
      </c>
      <c r="R523" s="19">
        <v>3996.262174</v>
      </c>
      <c r="S523" s="19">
        <v>4022.6254260000001</v>
      </c>
      <c r="T523" s="19">
        <v>4009.6718900000001</v>
      </c>
      <c r="U523" s="102"/>
      <c r="V523" s="102"/>
      <c r="W523" s="102"/>
      <c r="X523" s="102"/>
      <c r="Y523" s="19">
        <v>4218.4948530000001</v>
      </c>
      <c r="Z523" s="19">
        <v>4196.9648559999996</v>
      </c>
      <c r="AA523" s="19">
        <v>4178.408488</v>
      </c>
      <c r="AB523" s="19">
        <v>4162.6633700000002</v>
      </c>
      <c r="AC523" s="19">
        <v>4152.712493</v>
      </c>
      <c r="AD523" s="19">
        <v>4138.9791590000004</v>
      </c>
      <c r="AE523" s="19">
        <v>4129.5707469999998</v>
      </c>
      <c r="AF523" s="19">
        <v>4119.7596320000002</v>
      </c>
      <c r="AG523" s="19">
        <v>4113.4241249999995</v>
      </c>
      <c r="AH523" s="19">
        <v>4095.8230530000001</v>
      </c>
      <c r="AI523" s="19">
        <v>4073.47298</v>
      </c>
      <c r="AJ523" s="19">
        <v>4055.9824560000002</v>
      </c>
      <c r="AK523" s="19">
        <v>4038.3347939999999</v>
      </c>
      <c r="AL523" s="19">
        <v>4033.1636239999998</v>
      </c>
      <c r="AM523" s="19">
        <v>4019.3016320000002</v>
      </c>
      <c r="AN523" s="19">
        <v>3930.414201</v>
      </c>
      <c r="AO523" s="19">
        <v>3925.3194509999998</v>
      </c>
      <c r="AP523" s="19">
        <v>3895.132325</v>
      </c>
      <c r="AQ523" s="19">
        <v>3882.0264529999999</v>
      </c>
      <c r="AR523" s="19">
        <v>3866.4383560000001</v>
      </c>
      <c r="AS523" s="19">
        <v>3835.5418840000002</v>
      </c>
      <c r="AT523" s="19">
        <v>3793.265112</v>
      </c>
      <c r="AU523" s="19">
        <v>3744.7582579999998</v>
      </c>
      <c r="AV523" s="19">
        <v>3710.4718339999999</v>
      </c>
      <c r="AW523" s="19">
        <v>3699.8796339999999</v>
      </c>
      <c r="AX523" s="19">
        <v>3799.2584449999999</v>
      </c>
      <c r="AY523" s="19">
        <v>3782.2576220000001</v>
      </c>
      <c r="AZ523" s="19">
        <v>3779.6362629999999</v>
      </c>
      <c r="BA523" s="19">
        <v>3786.0655740000002</v>
      </c>
      <c r="BB523" s="19">
        <v>3770.7992089999998</v>
      </c>
      <c r="BC523" s="19">
        <v>3756.2587899999999</v>
      </c>
      <c r="BD523" s="19">
        <v>3622.2282460000001</v>
      </c>
      <c r="BE523" s="19">
        <v>3453.3196090000001</v>
      </c>
      <c r="BF523" s="224">
        <v>3288.242667</v>
      </c>
      <c r="BG523" s="224">
        <v>3130.0834329999998</v>
      </c>
      <c r="BH523" s="17"/>
      <c r="BI523" s="17"/>
      <c r="BJ523" s="17"/>
      <c r="BK523" s="17"/>
    </row>
    <row r="524" spans="1:63" s="19" customFormat="1" ht="11.25" hidden="1" outlineLevel="1" x14ac:dyDescent="0.2">
      <c r="A524" s="28" t="s">
        <v>16</v>
      </c>
      <c r="B524" s="32"/>
      <c r="C524" s="19">
        <v>4804.6587929999996</v>
      </c>
      <c r="D524" s="19">
        <v>4773.3262029999996</v>
      </c>
      <c r="E524" s="19">
        <v>4671.8736479999998</v>
      </c>
      <c r="F524" s="19">
        <v>4733.98038</v>
      </c>
      <c r="G524" s="19">
        <v>4809.2339119999997</v>
      </c>
      <c r="H524" s="19">
        <v>4804.1580899999999</v>
      </c>
      <c r="I524" s="19">
        <v>4762.6692839999996</v>
      </c>
      <c r="J524" s="19">
        <v>4793.8005389999998</v>
      </c>
      <c r="K524" s="19">
        <v>4668.3887569999997</v>
      </c>
      <c r="L524" s="19">
        <v>4666.5266369999999</v>
      </c>
      <c r="M524" s="19">
        <v>4638.089172</v>
      </c>
      <c r="N524" s="19">
        <v>4574.80663</v>
      </c>
      <c r="O524" s="19">
        <v>4546.9252770000003</v>
      </c>
      <c r="P524" s="19">
        <v>4574.1016950000003</v>
      </c>
      <c r="Q524" s="19">
        <v>4551.8775370000003</v>
      </c>
      <c r="R524" s="19">
        <v>4588.1320779999996</v>
      </c>
      <c r="S524" s="19">
        <v>4614.4203010000001</v>
      </c>
      <c r="T524" s="19">
        <v>4596.7595309999997</v>
      </c>
      <c r="U524" s="102"/>
      <c r="V524" s="102"/>
      <c r="W524" s="102"/>
      <c r="X524" s="102"/>
      <c r="Y524" s="19">
        <v>4753.0707789999997</v>
      </c>
      <c r="Z524" s="19">
        <v>4696.6089400000001</v>
      </c>
      <c r="AA524" s="19">
        <v>4647.212262</v>
      </c>
      <c r="AB524" s="19">
        <v>4609.8531380000004</v>
      </c>
      <c r="AC524" s="19">
        <v>4584.2758379999996</v>
      </c>
      <c r="AD524" s="19">
        <v>4566.8754410000001</v>
      </c>
      <c r="AE524" s="19">
        <v>4556.5750040000003</v>
      </c>
      <c r="AF524" s="19">
        <v>4547.7002899999998</v>
      </c>
      <c r="AG524" s="19">
        <v>4544.9078140000001</v>
      </c>
      <c r="AH524" s="19">
        <v>4530.501964</v>
      </c>
      <c r="AI524" s="19">
        <v>4515.4259000000002</v>
      </c>
      <c r="AJ524" s="19">
        <v>4499.2702609999997</v>
      </c>
      <c r="AK524" s="19">
        <v>4476.9539590000004</v>
      </c>
      <c r="AL524" s="19">
        <v>4460.7330730000003</v>
      </c>
      <c r="AM524" s="19">
        <v>4443.3743050000003</v>
      </c>
      <c r="AN524" s="19">
        <v>4349.5197889999999</v>
      </c>
      <c r="AO524" s="19">
        <v>4335.7165320000004</v>
      </c>
      <c r="AP524" s="19">
        <v>4318.9603079999997</v>
      </c>
      <c r="AQ524" s="19">
        <v>4303.7251660000002</v>
      </c>
      <c r="AR524" s="19">
        <v>4285.3044010000003</v>
      </c>
      <c r="AS524" s="19">
        <v>4271.3507399999999</v>
      </c>
      <c r="AT524" s="19">
        <v>4242.4594209999996</v>
      </c>
      <c r="AU524" s="19">
        <v>4200.7684429999999</v>
      </c>
      <c r="AV524" s="19">
        <v>4161.9523129999998</v>
      </c>
      <c r="AW524" s="19">
        <v>4140.9683610000002</v>
      </c>
      <c r="AX524" s="19">
        <v>4147.9756399999997</v>
      </c>
      <c r="AY524" s="19">
        <v>4129.6271409999999</v>
      </c>
      <c r="AZ524" s="19">
        <v>4101.8551429999998</v>
      </c>
      <c r="BA524" s="19">
        <v>4104.7859790000002</v>
      </c>
      <c r="BB524" s="19">
        <v>4088.6527980000001</v>
      </c>
      <c r="BC524" s="19">
        <v>4072.2001329999998</v>
      </c>
      <c r="BD524" s="19">
        <v>4032.060986</v>
      </c>
      <c r="BE524" s="19">
        <v>3986.7629999999999</v>
      </c>
      <c r="BF524" s="224">
        <v>3940.2835700000001</v>
      </c>
      <c r="BG524" s="224">
        <v>3884.8343629999999</v>
      </c>
      <c r="BH524" s="17"/>
      <c r="BI524" s="17"/>
      <c r="BJ524" s="17"/>
      <c r="BK524" s="17"/>
    </row>
    <row r="525" spans="1:63" s="19" customFormat="1" ht="11.25" hidden="1" outlineLevel="1" x14ac:dyDescent="0.2">
      <c r="A525" s="28" t="s">
        <v>17</v>
      </c>
      <c r="B525" s="32"/>
      <c r="C525" s="19">
        <v>5640.1248580000001</v>
      </c>
      <c r="D525" s="19">
        <v>5577.6117299999996</v>
      </c>
      <c r="E525" s="19">
        <v>5444.8821200000002</v>
      </c>
      <c r="F525" s="19">
        <v>5444.0914320000002</v>
      </c>
      <c r="G525" s="19">
        <v>5446.9893080000002</v>
      </c>
      <c r="H525" s="19">
        <v>5420.8190640000003</v>
      </c>
      <c r="I525" s="19">
        <v>5456.4620240000004</v>
      </c>
      <c r="J525" s="19">
        <v>5442.5933359999999</v>
      </c>
      <c r="K525" s="19">
        <v>5385.5810899999997</v>
      </c>
      <c r="L525" s="19">
        <v>5357.5638259999996</v>
      </c>
      <c r="M525" s="19">
        <v>5352.3949890000004</v>
      </c>
      <c r="N525" s="19">
        <v>5231.8631079999996</v>
      </c>
      <c r="O525" s="19">
        <v>5254.8622750000004</v>
      </c>
      <c r="P525" s="19">
        <v>5209.8485710000004</v>
      </c>
      <c r="Q525" s="19">
        <v>5140.1527919999999</v>
      </c>
      <c r="R525" s="19">
        <v>5178.492902</v>
      </c>
      <c r="S525" s="19">
        <v>5171.6335310000004</v>
      </c>
      <c r="T525" s="19">
        <v>5225.2234159999998</v>
      </c>
      <c r="U525" s="102"/>
      <c r="V525" s="102"/>
      <c r="W525" s="102"/>
      <c r="X525" s="102"/>
      <c r="Y525" s="19">
        <v>5222.3521280000004</v>
      </c>
      <c r="Z525" s="19">
        <v>5169.6464409999999</v>
      </c>
      <c r="AA525" s="19">
        <v>5125.9094610000002</v>
      </c>
      <c r="AB525" s="19">
        <v>5088.6083600000002</v>
      </c>
      <c r="AC525" s="19">
        <v>5069.0932489999996</v>
      </c>
      <c r="AD525" s="19">
        <v>5049.5830020000003</v>
      </c>
      <c r="AE525" s="19">
        <v>5032.2078439999996</v>
      </c>
      <c r="AF525" s="19">
        <v>5024.8621430000003</v>
      </c>
      <c r="AG525" s="19">
        <v>5012.0910819999999</v>
      </c>
      <c r="AH525" s="19">
        <v>4998.4766380000001</v>
      </c>
      <c r="AI525" s="19">
        <v>4984.5682040000002</v>
      </c>
      <c r="AJ525" s="19">
        <v>4970.2870499999999</v>
      </c>
      <c r="AK525" s="19">
        <v>4959.7052709999998</v>
      </c>
      <c r="AL525" s="19">
        <v>4948.0284750000001</v>
      </c>
      <c r="AM525" s="19">
        <v>4937.6310549999998</v>
      </c>
      <c r="AN525" s="19">
        <v>4891.77405</v>
      </c>
      <c r="AO525" s="19">
        <v>4882.0146379999996</v>
      </c>
      <c r="AP525" s="19">
        <v>4863.239885</v>
      </c>
      <c r="AQ525" s="19">
        <v>4849.8886759999996</v>
      </c>
      <c r="AR525" s="19">
        <v>4845.2402899999997</v>
      </c>
      <c r="AS525" s="19">
        <v>4834.4195829999999</v>
      </c>
      <c r="AT525" s="19">
        <v>4815.9554449999996</v>
      </c>
      <c r="AU525" s="19">
        <v>4792.4960840000003</v>
      </c>
      <c r="AV525" s="19">
        <v>4768.981925</v>
      </c>
      <c r="AW525" s="19">
        <v>4757.9651270000004</v>
      </c>
      <c r="AX525" s="19">
        <v>4791.9428310000003</v>
      </c>
      <c r="AY525" s="19">
        <v>4770.0975900000003</v>
      </c>
      <c r="AZ525" s="19">
        <v>4750.3497180000004</v>
      </c>
      <c r="BA525" s="19">
        <v>4757.2339869999996</v>
      </c>
      <c r="BB525" s="19">
        <v>4746.7086749999999</v>
      </c>
      <c r="BC525" s="19">
        <v>4736.4521860000004</v>
      </c>
      <c r="BD525" s="19">
        <v>4718.8132729999998</v>
      </c>
      <c r="BE525" s="19">
        <v>4699.1894540000003</v>
      </c>
      <c r="BF525" s="224">
        <v>4680.6775600000001</v>
      </c>
      <c r="BG525" s="224">
        <v>4651.0027700000001</v>
      </c>
      <c r="BH525" s="17"/>
      <c r="BI525" s="17"/>
      <c r="BJ525" s="17"/>
      <c r="BK525" s="17"/>
    </row>
    <row r="526" spans="1:63" s="19" customFormat="1" ht="11.25" hidden="1" outlineLevel="1" x14ac:dyDescent="0.2">
      <c r="A526" s="28" t="s">
        <v>18</v>
      </c>
      <c r="B526" s="32"/>
      <c r="C526" s="19">
        <v>6346.2346950000001</v>
      </c>
      <c r="D526" s="19">
        <v>6373.1051090000001</v>
      </c>
      <c r="E526" s="19">
        <v>6374.4739760000002</v>
      </c>
      <c r="F526" s="19">
        <v>6366.0757020000001</v>
      </c>
      <c r="G526" s="19">
        <v>6384.1145550000001</v>
      </c>
      <c r="H526" s="19">
        <v>6347.586945</v>
      </c>
      <c r="I526" s="19">
        <v>6395.1071620000002</v>
      </c>
      <c r="J526" s="19">
        <v>6318.3150560000004</v>
      </c>
      <c r="K526" s="19">
        <v>6099.8794820000003</v>
      </c>
      <c r="L526" s="19">
        <v>6051.2580459999999</v>
      </c>
      <c r="M526" s="19">
        <v>6031.9359400000003</v>
      </c>
      <c r="N526" s="19">
        <v>5920.1790380000002</v>
      </c>
      <c r="O526" s="19">
        <v>5972.7943180000002</v>
      </c>
      <c r="P526" s="19">
        <v>5933.4221280000002</v>
      </c>
      <c r="Q526" s="19">
        <v>5841.9536740000003</v>
      </c>
      <c r="R526" s="19">
        <v>5884.0053429999998</v>
      </c>
      <c r="S526" s="19">
        <v>5931.8331589999998</v>
      </c>
      <c r="T526" s="19">
        <v>5878.8583509999999</v>
      </c>
      <c r="U526" s="102"/>
      <c r="V526" s="102"/>
      <c r="W526" s="102"/>
      <c r="X526" s="102"/>
      <c r="Y526" s="19">
        <v>6163.3893509999998</v>
      </c>
      <c r="Z526" s="19">
        <v>6117.8824249999998</v>
      </c>
      <c r="AA526" s="19">
        <v>6082.0519279999999</v>
      </c>
      <c r="AB526" s="19">
        <v>6053.0201340000003</v>
      </c>
      <c r="AC526" s="19">
        <v>6028.719008</v>
      </c>
      <c r="AD526" s="19">
        <v>6008.9097359999996</v>
      </c>
      <c r="AE526" s="19">
        <v>5987.4500550000002</v>
      </c>
      <c r="AF526" s="19">
        <v>5972.2495580000004</v>
      </c>
      <c r="AG526" s="19">
        <v>5967.6923079999997</v>
      </c>
      <c r="AH526" s="19">
        <v>5955.5232830000004</v>
      </c>
      <c r="AI526" s="19">
        <v>5939.1895000000004</v>
      </c>
      <c r="AJ526" s="19">
        <v>5926.6199729999998</v>
      </c>
      <c r="AK526" s="19">
        <v>5918.4001429999998</v>
      </c>
      <c r="AL526" s="19">
        <v>5906.8604500000001</v>
      </c>
      <c r="AM526" s="19">
        <v>5891.3168939999996</v>
      </c>
      <c r="AN526" s="19">
        <v>5882.4593800000002</v>
      </c>
      <c r="AO526" s="19">
        <v>5874.3015009999999</v>
      </c>
      <c r="AP526" s="19">
        <v>5857.8879820000002</v>
      </c>
      <c r="AQ526" s="19">
        <v>5856.3405979999998</v>
      </c>
      <c r="AR526" s="19">
        <v>5845.4750899999999</v>
      </c>
      <c r="AS526" s="19">
        <v>5832.0926760000002</v>
      </c>
      <c r="AT526" s="19">
        <v>5822.134309</v>
      </c>
      <c r="AU526" s="19">
        <v>5801.5386120000003</v>
      </c>
      <c r="AV526" s="19">
        <v>5782.142339</v>
      </c>
      <c r="AW526" s="19">
        <v>5761.7106389999999</v>
      </c>
      <c r="AX526" s="19">
        <v>5799.7834579999999</v>
      </c>
      <c r="AY526" s="19">
        <v>5779.0917149999996</v>
      </c>
      <c r="AZ526" s="19">
        <v>5762.8368650000002</v>
      </c>
      <c r="BA526" s="19">
        <v>5786.4149969999999</v>
      </c>
      <c r="BB526" s="19">
        <v>5773.0988260000004</v>
      </c>
      <c r="BC526" s="19">
        <v>5754.8849</v>
      </c>
      <c r="BD526" s="19">
        <v>5733.3366050000004</v>
      </c>
      <c r="BE526" s="19">
        <v>5706.058556</v>
      </c>
      <c r="BF526" s="224">
        <v>5694.3327509999999</v>
      </c>
      <c r="BG526" s="224">
        <v>5670.462227</v>
      </c>
      <c r="BH526" s="17"/>
      <c r="BI526" s="17"/>
      <c r="BJ526" s="17"/>
      <c r="BK526" s="17"/>
    </row>
    <row r="527" spans="1:63" s="19" customFormat="1" ht="11.25" hidden="1" outlineLevel="1" x14ac:dyDescent="0.2">
      <c r="A527" s="28" t="s">
        <v>19</v>
      </c>
      <c r="B527" s="32"/>
      <c r="C527" s="19">
        <v>6971.3151500000004</v>
      </c>
      <c r="D527" s="19">
        <v>7027.7114060000004</v>
      </c>
      <c r="E527" s="19">
        <v>7062.3972599999997</v>
      </c>
      <c r="F527" s="19">
        <v>7087.274316</v>
      </c>
      <c r="G527" s="19">
        <v>7072.3502749999998</v>
      </c>
      <c r="H527" s="19">
        <v>7013.034146</v>
      </c>
      <c r="I527" s="19">
        <v>6944.4850820000001</v>
      </c>
      <c r="J527" s="19">
        <v>6878.9708110000001</v>
      </c>
      <c r="K527" s="19">
        <v>6791.2778340000004</v>
      </c>
      <c r="L527" s="19">
        <v>6740.5746509999999</v>
      </c>
      <c r="M527" s="19">
        <v>6730.5964299999996</v>
      </c>
      <c r="N527" s="19">
        <v>6592.1854080000003</v>
      </c>
      <c r="O527" s="19">
        <v>6633.2418719999996</v>
      </c>
      <c r="P527" s="19">
        <v>6619.0693510000001</v>
      </c>
      <c r="Q527" s="19">
        <v>6615.0577000000003</v>
      </c>
      <c r="R527" s="19">
        <v>6616.2226490000003</v>
      </c>
      <c r="S527" s="19">
        <v>6614.4824490000001</v>
      </c>
      <c r="T527" s="19">
        <v>6425.7644069999997</v>
      </c>
      <c r="U527" s="102"/>
      <c r="V527" s="102"/>
      <c r="W527" s="102"/>
      <c r="X527" s="102"/>
      <c r="Y527" s="19">
        <v>6804.6566929999999</v>
      </c>
      <c r="Z527" s="19">
        <v>6759.0757640000002</v>
      </c>
      <c r="AA527" s="19">
        <v>6725.8093440000002</v>
      </c>
      <c r="AB527" s="19">
        <v>6699.6193480000002</v>
      </c>
      <c r="AC527" s="19">
        <v>6684.2517520000001</v>
      </c>
      <c r="AD527" s="19">
        <v>6659.3480909999998</v>
      </c>
      <c r="AE527" s="19">
        <v>6639.8236790000001</v>
      </c>
      <c r="AF527" s="19">
        <v>6628.0287660000004</v>
      </c>
      <c r="AG527" s="19">
        <v>6621.7973400000001</v>
      </c>
      <c r="AH527" s="19">
        <v>6619.2820869999996</v>
      </c>
      <c r="AI527" s="19">
        <v>6618.7025480000002</v>
      </c>
      <c r="AJ527" s="19">
        <v>6614.2549580000004</v>
      </c>
      <c r="AK527" s="19">
        <v>6614.776758</v>
      </c>
      <c r="AL527" s="19">
        <v>6610.2302920000002</v>
      </c>
      <c r="AM527" s="19">
        <v>6598.708318</v>
      </c>
      <c r="AN527" s="19">
        <v>6620.7549159999999</v>
      </c>
      <c r="AO527" s="19">
        <v>6618.3303539999997</v>
      </c>
      <c r="AP527" s="19">
        <v>6604.2426740000001</v>
      </c>
      <c r="AQ527" s="19">
        <v>6600.0360700000001</v>
      </c>
      <c r="AR527" s="19">
        <v>6600.2855870000003</v>
      </c>
      <c r="AS527" s="19">
        <v>6598.1152899999997</v>
      </c>
      <c r="AT527" s="19">
        <v>6591.3165019999997</v>
      </c>
      <c r="AU527" s="19">
        <v>6580.7300839999998</v>
      </c>
      <c r="AV527" s="19">
        <v>6569.4814560000004</v>
      </c>
      <c r="AW527" s="19">
        <v>6567.0592660000002</v>
      </c>
      <c r="AX527" s="19">
        <v>6685.1084719999999</v>
      </c>
      <c r="AY527" s="19">
        <v>6672.6768890000003</v>
      </c>
      <c r="AZ527" s="19">
        <v>6660.1882589999996</v>
      </c>
      <c r="BA527" s="19">
        <v>6696.0815549999998</v>
      </c>
      <c r="BB527" s="19">
        <v>6692.7404960000003</v>
      </c>
      <c r="BC527" s="19">
        <v>6691.3658939999996</v>
      </c>
      <c r="BD527" s="19">
        <v>6677.8577310000001</v>
      </c>
      <c r="BE527" s="19">
        <v>6667.1186589999998</v>
      </c>
      <c r="BF527" s="224">
        <v>6679.9332549999999</v>
      </c>
      <c r="BG527" s="224">
        <v>6662.4232609999999</v>
      </c>
      <c r="BH527" s="17"/>
      <c r="BI527" s="17"/>
      <c r="BJ527" s="17"/>
      <c r="BK527" s="17"/>
    </row>
    <row r="528" spans="1:63" s="19" customFormat="1" ht="11.25" hidden="1" outlineLevel="1" x14ac:dyDescent="0.2">
      <c r="A528" s="28" t="s">
        <v>20</v>
      </c>
      <c r="B528" s="32"/>
      <c r="C528" s="19">
        <v>7835.6808279999996</v>
      </c>
      <c r="D528" s="19">
        <v>7837.3591630000001</v>
      </c>
      <c r="E528" s="19">
        <v>7344.5582130000003</v>
      </c>
      <c r="F528" s="19">
        <v>7440.6820619999999</v>
      </c>
      <c r="G528" s="19">
        <v>7444.3780120000001</v>
      </c>
      <c r="H528" s="19">
        <v>7319.2119069999999</v>
      </c>
      <c r="I528" s="19">
        <v>7369.9131029999999</v>
      </c>
      <c r="J528" s="19">
        <v>7330.9117669999996</v>
      </c>
      <c r="K528" s="19">
        <v>7078.7075050000003</v>
      </c>
      <c r="L528" s="19">
        <v>7107.5658970000004</v>
      </c>
      <c r="M528" s="19">
        <v>7117.4617029999999</v>
      </c>
      <c r="N528" s="19">
        <v>6877.5100400000001</v>
      </c>
      <c r="O528" s="19">
        <v>7010.19074</v>
      </c>
      <c r="P528" s="19">
        <v>7077.429658</v>
      </c>
      <c r="Q528" s="19">
        <v>6949.9671600000001</v>
      </c>
      <c r="R528" s="19">
        <v>7017.4286330000004</v>
      </c>
      <c r="S528" s="19">
        <v>7036.581803</v>
      </c>
      <c r="T528" s="19">
        <v>6980.9648660000003</v>
      </c>
      <c r="U528" s="102"/>
      <c r="V528" s="102"/>
      <c r="W528" s="102"/>
      <c r="X528" s="102"/>
      <c r="Y528" s="19">
        <v>7447.8124850000004</v>
      </c>
      <c r="Z528" s="19">
        <v>7410.887232</v>
      </c>
      <c r="AA528" s="19">
        <v>7378.4828129999996</v>
      </c>
      <c r="AB528" s="19">
        <v>7352.2261920000001</v>
      </c>
      <c r="AC528" s="19">
        <v>7335.5656369999997</v>
      </c>
      <c r="AD528" s="19">
        <v>7314.3031350000001</v>
      </c>
      <c r="AE528" s="19">
        <v>7295.5839340000002</v>
      </c>
      <c r="AF528" s="19">
        <v>7286.3245459999998</v>
      </c>
      <c r="AG528" s="19">
        <v>7281.4172719999997</v>
      </c>
      <c r="AH528" s="19">
        <v>7281.9351180000003</v>
      </c>
      <c r="AI528" s="19">
        <v>7280.6407200000003</v>
      </c>
      <c r="AJ528" s="19">
        <v>7270.5158670000001</v>
      </c>
      <c r="AK528" s="19">
        <v>7272.6356830000004</v>
      </c>
      <c r="AL528" s="19">
        <v>7267.7671609999998</v>
      </c>
      <c r="AM528" s="19">
        <v>7256.6519230000004</v>
      </c>
      <c r="AN528" s="19">
        <v>7285.3409190000002</v>
      </c>
      <c r="AO528" s="19">
        <v>7281.4858649999996</v>
      </c>
      <c r="AP528" s="19">
        <v>7274.2543690000002</v>
      </c>
      <c r="AQ528" s="19">
        <v>7271.9407549999996</v>
      </c>
      <c r="AR528" s="19">
        <v>7265.9437260000004</v>
      </c>
      <c r="AS528" s="19">
        <v>7260.2452979999998</v>
      </c>
      <c r="AT528" s="19">
        <v>7255.4512919999997</v>
      </c>
      <c r="AU528" s="19">
        <v>7245.7495600000002</v>
      </c>
      <c r="AV528" s="19">
        <v>7239.1457710000004</v>
      </c>
      <c r="AW528" s="19">
        <v>7229.4065179999998</v>
      </c>
      <c r="AX528" s="19">
        <v>7345.3468469999998</v>
      </c>
      <c r="AY528" s="19">
        <v>7334.4469120000003</v>
      </c>
      <c r="AZ528" s="19">
        <v>7330.8466859999999</v>
      </c>
      <c r="BA528" s="19">
        <v>7389.6327719999999</v>
      </c>
      <c r="BB528" s="19">
        <v>7383.5999650000003</v>
      </c>
      <c r="BC528" s="19">
        <v>7373.8705010000003</v>
      </c>
      <c r="BD528" s="19">
        <v>7367.0701470000004</v>
      </c>
      <c r="BE528" s="19">
        <v>7363.5139630000003</v>
      </c>
      <c r="BF528" s="224">
        <v>7384.9276710000004</v>
      </c>
      <c r="BG528" s="224">
        <v>7384.6700970000002</v>
      </c>
      <c r="BH528" s="17"/>
      <c r="BI528" s="17"/>
      <c r="BJ528" s="17"/>
      <c r="BK528" s="17"/>
    </row>
    <row r="529" spans="1:63" s="19" customFormat="1" ht="11.25" hidden="1" outlineLevel="1" x14ac:dyDescent="0.2">
      <c r="A529" s="28" t="s">
        <v>21</v>
      </c>
      <c r="B529" s="32"/>
      <c r="C529" s="19">
        <v>8849.0879519999999</v>
      </c>
      <c r="D529" s="19">
        <v>8804.8482289999993</v>
      </c>
      <c r="E529" s="19">
        <v>8050.1759380000003</v>
      </c>
      <c r="F529" s="19">
        <v>8100.2215029999998</v>
      </c>
      <c r="G529" s="19">
        <v>8173.2383550000004</v>
      </c>
      <c r="H529" s="19">
        <v>7951.1282510000001</v>
      </c>
      <c r="I529" s="19">
        <v>8041.503858</v>
      </c>
      <c r="J529" s="19">
        <v>8040.7826809999997</v>
      </c>
      <c r="K529" s="19">
        <v>7827.9186600000003</v>
      </c>
      <c r="L529" s="19">
        <v>7850.6810489999998</v>
      </c>
      <c r="M529" s="19">
        <v>7863.1501319999998</v>
      </c>
      <c r="N529" s="19">
        <v>7705.5468300000002</v>
      </c>
      <c r="O529" s="19">
        <v>7785.5543360000001</v>
      </c>
      <c r="P529" s="19">
        <v>7835.292821</v>
      </c>
      <c r="Q529" s="19">
        <v>7632.6842070000002</v>
      </c>
      <c r="R529" s="19">
        <v>7709.474115</v>
      </c>
      <c r="S529" s="19">
        <v>7715.2357760000004</v>
      </c>
      <c r="T529" s="19">
        <v>7526.6683249999996</v>
      </c>
      <c r="U529" s="102"/>
      <c r="V529" s="102"/>
      <c r="W529" s="102"/>
      <c r="X529" s="102"/>
      <c r="Y529" s="19">
        <v>8350.0122319999991</v>
      </c>
      <c r="Z529" s="19">
        <v>8282.6628170000004</v>
      </c>
      <c r="AA529" s="19">
        <v>8236.1921889999994</v>
      </c>
      <c r="AB529" s="19">
        <v>8195.0636290000002</v>
      </c>
      <c r="AC529" s="19">
        <v>8167.5353020000002</v>
      </c>
      <c r="AD529" s="19">
        <v>8131.1565700000001</v>
      </c>
      <c r="AE529" s="19">
        <v>8094.9242720000002</v>
      </c>
      <c r="AF529" s="19">
        <v>8069.4150959999997</v>
      </c>
      <c r="AG529" s="19">
        <v>8052.6151149999996</v>
      </c>
      <c r="AH529" s="19">
        <v>8041.7409070000003</v>
      </c>
      <c r="AI529" s="19">
        <v>8031.1468219999997</v>
      </c>
      <c r="AJ529" s="19">
        <v>8019.5362709999999</v>
      </c>
      <c r="AK529" s="19">
        <v>8005.4044409999997</v>
      </c>
      <c r="AL529" s="19">
        <v>7995.5813179999996</v>
      </c>
      <c r="AM529" s="19">
        <v>7983.487983</v>
      </c>
      <c r="AN529" s="19">
        <v>8000.178465</v>
      </c>
      <c r="AO529" s="19">
        <v>7994.6468960000002</v>
      </c>
      <c r="AP529" s="19">
        <v>7976.4343390000004</v>
      </c>
      <c r="AQ529" s="19">
        <v>7968.821833</v>
      </c>
      <c r="AR529" s="19">
        <v>7960.8473039999999</v>
      </c>
      <c r="AS529" s="19">
        <v>7949.7391589999997</v>
      </c>
      <c r="AT529" s="19">
        <v>7944.312414</v>
      </c>
      <c r="AU529" s="19">
        <v>7930.1205300000001</v>
      </c>
      <c r="AV529" s="19">
        <v>7928.7490710000002</v>
      </c>
      <c r="AW529" s="19">
        <v>7917.29763</v>
      </c>
      <c r="AX529" s="19">
        <v>8030.9511249999996</v>
      </c>
      <c r="AY529" s="19">
        <v>8019.6926949999997</v>
      </c>
      <c r="AZ529" s="19">
        <v>8012.6848449999998</v>
      </c>
      <c r="BA529" s="19">
        <v>8076.2311710000004</v>
      </c>
      <c r="BB529" s="19">
        <v>8066.8893779999999</v>
      </c>
      <c r="BC529" s="19">
        <v>8057.0638390000004</v>
      </c>
      <c r="BD529" s="19">
        <v>8047.511219</v>
      </c>
      <c r="BE529" s="19">
        <v>8043.5955970000005</v>
      </c>
      <c r="BF529" s="224">
        <v>8085.05159</v>
      </c>
      <c r="BG529" s="224">
        <v>8075.5047160000004</v>
      </c>
      <c r="BH529" s="17"/>
      <c r="BI529" s="17"/>
      <c r="BJ529" s="17"/>
      <c r="BK529" s="17"/>
    </row>
    <row r="530" spans="1:63" s="19" customFormat="1" ht="11.25" hidden="1" outlineLevel="1" x14ac:dyDescent="0.2">
      <c r="A530" s="28" t="s">
        <v>22</v>
      </c>
      <c r="B530" s="32"/>
      <c r="C530" s="19">
        <v>9765.2064229999996</v>
      </c>
      <c r="D530" s="19">
        <v>9745.9521509999995</v>
      </c>
      <c r="E530" s="19">
        <v>9306.8708850000003</v>
      </c>
      <c r="F530" s="19">
        <v>9379.6439680000003</v>
      </c>
      <c r="G530" s="19">
        <v>9402.767715</v>
      </c>
      <c r="H530" s="19">
        <v>9157.2292930000003</v>
      </c>
      <c r="I530" s="19">
        <v>9199.1029209999997</v>
      </c>
      <c r="J530" s="19">
        <v>9215.5973610000001</v>
      </c>
      <c r="K530" s="19">
        <v>8919.3812140000009</v>
      </c>
      <c r="L530" s="19">
        <v>8939.8746040000005</v>
      </c>
      <c r="M530" s="19">
        <v>8897.6321970000008</v>
      </c>
      <c r="N530" s="19">
        <v>8756.1884090000003</v>
      </c>
      <c r="O530" s="19">
        <v>8802.7004519999991</v>
      </c>
      <c r="P530" s="19">
        <v>8815.0540830000009</v>
      </c>
      <c r="Q530" s="19">
        <v>8599.7586850000007</v>
      </c>
      <c r="R530" s="19">
        <v>8645.370218</v>
      </c>
      <c r="S530" s="19">
        <v>8613.8345050000007</v>
      </c>
      <c r="T530" s="19">
        <v>8392.9411189999992</v>
      </c>
      <c r="U530" s="102"/>
      <c r="V530" s="102"/>
      <c r="W530" s="102"/>
      <c r="X530" s="102"/>
      <c r="Y530" s="19">
        <v>8566.9911329999995</v>
      </c>
      <c r="Z530" s="19">
        <v>8479.5275230000007</v>
      </c>
      <c r="AA530" s="19">
        <v>8403.3877769999999</v>
      </c>
      <c r="AB530" s="19">
        <v>8352.6646459999993</v>
      </c>
      <c r="AC530" s="19">
        <v>8303.1568970000008</v>
      </c>
      <c r="AD530" s="19">
        <v>8251.3232630000002</v>
      </c>
      <c r="AE530" s="19">
        <v>8200.8738460000004</v>
      </c>
      <c r="AF530" s="19">
        <v>8169.1269750000001</v>
      </c>
      <c r="AG530" s="19">
        <v>8141.9077219999999</v>
      </c>
      <c r="AH530" s="19">
        <v>8126.742604</v>
      </c>
      <c r="AI530" s="19">
        <v>8121.4131790000001</v>
      </c>
      <c r="AJ530" s="19">
        <v>8115.6708170000002</v>
      </c>
      <c r="AK530" s="19">
        <v>8103.6078939999998</v>
      </c>
      <c r="AL530" s="19">
        <v>8100.7413710000001</v>
      </c>
      <c r="AM530" s="19">
        <v>8089.2128789999997</v>
      </c>
      <c r="AN530" s="19">
        <v>8061.8979939999999</v>
      </c>
      <c r="AO530" s="19">
        <v>8051.8533280000001</v>
      </c>
      <c r="AP530" s="19">
        <v>8048.4131319999997</v>
      </c>
      <c r="AQ530" s="19">
        <v>8038.2833469999996</v>
      </c>
      <c r="AR530" s="19">
        <v>8028.0233090000002</v>
      </c>
      <c r="AS530" s="19">
        <v>8022.7566379999998</v>
      </c>
      <c r="AT530" s="19">
        <v>8012.7367880000002</v>
      </c>
      <c r="AU530" s="19">
        <v>7998.0245580000001</v>
      </c>
      <c r="AV530" s="19">
        <v>7989.7330009999996</v>
      </c>
      <c r="AW530" s="19">
        <v>7980.9086129999996</v>
      </c>
      <c r="AX530" s="19">
        <v>8133.9731830000001</v>
      </c>
      <c r="AY530" s="19">
        <v>8126.9596629999996</v>
      </c>
      <c r="AZ530" s="19">
        <v>8117.2895719999997</v>
      </c>
      <c r="BA530" s="19">
        <v>8194.5278060000001</v>
      </c>
      <c r="BB530" s="19">
        <v>8185.7689579999997</v>
      </c>
      <c r="BC530" s="19">
        <v>8178.0993019999996</v>
      </c>
      <c r="BD530" s="19">
        <v>8169.0610489999999</v>
      </c>
      <c r="BE530" s="19">
        <v>8162.8595310000001</v>
      </c>
      <c r="BF530" s="224">
        <v>8221.3687320000008</v>
      </c>
      <c r="BG530" s="224">
        <v>8206.4329300000009</v>
      </c>
      <c r="BH530" s="17"/>
      <c r="BI530" s="17"/>
      <c r="BJ530" s="17"/>
      <c r="BK530" s="17"/>
    </row>
    <row r="531" spans="1:63" s="19" customFormat="1" ht="11.25" hidden="1" outlineLevel="1" x14ac:dyDescent="0.2">
      <c r="A531" s="28" t="s">
        <v>23</v>
      </c>
      <c r="B531" s="32"/>
      <c r="C531" s="19">
        <v>10692.82827</v>
      </c>
      <c r="D531" s="19">
        <v>10604.795502999999</v>
      </c>
      <c r="E531" s="19">
        <v>10570.657638999999</v>
      </c>
      <c r="F531" s="19">
        <v>10602.225103999999</v>
      </c>
      <c r="G531" s="19">
        <v>10564.514583</v>
      </c>
      <c r="H531" s="19">
        <v>10421.723693</v>
      </c>
      <c r="I531" s="19">
        <v>10411.090103</v>
      </c>
      <c r="J531" s="19">
        <v>10390.819303</v>
      </c>
      <c r="K531" s="19">
        <v>10186.061498999999</v>
      </c>
      <c r="L531" s="19">
        <v>10168.199962999999</v>
      </c>
      <c r="M531" s="19">
        <v>10135.676626</v>
      </c>
      <c r="N531" s="19">
        <v>9898.4007939999992</v>
      </c>
      <c r="O531" s="19">
        <v>9940.8704099999995</v>
      </c>
      <c r="P531" s="19">
        <v>9937.7469789999996</v>
      </c>
      <c r="Q531" s="19">
        <v>9797.6059509999995</v>
      </c>
      <c r="R531" s="19">
        <v>9774.9385619999994</v>
      </c>
      <c r="S531" s="19">
        <v>9734.3379089999999</v>
      </c>
      <c r="T531" s="19">
        <v>9553.5543240000006</v>
      </c>
      <c r="U531" s="102"/>
      <c r="V531" s="102"/>
      <c r="W531" s="102"/>
      <c r="X531" s="102"/>
      <c r="Y531" s="19">
        <v>8066.8302830000002</v>
      </c>
      <c r="Z531" s="19">
        <v>7973.7854660000003</v>
      </c>
      <c r="AA531" s="19">
        <v>7894.0594060000003</v>
      </c>
      <c r="AB531" s="19">
        <v>7834.2846250000002</v>
      </c>
      <c r="AC531" s="19">
        <v>7781.8786019999998</v>
      </c>
      <c r="AD531" s="19">
        <v>7713.4494519999998</v>
      </c>
      <c r="AE531" s="19">
        <v>7647.2508440000001</v>
      </c>
      <c r="AF531" s="19">
        <v>7608.5886979999996</v>
      </c>
      <c r="AG531" s="19">
        <v>7579.7827799999995</v>
      </c>
      <c r="AH531" s="19">
        <v>7600.9190509999999</v>
      </c>
      <c r="AI531" s="19">
        <v>7621.2964750000001</v>
      </c>
      <c r="AJ531" s="19">
        <v>7627.5435450000004</v>
      </c>
      <c r="AK531" s="19">
        <v>7621.8492930000002</v>
      </c>
      <c r="AL531" s="19">
        <v>7627.054709</v>
      </c>
      <c r="AM531" s="19">
        <v>7627.5601509999997</v>
      </c>
      <c r="AN531" s="19">
        <v>7550.1082820000001</v>
      </c>
      <c r="AO531" s="19">
        <v>7551.1586280000001</v>
      </c>
      <c r="AP531" s="19">
        <v>7550.5068929999998</v>
      </c>
      <c r="AQ531" s="19">
        <v>7544.9269629999999</v>
      </c>
      <c r="AR531" s="19">
        <v>7540.7871299999997</v>
      </c>
      <c r="AS531" s="19">
        <v>7539.2900300000001</v>
      </c>
      <c r="AT531" s="19">
        <v>7533.8179380000001</v>
      </c>
      <c r="AU531" s="19">
        <v>7531.208592</v>
      </c>
      <c r="AV531" s="19">
        <v>7528.1764380000004</v>
      </c>
      <c r="AW531" s="19">
        <v>7522.542985</v>
      </c>
      <c r="AX531" s="19">
        <v>7585.786008</v>
      </c>
      <c r="AY531" s="19">
        <v>7575.2262170000004</v>
      </c>
      <c r="AZ531" s="19">
        <v>7566.3595109999997</v>
      </c>
      <c r="BA531" s="19">
        <v>7666.5780930000001</v>
      </c>
      <c r="BB531" s="19">
        <v>7662.8898829999998</v>
      </c>
      <c r="BC531" s="19">
        <v>7653.1155369999997</v>
      </c>
      <c r="BD531" s="19">
        <v>7652.3268289999996</v>
      </c>
      <c r="BE531" s="19">
        <v>7647.7926369999996</v>
      </c>
      <c r="BF531" s="224">
        <v>7722.1312129999997</v>
      </c>
      <c r="BG531" s="224">
        <v>7715.3690930000002</v>
      </c>
      <c r="BH531" s="17"/>
      <c r="BI531" s="17"/>
      <c r="BJ531" s="17"/>
      <c r="BK531" s="17"/>
    </row>
    <row r="532" spans="1:63" s="19" customFormat="1" ht="11.25" hidden="1" outlineLevel="1" x14ac:dyDescent="0.2">
      <c r="A532" s="28" t="s">
        <v>24</v>
      </c>
      <c r="B532" s="32"/>
      <c r="C532" s="19">
        <v>11455.545775000001</v>
      </c>
      <c r="D532" s="19">
        <v>11522.577855</v>
      </c>
      <c r="E532" s="19">
        <v>11646.2102</v>
      </c>
      <c r="F532" s="19">
        <v>11709.130687999999</v>
      </c>
      <c r="G532" s="19">
        <v>11678.519935</v>
      </c>
      <c r="H532" s="19">
        <v>11494.510285</v>
      </c>
      <c r="I532" s="19">
        <v>11480.989876</v>
      </c>
      <c r="J532" s="19">
        <v>11459.906827999999</v>
      </c>
      <c r="K532" s="19">
        <v>11201.034218999999</v>
      </c>
      <c r="L532" s="19">
        <v>11146.541286</v>
      </c>
      <c r="M532" s="19">
        <v>11134.146022999999</v>
      </c>
      <c r="N532" s="19">
        <v>10983.60167</v>
      </c>
      <c r="O532" s="19">
        <v>11014.428109</v>
      </c>
      <c r="P532" s="19">
        <v>11009.650688</v>
      </c>
      <c r="Q532" s="19">
        <v>10816.024670999999</v>
      </c>
      <c r="R532" s="19">
        <v>10825.239616999999</v>
      </c>
      <c r="S532" s="19">
        <v>10811.211724000001</v>
      </c>
      <c r="T532" s="19">
        <v>10654.863982999999</v>
      </c>
      <c r="U532" s="102"/>
      <c r="V532" s="102"/>
      <c r="W532" s="102"/>
      <c r="X532" s="102"/>
      <c r="Y532" s="19">
        <v>7752.6429340000004</v>
      </c>
      <c r="Z532" s="19">
        <v>7562.4890560000003</v>
      </c>
      <c r="AA532" s="19">
        <v>7425.7540060000001</v>
      </c>
      <c r="AB532" s="19">
        <v>7342.3212460000004</v>
      </c>
      <c r="AC532" s="19">
        <v>7257.976568</v>
      </c>
      <c r="AD532" s="19">
        <v>7158.2089550000001</v>
      </c>
      <c r="AE532" s="19">
        <v>7052.8462529999997</v>
      </c>
      <c r="AF532" s="19">
        <v>6989.7300919999998</v>
      </c>
      <c r="AG532" s="19">
        <v>6950.9589299999998</v>
      </c>
      <c r="AH532" s="19">
        <v>7022.5933199999999</v>
      </c>
      <c r="AI532" s="19">
        <v>7088.9824019999996</v>
      </c>
      <c r="AJ532" s="19">
        <v>7115.9529259999999</v>
      </c>
      <c r="AK532" s="19">
        <v>7129.9135130000004</v>
      </c>
      <c r="AL532" s="19">
        <v>7144.4496120000003</v>
      </c>
      <c r="AM532" s="19">
        <v>7151.8095089999997</v>
      </c>
      <c r="AN532" s="19">
        <v>7027.767339</v>
      </c>
      <c r="AO532" s="19">
        <v>7055.4901799999998</v>
      </c>
      <c r="AP532" s="19">
        <v>7068.8390719999998</v>
      </c>
      <c r="AQ532" s="19">
        <v>7076.7100609999998</v>
      </c>
      <c r="AR532" s="19">
        <v>7078.6506060000002</v>
      </c>
      <c r="AS532" s="19">
        <v>7073.668189</v>
      </c>
      <c r="AT532" s="19">
        <v>7069.3302080000003</v>
      </c>
      <c r="AU532" s="19">
        <v>7067.3692970000002</v>
      </c>
      <c r="AV532" s="19">
        <v>7059.1451020000004</v>
      </c>
      <c r="AW532" s="19">
        <v>7048.7804880000003</v>
      </c>
      <c r="AX532" s="19">
        <v>6947.6444309999997</v>
      </c>
      <c r="AY532" s="19">
        <v>6935.5232830000004</v>
      </c>
      <c r="AZ532" s="19">
        <v>6929.8320910000002</v>
      </c>
      <c r="BA532" s="19">
        <v>7042.29493</v>
      </c>
      <c r="BB532" s="19">
        <v>7038.2626289999998</v>
      </c>
      <c r="BC532" s="19">
        <v>7042.0874679999997</v>
      </c>
      <c r="BD532" s="19">
        <v>7031.6944240000003</v>
      </c>
      <c r="BE532" s="19">
        <v>7028.9614750000001</v>
      </c>
      <c r="BF532" s="224">
        <v>7109.4519929999997</v>
      </c>
      <c r="BG532" s="224">
        <v>7098.3963510000003</v>
      </c>
      <c r="BH532" s="17"/>
      <c r="BI532" s="17"/>
      <c r="BJ532" s="17"/>
      <c r="BK532" s="17"/>
    </row>
    <row r="533" spans="1:63" s="19" customFormat="1" ht="11.25" hidden="1" outlineLevel="1" x14ac:dyDescent="0.2">
      <c r="A533" s="36" t="s">
        <v>795</v>
      </c>
      <c r="B533" s="32"/>
      <c r="C533" s="19">
        <v>0</v>
      </c>
      <c r="D533" s="19">
        <v>0</v>
      </c>
      <c r="E533" s="19">
        <v>12293.930288</v>
      </c>
      <c r="F533" s="19">
        <v>12179.861111</v>
      </c>
      <c r="G533" s="19">
        <v>12274.595992</v>
      </c>
      <c r="H533" s="19">
        <v>12333.121386999999</v>
      </c>
      <c r="I533" s="19">
        <v>12300.186451</v>
      </c>
      <c r="J533" s="19">
        <v>12317.169069</v>
      </c>
      <c r="K533" s="19">
        <v>11989.347825999999</v>
      </c>
      <c r="L533" s="19">
        <v>12025.042111000001</v>
      </c>
      <c r="M533" s="19">
        <v>11967.650463</v>
      </c>
      <c r="N533" s="19">
        <v>12011.355115</v>
      </c>
      <c r="O533" s="19">
        <v>12010.278746</v>
      </c>
      <c r="P533" s="19">
        <v>11928.502705999999</v>
      </c>
      <c r="Q533" s="19">
        <v>11856.147987</v>
      </c>
      <c r="R533" s="19">
        <v>11760.205244999999</v>
      </c>
      <c r="S533" s="19">
        <v>11718.235642</v>
      </c>
      <c r="T533" s="19">
        <v>11877.43561</v>
      </c>
      <c r="U533" s="102"/>
      <c r="V533" s="102"/>
      <c r="W533" s="102"/>
      <c r="X533" s="102"/>
      <c r="Y533" s="19">
        <v>8259.6509239999996</v>
      </c>
      <c r="Z533" s="19">
        <v>7984.7856810000003</v>
      </c>
      <c r="AA533" s="19">
        <v>7790.8851880000002</v>
      </c>
      <c r="AB533" s="19">
        <v>7686.8921780000001</v>
      </c>
      <c r="AC533" s="19">
        <v>7604.4207939999997</v>
      </c>
      <c r="AD533" s="19">
        <v>7473.6739470000002</v>
      </c>
      <c r="AE533" s="19">
        <v>7352.0725389999998</v>
      </c>
      <c r="AF533" s="19">
        <v>7278.0409040000004</v>
      </c>
      <c r="AG533" s="19">
        <v>7220.3135890000003</v>
      </c>
      <c r="AH533" s="19">
        <v>7275.6452680000002</v>
      </c>
      <c r="AI533" s="19">
        <v>7358.9808119999998</v>
      </c>
      <c r="AJ533" s="19">
        <v>7413.7537540000003</v>
      </c>
      <c r="AK533" s="19">
        <v>7426.1313870000004</v>
      </c>
      <c r="AL533" s="19">
        <v>7429.4100879999996</v>
      </c>
      <c r="AM533" s="19">
        <v>7445.6364649999996</v>
      </c>
      <c r="AN533" s="19">
        <v>7271.3141500000002</v>
      </c>
      <c r="AO533" s="19">
        <v>7304.0922190000001</v>
      </c>
      <c r="AP533" s="19">
        <v>7323.338917</v>
      </c>
      <c r="AQ533" s="19">
        <v>7331.7305079999996</v>
      </c>
      <c r="AR533" s="19">
        <v>7335.6193510000003</v>
      </c>
      <c r="AS533" s="19">
        <v>7334.5070420000002</v>
      </c>
      <c r="AT533" s="19">
        <v>7329.3169610000004</v>
      </c>
      <c r="AU533" s="19">
        <v>7323.6743839999999</v>
      </c>
      <c r="AV533" s="19">
        <v>7308.9029430000001</v>
      </c>
      <c r="AW533" s="19">
        <v>7298.8257400000002</v>
      </c>
      <c r="AX533" s="19">
        <v>7143.3931030000003</v>
      </c>
      <c r="AY533" s="19">
        <v>7126.9054669999996</v>
      </c>
      <c r="AZ533" s="19">
        <v>7121.9145570000001</v>
      </c>
      <c r="BA533" s="19">
        <v>7233.8872240000001</v>
      </c>
      <c r="BB533" s="19">
        <v>7228.3973509999996</v>
      </c>
      <c r="BC533" s="19">
        <v>7216.3275819999999</v>
      </c>
      <c r="BD533" s="19">
        <v>7208.9571169999999</v>
      </c>
      <c r="BE533" s="19">
        <v>7204.5942569999997</v>
      </c>
      <c r="BF533" s="224">
        <v>7289.5257949999996</v>
      </c>
      <c r="BG533" s="224">
        <v>7270.4254229999997</v>
      </c>
      <c r="BH533" s="17"/>
      <c r="BI533" s="17"/>
      <c r="BJ533" s="17"/>
      <c r="BK533" s="17"/>
    </row>
    <row r="534" spans="1:63" s="19" customFormat="1" ht="11.25" hidden="1" outlineLevel="1" x14ac:dyDescent="0.2">
      <c r="A534" s="28"/>
      <c r="B534" s="32"/>
      <c r="BF534" s="224"/>
      <c r="BG534" s="224"/>
      <c r="BH534" s="17"/>
      <c r="BI534" s="17"/>
      <c r="BJ534" s="17"/>
      <c r="BK534" s="17"/>
    </row>
    <row r="535" spans="1:63" ht="11.25" hidden="1" outlineLevel="1" x14ac:dyDescent="0.2">
      <c r="A535" s="16" t="s">
        <v>214</v>
      </c>
      <c r="C535" s="18">
        <v>0.2266392030795</v>
      </c>
      <c r="D535" s="18">
        <v>0.2231234641557</v>
      </c>
      <c r="E535" s="18">
        <v>0.22603119204239999</v>
      </c>
      <c r="F535" s="18">
        <v>0.22578859451139999</v>
      </c>
      <c r="G535" s="18">
        <v>0.224435739828</v>
      </c>
      <c r="H535" s="18">
        <v>0.22739356305549999</v>
      </c>
      <c r="I535" s="18">
        <v>0.22105667684950001</v>
      </c>
      <c r="J535" s="18">
        <v>0.21638462556919999</v>
      </c>
      <c r="K535" s="18">
        <v>0.2118010089247</v>
      </c>
      <c r="L535" s="18">
        <v>0.2079481962345</v>
      </c>
      <c r="M535" s="18">
        <v>0.20604793488209999</v>
      </c>
      <c r="N535" s="18">
        <v>0.203756874368</v>
      </c>
      <c r="O535" s="18">
        <v>0.20533199613809999</v>
      </c>
      <c r="P535" s="18">
        <v>0.20530923861059999</v>
      </c>
      <c r="Q535" s="18">
        <v>0.20291214047190001</v>
      </c>
      <c r="R535" s="18">
        <v>0.1988794785246</v>
      </c>
      <c r="S535" s="18">
        <f t="shared" ref="S535:X535" si="25">S189/S193</f>
        <v>0.19907001009826425</v>
      </c>
      <c r="T535" s="18">
        <f t="shared" si="25"/>
        <v>0.2036855253995819</v>
      </c>
      <c r="U535" s="18">
        <f t="shared" si="25"/>
        <v>0.19838465514251999</v>
      </c>
      <c r="V535" s="18">
        <f t="shared" si="25"/>
        <v>0.19377965676381689</v>
      </c>
      <c r="W535" s="18">
        <f t="shared" si="25"/>
        <v>0.18384533347798845</v>
      </c>
      <c r="X535" s="18">
        <f t="shared" si="25"/>
        <v>0.18085954156116107</v>
      </c>
      <c r="Y535" s="18">
        <v>0.16843216149869999</v>
      </c>
      <c r="Z535" s="18">
        <v>0.16301606038800001</v>
      </c>
      <c r="AA535" s="18">
        <v>0.16349633583709999</v>
      </c>
      <c r="AB535" s="18">
        <v>0.1632378965812</v>
      </c>
      <c r="AC535" s="18">
        <v>0.16084555212900001</v>
      </c>
      <c r="AD535" s="18">
        <v>0.1585055669854</v>
      </c>
      <c r="AE535" s="18">
        <v>0.15669543687830001</v>
      </c>
      <c r="AF535" s="18">
        <v>0.1626795570815</v>
      </c>
      <c r="AG535" s="18">
        <v>0.15753352026110001</v>
      </c>
      <c r="AH535" s="18">
        <v>0.15288256421499999</v>
      </c>
      <c r="AI535" s="18">
        <v>0.15046220672409999</v>
      </c>
      <c r="AJ535" s="18">
        <v>0.15199134942869999</v>
      </c>
      <c r="AK535" s="18">
        <v>0.1551654217001</v>
      </c>
      <c r="AL535" s="18">
        <v>0.1552667093116</v>
      </c>
      <c r="AM535" s="18">
        <v>0.1575806898147</v>
      </c>
      <c r="AN535" s="18">
        <v>0.1916876651144</v>
      </c>
      <c r="AO535" s="18">
        <v>0.19280390324060001</v>
      </c>
      <c r="AP535" s="18">
        <v>0.19089544519769999</v>
      </c>
      <c r="AQ535" s="18">
        <v>0.1906485347919</v>
      </c>
      <c r="AR535" s="18">
        <v>0.19565082070129999</v>
      </c>
      <c r="AS535" s="18">
        <v>0.19120355401200001</v>
      </c>
      <c r="AT535" s="18">
        <v>0.1884873258666</v>
      </c>
      <c r="AU535" s="18">
        <v>0.1880939608569</v>
      </c>
      <c r="AV535" s="18">
        <v>0.18713888002279999</v>
      </c>
      <c r="AW535" s="18">
        <v>0.1879044978103</v>
      </c>
      <c r="AX535" s="18">
        <v>0.2160644721885</v>
      </c>
      <c r="AY535" s="18">
        <v>0.2155946230868</v>
      </c>
      <c r="AZ535" s="18">
        <v>0.21483372550970001</v>
      </c>
      <c r="BA535" s="18">
        <v>0.21991073861999999</v>
      </c>
      <c r="BB535" s="18">
        <v>0.22051234244670001</v>
      </c>
      <c r="BC535" s="18">
        <v>0.22053750174539999</v>
      </c>
      <c r="BD535" s="18">
        <v>0.22514528369459999</v>
      </c>
      <c r="BE535" s="18">
        <v>0.2205578920008</v>
      </c>
      <c r="BF535" s="220">
        <v>0.2221669265406</v>
      </c>
      <c r="BG535" s="220">
        <v>0.22086618969649999</v>
      </c>
      <c r="BH535" s="17"/>
      <c r="BI535" s="17"/>
      <c r="BJ535" s="17"/>
      <c r="BK535" s="17"/>
    </row>
    <row r="536" spans="1:63" hidden="1" outlineLevel="1" x14ac:dyDescent="0.25">
      <c r="A536" s="49" t="s">
        <v>851</v>
      </c>
      <c r="B536" s="50"/>
      <c r="AA536" s="56"/>
      <c r="AB536" s="56"/>
      <c r="BH536" s="17"/>
      <c r="BI536" s="17"/>
      <c r="BJ536" s="17"/>
      <c r="BK536" s="17"/>
    </row>
    <row r="537" spans="1:63" hidden="1" outlineLevel="1" x14ac:dyDescent="0.25">
      <c r="A537" s="16" t="s">
        <v>216</v>
      </c>
      <c r="AA537" s="56"/>
      <c r="AB537" s="56"/>
      <c r="BH537" s="17"/>
      <c r="BI537" s="17"/>
      <c r="BJ537" s="17"/>
      <c r="BK537" s="17"/>
    </row>
    <row r="538" spans="1:63" ht="11.25" hidden="1" outlineLevel="1" x14ac:dyDescent="0.2">
      <c r="A538" s="16" t="s">
        <v>217</v>
      </c>
      <c r="C538" s="18">
        <v>0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01"/>
      <c r="V538" s="101"/>
      <c r="W538" s="101"/>
      <c r="X538" s="101"/>
      <c r="Y538" s="18">
        <v>1.5517547425860001E-3</v>
      </c>
      <c r="Z538" s="18">
        <v>1.9687995328270002E-3</v>
      </c>
      <c r="AA538" s="18">
        <v>8.3634290058899998E-4</v>
      </c>
      <c r="AB538" s="18">
        <v>8.4922288094900001E-4</v>
      </c>
      <c r="AC538" s="18">
        <v>9.6296530167699998E-4</v>
      </c>
      <c r="AD538" s="18">
        <v>1.0947246664190001E-3</v>
      </c>
      <c r="AE538" s="18">
        <v>6.44385474435E-4</v>
      </c>
      <c r="AF538" s="18">
        <v>3.4598779515500002E-4</v>
      </c>
      <c r="AG538" s="18">
        <v>2.6796214786499998E-4</v>
      </c>
      <c r="AH538" s="18">
        <v>1.7539171626380001E-3</v>
      </c>
      <c r="AI538" s="18">
        <v>1.6575005461680001E-3</v>
      </c>
      <c r="AJ538" s="18">
        <v>9.6318044976299996E-4</v>
      </c>
      <c r="AK538" s="18">
        <v>9.2090734572499995E-4</v>
      </c>
      <c r="AL538" s="18">
        <v>6.7858257671399996E-4</v>
      </c>
      <c r="AM538" s="18">
        <v>1.164975740831E-3</v>
      </c>
      <c r="AN538" s="18">
        <v>7.5373150172999999E-4</v>
      </c>
      <c r="AO538" s="18">
        <v>7.7890169633299997E-4</v>
      </c>
      <c r="AP538" s="18">
        <v>1.092980295567E-3</v>
      </c>
      <c r="AQ538" s="18">
        <v>7.03025030726E-4</v>
      </c>
      <c r="AR538" s="18">
        <v>4.5523672309599999E-4</v>
      </c>
      <c r="AS538" s="18">
        <v>7.5703598147499999E-4</v>
      </c>
      <c r="AT538" s="18">
        <v>6.1259495221800003E-4</v>
      </c>
      <c r="AU538" s="18">
        <v>4.73423090487E-4</v>
      </c>
      <c r="AV538" s="18">
        <v>1.181954227869E-3</v>
      </c>
      <c r="AW538" s="18">
        <v>6.8099095925799999E-4</v>
      </c>
      <c r="AX538" s="18">
        <v>7.1362268139700004E-4</v>
      </c>
      <c r="AY538" s="18">
        <v>7.7341159269800005E-4</v>
      </c>
      <c r="AZ538" s="18">
        <v>2.0202020202019998E-3</v>
      </c>
      <c r="BA538" s="18">
        <v>9.6376354961499996E-4</v>
      </c>
      <c r="BB538" s="18">
        <v>9.5449546614699999E-4</v>
      </c>
      <c r="BC538" s="18">
        <v>1.1605672975649999E-3</v>
      </c>
      <c r="BD538" s="18">
        <v>5.7026928822300003E-4</v>
      </c>
      <c r="BE538" s="18">
        <v>1.104137032358E-3</v>
      </c>
      <c r="BF538" s="220">
        <v>1.1433798307800001E-3</v>
      </c>
      <c r="BG538" s="220">
        <v>5.9473534277200001E-4</v>
      </c>
      <c r="BH538" s="17"/>
      <c r="BI538" s="17"/>
      <c r="BJ538" s="17"/>
      <c r="BK538" s="17"/>
    </row>
    <row r="539" spans="1:63" ht="11.25" hidden="1" outlineLevel="1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01"/>
      <c r="V539" s="101"/>
      <c r="W539" s="101"/>
      <c r="X539" s="101"/>
      <c r="Y539" s="18">
        <v>1.254001065042E-3</v>
      </c>
      <c r="Z539" s="18">
        <v>1.217986151664E-3</v>
      </c>
      <c r="AA539" s="18">
        <v>1.189344774215E-3</v>
      </c>
      <c r="AB539" s="18">
        <v>1.1696843454570001E-3</v>
      </c>
      <c r="AC539" s="18">
        <v>1.1524010987279999E-3</v>
      </c>
      <c r="AD539" s="18">
        <v>1.1257074399970001E-3</v>
      </c>
      <c r="AE539" s="18">
        <v>1.1010365980509999E-3</v>
      </c>
      <c r="AF539" s="18">
        <v>1.0830922283120001E-3</v>
      </c>
      <c r="AG539" s="18">
        <v>1.0668863294640001E-3</v>
      </c>
      <c r="AH539" s="18">
        <v>1.04457670351E-3</v>
      </c>
      <c r="AI539" s="18">
        <v>1.016347039771E-3</v>
      </c>
      <c r="AJ539" s="18">
        <v>9.9575176932099993E-4</v>
      </c>
      <c r="AK539" s="18">
        <v>9.8046851733899995E-4</v>
      </c>
      <c r="AL539" s="18">
        <v>9.6811114277800005E-4</v>
      </c>
      <c r="AM539" s="18">
        <v>9.5519083730999995E-4</v>
      </c>
      <c r="AN539" s="18">
        <v>2.6009044778000002E-4</v>
      </c>
      <c r="AO539" s="18">
        <v>2.5614888000200002E-4</v>
      </c>
      <c r="AP539" s="18">
        <v>2.5143678160900003E-4</v>
      </c>
      <c r="AQ539" s="18">
        <v>2.4782896766600002E-4</v>
      </c>
      <c r="AR539" s="18">
        <v>2.4512746628199998E-4</v>
      </c>
      <c r="AS539" s="18">
        <v>1.18750742192E-4</v>
      </c>
      <c r="AT539" s="18">
        <v>9.8015192350000005E-6</v>
      </c>
      <c r="AU539" s="18">
        <v>9.6616957239999995E-6</v>
      </c>
      <c r="AV539" s="18">
        <v>9.531888934E-6</v>
      </c>
      <c r="AW539" s="18">
        <v>9.3929787479999992E-6</v>
      </c>
      <c r="AX539" s="18">
        <v>5.3655840710000003E-6</v>
      </c>
      <c r="AY539" s="18">
        <v>5.2973396759999996E-6</v>
      </c>
      <c r="AZ539" s="18">
        <v>5.2201602590000004E-6</v>
      </c>
      <c r="BA539" s="18">
        <v>5.2954041190000004E-6</v>
      </c>
      <c r="BB539" s="18">
        <v>5.187475359E-6</v>
      </c>
      <c r="BC539" s="18">
        <v>5.112631267E-6</v>
      </c>
      <c r="BD539" s="18">
        <v>5.0466308690000002E-6</v>
      </c>
      <c r="BE539" s="18">
        <v>4.9735902359999999E-6</v>
      </c>
      <c r="BF539" s="220">
        <v>0</v>
      </c>
      <c r="BG539" s="220">
        <v>0</v>
      </c>
      <c r="BH539" s="17"/>
      <c r="BI539" s="17"/>
      <c r="BJ539" s="17"/>
      <c r="BK539" s="17"/>
    </row>
    <row r="540" spans="1:63" ht="11.25" hidden="1" outlineLevel="1" x14ac:dyDescent="0.2">
      <c r="A540" s="16" t="s">
        <v>219</v>
      </c>
      <c r="C540" s="18">
        <v>5.2164846077459998E-2</v>
      </c>
      <c r="D540" s="18">
        <v>5.2131869845789998E-2</v>
      </c>
      <c r="E540" s="18">
        <v>5.020238083399E-2</v>
      </c>
      <c r="F540" s="18">
        <v>4.9715923175309998E-2</v>
      </c>
      <c r="G540" s="18">
        <v>4.902930205692E-2</v>
      </c>
      <c r="H540" s="18">
        <v>4.793346822992E-2</v>
      </c>
      <c r="I540" s="18">
        <v>4.690083822775E-2</v>
      </c>
      <c r="J540" s="18">
        <v>4.6032133338339998E-2</v>
      </c>
      <c r="K540" s="18">
        <v>4.4861337683519999E-2</v>
      </c>
      <c r="L540" s="18">
        <v>4.3596366227289997E-2</v>
      </c>
      <c r="M540" s="18">
        <v>4.2386902197329997E-2</v>
      </c>
      <c r="N540" s="18">
        <v>4.1514973576039997E-2</v>
      </c>
      <c r="O540" s="18">
        <v>3.9968533984970002E-2</v>
      </c>
      <c r="P540" s="18">
        <v>3.9057763211800003E-2</v>
      </c>
      <c r="Q540" s="18">
        <v>3.8305309275469997E-2</v>
      </c>
      <c r="R540" s="18">
        <v>3.7356387561089999E-2</v>
      </c>
      <c r="S540" s="18">
        <v>3.6252932222460003E-2</v>
      </c>
      <c r="T540" s="18">
        <v>3.5664084911070003E-2</v>
      </c>
      <c r="U540" s="101"/>
      <c r="V540" s="101"/>
      <c r="W540" s="101"/>
      <c r="X540" s="101"/>
      <c r="Y540" s="18">
        <v>5.2187058021879999E-2</v>
      </c>
      <c r="Z540" s="18">
        <v>5.1689330107620002E-2</v>
      </c>
      <c r="AA540" s="18">
        <v>5.1402503597900003E-2</v>
      </c>
      <c r="AB540" s="18">
        <v>5.1118944613579999E-2</v>
      </c>
      <c r="AC540" s="18">
        <v>5.0605668340019998E-2</v>
      </c>
      <c r="AD540" s="18">
        <v>4.994423100756E-2</v>
      </c>
      <c r="AE540" s="18">
        <v>4.914580870377E-2</v>
      </c>
      <c r="AF540" s="18">
        <v>4.8668949851829998E-2</v>
      </c>
      <c r="AG540" s="18">
        <v>4.8243111139779998E-2</v>
      </c>
      <c r="AH540" s="18">
        <v>4.7331470909749998E-2</v>
      </c>
      <c r="AI540" s="18">
        <v>4.6467006715489999E-2</v>
      </c>
      <c r="AJ540" s="18">
        <v>4.5758050932240002E-2</v>
      </c>
      <c r="AK540" s="18">
        <v>4.5184021112140003E-2</v>
      </c>
      <c r="AL540" s="18">
        <v>4.5030739790730002E-2</v>
      </c>
      <c r="AM540" s="18">
        <v>4.5166243377270002E-2</v>
      </c>
      <c r="AN540" s="18">
        <v>3.2389222701119998E-2</v>
      </c>
      <c r="AO540" s="18">
        <v>3.2117933035360001E-2</v>
      </c>
      <c r="AP540" s="18">
        <v>3.1834975369459999E-2</v>
      </c>
      <c r="AQ540" s="18">
        <v>3.1600722244420003E-2</v>
      </c>
      <c r="AR540" s="18">
        <v>3.1436346900390003E-2</v>
      </c>
      <c r="AS540" s="18">
        <v>3.1335352095950002E-2</v>
      </c>
      <c r="AT540" s="18">
        <v>3.1208037245769999E-2</v>
      </c>
      <c r="AU540" s="18">
        <v>3.1018874122600001E-2</v>
      </c>
      <c r="AV540" s="18">
        <v>3.0859490425220001E-2</v>
      </c>
      <c r="AW540" s="18">
        <v>3.0668075613479999E-2</v>
      </c>
      <c r="AX540" s="18">
        <v>2.9923862362040001E-2</v>
      </c>
      <c r="AY540" s="18">
        <v>2.975515696017E-2</v>
      </c>
      <c r="AZ540" s="18">
        <v>2.9561767546260002E-2</v>
      </c>
      <c r="BA540" s="18">
        <v>2.900292835848E-2</v>
      </c>
      <c r="BB540" s="18">
        <v>2.849480214969E-2</v>
      </c>
      <c r="BC540" s="18">
        <v>2.8242175117849998E-2</v>
      </c>
      <c r="BD540" s="18">
        <v>2.924017925633E-2</v>
      </c>
      <c r="BE540" s="18">
        <v>3.058260636023E-2</v>
      </c>
      <c r="BF540" s="220">
        <v>3.225347460426E-2</v>
      </c>
      <c r="BG540" s="220">
        <v>3.3784965690270001E-2</v>
      </c>
      <c r="BH540" s="17"/>
      <c r="BI540" s="17"/>
      <c r="BJ540" s="17"/>
      <c r="BK540" s="17"/>
    </row>
    <row r="541" spans="1:63" ht="11.25" hidden="1" outlineLevel="1" x14ac:dyDescent="0.2">
      <c r="A541" s="16" t="s">
        <v>220</v>
      </c>
      <c r="C541" s="18">
        <v>5.989076464747E-2</v>
      </c>
      <c r="D541" s="18">
        <v>6.1382644805329997E-2</v>
      </c>
      <c r="E541" s="18">
        <v>6.3777311467580006E-2</v>
      </c>
      <c r="F541" s="18">
        <v>6.4420493193059994E-2</v>
      </c>
      <c r="G541" s="18">
        <v>6.5202706010200007E-2</v>
      </c>
      <c r="H541" s="18">
        <v>6.5602339068050006E-2</v>
      </c>
      <c r="I541" s="18">
        <v>6.7248294082990004E-2</v>
      </c>
      <c r="J541" s="18">
        <v>6.9597207102369996E-2</v>
      </c>
      <c r="K541" s="18">
        <v>7.098080906208E-2</v>
      </c>
      <c r="L541" s="18">
        <v>7.0903099394370006E-2</v>
      </c>
      <c r="M541" s="18">
        <v>7.0934941835419998E-2</v>
      </c>
      <c r="N541" s="18">
        <v>7.1998993373039999E-2</v>
      </c>
      <c r="O541" s="18">
        <v>7.3660602205969997E-2</v>
      </c>
      <c r="P541" s="18">
        <v>7.5100368701350007E-2</v>
      </c>
      <c r="Q541" s="18">
        <v>7.5405597363320004E-2</v>
      </c>
      <c r="R541" s="18">
        <v>7.4705151369610007E-2</v>
      </c>
      <c r="S541" s="18">
        <v>7.3976571634469995E-2</v>
      </c>
      <c r="T541" s="18">
        <v>7.3386402753869998E-2</v>
      </c>
      <c r="U541" s="101"/>
      <c r="V541" s="101"/>
      <c r="W541" s="101"/>
      <c r="X541" s="101"/>
      <c r="Y541" s="18">
        <v>7.1111594642720002E-2</v>
      </c>
      <c r="Z541" s="18">
        <v>6.9925752898970003E-2</v>
      </c>
      <c r="AA541" s="18">
        <v>6.9085182067500001E-2</v>
      </c>
      <c r="AB541" s="18">
        <v>6.8557389307269997E-2</v>
      </c>
      <c r="AC541" s="18">
        <v>6.7891684820929998E-2</v>
      </c>
      <c r="AD541" s="18">
        <v>6.6958937497420004E-2</v>
      </c>
      <c r="AE541" s="18">
        <v>6.6082491488530001E-2</v>
      </c>
      <c r="AF541" s="18">
        <v>6.5416764863689997E-2</v>
      </c>
      <c r="AG541" s="18">
        <v>6.4782330377480005E-2</v>
      </c>
      <c r="AH541" s="18">
        <v>6.3743471395599993E-2</v>
      </c>
      <c r="AI541" s="18">
        <v>6.2638322932400001E-2</v>
      </c>
      <c r="AJ541" s="18">
        <v>6.1601671374000001E-2</v>
      </c>
      <c r="AK541" s="18">
        <v>6.0793629703609998E-2</v>
      </c>
      <c r="AL541" s="18">
        <v>6.0280752231410002E-2</v>
      </c>
      <c r="AM541" s="18">
        <v>5.9605693651550003E-2</v>
      </c>
      <c r="AN541" s="18">
        <v>5.831864795431E-2</v>
      </c>
      <c r="AO541" s="18">
        <v>5.7706683394759997E-2</v>
      </c>
      <c r="AP541" s="18">
        <v>5.7014573070610003E-2</v>
      </c>
      <c r="AQ541" s="18">
        <v>5.647971595766E-2</v>
      </c>
      <c r="AR541" s="18">
        <v>5.5994116940810003E-2</v>
      </c>
      <c r="AS541" s="18">
        <v>5.5545659660369999E-2</v>
      </c>
      <c r="AT541" s="18">
        <v>5.5104141141880003E-2</v>
      </c>
      <c r="AU541" s="18">
        <v>5.4496794732439999E-2</v>
      </c>
      <c r="AV541" s="18">
        <v>5.4017214591419997E-2</v>
      </c>
      <c r="AW541" s="18">
        <v>5.3436656099569997E-2</v>
      </c>
      <c r="AX541" s="18">
        <v>5.2883196600369997E-2</v>
      </c>
      <c r="AY541" s="18">
        <v>5.2385392056110001E-2</v>
      </c>
      <c r="AZ541" s="18">
        <v>5.1768329287709997E-2</v>
      </c>
      <c r="BA541" s="18">
        <v>5.0724676053649997E-2</v>
      </c>
      <c r="BB541" s="18">
        <v>4.9903512958309998E-2</v>
      </c>
      <c r="BC541" s="18">
        <v>4.9316441199630003E-2</v>
      </c>
      <c r="BD541" s="18">
        <v>4.8957366062420002E-2</v>
      </c>
      <c r="BE541" s="18">
        <v>4.8641712506590003E-2</v>
      </c>
      <c r="BF541" s="220">
        <v>4.8652082221709997E-2</v>
      </c>
      <c r="BG541" s="220">
        <v>4.8903238059060002E-2</v>
      </c>
      <c r="BH541" s="17"/>
      <c r="BI541" s="17"/>
      <c r="BJ541" s="17"/>
      <c r="BK541" s="17"/>
    </row>
    <row r="542" spans="1:63" ht="11.25" hidden="1" outlineLevel="1" x14ac:dyDescent="0.2">
      <c r="A542" s="16" t="s">
        <v>221</v>
      </c>
      <c r="C542" s="18">
        <v>3.1201588877859999E-2</v>
      </c>
      <c r="D542" s="18">
        <v>2.9955354531809999E-2</v>
      </c>
      <c r="E542" s="18">
        <v>3.0153252513600001E-2</v>
      </c>
      <c r="F542" s="18">
        <v>3.007347327298E-2</v>
      </c>
      <c r="G542" s="18">
        <v>2.9840517705569999E-2</v>
      </c>
      <c r="H542" s="18">
        <v>3.002255806523E-2</v>
      </c>
      <c r="I542" s="18">
        <v>3.0763528539659999E-2</v>
      </c>
      <c r="J542" s="18">
        <v>3.1579638875330003E-2</v>
      </c>
      <c r="K542" s="18">
        <v>3.291969866378E-2</v>
      </c>
      <c r="L542" s="18">
        <v>3.4663341645890001E-2</v>
      </c>
      <c r="M542" s="18">
        <v>3.7475226195610001E-2</v>
      </c>
      <c r="N542" s="18">
        <v>3.9082291754050001E-2</v>
      </c>
      <c r="O542" s="18">
        <v>4.0813764707850003E-2</v>
      </c>
      <c r="P542" s="18">
        <v>4.2548136009829998E-2</v>
      </c>
      <c r="Q542" s="18">
        <v>4.4234651940400001E-2</v>
      </c>
      <c r="R542" s="18">
        <v>4.6367663091130003E-2</v>
      </c>
      <c r="S542" s="18">
        <v>4.7775923052599999E-2</v>
      </c>
      <c r="T542" s="18">
        <v>4.8737808376359999E-2</v>
      </c>
      <c r="U542" s="101"/>
      <c r="V542" s="101"/>
      <c r="W542" s="101"/>
      <c r="X542" s="101"/>
      <c r="Y542" s="18">
        <v>4.9083548536710001E-2</v>
      </c>
      <c r="Z542" s="18">
        <v>4.8741692388979997E-2</v>
      </c>
      <c r="AA542" s="18">
        <v>4.8578488608900003E-2</v>
      </c>
      <c r="AB542" s="18">
        <v>4.8464455482560002E-2</v>
      </c>
      <c r="AC542" s="18">
        <v>4.8169313505719999E-2</v>
      </c>
      <c r="AD542" s="18">
        <v>4.777027306151E-2</v>
      </c>
      <c r="AE542" s="18">
        <v>4.7111174252990003E-2</v>
      </c>
      <c r="AF542" s="18">
        <v>4.6608066028510003E-2</v>
      </c>
      <c r="AG542" s="18">
        <v>4.6213545982800003E-2</v>
      </c>
      <c r="AH542" s="18">
        <v>4.5480383821210002E-2</v>
      </c>
      <c r="AI542" s="18">
        <v>4.4776261172689999E-2</v>
      </c>
      <c r="AJ542" s="18">
        <v>4.412017886307E-2</v>
      </c>
      <c r="AK542" s="18">
        <v>4.3562124592810003E-2</v>
      </c>
      <c r="AL542" s="18">
        <v>4.3112613040550002E-2</v>
      </c>
      <c r="AM542" s="18">
        <v>4.276041224965E-2</v>
      </c>
      <c r="AN542" s="18">
        <v>4.3886282086670003E-2</v>
      </c>
      <c r="AO542" s="18">
        <v>4.3430303980759997E-2</v>
      </c>
      <c r="AP542" s="18">
        <v>4.2728858784890002E-2</v>
      </c>
      <c r="AQ542" s="18">
        <v>4.2176444109509999E-2</v>
      </c>
      <c r="AR542" s="18">
        <v>4.1816744707249998E-2</v>
      </c>
      <c r="AS542" s="18">
        <v>4.1404425444329998E-2</v>
      </c>
      <c r="AT542" s="18">
        <v>4.1107571673609997E-2</v>
      </c>
      <c r="AU542" s="18">
        <v>4.084481867413E-2</v>
      </c>
      <c r="AV542" s="18">
        <v>4.0486698248989997E-2</v>
      </c>
      <c r="AW542" s="18">
        <v>4.0192556064340003E-2</v>
      </c>
      <c r="AX542" s="18">
        <v>3.7113745016709998E-2</v>
      </c>
      <c r="AY542" s="18">
        <v>3.6864186805389998E-2</v>
      </c>
      <c r="AZ542" s="18">
        <v>3.6614204056060001E-2</v>
      </c>
      <c r="BA542" s="18">
        <v>3.6199382555879997E-2</v>
      </c>
      <c r="BB542" s="18">
        <v>3.5741705226899997E-2</v>
      </c>
      <c r="BC542" s="18">
        <v>3.5486773622910001E-2</v>
      </c>
      <c r="BD542" s="18">
        <v>3.5447535225479998E-2</v>
      </c>
      <c r="BE542" s="18">
        <v>3.5377147347579997E-2</v>
      </c>
      <c r="BF542" s="220">
        <v>3.5587062022000002E-2</v>
      </c>
      <c r="BG542" s="220">
        <v>3.5399247334940001E-2</v>
      </c>
      <c r="BH542" s="17"/>
      <c r="BI542" s="17"/>
      <c r="BJ542" s="17"/>
      <c r="BK542" s="17"/>
    </row>
    <row r="543" spans="1:63" ht="11.25" hidden="1" outlineLevel="1" x14ac:dyDescent="0.2">
      <c r="A543" s="16" t="s">
        <v>222</v>
      </c>
      <c r="C543" s="18">
        <v>3.8490566037740002E-2</v>
      </c>
      <c r="D543" s="18">
        <v>3.7461252022690003E-2</v>
      </c>
      <c r="E543" s="18">
        <v>3.7701510646129997E-2</v>
      </c>
      <c r="F543" s="18">
        <v>3.7529870207130001E-2</v>
      </c>
      <c r="G543" s="18">
        <v>3.7320227524159998E-2</v>
      </c>
      <c r="H543" s="18">
        <v>3.7148195838859997E-2</v>
      </c>
      <c r="I543" s="18">
        <v>3.6836403033590003E-2</v>
      </c>
      <c r="J543" s="18">
        <v>3.6703705094040001E-2</v>
      </c>
      <c r="K543" s="18">
        <v>3.6512271569180001E-2</v>
      </c>
      <c r="L543" s="18">
        <v>3.5838973993589998E-2</v>
      </c>
      <c r="M543" s="18">
        <v>3.5140025850929998E-2</v>
      </c>
      <c r="N543" s="18">
        <v>3.4518916198309997E-2</v>
      </c>
      <c r="O543" s="18">
        <v>3.3918020988499997E-2</v>
      </c>
      <c r="P543" s="18">
        <v>3.352724293322E-2</v>
      </c>
      <c r="Q543" s="18">
        <v>3.305428979563E-2</v>
      </c>
      <c r="R543" s="18">
        <v>3.2042632024339997E-2</v>
      </c>
      <c r="S543" s="18">
        <v>3.206141673224E-2</v>
      </c>
      <c r="T543" s="18">
        <v>3.2343660355709999E-2</v>
      </c>
      <c r="U543" s="101"/>
      <c r="V543" s="101"/>
      <c r="W543" s="101"/>
      <c r="X543" s="101"/>
      <c r="Y543" s="18">
        <v>3.4923070756580001E-2</v>
      </c>
      <c r="Z543" s="18">
        <v>3.4999026723390003E-2</v>
      </c>
      <c r="AA543" s="18">
        <v>3.5169848209190002E-2</v>
      </c>
      <c r="AB543" s="18">
        <v>3.5416332852640002E-2</v>
      </c>
      <c r="AC543" s="18">
        <v>3.5350824571929999E-2</v>
      </c>
      <c r="AD543" s="18">
        <v>3.5263560127240003E-2</v>
      </c>
      <c r="AE543" s="18">
        <v>3.514691481427E-2</v>
      </c>
      <c r="AF543" s="18">
        <v>3.4969838890029997E-2</v>
      </c>
      <c r="AG543" s="18">
        <v>3.491447541447E-2</v>
      </c>
      <c r="AH543" s="18">
        <v>3.472853151949E-2</v>
      </c>
      <c r="AI543" s="18">
        <v>3.4579545778359998E-2</v>
      </c>
      <c r="AJ543" s="18">
        <v>3.4497680456740003E-2</v>
      </c>
      <c r="AK543" s="18">
        <v>3.426600019243E-2</v>
      </c>
      <c r="AL543" s="18">
        <v>3.4254848472510001E-2</v>
      </c>
      <c r="AM543" s="18">
        <v>3.417262173104E-2</v>
      </c>
      <c r="AN543" s="18">
        <v>3.4363786916919999E-2</v>
      </c>
      <c r="AO543" s="18">
        <v>3.4203716772520001E-2</v>
      </c>
      <c r="AP543" s="18">
        <v>3.4056855500820001E-2</v>
      </c>
      <c r="AQ543" s="18">
        <v>3.3871644825690002E-2</v>
      </c>
      <c r="AR543" s="18">
        <v>3.3772561732099998E-2</v>
      </c>
      <c r="AS543" s="18">
        <v>3.3631199778329998E-2</v>
      </c>
      <c r="AT543" s="18">
        <v>3.3535898064200001E-2</v>
      </c>
      <c r="AU543" s="18">
        <v>3.3468113988689999E-2</v>
      </c>
      <c r="AV543" s="18">
        <v>3.3375909103910001E-2</v>
      </c>
      <c r="AW543" s="18">
        <v>3.330750264178E-2</v>
      </c>
      <c r="AX543" s="18">
        <v>3.3685136795570003E-2</v>
      </c>
      <c r="AY543" s="18">
        <v>3.3744053736209999E-2</v>
      </c>
      <c r="AZ543" s="18">
        <v>3.378487719573E-2</v>
      </c>
      <c r="BA543" s="18">
        <v>3.3175706804059998E-2</v>
      </c>
      <c r="BB543" s="18">
        <v>3.3090905318199998E-2</v>
      </c>
      <c r="BC543" s="18">
        <v>3.3002034827239998E-2</v>
      </c>
      <c r="BD543" s="18">
        <v>3.2944406314340001E-2</v>
      </c>
      <c r="BE543" s="18">
        <v>3.285553709801E-2</v>
      </c>
      <c r="BF543" s="220">
        <v>3.3112279899380002E-2</v>
      </c>
      <c r="BG543" s="220">
        <v>3.3135254811609997E-2</v>
      </c>
      <c r="BH543" s="17"/>
      <c r="BI543" s="17"/>
      <c r="BJ543" s="17"/>
      <c r="BK543" s="17"/>
    </row>
    <row r="544" spans="1:63" ht="11.25" hidden="1" outlineLevel="1" x14ac:dyDescent="0.2">
      <c r="A544" s="16" t="s">
        <v>223</v>
      </c>
      <c r="C544" s="18">
        <v>6.4687189672289994E-2</v>
      </c>
      <c r="D544" s="18">
        <v>6.2708361764759996E-2</v>
      </c>
      <c r="E544" s="18">
        <v>6.2394955893909997E-2</v>
      </c>
      <c r="F544" s="18">
        <v>6.126738917038E-2</v>
      </c>
      <c r="G544" s="18">
        <v>6.0552362863829999E-2</v>
      </c>
      <c r="H544" s="18">
        <v>6.0180658153339998E-2</v>
      </c>
      <c r="I544" s="18">
        <v>5.9664328752539998E-2</v>
      </c>
      <c r="J544" s="18">
        <v>5.9245842561660003E-2</v>
      </c>
      <c r="K544" s="18">
        <v>6.0193925619079998E-2</v>
      </c>
      <c r="L544" s="18">
        <v>6.2388671179190003E-2</v>
      </c>
      <c r="M544" s="18">
        <v>6.5178802240410005E-2</v>
      </c>
      <c r="N544" s="18">
        <v>6.6974247126920003E-2</v>
      </c>
      <c r="O544" s="18">
        <v>6.7601720588480005E-2</v>
      </c>
      <c r="P544" s="18">
        <v>6.8127816468659994E-2</v>
      </c>
      <c r="Q544" s="18">
        <v>6.6739021139740007E-2</v>
      </c>
      <c r="R544" s="18">
        <v>6.3643086399990001E-2</v>
      </c>
      <c r="S544" s="18">
        <v>6.1710873673610001E-2</v>
      </c>
      <c r="T544" s="18">
        <v>6.0578026391280002E-2</v>
      </c>
      <c r="U544" s="101"/>
      <c r="V544" s="101"/>
      <c r="W544" s="101"/>
      <c r="X544" s="101"/>
      <c r="Y544" s="18">
        <v>6.044399654148E-2</v>
      </c>
      <c r="Z544" s="18">
        <v>6.0165178943859997E-2</v>
      </c>
      <c r="AA544" s="18">
        <v>5.9706193825179998E-2</v>
      </c>
      <c r="AB544" s="18">
        <v>5.9477647812849997E-2</v>
      </c>
      <c r="AC544" s="18">
        <v>5.9367073953630001E-2</v>
      </c>
      <c r="AD544" s="18">
        <v>5.9115131986620002E-2</v>
      </c>
      <c r="AE544" s="18">
        <v>5.8608634765359997E-2</v>
      </c>
      <c r="AF544" s="18">
        <v>5.8366636747920003E-2</v>
      </c>
      <c r="AG544" s="18">
        <v>5.8142823824810001E-2</v>
      </c>
      <c r="AH544" s="18">
        <v>5.7544030122680001E-2</v>
      </c>
      <c r="AI544" s="18">
        <v>5.692968208285E-2</v>
      </c>
      <c r="AJ544" s="18">
        <v>5.6501933340469997E-2</v>
      </c>
      <c r="AK544" s="18">
        <v>5.6193674603569999E-2</v>
      </c>
      <c r="AL544" s="18">
        <v>5.5815678876629998E-2</v>
      </c>
      <c r="AM544" s="18">
        <v>5.5409995581130002E-2</v>
      </c>
      <c r="AN544" s="18">
        <v>5.1168814624509999E-2</v>
      </c>
      <c r="AO544" s="18">
        <v>5.0905669254289999E-2</v>
      </c>
      <c r="AP544" s="18">
        <v>5.0482348111659997E-2</v>
      </c>
      <c r="AQ544" s="18">
        <v>5.0112028808849997E-2</v>
      </c>
      <c r="AR544" s="18">
        <v>4.9890943290509998E-2</v>
      </c>
      <c r="AS544" s="18">
        <v>4.964275818391E-2</v>
      </c>
      <c r="AT544" s="18">
        <v>4.9389855427590001E-2</v>
      </c>
      <c r="AU544" s="18">
        <v>4.9115230214050003E-2</v>
      </c>
      <c r="AV544" s="18">
        <v>4.8979611289569999E-2</v>
      </c>
      <c r="AW544" s="18">
        <v>4.8909240342839999E-2</v>
      </c>
      <c r="AX544" s="18">
        <v>4.8032708600489998E-2</v>
      </c>
      <c r="AY544" s="18">
        <v>4.7999194804370003E-2</v>
      </c>
      <c r="AZ544" s="18">
        <v>4.7910630856369998E-2</v>
      </c>
      <c r="BA544" s="18">
        <v>4.6795486197529997E-2</v>
      </c>
      <c r="BB544" s="18">
        <v>4.6391592139939999E-2</v>
      </c>
      <c r="BC544" s="18">
        <v>4.6243749808279999E-2</v>
      </c>
      <c r="BD544" s="18">
        <v>4.6257418547379997E-2</v>
      </c>
      <c r="BE544" s="18">
        <v>4.6204653291019998E-2</v>
      </c>
      <c r="BF544" s="220">
        <v>4.5943542444799999E-2</v>
      </c>
      <c r="BG544" s="220">
        <v>4.5974541329109997E-2</v>
      </c>
      <c r="BH544" s="17"/>
      <c r="BI544" s="17"/>
      <c r="BJ544" s="17"/>
      <c r="BK544" s="17"/>
    </row>
    <row r="545" spans="1:63" ht="11.25" hidden="1" outlineLevel="1" x14ac:dyDescent="0.2">
      <c r="A545" s="16" t="s">
        <v>224</v>
      </c>
      <c r="C545" s="18">
        <v>2.6027805362460001E-2</v>
      </c>
      <c r="D545" s="18">
        <v>2.5783245277129999E-2</v>
      </c>
      <c r="E545" s="18">
        <v>2.5648165643990001E-2</v>
      </c>
      <c r="F545" s="18">
        <v>2.5056270016760002E-2</v>
      </c>
      <c r="G545" s="18">
        <v>2.4778986323100001E-2</v>
      </c>
      <c r="H545" s="18">
        <v>2.4387882543159999E-2</v>
      </c>
      <c r="I545" s="18">
        <v>2.3901845621640001E-2</v>
      </c>
      <c r="J545" s="18">
        <v>2.3321070610760001E-2</v>
      </c>
      <c r="K545" s="18">
        <v>2.2609381014350002E-2</v>
      </c>
      <c r="L545" s="18">
        <v>2.2087638047739999E-2</v>
      </c>
      <c r="M545" s="18">
        <v>2.1430417923310002E-2</v>
      </c>
      <c r="N545" s="18">
        <v>2.0988172133210001E-2</v>
      </c>
      <c r="O545" s="18">
        <v>2.086297219944E-2</v>
      </c>
      <c r="P545" s="18">
        <v>2.022941417452E-2</v>
      </c>
      <c r="Q545" s="18">
        <v>1.9655411821979999E-2</v>
      </c>
      <c r="R545" s="18">
        <v>1.912037142922E-2</v>
      </c>
      <c r="S545" s="18">
        <v>1.8552971196199999E-2</v>
      </c>
      <c r="T545" s="18">
        <v>1.830177854274E-2</v>
      </c>
      <c r="U545" s="101"/>
      <c r="V545" s="101"/>
      <c r="W545" s="101"/>
      <c r="X545" s="101"/>
      <c r="Y545" s="18">
        <v>2.326486907427E-2</v>
      </c>
      <c r="Z545" s="18">
        <v>2.362003281333E-2</v>
      </c>
      <c r="AA545" s="18">
        <v>2.4020419800690002E-2</v>
      </c>
      <c r="AB545" s="18">
        <v>2.4307002083E-2</v>
      </c>
      <c r="AC545" s="18">
        <v>2.4474052557909999E-2</v>
      </c>
      <c r="AD545" s="18">
        <v>2.4688106745980001E-2</v>
      </c>
      <c r="AE545" s="18">
        <v>2.47606387027E-2</v>
      </c>
      <c r="AF545" s="18">
        <v>2.50314648321E-2</v>
      </c>
      <c r="AG545" s="18">
        <v>2.5118970231389998E-2</v>
      </c>
      <c r="AH545" s="18">
        <v>2.5142718328680001E-2</v>
      </c>
      <c r="AI545" s="18">
        <v>2.534218600101E-2</v>
      </c>
      <c r="AJ545" s="18">
        <v>2.5605710217619999E-2</v>
      </c>
      <c r="AK545" s="18">
        <v>2.5799150566060001E-2</v>
      </c>
      <c r="AL545" s="18">
        <v>2.5840424521260001E-2</v>
      </c>
      <c r="AM545" s="18">
        <v>2.5955302425020001E-2</v>
      </c>
      <c r="AN545" s="18">
        <v>2.7240493428739999E-2</v>
      </c>
      <c r="AO545" s="18">
        <v>2.7355654878589999E-2</v>
      </c>
      <c r="AP545" s="18">
        <v>2.7339901477830001E-2</v>
      </c>
      <c r="AQ545" s="18">
        <v>2.7443264868469999E-2</v>
      </c>
      <c r="AR545" s="18">
        <v>2.7559330852040001E-2</v>
      </c>
      <c r="AS545" s="18">
        <v>2.7624391402449999E-2</v>
      </c>
      <c r="AT545" s="18">
        <v>2.7723597157559999E-2</v>
      </c>
      <c r="AU545" s="18">
        <v>2.7835345381469999E-2</v>
      </c>
      <c r="AV545" s="18">
        <v>2.789507296661E-2</v>
      </c>
      <c r="AW545" s="18">
        <v>2.794880826582E-2</v>
      </c>
      <c r="AX545" s="18">
        <v>2.937120720276E-2</v>
      </c>
      <c r="AY545" s="18">
        <v>2.9384343182849999E-2</v>
      </c>
      <c r="AZ545" s="18">
        <v>2.943648370005E-2</v>
      </c>
      <c r="BA545" s="18">
        <v>2.905058699555E-2</v>
      </c>
      <c r="BB545" s="18">
        <v>2.897204988276E-2</v>
      </c>
      <c r="BC545" s="18">
        <v>2.9044858226729999E-2</v>
      </c>
      <c r="BD545" s="18">
        <v>2.941176470588E-2</v>
      </c>
      <c r="BE545" s="18">
        <v>2.9677412937299998E-2</v>
      </c>
      <c r="BF545" s="220">
        <v>2.99667149427E-2</v>
      </c>
      <c r="BG545" s="220">
        <v>3.0291520273480001E-2</v>
      </c>
      <c r="BH545" s="17"/>
      <c r="BI545" s="17"/>
      <c r="BJ545" s="17"/>
      <c r="BK545" s="17"/>
    </row>
    <row r="546" spans="1:63" ht="11.25" hidden="1" outlineLevel="1" x14ac:dyDescent="0.2">
      <c r="A546" s="16" t="s">
        <v>225</v>
      </c>
      <c r="C546" s="18">
        <v>2.109235352532E-2</v>
      </c>
      <c r="D546" s="18">
        <v>2.1113992162670001E-2</v>
      </c>
      <c r="E546" s="18">
        <v>2.0705498592780001E-2</v>
      </c>
      <c r="F546" s="18">
        <v>2.0138220975080001E-2</v>
      </c>
      <c r="G546" s="18">
        <v>1.984472748989E-2</v>
      </c>
      <c r="H546" s="18">
        <v>1.951805129297E-2</v>
      </c>
      <c r="I546" s="18">
        <v>1.9254528520649999E-2</v>
      </c>
      <c r="J546" s="18">
        <v>1.8703780171930001E-2</v>
      </c>
      <c r="K546" s="18">
        <v>1.8072841248600001E-2</v>
      </c>
      <c r="L546" s="18">
        <v>1.771464196651E-2</v>
      </c>
      <c r="M546" s="18">
        <v>1.7208099956919999E-2</v>
      </c>
      <c r="N546" s="18">
        <v>1.681067024578E-2</v>
      </c>
      <c r="O546" s="18">
        <v>1.597569752456E-2</v>
      </c>
      <c r="P546" s="18">
        <v>1.551823023351E-2</v>
      </c>
      <c r="Q546" s="18">
        <v>1.5194439345939999E-2</v>
      </c>
      <c r="R546" s="18">
        <v>1.427928855141E-2</v>
      </c>
      <c r="S546" s="18">
        <v>1.3714344542569999E-2</v>
      </c>
      <c r="T546" s="18">
        <v>1.3410786001149999E-2</v>
      </c>
      <c r="U546" s="101"/>
      <c r="V546" s="101"/>
      <c r="W546" s="101"/>
      <c r="X546" s="101"/>
      <c r="Y546" s="18">
        <v>1.6244753522940001E-2</v>
      </c>
      <c r="Z546" s="18">
        <v>1.5972859486669998E-2</v>
      </c>
      <c r="AA546" s="18">
        <v>1.581991473647E-2</v>
      </c>
      <c r="AB546" s="18">
        <v>1.567590663889E-2</v>
      </c>
      <c r="AC546" s="18">
        <v>1.5512686936300001E-2</v>
      </c>
      <c r="AD546" s="18">
        <v>1.5377783285829999E-2</v>
      </c>
      <c r="AE546" s="18">
        <v>1.524199972601E-2</v>
      </c>
      <c r="AF546" s="18">
        <v>1.5113148037649999E-2</v>
      </c>
      <c r="AG546" s="18">
        <v>1.498106897048E-2</v>
      </c>
      <c r="AH546" s="18">
        <v>1.4910725130570001E-2</v>
      </c>
      <c r="AI546" s="18">
        <v>1.487001206318E-2</v>
      </c>
      <c r="AJ546" s="18">
        <v>1.474550166812E-2</v>
      </c>
      <c r="AK546" s="18">
        <v>1.476200730312E-2</v>
      </c>
      <c r="AL546" s="18">
        <v>1.477500463698E-2</v>
      </c>
      <c r="AM546" s="18">
        <v>1.4796530961130001E-2</v>
      </c>
      <c r="AN546" s="18">
        <v>1.4092655895030001E-2</v>
      </c>
      <c r="AO546" s="18">
        <v>1.409341592828E-2</v>
      </c>
      <c r="AP546" s="18">
        <v>1.404967159278E-2</v>
      </c>
      <c r="AQ546" s="18">
        <v>1.4035211944340001E-2</v>
      </c>
      <c r="AR546" s="18">
        <v>1.3977268179449999E-2</v>
      </c>
      <c r="AS546" s="18">
        <v>1.3997743735900001E-2</v>
      </c>
      <c r="AT546" s="18">
        <v>1.396716491056E-2</v>
      </c>
      <c r="AU546" s="18">
        <v>1.3879025907840001E-2</v>
      </c>
      <c r="AV546" s="18">
        <v>1.373068601005E-2</v>
      </c>
      <c r="AW546" s="18">
        <v>1.373723141951E-2</v>
      </c>
      <c r="AX546" s="18">
        <v>1.41705075306E-2</v>
      </c>
      <c r="AY546" s="18">
        <v>1.4085626198519999E-2</v>
      </c>
      <c r="AZ546" s="18">
        <v>1.40161302952E-2</v>
      </c>
      <c r="BA546" s="18">
        <v>1.412813818887E-2</v>
      </c>
      <c r="BB546" s="18">
        <v>1.405287074886E-2</v>
      </c>
      <c r="BC546" s="18">
        <v>1.405462335245E-2</v>
      </c>
      <c r="BD546" s="18">
        <v>1.4145706326460001E-2</v>
      </c>
      <c r="BE546" s="18">
        <v>1.4428385274190001E-2</v>
      </c>
      <c r="BF546" s="220">
        <v>1.486901948827E-2</v>
      </c>
      <c r="BG546" s="220">
        <v>1.503830795296E-2</v>
      </c>
      <c r="BH546" s="17"/>
      <c r="BI546" s="17"/>
      <c r="BJ546" s="17"/>
      <c r="BK546" s="17"/>
    </row>
    <row r="547" spans="1:63" ht="11.25" hidden="1" outlineLevel="1" x14ac:dyDescent="0.2">
      <c r="A547" s="16" t="s">
        <v>226</v>
      </c>
      <c r="C547" s="18">
        <v>1.7249255213509999E-2</v>
      </c>
      <c r="D547" s="18">
        <v>1.7380539254870001E-2</v>
      </c>
      <c r="E547" s="18">
        <v>1.7294362177159999E-2</v>
      </c>
      <c r="F547" s="18">
        <v>1.6975201530939999E-2</v>
      </c>
      <c r="G547" s="18">
        <v>1.6653123562060002E-2</v>
      </c>
      <c r="H547" s="18">
        <v>1.641026634007E-2</v>
      </c>
      <c r="I547" s="18">
        <v>1.610879854023E-2</v>
      </c>
      <c r="J547" s="18">
        <v>1.560681707271E-2</v>
      </c>
      <c r="K547" s="18">
        <v>1.5259270121160001E-2</v>
      </c>
      <c r="L547" s="18">
        <v>1.488243676523E-2</v>
      </c>
      <c r="M547" s="18">
        <v>1.45540715209E-2</v>
      </c>
      <c r="N547" s="18">
        <v>1.429410284372E-2</v>
      </c>
      <c r="O547" s="18">
        <v>1.380822468074E-2</v>
      </c>
      <c r="P547" s="18">
        <v>1.3510856206470001E-2</v>
      </c>
      <c r="Q547" s="18">
        <v>1.316745006344E-2</v>
      </c>
      <c r="R547" s="18">
        <v>1.220562785414E-2</v>
      </c>
      <c r="S547" s="18">
        <v>1.175830398047E-2</v>
      </c>
      <c r="T547" s="18">
        <v>1.1488812392429999E-2</v>
      </c>
      <c r="U547" s="101"/>
      <c r="V547" s="101"/>
      <c r="W547" s="101"/>
      <c r="X547" s="101"/>
      <c r="Y547" s="18">
        <v>2.1129059041119998E-2</v>
      </c>
      <c r="Z547" s="18">
        <v>2.1907065988149999E-2</v>
      </c>
      <c r="AA547" s="18">
        <v>2.258668911397E-2</v>
      </c>
      <c r="AB547" s="18">
        <v>2.302515622496E-2</v>
      </c>
      <c r="AC547" s="18">
        <v>2.3432155674130001E-2</v>
      </c>
      <c r="AD547" s="18">
        <v>2.3841244268189999E-2</v>
      </c>
      <c r="AE547" s="18">
        <v>2.4324283184579999E-2</v>
      </c>
      <c r="AF547" s="18">
        <v>2.4710548616299999E-2</v>
      </c>
      <c r="AG547" s="18">
        <v>2.5029649515440001E-2</v>
      </c>
      <c r="AH547" s="18">
        <v>2.514757682497E-2</v>
      </c>
      <c r="AI547" s="18">
        <v>2.53564338567E-2</v>
      </c>
      <c r="AJ547" s="18">
        <v>2.564758762848E-2</v>
      </c>
      <c r="AK547" s="18">
        <v>2.5799150566060001E-2</v>
      </c>
      <c r="AL547" s="18">
        <v>2.5840424521260001E-2</v>
      </c>
      <c r="AM547" s="18">
        <v>2.5999937510879999E-2</v>
      </c>
      <c r="AN547" s="18">
        <v>2.8312703029789998E-2</v>
      </c>
      <c r="AO547" s="18">
        <v>2.8448208264719999E-2</v>
      </c>
      <c r="AP547" s="18">
        <v>2.8653530377669999E-2</v>
      </c>
      <c r="AQ547" s="18">
        <v>2.8773448919419999E-2</v>
      </c>
      <c r="AR547" s="18">
        <v>2.893004362268E-2</v>
      </c>
      <c r="AS547" s="18">
        <v>2.9088983889479999E-2</v>
      </c>
      <c r="AT547" s="18">
        <v>2.9291840235240001E-2</v>
      </c>
      <c r="AU547" s="18">
        <v>2.9487495350309999E-2</v>
      </c>
      <c r="AV547" s="18">
        <v>2.9625110808209999E-2</v>
      </c>
      <c r="AW547" s="18">
        <v>2.9860279441120002E-2</v>
      </c>
      <c r="AX547" s="18">
        <v>2.9897034441680001E-2</v>
      </c>
      <c r="AY547" s="18">
        <v>3.0083592020089998E-2</v>
      </c>
      <c r="AZ547" s="18">
        <v>3.0297810142769999E-2</v>
      </c>
      <c r="BA547" s="18">
        <v>2.9903147058670001E-2</v>
      </c>
      <c r="BB547" s="18">
        <v>3.0102919511130002E-2</v>
      </c>
      <c r="BC547" s="18">
        <v>3.0184974999230001E-2</v>
      </c>
      <c r="BD547" s="18">
        <v>3.0562396544069999E-2</v>
      </c>
      <c r="BE547" s="18">
        <v>3.0935731266969999E-2</v>
      </c>
      <c r="BF547" s="220">
        <v>3.1064359580250001E-2</v>
      </c>
      <c r="BG547" s="220">
        <v>3.1456002079069997E-2</v>
      </c>
      <c r="BH547" s="17"/>
      <c r="BI547" s="17"/>
      <c r="BJ547" s="17"/>
      <c r="BK547" s="17"/>
    </row>
    <row r="548" spans="1:63" ht="11.25" hidden="1" outlineLevel="1" x14ac:dyDescent="0.2">
      <c r="A548" s="16" t="s">
        <v>227</v>
      </c>
      <c r="C548" s="18">
        <v>2.3495531281030001E-2</v>
      </c>
      <c r="D548" s="18">
        <v>2.3209794708830001E-2</v>
      </c>
      <c r="E548" s="18">
        <v>2.3161914612189999E-2</v>
      </c>
      <c r="F548" s="18">
        <v>2.2845131032290002E-2</v>
      </c>
      <c r="G548" s="18">
        <v>2.2605562789420001E-2</v>
      </c>
      <c r="H548" s="18">
        <v>2.2112712873589999E-2</v>
      </c>
      <c r="I548" s="18">
        <v>2.151641291745E-2</v>
      </c>
      <c r="J548" s="18">
        <v>2.0918578024699999E-2</v>
      </c>
      <c r="K548" s="18">
        <v>2.0364022948479998E-2</v>
      </c>
      <c r="L548" s="18">
        <v>1.9816530103309998E-2</v>
      </c>
      <c r="M548" s="18">
        <v>1.914691943128E-2</v>
      </c>
      <c r="N548" s="18">
        <v>1.8589044543240001E-2</v>
      </c>
      <c r="O548" s="18">
        <v>1.887960901803E-2</v>
      </c>
      <c r="P548" s="18">
        <v>1.839410077837E-2</v>
      </c>
      <c r="Q548" s="18">
        <v>1.7819949085860001E-2</v>
      </c>
      <c r="R548" s="18">
        <v>1.748888838064E-2</v>
      </c>
      <c r="S548" s="18">
        <v>1.6736647817099999E-2</v>
      </c>
      <c r="T548" s="18">
        <v>1.6286574870909998E-2</v>
      </c>
      <c r="U548" s="101"/>
      <c r="V548" s="101"/>
      <c r="W548" s="101"/>
      <c r="X548" s="101"/>
      <c r="Y548" s="18">
        <v>1.9428427459759999E-2</v>
      </c>
      <c r="Z548" s="18">
        <v>1.9993882261339999E-2</v>
      </c>
      <c r="AA548" s="18">
        <v>2.0685909794439999E-2</v>
      </c>
      <c r="AB548" s="18">
        <v>2.1145115633180001E-2</v>
      </c>
      <c r="AC548" s="18">
        <v>2.1500962965300002E-2</v>
      </c>
      <c r="AD548" s="18">
        <v>2.1832527781219999E-2</v>
      </c>
      <c r="AE548" s="18">
        <v>2.2152653396719998E-2</v>
      </c>
      <c r="AF548" s="18">
        <v>2.238892036765E-2</v>
      </c>
      <c r="AG548" s="18">
        <v>2.260806566065E-2</v>
      </c>
      <c r="AH548" s="18">
        <v>2.2679460706910001E-2</v>
      </c>
      <c r="AI548" s="18">
        <v>2.2820315542509999E-2</v>
      </c>
      <c r="AJ548" s="18">
        <v>2.3065147292159999E-2</v>
      </c>
      <c r="AK548" s="18">
        <v>2.3242601815239999E-2</v>
      </c>
      <c r="AL548" s="18">
        <v>2.3347764522800001E-2</v>
      </c>
      <c r="AM548" s="18">
        <v>2.348698217721E-2</v>
      </c>
      <c r="AN548" s="18">
        <v>2.5642794963800002E-2</v>
      </c>
      <c r="AO548" s="18">
        <v>2.5667163281839999E-2</v>
      </c>
      <c r="AP548" s="18">
        <v>2.583641215107E-2</v>
      </c>
      <c r="AQ548" s="18">
        <v>2.6072618945260001E-2</v>
      </c>
      <c r="AR548" s="18">
        <v>2.6278664905749999E-2</v>
      </c>
      <c r="AS548" s="18">
        <v>2.6337925028699999E-2</v>
      </c>
      <c r="AT548" s="18">
        <v>2.6454300416559998E-2</v>
      </c>
      <c r="AU548" s="18">
        <v>2.6593817480910002E-2</v>
      </c>
      <c r="AV548" s="18">
        <v>2.6651161460669998E-2</v>
      </c>
      <c r="AW548" s="18">
        <v>2.677938241165E-2</v>
      </c>
      <c r="AX548" s="18">
        <v>2.8523444919599999E-2</v>
      </c>
      <c r="AY548" s="18">
        <v>2.8621526269509999E-2</v>
      </c>
      <c r="AZ548" s="18">
        <v>2.8627358859919998E-2</v>
      </c>
      <c r="BA548" s="18">
        <v>2.845220633013E-2</v>
      </c>
      <c r="BB548" s="18">
        <v>2.8453302346810001E-2</v>
      </c>
      <c r="BC548" s="18">
        <v>2.8451792999790001E-2</v>
      </c>
      <c r="BD548" s="18">
        <v>2.8745609431140001E-2</v>
      </c>
      <c r="BE548" s="18">
        <v>2.9194974684430001E-2</v>
      </c>
      <c r="BF548" s="220">
        <v>2.9290850420509999E-2</v>
      </c>
      <c r="BG548" s="220">
        <v>2.9766753794560001E-2</v>
      </c>
      <c r="BH548" s="17"/>
      <c r="BI548" s="17"/>
      <c r="BJ548" s="17"/>
      <c r="BK548" s="17"/>
    </row>
    <row r="549" spans="1:63" ht="11.25" hidden="1" outlineLevel="1" x14ac:dyDescent="0.2">
      <c r="A549" s="16" t="s">
        <v>228</v>
      </c>
      <c r="C549" s="18">
        <v>0.12774577954319999</v>
      </c>
      <c r="D549" s="18">
        <v>0.13106076852590001</v>
      </c>
      <c r="E549" s="18">
        <v>0.1314132845365</v>
      </c>
      <c r="F549" s="18">
        <v>0.13614865199849999</v>
      </c>
      <c r="G549" s="18">
        <v>0.14029351007900001</v>
      </c>
      <c r="H549" s="18">
        <v>0.1446620646923</v>
      </c>
      <c r="I549" s="18">
        <v>0.14949345193970001</v>
      </c>
      <c r="J549" s="18">
        <v>0.1555520102106</v>
      </c>
      <c r="K549" s="18">
        <v>0.15939292849680001</v>
      </c>
      <c r="L549" s="18">
        <v>0.16131991449950001</v>
      </c>
      <c r="M549" s="18">
        <v>0.16305040930629999</v>
      </c>
      <c r="N549" s="18">
        <v>0.16494421608929999</v>
      </c>
      <c r="O549" s="18">
        <v>0.16545600615930001</v>
      </c>
      <c r="P549" s="18">
        <v>0.16832445718969999</v>
      </c>
      <c r="Q549" s="18">
        <v>0.17317989928899999</v>
      </c>
      <c r="R549" s="18">
        <v>0.18068293575460001</v>
      </c>
      <c r="S549" s="18">
        <v>0.18934619711889999</v>
      </c>
      <c r="T549" s="18">
        <v>0.19475760183589999</v>
      </c>
      <c r="U549" s="101"/>
      <c r="V549" s="101"/>
      <c r="W549" s="101"/>
      <c r="X549" s="101"/>
      <c r="Y549" s="18">
        <v>0.1755028887833</v>
      </c>
      <c r="Z549" s="18">
        <v>0.1748839020049</v>
      </c>
      <c r="AA549" s="18">
        <v>0.1743286175904</v>
      </c>
      <c r="AB549" s="18">
        <v>0.17365272659299999</v>
      </c>
      <c r="AC549" s="18">
        <v>0.17351792799329999</v>
      </c>
      <c r="AD549" s="18">
        <v>0.17351385962740001</v>
      </c>
      <c r="AE549" s="18">
        <v>0.17408555612500001</v>
      </c>
      <c r="AF549" s="18">
        <v>0.17427254812490001</v>
      </c>
      <c r="AG549" s="18">
        <v>0.1740563018246</v>
      </c>
      <c r="AH549" s="18">
        <v>0.1717575610349</v>
      </c>
      <c r="AI549" s="18">
        <v>0.169226531407</v>
      </c>
      <c r="AJ549" s="18">
        <v>0.16721650156109999</v>
      </c>
      <c r="AK549" s="18">
        <v>0.16590535271670001</v>
      </c>
      <c r="AL549" s="18">
        <v>0.16482318399990001</v>
      </c>
      <c r="AM549" s="18">
        <v>0.16365007878089999</v>
      </c>
      <c r="AN549" s="18">
        <v>0.16197796131549999</v>
      </c>
      <c r="AO549" s="18">
        <v>0.16053216236699999</v>
      </c>
      <c r="AP549" s="18">
        <v>0.15907738095240001</v>
      </c>
      <c r="AQ549" s="18">
        <v>0.1578569369351</v>
      </c>
      <c r="AR549" s="18">
        <v>0.15712170328569999</v>
      </c>
      <c r="AS549" s="18">
        <v>0.15644420694300001</v>
      </c>
      <c r="AT549" s="18">
        <v>0.1559176672384</v>
      </c>
      <c r="AU549" s="18">
        <v>0.15485282821990001</v>
      </c>
      <c r="AV549" s="18">
        <v>0.15422119701459999</v>
      </c>
      <c r="AW549" s="18">
        <v>0.15381002700480001</v>
      </c>
      <c r="AX549" s="18">
        <v>0.13888814366890001</v>
      </c>
      <c r="AY549" s="18">
        <v>0.1387373261148</v>
      </c>
      <c r="AZ549" s="18">
        <v>0.1379792759638</v>
      </c>
      <c r="BA549" s="18">
        <v>0.1347468532061</v>
      </c>
      <c r="BB549" s="18">
        <v>0.13399248853570001</v>
      </c>
      <c r="BC549" s="18">
        <v>0.1336288434206</v>
      </c>
      <c r="BD549" s="18">
        <v>0.1331906819008</v>
      </c>
      <c r="BE549" s="18">
        <v>0.13236713053679999</v>
      </c>
      <c r="BF549" s="220">
        <v>0.12928322788829999</v>
      </c>
      <c r="BG549" s="220">
        <v>0.12858278066260001</v>
      </c>
      <c r="BH549" s="17"/>
      <c r="BI549" s="17"/>
      <c r="BJ549" s="17"/>
      <c r="BK549" s="17"/>
    </row>
    <row r="550" spans="1:63" ht="11.25" hidden="1" outlineLevel="1" x14ac:dyDescent="0.2">
      <c r="A550" s="16" t="s">
        <v>229</v>
      </c>
      <c r="C550" s="18">
        <v>4.6544190665339998E-2</v>
      </c>
      <c r="D550" s="18">
        <v>4.7160431247929999E-2</v>
      </c>
      <c r="E550" s="18">
        <v>4.696030948853E-2</v>
      </c>
      <c r="F550" s="18">
        <v>4.6255441087519999E-2</v>
      </c>
      <c r="G550" s="18">
        <v>4.5455880481289998E-2</v>
      </c>
      <c r="H550" s="18">
        <v>4.4816001703960003E-2</v>
      </c>
      <c r="I550" s="18">
        <v>4.3850145406849998E-2</v>
      </c>
      <c r="J550" s="18">
        <v>4.2447163932580002E-2</v>
      </c>
      <c r="K550" s="18">
        <v>4.1186282236930001E-2</v>
      </c>
      <c r="L550" s="18">
        <v>4.0060562878520001E-2</v>
      </c>
      <c r="M550" s="18">
        <v>3.8733304610079997E-2</v>
      </c>
      <c r="N550" s="18">
        <v>3.7773676704969998E-2</v>
      </c>
      <c r="O550" s="18">
        <v>3.6671297303630002E-2</v>
      </c>
      <c r="P550" s="18">
        <v>3.5780417861530002E-2</v>
      </c>
      <c r="Q550" s="18">
        <v>3.4786008985789998E-2</v>
      </c>
      <c r="R550" s="18">
        <v>3.358263004216E-2</v>
      </c>
      <c r="S550" s="18">
        <v>3.3943921934859997E-2</v>
      </c>
      <c r="T550" s="18">
        <v>3.4452094090649997E-2</v>
      </c>
      <c r="U550" s="101"/>
      <c r="V550" s="101"/>
      <c r="W550" s="101"/>
      <c r="X550" s="101"/>
      <c r="Y550" s="18">
        <v>4.9925275279000002E-2</v>
      </c>
      <c r="Z550" s="18">
        <v>5.6027362976559997E-2</v>
      </c>
      <c r="AA550" s="18">
        <v>6.1145355309960001E-2</v>
      </c>
      <c r="AB550" s="18">
        <v>6.4674464562299999E-2</v>
      </c>
      <c r="AC550" s="18">
        <v>6.7807491133349995E-2</v>
      </c>
      <c r="AD550" s="18">
        <v>7.2520345354650004E-2</v>
      </c>
      <c r="AE550" s="18">
        <v>7.7848868773690003E-2</v>
      </c>
      <c r="AF550" s="18">
        <v>8.114165943769E-2</v>
      </c>
      <c r="AG550" s="18">
        <v>8.3916812639869998E-2</v>
      </c>
      <c r="AH550" s="18">
        <v>8.3784768614109995E-2</v>
      </c>
      <c r="AI550" s="18">
        <v>8.3625414375139998E-2</v>
      </c>
      <c r="AJ550" s="18">
        <v>8.459236993574E-2</v>
      </c>
      <c r="AK550" s="18">
        <v>8.5552750580719997E-2</v>
      </c>
      <c r="AL550" s="18">
        <v>8.5967364701939997E-2</v>
      </c>
      <c r="AM550" s="18">
        <v>8.6605457085599996E-2</v>
      </c>
      <c r="AN550" s="18">
        <v>9.8229261767769999E-2</v>
      </c>
      <c r="AO550" s="18">
        <v>9.8951880603260003E-2</v>
      </c>
      <c r="AP550" s="18">
        <v>0.1001436781609</v>
      </c>
      <c r="AQ550" s="18">
        <v>0.10125077762659999</v>
      </c>
      <c r="AR550" s="18">
        <v>0.1020280545884</v>
      </c>
      <c r="AS550" s="18">
        <v>0.1028826742667</v>
      </c>
      <c r="AT550" s="18">
        <v>0.10416074491549999</v>
      </c>
      <c r="AU550" s="18">
        <v>0.1058438766588</v>
      </c>
      <c r="AV550" s="18">
        <v>0.10710983595619999</v>
      </c>
      <c r="AW550" s="18">
        <v>0.10852647645879999</v>
      </c>
      <c r="AX550" s="18">
        <v>0.1156444334748</v>
      </c>
      <c r="AY550" s="18">
        <v>0.11702353078280001</v>
      </c>
      <c r="AZ550" s="18">
        <v>0.1181583274607</v>
      </c>
      <c r="BA550" s="18">
        <v>0.1159216915639</v>
      </c>
      <c r="BB550" s="18">
        <v>0.1179009399705</v>
      </c>
      <c r="BC550" s="18">
        <v>0.1193594895549</v>
      </c>
      <c r="BD550" s="18">
        <v>0.120215793936</v>
      </c>
      <c r="BE550" s="18">
        <v>0.1210472391601</v>
      </c>
      <c r="BF550" s="220">
        <v>0.1176105902381</v>
      </c>
      <c r="BG550" s="220">
        <v>0.118702177531</v>
      </c>
      <c r="BH550" s="17"/>
      <c r="BI550" s="17"/>
      <c r="BJ550" s="17"/>
      <c r="BK550" s="17"/>
    </row>
    <row r="551" spans="1:63" ht="11.25" hidden="1" outlineLevel="1" x14ac:dyDescent="0.2">
      <c r="A551" s="16" t="s">
        <v>230</v>
      </c>
      <c r="C551" s="18">
        <v>4.752730883813E-2</v>
      </c>
      <c r="D551" s="18">
        <v>4.7404129218410002E-2</v>
      </c>
      <c r="E551" s="18">
        <v>4.7169154575199997E-2</v>
      </c>
      <c r="F551" s="18">
        <v>4.6721465895910003E-2</v>
      </c>
      <c r="G551" s="18">
        <v>4.6082453031530003E-2</v>
      </c>
      <c r="H551" s="18">
        <v>4.5338806649299998E-2</v>
      </c>
      <c r="I551" s="18">
        <v>4.4334834920449998E-2</v>
      </c>
      <c r="J551" s="18">
        <v>4.332932917902E-2</v>
      </c>
      <c r="K551" s="18">
        <v>4.1992778195280002E-2</v>
      </c>
      <c r="L551" s="18">
        <v>4.0790879943E-2</v>
      </c>
      <c r="M551" s="18">
        <v>3.9388194743639998E-2</v>
      </c>
      <c r="N551" s="18">
        <v>3.8285378743389997E-2</v>
      </c>
      <c r="O551" s="18">
        <v>3.8361758749389997E-2</v>
      </c>
      <c r="P551" s="18">
        <v>3.7312576812780003E-2</v>
      </c>
      <c r="Q551" s="18">
        <v>3.6238418629149997E-2</v>
      </c>
      <c r="R551" s="18">
        <v>3.6952328675219998E-2</v>
      </c>
      <c r="S551" s="18">
        <v>3.6142629183240002E-2</v>
      </c>
      <c r="T551" s="18">
        <v>3.5879231210559998E-2</v>
      </c>
      <c r="U551" s="101"/>
      <c r="V551" s="101"/>
      <c r="W551" s="101"/>
      <c r="X551" s="101"/>
      <c r="Y551" s="18">
        <v>3.8484662822589999E-2</v>
      </c>
      <c r="Z551" s="18">
        <v>3.9236951141509997E-2</v>
      </c>
      <c r="AA551" s="18">
        <v>3.9764303364379999E-2</v>
      </c>
      <c r="AB551" s="18">
        <v>4.0255300966730002E-2</v>
      </c>
      <c r="AC551" s="18">
        <v>4.0770793209779999E-2</v>
      </c>
      <c r="AD551" s="18">
        <v>4.1139959515839999E-2</v>
      </c>
      <c r="AE551" s="18">
        <v>4.1479143728400003E-2</v>
      </c>
      <c r="AF551" s="18">
        <v>4.1764236896339998E-2</v>
      </c>
      <c r="AG551" s="18">
        <v>4.2020434594909999E-2</v>
      </c>
      <c r="AH551" s="18">
        <v>4.3809061095589998E-2</v>
      </c>
      <c r="AI551" s="18">
        <v>4.5787858927230002E-2</v>
      </c>
      <c r="AJ551" s="18">
        <v>4.764718746656E-2</v>
      </c>
      <c r="AK551" s="18">
        <v>4.883099746636E-2</v>
      </c>
      <c r="AL551" s="18">
        <v>4.9848676085390002E-2</v>
      </c>
      <c r="AM551" s="18">
        <v>5.0544771222870002E-2</v>
      </c>
      <c r="AN551" s="18">
        <v>5.6439627168309997E-2</v>
      </c>
      <c r="AO551" s="18">
        <v>5.7377349120470003E-2</v>
      </c>
      <c r="AP551" s="18">
        <v>5.8646346469619998E-2</v>
      </c>
      <c r="AQ551" s="18">
        <v>5.9585164654530003E-2</v>
      </c>
      <c r="AR551" s="18">
        <v>6.0161283867610001E-2</v>
      </c>
      <c r="AS551" s="18">
        <v>6.0825119740330003E-2</v>
      </c>
      <c r="AT551" s="18">
        <v>6.1200686106350002E-2</v>
      </c>
      <c r="AU551" s="18">
        <v>6.1970116375130002E-2</v>
      </c>
      <c r="AV551" s="18">
        <v>6.2286128242030003E-2</v>
      </c>
      <c r="AW551" s="18">
        <v>6.2735705060470007E-2</v>
      </c>
      <c r="AX551" s="18">
        <v>6.8894099467200001E-2</v>
      </c>
      <c r="AY551" s="18">
        <v>6.8992551940420005E-2</v>
      </c>
      <c r="AZ551" s="18">
        <v>6.9219325033280002E-2</v>
      </c>
      <c r="BA551" s="18">
        <v>7.1487955603330003E-2</v>
      </c>
      <c r="BB551" s="18">
        <v>7.198659556367E-2</v>
      </c>
      <c r="BC551" s="18">
        <v>7.1990960867920006E-2</v>
      </c>
      <c r="BD551" s="18">
        <v>7.206588881263E-2</v>
      </c>
      <c r="BE551" s="18">
        <v>7.1773880693520004E-2</v>
      </c>
      <c r="BF551" s="220">
        <v>7.2576669969760005E-2</v>
      </c>
      <c r="BG551" s="220">
        <v>7.2392785210579999E-2</v>
      </c>
      <c r="BH551" s="17"/>
      <c r="BI551" s="17"/>
      <c r="BJ551" s="17"/>
      <c r="BK551" s="17"/>
    </row>
    <row r="552" spans="1:63" ht="11.25" hidden="1" outlineLevel="1" x14ac:dyDescent="0.2">
      <c r="A552" s="16" t="s">
        <v>231</v>
      </c>
      <c r="C552" s="18">
        <v>7.5650446871900007E-2</v>
      </c>
      <c r="D552" s="18">
        <v>7.6599146082309999E-2</v>
      </c>
      <c r="E552" s="18">
        <v>7.7680427237380001E-2</v>
      </c>
      <c r="F552" s="18">
        <v>7.8738361774069995E-2</v>
      </c>
      <c r="G552" s="18">
        <v>8.0122964862990004E-2</v>
      </c>
      <c r="H552" s="18">
        <v>8.1441392597470005E-2</v>
      </c>
      <c r="I552" s="18">
        <v>8.3081484860579993E-2</v>
      </c>
      <c r="J552" s="18">
        <v>8.5260332595070001E-2</v>
      </c>
      <c r="K552" s="18">
        <v>8.7678941290759996E-2</v>
      </c>
      <c r="L552" s="18">
        <v>9.0309939437119999E-2</v>
      </c>
      <c r="M552" s="18">
        <v>9.2804825506249994E-2</v>
      </c>
      <c r="N552" s="18">
        <v>9.4715208455669997E-2</v>
      </c>
      <c r="O552" s="18">
        <v>9.5326962023199999E-2</v>
      </c>
      <c r="P552" s="18">
        <v>9.6952068824250004E-2</v>
      </c>
      <c r="Q552" s="18">
        <v>9.8787796566890004E-2</v>
      </c>
      <c r="R552" s="18">
        <v>0.1007021476111</v>
      </c>
      <c r="S552" s="18">
        <v>0.1022141496739</v>
      </c>
      <c r="T552" s="18">
        <v>0.10281841652320001</v>
      </c>
      <c r="U552" s="101"/>
      <c r="V552" s="101"/>
      <c r="W552" s="101"/>
      <c r="X552" s="101"/>
      <c r="Y552" s="18">
        <v>9.3311421716550005E-2</v>
      </c>
      <c r="Z552" s="18">
        <v>9.3334445649449996E-2</v>
      </c>
      <c r="AA552" s="18">
        <v>9.3610666087380001E-2</v>
      </c>
      <c r="AB552" s="18">
        <v>9.3462586124020003E-2</v>
      </c>
      <c r="AC552" s="18">
        <v>9.3533924793990003E-2</v>
      </c>
      <c r="AD552" s="18">
        <v>9.3666088321559995E-2</v>
      </c>
      <c r="AE552" s="18">
        <v>9.3912840522209995E-2</v>
      </c>
      <c r="AF552" s="18">
        <v>9.3978308069539995E-2</v>
      </c>
      <c r="AG552" s="18">
        <v>9.4109298782760004E-2</v>
      </c>
      <c r="AH552" s="18">
        <v>9.4429733997329998E-2</v>
      </c>
      <c r="AI552" s="18">
        <v>9.4577266121449996E-2</v>
      </c>
      <c r="AJ552" s="18">
        <v>9.4973314783190002E-2</v>
      </c>
      <c r="AK552" s="18">
        <v>9.5398670411380004E-2</v>
      </c>
      <c r="AL552" s="18">
        <v>9.5680143316640001E-2</v>
      </c>
      <c r="AM552" s="18">
        <v>9.5626207937010002E-2</v>
      </c>
      <c r="AN552" s="18">
        <v>9.5267415444060005E-2</v>
      </c>
      <c r="AO552" s="18">
        <v>9.5438981677509999E-2</v>
      </c>
      <c r="AP552" s="18">
        <v>9.545874384236E-2</v>
      </c>
      <c r="AQ552" s="18">
        <v>9.5909810486710004E-2</v>
      </c>
      <c r="AR552" s="18">
        <v>9.6260055228719998E-2</v>
      </c>
      <c r="AS552" s="18">
        <v>9.6549301349799999E-2</v>
      </c>
      <c r="AT552" s="18">
        <v>9.6770399411909999E-2</v>
      </c>
      <c r="AU552" s="18">
        <v>9.7046902701889995E-2</v>
      </c>
      <c r="AV552" s="18">
        <v>9.7029863408030007E-2</v>
      </c>
      <c r="AW552" s="18">
        <v>9.7226723024539996E-2</v>
      </c>
      <c r="AX552" s="18">
        <v>9.4777677024030005E-2</v>
      </c>
      <c r="AY552" s="18">
        <v>9.482238020066E-2</v>
      </c>
      <c r="AZ552" s="18">
        <v>9.4818990943020001E-2</v>
      </c>
      <c r="BA552" s="18">
        <v>9.6344582536820003E-2</v>
      </c>
      <c r="BB552" s="18">
        <v>9.6829415060280005E-2</v>
      </c>
      <c r="BC552" s="18">
        <v>9.7037741444010006E-2</v>
      </c>
      <c r="BD552" s="18">
        <v>9.6794380071860003E-2</v>
      </c>
      <c r="BE552" s="18">
        <v>9.6248918244120005E-2</v>
      </c>
      <c r="BF552" s="220">
        <v>9.6196356429609997E-2</v>
      </c>
      <c r="BG552" s="220">
        <v>9.5872336810120001E-2</v>
      </c>
      <c r="BH552" s="17"/>
      <c r="BI552" s="17"/>
      <c r="BJ552" s="17"/>
      <c r="BK552" s="17"/>
    </row>
    <row r="553" spans="1:63" ht="11.25" hidden="1" outlineLevel="1" x14ac:dyDescent="0.2">
      <c r="A553" s="16" t="s">
        <v>232</v>
      </c>
      <c r="C553" s="18">
        <v>3.7855014895730003E-2</v>
      </c>
      <c r="D553" s="18">
        <v>3.749049577915E-2</v>
      </c>
      <c r="E553" s="18">
        <v>3.6995415353099997E-2</v>
      </c>
      <c r="F553" s="18">
        <v>3.644908926854E-2</v>
      </c>
      <c r="G553" s="18">
        <v>3.5871278501709999E-2</v>
      </c>
      <c r="H553" s="18">
        <v>3.5308696957079999E-2</v>
      </c>
      <c r="I553" s="18">
        <v>3.46125335006E-2</v>
      </c>
      <c r="J553" s="18">
        <v>3.3184428844930003E-2</v>
      </c>
      <c r="K553" s="18">
        <v>3.1994061257029999E-2</v>
      </c>
      <c r="L553" s="18">
        <v>3.0931599572499999E-2</v>
      </c>
      <c r="M553" s="18">
        <v>2.9883670831540001E-2</v>
      </c>
      <c r="N553" s="18">
        <v>2.9066353493830001E-2</v>
      </c>
      <c r="O553" s="18">
        <v>2.8277570421950001E-2</v>
      </c>
      <c r="P553" s="18">
        <v>2.7677181483E-2</v>
      </c>
      <c r="Q553" s="18">
        <v>2.70291838575E-2</v>
      </c>
      <c r="R553" s="18">
        <v>2.5920758715859998E-2</v>
      </c>
      <c r="S553" s="18">
        <v>2.5612365706050001E-2</v>
      </c>
      <c r="T553" s="18">
        <v>2.530837636259E-2</v>
      </c>
      <c r="U553" s="101"/>
      <c r="V553" s="101"/>
      <c r="W553" s="101"/>
      <c r="X553" s="101"/>
      <c r="Y553" s="18">
        <v>2.597900836573E-2</v>
      </c>
      <c r="Z553" s="18">
        <v>2.608381301966E-2</v>
      </c>
      <c r="AA553" s="18">
        <v>2.634480136856E-2</v>
      </c>
      <c r="AB553" s="18">
        <v>2.6491481066070001E-2</v>
      </c>
      <c r="AC553" s="18">
        <v>2.6615729485680001E-2</v>
      </c>
      <c r="AD553" s="18">
        <v>2.6650349072580001E-2</v>
      </c>
      <c r="AE553" s="18">
        <v>2.660246490129E-2</v>
      </c>
      <c r="AF553" s="18">
        <v>2.669120338567E-2</v>
      </c>
      <c r="AG553" s="18">
        <v>2.6776365738560001E-2</v>
      </c>
      <c r="AH553" s="18">
        <v>2.748937203935E-2</v>
      </c>
      <c r="AI553" s="18">
        <v>2.845296782834E-2</v>
      </c>
      <c r="AJ553" s="18">
        <v>2.9276963236290001E-2</v>
      </c>
      <c r="AK553" s="18">
        <v>2.977142254986E-2</v>
      </c>
      <c r="AL553" s="18">
        <v>3.0138114173780001E-2</v>
      </c>
      <c r="AM553" s="18">
        <v>3.054825275956E-2</v>
      </c>
      <c r="AN553" s="18">
        <v>3.2410454574409997E-2</v>
      </c>
      <c r="AO553" s="18">
        <v>3.2996157766799997E-2</v>
      </c>
      <c r="AP553" s="18">
        <v>3.349240558292E-2</v>
      </c>
      <c r="AQ553" s="18">
        <v>3.3831182953409998E-2</v>
      </c>
      <c r="AR553" s="18">
        <v>3.4152759434910002E-2</v>
      </c>
      <c r="AS553" s="18">
        <v>3.4388235759810003E-2</v>
      </c>
      <c r="AT553" s="18">
        <v>3.4584660622400003E-2</v>
      </c>
      <c r="AU553" s="18">
        <v>3.488355241228E-2</v>
      </c>
      <c r="AV553" s="18">
        <v>3.5048755611899997E-2</v>
      </c>
      <c r="AW553" s="18">
        <v>3.5275331689559999E-2</v>
      </c>
      <c r="AX553" s="18">
        <v>3.842294752995E-2</v>
      </c>
      <c r="AY553" s="18">
        <v>3.852755146365E-2</v>
      </c>
      <c r="AZ553" s="18">
        <v>3.8723148800670001E-2</v>
      </c>
      <c r="BA553" s="18">
        <v>4.053102312503E-2</v>
      </c>
      <c r="BB553" s="18">
        <v>4.0955117963189999E-2</v>
      </c>
      <c r="BC553" s="18">
        <v>4.1197582747939998E-2</v>
      </c>
      <c r="BD553" s="18">
        <v>4.121078767815E-2</v>
      </c>
      <c r="BE553" s="18">
        <v>4.1116670479749998E-2</v>
      </c>
      <c r="BF553" s="220">
        <v>4.1807048301450003E-2</v>
      </c>
      <c r="BG553" s="220">
        <v>4.1706440633919997E-2</v>
      </c>
      <c r="BH553" s="17"/>
      <c r="BI553" s="17"/>
      <c r="BJ553" s="17"/>
      <c r="BK553" s="17"/>
    </row>
    <row r="554" spans="1:63" ht="11.25" hidden="1" outlineLevel="1" x14ac:dyDescent="0.2">
      <c r="A554" s="16" t="s">
        <v>233</v>
      </c>
      <c r="C554" s="18">
        <v>7.0963257199600005E-2</v>
      </c>
      <c r="D554" s="18">
        <v>7.1910397130209996E-2</v>
      </c>
      <c r="E554" s="18">
        <v>7.2349905025210007E-2</v>
      </c>
      <c r="F554" s="18">
        <v>7.3503019245829998E-2</v>
      </c>
      <c r="G554" s="18">
        <v>7.4493602106849993E-2</v>
      </c>
      <c r="H554" s="18">
        <v>7.5554996175780001E-2</v>
      </c>
      <c r="I554" s="18">
        <v>7.6628461728540001E-2</v>
      </c>
      <c r="J554" s="18">
        <v>7.8484552723449993E-2</v>
      </c>
      <c r="K554" s="18">
        <v>7.998973550598E-2</v>
      </c>
      <c r="L554" s="18">
        <v>8.2312076950479998E-2</v>
      </c>
      <c r="M554" s="18">
        <v>8.4394657475230006E-2</v>
      </c>
      <c r="N554" s="18">
        <v>8.5529737438129999E-2</v>
      </c>
      <c r="O554" s="18">
        <v>8.6364168912250003E-2</v>
      </c>
      <c r="P554" s="18">
        <v>8.704629250307E-2</v>
      </c>
      <c r="Q554" s="18">
        <v>8.8293737879960005E-2</v>
      </c>
      <c r="R554" s="18">
        <v>9.0410081650389995E-2</v>
      </c>
      <c r="S554" s="18">
        <v>9.0463199229350005E-2</v>
      </c>
      <c r="T554" s="18">
        <v>9.0088927137119995E-2</v>
      </c>
      <c r="U554" s="101"/>
      <c r="V554" s="101"/>
      <c r="W554" s="101"/>
      <c r="X554" s="101"/>
      <c r="Y554" s="18">
        <v>7.7954203193979998E-2</v>
      </c>
      <c r="Z554" s="18">
        <v>7.6227023720139994E-2</v>
      </c>
      <c r="AA554" s="18">
        <v>7.4792950824120005E-2</v>
      </c>
      <c r="AB554" s="18">
        <v>7.3775570154359996E-2</v>
      </c>
      <c r="AC554" s="18">
        <v>7.2859112388049999E-2</v>
      </c>
      <c r="AD554" s="18">
        <v>7.1694138059240006E-2</v>
      </c>
      <c r="AE554" s="18">
        <v>7.057289420408E-2</v>
      </c>
      <c r="AF554" s="18">
        <v>6.9834377146750004E-2</v>
      </c>
      <c r="AG554" s="18">
        <v>6.9332724629190004E-2</v>
      </c>
      <c r="AH554" s="18">
        <v>7.3256407141989999E-2</v>
      </c>
      <c r="AI554" s="18">
        <v>7.8325212055589996E-2</v>
      </c>
      <c r="AJ554" s="18">
        <v>8.1353850162620006E-2</v>
      </c>
      <c r="AK554" s="18">
        <v>8.3124487430300001E-2</v>
      </c>
      <c r="AL554" s="18">
        <v>8.4700677225409998E-2</v>
      </c>
      <c r="AM554" s="18">
        <v>8.6020737460890007E-2</v>
      </c>
      <c r="AN554" s="18">
        <v>8.9364954669949995E-2</v>
      </c>
      <c r="AO554" s="18">
        <v>9.1084450717480003E-2</v>
      </c>
      <c r="AP554" s="18">
        <v>9.2995689655169994E-2</v>
      </c>
      <c r="AQ554" s="18">
        <v>9.4372259340369996E-2</v>
      </c>
      <c r="AR554" s="18">
        <v>9.5224516748710006E-2</v>
      </c>
      <c r="AS554" s="18">
        <v>9.5683410521319998E-2</v>
      </c>
      <c r="AT554" s="18">
        <v>9.6285224209749998E-2</v>
      </c>
      <c r="AU554" s="18">
        <v>9.6829514548100001E-2</v>
      </c>
      <c r="AV554" s="18">
        <v>9.727769252033E-2</v>
      </c>
      <c r="AW554" s="18">
        <v>9.7607138663849999E-2</v>
      </c>
      <c r="AX554" s="18">
        <v>9.9177455961970001E-2</v>
      </c>
      <c r="AY554" s="18">
        <v>9.918209075402E-2</v>
      </c>
      <c r="AZ554" s="18">
        <v>9.9073421554040003E-2</v>
      </c>
      <c r="BA554" s="18">
        <v>0.10346160567239999</v>
      </c>
      <c r="BB554" s="18">
        <v>0.10415413026790001</v>
      </c>
      <c r="BC554" s="18">
        <v>0.1045124083561</v>
      </c>
      <c r="BD554" s="18">
        <v>0.1040766684162</v>
      </c>
      <c r="BE554" s="18">
        <v>0.1032766012474</v>
      </c>
      <c r="BF554" s="220">
        <v>0.10479965444519999</v>
      </c>
      <c r="BG554" s="220">
        <v>0.1038337939617</v>
      </c>
      <c r="BH554" s="17"/>
      <c r="BI554" s="17"/>
      <c r="BJ554" s="17"/>
      <c r="BK554" s="17"/>
    </row>
    <row r="555" spans="1:63" ht="11.25" hidden="1" outlineLevel="1" x14ac:dyDescent="0.2">
      <c r="A555" s="16" t="s">
        <v>234</v>
      </c>
      <c r="C555" s="18">
        <v>5.3316782522339998E-2</v>
      </c>
      <c r="D555" s="18">
        <v>5.2960442945430002E-2</v>
      </c>
      <c r="E555" s="18">
        <v>5.2300776704820001E-2</v>
      </c>
      <c r="F555" s="18">
        <v>5.1411460244120001E-2</v>
      </c>
      <c r="G555" s="18">
        <v>5.0585943236440001E-2</v>
      </c>
      <c r="H555" s="18">
        <v>4.9753603965569999E-2</v>
      </c>
      <c r="I555" s="18">
        <v>4.8678033110950002E-2</v>
      </c>
      <c r="J555" s="18">
        <v>4.7026915424750002E-2</v>
      </c>
      <c r="K555" s="18">
        <v>4.5493703832689997E-2</v>
      </c>
      <c r="L555" s="18">
        <v>4.4175276095479998E-2</v>
      </c>
      <c r="M555" s="18">
        <v>4.2654028436020001E-2</v>
      </c>
      <c r="N555" s="18">
        <v>4.1322036741880001E-2</v>
      </c>
      <c r="O555" s="18">
        <v>4.1022980233320003E-2</v>
      </c>
      <c r="P555" s="18">
        <v>3.987709954937E-2</v>
      </c>
      <c r="Q555" s="18">
        <v>3.868038209546E-2</v>
      </c>
      <c r="R555" s="18">
        <v>3.7760446446950001E-2</v>
      </c>
      <c r="S555" s="18">
        <v>3.6613255483900001E-2</v>
      </c>
      <c r="T555" s="18">
        <v>3.5757314974179999E-2</v>
      </c>
      <c r="U555" s="101"/>
      <c r="V555" s="101"/>
      <c r="W555" s="101"/>
      <c r="X555" s="101"/>
      <c r="Y555" s="18">
        <v>3.5278084756729999E-2</v>
      </c>
      <c r="Z555" s="18">
        <v>3.5088012013009998E-2</v>
      </c>
      <c r="AA555" s="18">
        <v>3.5131832622800001E-2</v>
      </c>
      <c r="AB555" s="18">
        <v>3.4999732948779998E-2</v>
      </c>
      <c r="AC555" s="18">
        <v>3.5035098243509998E-2</v>
      </c>
      <c r="AD555" s="18">
        <v>3.4865947866320003E-2</v>
      </c>
      <c r="AE555" s="18">
        <v>3.468011588791E-2</v>
      </c>
      <c r="AF555" s="18">
        <v>3.4623851094879997E-2</v>
      </c>
      <c r="AG555" s="18">
        <v>3.4636588742609997E-2</v>
      </c>
      <c r="AH555" s="18">
        <v>3.4417587756589998E-2</v>
      </c>
      <c r="AI555" s="18">
        <v>3.4180605818820001E-2</v>
      </c>
      <c r="AJ555" s="18">
        <v>3.412543680466E-2</v>
      </c>
      <c r="AK555" s="18">
        <v>3.4151459477789997E-2</v>
      </c>
      <c r="AL555" s="18">
        <v>3.4268420124040001E-2</v>
      </c>
      <c r="AM555" s="18">
        <v>3.4230647342650002E-2</v>
      </c>
      <c r="AN555" s="18">
        <v>3.4061232722560002E-2</v>
      </c>
      <c r="AO555" s="18">
        <v>3.4015525758650002E-2</v>
      </c>
      <c r="AP555" s="18">
        <v>3.400041050903E-2</v>
      </c>
      <c r="AQ555" s="18">
        <v>3.4159935665619999E-2</v>
      </c>
      <c r="AR555" s="18">
        <v>3.4167767238959999E-2</v>
      </c>
      <c r="AS555" s="18">
        <v>3.4229901436879998E-2</v>
      </c>
      <c r="AT555" s="18">
        <v>3.4305317324190003E-2</v>
      </c>
      <c r="AU555" s="18">
        <v>3.4371482538900003E-2</v>
      </c>
      <c r="AV555" s="18">
        <v>3.4324332052879998E-2</v>
      </c>
      <c r="AW555" s="18">
        <v>3.4350123282849997E-2</v>
      </c>
      <c r="AX555" s="18">
        <v>3.7027895671579998E-2</v>
      </c>
      <c r="AY555" s="18">
        <v>3.7102567090810001E-2</v>
      </c>
      <c r="AZ555" s="18">
        <v>3.7120559601179999E-2</v>
      </c>
      <c r="BA555" s="18">
        <v>3.8047478593329999E-2</v>
      </c>
      <c r="BB555" s="18">
        <v>3.8127943892269998E-2</v>
      </c>
      <c r="BC555" s="18">
        <v>3.8165792406720002E-2</v>
      </c>
      <c r="BD555" s="18">
        <v>3.8238322096170001E-2</v>
      </c>
      <c r="BE555" s="18">
        <v>3.8231988142959999E-2</v>
      </c>
      <c r="BF555" s="220">
        <v>3.8691973473589998E-2</v>
      </c>
      <c r="BG555" s="220">
        <v>3.8717770592090001E-2</v>
      </c>
      <c r="BH555" s="17"/>
      <c r="BI555" s="17"/>
      <c r="BJ555" s="17"/>
      <c r="BK555" s="17"/>
    </row>
    <row r="556" spans="1:63" ht="11.25" hidden="1" outlineLevel="1" x14ac:dyDescent="0.2">
      <c r="A556" s="16" t="s">
        <v>235</v>
      </c>
      <c r="C556" s="18">
        <v>7.0863952333659996E-2</v>
      </c>
      <c r="D556" s="18">
        <v>7.1003840680010005E-2</v>
      </c>
      <c r="E556" s="18">
        <v>7.1693534752820004E-2</v>
      </c>
      <c r="F556" s="18">
        <v>7.1728158805390005E-2</v>
      </c>
      <c r="G556" s="18">
        <v>7.1997102101960003E-2</v>
      </c>
      <c r="H556" s="18">
        <v>7.2466574369000003E-2</v>
      </c>
      <c r="I556" s="18">
        <v>7.265590846021E-2</v>
      </c>
      <c r="J556" s="18">
        <v>7.3078944404820004E-2</v>
      </c>
      <c r="K556" s="18">
        <v>7.4087651447110006E-2</v>
      </c>
      <c r="L556" s="18">
        <v>7.5472034200209995E-2</v>
      </c>
      <c r="M556" s="18">
        <v>7.6734166307629997E-2</v>
      </c>
      <c r="N556" s="18">
        <v>7.7485110309540001E-2</v>
      </c>
      <c r="O556" s="18">
        <v>7.8288449629269993E-2</v>
      </c>
      <c r="P556" s="18">
        <v>7.9041376485049997E-2</v>
      </c>
      <c r="Q556" s="18">
        <v>8.0185780749989999E-2</v>
      </c>
      <c r="R556" s="18">
        <v>8.1734251233140001E-2</v>
      </c>
      <c r="S556" s="18">
        <v>8.1330107582229999E-2</v>
      </c>
      <c r="T556" s="18">
        <v>8.1138841078600005E-2</v>
      </c>
      <c r="U556" s="101"/>
      <c r="V556" s="101"/>
      <c r="W556" s="101"/>
      <c r="X556" s="101"/>
      <c r="Y556" s="18">
        <v>7.2651897320789999E-2</v>
      </c>
      <c r="Z556" s="18">
        <v>7.1043630599819996E-2</v>
      </c>
      <c r="AA556" s="18">
        <v>6.9845493795310007E-2</v>
      </c>
      <c r="AB556" s="18">
        <v>6.8856486674140002E-2</v>
      </c>
      <c r="AC556" s="18">
        <v>6.8017975352300003E-2</v>
      </c>
      <c r="AD556" s="18">
        <v>6.7010575453380003E-2</v>
      </c>
      <c r="AE556" s="18">
        <v>6.5981013461060001E-2</v>
      </c>
      <c r="AF556" s="18">
        <v>6.5381664652579996E-2</v>
      </c>
      <c r="AG556" s="18">
        <v>6.4921273713409999E-2</v>
      </c>
      <c r="AH556" s="18">
        <v>6.403983966962E-2</v>
      </c>
      <c r="AI556" s="18">
        <v>6.3179741448910004E-2</v>
      </c>
      <c r="AJ556" s="18">
        <v>6.2304281267299998E-2</v>
      </c>
      <c r="AK556" s="18">
        <v>6.1682465649240001E-2</v>
      </c>
      <c r="AL556" s="18">
        <v>6.124433949034E-2</v>
      </c>
      <c r="AM556" s="18">
        <v>6.069478974643E-2</v>
      </c>
      <c r="AN556" s="18">
        <v>5.6105225164020001E-2</v>
      </c>
      <c r="AO556" s="18">
        <v>5.5694085051879998E-2</v>
      </c>
      <c r="AP556" s="18">
        <v>5.506465517241E-2</v>
      </c>
      <c r="AQ556" s="18">
        <v>5.4684220375590002E-2</v>
      </c>
      <c r="AR556" s="18">
        <v>5.4288229879539997E-2</v>
      </c>
      <c r="AS556" s="18">
        <v>5.3937576693189999E-2</v>
      </c>
      <c r="AT556" s="18">
        <v>5.3526096544960003E-2</v>
      </c>
      <c r="AU556" s="18">
        <v>5.306686376526E-2</v>
      </c>
      <c r="AV556" s="18">
        <v>5.2673218251659999E-2</v>
      </c>
      <c r="AW556" s="18">
        <v>5.2370553011619997E-2</v>
      </c>
      <c r="AX556" s="18">
        <v>4.8113192361549997E-2</v>
      </c>
      <c r="AY556" s="18">
        <v>4.7861463972790001E-2</v>
      </c>
      <c r="AZ556" s="18">
        <v>4.7519118836950001E-2</v>
      </c>
      <c r="BA556" s="18">
        <v>4.7891634850109999E-2</v>
      </c>
      <c r="BB556" s="18">
        <v>4.7688460979809999E-2</v>
      </c>
      <c r="BC556" s="18">
        <v>4.7419654999640001E-2</v>
      </c>
      <c r="BD556" s="18">
        <v>4.7080019379059999E-2</v>
      </c>
      <c r="BE556" s="18">
        <v>4.6826352070510002E-2</v>
      </c>
      <c r="BF556" s="220">
        <v>4.7107249028130002E-2</v>
      </c>
      <c r="BG556" s="220">
        <v>4.6649241087719999E-2</v>
      </c>
      <c r="BH556" s="17"/>
      <c r="BI556" s="17"/>
      <c r="BJ556" s="17"/>
      <c r="BK556" s="17"/>
    </row>
    <row r="557" spans="1:63" ht="11.25" hidden="1" outlineLevel="1" x14ac:dyDescent="0.2">
      <c r="A557" s="16" t="s">
        <v>236</v>
      </c>
      <c r="C557" s="18">
        <v>4.4131082423040001E-2</v>
      </c>
      <c r="D557" s="18">
        <v>4.34659700154E-2</v>
      </c>
      <c r="E557" s="18">
        <v>4.2992252841780002E-2</v>
      </c>
      <c r="F557" s="18">
        <v>4.245783467026E-2</v>
      </c>
      <c r="G557" s="18">
        <v>4.1931409886139998E-2</v>
      </c>
      <c r="H557" s="18">
        <v>4.1340316974700003E-2</v>
      </c>
      <c r="I557" s="18">
        <v>4.0476326243559999E-2</v>
      </c>
      <c r="J557" s="18">
        <v>3.8946657156799999E-2</v>
      </c>
      <c r="K557" s="18">
        <v>3.7712850779920003E-2</v>
      </c>
      <c r="L557" s="18">
        <v>3.640897755611E-2</v>
      </c>
      <c r="M557" s="18">
        <v>3.5131408875479997E-2</v>
      </c>
      <c r="N557" s="18">
        <v>3.4107876855969999E-2</v>
      </c>
      <c r="O557" s="18">
        <v>3.3491221316550003E-2</v>
      </c>
      <c r="P557" s="18">
        <v>3.2552232691520001E-2</v>
      </c>
      <c r="Q557" s="18">
        <v>3.1657742061620003E-2</v>
      </c>
      <c r="R557" s="18">
        <v>3.035015895524E-2</v>
      </c>
      <c r="S557" s="18">
        <v>2.9274426608030001E-2</v>
      </c>
      <c r="T557" s="18">
        <v>2.8679001721170001E-2</v>
      </c>
      <c r="U557" s="101"/>
      <c r="V557" s="101"/>
      <c r="W557" s="101"/>
      <c r="X557" s="101"/>
      <c r="Y557" s="18">
        <v>2.667185826925E-2</v>
      </c>
      <c r="Z557" s="18">
        <v>2.586691137621E-2</v>
      </c>
      <c r="AA557" s="18">
        <v>2.528579574769E-2</v>
      </c>
      <c r="AB557" s="18">
        <v>2.485178657266E-2</v>
      </c>
      <c r="AC557" s="18">
        <v>2.4484576768860001E-2</v>
      </c>
      <c r="AD557" s="18">
        <v>2.4016813318459999E-2</v>
      </c>
      <c r="AE557" s="18">
        <v>2.354797627444E-2</v>
      </c>
      <c r="AF557" s="18">
        <v>2.3276454276959999E-2</v>
      </c>
      <c r="AG557" s="18">
        <v>2.306955602642E-2</v>
      </c>
      <c r="AH557" s="18">
        <v>2.2674602210619999E-2</v>
      </c>
      <c r="AI557" s="18">
        <v>2.2326389878319999E-2</v>
      </c>
      <c r="AJ557" s="18">
        <v>2.1980987655470002E-2</v>
      </c>
      <c r="AK557" s="18">
        <v>2.1730664381959999E-2</v>
      </c>
      <c r="AL557" s="18">
        <v>2.1551782636430001E-2</v>
      </c>
      <c r="AM557" s="18">
        <v>2.1344498056139999E-2</v>
      </c>
      <c r="AN557" s="18">
        <v>1.99845007325E-2</v>
      </c>
      <c r="AO557" s="18">
        <v>1.9786194098120002E-2</v>
      </c>
      <c r="AP557" s="18">
        <v>1.9478653530379999E-2</v>
      </c>
      <c r="AQ557" s="18">
        <v>1.9229504797259999E-2</v>
      </c>
      <c r="AR557" s="18">
        <v>1.9114939768679999E-2</v>
      </c>
      <c r="AS557" s="18">
        <v>1.8925899536869999E-2</v>
      </c>
      <c r="AT557" s="18">
        <v>1.8696397941680001E-2</v>
      </c>
      <c r="AU557" s="18">
        <v>1.8526301551189998E-2</v>
      </c>
      <c r="AV557" s="18">
        <v>1.835365214325E-2</v>
      </c>
      <c r="AW557" s="18">
        <v>1.8198896324999998E-2</v>
      </c>
      <c r="AX557" s="18">
        <v>1.924098447737E-2</v>
      </c>
      <c r="AY557" s="18">
        <v>1.9102206871709999E-2</v>
      </c>
      <c r="AZ557" s="18">
        <v>1.89335212591E-2</v>
      </c>
      <c r="BA557" s="18">
        <v>1.8984023765769999E-2</v>
      </c>
      <c r="BB557" s="18">
        <v>1.873197352313E-2</v>
      </c>
      <c r="BC557" s="18">
        <v>1.8548626235980002E-2</v>
      </c>
      <c r="BD557" s="18">
        <v>1.8384876256609999E-2</v>
      </c>
      <c r="BE557" s="18">
        <v>1.8158577951080002E-2</v>
      </c>
      <c r="BF557" s="220">
        <v>1.816195340092E-2</v>
      </c>
      <c r="BG557" s="220">
        <v>1.7962006906929999E-2</v>
      </c>
      <c r="BH557" s="17"/>
      <c r="BI557" s="17"/>
      <c r="BJ557" s="17"/>
      <c r="BK557" s="17"/>
    </row>
    <row r="558" spans="1:63" ht="11.25" hidden="1" outlineLevel="1" x14ac:dyDescent="0.2">
      <c r="A558" s="16" t="s">
        <v>237</v>
      </c>
      <c r="C558" s="18">
        <v>4.2800397219460003E-2</v>
      </c>
      <c r="D558" s="18">
        <v>4.1799075897300003E-2</v>
      </c>
      <c r="E558" s="18">
        <v>4.1788907342399997E-2</v>
      </c>
      <c r="F558" s="18">
        <v>4.1406799996030003E-2</v>
      </c>
      <c r="G558" s="18">
        <v>4.090343929589E-2</v>
      </c>
      <c r="H558" s="18">
        <v>4.0246299218700002E-2</v>
      </c>
      <c r="I558" s="18">
        <v>3.935488776111E-2</v>
      </c>
      <c r="J558" s="18">
        <v>3.8205262960320001E-2</v>
      </c>
      <c r="K558" s="18">
        <v>3.7190461352349997E-2</v>
      </c>
      <c r="L558" s="18">
        <v>3.613288208051E-2</v>
      </c>
      <c r="M558" s="18">
        <v>3.496768634209E-2</v>
      </c>
      <c r="N558" s="18">
        <v>3.4174985320020002E-2</v>
      </c>
      <c r="O558" s="18">
        <v>3.4185816861099998E-2</v>
      </c>
      <c r="P558" s="18">
        <v>3.3363375665710002E-2</v>
      </c>
      <c r="Q558" s="18">
        <v>3.2455769338199998E-2</v>
      </c>
      <c r="R558" s="18">
        <v>3.127263301542E-2</v>
      </c>
      <c r="S558" s="18">
        <v>3.02083256734E-2</v>
      </c>
      <c r="T558" s="18">
        <v>2.943918531268E-2</v>
      </c>
      <c r="U558" s="101"/>
      <c r="V558" s="101"/>
      <c r="W558" s="101"/>
      <c r="X558" s="101"/>
      <c r="Y558" s="18">
        <v>2.5984734397990001E-2</v>
      </c>
      <c r="Z558" s="18">
        <v>2.5193960123469999E-2</v>
      </c>
      <c r="AA558" s="18">
        <v>2.4563499606269999E-2</v>
      </c>
      <c r="AB558" s="18">
        <v>2.4141430326339999E-2</v>
      </c>
      <c r="AC558" s="18">
        <v>2.3763668318970001E-2</v>
      </c>
      <c r="AD558" s="18">
        <v>2.327839054819E-2</v>
      </c>
      <c r="AE558" s="18">
        <v>2.2817334476649999E-2</v>
      </c>
      <c r="AF558" s="18">
        <v>2.251929258032E-2</v>
      </c>
      <c r="AG558" s="18">
        <v>2.2265669582819999E-2</v>
      </c>
      <c r="AH558" s="18">
        <v>2.1829223855220001E-2</v>
      </c>
      <c r="AI558" s="18">
        <v>2.1409777828439999E-2</v>
      </c>
      <c r="AJ558" s="18">
        <v>2.1041072433960001E-2</v>
      </c>
      <c r="AK558" s="18">
        <v>2.070896120735E-2</v>
      </c>
      <c r="AL558" s="18">
        <v>2.047962216522E-2</v>
      </c>
      <c r="AM558" s="18">
        <v>2.024201143551E-2</v>
      </c>
      <c r="AN558" s="18">
        <v>1.95280154568E-2</v>
      </c>
      <c r="AO558" s="18">
        <v>1.9258213753629998E-2</v>
      </c>
      <c r="AP558" s="18">
        <v>1.8868021346470001E-2</v>
      </c>
      <c r="AQ558" s="18">
        <v>1.8536595234599999E-2</v>
      </c>
      <c r="AR558" s="18">
        <v>1.830451834954E-2</v>
      </c>
      <c r="AS558" s="18">
        <v>1.8084748446340001E-2</v>
      </c>
      <c r="AT558" s="18">
        <v>1.7873070325899999E-2</v>
      </c>
      <c r="AU558" s="18">
        <v>1.7511823500140002E-2</v>
      </c>
      <c r="AV558" s="18">
        <v>1.7286080582589999E-2</v>
      </c>
      <c r="AW558" s="18">
        <v>1.705295291769E-2</v>
      </c>
      <c r="AX558" s="18">
        <v>1.7583018999529999E-2</v>
      </c>
      <c r="AY558" s="18">
        <v>1.7327598080239998E-2</v>
      </c>
      <c r="AZ558" s="18">
        <v>1.7064703886410001E-2</v>
      </c>
      <c r="BA558" s="18">
        <v>1.695588398829E-2</v>
      </c>
      <c r="BB558" s="18">
        <v>1.6615483576449999E-2</v>
      </c>
      <c r="BC558" s="18">
        <v>1.6355307422520001E-2</v>
      </c>
      <c r="BD558" s="18">
        <v>1.6078565949369999E-2</v>
      </c>
      <c r="BE558" s="18">
        <v>1.5825964130470001E-2</v>
      </c>
      <c r="BF558" s="220">
        <v>1.5788805041029998E-2</v>
      </c>
      <c r="BG558" s="220">
        <v>1.545812113609E-2</v>
      </c>
      <c r="BH558" s="17"/>
      <c r="BI558" s="17"/>
      <c r="BJ558" s="17"/>
      <c r="BK558" s="17"/>
    </row>
    <row r="559" spans="1:63" ht="11.25" hidden="1" outlineLevel="1" x14ac:dyDescent="0.2">
      <c r="A559" s="16" t="s">
        <v>831</v>
      </c>
      <c r="C559" s="18">
        <v>4.8301886792449997E-2</v>
      </c>
      <c r="D559" s="18">
        <v>4.8018248104029999E-2</v>
      </c>
      <c r="E559" s="18">
        <v>4.7616679760920003E-2</v>
      </c>
      <c r="F559" s="18">
        <v>4.7157744439929997E-2</v>
      </c>
      <c r="G559" s="18">
        <v>4.6434900091050002E-2</v>
      </c>
      <c r="H559" s="18">
        <v>4.5755114290969998E-2</v>
      </c>
      <c r="I559" s="18">
        <v>4.4638953830949998E-2</v>
      </c>
      <c r="J559" s="18">
        <v>4.2775629715830002E-2</v>
      </c>
      <c r="K559" s="18">
        <v>4.1507047674910001E-2</v>
      </c>
      <c r="L559" s="18">
        <v>4.0194157463479999E-2</v>
      </c>
      <c r="M559" s="18">
        <v>3.8802240413610002E-2</v>
      </c>
      <c r="N559" s="18">
        <v>3.7824008053019997E-2</v>
      </c>
      <c r="O559" s="18">
        <v>3.7064622491509998E-2</v>
      </c>
      <c r="P559" s="18">
        <v>3.6058992216299997E-2</v>
      </c>
      <c r="Q559" s="18">
        <v>3.5129160714709999E-2</v>
      </c>
      <c r="R559" s="18">
        <v>3.342253123833E-2</v>
      </c>
      <c r="S559" s="18">
        <v>3.2311436954460003E-2</v>
      </c>
      <c r="T559" s="18">
        <v>3.1483075157769998E-2</v>
      </c>
      <c r="U559" s="101"/>
      <c r="V559" s="101"/>
      <c r="W559" s="101"/>
      <c r="X559" s="101"/>
      <c r="Y559" s="18">
        <v>2.7633831689009999E-2</v>
      </c>
      <c r="Z559" s="18">
        <v>2.681238007842E-2</v>
      </c>
      <c r="AA559" s="18">
        <v>2.6105846254109999E-2</v>
      </c>
      <c r="AB559" s="18">
        <v>2.5631576136299999E-2</v>
      </c>
      <c r="AC559" s="18">
        <v>2.5173912585899998E-2</v>
      </c>
      <c r="AD559" s="18">
        <v>2.4631304994420001E-2</v>
      </c>
      <c r="AE559" s="18">
        <v>2.415177053788E-2</v>
      </c>
      <c r="AF559" s="18">
        <v>2.381298607524E-2</v>
      </c>
      <c r="AG559" s="18">
        <v>2.352608413019E-2</v>
      </c>
      <c r="AH559" s="18">
        <v>2.30049799587E-2</v>
      </c>
      <c r="AI559" s="18">
        <v>2.2454620579600001E-2</v>
      </c>
      <c r="AJ559" s="18">
        <v>2.198564070112E-2</v>
      </c>
      <c r="AK559" s="18">
        <v>2.1639031810249999E-2</v>
      </c>
      <c r="AL559" s="18">
        <v>2.135273174726E-2</v>
      </c>
      <c r="AM559" s="18">
        <v>2.1018661929399999E-2</v>
      </c>
      <c r="AN559" s="18">
        <v>2.02021274337E-2</v>
      </c>
      <c r="AO559" s="18">
        <v>1.990119971771E-2</v>
      </c>
      <c r="AP559" s="18">
        <v>1.9432471264370001E-2</v>
      </c>
      <c r="AQ559" s="18">
        <v>1.9067657308170002E-2</v>
      </c>
      <c r="AR559" s="18">
        <v>0</v>
      </c>
      <c r="AS559" s="18">
        <v>0</v>
      </c>
      <c r="AT559" s="18">
        <v>0</v>
      </c>
      <c r="AU559" s="18">
        <v>1.1067472452089999E-2</v>
      </c>
      <c r="AV559" s="18">
        <v>1.0880651218650001E-2</v>
      </c>
      <c r="AW559" s="18">
        <v>1.0712692262530001E-2</v>
      </c>
      <c r="AX559" s="18">
        <v>1.1138952530680001E-2</v>
      </c>
      <c r="AY559" s="18">
        <v>1.0981385148380001E-2</v>
      </c>
      <c r="AZ559" s="18">
        <v>1.080573173596E-2</v>
      </c>
      <c r="BA559" s="18">
        <v>1.0728488744620001E-2</v>
      </c>
      <c r="BB559" s="18">
        <v>1.0499450127609999E-2</v>
      </c>
      <c r="BC559" s="18">
        <v>1.0332627790219999E-2</v>
      </c>
      <c r="BD559" s="18">
        <v>1.0199240986719999E-2</v>
      </c>
      <c r="BE559" s="18">
        <v>1.004167868618E-2</v>
      </c>
      <c r="BF559" s="220">
        <v>1.006174251086E-2</v>
      </c>
      <c r="BG559" s="220">
        <v>9.8606120276479997E-3</v>
      </c>
      <c r="BH559" s="17"/>
      <c r="BI559" s="17"/>
      <c r="BJ559" s="17"/>
      <c r="BK559" s="17"/>
    </row>
    <row r="560" spans="1:63" ht="11.25" hidden="1" outlineLevel="1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01"/>
      <c r="V560" s="101"/>
      <c r="W560" s="101"/>
      <c r="X560" s="101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>
        <v>0</v>
      </c>
      <c r="AS560" s="18">
        <v>0</v>
      </c>
      <c r="AT560" s="18">
        <v>0</v>
      </c>
      <c r="AU560" s="18">
        <v>3.9757877905150004E-3</v>
      </c>
      <c r="AV560" s="18">
        <v>3.893776629715E-3</v>
      </c>
      <c r="AW560" s="18">
        <v>3.8417283080900001E-3</v>
      </c>
      <c r="AX560" s="18">
        <v>3.9329731237890001E-3</v>
      </c>
      <c r="AY560" s="18">
        <v>3.8670579634909998E-3</v>
      </c>
      <c r="AZ560" s="18">
        <v>3.805496828753E-3</v>
      </c>
      <c r="BA560" s="18">
        <v>3.780918540798E-3</v>
      </c>
      <c r="BB560" s="18">
        <v>3.6986699313180001E-3</v>
      </c>
      <c r="BC560" s="18">
        <v>3.6401934619670001E-3</v>
      </c>
      <c r="BD560" s="18">
        <v>3.5982478097619998E-3</v>
      </c>
      <c r="BE560" s="18">
        <v>3.5362226576879999E-3</v>
      </c>
      <c r="BF560" s="220">
        <v>3.491119749981E-3</v>
      </c>
      <c r="BG560" s="220">
        <v>3.4234765529340002E-3</v>
      </c>
      <c r="BH560" s="17"/>
      <c r="BI560" s="17"/>
      <c r="BJ560" s="17"/>
      <c r="BK560" s="17"/>
    </row>
    <row r="561" spans="1:63" ht="11.25" hidden="1" outlineLevel="1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01"/>
      <c r="V561" s="101"/>
      <c r="W561" s="101"/>
      <c r="X561" s="101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>
        <v>0</v>
      </c>
      <c r="AS561" s="18">
        <v>0</v>
      </c>
      <c r="AT561" s="18">
        <v>0</v>
      </c>
      <c r="AU561" s="18">
        <v>1.4879011415289999E-3</v>
      </c>
      <c r="AV561" s="18">
        <v>1.4774427848369999E-3</v>
      </c>
      <c r="AW561" s="18">
        <v>1.4559117060000001E-3</v>
      </c>
      <c r="AX561" s="18">
        <v>1.5291914601360001E-3</v>
      </c>
      <c r="AY561" s="18">
        <v>1.5044444679880001E-3</v>
      </c>
      <c r="AZ561" s="18">
        <v>1.487745673792E-3</v>
      </c>
      <c r="BA561" s="18">
        <v>1.45623613266E-3</v>
      </c>
      <c r="BB561" s="18">
        <v>1.4265557238600001E-3</v>
      </c>
      <c r="BC561" s="18">
        <v>1.405973598372E-3</v>
      </c>
      <c r="BD561" s="18">
        <v>1.3827768581689999E-3</v>
      </c>
      <c r="BE561" s="18">
        <v>1.3627637246219999E-3</v>
      </c>
      <c r="BF561" s="220">
        <v>1.3669741087989999E-3</v>
      </c>
      <c r="BG561" s="220">
        <v>1.3394039652350001E-3</v>
      </c>
      <c r="BH561" s="17"/>
      <c r="BI561" s="17"/>
      <c r="BJ561" s="17"/>
      <c r="BK561" s="17"/>
    </row>
    <row r="562" spans="1:63" ht="11.25" hidden="1" outlineLevel="1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01"/>
      <c r="V562" s="101"/>
      <c r="W562" s="101"/>
      <c r="X562" s="101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>
        <v>0</v>
      </c>
      <c r="AS562" s="18">
        <v>0</v>
      </c>
      <c r="AT562" s="18">
        <v>0</v>
      </c>
      <c r="AU562" s="18">
        <v>6.2801022207399995E-4</v>
      </c>
      <c r="AV562" s="18">
        <v>6.1480683627100001E-4</v>
      </c>
      <c r="AW562" s="18">
        <v>6.0584712927100001E-4</v>
      </c>
      <c r="AX562" s="18">
        <v>6.1167658405500002E-4</v>
      </c>
      <c r="AY562" s="18">
        <v>5.9330204371399995E-4</v>
      </c>
      <c r="AZ562" s="18">
        <v>5.8465794899899997E-4</v>
      </c>
      <c r="BA562" s="18">
        <v>5.9308526130200003E-4</v>
      </c>
      <c r="BB562" s="18">
        <v>5.8099724026300001E-4</v>
      </c>
      <c r="BC562" s="18">
        <v>5.7261470188200005E-4</v>
      </c>
      <c r="BD562" s="18">
        <v>5.6017602648499997E-4</v>
      </c>
      <c r="BE562" s="18">
        <v>5.52068516179E-4</v>
      </c>
      <c r="BF562" s="220">
        <v>5.6406738318500003E-4</v>
      </c>
      <c r="BG562" s="220">
        <v>5.5475313485499995E-4</v>
      </c>
      <c r="BH562" s="17"/>
      <c r="BI562" s="17"/>
      <c r="BJ562" s="17"/>
      <c r="BK562" s="17"/>
    </row>
    <row r="563" spans="1:63" ht="11.25" hidden="1" outlineLevel="1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01"/>
      <c r="V563" s="101"/>
      <c r="W563" s="101"/>
      <c r="X563" s="101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>
        <v>0</v>
      </c>
      <c r="AS563" s="18">
        <v>0</v>
      </c>
      <c r="AT563" s="18">
        <v>0</v>
      </c>
      <c r="AU563" s="18">
        <v>5.0240817765900001E-4</v>
      </c>
      <c r="AV563" s="18">
        <v>5.0042416905799999E-4</v>
      </c>
      <c r="AW563" s="18">
        <v>4.9313138428999995E-4</v>
      </c>
      <c r="AX563" s="18">
        <v>4.9899931857099995E-4</v>
      </c>
      <c r="AY563" s="18">
        <v>4.92652589869E-4</v>
      </c>
      <c r="AZ563" s="18">
        <v>4.8547490408E-4</v>
      </c>
      <c r="BA563" s="18">
        <v>4.8717717892599998E-4</v>
      </c>
      <c r="BB563" s="18">
        <v>4.7206025771399999E-4</v>
      </c>
      <c r="BC563" s="18">
        <v>4.6524944527999998E-4</v>
      </c>
      <c r="BD563" s="18">
        <v>4.6429003996900002E-4</v>
      </c>
      <c r="BE563" s="18">
        <v>4.57570301698E-4</v>
      </c>
      <c r="BF563" s="220">
        <v>4.4718855603799999E-4</v>
      </c>
      <c r="BG563" s="220">
        <v>4.3980428709199999E-4</v>
      </c>
      <c r="BH563" s="17"/>
      <c r="BI563" s="17"/>
      <c r="BJ563" s="17"/>
      <c r="BK563" s="17"/>
    </row>
    <row r="564" spans="1:63" ht="11.25" hidden="1" outlineLevel="1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01"/>
      <c r="V564" s="101"/>
      <c r="W564" s="101"/>
      <c r="X564" s="101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>
        <v>0</v>
      </c>
      <c r="AS564" s="18">
        <v>0</v>
      </c>
      <c r="AT564" s="18">
        <v>0</v>
      </c>
      <c r="AU564" s="18">
        <v>2.1255730593300001E-4</v>
      </c>
      <c r="AV564" s="18">
        <v>2.0970155655699999E-4</v>
      </c>
      <c r="AW564" s="18">
        <v>2.0664553246400001E-4</v>
      </c>
      <c r="AX564" s="18">
        <v>1.9852661061400001E-4</v>
      </c>
      <c r="AY564" s="18">
        <v>1.80109548985E-4</v>
      </c>
      <c r="AZ564" s="18">
        <v>1.7748544880300001E-4</v>
      </c>
      <c r="BA564" s="18">
        <v>1.8004374003799999E-4</v>
      </c>
      <c r="BB564" s="18">
        <v>1.7637416222300001E-4</v>
      </c>
      <c r="BC564" s="18">
        <v>1.7382946307099999E-4</v>
      </c>
      <c r="BD564" s="18">
        <v>1.7158544955399999E-4</v>
      </c>
      <c r="BE564" s="18">
        <v>1.6910206801899999E-4</v>
      </c>
      <c r="BF564" s="220">
        <v>1.6261402037800001E-4</v>
      </c>
      <c r="BG564" s="220">
        <v>1.5992883167E-4</v>
      </c>
      <c r="BH564" s="17"/>
      <c r="BI564" s="17"/>
      <c r="BJ564" s="17"/>
      <c r="BK564" s="17"/>
    </row>
    <row r="565" spans="1:63" hidden="1" outlineLevel="1" x14ac:dyDescent="0.25">
      <c r="A565" s="49" t="s">
        <v>853</v>
      </c>
      <c r="B565" s="50"/>
      <c r="AA565" s="56"/>
      <c r="AB565" s="56"/>
      <c r="BH565" s="17"/>
      <c r="BI565" s="17"/>
      <c r="BJ565" s="17"/>
      <c r="BK565" s="17"/>
    </row>
    <row r="566" spans="1:63" hidden="1" outlineLevel="1" x14ac:dyDescent="0.25">
      <c r="A566" s="16" t="s">
        <v>216</v>
      </c>
      <c r="AA566" s="56"/>
      <c r="AB566" s="56"/>
      <c r="BH566" s="17"/>
      <c r="BI566" s="17"/>
      <c r="BJ566" s="17"/>
      <c r="BK566" s="17"/>
    </row>
    <row r="567" spans="1:63" ht="11.25" hidden="1" outlineLevel="1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01"/>
      <c r="V567" s="101"/>
      <c r="W567" s="101"/>
      <c r="X567" s="101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>
        <v>4.7360559583199999E-4</v>
      </c>
      <c r="AS567" s="18">
        <v>7.8784757981499999E-4</v>
      </c>
      <c r="AT567" s="18">
        <v>6.2911440823E-4</v>
      </c>
      <c r="AU567" s="18">
        <v>4.8533111467700003E-4</v>
      </c>
      <c r="AV567" s="18">
        <v>1.2100040008200001E-3</v>
      </c>
      <c r="AW567" s="18">
        <v>6.9709192479100002E-4</v>
      </c>
      <c r="AX567" s="18">
        <v>7.27710447843E-4</v>
      </c>
      <c r="AY567" s="18">
        <v>7.8841356071299997E-4</v>
      </c>
      <c r="AZ567" s="18">
        <v>2.060362772918E-3</v>
      </c>
      <c r="BA567" s="18">
        <v>9.8282221178200009E-4</v>
      </c>
      <c r="BB567" s="18">
        <v>9.7378713224999995E-4</v>
      </c>
      <c r="BC567" s="18">
        <v>1.1844261012029999E-3</v>
      </c>
      <c r="BD567" s="18">
        <v>5.8294899970099995E-4</v>
      </c>
      <c r="BE567" s="18">
        <v>1.129569796728E-3</v>
      </c>
      <c r="BF567" s="220">
        <v>1.169329272729E-3</v>
      </c>
      <c r="BG567" s="220">
        <v>6.0792447432400003E-4</v>
      </c>
      <c r="BH567" s="17"/>
      <c r="BI567" s="17"/>
      <c r="BJ567" s="17"/>
      <c r="BK567" s="17"/>
    </row>
    <row r="568" spans="1:63" ht="11.25" hidden="1" outlineLevel="1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01"/>
      <c r="V568" s="101"/>
      <c r="W568" s="101"/>
      <c r="X568" s="101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>
        <v>2.0817828387999998E-5</v>
      </c>
      <c r="AS568" s="18">
        <v>1.0298661174E-5</v>
      </c>
      <c r="AT568" s="18">
        <v>0</v>
      </c>
      <c r="AU568" s="18">
        <v>0</v>
      </c>
      <c r="AV568" s="18">
        <v>0</v>
      </c>
      <c r="AW568" s="18">
        <v>0</v>
      </c>
      <c r="AX568" s="18">
        <v>0</v>
      </c>
      <c r="AY568" s="18">
        <v>0</v>
      </c>
      <c r="AZ568" s="18">
        <v>0</v>
      </c>
      <c r="BA568" s="18">
        <v>0</v>
      </c>
      <c r="BB568" s="18">
        <v>0</v>
      </c>
      <c r="BC568" s="18">
        <v>0</v>
      </c>
      <c r="BD568" s="18">
        <v>0</v>
      </c>
      <c r="BE568" s="18">
        <v>0</v>
      </c>
      <c r="BF568" s="220">
        <v>0</v>
      </c>
      <c r="BG568" s="220">
        <v>0</v>
      </c>
      <c r="BH568" s="17"/>
      <c r="BI568" s="17"/>
      <c r="BJ568" s="17"/>
      <c r="BK568" s="17"/>
    </row>
    <row r="569" spans="1:63" ht="11.25" hidden="1" outlineLevel="1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01"/>
      <c r="V569" s="101"/>
      <c r="W569" s="101"/>
      <c r="X569" s="101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>
        <v>2.9883992651310001E-2</v>
      </c>
      <c r="AS569" s="18">
        <v>2.9757981462409999E-2</v>
      </c>
      <c r="AT569" s="18">
        <v>2.9900549594350002E-2</v>
      </c>
      <c r="AU569" s="18">
        <v>2.9733959311420002E-2</v>
      </c>
      <c r="AV569" s="18">
        <v>2.9615823729740001E-2</v>
      </c>
      <c r="AW569" s="18">
        <v>2.9407664165150001E-2</v>
      </c>
      <c r="AX569" s="18">
        <v>2.9217848056249999E-2</v>
      </c>
      <c r="AY569" s="18">
        <v>2.9057899795879999E-2</v>
      </c>
      <c r="AZ569" s="18">
        <v>2.889299423418E-2</v>
      </c>
      <c r="BA569" s="18">
        <v>2.8410042066950001E-2</v>
      </c>
      <c r="BB569" s="18">
        <v>2.7901118267509999E-2</v>
      </c>
      <c r="BC569" s="18">
        <v>2.7643566009580001E-2</v>
      </c>
      <c r="BD569" s="18">
        <v>2.8636724755210001E-2</v>
      </c>
      <c r="BE569" s="18">
        <v>2.9984481135679999E-2</v>
      </c>
      <c r="BF569" s="220">
        <v>3.1784968142269998E-2</v>
      </c>
      <c r="BG569" s="220">
        <v>3.3348999734350002E-2</v>
      </c>
      <c r="BH569" s="17"/>
      <c r="BI569" s="17"/>
      <c r="BJ569" s="17"/>
      <c r="BK569" s="17"/>
    </row>
    <row r="570" spans="1:63" ht="11.25" hidden="1" outlineLevel="1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01"/>
      <c r="V570" s="101"/>
      <c r="W570" s="101"/>
      <c r="X570" s="101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>
        <v>5.3954606725199999E-2</v>
      </c>
      <c r="AS570" s="18">
        <v>5.348094747683E-2</v>
      </c>
      <c r="AT570" s="18">
        <v>5.3318704326290003E-2</v>
      </c>
      <c r="AU570" s="18">
        <v>5.2698044808939998E-2</v>
      </c>
      <c r="AV570" s="18">
        <v>5.216678539018E-2</v>
      </c>
      <c r="AW570" s="18">
        <v>5.1594417495569998E-2</v>
      </c>
      <c r="AX570" s="18">
        <v>5.1530654118679999E-2</v>
      </c>
      <c r="AY570" s="18">
        <v>5.1047078009740003E-2</v>
      </c>
      <c r="AZ570" s="18">
        <v>5.043895842539E-2</v>
      </c>
      <c r="BA570" s="18">
        <v>4.9470518033709998E-2</v>
      </c>
      <c r="BB570" s="18">
        <v>4.8684064291120002E-2</v>
      </c>
      <c r="BC570" s="18">
        <v>4.813361578678E-2</v>
      </c>
      <c r="BD570" s="18">
        <v>4.7703800002060003E-2</v>
      </c>
      <c r="BE570" s="18">
        <v>4.7436843310350002E-2</v>
      </c>
      <c r="BF570" s="220">
        <v>4.7573511833609999E-2</v>
      </c>
      <c r="BG570" s="220">
        <v>4.7898318245910003E-2</v>
      </c>
      <c r="BH570" s="17"/>
      <c r="BI570" s="17"/>
      <c r="BJ570" s="17"/>
      <c r="BK570" s="17"/>
    </row>
    <row r="571" spans="1:63" ht="11.25" hidden="1" outlineLevel="1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01"/>
      <c r="V571" s="101"/>
      <c r="W571" s="101"/>
      <c r="X571" s="101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>
        <v>4.0839374840610003E-2</v>
      </c>
      <c r="AS571" s="18">
        <v>4.050463439753E-2</v>
      </c>
      <c r="AT571" s="18">
        <v>4.0469671652609999E-2</v>
      </c>
      <c r="AU571" s="18">
        <v>4.01388641271E-2</v>
      </c>
      <c r="AV571" s="18">
        <v>3.9744728188210003E-2</v>
      </c>
      <c r="AW571" s="18">
        <v>3.9445787882140003E-2</v>
      </c>
      <c r="AX571" s="18">
        <v>3.6451180477660002E-2</v>
      </c>
      <c r="AY571" s="18">
        <v>3.6267023792810001E-2</v>
      </c>
      <c r="AZ571" s="18">
        <v>3.6053686558660002E-2</v>
      </c>
      <c r="BA571" s="18">
        <v>3.5651605726290003E-2</v>
      </c>
      <c r="BB571" s="18">
        <v>3.521510640212E-2</v>
      </c>
      <c r="BC571" s="18">
        <v>3.4943178853559999E-2</v>
      </c>
      <c r="BD571" s="18">
        <v>3.4817015920180001E-2</v>
      </c>
      <c r="BE571" s="18">
        <v>3.4685933803140001E-2</v>
      </c>
      <c r="BF571" s="220">
        <v>3.4944755688139997E-2</v>
      </c>
      <c r="BG571" s="220">
        <v>3.4804953307310003E-2</v>
      </c>
      <c r="BH571" s="17"/>
      <c r="BI571" s="17"/>
      <c r="BJ571" s="17"/>
      <c r="BK571" s="17"/>
    </row>
    <row r="572" spans="1:63" ht="11.25" hidden="1" outlineLevel="1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01"/>
      <c r="V572" s="101"/>
      <c r="W572" s="101"/>
      <c r="X572" s="101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>
        <v>3.316280062245E-2</v>
      </c>
      <c r="AS572" s="18">
        <v>3.2935118434600001E-2</v>
      </c>
      <c r="AT572" s="18">
        <v>3.3071286211830003E-2</v>
      </c>
      <c r="AU572" s="18">
        <v>3.300251579802E-2</v>
      </c>
      <c r="AV572" s="18">
        <v>3.2928697586820002E-2</v>
      </c>
      <c r="AW572" s="18">
        <v>3.2883508728069999E-2</v>
      </c>
      <c r="AX572" s="18">
        <v>3.3441851558010001E-2</v>
      </c>
      <c r="AY572" s="18">
        <v>3.3458975494379997E-2</v>
      </c>
      <c r="AZ572" s="18">
        <v>3.3519493587320003E-2</v>
      </c>
      <c r="BA572" s="18">
        <v>3.291914397265E-2</v>
      </c>
      <c r="BB572" s="18">
        <v>3.2828269463830002E-2</v>
      </c>
      <c r="BC572" s="18">
        <v>3.2694334582109998E-2</v>
      </c>
      <c r="BD572" s="18">
        <v>3.2619349779720003E-2</v>
      </c>
      <c r="BE572" s="18">
        <v>3.2518380949959999E-2</v>
      </c>
      <c r="BF572" s="220">
        <v>3.2787992807330003E-2</v>
      </c>
      <c r="BG572" s="220">
        <v>3.2771726914200001E-2</v>
      </c>
      <c r="BH572" s="17"/>
      <c r="BI572" s="17"/>
      <c r="BJ572" s="17"/>
      <c r="BK572" s="17"/>
    </row>
    <row r="573" spans="1:63" ht="11.25" hidden="1" outlineLevel="1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01"/>
      <c r="V573" s="101"/>
      <c r="W573" s="101"/>
      <c r="X573" s="101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>
        <v>4.9015576940089997E-2</v>
      </c>
      <c r="AS573" s="18">
        <v>4.8671472708549997E-2</v>
      </c>
      <c r="AT573" s="18">
        <v>4.8592796891670002E-2</v>
      </c>
      <c r="AU573" s="18">
        <v>4.8414254868169998E-2</v>
      </c>
      <c r="AV573" s="18">
        <v>4.8331853355319997E-2</v>
      </c>
      <c r="AW573" s="18">
        <v>4.8205108481929999E-2</v>
      </c>
      <c r="AX573" s="18">
        <v>4.7448909802209997E-2</v>
      </c>
      <c r="AY573" s="18">
        <v>4.7493816893650002E-2</v>
      </c>
      <c r="AZ573" s="18">
        <v>4.7377695907489997E-2</v>
      </c>
      <c r="BA573" s="18">
        <v>4.6262845540310002E-2</v>
      </c>
      <c r="BB573" s="18">
        <v>4.5900303250010002E-2</v>
      </c>
      <c r="BC573" s="18">
        <v>4.5769981320500003E-2</v>
      </c>
      <c r="BD573" s="18">
        <v>4.5789870100389998E-2</v>
      </c>
      <c r="BE573" s="18">
        <v>4.5747576767499999E-2</v>
      </c>
      <c r="BF573" s="220">
        <v>4.5484310199670003E-2</v>
      </c>
      <c r="BG573" s="220">
        <v>4.5584118356250002E-2</v>
      </c>
      <c r="BH573" s="17"/>
      <c r="BI573" s="17"/>
      <c r="BJ573" s="17"/>
      <c r="BK573" s="17"/>
    </row>
    <row r="574" spans="1:63" ht="11.25" hidden="1" outlineLevel="1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01"/>
      <c r="V574" s="101"/>
      <c r="W574" s="101"/>
      <c r="X574" s="101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>
        <v>2.7344217587939999E-2</v>
      </c>
      <c r="AS574" s="18">
        <v>2.7512873326470001E-2</v>
      </c>
      <c r="AT574" s="18">
        <v>2.765083647052E-2</v>
      </c>
      <c r="AU574" s="18">
        <v>2.776787306115E-2</v>
      </c>
      <c r="AV574" s="18">
        <v>2.7834971067239998E-2</v>
      </c>
      <c r="AW574" s="18">
        <v>2.7883676991639999E-2</v>
      </c>
      <c r="AX574" s="18">
        <v>2.93108636774E-2</v>
      </c>
      <c r="AY574" s="18">
        <v>2.9344104718599998E-2</v>
      </c>
      <c r="AZ574" s="18">
        <v>2.9398768041479999E-2</v>
      </c>
      <c r="BA574" s="18">
        <v>2.9020255857780002E-2</v>
      </c>
      <c r="BB574" s="18">
        <v>2.8927828613460001E-2</v>
      </c>
      <c r="BC574" s="18">
        <v>2.8968870986260001E-2</v>
      </c>
      <c r="BD574" s="18">
        <v>2.9302215206200001E-2</v>
      </c>
      <c r="BE574" s="18">
        <v>2.9582517108910002E-2</v>
      </c>
      <c r="BF574" s="220">
        <v>2.990364726793E-2</v>
      </c>
      <c r="BG574" s="220">
        <v>3.0212313791199999E-2</v>
      </c>
      <c r="BH574" s="17"/>
      <c r="BI574" s="17"/>
      <c r="BJ574" s="17"/>
      <c r="BK574" s="17"/>
    </row>
    <row r="575" spans="1:63" ht="11.25" hidden="1" outlineLevel="1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01"/>
      <c r="V575" s="101"/>
      <c r="W575" s="101"/>
      <c r="X575" s="101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>
        <v>1.3307796797179999E-2</v>
      </c>
      <c r="AS575" s="18">
        <v>1.331616889804E-2</v>
      </c>
      <c r="AT575" s="18">
        <v>1.346808125138E-2</v>
      </c>
      <c r="AU575" s="18">
        <v>1.3495176403000001E-2</v>
      </c>
      <c r="AV575" s="18">
        <v>1.335883449292E-2</v>
      </c>
      <c r="AW575" s="18">
        <v>1.3379357425469999E-2</v>
      </c>
      <c r="AX575" s="18">
        <v>1.3859327551770001E-2</v>
      </c>
      <c r="AY575" s="18">
        <v>1.3797237312480001E-2</v>
      </c>
      <c r="AZ575" s="18">
        <v>1.3741075754270001E-2</v>
      </c>
      <c r="BA575" s="18">
        <v>1.3835112673550001E-2</v>
      </c>
      <c r="BB575" s="18">
        <v>1.377062020714E-2</v>
      </c>
      <c r="BC575" s="18">
        <v>1.374873469899E-2</v>
      </c>
      <c r="BD575" s="18">
        <v>1.3872122656600001E-2</v>
      </c>
      <c r="BE575" s="18">
        <v>1.4134886915820001E-2</v>
      </c>
      <c r="BF575" s="220">
        <v>1.4619214418609999E-2</v>
      </c>
      <c r="BG575" s="220">
        <v>1.4820074790039999E-2</v>
      </c>
      <c r="BH575" s="17"/>
      <c r="BI575" s="17"/>
      <c r="BJ575" s="17"/>
      <c r="BK575" s="17"/>
    </row>
    <row r="576" spans="1:63" ht="11.25" hidden="1" outlineLevel="1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01"/>
      <c r="V576" s="101"/>
      <c r="W576" s="101"/>
      <c r="X576" s="101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>
        <v>2.8952394830930001E-2</v>
      </c>
      <c r="AS576" s="18">
        <v>2.9104016477860001E-2</v>
      </c>
      <c r="AT576" s="18">
        <v>2.9341895999839999E-2</v>
      </c>
      <c r="AU576" s="18">
        <v>2.9590340920350001E-2</v>
      </c>
      <c r="AV576" s="18">
        <v>2.9723162794329998E-2</v>
      </c>
      <c r="AW576" s="18">
        <v>2.995091511343E-2</v>
      </c>
      <c r="AX576" s="18">
        <v>2.9890843432819999E-2</v>
      </c>
      <c r="AY576" s="18">
        <v>3.0073117257620002E-2</v>
      </c>
      <c r="AZ576" s="18">
        <v>3.0234625807240002E-2</v>
      </c>
      <c r="BA576" s="18">
        <v>2.983567428624E-2</v>
      </c>
      <c r="BB576" s="18">
        <v>3.003392377999E-2</v>
      </c>
      <c r="BC576" s="18">
        <v>3.0148079351330001E-2</v>
      </c>
      <c r="BD576" s="18">
        <v>3.0488748568420002E-2</v>
      </c>
      <c r="BE576" s="18">
        <v>3.0854555168289999E-2</v>
      </c>
      <c r="BF576" s="220">
        <v>3.1000218274800002E-2</v>
      </c>
      <c r="BG576" s="220">
        <v>3.1346424995400003E-2</v>
      </c>
      <c r="BH576" s="17"/>
      <c r="BI576" s="17"/>
      <c r="BJ576" s="17"/>
      <c r="BK576" s="17"/>
    </row>
    <row r="577" spans="1:63" ht="11.25" hidden="1" outlineLevel="1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01"/>
      <c r="V577" s="101"/>
      <c r="W577" s="101"/>
      <c r="X577" s="101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>
        <v>2.627730388305E-2</v>
      </c>
      <c r="AS577" s="18">
        <v>2.6313079299690002E-2</v>
      </c>
      <c r="AT577" s="18">
        <v>2.650333178991E-2</v>
      </c>
      <c r="AU577" s="18">
        <v>2.6663497157349999E-2</v>
      </c>
      <c r="AV577" s="18">
        <v>2.6742064227790002E-2</v>
      </c>
      <c r="AW577" s="18">
        <v>2.6874095583320001E-2</v>
      </c>
      <c r="AX577" s="18">
        <v>2.8566738708179999E-2</v>
      </c>
      <c r="AY577" s="18">
        <v>2.8647492736880002E-2</v>
      </c>
      <c r="AZ577" s="18">
        <v>2.869068471126E-2</v>
      </c>
      <c r="BA577" s="18">
        <v>2.8442442799209999E-2</v>
      </c>
      <c r="BB577" s="18">
        <v>2.8451519690080002E-2</v>
      </c>
      <c r="BC577" s="18">
        <v>2.8447097373390001E-2</v>
      </c>
      <c r="BD577" s="18">
        <v>2.869347200297E-2</v>
      </c>
      <c r="BE577" s="18">
        <v>2.914493601649E-2</v>
      </c>
      <c r="BF577" s="220">
        <v>2.9207246723280001E-2</v>
      </c>
      <c r="BG577" s="220">
        <v>2.9675909843269999E-2</v>
      </c>
      <c r="BH577" s="17"/>
      <c r="BI577" s="17"/>
      <c r="BJ577" s="17"/>
      <c r="BK577" s="17"/>
    </row>
    <row r="578" spans="1:63" ht="11.25" hidden="1" outlineLevel="1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01"/>
      <c r="V578" s="101"/>
      <c r="W578" s="101"/>
      <c r="X578" s="101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>
        <v>0.15835081163510001</v>
      </c>
      <c r="AS578" s="18">
        <v>0.15760041194640001</v>
      </c>
      <c r="AT578" s="18">
        <v>0.1565991584966</v>
      </c>
      <c r="AU578" s="18">
        <v>0.1553802420713</v>
      </c>
      <c r="AV578" s="18">
        <v>0.15467071302409999</v>
      </c>
      <c r="AW578" s="18">
        <v>0.15427846178249999</v>
      </c>
      <c r="AX578" s="18">
        <v>0.13914042623039999</v>
      </c>
      <c r="AY578" s="18">
        <v>0.1389281895649</v>
      </c>
      <c r="AZ578" s="18">
        <v>0.13824661530839999</v>
      </c>
      <c r="BA578" s="18">
        <v>0.1349868507028</v>
      </c>
      <c r="BB578" s="18">
        <v>0.13417093139559999</v>
      </c>
      <c r="BC578" s="18">
        <v>0.13391319774179999</v>
      </c>
      <c r="BD578" s="18">
        <v>0.1335004797722</v>
      </c>
      <c r="BE578" s="18">
        <v>0.13259724730960001</v>
      </c>
      <c r="BF578" s="220">
        <v>0.12946294005760001</v>
      </c>
      <c r="BG578" s="220">
        <v>0.12862966671430001</v>
      </c>
      <c r="BH578" s="17"/>
      <c r="BI578" s="17"/>
      <c r="BJ578" s="17"/>
      <c r="BK578" s="17"/>
    </row>
    <row r="579" spans="1:63" ht="11.25" hidden="1" outlineLevel="1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01"/>
      <c r="V579" s="101"/>
      <c r="W579" s="101"/>
      <c r="X579" s="101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>
        <v>0.1037196254873</v>
      </c>
      <c r="AS579" s="18">
        <v>0.1045417095778</v>
      </c>
      <c r="AT579" s="18">
        <v>0.1055050027178</v>
      </c>
      <c r="AU579" s="18">
        <v>0.1071244626691</v>
      </c>
      <c r="AV579" s="18">
        <v>0.1083929390412</v>
      </c>
      <c r="AW579" s="18">
        <v>0.1098472647555</v>
      </c>
      <c r="AX579" s="18">
        <v>0.1167236615326</v>
      </c>
      <c r="AY579" s="18">
        <v>0.1181108315063</v>
      </c>
      <c r="AZ579" s="18">
        <v>0.1191869286752</v>
      </c>
      <c r="BA579" s="18">
        <v>0.11692344246980001</v>
      </c>
      <c r="BB579" s="18">
        <v>0.118923753526</v>
      </c>
      <c r="BC579" s="18">
        <v>0.1203940434324</v>
      </c>
      <c r="BD579" s="18">
        <v>0.1213926806368</v>
      </c>
      <c r="BE579" s="18">
        <v>0.1222632101152</v>
      </c>
      <c r="BF579" s="220">
        <v>0.1187310958434</v>
      </c>
      <c r="BG579" s="220">
        <v>0.1198684022314</v>
      </c>
      <c r="BH579" s="17"/>
      <c r="BI579" s="17"/>
      <c r="BJ579" s="17"/>
      <c r="BK579" s="17"/>
    </row>
    <row r="580" spans="1:63" ht="11.25" hidden="1" outlineLevel="1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01"/>
      <c r="V580" s="101"/>
      <c r="W580" s="101"/>
      <c r="X580" s="101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>
        <v>6.0569471695559998E-2</v>
      </c>
      <c r="AS580" s="18">
        <v>6.1307929969099999E-2</v>
      </c>
      <c r="AT580" s="18">
        <v>6.1758903227110001E-2</v>
      </c>
      <c r="AU580" s="18">
        <v>6.2503714268729998E-2</v>
      </c>
      <c r="AV580" s="18">
        <v>6.279335278447E-2</v>
      </c>
      <c r="AW580" s="18">
        <v>6.3247871465860001E-2</v>
      </c>
      <c r="AX580" s="18">
        <v>6.9313052280250004E-2</v>
      </c>
      <c r="AY580" s="18">
        <v>6.9315592228190004E-2</v>
      </c>
      <c r="AZ580" s="18">
        <v>6.9546560471910004E-2</v>
      </c>
      <c r="BA580" s="18">
        <v>7.1789222436430003E-2</v>
      </c>
      <c r="BB580" s="18">
        <v>7.2293109926809998E-2</v>
      </c>
      <c r="BC580" s="18">
        <v>7.2244774437269996E-2</v>
      </c>
      <c r="BD580" s="18">
        <v>7.2342423210660006E-2</v>
      </c>
      <c r="BE580" s="18">
        <v>7.2114381662299998E-2</v>
      </c>
      <c r="BF580" s="220">
        <v>7.284141816254E-2</v>
      </c>
      <c r="BG580" s="220">
        <v>7.2695506467500004E-2</v>
      </c>
      <c r="BH580" s="17"/>
      <c r="BI580" s="17"/>
      <c r="BJ580" s="17"/>
      <c r="BK580" s="17"/>
    </row>
    <row r="581" spans="1:63" ht="11.25" hidden="1" outlineLevel="1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01"/>
      <c r="V581" s="101"/>
      <c r="W581" s="101"/>
      <c r="X581" s="101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>
        <v>9.7323347714979996E-2</v>
      </c>
      <c r="AS581" s="18">
        <v>9.767250257467E-2</v>
      </c>
      <c r="AT581" s="18">
        <v>9.7613391580939998E-2</v>
      </c>
      <c r="AU581" s="18">
        <v>9.7848695548820003E-2</v>
      </c>
      <c r="AV581" s="18">
        <v>9.7839557372729993E-2</v>
      </c>
      <c r="AW581" s="18">
        <v>9.8030354747680001E-2</v>
      </c>
      <c r="AX581" s="18">
        <v>9.5313654146030005E-2</v>
      </c>
      <c r="AY581" s="18">
        <v>9.5365640289009998E-2</v>
      </c>
      <c r="AZ581" s="18">
        <v>9.5314404970430006E-2</v>
      </c>
      <c r="BA581" s="18">
        <v>9.6910590179340006E-2</v>
      </c>
      <c r="BB581" s="18">
        <v>9.7399882510470007E-2</v>
      </c>
      <c r="BC581" s="18">
        <v>9.7571665605729996E-2</v>
      </c>
      <c r="BD581" s="18">
        <v>9.7398912516379998E-2</v>
      </c>
      <c r="BE581" s="18">
        <v>9.6776655557529997E-2</v>
      </c>
      <c r="BF581" s="220">
        <v>9.6680144269250007E-2</v>
      </c>
      <c r="BG581" s="220">
        <v>9.6333040439749995E-2</v>
      </c>
      <c r="BH581" s="17"/>
      <c r="BI581" s="17"/>
      <c r="BJ581" s="17"/>
      <c r="BK581" s="17"/>
    </row>
    <row r="582" spans="1:63" ht="11.25" hidden="1" outlineLevel="1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01"/>
      <c r="V582" s="101"/>
      <c r="W582" s="101"/>
      <c r="X582" s="101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>
        <v>3.4318190098000002E-2</v>
      </c>
      <c r="AS582" s="18">
        <v>3.4582904222450001E-2</v>
      </c>
      <c r="AT582" s="18">
        <v>3.4797576148009997E-2</v>
      </c>
      <c r="AU582" s="18">
        <v>3.5122125156000002E-2</v>
      </c>
      <c r="AV582" s="18">
        <v>3.530967320134E-2</v>
      </c>
      <c r="AW582" s="18">
        <v>3.5532458042280002E-2</v>
      </c>
      <c r="AX582" s="18">
        <v>3.8617897299810001E-2</v>
      </c>
      <c r="AY582" s="18">
        <v>3.870786577529E-2</v>
      </c>
      <c r="AZ582" s="18">
        <v>3.8907315618829999E-2</v>
      </c>
      <c r="BA582" s="18">
        <v>4.0716920202400003E-2</v>
      </c>
      <c r="BB582" s="18">
        <v>4.1163675623039998E-2</v>
      </c>
      <c r="BC582" s="18">
        <v>4.1392300708570001E-2</v>
      </c>
      <c r="BD582" s="18">
        <v>4.1342949412409999E-2</v>
      </c>
      <c r="BE582" s="18">
        <v>4.1234385732819998E-2</v>
      </c>
      <c r="BF582" s="220">
        <v>4.1945140267540003E-2</v>
      </c>
      <c r="BG582" s="220">
        <v>4.1819073502670001E-2</v>
      </c>
      <c r="BH582" s="17"/>
      <c r="BI582" s="17"/>
      <c r="BJ582" s="17"/>
      <c r="BK582" s="17"/>
    </row>
    <row r="583" spans="1:63" ht="11.25" hidden="1" outlineLevel="1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01"/>
      <c r="V583" s="101"/>
      <c r="W583" s="101"/>
      <c r="X583" s="101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>
        <v>9.7026693660449997E-2</v>
      </c>
      <c r="AS583" s="18">
        <v>9.7430484037080003E-2</v>
      </c>
      <c r="AT583" s="18">
        <v>9.7603325750410003E-2</v>
      </c>
      <c r="AU583" s="18">
        <v>9.8061646956280002E-2</v>
      </c>
      <c r="AV583" s="18">
        <v>9.8459196518310005E-2</v>
      </c>
      <c r="AW583" s="18">
        <v>9.8804367160719997E-2</v>
      </c>
      <c r="AX583" s="18">
        <v>0.1001832954887</v>
      </c>
      <c r="AY583" s="18">
        <v>0.1001717229536</v>
      </c>
      <c r="AZ583" s="18">
        <v>9.993558038875E-2</v>
      </c>
      <c r="BA583" s="18">
        <v>0.1043141575</v>
      </c>
      <c r="BB583" s="18">
        <v>0.1049202711785</v>
      </c>
      <c r="BC583" s="18">
        <v>0.10522608450650001</v>
      </c>
      <c r="BD583" s="18">
        <v>0.10488954922050001</v>
      </c>
      <c r="BE583" s="18">
        <v>0.10410868293180001</v>
      </c>
      <c r="BF583" s="220">
        <v>0.1054942884761</v>
      </c>
      <c r="BG583" s="220">
        <v>0.10444551157610001</v>
      </c>
      <c r="BH583" s="17"/>
      <c r="BI583" s="17"/>
      <c r="BJ583" s="17"/>
      <c r="BK583" s="17"/>
    </row>
    <row r="584" spans="1:63" ht="11.25" hidden="1" outlineLevel="1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01"/>
      <c r="V584" s="101"/>
      <c r="W584" s="101"/>
      <c r="X584" s="101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>
        <v>3.4318190098000002E-2</v>
      </c>
      <c r="AS584" s="18">
        <v>3.442842430484E-2</v>
      </c>
      <c r="AT584" s="18">
        <v>3.4465403740459997E-2</v>
      </c>
      <c r="AU584" s="18">
        <v>3.4582318099880001E-2</v>
      </c>
      <c r="AV584" s="18">
        <v>3.454854165244E-2</v>
      </c>
      <c r="AW584" s="18">
        <v>3.4561336878090002E-2</v>
      </c>
      <c r="AX584" s="18">
        <v>3.7195305446890002E-2</v>
      </c>
      <c r="AY584" s="18">
        <v>3.7276841161670002E-2</v>
      </c>
      <c r="AZ584" s="18">
        <v>3.7310135174699999E-2</v>
      </c>
      <c r="BA584" s="18">
        <v>3.8205863452510001E-2</v>
      </c>
      <c r="BB584" s="18">
        <v>3.8279360475889999E-2</v>
      </c>
      <c r="BC584" s="18">
        <v>3.8339925073310001E-2</v>
      </c>
      <c r="BD584" s="18">
        <v>3.8397251369670003E-2</v>
      </c>
      <c r="BE584" s="18">
        <v>3.843081384995E-2</v>
      </c>
      <c r="BF584" s="220">
        <v>3.886850502552E-2</v>
      </c>
      <c r="BG584" s="220">
        <v>3.889184052966E-2</v>
      </c>
      <c r="BH584" s="17"/>
      <c r="BI584" s="17"/>
      <c r="BJ584" s="17"/>
      <c r="BK584" s="17"/>
    </row>
    <row r="585" spans="1:63" ht="11.25" hidden="1" outlineLevel="1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01"/>
      <c r="V585" s="101"/>
      <c r="W585" s="101"/>
      <c r="X585" s="101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>
        <v>5.4730070832660002E-2</v>
      </c>
      <c r="AS585" s="18">
        <v>5.4325437693099998E-2</v>
      </c>
      <c r="AT585" s="18">
        <v>5.3847160429209999E-2</v>
      </c>
      <c r="AU585" s="18">
        <v>5.3435946197579999E-2</v>
      </c>
      <c r="AV585" s="18">
        <v>5.3040135052059997E-2</v>
      </c>
      <c r="AW585" s="18">
        <v>5.2743417288840001E-2</v>
      </c>
      <c r="AX585" s="18">
        <v>4.832435094247E-2</v>
      </c>
      <c r="AY585" s="18">
        <v>4.8093227203510003E-2</v>
      </c>
      <c r="AZ585" s="18">
        <v>4.776634314889E-2</v>
      </c>
      <c r="BA585" s="18">
        <v>4.8174488743449997E-2</v>
      </c>
      <c r="BB585" s="18">
        <v>4.7964308584669997E-2</v>
      </c>
      <c r="BC585" s="18">
        <v>4.7721414632620002E-2</v>
      </c>
      <c r="BD585" s="18">
        <v>4.7342681152689997E-2</v>
      </c>
      <c r="BE585" s="18">
        <v>4.7060320044780002E-2</v>
      </c>
      <c r="BF585" s="220">
        <v>4.7339645979069998E-2</v>
      </c>
      <c r="BG585" s="220">
        <v>4.6861270613239997E-2</v>
      </c>
      <c r="BH585" s="17"/>
      <c r="BI585" s="17"/>
      <c r="BJ585" s="17"/>
      <c r="BK585" s="17"/>
    </row>
    <row r="586" spans="1:63" ht="11.25" hidden="1" outlineLevel="1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01"/>
      <c r="V586" s="101"/>
      <c r="W586" s="101"/>
      <c r="X586" s="101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>
        <v>1.911597091749E-2</v>
      </c>
      <c r="AS586" s="18">
        <v>1.893408856849E-2</v>
      </c>
      <c r="AT586" s="18">
        <v>1.8672115636259999E-2</v>
      </c>
      <c r="AU586" s="18">
        <v>1.8487153582540002E-2</v>
      </c>
      <c r="AV586" s="18">
        <v>1.832570575435E-2</v>
      </c>
      <c r="AW586" s="18">
        <v>1.8182080410759999E-2</v>
      </c>
      <c r="AX586" s="18">
        <v>1.9210461521630001E-2</v>
      </c>
      <c r="AY586" s="18">
        <v>1.906232787204E-2</v>
      </c>
      <c r="AZ586" s="18">
        <v>1.891594039323E-2</v>
      </c>
      <c r="BA586" s="18">
        <v>1.8932827881909999E-2</v>
      </c>
      <c r="BB586" s="18">
        <v>1.8681894439360001E-2</v>
      </c>
      <c r="BC586" s="18">
        <v>1.8502092312190001E-2</v>
      </c>
      <c r="BD586" s="18">
        <v>1.83345198667E-2</v>
      </c>
      <c r="BE586" s="18">
        <v>1.810873381332E-2</v>
      </c>
      <c r="BF586" s="220">
        <v>1.8122005217809999E-2</v>
      </c>
      <c r="BG586" s="220">
        <v>1.79414349061E-2</v>
      </c>
      <c r="BH586" s="17"/>
      <c r="BI586" s="17"/>
      <c r="BJ586" s="17"/>
      <c r="BK586" s="17"/>
    </row>
    <row r="587" spans="1:63" ht="11.25" hidden="1" outlineLevel="1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01"/>
      <c r="V587" s="101"/>
      <c r="W587" s="101"/>
      <c r="X587" s="101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>
        <v>1.8439391494880001E-2</v>
      </c>
      <c r="AS587" s="18">
        <v>1.8213182286299999E-2</v>
      </c>
      <c r="AT587" s="18">
        <v>1.793227709218E-2</v>
      </c>
      <c r="AU587" s="18">
        <v>1.7590776727879998E-2</v>
      </c>
      <c r="AV587" s="18">
        <v>1.7369412269829999E-2</v>
      </c>
      <c r="AW587" s="18">
        <v>1.7124423697280001E-2</v>
      </c>
      <c r="AX587" s="18">
        <v>1.7651081990530001E-2</v>
      </c>
      <c r="AY587" s="18">
        <v>1.7382898985859999E-2</v>
      </c>
      <c r="AZ587" s="18">
        <v>1.7111126491370001E-2</v>
      </c>
      <c r="BA587" s="18">
        <v>1.7015784556730001E-2</v>
      </c>
      <c r="BB587" s="18">
        <v>1.6665519997039999E-2</v>
      </c>
      <c r="BC587" s="18">
        <v>1.6409780124599999E-2</v>
      </c>
      <c r="BD587" s="18">
        <v>1.615233024835E-2</v>
      </c>
      <c r="BE587" s="18">
        <v>1.591574019895E-2</v>
      </c>
      <c r="BF587" s="220">
        <v>1.5876893014170002E-2</v>
      </c>
      <c r="BG587" s="220">
        <v>1.55812575352E-2</v>
      </c>
      <c r="BH587" s="17"/>
      <c r="BI587" s="17"/>
      <c r="BJ587" s="17"/>
      <c r="BK587" s="17"/>
    </row>
    <row r="588" spans="1:63" ht="11.25" hidden="1" outlineLevel="1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01"/>
      <c r="V588" s="101"/>
      <c r="W588" s="101"/>
      <c r="X588" s="101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>
        <v>0</v>
      </c>
      <c r="AS588" s="18">
        <v>0</v>
      </c>
      <c r="AT588" s="18">
        <v>0</v>
      </c>
      <c r="AU588" s="18">
        <v>1.1078425546249999E-2</v>
      </c>
      <c r="AV588" s="18">
        <v>1.0899794104159999E-2</v>
      </c>
      <c r="AW588" s="18">
        <v>1.072079305023E-2</v>
      </c>
      <c r="AX588" s="18">
        <v>1.111810248133E-2</v>
      </c>
      <c r="AY588" s="18">
        <v>1.0967588642519999E-2</v>
      </c>
      <c r="AZ588" s="18">
        <v>1.0802263737080001E-2</v>
      </c>
      <c r="BA588" s="18">
        <v>1.068684152262E-2</v>
      </c>
      <c r="BB588" s="18">
        <v>1.046821167169E-2</v>
      </c>
      <c r="BC588" s="18">
        <v>1.031546432634E-2</v>
      </c>
      <c r="BD588" s="18">
        <v>1.01835515523E-2</v>
      </c>
      <c r="BE588" s="18">
        <v>1.0054188821329999E-2</v>
      </c>
      <c r="BF588" s="220">
        <v>1.008741385941E-2</v>
      </c>
      <c r="BG588" s="220">
        <v>9.9004842961360005E-3</v>
      </c>
      <c r="BH588" s="17"/>
      <c r="BI588" s="17"/>
      <c r="BJ588" s="17"/>
      <c r="BK588" s="17"/>
    </row>
    <row r="589" spans="1:63" ht="11.25" hidden="1" outlineLevel="1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01"/>
      <c r="V589" s="101"/>
      <c r="W589" s="101"/>
      <c r="X589" s="101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>
        <v>0</v>
      </c>
      <c r="AS589" s="18">
        <v>0</v>
      </c>
      <c r="AT589" s="18">
        <v>0</v>
      </c>
      <c r="AU589" s="18">
        <v>3.9717913670490003E-3</v>
      </c>
      <c r="AV589" s="18">
        <v>3.8983596639310001E-3</v>
      </c>
      <c r="AW589" s="18">
        <v>3.8508319431559998E-3</v>
      </c>
      <c r="AX589" s="18">
        <v>3.9340136240530003E-3</v>
      </c>
      <c r="AY589" s="18">
        <v>3.8718665961049998E-3</v>
      </c>
      <c r="AZ589" s="18">
        <v>3.8172612614530001E-3</v>
      </c>
      <c r="BA589" s="18">
        <v>3.7962857960589999E-3</v>
      </c>
      <c r="BB589" s="18">
        <v>3.7257942451299998E-3</v>
      </c>
      <c r="BC589" s="18">
        <v>3.6732862345690001E-3</v>
      </c>
      <c r="BD589" s="18">
        <v>3.626665015838E-3</v>
      </c>
      <c r="BE589" s="18">
        <v>3.5667947184980001E-3</v>
      </c>
      <c r="BF589" s="220">
        <v>3.5183818561669998E-3</v>
      </c>
      <c r="BG589" s="220">
        <v>3.4483110938550001E-3</v>
      </c>
      <c r="BH589" s="17"/>
      <c r="BI589" s="17"/>
      <c r="BJ589" s="17"/>
      <c r="BK589" s="17"/>
    </row>
    <row r="590" spans="1:63" ht="11.25" hidden="1" outlineLevel="1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01"/>
      <c r="V590" s="101"/>
      <c r="W590" s="101"/>
      <c r="X590" s="101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>
        <v>0</v>
      </c>
      <c r="AS590" s="18">
        <v>0</v>
      </c>
      <c r="AT590" s="18">
        <v>0</v>
      </c>
      <c r="AU590" s="18">
        <v>1.500564568848E-3</v>
      </c>
      <c r="AV590" s="18">
        <v>1.488109759073E-3</v>
      </c>
      <c r="AW590" s="18">
        <v>1.466296807319E-3</v>
      </c>
      <c r="AX590" s="18">
        <v>1.542965009712E-3</v>
      </c>
      <c r="AY590" s="18">
        <v>1.5174260997289999E-3</v>
      </c>
      <c r="AZ590" s="18">
        <v>1.5013496174750001E-3</v>
      </c>
      <c r="BA590" s="18">
        <v>1.4688331956299999E-3</v>
      </c>
      <c r="BB590" s="18">
        <v>1.4342190915199999E-3</v>
      </c>
      <c r="BC590" s="18">
        <v>1.414006490864E-3</v>
      </c>
      <c r="BD590" s="18">
        <v>1.3980458311410001E-3</v>
      </c>
      <c r="BE590" s="18">
        <v>1.378889256367E-3</v>
      </c>
      <c r="BF590" s="220">
        <v>1.3876040703050001E-3</v>
      </c>
      <c r="BG590" s="220">
        <v>1.3639986104580001E-3</v>
      </c>
      <c r="BH590" s="17"/>
      <c r="BI590" s="17"/>
      <c r="BJ590" s="17"/>
      <c r="BK590" s="17"/>
    </row>
    <row r="591" spans="1:63" ht="11.25" hidden="1" outlineLevel="1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01"/>
      <c r="V591" s="101"/>
      <c r="W591" s="101"/>
      <c r="X591" s="101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>
        <v>0</v>
      </c>
      <c r="AS591" s="18">
        <v>0</v>
      </c>
      <c r="AT591" s="18">
        <v>0</v>
      </c>
      <c r="AU591" s="18">
        <v>6.1904478912900001E-4</v>
      </c>
      <c r="AV591" s="18">
        <v>6.0988104880000001E-4</v>
      </c>
      <c r="AW591" s="18">
        <v>6.0094131447499999E-4</v>
      </c>
      <c r="AX591" s="18">
        <v>6.1280879818300001E-4</v>
      </c>
      <c r="AY591" s="18">
        <v>5.8861012409399999E-4</v>
      </c>
      <c r="AZ591" s="18">
        <v>5.8030889469800001E-4</v>
      </c>
      <c r="BA591" s="18">
        <v>5.8861330266099998E-4</v>
      </c>
      <c r="BB591" s="18">
        <v>5.7686302943100001E-4</v>
      </c>
      <c r="BC591" s="18">
        <v>5.6351550189399999E-4</v>
      </c>
      <c r="BD591" s="18">
        <v>5.5715479617400002E-4</v>
      </c>
      <c r="BE591" s="18">
        <v>5.4952044165199998E-4</v>
      </c>
      <c r="BF591" s="220">
        <v>5.6127805090999997E-4</v>
      </c>
      <c r="BG591" s="220">
        <v>5.5172977501699995E-4</v>
      </c>
      <c r="BH591" s="17"/>
      <c r="BI591" s="17"/>
      <c r="BJ591" s="17"/>
      <c r="BK591" s="17"/>
    </row>
    <row r="592" spans="1:63" ht="11.25" hidden="1" outlineLevel="1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01"/>
      <c r="V592" s="101"/>
      <c r="W592" s="101"/>
      <c r="X592" s="101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>
        <v>0</v>
      </c>
      <c r="AS592" s="18">
        <v>0</v>
      </c>
      <c r="AT592" s="18">
        <v>0</v>
      </c>
      <c r="AU592" s="18">
        <v>5.0018818961600003E-4</v>
      </c>
      <c r="AV592" s="18">
        <v>4.9766293582099996E-4</v>
      </c>
      <c r="AW592" s="18">
        <v>4.9036811261200005E-4</v>
      </c>
      <c r="AX592" s="18">
        <v>4.8696413427100002E-4</v>
      </c>
      <c r="AY592" s="18">
        <v>4.8600835934399999E-4</v>
      </c>
      <c r="AZ592" s="18">
        <v>4.7383019842299999E-4</v>
      </c>
      <c r="BA592" s="18">
        <v>4.80610861805E-4</v>
      </c>
      <c r="BB592" s="18">
        <v>4.7101660201199997E-4</v>
      </c>
      <c r="BC592" s="18">
        <v>4.6437851545E-4</v>
      </c>
      <c r="BD592" s="18">
        <v>4.6429566347900002E-4</v>
      </c>
      <c r="BE592" s="18">
        <v>4.5284554913900001E-4</v>
      </c>
      <c r="BF592" s="220">
        <v>4.46943633132E-4</v>
      </c>
      <c r="BG592" s="220">
        <v>4.3934037640199999E-4</v>
      </c>
      <c r="BH592" s="17"/>
      <c r="BI592" s="17"/>
      <c r="BJ592" s="17"/>
      <c r="BK592" s="17"/>
    </row>
    <row r="593" spans="1:63" ht="11.25" hidden="1" outlineLevel="1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01"/>
      <c r="V593" s="101"/>
      <c r="W593" s="101"/>
      <c r="X593" s="101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>
        <v>0</v>
      </c>
      <c r="AS593" s="18">
        <v>0</v>
      </c>
      <c r="AT593" s="18">
        <v>0</v>
      </c>
      <c r="AU593" s="18">
        <v>2.03046690834E-4</v>
      </c>
      <c r="AV593" s="18">
        <v>2.0004098400599999E-4</v>
      </c>
      <c r="AW593" s="18">
        <v>1.9710875114800001E-4</v>
      </c>
      <c r="AX593" s="18">
        <v>1.8603124230599999E-4</v>
      </c>
      <c r="AY593" s="18">
        <v>1.7820306509299999E-4</v>
      </c>
      <c r="AZ593" s="18">
        <v>1.7568984885299999E-4</v>
      </c>
      <c r="BA593" s="18">
        <v>1.7820402741099999E-4</v>
      </c>
      <c r="BB593" s="18">
        <v>1.7464660524E-4</v>
      </c>
      <c r="BC593" s="18">
        <v>1.72185292245E-4</v>
      </c>
      <c r="BD593" s="18">
        <v>1.7024174327499999E-4</v>
      </c>
      <c r="BE593" s="18">
        <v>1.6790902383800001E-4</v>
      </c>
      <c r="BF593" s="220">
        <v>1.6110758868700001E-4</v>
      </c>
      <c r="BG593" s="220">
        <v>1.58366879866E-4</v>
      </c>
      <c r="BH593" s="17"/>
      <c r="BI593" s="17"/>
      <c r="BJ593" s="17"/>
      <c r="BK593" s="17"/>
    </row>
    <row r="594" spans="1:63" hidden="1" outlineLevel="1" x14ac:dyDescent="0.25">
      <c r="A594" s="49" t="s">
        <v>837</v>
      </c>
      <c r="B594" s="50"/>
      <c r="AA594" s="56"/>
      <c r="AB594" s="56"/>
      <c r="BH594" s="17"/>
      <c r="BI594" s="17"/>
      <c r="BJ594" s="17"/>
      <c r="BK594" s="17"/>
    </row>
    <row r="595" spans="1:63" hidden="1" outlineLevel="1" x14ac:dyDescent="0.25">
      <c r="A595" s="28" t="s">
        <v>863</v>
      </c>
      <c r="B595" s="50"/>
      <c r="AA595" s="56"/>
      <c r="AB595" s="56"/>
      <c r="BH595" s="17"/>
      <c r="BI595" s="17"/>
      <c r="BJ595" s="17"/>
      <c r="BK595" s="17"/>
    </row>
    <row r="596" spans="1:63" s="19" customFormat="1" ht="11.25" hidden="1" outlineLevel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f>'FIA Only'!T504+Sphere!C596</f>
        <v>0</v>
      </c>
      <c r="U596" s="19">
        <f>'FIA Only'!U504+Sphere!D596</f>
        <v>0</v>
      </c>
      <c r="V596" s="19">
        <f>'FIA Only'!V504+Sphere!E596</f>
        <v>0</v>
      </c>
      <c r="W596" s="19">
        <f>'FIA Only'!W504+Sphere!F596+'FIA on PCAS'!C596</f>
        <v>0</v>
      </c>
      <c r="X596" s="19">
        <f>'FIA Only'!X504+Sphere!G596+'FIA on PCAS'!D596</f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0</v>
      </c>
      <c r="BF596" s="224">
        <v>0</v>
      </c>
      <c r="BG596" s="224">
        <v>0</v>
      </c>
      <c r="BH596" s="17"/>
      <c r="BI596" s="17"/>
      <c r="BJ596" s="17"/>
      <c r="BK596" s="17"/>
    </row>
    <row r="597" spans="1:63" s="19" customFormat="1" ht="11.25" hidden="1" outlineLevel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f>'FIA Only'!T505+Sphere!C597</f>
        <v>0</v>
      </c>
      <c r="U597" s="19">
        <f>'FIA Only'!U505+Sphere!D597</f>
        <v>0</v>
      </c>
      <c r="V597" s="19">
        <f>'FIA Only'!V505+Sphere!E597</f>
        <v>0</v>
      </c>
      <c r="W597" s="19">
        <f>'FIA Only'!W505+Sphere!F597+'FIA on PCAS'!C597</f>
        <v>0</v>
      </c>
      <c r="X597" s="19">
        <f>'FIA Only'!X505+Sphere!G597+'FIA on PCAS'!D597</f>
        <v>0</v>
      </c>
      <c r="Y597" s="19">
        <v>-150</v>
      </c>
      <c r="Z597" s="19">
        <v>-240</v>
      </c>
      <c r="AA597" s="19">
        <v>-367.6</v>
      </c>
      <c r="AB597" s="19">
        <v>-417.6</v>
      </c>
      <c r="AC597" s="19">
        <v>-417.6</v>
      </c>
      <c r="AD597" s="19">
        <v>-452.6</v>
      </c>
      <c r="AE597" s="19">
        <v>-487.6</v>
      </c>
      <c r="AF597" s="19">
        <v>-522.6</v>
      </c>
      <c r="AG597" s="19">
        <v>-572.6</v>
      </c>
      <c r="AH597" s="19">
        <v>-622.6</v>
      </c>
      <c r="AI597" s="19">
        <v>-672.6</v>
      </c>
      <c r="AJ597" s="19">
        <v>-722.6</v>
      </c>
      <c r="AK597" s="19">
        <v>-772.6</v>
      </c>
      <c r="AL597" s="19">
        <v>-807.6</v>
      </c>
      <c r="AM597" s="19">
        <v>-877.6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0</v>
      </c>
      <c r="BF597" s="224">
        <v>0</v>
      </c>
      <c r="BG597" s="224">
        <v>0</v>
      </c>
      <c r="BH597" s="17"/>
      <c r="BI597" s="17"/>
      <c r="BJ597" s="17"/>
      <c r="BK597" s="17"/>
    </row>
    <row r="598" spans="1:63" s="19" customFormat="1" ht="11.25" hidden="1" outlineLevel="1" x14ac:dyDescent="0.2">
      <c r="A598" s="28" t="s">
        <v>242</v>
      </c>
      <c r="B598" s="32"/>
      <c r="C598" s="19">
        <v>874906.8</v>
      </c>
      <c r="D598" s="19">
        <v>885121.78</v>
      </c>
      <c r="E598" s="19">
        <v>886344.74</v>
      </c>
      <c r="F598" s="19">
        <v>891729.65</v>
      </c>
      <c r="G598" s="19">
        <v>888143.08</v>
      </c>
      <c r="H598" s="19">
        <v>894555.35</v>
      </c>
      <c r="I598" s="19">
        <v>875643.05</v>
      </c>
      <c r="J598" s="19">
        <v>813356.64</v>
      </c>
      <c r="K598" s="19">
        <v>793044.77</v>
      </c>
      <c r="L598" s="19">
        <v>791395.47</v>
      </c>
      <c r="M598" s="19">
        <v>784547.4</v>
      </c>
      <c r="N598" s="19">
        <v>793879.89</v>
      </c>
      <c r="O598" s="19">
        <v>795116.8</v>
      </c>
      <c r="P598" s="19">
        <v>810890.36</v>
      </c>
      <c r="Q598" s="19">
        <v>810665.2</v>
      </c>
      <c r="R598" s="19">
        <v>837693.25</v>
      </c>
      <c r="S598" s="19">
        <v>856369.27</v>
      </c>
      <c r="T598" s="19">
        <f>'FIA Only'!T506+Sphere!C598</f>
        <v>908976.92</v>
      </c>
      <c r="U598" s="19">
        <f>'FIA Only'!U506+Sphere!D598</f>
        <v>887853.21</v>
      </c>
      <c r="V598" s="19">
        <f>'FIA Only'!V506+Sphere!E598</f>
        <v>848615.32</v>
      </c>
      <c r="W598" s="19">
        <f>'FIA Only'!W506+Sphere!F598+'FIA on PCAS'!C598</f>
        <v>836934.7</v>
      </c>
      <c r="X598" s="19">
        <f>'FIA Only'!X506+Sphere!G598+'FIA on PCAS'!D598</f>
        <v>840134.24</v>
      </c>
      <c r="Y598" s="19">
        <v>940690.83</v>
      </c>
      <c r="Z598" s="19">
        <v>929070.71</v>
      </c>
      <c r="AA598" s="19">
        <v>951394.11</v>
      </c>
      <c r="AB598" s="19">
        <v>969990.41</v>
      </c>
      <c r="AC598" s="19">
        <v>974377.59</v>
      </c>
      <c r="AD598" s="19">
        <v>992708.61</v>
      </c>
      <c r="AE598" s="19">
        <v>994075.97</v>
      </c>
      <c r="AF598" s="19">
        <v>1055330.73</v>
      </c>
      <c r="AG598" s="19">
        <v>1007652.3</v>
      </c>
      <c r="AH598" s="19">
        <v>958239.36</v>
      </c>
      <c r="AI598" s="19">
        <v>913411</v>
      </c>
      <c r="AJ598" s="19">
        <v>928446.49</v>
      </c>
      <c r="AK598" s="19">
        <v>939549.27</v>
      </c>
      <c r="AL598" s="19">
        <v>931892.29</v>
      </c>
      <c r="AM598" s="19">
        <v>948710.58</v>
      </c>
      <c r="AN598" s="19">
        <v>951664.89</v>
      </c>
      <c r="AO598" s="19">
        <v>961840.01</v>
      </c>
      <c r="AP598" s="19">
        <v>958837.06</v>
      </c>
      <c r="AQ598" s="19">
        <v>954717.8</v>
      </c>
      <c r="AR598" s="19">
        <v>980893.95</v>
      </c>
      <c r="AS598" s="19">
        <v>941788.14</v>
      </c>
      <c r="AT598" s="19">
        <v>901501.26</v>
      </c>
      <c r="AU598" s="19">
        <v>894042.36</v>
      </c>
      <c r="AV598" s="19">
        <v>881421.07</v>
      </c>
      <c r="AW598" s="19">
        <v>909513.86</v>
      </c>
      <c r="AX598" s="19">
        <v>918768.15</v>
      </c>
      <c r="AY598" s="19">
        <v>942058.1</v>
      </c>
      <c r="AZ598" s="19">
        <v>942716.25</v>
      </c>
      <c r="BA598" s="19">
        <v>952753.16</v>
      </c>
      <c r="BB598" s="19">
        <v>948661.57</v>
      </c>
      <c r="BC598" s="19">
        <v>934079.5</v>
      </c>
      <c r="BD598" s="19">
        <v>1001701.14</v>
      </c>
      <c r="BE598" s="19">
        <v>1029745.26</v>
      </c>
      <c r="BF598" s="224">
        <v>1032842.28</v>
      </c>
      <c r="BG598" s="224">
        <v>1085040.57</v>
      </c>
      <c r="BH598" s="17"/>
      <c r="BI598" s="17"/>
      <c r="BJ598" s="17"/>
      <c r="BK598" s="17"/>
    </row>
    <row r="599" spans="1:63" s="19" customFormat="1" ht="11.25" hidden="1" outlineLevel="1" x14ac:dyDescent="0.2">
      <c r="A599" s="28" t="s">
        <v>243</v>
      </c>
      <c r="B599" s="32"/>
      <c r="C599" s="19">
        <v>2036998.28</v>
      </c>
      <c r="D599" s="19">
        <v>2137737.13</v>
      </c>
      <c r="E599" s="19">
        <v>2141974.4300000002</v>
      </c>
      <c r="F599" s="19">
        <v>2169910.39</v>
      </c>
      <c r="G599" s="19">
        <v>2228522.63</v>
      </c>
      <c r="H599" s="19">
        <v>2322639.02</v>
      </c>
      <c r="I599" s="19">
        <v>2319058.46</v>
      </c>
      <c r="J599" s="19">
        <v>2277472.7000000002</v>
      </c>
      <c r="K599" s="19">
        <v>2353534.5</v>
      </c>
      <c r="L599" s="19">
        <v>2457142.5699999998</v>
      </c>
      <c r="M599" s="19">
        <v>2576961.2000000002</v>
      </c>
      <c r="N599" s="19">
        <v>2675136.96</v>
      </c>
      <c r="O599" s="19">
        <v>2723592.74</v>
      </c>
      <c r="P599" s="19">
        <v>2894355.36</v>
      </c>
      <c r="Q599" s="19">
        <v>2969698.71</v>
      </c>
      <c r="R599" s="19">
        <v>3056562.08</v>
      </c>
      <c r="S599" s="19">
        <v>3211652.57</v>
      </c>
      <c r="T599" s="19">
        <f>'FIA Only'!T507+Sphere!C599</f>
        <v>3460222.7</v>
      </c>
      <c r="U599" s="19">
        <f>'FIA Only'!U507+Sphere!D599</f>
        <v>3416376.67</v>
      </c>
      <c r="V599" s="19">
        <f>'FIA Only'!V507+Sphere!E599</f>
        <v>3215090.57</v>
      </c>
      <c r="W599" s="19">
        <f>'FIA Only'!W507+Sphere!F599+'FIA on PCAS'!C599</f>
        <v>3143954.63</v>
      </c>
      <c r="X599" s="19">
        <f>'FIA Only'!X507+Sphere!G599+'FIA on PCAS'!D599</f>
        <v>3122179.2199999997</v>
      </c>
      <c r="Y599" s="19">
        <v>3445731.04</v>
      </c>
      <c r="Z599" s="19">
        <v>3392657.2</v>
      </c>
      <c r="AA599" s="19">
        <v>3383806.58</v>
      </c>
      <c r="AB599" s="19">
        <v>3442293.65</v>
      </c>
      <c r="AC599" s="19">
        <v>3376142.77</v>
      </c>
      <c r="AD599" s="19">
        <v>3391389.49</v>
      </c>
      <c r="AE599" s="19">
        <v>3363447.15</v>
      </c>
      <c r="AF599" s="19">
        <v>3558817.77</v>
      </c>
      <c r="AG599" s="19">
        <v>3441652.71</v>
      </c>
      <c r="AH599" s="19">
        <v>3220800.63</v>
      </c>
      <c r="AI599" s="19">
        <v>3138726.6</v>
      </c>
      <c r="AJ599" s="19">
        <v>3143419.28</v>
      </c>
      <c r="AK599" s="19">
        <v>3188564.41</v>
      </c>
      <c r="AL599" s="19">
        <v>3151045.44</v>
      </c>
      <c r="AM599" s="19">
        <v>3205419.78</v>
      </c>
      <c r="AN599" s="19">
        <v>3228288.92</v>
      </c>
      <c r="AO599" s="19">
        <v>3254655.46</v>
      </c>
      <c r="AP599" s="19">
        <v>3184159.24</v>
      </c>
      <c r="AQ599" s="19">
        <v>3163263.53</v>
      </c>
      <c r="AR599" s="19">
        <v>3307242.89</v>
      </c>
      <c r="AS599" s="19">
        <v>3217537.6</v>
      </c>
      <c r="AT599" s="19">
        <v>3033015.14</v>
      </c>
      <c r="AU599" s="19">
        <v>2981994.05</v>
      </c>
      <c r="AV599" s="19">
        <v>2958536.38</v>
      </c>
      <c r="AW599" s="19">
        <v>3000379.81</v>
      </c>
      <c r="AX599" s="19">
        <v>3061075.26</v>
      </c>
      <c r="AY599" s="19">
        <v>3057724.31</v>
      </c>
      <c r="AZ599" s="19">
        <v>3048166.67</v>
      </c>
      <c r="BA599" s="19">
        <v>3049509.42</v>
      </c>
      <c r="BB599" s="19">
        <v>3016479.12</v>
      </c>
      <c r="BC599" s="19">
        <v>2985116.73</v>
      </c>
      <c r="BD599" s="19">
        <v>3076692.12</v>
      </c>
      <c r="BE599" s="19">
        <v>3001757.78</v>
      </c>
      <c r="BF599" s="224">
        <v>2882055.93</v>
      </c>
      <c r="BG599" s="224">
        <v>2882153.72</v>
      </c>
      <c r="BH599" s="17"/>
      <c r="BI599" s="17"/>
      <c r="BJ599" s="17"/>
      <c r="BK599" s="17"/>
    </row>
    <row r="600" spans="1:63" s="19" customFormat="1" ht="11.25" hidden="1" outlineLevel="1" x14ac:dyDescent="0.2">
      <c r="A600" s="28" t="s">
        <v>244</v>
      </c>
      <c r="B600" s="32"/>
      <c r="C600" s="19">
        <v>1784724.12</v>
      </c>
      <c r="D600" s="19">
        <v>1755093.58</v>
      </c>
      <c r="E600" s="19">
        <v>1714924.04</v>
      </c>
      <c r="F600" s="19">
        <v>1688712.33</v>
      </c>
      <c r="G600" s="19">
        <v>1689525.52</v>
      </c>
      <c r="H600" s="19">
        <v>1759218.09</v>
      </c>
      <c r="I600" s="19">
        <v>1728335.54</v>
      </c>
      <c r="J600" s="19">
        <v>1675993.03</v>
      </c>
      <c r="K600" s="19">
        <v>1677886.32</v>
      </c>
      <c r="L600" s="19">
        <v>1738827.67</v>
      </c>
      <c r="M600" s="19">
        <v>1885382.11</v>
      </c>
      <c r="N600" s="19">
        <v>1962236.33</v>
      </c>
      <c r="O600" s="19">
        <v>2047650.05</v>
      </c>
      <c r="P600" s="19">
        <v>2220543.2200000002</v>
      </c>
      <c r="Q600" s="19">
        <v>2319045.52</v>
      </c>
      <c r="R600" s="19">
        <v>2380916.69</v>
      </c>
      <c r="S600" s="19">
        <v>2579154.9</v>
      </c>
      <c r="T600" s="19">
        <f>'FIA Only'!T508+Sphere!C600</f>
        <v>2825301.48</v>
      </c>
      <c r="U600" s="19">
        <f>'FIA Only'!U508+Sphere!D600</f>
        <v>2869228.61</v>
      </c>
      <c r="V600" s="19">
        <f>'FIA Only'!V508+Sphere!E600</f>
        <v>2826394.79</v>
      </c>
      <c r="W600" s="19">
        <f>'FIA Only'!W508+Sphere!F600+'FIA on PCAS'!C600</f>
        <v>2806832.34</v>
      </c>
      <c r="X600" s="19">
        <f>'FIA Only'!X508+Sphere!G600+'FIA on PCAS'!D600</f>
        <v>2891183.5599999996</v>
      </c>
      <c r="Y600" s="19">
        <v>3221788.69</v>
      </c>
      <c r="Z600" s="19">
        <v>3266390.78</v>
      </c>
      <c r="AA600" s="19">
        <v>3192410.76</v>
      </c>
      <c r="AB600" s="19">
        <v>3578416.72</v>
      </c>
      <c r="AC600" s="19">
        <v>3643437.93</v>
      </c>
      <c r="AD600" s="19">
        <v>3542180.98</v>
      </c>
      <c r="AE600" s="19">
        <v>3544018.44</v>
      </c>
      <c r="AF600" s="19">
        <v>3774293.24</v>
      </c>
      <c r="AG600" s="19">
        <v>3649616.73</v>
      </c>
      <c r="AH600" s="19">
        <v>3504955.52</v>
      </c>
      <c r="AI600" s="19">
        <v>3403635.36</v>
      </c>
      <c r="AJ600" s="19">
        <v>3434901.16</v>
      </c>
      <c r="AK600" s="19">
        <v>3497024.89</v>
      </c>
      <c r="AL600" s="19">
        <v>3483374.48</v>
      </c>
      <c r="AM600" s="19">
        <v>3505296.24</v>
      </c>
      <c r="AN600" s="19">
        <v>3532833.13</v>
      </c>
      <c r="AO600" s="19">
        <v>3563285.19</v>
      </c>
      <c r="AP600" s="19">
        <v>3526948.12</v>
      </c>
      <c r="AQ600" s="19">
        <v>3471168.21</v>
      </c>
      <c r="AR600" s="19">
        <v>3619355.47</v>
      </c>
      <c r="AS600" s="19">
        <v>3498021.31</v>
      </c>
      <c r="AT600" s="19">
        <v>3346631.55</v>
      </c>
      <c r="AU600" s="19">
        <v>3294563.41</v>
      </c>
      <c r="AV600" s="19">
        <v>3267755.6</v>
      </c>
      <c r="AW600" s="19">
        <v>3310926.44</v>
      </c>
      <c r="AX600" s="19">
        <v>3337469.96</v>
      </c>
      <c r="AY600" s="19">
        <v>3344511.51</v>
      </c>
      <c r="AZ600" s="19">
        <v>3348110.92</v>
      </c>
      <c r="BA600" s="19">
        <v>3375803.64</v>
      </c>
      <c r="BB600" s="19">
        <v>3382827.3</v>
      </c>
      <c r="BC600" s="19">
        <v>3358931.79</v>
      </c>
      <c r="BD600" s="19">
        <v>3545758.47</v>
      </c>
      <c r="BE600" s="19">
        <v>3474101.94</v>
      </c>
      <c r="BF600" s="224">
        <v>3372148.52</v>
      </c>
      <c r="BG600" s="224">
        <v>3354434.42</v>
      </c>
      <c r="BH600" s="17"/>
      <c r="BI600" s="17"/>
      <c r="BJ600" s="17"/>
      <c r="BK600" s="17"/>
    </row>
    <row r="601" spans="1:63" s="19" customFormat="1" ht="11.25" hidden="1" outlineLevel="1" x14ac:dyDescent="0.2">
      <c r="A601" s="28" t="s">
        <v>245</v>
      </c>
      <c r="B601" s="32"/>
      <c r="C601" s="19">
        <v>2676328.64</v>
      </c>
      <c r="D601" s="19">
        <v>2667060.36</v>
      </c>
      <c r="E601" s="19">
        <v>2649937.4300000002</v>
      </c>
      <c r="F601" s="19">
        <v>2652309.5499999998</v>
      </c>
      <c r="G601" s="19">
        <v>2687355.55</v>
      </c>
      <c r="H601" s="19">
        <v>2769056.82</v>
      </c>
      <c r="I601" s="19">
        <v>2722396.07</v>
      </c>
      <c r="J601" s="19">
        <v>2612825.0499999998</v>
      </c>
      <c r="K601" s="19">
        <v>2571394.5299999998</v>
      </c>
      <c r="L601" s="19">
        <v>2603439.23</v>
      </c>
      <c r="M601" s="19">
        <v>2644013.92</v>
      </c>
      <c r="N601" s="19">
        <v>2653976.33</v>
      </c>
      <c r="O601" s="19">
        <v>2646984.7999999998</v>
      </c>
      <c r="P601" s="19">
        <v>2687084.04</v>
      </c>
      <c r="Q601" s="19">
        <v>2702116.97</v>
      </c>
      <c r="R601" s="19">
        <v>2715544.74</v>
      </c>
      <c r="S601" s="19">
        <v>2799717.87</v>
      </c>
      <c r="T601" s="19">
        <f>'FIA Only'!T509+Sphere!C601</f>
        <v>2912307.51</v>
      </c>
      <c r="U601" s="19">
        <f>'FIA Only'!U509+Sphere!D601</f>
        <v>2904350.36</v>
      </c>
      <c r="V601" s="19">
        <f>'FIA Only'!V509+Sphere!E601</f>
        <v>2783049.8600000003</v>
      </c>
      <c r="W601" s="19">
        <f>'FIA Only'!W509+Sphere!F601+'FIA on PCAS'!C601</f>
        <v>2766402.17</v>
      </c>
      <c r="X601" s="19">
        <f>'FIA Only'!X509+Sphere!G601+'FIA on PCAS'!D601</f>
        <v>2765958.37</v>
      </c>
      <c r="Y601" s="19">
        <v>3052531.05</v>
      </c>
      <c r="Z601" s="19">
        <v>3025017.45</v>
      </c>
      <c r="AA601" s="19">
        <v>3132089.92</v>
      </c>
      <c r="AB601" s="19">
        <v>3193204.2</v>
      </c>
      <c r="AC601" s="19">
        <v>3224624.33</v>
      </c>
      <c r="AD601" s="19">
        <v>3232727.08</v>
      </c>
      <c r="AE601" s="19">
        <v>3255408.02</v>
      </c>
      <c r="AF601" s="19">
        <v>3447949.49</v>
      </c>
      <c r="AG601" s="19">
        <v>3338995.52</v>
      </c>
      <c r="AH601" s="19">
        <v>3209716.12</v>
      </c>
      <c r="AI601" s="19">
        <v>3158187.89</v>
      </c>
      <c r="AJ601" s="19">
        <v>3185504.83</v>
      </c>
      <c r="AK601" s="19">
        <v>3274229.53</v>
      </c>
      <c r="AL601" s="19">
        <v>3281760.31</v>
      </c>
      <c r="AM601" s="19">
        <v>3342301.27</v>
      </c>
      <c r="AN601" s="19">
        <v>3454977.79</v>
      </c>
      <c r="AO601" s="19">
        <v>3528190.26</v>
      </c>
      <c r="AP601" s="19">
        <v>3512461.76</v>
      </c>
      <c r="AQ601" s="19">
        <v>3522329.13</v>
      </c>
      <c r="AR601" s="19">
        <v>3660638.2</v>
      </c>
      <c r="AS601" s="19">
        <v>3572196.95</v>
      </c>
      <c r="AT601" s="19">
        <v>3467907.43</v>
      </c>
      <c r="AU601" s="19">
        <v>3440587.28</v>
      </c>
      <c r="AV601" s="19">
        <v>3480001.77</v>
      </c>
      <c r="AW601" s="19">
        <v>3549216.06</v>
      </c>
      <c r="AX601" s="19">
        <v>3619408.3</v>
      </c>
      <c r="AY601" s="19">
        <v>3685519.8</v>
      </c>
      <c r="AZ601" s="19">
        <v>3729826</v>
      </c>
      <c r="BA601" s="19">
        <v>3767637.29</v>
      </c>
      <c r="BB601" s="19">
        <v>3765822.28</v>
      </c>
      <c r="BC601" s="19">
        <v>3795751.08</v>
      </c>
      <c r="BD601" s="19">
        <v>3995831.66</v>
      </c>
      <c r="BE601" s="19">
        <v>3936936.13</v>
      </c>
      <c r="BF601" s="224">
        <v>3818817.18</v>
      </c>
      <c r="BG601" s="224">
        <v>3825227.49</v>
      </c>
      <c r="BH601" s="17"/>
      <c r="BI601" s="17"/>
      <c r="BJ601" s="17"/>
      <c r="BK601" s="17"/>
    </row>
    <row r="602" spans="1:63" s="19" customFormat="1" ht="11.25" hidden="1" outlineLevel="1" x14ac:dyDescent="0.2">
      <c r="A602" s="28" t="s">
        <v>246</v>
      </c>
      <c r="B602" s="32"/>
      <c r="C602" s="19">
        <v>4622211.28</v>
      </c>
      <c r="D602" s="19">
        <v>4601113.29</v>
      </c>
      <c r="E602" s="19">
        <v>4593290.01</v>
      </c>
      <c r="F602" s="19">
        <v>4611348.09</v>
      </c>
      <c r="G602" s="19">
        <v>4621238.22</v>
      </c>
      <c r="H602" s="19">
        <v>4736621.05</v>
      </c>
      <c r="I602" s="19">
        <v>4661342.91</v>
      </c>
      <c r="J602" s="19">
        <v>4589673.1900000004</v>
      </c>
      <c r="K602" s="19">
        <v>4542205.08</v>
      </c>
      <c r="L602" s="19">
        <v>4645286.5</v>
      </c>
      <c r="M602" s="19">
        <v>4898310.0199999996</v>
      </c>
      <c r="N602" s="19">
        <v>5054122.54</v>
      </c>
      <c r="O602" s="19">
        <v>5158509.8600000003</v>
      </c>
      <c r="P602" s="19">
        <v>5370077.7199999997</v>
      </c>
      <c r="Q602" s="19">
        <v>5516157.3300000001</v>
      </c>
      <c r="R602" s="19">
        <v>5514207.6799999997</v>
      </c>
      <c r="S602" s="19">
        <v>5656443.46</v>
      </c>
      <c r="T602" s="19">
        <f>'FIA Only'!T510+Sphere!C602</f>
        <v>5857198.46</v>
      </c>
      <c r="U602" s="19">
        <f>'FIA Only'!U510+Sphere!D602</f>
        <v>5764893.7299999995</v>
      </c>
      <c r="V602" s="19">
        <f>'FIA Only'!V510+Sphere!E602</f>
        <v>5571469.4700000007</v>
      </c>
      <c r="W602" s="19">
        <f>'FIA Only'!W510+Sphere!F602+'FIA on PCAS'!C602</f>
        <v>5368798.4899999993</v>
      </c>
      <c r="X602" s="19">
        <f>'FIA Only'!X510+Sphere!G602+'FIA on PCAS'!D602</f>
        <v>5308161.6500000004</v>
      </c>
      <c r="Y602" s="19">
        <v>5825622.4900000002</v>
      </c>
      <c r="Z602" s="19">
        <v>5766745.5599999996</v>
      </c>
      <c r="AA602" s="19">
        <v>5829954.1100000003</v>
      </c>
      <c r="AB602" s="19">
        <v>5823885.96</v>
      </c>
      <c r="AC602" s="19">
        <v>5741635.7800000003</v>
      </c>
      <c r="AD602" s="19">
        <v>5746617.0899999999</v>
      </c>
      <c r="AE602" s="19">
        <v>5697475</v>
      </c>
      <c r="AF602" s="19">
        <v>6018289.5700000003</v>
      </c>
      <c r="AG602" s="19">
        <v>5824622.3099999996</v>
      </c>
      <c r="AH602" s="19">
        <v>5625569.6799999997</v>
      </c>
      <c r="AI602" s="19">
        <v>5534997.8099999996</v>
      </c>
      <c r="AJ602" s="19">
        <v>5577153.0599999996</v>
      </c>
      <c r="AK602" s="19">
        <v>5681665.8499999996</v>
      </c>
      <c r="AL602" s="19">
        <v>5653377.5899999999</v>
      </c>
      <c r="AM602" s="19">
        <v>5695813.4400000004</v>
      </c>
      <c r="AN602" s="19">
        <v>5813667.1799999997</v>
      </c>
      <c r="AO602" s="19">
        <v>5926190.71</v>
      </c>
      <c r="AP602" s="19">
        <v>5878721.9800000004</v>
      </c>
      <c r="AQ602" s="19">
        <v>5886312.46</v>
      </c>
      <c r="AR602" s="19">
        <v>6083699.2599999998</v>
      </c>
      <c r="AS602" s="19">
        <v>5840771.9000000004</v>
      </c>
      <c r="AT602" s="19">
        <v>5694982.8799999999</v>
      </c>
      <c r="AU602" s="19">
        <v>5718638.9900000002</v>
      </c>
      <c r="AV602" s="19">
        <v>5699726.1399999997</v>
      </c>
      <c r="AW602" s="19">
        <v>5767027.7300000004</v>
      </c>
      <c r="AX602" s="19">
        <v>5751410.3700000001</v>
      </c>
      <c r="AY602" s="19">
        <v>5827958.1399999997</v>
      </c>
      <c r="AZ602" s="19">
        <v>5875883.8799999999</v>
      </c>
      <c r="BA602" s="19">
        <v>5859804.04</v>
      </c>
      <c r="BB602" s="19">
        <v>5866103.3600000003</v>
      </c>
      <c r="BC602" s="19">
        <v>5832164.1600000001</v>
      </c>
      <c r="BD602" s="19">
        <v>6031785.3899999997</v>
      </c>
      <c r="BE602" s="19">
        <v>5887273.04</v>
      </c>
      <c r="BF602" s="224">
        <v>5795470.6200000001</v>
      </c>
      <c r="BG602" s="224">
        <v>5854318.1900000004</v>
      </c>
      <c r="BH602" s="17"/>
      <c r="BI602" s="17"/>
      <c r="BJ602" s="17"/>
      <c r="BK602" s="17"/>
    </row>
    <row r="603" spans="1:63" s="19" customFormat="1" ht="11.25" hidden="1" outlineLevel="1" x14ac:dyDescent="0.2">
      <c r="A603" s="28" t="s">
        <v>247</v>
      </c>
      <c r="B603" s="32"/>
      <c r="C603" s="19">
        <v>2624415.56</v>
      </c>
      <c r="D603" s="19">
        <v>2605183.23</v>
      </c>
      <c r="E603" s="19">
        <v>2588002.98</v>
      </c>
      <c r="F603" s="19">
        <v>2544069.06</v>
      </c>
      <c r="G603" s="19">
        <v>2552490.62</v>
      </c>
      <c r="H603" s="19">
        <v>2600987.5</v>
      </c>
      <c r="I603" s="19">
        <v>2549769.2200000002</v>
      </c>
      <c r="J603" s="19">
        <v>2498151.81</v>
      </c>
      <c r="K603" s="19">
        <v>2438568.5</v>
      </c>
      <c r="L603" s="19">
        <v>2443680.58</v>
      </c>
      <c r="M603" s="19">
        <v>2476854.4300000002</v>
      </c>
      <c r="N603" s="19">
        <v>2451313.98</v>
      </c>
      <c r="O603" s="19">
        <v>2471601.2400000002</v>
      </c>
      <c r="P603" s="19">
        <v>2476334.39</v>
      </c>
      <c r="Q603" s="19">
        <v>2459801.77</v>
      </c>
      <c r="R603" s="19">
        <v>2461280.81</v>
      </c>
      <c r="S603" s="19">
        <v>2550393.2599999998</v>
      </c>
      <c r="T603" s="19">
        <f>'FIA Only'!T511+Sphere!C603</f>
        <v>2621645.41</v>
      </c>
      <c r="U603" s="19">
        <f>'FIA Only'!U511+Sphere!D603</f>
        <v>2638991.64</v>
      </c>
      <c r="V603" s="19">
        <f>'FIA Only'!V511+Sphere!E603</f>
        <v>2614880.29</v>
      </c>
      <c r="W603" s="19">
        <f>'FIA Only'!W511+Sphere!F603+'FIA on PCAS'!C603</f>
        <v>2597257.4</v>
      </c>
      <c r="X603" s="19">
        <f>'FIA Only'!X511+Sphere!G603+'FIA on PCAS'!D603</f>
        <v>2676978.6100000003</v>
      </c>
      <c r="Y603" s="19">
        <v>2979692.67</v>
      </c>
      <c r="Z603" s="19">
        <v>2966969.84</v>
      </c>
      <c r="AA603" s="19">
        <v>3048803.62</v>
      </c>
      <c r="AB603" s="19">
        <v>3126440.34</v>
      </c>
      <c r="AC603" s="19">
        <v>3136797.73</v>
      </c>
      <c r="AD603" s="19">
        <v>3155057.69</v>
      </c>
      <c r="AE603" s="19">
        <v>3168202.88</v>
      </c>
      <c r="AF603" s="19">
        <v>3341973.32</v>
      </c>
      <c r="AG603" s="19">
        <v>3261332.91</v>
      </c>
      <c r="AH603" s="19">
        <v>3182541.88</v>
      </c>
      <c r="AI603" s="19">
        <v>3186309.28</v>
      </c>
      <c r="AJ603" s="19">
        <v>3255680.25</v>
      </c>
      <c r="AK603" s="19">
        <v>3412621.88</v>
      </c>
      <c r="AL603" s="19">
        <v>3433693.51</v>
      </c>
      <c r="AM603" s="19">
        <v>3531991.53</v>
      </c>
      <c r="AN603" s="19">
        <v>3583543.43</v>
      </c>
      <c r="AO603" s="19">
        <v>3706425.97</v>
      </c>
      <c r="AP603" s="19">
        <v>3706570.06</v>
      </c>
      <c r="AQ603" s="19">
        <v>3729740.38</v>
      </c>
      <c r="AR603" s="19">
        <v>3876337.87</v>
      </c>
      <c r="AS603" s="19">
        <v>3793458.36</v>
      </c>
      <c r="AT603" s="19">
        <v>3709966.79</v>
      </c>
      <c r="AU603" s="19">
        <v>3740891.19</v>
      </c>
      <c r="AV603" s="19">
        <v>3723839.96</v>
      </c>
      <c r="AW603" s="19">
        <v>3814243.07</v>
      </c>
      <c r="AX603" s="19">
        <v>3857538.08</v>
      </c>
      <c r="AY603" s="19">
        <v>3934008.54</v>
      </c>
      <c r="AZ603" s="19">
        <v>3954833.4</v>
      </c>
      <c r="BA603" s="19">
        <v>4021791.22</v>
      </c>
      <c r="BB603" s="19">
        <v>4046730.16</v>
      </c>
      <c r="BC603" s="19">
        <v>4075815.01</v>
      </c>
      <c r="BD603" s="19">
        <v>4300164.43</v>
      </c>
      <c r="BE603" s="19">
        <v>4293357.2699999996</v>
      </c>
      <c r="BF603" s="224">
        <v>4322273.7300000004</v>
      </c>
      <c r="BG603" s="224">
        <v>4440007.7</v>
      </c>
      <c r="BH603" s="17"/>
      <c r="BI603" s="17"/>
      <c r="BJ603" s="17"/>
      <c r="BK603" s="17"/>
    </row>
    <row r="604" spans="1:63" s="19" customFormat="1" ht="11.25" hidden="1" outlineLevel="1" x14ac:dyDescent="0.2">
      <c r="A604" s="28" t="s">
        <v>248</v>
      </c>
      <c r="B604" s="32"/>
      <c r="C604" s="19">
        <v>2716104.49</v>
      </c>
      <c r="D604" s="19">
        <v>2737360.29</v>
      </c>
      <c r="E604" s="19">
        <v>2710592.67</v>
      </c>
      <c r="F604" s="19">
        <v>2622512.13</v>
      </c>
      <c r="G604" s="19">
        <v>2630573.02</v>
      </c>
      <c r="H604" s="19">
        <v>2647367.88</v>
      </c>
      <c r="I604" s="19">
        <v>2667500.2599999998</v>
      </c>
      <c r="J604" s="19">
        <v>2590645.5499999998</v>
      </c>
      <c r="K604" s="19">
        <v>2546368.2599999998</v>
      </c>
      <c r="L604" s="19">
        <v>2542564.64</v>
      </c>
      <c r="M604" s="19">
        <v>2523944.19</v>
      </c>
      <c r="N604" s="19">
        <v>2514241.2200000002</v>
      </c>
      <c r="O604" s="19">
        <v>2427509.33</v>
      </c>
      <c r="P604" s="19">
        <v>2413224.42</v>
      </c>
      <c r="Q604" s="19">
        <v>2449743.21</v>
      </c>
      <c r="R604" s="19">
        <v>2407087.5099999998</v>
      </c>
      <c r="S604" s="19">
        <v>2432296.52</v>
      </c>
      <c r="T604" s="19">
        <f>'FIA Only'!T512+Sphere!C604</f>
        <v>2487868.0099999998</v>
      </c>
      <c r="U604" s="19">
        <f>'FIA Only'!U512+Sphere!D604</f>
        <v>2496834.27</v>
      </c>
      <c r="V604" s="19">
        <f>'FIA Only'!V512+Sphere!E604</f>
        <v>2464871.91</v>
      </c>
      <c r="W604" s="19">
        <f>'FIA Only'!W512+Sphere!F604+'FIA on PCAS'!C604</f>
        <v>2454271.9700000002</v>
      </c>
      <c r="X604" s="19">
        <f>'FIA Only'!X512+Sphere!G604+'FIA on PCAS'!D604</f>
        <v>2455383.4300000002</v>
      </c>
      <c r="Y604" s="19">
        <v>2718090.84</v>
      </c>
      <c r="Z604" s="19">
        <v>2658086.58</v>
      </c>
      <c r="AA604" s="19">
        <v>2661753.7400000002</v>
      </c>
      <c r="AB604" s="19">
        <v>2669752.4300000002</v>
      </c>
      <c r="AC604" s="19">
        <v>2655892.96</v>
      </c>
      <c r="AD604" s="19">
        <v>2669748.87</v>
      </c>
      <c r="AE604" s="19">
        <v>2676706.02</v>
      </c>
      <c r="AF604" s="19">
        <v>2755112.37</v>
      </c>
      <c r="AG604" s="19">
        <v>2677760.48</v>
      </c>
      <c r="AH604" s="19">
        <v>2607669.33</v>
      </c>
      <c r="AI604" s="19">
        <v>2602745.91</v>
      </c>
      <c r="AJ604" s="19">
        <v>2644543.14</v>
      </c>
      <c r="AK604" s="19">
        <v>2654197.85</v>
      </c>
      <c r="AL604" s="19">
        <v>2700512.12</v>
      </c>
      <c r="AM604" s="19">
        <v>2771444.93</v>
      </c>
      <c r="AN604" s="19">
        <v>2801559.25</v>
      </c>
      <c r="AO604" s="19">
        <v>2844194.99</v>
      </c>
      <c r="AP604" s="19">
        <v>2824155</v>
      </c>
      <c r="AQ604" s="19">
        <v>2779968.98</v>
      </c>
      <c r="AR604" s="19">
        <v>2888887.32</v>
      </c>
      <c r="AS604" s="19">
        <v>2860867.81</v>
      </c>
      <c r="AT604" s="19">
        <v>2832741.8</v>
      </c>
      <c r="AU604" s="19">
        <v>2803829.18</v>
      </c>
      <c r="AV604" s="19">
        <v>2846011.09</v>
      </c>
      <c r="AW604" s="19">
        <v>2910441.85</v>
      </c>
      <c r="AX604" s="19">
        <v>2966190.03</v>
      </c>
      <c r="AY604" s="19">
        <v>2956626.09</v>
      </c>
      <c r="AZ604" s="19">
        <v>3003250.46</v>
      </c>
      <c r="BA604" s="19">
        <v>3038637.63</v>
      </c>
      <c r="BB604" s="19">
        <v>3042889.43</v>
      </c>
      <c r="BC604" s="19">
        <v>3103010.32</v>
      </c>
      <c r="BD604" s="19">
        <v>3245272.42</v>
      </c>
      <c r="BE604" s="19">
        <v>3236754.74</v>
      </c>
      <c r="BF604" s="224">
        <v>3201827.66</v>
      </c>
      <c r="BG604" s="224">
        <v>3262809.38</v>
      </c>
      <c r="BH604" s="17"/>
      <c r="BI604" s="17"/>
      <c r="BJ604" s="17"/>
      <c r="BK604" s="17"/>
    </row>
    <row r="605" spans="1:63" s="19" customFormat="1" ht="11.25" hidden="1" outlineLevel="1" x14ac:dyDescent="0.2">
      <c r="A605" s="28" t="s">
        <v>249</v>
      </c>
      <c r="B605" s="32"/>
      <c r="C605" s="19">
        <v>2421637.7400000002</v>
      </c>
      <c r="D605" s="19">
        <v>2460293.09</v>
      </c>
      <c r="E605" s="19">
        <v>2413826.48</v>
      </c>
      <c r="F605" s="19">
        <v>2405165.66</v>
      </c>
      <c r="G605" s="19">
        <v>2389922.89</v>
      </c>
      <c r="H605" s="19">
        <v>2426397.96</v>
      </c>
      <c r="I605" s="19">
        <v>2412377.4</v>
      </c>
      <c r="J605" s="19">
        <v>2346807.48</v>
      </c>
      <c r="K605" s="19">
        <v>2315875.35</v>
      </c>
      <c r="L605" s="19">
        <v>2273995.38</v>
      </c>
      <c r="M605" s="19">
        <v>2293503.25</v>
      </c>
      <c r="N605" s="19">
        <v>2328159.08</v>
      </c>
      <c r="O605" s="19">
        <v>2295884.59</v>
      </c>
      <c r="P605" s="19">
        <v>2290578.35</v>
      </c>
      <c r="Q605" s="19">
        <v>2292201.15</v>
      </c>
      <c r="R605" s="19">
        <v>2229228.44</v>
      </c>
      <c r="S605" s="19">
        <v>2249487.56</v>
      </c>
      <c r="T605" s="19">
        <f>'FIA Only'!T513+Sphere!C605</f>
        <v>2318264.0299999998</v>
      </c>
      <c r="U605" s="19">
        <f>'FIA Only'!U513+Sphere!D605</f>
        <v>2299521.2799999998</v>
      </c>
      <c r="V605" s="19">
        <f>'FIA Only'!V513+Sphere!E605</f>
        <v>2278318.37</v>
      </c>
      <c r="W605" s="19">
        <f>'FIA Only'!W513+Sphere!F605+'FIA on PCAS'!C605</f>
        <v>2326554.9300000002</v>
      </c>
      <c r="X605" s="19">
        <f>'FIA Only'!X513+Sphere!G605+'FIA on PCAS'!D605</f>
        <v>2430943.1199999996</v>
      </c>
      <c r="Y605" s="19">
        <v>2848940.92</v>
      </c>
      <c r="Z605" s="19">
        <v>2861315.58</v>
      </c>
      <c r="AA605" s="19">
        <v>3017665.19</v>
      </c>
      <c r="AB605" s="19">
        <v>3149635.86</v>
      </c>
      <c r="AC605" s="19">
        <v>3121667.33</v>
      </c>
      <c r="AD605" s="19">
        <v>3161371.48</v>
      </c>
      <c r="AE605" s="19">
        <v>3257433.7</v>
      </c>
      <c r="AF605" s="19">
        <v>3478594.03</v>
      </c>
      <c r="AG605" s="19">
        <v>3480725.55</v>
      </c>
      <c r="AH605" s="19">
        <v>3367500.58</v>
      </c>
      <c r="AI605" s="19">
        <v>3347491.07</v>
      </c>
      <c r="AJ605" s="19">
        <v>3495089.19</v>
      </c>
      <c r="AK605" s="19">
        <v>3627777.24</v>
      </c>
      <c r="AL605" s="19">
        <v>3672080.35</v>
      </c>
      <c r="AM605" s="19">
        <v>3858615.44</v>
      </c>
      <c r="AN605" s="19">
        <v>3924028.37</v>
      </c>
      <c r="AO605" s="19">
        <v>4111090.65</v>
      </c>
      <c r="AP605" s="19">
        <v>4197191.47</v>
      </c>
      <c r="AQ605" s="19">
        <v>4253054.2699999996</v>
      </c>
      <c r="AR605" s="19">
        <v>4559592.62</v>
      </c>
      <c r="AS605" s="19">
        <v>4455879.38</v>
      </c>
      <c r="AT605" s="19">
        <v>4393247.46</v>
      </c>
      <c r="AU605" s="19">
        <v>4454645.0999999996</v>
      </c>
      <c r="AV605" s="19">
        <v>4511375.47</v>
      </c>
      <c r="AW605" s="19">
        <v>4714955.05</v>
      </c>
      <c r="AX605" s="19">
        <v>4783034.24</v>
      </c>
      <c r="AY605" s="19">
        <v>4918404.29</v>
      </c>
      <c r="AZ605" s="19">
        <v>5015441.78</v>
      </c>
      <c r="BA605" s="19">
        <v>5070316.0999999996</v>
      </c>
      <c r="BB605" s="19">
        <v>5187885.42</v>
      </c>
      <c r="BC605" s="19">
        <v>5305339.3600000003</v>
      </c>
      <c r="BD605" s="19">
        <v>5510364.8499999996</v>
      </c>
      <c r="BE605" s="19">
        <v>5516617.3200000003</v>
      </c>
      <c r="BF605" s="224">
        <v>5474308.54</v>
      </c>
      <c r="BG605" s="224">
        <v>5612938.6500000004</v>
      </c>
      <c r="BH605" s="17"/>
      <c r="BI605" s="17"/>
      <c r="BJ605" s="17"/>
      <c r="BK605" s="17"/>
    </row>
    <row r="606" spans="1:63" s="19" customFormat="1" ht="11.25" hidden="1" outlineLevel="1" x14ac:dyDescent="0.2">
      <c r="A606" s="28" t="s">
        <v>250</v>
      </c>
      <c r="B606" s="32"/>
      <c r="C606" s="19">
        <v>3367385.13</v>
      </c>
      <c r="D606" s="19">
        <v>3383061.78</v>
      </c>
      <c r="E606" s="19">
        <v>3423301.63</v>
      </c>
      <c r="F606" s="19">
        <v>3448826.31</v>
      </c>
      <c r="G606" s="19">
        <v>3450464.06</v>
      </c>
      <c r="H606" s="19">
        <v>3483075.77</v>
      </c>
      <c r="I606" s="19">
        <v>3428439.32</v>
      </c>
      <c r="J606" s="19">
        <v>3384064.18</v>
      </c>
      <c r="K606" s="19">
        <v>3296075.16</v>
      </c>
      <c r="L606" s="19">
        <v>3223529.81</v>
      </c>
      <c r="M606" s="19">
        <v>3225877.95</v>
      </c>
      <c r="N606" s="19">
        <v>3184561.26</v>
      </c>
      <c r="O606" s="19">
        <v>3228982.73</v>
      </c>
      <c r="P606" s="19">
        <v>3209263.05</v>
      </c>
      <c r="Q606" s="19">
        <v>3214483.47</v>
      </c>
      <c r="R606" s="19">
        <v>3259937.83</v>
      </c>
      <c r="S606" s="19">
        <v>3318271.17</v>
      </c>
      <c r="T606" s="19">
        <f>'FIA Only'!T514+Sphere!C606</f>
        <v>3392123.24</v>
      </c>
      <c r="U606" s="19">
        <f>'FIA Only'!U514+Sphere!D606</f>
        <v>3364421.98</v>
      </c>
      <c r="V606" s="19">
        <f>'FIA Only'!V514+Sphere!E606</f>
        <v>3334401.31</v>
      </c>
      <c r="W606" s="19">
        <f>'FIA Only'!W514+Sphere!F606+'FIA on PCAS'!C606</f>
        <v>3285561.2600000002</v>
      </c>
      <c r="X606" s="19">
        <f>'FIA Only'!X514+Sphere!G606+'FIA on PCAS'!D606</f>
        <v>3325383.85</v>
      </c>
      <c r="Y606" s="19">
        <v>3663298.58</v>
      </c>
      <c r="Z606" s="19">
        <v>3664848.44</v>
      </c>
      <c r="AA606" s="19">
        <v>3837060.16</v>
      </c>
      <c r="AB606" s="19">
        <v>3932446.4</v>
      </c>
      <c r="AC606" s="19">
        <v>3965101.84</v>
      </c>
      <c r="AD606" s="19">
        <v>4017146.09</v>
      </c>
      <c r="AE606" s="19">
        <v>4070176.65</v>
      </c>
      <c r="AF606" s="19">
        <v>4345837.0199999996</v>
      </c>
      <c r="AG606" s="19">
        <v>4274339.1100000003</v>
      </c>
      <c r="AH606" s="19">
        <v>4209711.22</v>
      </c>
      <c r="AI606" s="19">
        <v>4253588.8600000003</v>
      </c>
      <c r="AJ606" s="19">
        <v>4370014.13</v>
      </c>
      <c r="AK606" s="19">
        <v>4551239.47</v>
      </c>
      <c r="AL606" s="19">
        <v>4695808.17</v>
      </c>
      <c r="AM606" s="19">
        <v>4829412.84</v>
      </c>
      <c r="AN606" s="19">
        <v>4961679.46</v>
      </c>
      <c r="AO606" s="19">
        <v>5054072.46</v>
      </c>
      <c r="AP606" s="19">
        <v>5134367.51</v>
      </c>
      <c r="AQ606" s="19">
        <v>5136351.2</v>
      </c>
      <c r="AR606" s="19">
        <v>5394364.5700000003</v>
      </c>
      <c r="AS606" s="19">
        <v>5390506.75</v>
      </c>
      <c r="AT606" s="19">
        <v>5355438.7</v>
      </c>
      <c r="AU606" s="19">
        <v>5454764.7599999998</v>
      </c>
      <c r="AV606" s="19">
        <v>5442288.21</v>
      </c>
      <c r="AW606" s="19">
        <v>5532641.21</v>
      </c>
      <c r="AX606" s="19">
        <v>5583640.0199999996</v>
      </c>
      <c r="AY606" s="19">
        <v>5645669.1399999997</v>
      </c>
      <c r="AZ606" s="19">
        <v>5687098.5999999996</v>
      </c>
      <c r="BA606" s="19">
        <v>5778983.0800000001</v>
      </c>
      <c r="BB606" s="19">
        <v>5937950.9000000004</v>
      </c>
      <c r="BC606" s="19">
        <v>5981664.4500000002</v>
      </c>
      <c r="BD606" s="19">
        <v>6297317.4900000002</v>
      </c>
      <c r="BE606" s="19">
        <v>6317254.1299999999</v>
      </c>
      <c r="BF606" s="224">
        <v>6545784.7599999998</v>
      </c>
      <c r="BG606" s="224">
        <v>6814758.2300000004</v>
      </c>
      <c r="BH606" s="17"/>
      <c r="BI606" s="17"/>
      <c r="BJ606" s="17"/>
      <c r="BK606" s="17"/>
    </row>
    <row r="607" spans="1:63" s="19" customFormat="1" ht="11.25" hidden="1" outlineLevel="1" x14ac:dyDescent="0.2">
      <c r="A607" s="28" t="s">
        <v>251</v>
      </c>
      <c r="B607" s="32"/>
      <c r="C607" s="19">
        <v>12883210.939999999</v>
      </c>
      <c r="D607" s="19">
        <v>12955541.630000001</v>
      </c>
      <c r="E607" s="19">
        <v>13033686.859999999</v>
      </c>
      <c r="F607" s="19">
        <v>13375609.039999999</v>
      </c>
      <c r="G607" s="19">
        <v>13915676.83</v>
      </c>
      <c r="H607" s="19">
        <v>14684826.800000001</v>
      </c>
      <c r="I607" s="19">
        <v>14696908.15</v>
      </c>
      <c r="J607" s="19">
        <v>14973240.48</v>
      </c>
      <c r="K607" s="19">
        <v>15416502.91</v>
      </c>
      <c r="L607" s="19">
        <v>15954157.99</v>
      </c>
      <c r="M607" s="19">
        <v>16648282.039999999</v>
      </c>
      <c r="N607" s="19">
        <v>17251567.859999999</v>
      </c>
      <c r="O607" s="19">
        <v>17349409.739999998</v>
      </c>
      <c r="P607" s="19">
        <v>18020193.039999999</v>
      </c>
      <c r="Q607" s="19">
        <v>18624781.25</v>
      </c>
      <c r="R607" s="19">
        <v>19017233.25</v>
      </c>
      <c r="S607" s="19">
        <v>20511433.5</v>
      </c>
      <c r="T607" s="19">
        <f>'FIA Only'!T515+Sphere!C607</f>
        <v>22565913.5</v>
      </c>
      <c r="U607" s="19">
        <f>'FIA Only'!U515+Sphere!D607</f>
        <v>22749332.75</v>
      </c>
      <c r="V607" s="19">
        <f>'FIA Only'!V515+Sphere!E607</f>
        <v>21760553.23</v>
      </c>
      <c r="W607" s="19">
        <f>'FIA Only'!W515+Sphere!F607+'FIA on PCAS'!C607</f>
        <v>21570704.57</v>
      </c>
      <c r="X607" s="19">
        <f>'FIA Only'!X515+Sphere!G607+'FIA on PCAS'!D607</f>
        <v>21572035.580000002</v>
      </c>
      <c r="Y607" s="19">
        <v>23313423.48</v>
      </c>
      <c r="Z607" s="19">
        <v>23169336.239999998</v>
      </c>
      <c r="AA607" s="19">
        <v>23683174.620000001</v>
      </c>
      <c r="AB607" s="19">
        <v>23908947.859999999</v>
      </c>
      <c r="AC607" s="19">
        <v>23688565.850000001</v>
      </c>
      <c r="AD607" s="19">
        <v>23794202.059999999</v>
      </c>
      <c r="AE607" s="19">
        <v>23923192.109999999</v>
      </c>
      <c r="AF607" s="19">
        <v>25273363.859999999</v>
      </c>
      <c r="AG607" s="19">
        <v>24406258.68</v>
      </c>
      <c r="AH607" s="19">
        <v>23813184.940000001</v>
      </c>
      <c r="AI607" s="19">
        <v>23541101.190000001</v>
      </c>
      <c r="AJ607" s="19">
        <v>23713110.989999998</v>
      </c>
      <c r="AK607" s="19">
        <v>24179356.609999999</v>
      </c>
      <c r="AL607" s="19">
        <v>24223321.620000001</v>
      </c>
      <c r="AM607" s="19">
        <v>24724946.719999999</v>
      </c>
      <c r="AN607" s="19">
        <v>25010833.34</v>
      </c>
      <c r="AO607" s="19">
        <v>25342716.109999999</v>
      </c>
      <c r="AP607" s="19">
        <v>25187923.32</v>
      </c>
      <c r="AQ607" s="19">
        <v>25232744.289999999</v>
      </c>
      <c r="AR607" s="19">
        <v>25913484.93</v>
      </c>
      <c r="AS607" s="19">
        <v>25326341.82</v>
      </c>
      <c r="AT607" s="19">
        <v>24880327.09</v>
      </c>
      <c r="AU607" s="19">
        <v>24932627</v>
      </c>
      <c r="AV607" s="19">
        <v>24846609.359999999</v>
      </c>
      <c r="AW607" s="19">
        <v>25000177.539999999</v>
      </c>
      <c r="AX607" s="19">
        <v>25131220.66</v>
      </c>
      <c r="AY607" s="19">
        <v>25127665.170000002</v>
      </c>
      <c r="AZ607" s="19">
        <v>25176085.260000002</v>
      </c>
      <c r="BA607" s="19">
        <v>25285729.620000001</v>
      </c>
      <c r="BB607" s="19">
        <v>25536188.109999999</v>
      </c>
      <c r="BC607" s="19">
        <v>25535471.199999999</v>
      </c>
      <c r="BD607" s="19">
        <v>26100359.440000001</v>
      </c>
      <c r="BE607" s="19">
        <v>25639353.469999999</v>
      </c>
      <c r="BF607" s="224">
        <v>25060225.030000001</v>
      </c>
      <c r="BG607" s="224">
        <v>24848248.210000001</v>
      </c>
      <c r="BH607" s="17"/>
      <c r="BI607" s="17"/>
      <c r="BJ607" s="17"/>
      <c r="BK607" s="17"/>
    </row>
    <row r="608" spans="1:63" s="19" customFormat="1" ht="11.25" hidden="1" outlineLevel="1" x14ac:dyDescent="0.2">
      <c r="A608" s="28" t="s">
        <v>252</v>
      </c>
      <c r="B608" s="32"/>
      <c r="C608" s="19">
        <v>7860690.29</v>
      </c>
      <c r="D608" s="19">
        <v>7918736.6799999997</v>
      </c>
      <c r="E608" s="19">
        <v>7856381.9800000004</v>
      </c>
      <c r="F608" s="19">
        <v>7812703.7599999998</v>
      </c>
      <c r="G608" s="19">
        <v>7765296.9900000002</v>
      </c>
      <c r="H608" s="19">
        <v>7876746.1399999997</v>
      </c>
      <c r="I608" s="19">
        <v>7821923.8399999999</v>
      </c>
      <c r="J608" s="19">
        <v>7668575.2599999998</v>
      </c>
      <c r="K608" s="19">
        <v>7577762.1500000004</v>
      </c>
      <c r="L608" s="19">
        <v>7494800.9299999997</v>
      </c>
      <c r="M608" s="19">
        <v>7511370.75</v>
      </c>
      <c r="N608" s="19">
        <v>7604005.3799999999</v>
      </c>
      <c r="O608" s="19">
        <v>7521559.9500000002</v>
      </c>
      <c r="P608" s="19">
        <v>7550716.4800000004</v>
      </c>
      <c r="Q608" s="19">
        <v>7556247.6100000003</v>
      </c>
      <c r="R608" s="19">
        <v>7683037</v>
      </c>
      <c r="S608" s="19">
        <v>7795529.2599999998</v>
      </c>
      <c r="T608" s="19">
        <f>'FIA Only'!T516+Sphere!C608</f>
        <v>8051018.5899999999</v>
      </c>
      <c r="U608" s="19">
        <f>'FIA Only'!U516+Sphere!D608</f>
        <v>8095020.7999999998</v>
      </c>
      <c r="V608" s="19">
        <f>'FIA Only'!V516+Sphere!E608</f>
        <v>7879017.4400000004</v>
      </c>
      <c r="W608" s="19">
        <f>'FIA Only'!W516+Sphere!F608+'FIA on PCAS'!C608</f>
        <v>7907337.8299999991</v>
      </c>
      <c r="X608" s="19">
        <f>'FIA Only'!X516+Sphere!G608+'FIA on PCAS'!D608</f>
        <v>8084146.54</v>
      </c>
      <c r="Y608" s="19">
        <v>9248037.3100000005</v>
      </c>
      <c r="Z608" s="19">
        <v>9547936.7400000002</v>
      </c>
      <c r="AA608" s="19">
        <v>10487714.76</v>
      </c>
      <c r="AB608" s="19">
        <v>11055591.779999999</v>
      </c>
      <c r="AC608" s="19">
        <v>11419683.5</v>
      </c>
      <c r="AD608" s="19">
        <v>11658960.380000001</v>
      </c>
      <c r="AE608" s="19">
        <v>12269409.119999999</v>
      </c>
      <c r="AF608" s="19">
        <v>13522720.26</v>
      </c>
      <c r="AG608" s="19">
        <v>13513948.01</v>
      </c>
      <c r="AH608" s="19">
        <v>13066160.49</v>
      </c>
      <c r="AI608" s="19">
        <v>13305062.529999999</v>
      </c>
      <c r="AJ608" s="19">
        <v>13756827.91</v>
      </c>
      <c r="AK608" s="19">
        <v>14527582.689999999</v>
      </c>
      <c r="AL608" s="19">
        <v>14848854.369999999</v>
      </c>
      <c r="AM608" s="19">
        <v>15303567.42</v>
      </c>
      <c r="AN608" s="19">
        <v>15877943.039999999</v>
      </c>
      <c r="AO608" s="19">
        <v>16305743.49</v>
      </c>
      <c r="AP608" s="19">
        <v>16550287.02</v>
      </c>
      <c r="AQ608" s="19">
        <v>16820148.170000002</v>
      </c>
      <c r="AR608" s="19">
        <v>17605097.43</v>
      </c>
      <c r="AS608" s="19">
        <v>17506955.73</v>
      </c>
      <c r="AT608" s="19">
        <v>17609360.82</v>
      </c>
      <c r="AU608" s="19">
        <v>17898331.649999999</v>
      </c>
      <c r="AV608" s="19">
        <v>18117019.219999999</v>
      </c>
      <c r="AW608" s="19">
        <v>18615490.98</v>
      </c>
      <c r="AX608" s="19">
        <v>18907023.289999999</v>
      </c>
      <c r="AY608" s="19">
        <v>19312870.41</v>
      </c>
      <c r="AZ608" s="19">
        <v>19614104.98</v>
      </c>
      <c r="BA608" s="19">
        <v>20268996.079999998</v>
      </c>
      <c r="BB608" s="19">
        <v>21254644.25</v>
      </c>
      <c r="BC608" s="19">
        <v>21890719.300000001</v>
      </c>
      <c r="BD608" s="19">
        <v>22867189</v>
      </c>
      <c r="BE608" s="19">
        <v>22909481.91</v>
      </c>
      <c r="BF608" s="224">
        <v>22931398.829999998</v>
      </c>
      <c r="BG608" s="224">
        <v>23354980.719999999</v>
      </c>
      <c r="BH608" s="17"/>
      <c r="BI608" s="17"/>
      <c r="BJ608" s="17"/>
      <c r="BK608" s="17"/>
    </row>
    <row r="609" spans="1:63" s="19" customFormat="1" ht="11.25" hidden="1" outlineLevel="1" x14ac:dyDescent="0.2">
      <c r="A609" s="28" t="s">
        <v>253</v>
      </c>
      <c r="B609" s="32"/>
      <c r="C609" s="19">
        <v>8655947.1899999995</v>
      </c>
      <c r="D609" s="19">
        <v>8714504.5500000007</v>
      </c>
      <c r="E609" s="19">
        <v>8639375.1099999994</v>
      </c>
      <c r="F609" s="19">
        <v>8692917.3200000003</v>
      </c>
      <c r="G609" s="19">
        <v>8731324.8200000003</v>
      </c>
      <c r="H609" s="19">
        <v>8777033.4600000009</v>
      </c>
      <c r="I609" s="19">
        <v>8596367.0700000003</v>
      </c>
      <c r="J609" s="19">
        <v>8445228.5700000003</v>
      </c>
      <c r="K609" s="19">
        <v>8409804.2699999996</v>
      </c>
      <c r="L609" s="19">
        <v>8309780.2300000004</v>
      </c>
      <c r="M609" s="19">
        <v>8338790.5999999996</v>
      </c>
      <c r="N609" s="19">
        <v>8446002.8200000003</v>
      </c>
      <c r="O609" s="19">
        <v>8557953.6999999993</v>
      </c>
      <c r="P609" s="19">
        <v>8487696.25</v>
      </c>
      <c r="Q609" s="19">
        <v>8450899.1199999992</v>
      </c>
      <c r="R609" s="19">
        <v>9017625.3200000003</v>
      </c>
      <c r="S609" s="19">
        <v>9174440.1300000008</v>
      </c>
      <c r="T609" s="19">
        <f>'FIA Only'!T517+Sphere!C609</f>
        <v>9504253</v>
      </c>
      <c r="U609" s="19">
        <f>'FIA Only'!U517+Sphere!D609</f>
        <v>9323544.0899999999</v>
      </c>
      <c r="V609" s="19">
        <f>'FIA Only'!V517+Sphere!E609</f>
        <v>9733622.9299999997</v>
      </c>
      <c r="W609" s="19">
        <f>'FIA Only'!W517+Sphere!F609+'FIA on PCAS'!C609</f>
        <v>9627378.4600000009</v>
      </c>
      <c r="X609" s="19">
        <f>'FIA Only'!X517+Sphere!G609+'FIA on PCAS'!D609</f>
        <v>9613416.0899999999</v>
      </c>
      <c r="Y609" s="19">
        <v>10580887.560000001</v>
      </c>
      <c r="Z609" s="19">
        <v>10860665.060000001</v>
      </c>
      <c r="AA609" s="19">
        <v>11425864.720000001</v>
      </c>
      <c r="AB609" s="19">
        <v>11683261.43</v>
      </c>
      <c r="AC609" s="19">
        <v>11893718.07</v>
      </c>
      <c r="AD609" s="19">
        <v>12021219.369999999</v>
      </c>
      <c r="AE609" s="19">
        <v>12305822.93</v>
      </c>
      <c r="AF609" s="19">
        <v>13136821.49</v>
      </c>
      <c r="AG609" s="19">
        <v>13086107.58</v>
      </c>
      <c r="AH609" s="19">
        <v>13248539.85</v>
      </c>
      <c r="AI609" s="19">
        <v>13509873.369999999</v>
      </c>
      <c r="AJ609" s="19">
        <v>14404517.43</v>
      </c>
      <c r="AK609" s="19">
        <v>15082628.029999999</v>
      </c>
      <c r="AL609" s="19">
        <v>15441034.039999999</v>
      </c>
      <c r="AM609" s="19">
        <v>16214595.34</v>
      </c>
      <c r="AN609" s="19">
        <v>16908745.91</v>
      </c>
      <c r="AO609" s="19">
        <v>17558303.440000001</v>
      </c>
      <c r="AP609" s="19">
        <v>18053057.98</v>
      </c>
      <c r="AQ609" s="19">
        <v>18598310.73</v>
      </c>
      <c r="AR609" s="19">
        <v>19454965.050000001</v>
      </c>
      <c r="AS609" s="19">
        <v>19584062.120000001</v>
      </c>
      <c r="AT609" s="19">
        <v>19829239.789999999</v>
      </c>
      <c r="AU609" s="19">
        <v>20171399.09</v>
      </c>
      <c r="AV609" s="19">
        <v>20498897.73</v>
      </c>
      <c r="AW609" s="19">
        <v>21004056.170000002</v>
      </c>
      <c r="AX609" s="19">
        <v>21395980.469999999</v>
      </c>
      <c r="AY609" s="19">
        <v>21799743.809999999</v>
      </c>
      <c r="AZ609" s="19">
        <v>22011474.379999999</v>
      </c>
      <c r="BA609" s="19">
        <v>22686946.899999999</v>
      </c>
      <c r="BB609" s="19">
        <v>23355916.899999999</v>
      </c>
      <c r="BC609" s="19">
        <v>23996226.870000001</v>
      </c>
      <c r="BD609" s="19">
        <v>24730301.59</v>
      </c>
      <c r="BE609" s="19">
        <v>24663304.030000001</v>
      </c>
      <c r="BF609" s="224">
        <v>24438294.280000001</v>
      </c>
      <c r="BG609" s="224">
        <v>24653221.170000002</v>
      </c>
      <c r="BH609" s="17"/>
      <c r="BI609" s="17"/>
      <c r="BJ609" s="17"/>
      <c r="BK609" s="17"/>
    </row>
    <row r="610" spans="1:63" s="19" customFormat="1" ht="11.25" hidden="1" outlineLevel="1" x14ac:dyDescent="0.2">
      <c r="A610" s="28" t="s">
        <v>254</v>
      </c>
      <c r="B610" s="32"/>
      <c r="C610" s="19">
        <v>12409667.689999999</v>
      </c>
      <c r="D610" s="19">
        <v>12317557.279999999</v>
      </c>
      <c r="E610" s="19">
        <v>12307812.24</v>
      </c>
      <c r="F610" s="19">
        <v>12414256.449999999</v>
      </c>
      <c r="G610" s="19">
        <v>12693502.939999999</v>
      </c>
      <c r="H610" s="19">
        <v>13082791.82</v>
      </c>
      <c r="I610" s="19">
        <v>13002100.33</v>
      </c>
      <c r="J610" s="19">
        <v>13023047.51</v>
      </c>
      <c r="K610" s="19">
        <v>13098299.199999999</v>
      </c>
      <c r="L610" s="19">
        <v>13404267.34</v>
      </c>
      <c r="M610" s="19">
        <v>14068590.039999999</v>
      </c>
      <c r="N610" s="19">
        <v>14500885.970000001</v>
      </c>
      <c r="O610" s="19">
        <v>14693429.970000001</v>
      </c>
      <c r="P610" s="19">
        <v>15279029.869999999</v>
      </c>
      <c r="Q610" s="19">
        <v>15656211.85</v>
      </c>
      <c r="R610" s="19">
        <v>15922175.640000001</v>
      </c>
      <c r="S610" s="19">
        <v>16687356.720000001</v>
      </c>
      <c r="T610" s="19">
        <f>'FIA Only'!T518+Sphere!C610</f>
        <v>17865285.420000002</v>
      </c>
      <c r="U610" s="19">
        <f>'FIA Only'!U518+Sphere!D610</f>
        <v>17647108.280000001</v>
      </c>
      <c r="V610" s="19">
        <f>'FIA Only'!V518+Sphere!E610</f>
        <v>16994590.440000001</v>
      </c>
      <c r="W610" s="19">
        <f>'FIA Only'!W518+Sphere!F610+'FIA on PCAS'!C610</f>
        <v>16674248.010000002</v>
      </c>
      <c r="X610" s="19">
        <f>'FIA Only'!X518+Sphere!G610+'FIA on PCAS'!D610</f>
        <v>16625050.25</v>
      </c>
      <c r="Y610" s="19">
        <v>18110399.469999999</v>
      </c>
      <c r="Z610" s="19">
        <v>18112334.859999999</v>
      </c>
      <c r="AA610" s="19">
        <v>19061616.920000002</v>
      </c>
      <c r="AB610" s="19">
        <v>19535596.739999998</v>
      </c>
      <c r="AC610" s="19">
        <v>19646696.25</v>
      </c>
      <c r="AD610" s="19">
        <v>19792155.879999999</v>
      </c>
      <c r="AE610" s="19">
        <v>20255273.289999999</v>
      </c>
      <c r="AF610" s="19">
        <v>21449618.620000001</v>
      </c>
      <c r="AG610" s="19">
        <v>21320200.100000001</v>
      </c>
      <c r="AH610" s="19">
        <v>21377618.68</v>
      </c>
      <c r="AI610" s="19">
        <v>21572381.75</v>
      </c>
      <c r="AJ610" s="19">
        <v>22334319.640000001</v>
      </c>
      <c r="AK610" s="19">
        <v>23353377.629999999</v>
      </c>
      <c r="AL610" s="19">
        <v>23877612.02</v>
      </c>
      <c r="AM610" s="19">
        <v>24521104.23</v>
      </c>
      <c r="AN610" s="19">
        <v>25427700.870000001</v>
      </c>
      <c r="AO610" s="19">
        <v>26109540.82</v>
      </c>
      <c r="AP610" s="19">
        <v>26402708.82</v>
      </c>
      <c r="AQ610" s="19">
        <v>26931841.5</v>
      </c>
      <c r="AR610" s="19">
        <v>27944008.98</v>
      </c>
      <c r="AS610" s="19">
        <v>27749286.84</v>
      </c>
      <c r="AT610" s="19">
        <v>27818311.68</v>
      </c>
      <c r="AU610" s="19">
        <v>28265032.23</v>
      </c>
      <c r="AV610" s="19">
        <v>28611167.780000001</v>
      </c>
      <c r="AW610" s="19">
        <v>29224635.34</v>
      </c>
      <c r="AX610" s="19">
        <v>30083800.370000001</v>
      </c>
      <c r="AY610" s="19">
        <v>30269972.84</v>
      </c>
      <c r="AZ610" s="19">
        <v>30618306.100000001</v>
      </c>
      <c r="BA610" s="19">
        <v>31360740.059999999</v>
      </c>
      <c r="BB610" s="19">
        <v>32432049.039999999</v>
      </c>
      <c r="BC610" s="19">
        <v>33196396.109999999</v>
      </c>
      <c r="BD610" s="19">
        <v>34467354.700000003</v>
      </c>
      <c r="BE610" s="19">
        <v>34334632.189999998</v>
      </c>
      <c r="BF610" s="224">
        <v>33795232.090000004</v>
      </c>
      <c r="BG610" s="224">
        <v>34155410.789999999</v>
      </c>
      <c r="BH610" s="17"/>
      <c r="BI610" s="17"/>
      <c r="BJ610" s="17"/>
      <c r="BK610" s="17"/>
    </row>
    <row r="611" spans="1:63" s="19" customFormat="1" ht="11.25" hidden="1" outlineLevel="1" x14ac:dyDescent="0.2">
      <c r="A611" s="28" t="s">
        <v>255</v>
      </c>
      <c r="B611" s="32"/>
      <c r="C611" s="19">
        <v>7345866.1200000001</v>
      </c>
      <c r="D611" s="19">
        <v>7307121.5</v>
      </c>
      <c r="E611" s="19">
        <v>7313442.04</v>
      </c>
      <c r="F611" s="19">
        <v>7309203.3099999996</v>
      </c>
      <c r="G611" s="19">
        <v>7210502.4800000004</v>
      </c>
      <c r="H611" s="19">
        <v>7327295.4000000004</v>
      </c>
      <c r="I611" s="19">
        <v>7121190.1600000001</v>
      </c>
      <c r="J611" s="19">
        <v>6984460.2599999998</v>
      </c>
      <c r="K611" s="19">
        <v>6978284.71</v>
      </c>
      <c r="L611" s="19">
        <v>6920301.25</v>
      </c>
      <c r="M611" s="19">
        <v>7014608.4500000002</v>
      </c>
      <c r="N611" s="19">
        <v>7090662.75</v>
      </c>
      <c r="O611" s="19">
        <v>7235341.6299999999</v>
      </c>
      <c r="P611" s="19">
        <v>7353599.5599999996</v>
      </c>
      <c r="Q611" s="19">
        <v>7373989.0300000003</v>
      </c>
      <c r="R611" s="19">
        <v>7433143</v>
      </c>
      <c r="S611" s="19">
        <v>7506325.4199999999</v>
      </c>
      <c r="T611" s="19">
        <f>'FIA Only'!T519+Sphere!C611</f>
        <v>7721946.6500000004</v>
      </c>
      <c r="U611" s="19">
        <f>'FIA Only'!U519+Sphere!D611</f>
        <v>7456934.0999999996</v>
      </c>
      <c r="V611" s="19">
        <f>'FIA Only'!V519+Sphere!E611</f>
        <v>7240910.2999999998</v>
      </c>
      <c r="W611" s="19">
        <f>'FIA Only'!W519+Sphere!F611+'FIA on PCAS'!C611</f>
        <v>7158857.46</v>
      </c>
      <c r="X611" s="19">
        <f>'FIA Only'!X519+Sphere!G611+'FIA on PCAS'!D611</f>
        <v>7101939.0000000009</v>
      </c>
      <c r="Y611" s="19">
        <v>7950270.6799999997</v>
      </c>
      <c r="Z611" s="19">
        <v>8176043.7699999996</v>
      </c>
      <c r="AA611" s="19">
        <v>8700841.4900000002</v>
      </c>
      <c r="AB611" s="19">
        <v>8971274.8900000006</v>
      </c>
      <c r="AC611" s="19">
        <v>9246371</v>
      </c>
      <c r="AD611" s="19">
        <v>9490884.7200000007</v>
      </c>
      <c r="AE611" s="19">
        <v>9588674.7400000002</v>
      </c>
      <c r="AF611" s="19">
        <v>9906619.1199999992</v>
      </c>
      <c r="AG611" s="19">
        <v>9890553.1699999999</v>
      </c>
      <c r="AH611" s="19">
        <v>10104671.4</v>
      </c>
      <c r="AI611" s="19">
        <v>10508089.710000001</v>
      </c>
      <c r="AJ611" s="19">
        <v>11211804.630000001</v>
      </c>
      <c r="AK611" s="19">
        <v>11911840.66</v>
      </c>
      <c r="AL611" s="19">
        <v>12148872.15</v>
      </c>
      <c r="AM611" s="19">
        <v>12643431.77</v>
      </c>
      <c r="AN611" s="19">
        <v>13371565.210000001</v>
      </c>
      <c r="AO611" s="19">
        <v>13867369.43</v>
      </c>
      <c r="AP611" s="19">
        <v>14113598.310000001</v>
      </c>
      <c r="AQ611" s="19">
        <v>14575106.93</v>
      </c>
      <c r="AR611" s="19">
        <v>15126766.960000001</v>
      </c>
      <c r="AS611" s="19">
        <v>15181427.609999999</v>
      </c>
      <c r="AT611" s="19">
        <v>15349116.33</v>
      </c>
      <c r="AU611" s="19">
        <v>15618876.890000001</v>
      </c>
      <c r="AV611" s="19">
        <v>15854109.1</v>
      </c>
      <c r="AW611" s="19">
        <v>16253138.17</v>
      </c>
      <c r="AX611" s="19">
        <v>16688795.6</v>
      </c>
      <c r="AY611" s="19">
        <v>17138769.190000001</v>
      </c>
      <c r="AZ611" s="19">
        <v>17424111.129999999</v>
      </c>
      <c r="BA611" s="19">
        <v>18076367.190000001</v>
      </c>
      <c r="BB611" s="19">
        <v>19082523.460000001</v>
      </c>
      <c r="BC611" s="19">
        <v>19565794.140000001</v>
      </c>
      <c r="BD611" s="19">
        <v>20397689.699999999</v>
      </c>
      <c r="BE611" s="19">
        <v>20319559.420000002</v>
      </c>
      <c r="BF611" s="224">
        <v>20314324.57</v>
      </c>
      <c r="BG611" s="224">
        <v>20565327.969999999</v>
      </c>
      <c r="BH611" s="17"/>
      <c r="BI611" s="17"/>
      <c r="BJ611" s="17"/>
      <c r="BK611" s="17"/>
    </row>
    <row r="612" spans="1:63" s="19" customFormat="1" ht="11.25" hidden="1" outlineLevel="1" x14ac:dyDescent="0.2">
      <c r="A612" s="28" t="s">
        <v>256</v>
      </c>
      <c r="B612" s="32"/>
      <c r="C612" s="19">
        <v>14313512.359999999</v>
      </c>
      <c r="D612" s="19">
        <v>14338399.66</v>
      </c>
      <c r="E612" s="19">
        <v>14170111.18</v>
      </c>
      <c r="F612" s="19">
        <v>14263068.619999999</v>
      </c>
      <c r="G612" s="19">
        <v>14402549.02</v>
      </c>
      <c r="H612" s="19">
        <v>15031220.189999999</v>
      </c>
      <c r="I612" s="19">
        <v>14822703.07</v>
      </c>
      <c r="J612" s="19">
        <v>14495625.970000001</v>
      </c>
      <c r="K612" s="19">
        <v>14684531.65</v>
      </c>
      <c r="L612" s="19">
        <v>14874374.09</v>
      </c>
      <c r="M612" s="19">
        <v>15574697.609999999</v>
      </c>
      <c r="N612" s="19">
        <v>15992643.439999999</v>
      </c>
      <c r="O612" s="19">
        <v>16109007.6</v>
      </c>
      <c r="P612" s="19">
        <v>16711270.4</v>
      </c>
      <c r="Q612" s="19">
        <v>17151379.98</v>
      </c>
      <c r="R612" s="19">
        <v>18070337.390000001</v>
      </c>
      <c r="S612" s="19">
        <v>18771588.510000002</v>
      </c>
      <c r="T612" s="19">
        <f>'FIA Only'!T520+Sphere!C612</f>
        <v>19924498.239999998</v>
      </c>
      <c r="U612" s="19">
        <f>'FIA Only'!U520+Sphere!D612</f>
        <v>19640676.120000001</v>
      </c>
      <c r="V612" s="19">
        <f>'FIA Only'!V520+Sphere!E612</f>
        <v>18935974.420000002</v>
      </c>
      <c r="W612" s="19">
        <f>'FIA Only'!W520+Sphere!F612+'FIA on PCAS'!C612</f>
        <v>18300766.59</v>
      </c>
      <c r="X612" s="19">
        <f>'FIA Only'!X520+Sphere!G612+'FIA on PCAS'!D612</f>
        <v>18190278.84</v>
      </c>
      <c r="Y612" s="19">
        <v>19587543.039999999</v>
      </c>
      <c r="Z612" s="19">
        <v>19079830.699999999</v>
      </c>
      <c r="AA612" s="19">
        <v>19190111.77</v>
      </c>
      <c r="AB612" s="19">
        <v>19197902.800000001</v>
      </c>
      <c r="AC612" s="19">
        <v>18969981.010000002</v>
      </c>
      <c r="AD612" s="19">
        <v>18792982.489999998</v>
      </c>
      <c r="AE612" s="19">
        <v>18763378.030000001</v>
      </c>
      <c r="AF612" s="19">
        <v>19398515.600000001</v>
      </c>
      <c r="AG612" s="19">
        <v>18764700.120000001</v>
      </c>
      <c r="AH612" s="19">
        <v>18800717.390000001</v>
      </c>
      <c r="AI612" s="19">
        <v>19886691.82</v>
      </c>
      <c r="AJ612" s="19">
        <v>21464280.18</v>
      </c>
      <c r="AK612" s="19">
        <v>22908669.18</v>
      </c>
      <c r="AL612" s="19">
        <v>23371249.719999999</v>
      </c>
      <c r="AM612" s="19">
        <v>24548760.68</v>
      </c>
      <c r="AN612" s="19">
        <v>25427361.27</v>
      </c>
      <c r="AO612" s="19">
        <v>26198021.449999999</v>
      </c>
      <c r="AP612" s="19">
        <v>26699387.23</v>
      </c>
      <c r="AQ612" s="19">
        <v>27176943.93</v>
      </c>
      <c r="AR612" s="19">
        <v>28736790.93</v>
      </c>
      <c r="AS612" s="19">
        <v>27816840.09</v>
      </c>
      <c r="AT612" s="19">
        <v>27870657.23</v>
      </c>
      <c r="AU612" s="19">
        <v>28624999.18</v>
      </c>
      <c r="AV612" s="19">
        <v>28973161.75</v>
      </c>
      <c r="AW612" s="19">
        <v>29918021.260000002</v>
      </c>
      <c r="AX612" s="19">
        <v>30340706.32</v>
      </c>
      <c r="AY612" s="19">
        <v>30606080.66</v>
      </c>
      <c r="AZ612" s="19">
        <v>30913044.77</v>
      </c>
      <c r="BA612" s="19">
        <v>31259776.989999998</v>
      </c>
      <c r="BB612" s="19">
        <v>32060444.329999998</v>
      </c>
      <c r="BC612" s="19">
        <v>32616287.41</v>
      </c>
      <c r="BD612" s="19">
        <v>33805820.210000001</v>
      </c>
      <c r="BE612" s="19">
        <v>32432941.870000001</v>
      </c>
      <c r="BF612" s="224">
        <v>31560562.699999999</v>
      </c>
      <c r="BG612" s="224">
        <v>32023116.84</v>
      </c>
      <c r="BH612" s="17"/>
      <c r="BI612" s="17"/>
      <c r="BJ612" s="17"/>
      <c r="BK612" s="17"/>
    </row>
    <row r="613" spans="1:63" s="19" customFormat="1" ht="11.25" hidden="1" outlineLevel="1" x14ac:dyDescent="0.2">
      <c r="A613" s="28" t="s">
        <v>257</v>
      </c>
      <c r="B613" s="32"/>
      <c r="C613" s="19">
        <v>13225652.779999999</v>
      </c>
      <c r="D613" s="19">
        <v>13208916.41</v>
      </c>
      <c r="E613" s="19">
        <v>13064513.18</v>
      </c>
      <c r="F613" s="19">
        <v>12803614.109999999</v>
      </c>
      <c r="G613" s="19">
        <v>12709755.369999999</v>
      </c>
      <c r="H613" s="19">
        <v>12902979.039999999</v>
      </c>
      <c r="I613" s="19">
        <v>12576658.67</v>
      </c>
      <c r="J613" s="19">
        <v>12366202.17</v>
      </c>
      <c r="K613" s="19">
        <v>12270949.27</v>
      </c>
      <c r="L613" s="19">
        <v>12177966.310000001</v>
      </c>
      <c r="M613" s="19">
        <v>12174792.789999999</v>
      </c>
      <c r="N613" s="19">
        <v>12055470.109999999</v>
      </c>
      <c r="O613" s="19">
        <v>12381863.710000001</v>
      </c>
      <c r="P613" s="19">
        <v>12462479.23</v>
      </c>
      <c r="Q613" s="19">
        <v>12366413.74</v>
      </c>
      <c r="R613" s="19">
        <v>12900934.220000001</v>
      </c>
      <c r="S613" s="19">
        <v>13051374.84</v>
      </c>
      <c r="T613" s="19">
        <f>'FIA Only'!T521+Sphere!C613</f>
        <v>13343940.66</v>
      </c>
      <c r="U613" s="19">
        <f>'FIA Only'!U521+Sphere!D613</f>
        <v>12814019.890000001</v>
      </c>
      <c r="V613" s="19">
        <f>'FIA Only'!V521+Sphere!E613</f>
        <v>12793124.48</v>
      </c>
      <c r="W613" s="19">
        <f>'FIA Only'!W521+Sphere!F613+'FIA on PCAS'!C613</f>
        <v>12528732.75</v>
      </c>
      <c r="X613" s="19">
        <f>'FIA Only'!X521+Sphere!G613+'FIA on PCAS'!D613</f>
        <v>12341978.66</v>
      </c>
      <c r="Y613" s="19">
        <v>13480061.27</v>
      </c>
      <c r="Z613" s="19">
        <v>13497949.880000001</v>
      </c>
      <c r="AA613" s="19">
        <v>13885471.779999999</v>
      </c>
      <c r="AB613" s="19">
        <v>14305152.24</v>
      </c>
      <c r="AC613" s="19">
        <v>14443264.050000001</v>
      </c>
      <c r="AD613" s="19">
        <v>14616494.539999999</v>
      </c>
      <c r="AE613" s="19">
        <v>14628564</v>
      </c>
      <c r="AF613" s="19">
        <v>15357710.85</v>
      </c>
      <c r="AG613" s="19">
        <v>15274492.41</v>
      </c>
      <c r="AH613" s="19">
        <v>15354506.039999999</v>
      </c>
      <c r="AI613" s="19">
        <v>15648353.4</v>
      </c>
      <c r="AJ613" s="19">
        <v>16249964.5</v>
      </c>
      <c r="AK613" s="19">
        <v>16929744.300000001</v>
      </c>
      <c r="AL613" s="19">
        <v>17335026.800000001</v>
      </c>
      <c r="AM613" s="19">
        <v>17928528.140000001</v>
      </c>
      <c r="AN613" s="19">
        <v>18661992.530000001</v>
      </c>
      <c r="AO613" s="19">
        <v>19056650.329999998</v>
      </c>
      <c r="AP613" s="19">
        <v>19294056.52</v>
      </c>
      <c r="AQ613" s="19">
        <v>19660080.370000001</v>
      </c>
      <c r="AR613" s="19">
        <v>20435196.879999999</v>
      </c>
      <c r="AS613" s="19">
        <v>20298013.100000001</v>
      </c>
      <c r="AT613" s="19">
        <v>20541784.829999998</v>
      </c>
      <c r="AU613" s="19">
        <v>20939887.309999999</v>
      </c>
      <c r="AV613" s="19">
        <v>21212729.859999999</v>
      </c>
      <c r="AW613" s="19">
        <v>21606846.449999999</v>
      </c>
      <c r="AX613" s="19">
        <v>22066112.120000001</v>
      </c>
      <c r="AY613" s="19">
        <v>22384456.41</v>
      </c>
      <c r="AZ613" s="19">
        <v>22503554.02</v>
      </c>
      <c r="BA613" s="19">
        <v>23301345.420000002</v>
      </c>
      <c r="BB613" s="19">
        <v>23974917.859999999</v>
      </c>
      <c r="BC613" s="19">
        <v>24526499.27</v>
      </c>
      <c r="BD613" s="19">
        <v>25214038.620000001</v>
      </c>
      <c r="BE613" s="19">
        <v>25381111.98</v>
      </c>
      <c r="BF613" s="224">
        <v>25172113.629999999</v>
      </c>
      <c r="BG613" s="224">
        <v>25334899.530000001</v>
      </c>
      <c r="BH613" s="17"/>
      <c r="BI613" s="17"/>
      <c r="BJ613" s="17"/>
      <c r="BK613" s="17"/>
    </row>
    <row r="614" spans="1:63" s="19" customFormat="1" ht="11.25" hidden="1" outlineLevel="1" x14ac:dyDescent="0.2">
      <c r="A614" s="28" t="s">
        <v>258</v>
      </c>
      <c r="B614" s="32"/>
      <c r="C614" s="19">
        <v>19449458.5</v>
      </c>
      <c r="D614" s="19">
        <v>19533402.140000001</v>
      </c>
      <c r="E614" s="19">
        <v>19302099.809999999</v>
      </c>
      <c r="F614" s="19">
        <v>19333993.850000001</v>
      </c>
      <c r="G614" s="19">
        <v>19382935.969999999</v>
      </c>
      <c r="H614" s="19">
        <v>19663972.149999999</v>
      </c>
      <c r="I614" s="19">
        <v>19225212.379999999</v>
      </c>
      <c r="J614" s="19">
        <v>19125603.940000001</v>
      </c>
      <c r="K614" s="19">
        <v>19106963.399999999</v>
      </c>
      <c r="L614" s="19">
        <v>19526028.48</v>
      </c>
      <c r="M614" s="19">
        <v>20046040.969999999</v>
      </c>
      <c r="N614" s="19">
        <v>20339047.609999999</v>
      </c>
      <c r="O614" s="19">
        <v>20620107.949999999</v>
      </c>
      <c r="P614" s="19">
        <v>21109484.390000001</v>
      </c>
      <c r="Q614" s="19">
        <v>21564967.780000001</v>
      </c>
      <c r="R614" s="19">
        <v>22337305.670000002</v>
      </c>
      <c r="S614" s="19">
        <v>23099524.07</v>
      </c>
      <c r="T614" s="19">
        <f>'FIA Only'!T522+Sphere!C614</f>
        <v>24284395.859999999</v>
      </c>
      <c r="U614" s="19">
        <f>'FIA Only'!U522+Sphere!D614</f>
        <v>23769176.030000001</v>
      </c>
      <c r="V614" s="19">
        <f>'FIA Only'!V522+Sphere!E614</f>
        <v>23189169.619999997</v>
      </c>
      <c r="W614" s="19">
        <f>'FIA Only'!W522+Sphere!F614+'FIA on PCAS'!C614</f>
        <v>22652541.120000001</v>
      </c>
      <c r="X614" s="19">
        <f>'FIA Only'!X522+Sphere!G614+'FIA on PCAS'!D614</f>
        <v>22513261.18</v>
      </c>
      <c r="Y614" s="19">
        <v>23996659.379999999</v>
      </c>
      <c r="Z614" s="19">
        <v>23751825.190000001</v>
      </c>
      <c r="AA614" s="19">
        <v>24106571.559999999</v>
      </c>
      <c r="AB614" s="19">
        <v>23933385.75</v>
      </c>
      <c r="AC614" s="19">
        <v>23655374.329999998</v>
      </c>
      <c r="AD614" s="19">
        <v>23434085.91</v>
      </c>
      <c r="AE614" s="19">
        <v>23192041.48</v>
      </c>
      <c r="AF614" s="19">
        <v>23957169.98</v>
      </c>
      <c r="AG614" s="19">
        <v>23245157.02</v>
      </c>
      <c r="AH614" s="19">
        <v>23301202.100000001</v>
      </c>
      <c r="AI614" s="19">
        <v>23571074.25</v>
      </c>
      <c r="AJ614" s="19">
        <v>24185957.920000002</v>
      </c>
      <c r="AK614" s="19">
        <v>25158092.52</v>
      </c>
      <c r="AL614" s="19">
        <v>25546701.280000001</v>
      </c>
      <c r="AM614" s="19">
        <v>26279288.68</v>
      </c>
      <c r="AN614" s="19">
        <v>27173078.030000001</v>
      </c>
      <c r="AO614" s="19">
        <v>27878128.399999999</v>
      </c>
      <c r="AP614" s="19">
        <v>28213823.780000001</v>
      </c>
      <c r="AQ614" s="19">
        <v>28796876.760000002</v>
      </c>
      <c r="AR614" s="19">
        <v>29588274.100000001</v>
      </c>
      <c r="AS614" s="19">
        <v>29770671.07</v>
      </c>
      <c r="AT614" s="19">
        <v>29696160.969999999</v>
      </c>
      <c r="AU614" s="19">
        <v>29933881.030000001</v>
      </c>
      <c r="AV614" s="19">
        <v>30050322.41</v>
      </c>
      <c r="AW614" s="19">
        <v>30528030.129999999</v>
      </c>
      <c r="AX614" s="19">
        <v>30903041.120000001</v>
      </c>
      <c r="AY614" s="19">
        <v>31327331.100000001</v>
      </c>
      <c r="AZ614" s="19">
        <v>31555434.960000001</v>
      </c>
      <c r="BA614" s="19">
        <v>32271187.699999999</v>
      </c>
      <c r="BB614" s="19">
        <v>33119028.140000001</v>
      </c>
      <c r="BC614" s="19">
        <v>33707831.520000003</v>
      </c>
      <c r="BD614" s="19">
        <v>34549105.439999998</v>
      </c>
      <c r="BE614" s="19">
        <v>34465420.469999999</v>
      </c>
      <c r="BF614" s="224">
        <v>34033320.189999998</v>
      </c>
      <c r="BG614" s="224">
        <v>34127147.789999999</v>
      </c>
      <c r="BH614" s="17"/>
      <c r="BI614" s="17"/>
      <c r="BJ614" s="17"/>
      <c r="BK614" s="17"/>
    </row>
    <row r="615" spans="1:63" s="19" customFormat="1" ht="11.25" hidden="1" outlineLevel="1" x14ac:dyDescent="0.2">
      <c r="A615" s="28" t="s">
        <v>259</v>
      </c>
      <c r="B615" s="32"/>
      <c r="C615" s="19">
        <v>12637822.300000001</v>
      </c>
      <c r="D615" s="19">
        <v>12677248.619999999</v>
      </c>
      <c r="E615" s="19">
        <v>12526873.460000001</v>
      </c>
      <c r="F615" s="19">
        <v>12373556.9</v>
      </c>
      <c r="G615" s="19">
        <v>12586229.529999999</v>
      </c>
      <c r="H615" s="19">
        <v>13087641.42</v>
      </c>
      <c r="I615" s="19">
        <v>12882508.060000001</v>
      </c>
      <c r="J615" s="19">
        <v>12414339.68</v>
      </c>
      <c r="K615" s="19">
        <v>12191112.289999999</v>
      </c>
      <c r="L615" s="19">
        <v>11935045.960000001</v>
      </c>
      <c r="M615" s="19">
        <v>11867451.310000001</v>
      </c>
      <c r="N615" s="19">
        <v>11673988.1</v>
      </c>
      <c r="O615" s="19">
        <v>11786644.48</v>
      </c>
      <c r="P615" s="19">
        <v>11807576.369999999</v>
      </c>
      <c r="Q615" s="19">
        <v>11818288.779999999</v>
      </c>
      <c r="R615" s="19">
        <v>11796300.15</v>
      </c>
      <c r="S615" s="19">
        <v>12114944.199999999</v>
      </c>
      <c r="T615" s="19">
        <f>'FIA Only'!T523+Sphere!C615</f>
        <v>12423681.560000001</v>
      </c>
      <c r="U615" s="19">
        <f>'FIA Only'!U523+Sphere!D615</f>
        <v>12106162.08</v>
      </c>
      <c r="V615" s="19">
        <f>'FIA Only'!V523+Sphere!E615</f>
        <v>11756511.939999999</v>
      </c>
      <c r="W615" s="19">
        <f>'FIA Only'!W523+Sphere!F615+'FIA on PCAS'!C615</f>
        <v>11449585.85</v>
      </c>
      <c r="X615" s="19">
        <f>'FIA Only'!X523+Sphere!G615+'FIA on PCAS'!D615</f>
        <v>11195307.540000001</v>
      </c>
      <c r="Y615" s="19">
        <v>12198704.609999999</v>
      </c>
      <c r="Z615" s="19">
        <v>11813159.029999999</v>
      </c>
      <c r="AA615" s="19">
        <v>11677222.640000001</v>
      </c>
      <c r="AB615" s="19">
        <v>11533600.26</v>
      </c>
      <c r="AC615" s="19">
        <v>11391416.699999999</v>
      </c>
      <c r="AD615" s="19">
        <v>11168969.800000001</v>
      </c>
      <c r="AE615" s="19">
        <v>11014580.130000001</v>
      </c>
      <c r="AF615" s="19">
        <v>11193674.470000001</v>
      </c>
      <c r="AG615" s="19">
        <v>10987550.33</v>
      </c>
      <c r="AH615" s="19">
        <v>10860974.25</v>
      </c>
      <c r="AI615" s="19">
        <v>10902418.02</v>
      </c>
      <c r="AJ615" s="19">
        <v>10982828.23</v>
      </c>
      <c r="AK615" s="19">
        <v>11268930.15</v>
      </c>
      <c r="AL615" s="19">
        <v>11361356.02</v>
      </c>
      <c r="AM615" s="19">
        <v>11529878</v>
      </c>
      <c r="AN615" s="19">
        <v>11731396.58</v>
      </c>
      <c r="AO615" s="19">
        <v>12064087.810000001</v>
      </c>
      <c r="AP615" s="19">
        <v>12027761.85</v>
      </c>
      <c r="AQ615" s="19">
        <v>12213525.130000001</v>
      </c>
      <c r="AR615" s="19">
        <v>12537041.59</v>
      </c>
      <c r="AS615" s="19">
        <v>12368783.74</v>
      </c>
      <c r="AT615" s="19">
        <v>12355529.23</v>
      </c>
      <c r="AU615" s="19">
        <v>12468596.609999999</v>
      </c>
      <c r="AV615" s="19">
        <v>12517544.08</v>
      </c>
      <c r="AW615" s="19">
        <v>12720202.050000001</v>
      </c>
      <c r="AX615" s="19">
        <v>12641853.640000001</v>
      </c>
      <c r="AY615" s="19">
        <v>12773643.23</v>
      </c>
      <c r="AZ615" s="19">
        <v>12871604.699999999</v>
      </c>
      <c r="BA615" s="19">
        <v>13042322.57</v>
      </c>
      <c r="BB615" s="19">
        <v>13172462.699999999</v>
      </c>
      <c r="BC615" s="19">
        <v>13232288.98</v>
      </c>
      <c r="BD615" s="19">
        <v>13428302.99</v>
      </c>
      <c r="BE615" s="19">
        <v>13148837.1</v>
      </c>
      <c r="BF615" s="224">
        <v>12835469.91</v>
      </c>
      <c r="BG615" s="224">
        <v>12736714.310000001</v>
      </c>
      <c r="BH615" s="17"/>
      <c r="BI615" s="17"/>
      <c r="BJ615" s="17"/>
      <c r="BK615" s="17"/>
    </row>
    <row r="616" spans="1:63" s="19" customFormat="1" ht="11.25" hidden="1" outlineLevel="1" x14ac:dyDescent="0.2">
      <c r="A616" s="28" t="s">
        <v>260</v>
      </c>
      <c r="B616" s="32"/>
      <c r="C616" s="19">
        <v>12232850.359999999</v>
      </c>
      <c r="D616" s="19">
        <v>12130979.9</v>
      </c>
      <c r="E616" s="19">
        <v>12096319.93</v>
      </c>
      <c r="F616" s="19">
        <v>12127876.41</v>
      </c>
      <c r="G616" s="19">
        <v>12086024.25</v>
      </c>
      <c r="H616" s="19">
        <v>12355708.789999999</v>
      </c>
      <c r="I616" s="19">
        <v>12063960.1</v>
      </c>
      <c r="J616" s="19">
        <v>11554285.869999999</v>
      </c>
      <c r="K616" s="19">
        <v>11562887.33</v>
      </c>
      <c r="L616" s="19">
        <v>11541703.49</v>
      </c>
      <c r="M616" s="19">
        <v>11464259.1</v>
      </c>
      <c r="N616" s="19">
        <v>11460455.23</v>
      </c>
      <c r="O616" s="19">
        <v>11902931.65</v>
      </c>
      <c r="P616" s="19">
        <v>12037418.720000001</v>
      </c>
      <c r="Q616" s="19">
        <v>12049846.93</v>
      </c>
      <c r="R616" s="19">
        <v>12329176.039999999</v>
      </c>
      <c r="S616" s="19">
        <v>12589992.960000001</v>
      </c>
      <c r="T616" s="19">
        <f>'FIA Only'!T524+Sphere!C616</f>
        <v>12981781.48</v>
      </c>
      <c r="U616" s="19">
        <f>'FIA Only'!U524+Sphere!D616</f>
        <v>12395127.82</v>
      </c>
      <c r="V616" s="19">
        <f>'FIA Only'!V524+Sphere!E616</f>
        <v>12250961.529999999</v>
      </c>
      <c r="W616" s="19">
        <f>'FIA Only'!W524+Sphere!F616+'FIA on PCAS'!C616</f>
        <v>12043274.800000001</v>
      </c>
      <c r="X616" s="19">
        <f>'FIA Only'!X524+Sphere!G616+'FIA on PCAS'!D616</f>
        <v>11906842.02</v>
      </c>
      <c r="Y616" s="19">
        <v>12522616.82</v>
      </c>
      <c r="Z616" s="19">
        <v>12098455.48</v>
      </c>
      <c r="AA616" s="19">
        <v>12029217.17</v>
      </c>
      <c r="AB616" s="19">
        <v>11721891.970000001</v>
      </c>
      <c r="AC616" s="19">
        <v>11471757.84</v>
      </c>
      <c r="AD616" s="19">
        <v>11339809.359999999</v>
      </c>
      <c r="AE616" s="19">
        <v>11148912.380000001</v>
      </c>
      <c r="AF616" s="19">
        <v>11561288.25</v>
      </c>
      <c r="AG616" s="19">
        <v>11087682.029999999</v>
      </c>
      <c r="AH616" s="19">
        <v>11005983.76</v>
      </c>
      <c r="AI616" s="19">
        <v>10879243.050000001</v>
      </c>
      <c r="AJ616" s="19">
        <v>11085117.74</v>
      </c>
      <c r="AK616" s="19">
        <v>11229505.18</v>
      </c>
      <c r="AL616" s="19">
        <v>11333019.07</v>
      </c>
      <c r="AM616" s="19">
        <v>11258841.949999999</v>
      </c>
      <c r="AN616" s="19">
        <v>11441149.689999999</v>
      </c>
      <c r="AO616" s="19">
        <v>11313867.029999999</v>
      </c>
      <c r="AP616" s="19">
        <v>11224094.699999999</v>
      </c>
      <c r="AQ616" s="19">
        <v>11218470.630000001</v>
      </c>
      <c r="AR616" s="19">
        <v>11536289.279999999</v>
      </c>
      <c r="AS616" s="19">
        <v>11311776.58</v>
      </c>
      <c r="AT616" s="19">
        <v>11074121.9</v>
      </c>
      <c r="AU616" s="19">
        <v>11189923.07</v>
      </c>
      <c r="AV616" s="19">
        <v>11211740.300000001</v>
      </c>
      <c r="AW616" s="19">
        <v>11303395.960000001</v>
      </c>
      <c r="AX616" s="19">
        <v>11241997.24</v>
      </c>
      <c r="AY616" s="19">
        <v>11077557.73</v>
      </c>
      <c r="AZ616" s="19">
        <v>11275283.82</v>
      </c>
      <c r="BA616" s="19">
        <v>11224012.35</v>
      </c>
      <c r="BB616" s="19">
        <v>11336531.380000001</v>
      </c>
      <c r="BC616" s="19">
        <v>11106848.039999999</v>
      </c>
      <c r="BD616" s="19">
        <v>11225690.59</v>
      </c>
      <c r="BE616" s="19">
        <v>11088822.880000001</v>
      </c>
      <c r="BF616" s="224">
        <v>10759475.33</v>
      </c>
      <c r="BG616" s="224">
        <v>10674872.82</v>
      </c>
      <c r="BH616" s="17"/>
      <c r="BI616" s="17"/>
      <c r="BJ616" s="17"/>
      <c r="BK616" s="17"/>
    </row>
    <row r="617" spans="1:63" s="19" customFormat="1" ht="11.25" hidden="1" outlineLevel="1" x14ac:dyDescent="0.2">
      <c r="A617" s="16" t="s">
        <v>831</v>
      </c>
      <c r="B617" s="32"/>
      <c r="AR617" s="19">
        <v>0</v>
      </c>
      <c r="AS617" s="19">
        <v>0</v>
      </c>
      <c r="AT617" s="19">
        <v>0</v>
      </c>
      <c r="AU617" s="19">
        <v>9731561.5800000001</v>
      </c>
      <c r="AV617" s="19">
        <v>9712777.9600000009</v>
      </c>
      <c r="AW617" s="19">
        <v>9783881.7699999996</v>
      </c>
      <c r="AX617" s="19">
        <v>9890788.6500000004</v>
      </c>
      <c r="AY617" s="19">
        <v>9792432.1300000008</v>
      </c>
      <c r="AZ617" s="19">
        <v>9847160.6799999997</v>
      </c>
      <c r="BA617" s="19">
        <v>9765445.6799999997</v>
      </c>
      <c r="BB617" s="19">
        <v>9691745.6300000008</v>
      </c>
      <c r="BC617" s="19">
        <v>9571153.2300000004</v>
      </c>
      <c r="BD617" s="19">
        <v>9640660.9600000009</v>
      </c>
      <c r="BE617" s="19">
        <v>9541309.5099999998</v>
      </c>
      <c r="BF617" s="224">
        <v>9267637.7200000007</v>
      </c>
      <c r="BG617" s="224">
        <v>9106203.9800000004</v>
      </c>
      <c r="BH617" s="17"/>
      <c r="BI617" s="17"/>
      <c r="BJ617" s="17"/>
      <c r="BK617" s="17"/>
    </row>
    <row r="618" spans="1:63" s="19" customFormat="1" ht="11.25" hidden="1" outlineLevel="1" x14ac:dyDescent="0.2">
      <c r="A618" s="16" t="s">
        <v>832</v>
      </c>
      <c r="B618" s="32"/>
      <c r="AR618" s="19">
        <v>0</v>
      </c>
      <c r="AS618" s="19">
        <v>0</v>
      </c>
      <c r="AT618" s="19">
        <v>0</v>
      </c>
      <c r="AU618" s="19">
        <v>4543983.92</v>
      </c>
      <c r="AV618" s="19">
        <v>4417397.3</v>
      </c>
      <c r="AW618" s="19">
        <v>4237374.4400000004</v>
      </c>
      <c r="AX618" s="19">
        <v>4334154.2300000004</v>
      </c>
      <c r="AY618" s="19">
        <v>4282149.4800000004</v>
      </c>
      <c r="AZ618" s="19">
        <v>4268102.5999999996</v>
      </c>
      <c r="BA618" s="19">
        <v>4208378.38</v>
      </c>
      <c r="BB618" s="19">
        <v>4200674.92</v>
      </c>
      <c r="BC618" s="19">
        <v>4187707.38</v>
      </c>
      <c r="BD618" s="19">
        <v>4282070.68</v>
      </c>
      <c r="BE618" s="19">
        <v>4164743.2</v>
      </c>
      <c r="BF618" s="224">
        <v>4071452.63</v>
      </c>
      <c r="BG618" s="224">
        <v>3918207.54</v>
      </c>
      <c r="BH618" s="17"/>
      <c r="BI618" s="17"/>
      <c r="BJ618" s="17"/>
      <c r="BK618" s="17"/>
    </row>
    <row r="619" spans="1:63" s="19" customFormat="1" ht="11.25" hidden="1" outlineLevel="1" x14ac:dyDescent="0.2">
      <c r="A619" s="16" t="s">
        <v>833</v>
      </c>
      <c r="B619" s="32"/>
      <c r="AR619" s="19">
        <v>0</v>
      </c>
      <c r="AS619" s="19">
        <v>0</v>
      </c>
      <c r="AT619" s="19">
        <v>0</v>
      </c>
      <c r="AU619" s="19">
        <v>2040778.25</v>
      </c>
      <c r="AV619" s="19">
        <v>2096005.4</v>
      </c>
      <c r="AW619" s="19">
        <v>2051271.18</v>
      </c>
      <c r="AX619" s="19">
        <v>2040030.13</v>
      </c>
      <c r="AY619" s="19">
        <v>2001460.29</v>
      </c>
      <c r="AZ619" s="19">
        <v>2010264.37</v>
      </c>
      <c r="BA619" s="19">
        <v>1991816.54</v>
      </c>
      <c r="BB619" s="19">
        <v>2002587.38</v>
      </c>
      <c r="BC619" s="19">
        <v>2095818.27</v>
      </c>
      <c r="BD619" s="19">
        <v>2104189.7400000002</v>
      </c>
      <c r="BE619" s="19">
        <v>2121443.9700000002</v>
      </c>
      <c r="BF619" s="224">
        <v>2074462.23</v>
      </c>
      <c r="BG619" s="224">
        <v>2015994.35</v>
      </c>
      <c r="BH619" s="17"/>
      <c r="BI619" s="17"/>
      <c r="BJ619" s="17"/>
      <c r="BK619" s="17"/>
    </row>
    <row r="620" spans="1:63" s="19" customFormat="1" ht="11.25" hidden="1" outlineLevel="1" x14ac:dyDescent="0.2">
      <c r="A620" s="16" t="s">
        <v>834</v>
      </c>
      <c r="B620" s="32"/>
      <c r="AR620" s="19">
        <v>0</v>
      </c>
      <c r="AS620" s="19">
        <v>0</v>
      </c>
      <c r="AT620" s="19">
        <v>0</v>
      </c>
      <c r="AU620" s="19">
        <v>979237.55</v>
      </c>
      <c r="AV620" s="19">
        <v>950142.09</v>
      </c>
      <c r="AW620" s="19">
        <v>981385.24</v>
      </c>
      <c r="AX620" s="19">
        <v>990297.88</v>
      </c>
      <c r="AY620" s="19">
        <v>983497.22</v>
      </c>
      <c r="AZ620" s="19">
        <v>973800.1</v>
      </c>
      <c r="BA620" s="19">
        <v>963570.99</v>
      </c>
      <c r="BB620" s="19">
        <v>955436.58</v>
      </c>
      <c r="BC620" s="19">
        <v>868819</v>
      </c>
      <c r="BD620" s="19">
        <v>830485.85</v>
      </c>
      <c r="BE620" s="19">
        <v>743020.05</v>
      </c>
      <c r="BF620" s="224">
        <v>749223.27</v>
      </c>
      <c r="BG620" s="224">
        <v>694348.15</v>
      </c>
      <c r="BH620" s="17"/>
      <c r="BI620" s="17"/>
      <c r="BJ620" s="17"/>
      <c r="BK620" s="17"/>
    </row>
    <row r="621" spans="1:63" s="19" customFormat="1" ht="11.25" hidden="1" outlineLevel="1" x14ac:dyDescent="0.2">
      <c r="A621" s="16" t="s">
        <v>835</v>
      </c>
      <c r="B621" s="32"/>
      <c r="AR621" s="19">
        <v>0</v>
      </c>
      <c r="AS621" s="19">
        <v>0</v>
      </c>
      <c r="AT621" s="19">
        <v>0</v>
      </c>
      <c r="AU621" s="19">
        <v>717235.11</v>
      </c>
      <c r="AV621" s="19">
        <v>771073.75</v>
      </c>
      <c r="AW621" s="19">
        <v>792272.9</v>
      </c>
      <c r="AX621" s="19">
        <v>765922.86</v>
      </c>
      <c r="AY621" s="19">
        <v>816975.03</v>
      </c>
      <c r="AZ621" s="19">
        <v>803905.49</v>
      </c>
      <c r="BA621" s="19">
        <v>814415.35</v>
      </c>
      <c r="BB621" s="19">
        <v>763388.12</v>
      </c>
      <c r="BC621" s="19">
        <v>709996.66</v>
      </c>
      <c r="BD621" s="19">
        <v>829969.39</v>
      </c>
      <c r="BE621" s="19">
        <v>769988.99</v>
      </c>
      <c r="BF621" s="224">
        <v>746583.48</v>
      </c>
      <c r="BG621" s="224">
        <v>763479.66</v>
      </c>
      <c r="BH621" s="17"/>
      <c r="BI621" s="17"/>
      <c r="BJ621" s="17"/>
      <c r="BK621" s="17"/>
    </row>
    <row r="622" spans="1:63" s="19" customFormat="1" ht="11.25" hidden="1" outlineLevel="1" x14ac:dyDescent="0.2">
      <c r="A622" s="16" t="s">
        <v>836</v>
      </c>
      <c r="B622" s="32"/>
      <c r="AR622" s="19">
        <v>0</v>
      </c>
      <c r="AS622" s="19">
        <v>0</v>
      </c>
      <c r="AT622" s="19">
        <v>0</v>
      </c>
      <c r="AU622" s="19">
        <v>448528.59</v>
      </c>
      <c r="AV622" s="19">
        <v>468128.55</v>
      </c>
      <c r="AW622" s="19">
        <v>510331.87</v>
      </c>
      <c r="AX622" s="19">
        <v>544929.79</v>
      </c>
      <c r="AY622" s="19">
        <v>377087.62</v>
      </c>
      <c r="AZ622" s="19">
        <v>374946.26</v>
      </c>
      <c r="BA622" s="19">
        <v>355947.63</v>
      </c>
      <c r="BB622" s="19">
        <v>335198.06</v>
      </c>
      <c r="BC622" s="19">
        <v>326127.77</v>
      </c>
      <c r="BD622" s="19">
        <v>320670.46000000002</v>
      </c>
      <c r="BE622" s="19">
        <v>316713.78000000003</v>
      </c>
      <c r="BF622" s="224">
        <v>280087.24</v>
      </c>
      <c r="BG622" s="224">
        <v>316774.81</v>
      </c>
      <c r="BH622" s="17"/>
      <c r="BI622" s="17"/>
      <c r="BJ622" s="17"/>
      <c r="BK622" s="17"/>
    </row>
    <row r="623" spans="1:63" hidden="1" outlineLevel="1" x14ac:dyDescent="0.25">
      <c r="A623" s="49" t="s">
        <v>838</v>
      </c>
      <c r="B623" s="50"/>
      <c r="AA623" s="56"/>
      <c r="AB623" s="56"/>
      <c r="BH623" s="17"/>
      <c r="BI623" s="17"/>
      <c r="BJ623" s="17"/>
      <c r="BK623" s="17"/>
    </row>
    <row r="624" spans="1:63" hidden="1" outlineLevel="1" x14ac:dyDescent="0.25">
      <c r="A624" s="28" t="s">
        <v>863</v>
      </c>
      <c r="B624" s="50"/>
      <c r="AA624" s="56"/>
      <c r="AB624" s="56"/>
      <c r="BH624" s="17"/>
      <c r="BI624" s="17"/>
      <c r="BJ624" s="17"/>
      <c r="BK624" s="17"/>
    </row>
    <row r="625" spans="1:63" s="19" customFormat="1" ht="11.25" hidden="1" outlineLevel="1" x14ac:dyDescent="0.2">
      <c r="A625" s="28" t="s">
        <v>240</v>
      </c>
      <c r="B625" s="32"/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0</v>
      </c>
      <c r="BF625" s="224">
        <v>0</v>
      </c>
      <c r="BG625" s="224">
        <v>0</v>
      </c>
      <c r="BH625" s="17"/>
      <c r="BI625" s="17"/>
      <c r="BJ625" s="17"/>
      <c r="BK625" s="17"/>
    </row>
    <row r="626" spans="1:63" s="19" customFormat="1" ht="11.25" hidden="1" outlineLevel="1" x14ac:dyDescent="0.2">
      <c r="A626" s="28" t="s">
        <v>241</v>
      </c>
      <c r="B626" s="32"/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0</v>
      </c>
      <c r="BF626" s="224">
        <v>0</v>
      </c>
      <c r="BG626" s="224">
        <v>0</v>
      </c>
      <c r="BH626" s="17"/>
      <c r="BI626" s="17"/>
      <c r="BJ626" s="17"/>
      <c r="BK626" s="17"/>
    </row>
    <row r="627" spans="1:63" s="19" customFormat="1" ht="11.25" hidden="1" outlineLevel="1" x14ac:dyDescent="0.2">
      <c r="A627" s="28" t="s">
        <v>242</v>
      </c>
      <c r="B627" s="32"/>
      <c r="AR627" s="19">
        <v>897082.82</v>
      </c>
      <c r="AS627" s="19">
        <v>849679.43</v>
      </c>
      <c r="AT627" s="19">
        <v>859997.54</v>
      </c>
      <c r="AU627" s="19">
        <v>859503.64</v>
      </c>
      <c r="AV627" s="19">
        <v>852083.67</v>
      </c>
      <c r="AW627" s="19">
        <v>879457.44</v>
      </c>
      <c r="AX627" s="19">
        <v>884754.04</v>
      </c>
      <c r="AY627" s="19">
        <v>907717.07</v>
      </c>
      <c r="AZ627" s="19">
        <v>911644.64</v>
      </c>
      <c r="BA627" s="19">
        <v>915927.53</v>
      </c>
      <c r="BB627" s="19">
        <v>908295.82</v>
      </c>
      <c r="BC627" s="19">
        <v>892909.27</v>
      </c>
      <c r="BD627" s="19">
        <v>952986.14</v>
      </c>
      <c r="BE627" s="19">
        <v>977422.98</v>
      </c>
      <c r="BF627" s="224">
        <v>984400.94</v>
      </c>
      <c r="BG627" s="224">
        <v>1038424.13</v>
      </c>
      <c r="BH627" s="17"/>
      <c r="BI627" s="17"/>
      <c r="BJ627" s="17"/>
      <c r="BK627" s="17"/>
    </row>
    <row r="628" spans="1:63" s="19" customFormat="1" ht="11.25" hidden="1" outlineLevel="1" x14ac:dyDescent="0.2">
      <c r="A628" s="28" t="s">
        <v>243</v>
      </c>
      <c r="B628" s="32"/>
      <c r="AR628" s="19">
        <v>3022533.53</v>
      </c>
      <c r="AS628" s="19">
        <v>2920231.44</v>
      </c>
      <c r="AT628" s="19">
        <v>2865362.98</v>
      </c>
      <c r="AU628" s="19">
        <v>2831252.86</v>
      </c>
      <c r="AV628" s="19">
        <v>2807821.4</v>
      </c>
      <c r="AW628" s="19">
        <v>2850707.85</v>
      </c>
      <c r="AX628" s="19">
        <v>2906372.56</v>
      </c>
      <c r="AY628" s="19">
        <v>2907079.25</v>
      </c>
      <c r="AZ628" s="19">
        <v>2894402.8</v>
      </c>
      <c r="BA628" s="19">
        <v>2901425.78</v>
      </c>
      <c r="BB628" s="19">
        <v>2872035.1</v>
      </c>
      <c r="BC628" s="19">
        <v>2840804.07</v>
      </c>
      <c r="BD628" s="19">
        <v>2912622.89</v>
      </c>
      <c r="BE628" s="19">
        <v>2833325.18</v>
      </c>
      <c r="BF628" s="224">
        <v>2715884.43</v>
      </c>
      <c r="BG628" s="224">
        <v>2730437.73</v>
      </c>
      <c r="BH628" s="17"/>
      <c r="BI628" s="17"/>
      <c r="BJ628" s="17"/>
      <c r="BK628" s="17"/>
    </row>
    <row r="629" spans="1:63" s="19" customFormat="1" ht="11.25" hidden="1" outlineLevel="1" x14ac:dyDescent="0.2">
      <c r="A629" s="28" t="s">
        <v>244</v>
      </c>
      <c r="B629" s="32"/>
      <c r="AR629" s="19">
        <v>3306205.4</v>
      </c>
      <c r="AS629" s="19">
        <v>3200503.93</v>
      </c>
      <c r="AT629" s="19">
        <v>3205897.18</v>
      </c>
      <c r="AU629" s="19">
        <v>3144140.79</v>
      </c>
      <c r="AV629" s="19">
        <v>3125706.85</v>
      </c>
      <c r="AW629" s="19">
        <v>3165336.49</v>
      </c>
      <c r="AX629" s="19">
        <v>3190283.03</v>
      </c>
      <c r="AY629" s="19">
        <v>3210125.35</v>
      </c>
      <c r="AZ629" s="19">
        <v>3219796.85</v>
      </c>
      <c r="BA629" s="19">
        <v>3238629.02</v>
      </c>
      <c r="BB629" s="19">
        <v>3248299.53</v>
      </c>
      <c r="BC629" s="19">
        <v>3217674.88</v>
      </c>
      <c r="BD629" s="19">
        <v>3374108.22</v>
      </c>
      <c r="BE629" s="19">
        <v>3275091.43</v>
      </c>
      <c r="BF629" s="224">
        <v>3193319.06</v>
      </c>
      <c r="BG629" s="224">
        <v>3167629.21</v>
      </c>
      <c r="BH629" s="17"/>
      <c r="BI629" s="17"/>
      <c r="BJ629" s="17"/>
      <c r="BK629" s="17"/>
    </row>
    <row r="630" spans="1:63" s="19" customFormat="1" ht="11.25" hidden="1" outlineLevel="1" x14ac:dyDescent="0.2">
      <c r="A630" s="28" t="s">
        <v>245</v>
      </c>
      <c r="B630" s="32"/>
      <c r="AR630" s="19">
        <v>3409453.38</v>
      </c>
      <c r="AS630" s="19">
        <v>3285101.27</v>
      </c>
      <c r="AT630" s="19">
        <v>3345575.08</v>
      </c>
      <c r="AU630" s="19">
        <v>3308127.09</v>
      </c>
      <c r="AV630" s="19">
        <v>3356952.45</v>
      </c>
      <c r="AW630" s="19">
        <v>3434885.8</v>
      </c>
      <c r="AX630" s="19">
        <v>3509247.47</v>
      </c>
      <c r="AY630" s="19">
        <v>3568736.04</v>
      </c>
      <c r="AZ630" s="19">
        <v>3614948.45</v>
      </c>
      <c r="BA630" s="19">
        <v>3642040.01</v>
      </c>
      <c r="BB630" s="19">
        <v>3635987.41</v>
      </c>
      <c r="BC630" s="19">
        <v>3651435.3</v>
      </c>
      <c r="BD630" s="19">
        <v>3838133.09</v>
      </c>
      <c r="BE630" s="19">
        <v>3778035.12</v>
      </c>
      <c r="BF630" s="224">
        <v>3662338.12</v>
      </c>
      <c r="BG630" s="224">
        <v>3660265.17</v>
      </c>
      <c r="BH630" s="17"/>
      <c r="BI630" s="17"/>
      <c r="BJ630" s="17"/>
      <c r="BK630" s="17"/>
    </row>
    <row r="631" spans="1:63" s="19" customFormat="1" ht="11.25" hidden="1" outlineLevel="1" x14ac:dyDescent="0.2">
      <c r="A631" s="28" t="s">
        <v>246</v>
      </c>
      <c r="B631" s="32"/>
      <c r="AR631" s="19">
        <v>5596918.0099999998</v>
      </c>
      <c r="AS631" s="19">
        <v>5322984.97</v>
      </c>
      <c r="AT631" s="19">
        <v>5399364.0300000003</v>
      </c>
      <c r="AU631" s="19">
        <v>5441487.0599999996</v>
      </c>
      <c r="AV631" s="19">
        <v>5450215.2699999996</v>
      </c>
      <c r="AW631" s="19">
        <v>5509634.6100000003</v>
      </c>
      <c r="AX631" s="19">
        <v>5506547.0300000003</v>
      </c>
      <c r="AY631" s="19">
        <v>5603761.1900000004</v>
      </c>
      <c r="AZ631" s="19">
        <v>5642978.9800000004</v>
      </c>
      <c r="BA631" s="19">
        <v>5617691.5800000001</v>
      </c>
      <c r="BB631" s="19">
        <v>5634346</v>
      </c>
      <c r="BC631" s="19">
        <v>5607475.1600000001</v>
      </c>
      <c r="BD631" s="19">
        <v>5782617.5800000001</v>
      </c>
      <c r="BE631" s="19">
        <v>5618489.0800000001</v>
      </c>
      <c r="BF631" s="224">
        <v>5530946.79</v>
      </c>
      <c r="BG631" s="224">
        <v>5622590.0599999996</v>
      </c>
      <c r="BH631" s="17"/>
      <c r="BI631" s="17"/>
      <c r="BJ631" s="17"/>
      <c r="BK631" s="17"/>
    </row>
    <row r="632" spans="1:63" s="19" customFormat="1" ht="11.25" hidden="1" outlineLevel="1" x14ac:dyDescent="0.2">
      <c r="A632" s="28" t="s">
        <v>247</v>
      </c>
      <c r="B632" s="32"/>
      <c r="AR632" s="19">
        <v>3593978.83</v>
      </c>
      <c r="AS632" s="19">
        <v>3532249.58</v>
      </c>
      <c r="AT632" s="19">
        <v>3566061.64</v>
      </c>
      <c r="AU632" s="19">
        <v>3612666.74</v>
      </c>
      <c r="AV632" s="19">
        <v>3602456.82</v>
      </c>
      <c r="AW632" s="19">
        <v>3691521.92</v>
      </c>
      <c r="AX632" s="19">
        <v>3724789.57</v>
      </c>
      <c r="AY632" s="19">
        <v>3819889.16</v>
      </c>
      <c r="AZ632" s="19">
        <v>3838509.5</v>
      </c>
      <c r="BA632" s="19">
        <v>3900160.76</v>
      </c>
      <c r="BB632" s="19">
        <v>3915511.1</v>
      </c>
      <c r="BC632" s="19">
        <v>3934019.81</v>
      </c>
      <c r="BD632" s="19">
        <v>4141880.13</v>
      </c>
      <c r="BE632" s="19">
        <v>4107171.72</v>
      </c>
      <c r="BF632" s="224">
        <v>4142791.88</v>
      </c>
      <c r="BG632" s="224">
        <v>4257264.53</v>
      </c>
      <c r="BH632" s="17"/>
      <c r="BI632" s="17"/>
      <c r="BJ632" s="17"/>
      <c r="BK632" s="17"/>
    </row>
    <row r="633" spans="1:63" s="19" customFormat="1" ht="11.25" hidden="1" outlineLevel="1" x14ac:dyDescent="0.2">
      <c r="A633" s="28" t="s">
        <v>248</v>
      </c>
      <c r="B633" s="32"/>
      <c r="AR633" s="19">
        <v>2646075.66</v>
      </c>
      <c r="AS633" s="19">
        <v>2609019.6800000002</v>
      </c>
      <c r="AT633" s="19">
        <v>2682471.5099999998</v>
      </c>
      <c r="AU633" s="19">
        <v>2670952.71</v>
      </c>
      <c r="AV633" s="19">
        <v>2713917.91</v>
      </c>
      <c r="AW633" s="19">
        <v>2779657.75</v>
      </c>
      <c r="AX633" s="19">
        <v>2815191.95</v>
      </c>
      <c r="AY633" s="19">
        <v>2822981.85</v>
      </c>
      <c r="AZ633" s="19">
        <v>2863630.38</v>
      </c>
      <c r="BA633" s="19">
        <v>2896768.03</v>
      </c>
      <c r="BB633" s="19">
        <v>2897925.73</v>
      </c>
      <c r="BC633" s="19">
        <v>2930975.95</v>
      </c>
      <c r="BD633" s="19">
        <v>3080537.63</v>
      </c>
      <c r="BE633" s="19">
        <v>3058147.75</v>
      </c>
      <c r="BF633" s="224">
        <v>3037452.16</v>
      </c>
      <c r="BG633" s="224">
        <v>3093431.65</v>
      </c>
      <c r="BH633" s="17"/>
      <c r="BI633" s="17"/>
      <c r="BJ633" s="17"/>
      <c r="BK633" s="17"/>
    </row>
    <row r="634" spans="1:63" s="19" customFormat="1" ht="11.25" hidden="1" outlineLevel="1" x14ac:dyDescent="0.2">
      <c r="A634" s="28" t="s">
        <v>249</v>
      </c>
      <c r="B634" s="32"/>
      <c r="AR634" s="19">
        <v>4256607.9400000004</v>
      </c>
      <c r="AS634" s="19">
        <v>4109642.56</v>
      </c>
      <c r="AT634" s="19">
        <v>4223106.6100000003</v>
      </c>
      <c r="AU634" s="19">
        <v>4308878.0199999996</v>
      </c>
      <c r="AV634" s="19">
        <v>4363038.92</v>
      </c>
      <c r="AW634" s="19">
        <v>4563885.29</v>
      </c>
      <c r="AX634" s="19">
        <v>4606329.5</v>
      </c>
      <c r="AY634" s="19">
        <v>4739093.3899999997</v>
      </c>
      <c r="AZ634" s="19">
        <v>4797922.49</v>
      </c>
      <c r="BA634" s="19">
        <v>4854178.6900000004</v>
      </c>
      <c r="BB634" s="19">
        <v>4965773.67</v>
      </c>
      <c r="BC634" s="19">
        <v>5097198.1100000003</v>
      </c>
      <c r="BD634" s="19">
        <v>5271417.95</v>
      </c>
      <c r="BE634" s="19">
        <v>5248365.6900000004</v>
      </c>
      <c r="BF634" s="224">
        <v>5233691.1900000004</v>
      </c>
      <c r="BG634" s="224">
        <v>5346066.4800000004</v>
      </c>
      <c r="BH634" s="17"/>
      <c r="BI634" s="17"/>
      <c r="BJ634" s="17"/>
      <c r="BK634" s="17"/>
    </row>
    <row r="635" spans="1:63" s="19" customFormat="1" ht="11.25" hidden="1" outlineLevel="1" x14ac:dyDescent="0.2">
      <c r="A635" s="28" t="s">
        <v>250</v>
      </c>
      <c r="B635" s="32"/>
      <c r="AR635" s="19">
        <v>5065512.29</v>
      </c>
      <c r="AS635" s="19">
        <v>5027938.28</v>
      </c>
      <c r="AT635" s="19">
        <v>5176681.3600000003</v>
      </c>
      <c r="AU635" s="19">
        <v>5284619.6100000003</v>
      </c>
      <c r="AV635" s="19">
        <v>5267789.79</v>
      </c>
      <c r="AW635" s="19">
        <v>5357039.43</v>
      </c>
      <c r="AX635" s="19">
        <v>5416956.4800000004</v>
      </c>
      <c r="AY635" s="19">
        <v>5477755.8099999996</v>
      </c>
      <c r="AZ635" s="19">
        <v>5528326.1399999997</v>
      </c>
      <c r="BA635" s="19">
        <v>5582340.6500000004</v>
      </c>
      <c r="BB635" s="19">
        <v>5730780.9500000002</v>
      </c>
      <c r="BC635" s="19">
        <v>5773260.3099999996</v>
      </c>
      <c r="BD635" s="19">
        <v>6033114.2699999996</v>
      </c>
      <c r="BE635" s="19">
        <v>6030898.2800000003</v>
      </c>
      <c r="BF635" s="224">
        <v>6238596.1299999999</v>
      </c>
      <c r="BG635" s="224">
        <v>6499234.4699999997</v>
      </c>
      <c r="BH635" s="17"/>
      <c r="BI635" s="17"/>
      <c r="BJ635" s="17"/>
      <c r="BK635" s="17"/>
    </row>
    <row r="636" spans="1:63" s="19" customFormat="1" ht="11.25" hidden="1" outlineLevel="1" x14ac:dyDescent="0.2">
      <c r="A636" s="28" t="s">
        <v>251</v>
      </c>
      <c r="B636" s="32"/>
      <c r="AR636" s="19">
        <v>24088900.969999999</v>
      </c>
      <c r="AS636" s="19">
        <v>23463202.84</v>
      </c>
      <c r="AT636" s="19">
        <v>23816680.059999999</v>
      </c>
      <c r="AU636" s="19">
        <v>23877029.629999999</v>
      </c>
      <c r="AV636" s="19">
        <v>23834545.370000001</v>
      </c>
      <c r="AW636" s="19">
        <v>24038557.109999999</v>
      </c>
      <c r="AX636" s="19">
        <v>24165155.23</v>
      </c>
      <c r="AY636" s="19">
        <v>24147013.079999998</v>
      </c>
      <c r="AZ636" s="19">
        <v>24260953.82</v>
      </c>
      <c r="BA636" s="19">
        <v>24404029.41</v>
      </c>
      <c r="BB636" s="19">
        <v>24598456.210000001</v>
      </c>
      <c r="BC636" s="19">
        <v>24643151.93</v>
      </c>
      <c r="BD636" s="19">
        <v>25074824.93</v>
      </c>
      <c r="BE636" s="19">
        <v>24463448.309999999</v>
      </c>
      <c r="BF636" s="224">
        <v>23929011.859999999</v>
      </c>
      <c r="BG636" s="224">
        <v>23678605.359999999</v>
      </c>
      <c r="BH636" s="17"/>
      <c r="BI636" s="17"/>
      <c r="BJ636" s="17"/>
      <c r="BK636" s="17"/>
    </row>
    <row r="637" spans="1:63" s="19" customFormat="1" ht="11.25" hidden="1" outlineLevel="1" x14ac:dyDescent="0.2">
      <c r="A637" s="28" t="s">
        <v>252</v>
      </c>
      <c r="B637" s="32"/>
      <c r="AR637" s="19">
        <v>16646629.42</v>
      </c>
      <c r="AS637" s="19">
        <v>16460616.49</v>
      </c>
      <c r="AT637" s="19">
        <v>17056055.059999999</v>
      </c>
      <c r="AU637" s="19">
        <v>17332340.75</v>
      </c>
      <c r="AV637" s="19">
        <v>17552847.82</v>
      </c>
      <c r="AW637" s="19">
        <v>18054852.370000001</v>
      </c>
      <c r="AX637" s="19">
        <v>18386693.359999999</v>
      </c>
      <c r="AY637" s="19">
        <v>18817812.859999999</v>
      </c>
      <c r="AZ637" s="19">
        <v>19013042.68</v>
      </c>
      <c r="BA637" s="19">
        <v>19717137.309999999</v>
      </c>
      <c r="BB637" s="19">
        <v>20655944.25</v>
      </c>
      <c r="BC637" s="19">
        <v>21313046.129999999</v>
      </c>
      <c r="BD637" s="19">
        <v>22225555.739999998</v>
      </c>
      <c r="BE637" s="19">
        <v>22205536.140000001</v>
      </c>
      <c r="BF637" s="224">
        <v>22213331.5</v>
      </c>
      <c r="BG637" s="224">
        <v>22630898.02</v>
      </c>
      <c r="BH637" s="17"/>
      <c r="BI637" s="17"/>
      <c r="BJ637" s="17"/>
      <c r="BK637" s="17"/>
    </row>
    <row r="638" spans="1:63" s="19" customFormat="1" ht="11.25" hidden="1" outlineLevel="1" x14ac:dyDescent="0.2">
      <c r="A638" s="28" t="s">
        <v>253</v>
      </c>
      <c r="B638" s="32"/>
      <c r="AR638" s="19">
        <v>18476977.34</v>
      </c>
      <c r="AS638" s="19">
        <v>18584246.600000001</v>
      </c>
      <c r="AT638" s="19">
        <v>19376392.809999999</v>
      </c>
      <c r="AU638" s="19">
        <v>19706608.940000001</v>
      </c>
      <c r="AV638" s="19">
        <v>20036624.760000002</v>
      </c>
      <c r="AW638" s="19">
        <v>20562719.25</v>
      </c>
      <c r="AX638" s="19">
        <v>20918519.460000001</v>
      </c>
      <c r="AY638" s="19">
        <v>21254375.84</v>
      </c>
      <c r="AZ638" s="19">
        <v>21502805</v>
      </c>
      <c r="BA638" s="19">
        <v>22116999.07</v>
      </c>
      <c r="BB638" s="19">
        <v>22824340.350000001</v>
      </c>
      <c r="BC638" s="19">
        <v>23448035.25</v>
      </c>
      <c r="BD638" s="19">
        <v>24132479.399999999</v>
      </c>
      <c r="BE638" s="19">
        <v>24020446.07</v>
      </c>
      <c r="BF638" s="224">
        <v>23769429.52</v>
      </c>
      <c r="BG638" s="224">
        <v>23973984.449999999</v>
      </c>
      <c r="BH638" s="17"/>
      <c r="BI638" s="17"/>
      <c r="BJ638" s="17"/>
      <c r="BK638" s="17"/>
    </row>
    <row r="639" spans="1:63" s="19" customFormat="1" ht="11.25" hidden="1" outlineLevel="1" x14ac:dyDescent="0.2">
      <c r="A639" s="28" t="s">
        <v>254</v>
      </c>
      <c r="B639" s="32"/>
      <c r="AR639" s="19">
        <v>26548715.219999999</v>
      </c>
      <c r="AS639" s="19">
        <v>26273044.68</v>
      </c>
      <c r="AT639" s="19">
        <v>27036841.719999999</v>
      </c>
      <c r="AU639" s="19">
        <v>27465998.719999999</v>
      </c>
      <c r="AV639" s="19">
        <v>27867839.219999999</v>
      </c>
      <c r="AW639" s="19">
        <v>28451305.350000001</v>
      </c>
      <c r="AX639" s="19">
        <v>29258668.41</v>
      </c>
      <c r="AY639" s="19">
        <v>29498811.710000001</v>
      </c>
      <c r="AZ639" s="19">
        <v>29793900.239999998</v>
      </c>
      <c r="BA639" s="19">
        <v>30594126.219999999</v>
      </c>
      <c r="BB639" s="19">
        <v>31706950.91</v>
      </c>
      <c r="BC639" s="19">
        <v>32467404.129999999</v>
      </c>
      <c r="BD639" s="19">
        <v>33725616.399999999</v>
      </c>
      <c r="BE639" s="19">
        <v>33403430.57</v>
      </c>
      <c r="BF639" s="224">
        <v>32924061.050000001</v>
      </c>
      <c r="BG639" s="224">
        <v>33266570.850000001</v>
      </c>
      <c r="BH639" s="17"/>
      <c r="BI639" s="17"/>
      <c r="BJ639" s="17"/>
      <c r="BK639" s="17"/>
    </row>
    <row r="640" spans="1:63" s="19" customFormat="1" ht="11.25" hidden="1" outlineLevel="1" x14ac:dyDescent="0.2">
      <c r="A640" s="28" t="s">
        <v>255</v>
      </c>
      <c r="B640" s="32"/>
      <c r="AR640" s="19">
        <v>14446884.470000001</v>
      </c>
      <c r="AS640" s="19">
        <v>14456949</v>
      </c>
      <c r="AT640" s="19">
        <v>15010200.35</v>
      </c>
      <c r="AU640" s="19">
        <v>15275437.67</v>
      </c>
      <c r="AV640" s="19">
        <v>15545638.48</v>
      </c>
      <c r="AW640" s="19">
        <v>15944253.57</v>
      </c>
      <c r="AX640" s="19">
        <v>16392130.710000001</v>
      </c>
      <c r="AY640" s="19">
        <v>16840073.399999999</v>
      </c>
      <c r="AZ640" s="19">
        <v>17119113.190000001</v>
      </c>
      <c r="BA640" s="19">
        <v>17781944.640000001</v>
      </c>
      <c r="BB640" s="19">
        <v>18795604.719999999</v>
      </c>
      <c r="BC640" s="19">
        <v>19226710.25</v>
      </c>
      <c r="BD640" s="19">
        <v>19925997.460000001</v>
      </c>
      <c r="BE640" s="19">
        <v>19796149.739999998</v>
      </c>
      <c r="BF640" s="224">
        <v>19842052.710000001</v>
      </c>
      <c r="BG640" s="224">
        <v>20069778.77</v>
      </c>
      <c r="BH640" s="17"/>
      <c r="BI640" s="17"/>
      <c r="BJ640" s="17"/>
      <c r="BK640" s="17"/>
    </row>
    <row r="641" spans="1:63" s="19" customFormat="1" ht="11.25" hidden="1" outlineLevel="1" x14ac:dyDescent="0.2">
      <c r="A641" s="28" t="s">
        <v>256</v>
      </c>
      <c r="B641" s="32"/>
      <c r="AR641" s="19">
        <v>27450226.129999999</v>
      </c>
      <c r="AS641" s="19">
        <v>26522743.32</v>
      </c>
      <c r="AT641" s="19">
        <v>27160919.82</v>
      </c>
      <c r="AU641" s="19">
        <v>27902928.32</v>
      </c>
      <c r="AV641" s="19">
        <v>28249964.120000001</v>
      </c>
      <c r="AW641" s="19">
        <v>29238812.859999999</v>
      </c>
      <c r="AX641" s="19">
        <v>29717556.27</v>
      </c>
      <c r="AY641" s="19">
        <v>30013827.780000001</v>
      </c>
      <c r="AZ641" s="19">
        <v>30225445.390000001</v>
      </c>
      <c r="BA641" s="19">
        <v>30617544.890000001</v>
      </c>
      <c r="BB641" s="19">
        <v>31412669.199999999</v>
      </c>
      <c r="BC641" s="19">
        <v>31917739.460000001</v>
      </c>
      <c r="BD641" s="19">
        <v>33089910.890000001</v>
      </c>
      <c r="BE641" s="19">
        <v>31690237.559999999</v>
      </c>
      <c r="BF641" s="224">
        <v>30742608.359999999</v>
      </c>
      <c r="BG641" s="224">
        <v>31296829.780000001</v>
      </c>
      <c r="BH641" s="17"/>
      <c r="BI641" s="17"/>
      <c r="BJ641" s="17"/>
      <c r="BK641" s="17"/>
    </row>
    <row r="642" spans="1:63" s="19" customFormat="1" ht="11.25" hidden="1" outlineLevel="1" x14ac:dyDescent="0.2">
      <c r="A642" s="28" t="s">
        <v>257</v>
      </c>
      <c r="B642" s="32"/>
      <c r="AR642" s="19">
        <v>19698385.449999999</v>
      </c>
      <c r="AS642" s="19">
        <v>19519337.530000001</v>
      </c>
      <c r="AT642" s="19">
        <v>20177617.789999999</v>
      </c>
      <c r="AU642" s="19">
        <v>20570202.48</v>
      </c>
      <c r="AV642" s="19">
        <v>20860343.949999999</v>
      </c>
      <c r="AW642" s="19">
        <v>21219125.879999999</v>
      </c>
      <c r="AX642" s="19">
        <v>21661204.68</v>
      </c>
      <c r="AY642" s="19">
        <v>21992577.329999998</v>
      </c>
      <c r="AZ642" s="19">
        <v>22128928.539999999</v>
      </c>
      <c r="BA642" s="19">
        <v>22839434.199999999</v>
      </c>
      <c r="BB642" s="19">
        <v>23461133.829999998</v>
      </c>
      <c r="BC642" s="19">
        <v>24041548.010000002</v>
      </c>
      <c r="BD642" s="19">
        <v>24719295.629999999</v>
      </c>
      <c r="BE642" s="19">
        <v>24945507.210000001</v>
      </c>
      <c r="BF642" s="224">
        <v>24728830.699999999</v>
      </c>
      <c r="BG642" s="224">
        <v>24875989.780000001</v>
      </c>
      <c r="BH642" s="17"/>
      <c r="BI642" s="17"/>
      <c r="BJ642" s="17"/>
      <c r="BK642" s="17"/>
    </row>
    <row r="643" spans="1:63" s="19" customFormat="1" ht="11.25" hidden="1" outlineLevel="1" x14ac:dyDescent="0.2">
      <c r="A643" s="28" t="s">
        <v>258</v>
      </c>
      <c r="B643" s="32"/>
      <c r="AR643" s="19">
        <v>28548619</v>
      </c>
      <c r="AS643" s="19">
        <v>28522146.52</v>
      </c>
      <c r="AT643" s="19">
        <v>29098836.190000001</v>
      </c>
      <c r="AU643" s="19">
        <v>29390868.25</v>
      </c>
      <c r="AV643" s="19">
        <v>29458480</v>
      </c>
      <c r="AW643" s="19">
        <v>29952360.59</v>
      </c>
      <c r="AX643" s="19">
        <v>30261381.129999999</v>
      </c>
      <c r="AY643" s="19">
        <v>30725559.210000001</v>
      </c>
      <c r="AZ643" s="19">
        <v>31038772.030000001</v>
      </c>
      <c r="BA643" s="19">
        <v>31749009.870000001</v>
      </c>
      <c r="BB643" s="19">
        <v>32550838.170000002</v>
      </c>
      <c r="BC643" s="19">
        <v>33172602.68</v>
      </c>
      <c r="BD643" s="19">
        <v>33922069.560000002</v>
      </c>
      <c r="BE643" s="19">
        <v>33670760.299999997</v>
      </c>
      <c r="BF643" s="224">
        <v>33270104.16</v>
      </c>
      <c r="BG643" s="224">
        <v>33308082.93</v>
      </c>
      <c r="BH643" s="17"/>
      <c r="BI643" s="17"/>
      <c r="BJ643" s="17"/>
      <c r="BK643" s="17"/>
    </row>
    <row r="644" spans="1:63" s="19" customFormat="1" ht="11.25" hidden="1" outlineLevel="1" x14ac:dyDescent="0.2">
      <c r="A644" s="28" t="s">
        <v>259</v>
      </c>
      <c r="B644" s="32"/>
      <c r="AR644" s="19">
        <v>12040807.619999999</v>
      </c>
      <c r="AS644" s="19">
        <v>11827973.26</v>
      </c>
      <c r="AT644" s="19">
        <v>12068827.84</v>
      </c>
      <c r="AU644" s="19">
        <v>12138401.85</v>
      </c>
      <c r="AV644" s="19">
        <v>12227593.16</v>
      </c>
      <c r="AW644" s="19">
        <v>12462141.34</v>
      </c>
      <c r="AX644" s="19">
        <v>12364866.58</v>
      </c>
      <c r="AY644" s="19">
        <v>12507184.48</v>
      </c>
      <c r="AZ644" s="19">
        <v>12620565.99</v>
      </c>
      <c r="BA644" s="19">
        <v>12738663.060000001</v>
      </c>
      <c r="BB644" s="19">
        <v>12865827.800000001</v>
      </c>
      <c r="BC644" s="19">
        <v>12940753.199999999</v>
      </c>
      <c r="BD644" s="19">
        <v>13088652.050000001</v>
      </c>
      <c r="BE644" s="19">
        <v>12784961.710000001</v>
      </c>
      <c r="BF644" s="224">
        <v>12483567.66</v>
      </c>
      <c r="BG644" s="224">
        <v>12375624.5</v>
      </c>
      <c r="BH644" s="17"/>
      <c r="BI644" s="17"/>
      <c r="BJ644" s="17"/>
      <c r="BK644" s="17"/>
    </row>
    <row r="645" spans="1:63" s="19" customFormat="1" ht="11.25" hidden="1" outlineLevel="1" x14ac:dyDescent="0.2">
      <c r="A645" s="28" t="s">
        <v>260</v>
      </c>
      <c r="B645" s="32"/>
      <c r="AR645" s="19">
        <v>10938868.130000001</v>
      </c>
      <c r="AS645" s="19">
        <v>10715391.779999999</v>
      </c>
      <c r="AT645" s="19">
        <v>10668694.91</v>
      </c>
      <c r="AU645" s="19">
        <v>10835292.789999999</v>
      </c>
      <c r="AV645" s="19">
        <v>10865125.48</v>
      </c>
      <c r="AW645" s="19">
        <v>10960446.210000001</v>
      </c>
      <c r="AX645" s="19">
        <v>10872008.310000001</v>
      </c>
      <c r="AY645" s="19">
        <v>10710854.289999999</v>
      </c>
      <c r="AZ645" s="19">
        <v>10884562.199999999</v>
      </c>
      <c r="BA645" s="19">
        <v>10924547.619999999</v>
      </c>
      <c r="BB645" s="19">
        <v>11056418.27</v>
      </c>
      <c r="BC645" s="19">
        <v>10824192.949999999</v>
      </c>
      <c r="BD645" s="19">
        <v>11045849.33</v>
      </c>
      <c r="BE645" s="19">
        <v>10894275.4</v>
      </c>
      <c r="BF645" s="224">
        <v>10551053.84</v>
      </c>
      <c r="BG645" s="224">
        <v>10471224.390000001</v>
      </c>
      <c r="BH645" s="17"/>
      <c r="BI645" s="17"/>
      <c r="BJ645" s="17"/>
      <c r="BK645" s="17"/>
    </row>
    <row r="646" spans="1:63" s="19" customFormat="1" ht="11.25" hidden="1" outlineLevel="1" x14ac:dyDescent="0.2">
      <c r="A646" s="16" t="s">
        <v>831</v>
      </c>
      <c r="B646" s="32"/>
      <c r="AR646" s="19">
        <v>0</v>
      </c>
      <c r="AS646" s="19">
        <v>0</v>
      </c>
      <c r="AT646" s="19">
        <v>0</v>
      </c>
      <c r="AU646" s="19">
        <v>9410000.1799999997</v>
      </c>
      <c r="AV646" s="19">
        <v>9421031.7400000002</v>
      </c>
      <c r="AW646" s="19">
        <v>9455518.4499999993</v>
      </c>
      <c r="AX646" s="19">
        <v>9540407.7300000004</v>
      </c>
      <c r="AY646" s="19">
        <v>9519103.7799999993</v>
      </c>
      <c r="AZ646" s="19">
        <v>9559136.9700000007</v>
      </c>
      <c r="BA646" s="19">
        <v>9454981.8900000006</v>
      </c>
      <c r="BB646" s="19">
        <v>9396186.8900000006</v>
      </c>
      <c r="BC646" s="19">
        <v>9319205.9100000001</v>
      </c>
      <c r="BD646" s="19">
        <v>9376186.9900000002</v>
      </c>
      <c r="BE646" s="19">
        <v>9286389.7799999993</v>
      </c>
      <c r="BF646" s="224">
        <v>9058812.1699999999</v>
      </c>
      <c r="BG646" s="224">
        <v>8926083.8599999994</v>
      </c>
      <c r="BH646" s="17"/>
      <c r="BI646" s="17"/>
      <c r="BJ646" s="17"/>
      <c r="BK646" s="17"/>
    </row>
    <row r="647" spans="1:63" s="19" customFormat="1" ht="11.25" hidden="1" outlineLevel="1" x14ac:dyDescent="0.2">
      <c r="A647" s="16" t="s">
        <v>832</v>
      </c>
      <c r="B647" s="32"/>
      <c r="AR647" s="19">
        <v>0</v>
      </c>
      <c r="AS647" s="19">
        <v>0</v>
      </c>
      <c r="AT647" s="19">
        <v>0</v>
      </c>
      <c r="AU647" s="19">
        <v>4417412.6100000003</v>
      </c>
      <c r="AV647" s="19">
        <v>4271289.91</v>
      </c>
      <c r="AW647" s="19">
        <v>4108949.03</v>
      </c>
      <c r="AX647" s="19">
        <v>4181436.64</v>
      </c>
      <c r="AY647" s="19">
        <v>4138238.98</v>
      </c>
      <c r="AZ647" s="19">
        <v>4127585.37</v>
      </c>
      <c r="BA647" s="19">
        <v>4101125.75</v>
      </c>
      <c r="BB647" s="19">
        <v>4141257.17</v>
      </c>
      <c r="BC647" s="19">
        <v>4152511.02</v>
      </c>
      <c r="BD647" s="19">
        <v>4248605.62</v>
      </c>
      <c r="BE647" s="19">
        <v>4132116.2</v>
      </c>
      <c r="BF647" s="224">
        <v>4037310.85</v>
      </c>
      <c r="BG647" s="224">
        <v>3832515.43</v>
      </c>
      <c r="BH647" s="17"/>
      <c r="BI647" s="17"/>
      <c r="BJ647" s="17"/>
      <c r="BK647" s="17"/>
    </row>
    <row r="648" spans="1:63" s="19" customFormat="1" ht="11.25" hidden="1" outlineLevel="1" x14ac:dyDescent="0.2">
      <c r="A648" s="16" t="s">
        <v>833</v>
      </c>
      <c r="B648" s="32"/>
      <c r="AR648" s="19">
        <v>0</v>
      </c>
      <c r="AS648" s="19">
        <v>0</v>
      </c>
      <c r="AT648" s="19">
        <v>0</v>
      </c>
      <c r="AU648" s="19">
        <v>2004289.33</v>
      </c>
      <c r="AV648" s="19">
        <v>2059943.85</v>
      </c>
      <c r="AW648" s="19">
        <v>2016048.02</v>
      </c>
      <c r="AX648" s="19">
        <v>2025015.6</v>
      </c>
      <c r="AY648" s="19">
        <v>1955819.83</v>
      </c>
      <c r="AZ648" s="19">
        <v>1964433.28</v>
      </c>
      <c r="BA648" s="19">
        <v>1945779.12</v>
      </c>
      <c r="BB648" s="19">
        <v>1938882.03</v>
      </c>
      <c r="BC648" s="19">
        <v>2031701.87</v>
      </c>
      <c r="BD648" s="19">
        <v>2075181.89</v>
      </c>
      <c r="BE648" s="19">
        <v>2092423.52</v>
      </c>
      <c r="BF648" s="224">
        <v>2063525.27</v>
      </c>
      <c r="BG648" s="224">
        <v>2005295.1</v>
      </c>
      <c r="BH648" s="17"/>
      <c r="BI648" s="17"/>
      <c r="BJ648" s="17"/>
      <c r="BK648" s="17"/>
    </row>
    <row r="649" spans="1:63" s="19" customFormat="1" ht="11.25" hidden="1" outlineLevel="1" x14ac:dyDescent="0.2">
      <c r="A649" s="16" t="s">
        <v>834</v>
      </c>
      <c r="B649" s="32"/>
      <c r="AR649" s="19">
        <v>0</v>
      </c>
      <c r="AS649" s="19">
        <v>0</v>
      </c>
      <c r="AT649" s="19">
        <v>0</v>
      </c>
      <c r="AU649" s="19">
        <v>937792.97</v>
      </c>
      <c r="AV649" s="19">
        <v>909814.17</v>
      </c>
      <c r="AW649" s="19">
        <v>941277.39</v>
      </c>
      <c r="AX649" s="19">
        <v>951431.82</v>
      </c>
      <c r="AY649" s="19">
        <v>925702.37</v>
      </c>
      <c r="AZ649" s="19">
        <v>917081.97</v>
      </c>
      <c r="BA649" s="19">
        <v>907372.58</v>
      </c>
      <c r="BB649" s="19">
        <v>899648.63</v>
      </c>
      <c r="BC649" s="19">
        <v>814112.45</v>
      </c>
      <c r="BD649" s="19">
        <v>796953.75</v>
      </c>
      <c r="BE649" s="19">
        <v>710118.1</v>
      </c>
      <c r="BF649" s="224">
        <v>716950.11</v>
      </c>
      <c r="BG649" s="224">
        <v>662709.6</v>
      </c>
      <c r="BH649" s="17"/>
      <c r="BI649" s="17"/>
      <c r="BJ649" s="17"/>
      <c r="BK649" s="17"/>
    </row>
    <row r="650" spans="1:63" s="19" customFormat="1" ht="11.25" hidden="1" outlineLevel="1" x14ac:dyDescent="0.2">
      <c r="A650" s="16" t="s">
        <v>835</v>
      </c>
      <c r="B650" s="32"/>
      <c r="AR650" s="19">
        <v>0</v>
      </c>
      <c r="AS650" s="19">
        <v>0</v>
      </c>
      <c r="AT650" s="19">
        <v>0</v>
      </c>
      <c r="AU650" s="19">
        <v>694463.96</v>
      </c>
      <c r="AV650" s="19">
        <v>748607.99</v>
      </c>
      <c r="AW650" s="19">
        <v>770109.85</v>
      </c>
      <c r="AX650" s="19">
        <v>692499.86</v>
      </c>
      <c r="AY650" s="19">
        <v>743545.22</v>
      </c>
      <c r="AZ650" s="19">
        <v>729397.38</v>
      </c>
      <c r="BA650" s="19">
        <v>740075.11</v>
      </c>
      <c r="BB650" s="19">
        <v>742432.42</v>
      </c>
      <c r="BC650" s="19">
        <v>689252.99</v>
      </c>
      <c r="BD650" s="19">
        <v>809434.67</v>
      </c>
      <c r="BE650" s="19">
        <v>718727.33</v>
      </c>
      <c r="BF650" s="224">
        <v>726515.49</v>
      </c>
      <c r="BG650" s="224">
        <v>743675.77</v>
      </c>
      <c r="BH650" s="17"/>
      <c r="BI650" s="17"/>
      <c r="BJ650" s="17"/>
      <c r="BK650" s="17"/>
    </row>
    <row r="651" spans="1:63" s="19" customFormat="1" ht="11.25" hidden="1" outlineLevel="1" x14ac:dyDescent="0.2">
      <c r="A651" s="16" t="s">
        <v>836</v>
      </c>
      <c r="B651" s="32"/>
      <c r="AR651" s="19">
        <v>0</v>
      </c>
      <c r="AS651" s="19">
        <v>0</v>
      </c>
      <c r="AT651" s="19">
        <v>0</v>
      </c>
      <c r="AU651" s="19">
        <v>302334</v>
      </c>
      <c r="AV651" s="19">
        <v>320440.92</v>
      </c>
      <c r="AW651" s="19">
        <v>361125.22</v>
      </c>
      <c r="AX651" s="19">
        <v>394289.87</v>
      </c>
      <c r="AY651" s="19">
        <v>363808.3</v>
      </c>
      <c r="AZ651" s="19">
        <v>361828.72</v>
      </c>
      <c r="BA651" s="19">
        <v>342961.22</v>
      </c>
      <c r="BB651" s="19">
        <v>322332.77</v>
      </c>
      <c r="BC651" s="19">
        <v>313400.18</v>
      </c>
      <c r="BD651" s="19">
        <v>308078.33</v>
      </c>
      <c r="BE651" s="19">
        <v>304213.28000000003</v>
      </c>
      <c r="BF651" s="224">
        <v>267742.69</v>
      </c>
      <c r="BG651" s="224">
        <v>304554.28999999998</v>
      </c>
      <c r="BH651" s="17"/>
      <c r="BI651" s="17"/>
      <c r="BJ651" s="17"/>
      <c r="BK651" s="17"/>
    </row>
    <row r="652" spans="1:63" hidden="1" outlineLevel="1" x14ac:dyDescent="0.25">
      <c r="A652" s="49" t="s">
        <v>839</v>
      </c>
      <c r="B652" s="50"/>
      <c r="AA652" s="56"/>
      <c r="AB652" s="56"/>
      <c r="BH652" s="17"/>
      <c r="BI652" s="17"/>
      <c r="BJ652" s="17"/>
      <c r="BK652" s="17"/>
    </row>
    <row r="653" spans="1:63" hidden="1" outlineLevel="1" x14ac:dyDescent="0.25">
      <c r="A653" s="28" t="s">
        <v>864</v>
      </c>
      <c r="B653" s="127"/>
      <c r="Y653" s="128"/>
      <c r="Z653" s="128"/>
      <c r="AA653" s="128"/>
      <c r="AB653" s="128"/>
      <c r="BH653" s="17"/>
      <c r="BI653" s="17"/>
      <c r="BJ653" s="17"/>
      <c r="BK653" s="17"/>
    </row>
    <row r="654" spans="1:63" s="19" customFormat="1" ht="11.25" hidden="1" outlineLevel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>
        <v>91</v>
      </c>
      <c r="AS654" s="17">
        <v>153</v>
      </c>
      <c r="AT654" s="17">
        <v>125</v>
      </c>
      <c r="AU654" s="17">
        <v>98</v>
      </c>
      <c r="AV654" s="17">
        <v>248</v>
      </c>
      <c r="AW654" s="17">
        <v>145</v>
      </c>
      <c r="AX654" s="17">
        <v>133</v>
      </c>
      <c r="AY654" s="17">
        <v>146</v>
      </c>
      <c r="AZ654" s="17">
        <v>387</v>
      </c>
      <c r="BA654" s="17">
        <v>182</v>
      </c>
      <c r="BB654" s="17">
        <v>184</v>
      </c>
      <c r="BC654" s="17">
        <v>227</v>
      </c>
      <c r="BD654" s="17">
        <v>113</v>
      </c>
      <c r="BE654" s="17">
        <v>222</v>
      </c>
      <c r="BF654" s="218">
        <v>225</v>
      </c>
      <c r="BG654" s="218">
        <v>119</v>
      </c>
      <c r="BH654" s="17"/>
      <c r="BI654" s="17"/>
      <c r="BJ654" s="17"/>
      <c r="BK654" s="17"/>
    </row>
    <row r="655" spans="1:63" s="19" customFormat="1" ht="11.25" hidden="1" outlineLevel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>
        <v>49</v>
      </c>
      <c r="AS655" s="17">
        <v>24</v>
      </c>
      <c r="AT655" s="17">
        <v>2</v>
      </c>
      <c r="AU655" s="17">
        <v>2</v>
      </c>
      <c r="AV655" s="17">
        <v>2</v>
      </c>
      <c r="AW655" s="17">
        <v>2</v>
      </c>
      <c r="AX655" s="17">
        <v>1</v>
      </c>
      <c r="AY655" s="17">
        <v>1</v>
      </c>
      <c r="AZ655" s="17">
        <v>1</v>
      </c>
      <c r="BA655" s="17">
        <v>1</v>
      </c>
      <c r="BB655" s="17">
        <v>1</v>
      </c>
      <c r="BC655" s="17">
        <v>1</v>
      </c>
      <c r="BD655" s="17">
        <v>1</v>
      </c>
      <c r="BE655" s="17">
        <v>1</v>
      </c>
      <c r="BF655" s="218">
        <v>0</v>
      </c>
      <c r="BG655" s="218">
        <v>0</v>
      </c>
      <c r="BH655" s="17"/>
      <c r="BI655" s="17"/>
      <c r="BJ655" s="17"/>
      <c r="BK655" s="17"/>
    </row>
    <row r="656" spans="1:63" s="19" customFormat="1" ht="11.25" hidden="1" outlineLevel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>
        <v>6284</v>
      </c>
      <c r="AS656" s="17">
        <v>6333</v>
      </c>
      <c r="AT656" s="17">
        <v>6368</v>
      </c>
      <c r="AU656" s="17">
        <v>6421</v>
      </c>
      <c r="AV656" s="17">
        <v>6475</v>
      </c>
      <c r="AW656" s="17">
        <v>6530</v>
      </c>
      <c r="AX656" s="17">
        <v>5577</v>
      </c>
      <c r="AY656" s="17">
        <v>5617</v>
      </c>
      <c r="AZ656" s="17">
        <v>5663</v>
      </c>
      <c r="BA656" s="17">
        <v>5477</v>
      </c>
      <c r="BB656" s="17">
        <v>5493</v>
      </c>
      <c r="BC656" s="17">
        <v>5524</v>
      </c>
      <c r="BD656" s="17">
        <v>5794</v>
      </c>
      <c r="BE656" s="17">
        <v>6149</v>
      </c>
      <c r="BF656" s="218">
        <v>6347</v>
      </c>
      <c r="BG656" s="218">
        <v>6760</v>
      </c>
      <c r="BH656" s="17"/>
      <c r="BI656" s="17"/>
      <c r="BJ656" s="17"/>
      <c r="BK656" s="17"/>
    </row>
    <row r="657" spans="1:63" s="19" customFormat="1" ht="11.25" hidden="1" outlineLevel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>
        <v>11193</v>
      </c>
      <c r="AS657" s="17">
        <v>11226</v>
      </c>
      <c r="AT657" s="17">
        <v>11244</v>
      </c>
      <c r="AU657" s="17">
        <v>11281</v>
      </c>
      <c r="AV657" s="17">
        <v>11334</v>
      </c>
      <c r="AW657" s="17">
        <v>11378</v>
      </c>
      <c r="AX657" s="17">
        <v>9856</v>
      </c>
      <c r="AY657" s="17">
        <v>9889</v>
      </c>
      <c r="AZ657" s="17">
        <v>9917</v>
      </c>
      <c r="BA657" s="17">
        <v>9579</v>
      </c>
      <c r="BB657" s="17">
        <v>9620</v>
      </c>
      <c r="BC657" s="17">
        <v>9646</v>
      </c>
      <c r="BD657" s="17">
        <v>9701</v>
      </c>
      <c r="BE657" s="17">
        <v>9780</v>
      </c>
      <c r="BF657" s="218">
        <v>9574</v>
      </c>
      <c r="BG657" s="218">
        <v>9785</v>
      </c>
      <c r="BH657" s="17"/>
      <c r="BI657" s="17"/>
      <c r="BJ657" s="17"/>
      <c r="BK657" s="17"/>
    </row>
    <row r="658" spans="1:63" s="19" customFormat="1" ht="11.25" hidden="1" outlineLevel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>
        <v>8359</v>
      </c>
      <c r="AS658" s="17">
        <v>8368</v>
      </c>
      <c r="AT658" s="17">
        <v>8388</v>
      </c>
      <c r="AU658" s="17">
        <v>8455</v>
      </c>
      <c r="AV658" s="17">
        <v>8495</v>
      </c>
      <c r="AW658" s="17">
        <v>8558</v>
      </c>
      <c r="AX658" s="17">
        <v>6917</v>
      </c>
      <c r="AY658" s="17">
        <v>6959</v>
      </c>
      <c r="AZ658" s="17">
        <v>7014</v>
      </c>
      <c r="BA658" s="17">
        <v>6836</v>
      </c>
      <c r="BB658" s="17">
        <v>6890</v>
      </c>
      <c r="BC658" s="17">
        <v>6941</v>
      </c>
      <c r="BD658" s="17">
        <v>7024</v>
      </c>
      <c r="BE658" s="17">
        <v>7113</v>
      </c>
      <c r="BF658" s="218">
        <v>7003</v>
      </c>
      <c r="BG658" s="218">
        <v>7083</v>
      </c>
      <c r="BH658" s="17"/>
      <c r="BI658" s="17"/>
      <c r="BJ658" s="17"/>
      <c r="BK658" s="17"/>
    </row>
    <row r="659" spans="1:63" s="19" customFormat="1" ht="11.25" hidden="1" outlineLevel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>
        <v>6751</v>
      </c>
      <c r="AS659" s="17">
        <v>6797</v>
      </c>
      <c r="AT659" s="17">
        <v>6843</v>
      </c>
      <c r="AU659" s="17">
        <v>6928</v>
      </c>
      <c r="AV659" s="17">
        <v>7003</v>
      </c>
      <c r="AW659" s="17">
        <v>7092</v>
      </c>
      <c r="AX659" s="17">
        <v>6278</v>
      </c>
      <c r="AY659" s="17">
        <v>6370</v>
      </c>
      <c r="AZ659" s="17">
        <v>6472</v>
      </c>
      <c r="BA659" s="17">
        <v>6265</v>
      </c>
      <c r="BB659" s="17">
        <v>6379</v>
      </c>
      <c r="BC659" s="17">
        <v>6455</v>
      </c>
      <c r="BD659" s="17">
        <v>6528</v>
      </c>
      <c r="BE659" s="17">
        <v>6606</v>
      </c>
      <c r="BF659" s="218">
        <v>6516</v>
      </c>
      <c r="BG659" s="218">
        <v>6630</v>
      </c>
      <c r="BH659" s="17"/>
      <c r="BI659" s="17"/>
      <c r="BJ659" s="17"/>
      <c r="BK659" s="17"/>
    </row>
    <row r="660" spans="1:63" s="19" customFormat="1" ht="11.25" hidden="1" outlineLevel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>
        <v>9973</v>
      </c>
      <c r="AS660" s="17">
        <v>10033</v>
      </c>
      <c r="AT660" s="17">
        <v>10078</v>
      </c>
      <c r="AU660" s="17">
        <v>10167</v>
      </c>
      <c r="AV660" s="17">
        <v>10277</v>
      </c>
      <c r="AW660" s="17">
        <v>10414</v>
      </c>
      <c r="AX660" s="17">
        <v>8952</v>
      </c>
      <c r="AY660" s="17">
        <v>9061</v>
      </c>
      <c r="AZ660" s="17">
        <v>9178</v>
      </c>
      <c r="BA660" s="17">
        <v>8837</v>
      </c>
      <c r="BB660" s="17">
        <v>8943</v>
      </c>
      <c r="BC660" s="17">
        <v>9045</v>
      </c>
      <c r="BD660" s="17">
        <v>9166</v>
      </c>
      <c r="BE660" s="17">
        <v>9290</v>
      </c>
      <c r="BF660" s="218">
        <v>9041</v>
      </c>
      <c r="BG660" s="218">
        <v>9199</v>
      </c>
      <c r="BH660" s="17"/>
      <c r="BI660" s="17"/>
      <c r="BJ660" s="17"/>
      <c r="BK660" s="17"/>
    </row>
    <row r="661" spans="1:63" s="19" customFormat="1" ht="11.25" hidden="1" outlineLevel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>
        <v>5509</v>
      </c>
      <c r="AS661" s="17">
        <v>5583</v>
      </c>
      <c r="AT661" s="17">
        <v>5657</v>
      </c>
      <c r="AU661" s="17">
        <v>5762</v>
      </c>
      <c r="AV661" s="17">
        <v>5853</v>
      </c>
      <c r="AW661" s="17">
        <v>5951</v>
      </c>
      <c r="AX661" s="17">
        <v>5474</v>
      </c>
      <c r="AY661" s="17">
        <v>5547</v>
      </c>
      <c r="AZ661" s="17">
        <v>5639</v>
      </c>
      <c r="BA661" s="17">
        <v>5486</v>
      </c>
      <c r="BB661" s="17">
        <v>5585</v>
      </c>
      <c r="BC661" s="17">
        <v>5681</v>
      </c>
      <c r="BD661" s="17">
        <v>5828</v>
      </c>
      <c r="BE661" s="17">
        <v>5967</v>
      </c>
      <c r="BF661" s="218">
        <v>5897</v>
      </c>
      <c r="BG661" s="218">
        <v>6061</v>
      </c>
      <c r="BH661" s="17"/>
      <c r="BI661" s="17"/>
      <c r="BJ661" s="17"/>
      <c r="BK661" s="17"/>
    </row>
    <row r="662" spans="1:63" s="19" customFormat="1" ht="11.25" hidden="1" outlineLevel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>
        <v>2794</v>
      </c>
      <c r="AS662" s="17">
        <v>2829</v>
      </c>
      <c r="AT662" s="17">
        <v>2850</v>
      </c>
      <c r="AU662" s="17">
        <v>2873</v>
      </c>
      <c r="AV662" s="17">
        <v>2881</v>
      </c>
      <c r="AW662" s="17">
        <v>2925</v>
      </c>
      <c r="AX662" s="17">
        <v>2641</v>
      </c>
      <c r="AY662" s="17">
        <v>2659</v>
      </c>
      <c r="AZ662" s="17">
        <v>2685</v>
      </c>
      <c r="BA662" s="17">
        <v>2668</v>
      </c>
      <c r="BB662" s="17">
        <v>2709</v>
      </c>
      <c r="BC662" s="17">
        <v>2749</v>
      </c>
      <c r="BD662" s="17">
        <v>2803</v>
      </c>
      <c r="BE662" s="17">
        <v>2901</v>
      </c>
      <c r="BF662" s="218">
        <v>2926</v>
      </c>
      <c r="BG662" s="218">
        <v>3009</v>
      </c>
      <c r="BH662" s="17"/>
      <c r="BI662" s="17"/>
      <c r="BJ662" s="17"/>
      <c r="BK662" s="17"/>
    </row>
    <row r="663" spans="1:63" s="19" customFormat="1" ht="11.25" hidden="1" outlineLevel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>
        <v>5783</v>
      </c>
      <c r="AS663" s="17">
        <v>5879</v>
      </c>
      <c r="AT663" s="17">
        <v>5977</v>
      </c>
      <c r="AU663" s="17">
        <v>6104</v>
      </c>
      <c r="AV663" s="17">
        <v>6216</v>
      </c>
      <c r="AW663" s="17">
        <v>6358</v>
      </c>
      <c r="AX663" s="17">
        <v>5572</v>
      </c>
      <c r="AY663" s="17">
        <v>5679</v>
      </c>
      <c r="AZ663" s="17">
        <v>5804</v>
      </c>
      <c r="BA663" s="17">
        <v>5647</v>
      </c>
      <c r="BB663" s="17">
        <v>5803</v>
      </c>
      <c r="BC663" s="17">
        <v>5904</v>
      </c>
      <c r="BD663" s="17">
        <v>6056</v>
      </c>
      <c r="BE663" s="17">
        <v>6220</v>
      </c>
      <c r="BF663" s="218">
        <v>6113</v>
      </c>
      <c r="BG663" s="218">
        <v>6294</v>
      </c>
      <c r="BH663" s="17"/>
      <c r="BI663" s="17"/>
      <c r="BJ663" s="17"/>
      <c r="BK663" s="17"/>
    </row>
    <row r="664" spans="1:63" s="19" customFormat="1" ht="11.25" hidden="1" outlineLevel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>
        <v>5253</v>
      </c>
      <c r="AS664" s="17">
        <v>5323</v>
      </c>
      <c r="AT664" s="17">
        <v>5398</v>
      </c>
      <c r="AU664" s="17">
        <v>5505</v>
      </c>
      <c r="AV664" s="17">
        <v>5592</v>
      </c>
      <c r="AW664" s="17">
        <v>5702</v>
      </c>
      <c r="AX664" s="17">
        <v>5316</v>
      </c>
      <c r="AY664" s="17">
        <v>5403</v>
      </c>
      <c r="AZ664" s="17">
        <v>5484</v>
      </c>
      <c r="BA664" s="17">
        <v>5373</v>
      </c>
      <c r="BB664" s="17">
        <v>5485</v>
      </c>
      <c r="BC664" s="17">
        <v>5565</v>
      </c>
      <c r="BD664" s="17">
        <v>5696</v>
      </c>
      <c r="BE664" s="17">
        <v>5870</v>
      </c>
      <c r="BF664" s="218">
        <v>5764</v>
      </c>
      <c r="BG664" s="218">
        <v>5956</v>
      </c>
      <c r="BH664" s="17"/>
      <c r="BI664" s="17"/>
      <c r="BJ664" s="17"/>
      <c r="BK664" s="17"/>
    </row>
    <row r="665" spans="1:63" s="19" customFormat="1" ht="11.25" hidden="1" outlineLevel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>
        <v>31408</v>
      </c>
      <c r="AS665" s="17">
        <v>31618</v>
      </c>
      <c r="AT665" s="17">
        <v>31815</v>
      </c>
      <c r="AU665" s="17">
        <v>32055</v>
      </c>
      <c r="AV665" s="17">
        <v>32359</v>
      </c>
      <c r="AW665" s="17">
        <v>32750</v>
      </c>
      <c r="AX665" s="17">
        <v>25885</v>
      </c>
      <c r="AY665" s="17">
        <v>26190</v>
      </c>
      <c r="AZ665" s="17">
        <v>26432</v>
      </c>
      <c r="BA665" s="17">
        <v>25446</v>
      </c>
      <c r="BB665" s="17">
        <v>25830</v>
      </c>
      <c r="BC665" s="17">
        <v>26137</v>
      </c>
      <c r="BD665" s="17">
        <v>26392</v>
      </c>
      <c r="BE665" s="17">
        <v>26614</v>
      </c>
      <c r="BF665" s="218">
        <v>25441</v>
      </c>
      <c r="BG665" s="218">
        <v>25728</v>
      </c>
      <c r="BH665" s="17"/>
      <c r="BI665" s="17"/>
      <c r="BJ665" s="17"/>
      <c r="BK665" s="17"/>
    </row>
    <row r="666" spans="1:63" s="19" customFormat="1" ht="11.25" hidden="1" outlineLevel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>
        <v>20395</v>
      </c>
      <c r="AS666" s="17">
        <v>20793</v>
      </c>
      <c r="AT666" s="17">
        <v>21254</v>
      </c>
      <c r="AU666" s="17">
        <v>21910</v>
      </c>
      <c r="AV666" s="17">
        <v>22474</v>
      </c>
      <c r="AW666" s="17">
        <v>23108</v>
      </c>
      <c r="AX666" s="17">
        <v>21553</v>
      </c>
      <c r="AY666" s="17">
        <v>22091</v>
      </c>
      <c r="AZ666" s="17">
        <v>22635</v>
      </c>
      <c r="BA666" s="17">
        <v>21891</v>
      </c>
      <c r="BB666" s="17">
        <v>22728</v>
      </c>
      <c r="BC666" s="17">
        <v>23346</v>
      </c>
      <c r="BD666" s="17">
        <v>23821</v>
      </c>
      <c r="BE666" s="17">
        <v>24338</v>
      </c>
      <c r="BF666" s="218">
        <v>23144</v>
      </c>
      <c r="BG666" s="218">
        <v>23751</v>
      </c>
      <c r="BH666" s="17"/>
      <c r="BI666" s="17"/>
      <c r="BJ666" s="17"/>
      <c r="BK666" s="17"/>
    </row>
    <row r="667" spans="1:63" s="19" customFormat="1" ht="11.25" hidden="1" outlineLevel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>
        <v>12026</v>
      </c>
      <c r="AS667" s="17">
        <v>12293</v>
      </c>
      <c r="AT667" s="17">
        <v>12488</v>
      </c>
      <c r="AU667" s="17">
        <v>12828</v>
      </c>
      <c r="AV667" s="17">
        <v>13069</v>
      </c>
      <c r="AW667" s="17">
        <v>13358</v>
      </c>
      <c r="AX667" s="17">
        <v>12840</v>
      </c>
      <c r="AY667" s="17">
        <v>13024</v>
      </c>
      <c r="AZ667" s="17">
        <v>13260</v>
      </c>
      <c r="BA667" s="17">
        <v>13500</v>
      </c>
      <c r="BB667" s="17">
        <v>13877</v>
      </c>
      <c r="BC667" s="17">
        <v>14081</v>
      </c>
      <c r="BD667" s="17">
        <v>14280</v>
      </c>
      <c r="BE667" s="17">
        <v>14431</v>
      </c>
      <c r="BF667" s="218">
        <v>14282</v>
      </c>
      <c r="BG667" s="218">
        <v>14485</v>
      </c>
      <c r="BH667" s="17"/>
      <c r="BI667" s="17"/>
      <c r="BJ667" s="17"/>
      <c r="BK667" s="17"/>
    </row>
    <row r="668" spans="1:63" s="19" customFormat="1" ht="11.25" hidden="1" outlineLevel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>
        <v>19242</v>
      </c>
      <c r="AS668" s="17">
        <v>19513</v>
      </c>
      <c r="AT668" s="17">
        <v>19746</v>
      </c>
      <c r="AU668" s="17">
        <v>20089</v>
      </c>
      <c r="AV668" s="17">
        <v>20359</v>
      </c>
      <c r="AW668" s="17">
        <v>20702</v>
      </c>
      <c r="AX668" s="17">
        <v>17664</v>
      </c>
      <c r="AY668" s="17">
        <v>17900</v>
      </c>
      <c r="AZ668" s="17">
        <v>18164</v>
      </c>
      <c r="BA668" s="17">
        <v>18194</v>
      </c>
      <c r="BB668" s="17">
        <v>18666</v>
      </c>
      <c r="BC668" s="17">
        <v>18980</v>
      </c>
      <c r="BD668" s="17">
        <v>19180</v>
      </c>
      <c r="BE668" s="17">
        <v>19352</v>
      </c>
      <c r="BF668" s="218">
        <v>18930</v>
      </c>
      <c r="BG668" s="218">
        <v>19183</v>
      </c>
      <c r="BH668" s="17"/>
      <c r="BI668" s="17"/>
      <c r="BJ668" s="17"/>
      <c r="BK668" s="17"/>
    </row>
    <row r="669" spans="1:63" s="19" customFormat="1" ht="11.25" hidden="1" outlineLevel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>
        <v>6827</v>
      </c>
      <c r="AS669" s="17">
        <v>6950</v>
      </c>
      <c r="AT669" s="17">
        <v>7057</v>
      </c>
      <c r="AU669" s="17">
        <v>7221</v>
      </c>
      <c r="AV669" s="17">
        <v>7354</v>
      </c>
      <c r="AW669" s="17">
        <v>7511</v>
      </c>
      <c r="AX669" s="17">
        <v>7161</v>
      </c>
      <c r="AY669" s="17">
        <v>7273</v>
      </c>
      <c r="AZ669" s="17">
        <v>7418</v>
      </c>
      <c r="BA669" s="17">
        <v>7654</v>
      </c>
      <c r="BB669" s="17">
        <v>7895</v>
      </c>
      <c r="BC669" s="17">
        <v>8058</v>
      </c>
      <c r="BD669" s="17">
        <v>8166</v>
      </c>
      <c r="BE669" s="17">
        <v>8267</v>
      </c>
      <c r="BF669" s="218">
        <v>8227</v>
      </c>
      <c r="BG669" s="218">
        <v>8345</v>
      </c>
      <c r="BH669" s="17"/>
      <c r="BI669" s="17"/>
      <c r="BJ669" s="17"/>
      <c r="BK669" s="17"/>
    </row>
    <row r="670" spans="1:63" s="19" customFormat="1" ht="11.25" hidden="1" outlineLevel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>
        <v>19035</v>
      </c>
      <c r="AS670" s="17">
        <v>19338</v>
      </c>
      <c r="AT670" s="17">
        <v>19647</v>
      </c>
      <c r="AU670" s="17">
        <v>20044</v>
      </c>
      <c r="AV670" s="17">
        <v>20411</v>
      </c>
      <c r="AW670" s="17">
        <v>20783</v>
      </c>
      <c r="AX670" s="17">
        <v>18484</v>
      </c>
      <c r="AY670" s="17">
        <v>18723</v>
      </c>
      <c r="AZ670" s="17">
        <v>18979</v>
      </c>
      <c r="BA670" s="17">
        <v>19538</v>
      </c>
      <c r="BB670" s="17">
        <v>20078</v>
      </c>
      <c r="BC670" s="17">
        <v>20442</v>
      </c>
      <c r="BD670" s="17">
        <v>20623</v>
      </c>
      <c r="BE670" s="17">
        <v>20765</v>
      </c>
      <c r="BF670" s="218">
        <v>20623</v>
      </c>
      <c r="BG670" s="218">
        <v>20776</v>
      </c>
      <c r="BH670" s="17"/>
      <c r="BI670" s="17"/>
      <c r="BJ670" s="17"/>
      <c r="BK670" s="17"/>
    </row>
    <row r="671" spans="1:63" s="19" customFormat="1" ht="11.25" hidden="1" outlineLevel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>
        <v>6830</v>
      </c>
      <c r="AS671" s="17">
        <v>6918</v>
      </c>
      <c r="AT671" s="17">
        <v>7000</v>
      </c>
      <c r="AU671" s="17">
        <v>7115</v>
      </c>
      <c r="AV671" s="17">
        <v>7202</v>
      </c>
      <c r="AW671" s="17">
        <v>7314</v>
      </c>
      <c r="AX671" s="17">
        <v>6901</v>
      </c>
      <c r="AY671" s="17">
        <v>7004</v>
      </c>
      <c r="AZ671" s="17">
        <v>7111</v>
      </c>
      <c r="BA671" s="17">
        <v>7185</v>
      </c>
      <c r="BB671" s="17">
        <v>7350</v>
      </c>
      <c r="BC671" s="17">
        <v>7465</v>
      </c>
      <c r="BD671" s="17">
        <v>7577</v>
      </c>
      <c r="BE671" s="17">
        <v>7687</v>
      </c>
      <c r="BF671" s="218">
        <v>7614</v>
      </c>
      <c r="BG671" s="218">
        <v>7747</v>
      </c>
      <c r="BH671" s="17"/>
      <c r="BI671" s="17"/>
      <c r="BJ671" s="17"/>
      <c r="BK671" s="17"/>
    </row>
    <row r="672" spans="1:63" s="19" customFormat="1" ht="11.25" hidden="1" outlineLevel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>
        <v>10852</v>
      </c>
      <c r="AS672" s="17">
        <v>10901</v>
      </c>
      <c r="AT672" s="17">
        <v>10922</v>
      </c>
      <c r="AU672" s="17">
        <v>10985</v>
      </c>
      <c r="AV672" s="17">
        <v>11052</v>
      </c>
      <c r="AW672" s="17">
        <v>11151</v>
      </c>
      <c r="AX672" s="17">
        <v>8967</v>
      </c>
      <c r="AY672" s="17">
        <v>9035</v>
      </c>
      <c r="AZ672" s="17">
        <v>9103</v>
      </c>
      <c r="BA672" s="17">
        <v>9044</v>
      </c>
      <c r="BB672" s="17">
        <v>9193</v>
      </c>
      <c r="BC672" s="17">
        <v>9275</v>
      </c>
      <c r="BD672" s="17">
        <v>9329</v>
      </c>
      <c r="BE672" s="17">
        <v>9415</v>
      </c>
      <c r="BF672" s="218">
        <v>9270</v>
      </c>
      <c r="BG672" s="218">
        <v>9334</v>
      </c>
      <c r="BH672" s="17"/>
      <c r="BI672" s="17"/>
      <c r="BJ672" s="17"/>
      <c r="BK672" s="17"/>
    </row>
    <row r="673" spans="1:63" s="19" customFormat="1" ht="11.25" hidden="1" outlineLevel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>
        <v>3821</v>
      </c>
      <c r="AS673" s="17">
        <v>3825</v>
      </c>
      <c r="AT673" s="17">
        <v>3815</v>
      </c>
      <c r="AU673" s="17">
        <v>3835</v>
      </c>
      <c r="AV673" s="17">
        <v>3851</v>
      </c>
      <c r="AW673" s="17">
        <v>3875</v>
      </c>
      <c r="AX673" s="17">
        <v>3586</v>
      </c>
      <c r="AY673" s="17">
        <v>3606</v>
      </c>
      <c r="AZ673" s="17">
        <v>3627</v>
      </c>
      <c r="BA673" s="17">
        <v>3585</v>
      </c>
      <c r="BB673" s="17">
        <v>3611</v>
      </c>
      <c r="BC673" s="17">
        <v>3628</v>
      </c>
      <c r="BD673" s="17">
        <v>3643</v>
      </c>
      <c r="BE673" s="17">
        <v>3651</v>
      </c>
      <c r="BF673" s="218">
        <v>3574</v>
      </c>
      <c r="BG673" s="218">
        <v>3594</v>
      </c>
      <c r="BH673" s="17"/>
      <c r="BI673" s="17"/>
      <c r="BJ673" s="17"/>
      <c r="BK673" s="17"/>
    </row>
    <row r="674" spans="1:63" s="19" customFormat="1" ht="11.25" hidden="1" outlineLevel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>
        <v>3659</v>
      </c>
      <c r="AS674" s="17">
        <v>3655</v>
      </c>
      <c r="AT674" s="17">
        <v>3647</v>
      </c>
      <c r="AU674" s="17">
        <v>3625</v>
      </c>
      <c r="AV674" s="17">
        <v>3627</v>
      </c>
      <c r="AW674" s="17">
        <v>3631</v>
      </c>
      <c r="AX674" s="17">
        <v>3277</v>
      </c>
      <c r="AY674" s="17">
        <v>3271</v>
      </c>
      <c r="AZ674" s="17">
        <v>3269</v>
      </c>
      <c r="BA674" s="17">
        <v>3202</v>
      </c>
      <c r="BB674" s="17">
        <v>3203</v>
      </c>
      <c r="BC674" s="17">
        <v>3199</v>
      </c>
      <c r="BD674" s="17">
        <v>3186</v>
      </c>
      <c r="BE674" s="17">
        <v>3182</v>
      </c>
      <c r="BF674" s="218">
        <v>3107</v>
      </c>
      <c r="BG674" s="218">
        <v>3093</v>
      </c>
      <c r="BH674" s="17"/>
      <c r="BI674" s="17"/>
      <c r="BJ674" s="17"/>
      <c r="BK674" s="17"/>
    </row>
    <row r="675" spans="1:63" s="19" customFormat="1" ht="11.25" hidden="1" outlineLevel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>
        <v>0</v>
      </c>
      <c r="AS675" s="17">
        <v>0</v>
      </c>
      <c r="AT675" s="17">
        <v>0</v>
      </c>
      <c r="AU675" s="17">
        <v>2291</v>
      </c>
      <c r="AV675" s="17">
        <v>2283</v>
      </c>
      <c r="AW675" s="17">
        <v>2281</v>
      </c>
      <c r="AX675" s="17">
        <v>2076</v>
      </c>
      <c r="AY675" s="17">
        <v>2073</v>
      </c>
      <c r="AZ675" s="17">
        <v>2070</v>
      </c>
      <c r="BA675" s="17">
        <v>2026</v>
      </c>
      <c r="BB675" s="17">
        <v>2024</v>
      </c>
      <c r="BC675" s="17">
        <v>2021</v>
      </c>
      <c r="BD675" s="17">
        <v>2021</v>
      </c>
      <c r="BE675" s="17">
        <v>2019</v>
      </c>
      <c r="BF675" s="218">
        <v>1980</v>
      </c>
      <c r="BG675" s="218">
        <v>1973</v>
      </c>
      <c r="BH675" s="17"/>
      <c r="BI675" s="17"/>
      <c r="BJ675" s="17"/>
      <c r="BK675" s="17"/>
    </row>
    <row r="676" spans="1:63" s="19" customFormat="1" ht="11.25" hidden="1" outlineLevel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>
        <v>0</v>
      </c>
      <c r="AS676" s="17">
        <v>0</v>
      </c>
      <c r="AT676" s="17">
        <v>0</v>
      </c>
      <c r="AU676" s="17">
        <v>823</v>
      </c>
      <c r="AV676" s="17">
        <v>817</v>
      </c>
      <c r="AW676" s="17">
        <v>818</v>
      </c>
      <c r="AX676" s="17">
        <v>733</v>
      </c>
      <c r="AY676" s="17">
        <v>730</v>
      </c>
      <c r="AZ676" s="17">
        <v>729</v>
      </c>
      <c r="BA676" s="17">
        <v>714</v>
      </c>
      <c r="BB676" s="17">
        <v>713</v>
      </c>
      <c r="BC676" s="17">
        <v>712</v>
      </c>
      <c r="BD676" s="17">
        <v>713</v>
      </c>
      <c r="BE676" s="17">
        <v>711</v>
      </c>
      <c r="BF676" s="218">
        <v>687</v>
      </c>
      <c r="BG676" s="218">
        <v>685</v>
      </c>
      <c r="BH676" s="17"/>
      <c r="BI676" s="17"/>
      <c r="BJ676" s="17"/>
      <c r="BK676" s="17"/>
    </row>
    <row r="677" spans="1:63" s="19" customFormat="1" ht="11.25" hidden="1" outlineLevel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>
        <v>0</v>
      </c>
      <c r="AS677" s="17">
        <v>0</v>
      </c>
      <c r="AT677" s="17">
        <v>0</v>
      </c>
      <c r="AU677" s="17">
        <v>308</v>
      </c>
      <c r="AV677" s="17">
        <v>310</v>
      </c>
      <c r="AW677" s="17">
        <v>310</v>
      </c>
      <c r="AX677" s="17">
        <v>285</v>
      </c>
      <c r="AY677" s="17">
        <v>284</v>
      </c>
      <c r="AZ677" s="17">
        <v>285</v>
      </c>
      <c r="BA677" s="17">
        <v>275</v>
      </c>
      <c r="BB677" s="17">
        <v>275</v>
      </c>
      <c r="BC677" s="17">
        <v>275</v>
      </c>
      <c r="BD677" s="17">
        <v>274</v>
      </c>
      <c r="BE677" s="17">
        <v>274</v>
      </c>
      <c r="BF677" s="218">
        <v>269</v>
      </c>
      <c r="BG677" s="218">
        <v>268</v>
      </c>
      <c r="BH677" s="17"/>
      <c r="BI677" s="17"/>
      <c r="BJ677" s="17"/>
      <c r="BK677" s="17"/>
    </row>
    <row r="678" spans="1:63" s="19" customFormat="1" ht="11.25" hidden="1" outlineLevel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>
        <v>0</v>
      </c>
      <c r="AS678" s="17">
        <v>0</v>
      </c>
      <c r="AT678" s="17">
        <v>0</v>
      </c>
      <c r="AU678" s="17">
        <v>130</v>
      </c>
      <c r="AV678" s="17">
        <v>129</v>
      </c>
      <c r="AW678" s="17">
        <v>129</v>
      </c>
      <c r="AX678" s="17">
        <v>114</v>
      </c>
      <c r="AY678" s="17">
        <v>112</v>
      </c>
      <c r="AZ678" s="17">
        <v>112</v>
      </c>
      <c r="BA678" s="17">
        <v>112</v>
      </c>
      <c r="BB678" s="17">
        <v>112</v>
      </c>
      <c r="BC678" s="17">
        <v>112</v>
      </c>
      <c r="BD678" s="17">
        <v>111</v>
      </c>
      <c r="BE678" s="17">
        <v>111</v>
      </c>
      <c r="BF678" s="218">
        <v>111</v>
      </c>
      <c r="BG678" s="218">
        <v>111</v>
      </c>
      <c r="BH678" s="17"/>
      <c r="BI678" s="17"/>
      <c r="BJ678" s="17"/>
      <c r="BK678" s="17"/>
    </row>
    <row r="679" spans="1:63" s="19" customFormat="1" ht="11.25" hidden="1" outlineLevel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>
        <v>0</v>
      </c>
      <c r="AS679" s="17">
        <v>0</v>
      </c>
      <c r="AT679" s="17">
        <v>0</v>
      </c>
      <c r="AU679" s="17">
        <v>104</v>
      </c>
      <c r="AV679" s="17">
        <v>105</v>
      </c>
      <c r="AW679" s="17">
        <v>105</v>
      </c>
      <c r="AX679" s="17">
        <v>93</v>
      </c>
      <c r="AY679" s="17">
        <v>93</v>
      </c>
      <c r="AZ679" s="17">
        <v>93</v>
      </c>
      <c r="BA679" s="17">
        <v>92</v>
      </c>
      <c r="BB679" s="17">
        <v>91</v>
      </c>
      <c r="BC679" s="17">
        <v>91</v>
      </c>
      <c r="BD679" s="17">
        <v>92</v>
      </c>
      <c r="BE679" s="17">
        <v>92</v>
      </c>
      <c r="BF679" s="218">
        <v>88</v>
      </c>
      <c r="BG679" s="218">
        <v>88</v>
      </c>
      <c r="BH679" s="17"/>
      <c r="BI679" s="17"/>
      <c r="BJ679" s="17"/>
      <c r="BK679" s="17"/>
    </row>
    <row r="680" spans="1:63" s="19" customFormat="1" ht="11.25" hidden="1" outlineLevel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>
        <v>0</v>
      </c>
      <c r="AS680" s="17">
        <v>0</v>
      </c>
      <c r="AT680" s="17">
        <v>0</v>
      </c>
      <c r="AU680" s="17">
        <v>44</v>
      </c>
      <c r="AV680" s="17">
        <v>44</v>
      </c>
      <c r="AW680" s="17">
        <v>44</v>
      </c>
      <c r="AX680" s="17">
        <v>37</v>
      </c>
      <c r="AY680" s="17">
        <v>34</v>
      </c>
      <c r="AZ680" s="17">
        <v>34</v>
      </c>
      <c r="BA680" s="17">
        <v>34</v>
      </c>
      <c r="BB680" s="17">
        <v>34</v>
      </c>
      <c r="BC680" s="17">
        <v>34</v>
      </c>
      <c r="BD680" s="17">
        <v>34</v>
      </c>
      <c r="BE680" s="17">
        <v>34</v>
      </c>
      <c r="BF680" s="218">
        <v>32</v>
      </c>
      <c r="BG680" s="218">
        <v>32</v>
      </c>
      <c r="BH680" s="17"/>
      <c r="BI680" s="17"/>
      <c r="BJ680" s="17"/>
      <c r="BK680" s="17"/>
    </row>
    <row r="681" spans="1:63" hidden="1" outlineLevel="1" x14ac:dyDescent="0.25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39"/>
      <c r="Z681" s="39"/>
      <c r="AA681" s="39"/>
      <c r="AB681" s="39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218"/>
      <c r="BG681" s="218"/>
      <c r="BH681" s="17"/>
      <c r="BI681" s="17"/>
      <c r="BJ681" s="17"/>
      <c r="BK681" s="17"/>
    </row>
    <row r="682" spans="1:63" hidden="1" outlineLevel="1" x14ac:dyDescent="0.25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39"/>
      <c r="Z682" s="39"/>
      <c r="AA682" s="39"/>
      <c r="AB682" s="39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218"/>
      <c r="BG682" s="218"/>
      <c r="BH682" s="17"/>
      <c r="BI682" s="17"/>
      <c r="BJ682" s="17"/>
      <c r="BK682" s="17"/>
    </row>
    <row r="683" spans="1:63" s="19" customFormat="1" ht="11.25" hidden="1" outlineLevel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>
        <v>91</v>
      </c>
      <c r="AS683" s="17">
        <v>153</v>
      </c>
      <c r="AT683" s="17">
        <v>125</v>
      </c>
      <c r="AU683" s="17">
        <v>98</v>
      </c>
      <c r="AV683" s="17">
        <v>248</v>
      </c>
      <c r="AW683" s="17">
        <v>145</v>
      </c>
      <c r="AX683" s="17">
        <v>133</v>
      </c>
      <c r="AY683" s="17">
        <v>146</v>
      </c>
      <c r="AZ683" s="17">
        <v>387</v>
      </c>
      <c r="BA683" s="17">
        <v>182</v>
      </c>
      <c r="BB683" s="17">
        <v>184</v>
      </c>
      <c r="BC683" s="17">
        <v>227</v>
      </c>
      <c r="BD683" s="17">
        <v>113</v>
      </c>
      <c r="BE683" s="17">
        <v>222</v>
      </c>
      <c r="BF683" s="218">
        <v>225</v>
      </c>
      <c r="BG683" s="218">
        <v>119</v>
      </c>
      <c r="BH683" s="17"/>
      <c r="BI683" s="17"/>
      <c r="BJ683" s="17"/>
      <c r="BK683" s="17"/>
    </row>
    <row r="684" spans="1:63" s="19" customFormat="1" ht="11.25" hidden="1" outlineLevel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>
        <v>4</v>
      </c>
      <c r="AS684" s="17">
        <v>2</v>
      </c>
      <c r="AT684" s="17">
        <v>0</v>
      </c>
      <c r="AU684" s="17">
        <v>0</v>
      </c>
      <c r="AV684" s="17">
        <v>0</v>
      </c>
      <c r="AW684" s="17">
        <v>0</v>
      </c>
      <c r="AX684" s="17">
        <v>0</v>
      </c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218">
        <v>0</v>
      </c>
      <c r="BG684" s="218">
        <v>0</v>
      </c>
      <c r="BH684" s="17"/>
      <c r="BI684" s="17"/>
      <c r="BJ684" s="17"/>
      <c r="BK684" s="17"/>
    </row>
    <row r="685" spans="1:63" s="19" customFormat="1" ht="11.25" hidden="1" outlineLevel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>
        <v>5742</v>
      </c>
      <c r="AS685" s="17">
        <v>5779</v>
      </c>
      <c r="AT685" s="17">
        <v>5941</v>
      </c>
      <c r="AU685" s="17">
        <v>6004</v>
      </c>
      <c r="AV685" s="17">
        <v>6070</v>
      </c>
      <c r="AW685" s="17">
        <v>6117</v>
      </c>
      <c r="AX685" s="17">
        <v>5340</v>
      </c>
      <c r="AY685" s="17">
        <v>5381</v>
      </c>
      <c r="AZ685" s="17">
        <v>5427</v>
      </c>
      <c r="BA685" s="17">
        <v>5261</v>
      </c>
      <c r="BB685" s="17">
        <v>5272</v>
      </c>
      <c r="BC685" s="17">
        <v>5298</v>
      </c>
      <c r="BD685" s="17">
        <v>5551</v>
      </c>
      <c r="BE685" s="17">
        <v>5893</v>
      </c>
      <c r="BF685" s="218">
        <v>6116</v>
      </c>
      <c r="BG685" s="218">
        <v>6528</v>
      </c>
      <c r="BH685" s="17"/>
      <c r="BI685" s="17"/>
      <c r="BJ685" s="17"/>
      <c r="BK685" s="17"/>
    </row>
    <row r="686" spans="1:63" s="19" customFormat="1" ht="11.25" hidden="1" outlineLevel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>
        <v>10367</v>
      </c>
      <c r="AS686" s="17">
        <v>10386</v>
      </c>
      <c r="AT686" s="17">
        <v>10594</v>
      </c>
      <c r="AU686" s="17">
        <v>10641</v>
      </c>
      <c r="AV686" s="17">
        <v>10692</v>
      </c>
      <c r="AW686" s="17">
        <v>10732</v>
      </c>
      <c r="AX686" s="17">
        <v>9418</v>
      </c>
      <c r="AY686" s="17">
        <v>9453</v>
      </c>
      <c r="AZ686" s="17">
        <v>9474</v>
      </c>
      <c r="BA686" s="17">
        <v>9161</v>
      </c>
      <c r="BB686" s="17">
        <v>9199</v>
      </c>
      <c r="BC686" s="17">
        <v>9225</v>
      </c>
      <c r="BD686" s="17">
        <v>9247</v>
      </c>
      <c r="BE686" s="17">
        <v>9323</v>
      </c>
      <c r="BF686" s="218">
        <v>9154</v>
      </c>
      <c r="BG686" s="218">
        <v>9376</v>
      </c>
      <c r="BH686" s="17"/>
      <c r="BI686" s="17"/>
      <c r="BJ686" s="17"/>
      <c r="BK686" s="17"/>
    </row>
    <row r="687" spans="1:63" s="19" customFormat="1" ht="11.25" hidden="1" outlineLevel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>
        <v>7847</v>
      </c>
      <c r="AS687" s="17">
        <v>7866</v>
      </c>
      <c r="AT687" s="17">
        <v>8041</v>
      </c>
      <c r="AU687" s="17">
        <v>8105</v>
      </c>
      <c r="AV687" s="17">
        <v>8146</v>
      </c>
      <c r="AW687" s="17">
        <v>8205</v>
      </c>
      <c r="AX687" s="17">
        <v>6662</v>
      </c>
      <c r="AY687" s="17">
        <v>6716</v>
      </c>
      <c r="AZ687" s="17">
        <v>6772</v>
      </c>
      <c r="BA687" s="17">
        <v>6602</v>
      </c>
      <c r="BB687" s="17">
        <v>6654</v>
      </c>
      <c r="BC687" s="17">
        <v>6697</v>
      </c>
      <c r="BD687" s="17">
        <v>6749</v>
      </c>
      <c r="BE687" s="17">
        <v>6817</v>
      </c>
      <c r="BF687" s="218">
        <v>6724</v>
      </c>
      <c r="BG687" s="218">
        <v>6813</v>
      </c>
      <c r="BH687" s="17"/>
      <c r="BI687" s="17"/>
      <c r="BJ687" s="17"/>
      <c r="BK687" s="17"/>
    </row>
    <row r="688" spans="1:63" s="19" customFormat="1" ht="11.25" hidden="1" outlineLevel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>
        <v>6372</v>
      </c>
      <c r="AS688" s="17">
        <v>6396</v>
      </c>
      <c r="AT688" s="17">
        <v>6571</v>
      </c>
      <c r="AU688" s="17">
        <v>6664</v>
      </c>
      <c r="AV688" s="17">
        <v>6749</v>
      </c>
      <c r="AW688" s="17">
        <v>6840</v>
      </c>
      <c r="AX688" s="17">
        <v>6112</v>
      </c>
      <c r="AY688" s="17">
        <v>6196</v>
      </c>
      <c r="AZ688" s="17">
        <v>6296</v>
      </c>
      <c r="BA688" s="17">
        <v>6096</v>
      </c>
      <c r="BB688" s="17">
        <v>6203</v>
      </c>
      <c r="BC688" s="17">
        <v>6266</v>
      </c>
      <c r="BD688" s="17">
        <v>6323</v>
      </c>
      <c r="BE688" s="17">
        <v>6391</v>
      </c>
      <c r="BF688" s="218">
        <v>6309</v>
      </c>
      <c r="BG688" s="218">
        <v>6415</v>
      </c>
      <c r="BH688" s="17"/>
      <c r="BI688" s="17"/>
      <c r="BJ688" s="17"/>
      <c r="BK688" s="17"/>
    </row>
    <row r="689" spans="1:63" s="19" customFormat="1" ht="11.25" hidden="1" outlineLevel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>
        <v>9418</v>
      </c>
      <c r="AS689" s="17">
        <v>9452</v>
      </c>
      <c r="AT689" s="17">
        <v>9655</v>
      </c>
      <c r="AU689" s="17">
        <v>9776</v>
      </c>
      <c r="AV689" s="17">
        <v>9906</v>
      </c>
      <c r="AW689" s="17">
        <v>10027</v>
      </c>
      <c r="AX689" s="17">
        <v>8672</v>
      </c>
      <c r="AY689" s="17">
        <v>8795</v>
      </c>
      <c r="AZ689" s="17">
        <v>8899</v>
      </c>
      <c r="BA689" s="17">
        <v>8567</v>
      </c>
      <c r="BB689" s="17">
        <v>8673</v>
      </c>
      <c r="BC689" s="17">
        <v>8772</v>
      </c>
      <c r="BD689" s="17">
        <v>8876</v>
      </c>
      <c r="BE689" s="17">
        <v>8991</v>
      </c>
      <c r="BF689" s="218">
        <v>8752</v>
      </c>
      <c r="BG689" s="218">
        <v>8923</v>
      </c>
      <c r="BH689" s="17"/>
      <c r="BI689" s="17"/>
      <c r="BJ689" s="17"/>
      <c r="BK689" s="17"/>
    </row>
    <row r="690" spans="1:63" s="19" customFormat="1" ht="11.25" hidden="1" outlineLevel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>
        <v>5254</v>
      </c>
      <c r="AS690" s="17">
        <v>5343</v>
      </c>
      <c r="AT690" s="17">
        <v>5494</v>
      </c>
      <c r="AU690" s="17">
        <v>5607</v>
      </c>
      <c r="AV690" s="17">
        <v>5705</v>
      </c>
      <c r="AW690" s="17">
        <v>5800</v>
      </c>
      <c r="AX690" s="17">
        <v>5357</v>
      </c>
      <c r="AY690" s="17">
        <v>5434</v>
      </c>
      <c r="AZ690" s="17">
        <v>5522</v>
      </c>
      <c r="BA690" s="17">
        <v>5374</v>
      </c>
      <c r="BB690" s="17">
        <v>5466</v>
      </c>
      <c r="BC690" s="17">
        <v>5552</v>
      </c>
      <c r="BD690" s="17">
        <v>5680</v>
      </c>
      <c r="BE690" s="17">
        <v>5814</v>
      </c>
      <c r="BF690" s="218">
        <v>5754</v>
      </c>
      <c r="BG690" s="218">
        <v>5914</v>
      </c>
      <c r="BH690" s="17"/>
      <c r="BI690" s="17"/>
      <c r="BJ690" s="17"/>
      <c r="BK690" s="17"/>
    </row>
    <row r="691" spans="1:63" s="19" customFormat="1" ht="11.25" hidden="1" outlineLevel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>
        <v>2557</v>
      </c>
      <c r="AS691" s="17">
        <v>2586</v>
      </c>
      <c r="AT691" s="17">
        <v>2676</v>
      </c>
      <c r="AU691" s="17">
        <v>2725</v>
      </c>
      <c r="AV691" s="17">
        <v>2738</v>
      </c>
      <c r="AW691" s="17">
        <v>2783</v>
      </c>
      <c r="AX691" s="17">
        <v>2533</v>
      </c>
      <c r="AY691" s="17">
        <v>2555</v>
      </c>
      <c r="AZ691" s="17">
        <v>2581</v>
      </c>
      <c r="BA691" s="17">
        <v>2562</v>
      </c>
      <c r="BB691" s="17">
        <v>2602</v>
      </c>
      <c r="BC691" s="17">
        <v>2635</v>
      </c>
      <c r="BD691" s="17">
        <v>2689</v>
      </c>
      <c r="BE691" s="17">
        <v>2778</v>
      </c>
      <c r="BF691" s="218">
        <v>2813</v>
      </c>
      <c r="BG691" s="218">
        <v>2901</v>
      </c>
      <c r="BH691" s="17"/>
      <c r="BI691" s="17"/>
      <c r="BJ691" s="17"/>
      <c r="BK691" s="17"/>
    </row>
    <row r="692" spans="1:63" s="19" customFormat="1" ht="11.25" hidden="1" outlineLevel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>
        <v>5563</v>
      </c>
      <c r="AS692" s="17">
        <v>5652</v>
      </c>
      <c r="AT692" s="17">
        <v>5830</v>
      </c>
      <c r="AU692" s="17">
        <v>5975</v>
      </c>
      <c r="AV692" s="17">
        <v>6092</v>
      </c>
      <c r="AW692" s="17">
        <v>6230</v>
      </c>
      <c r="AX692" s="17">
        <v>5463</v>
      </c>
      <c r="AY692" s="17">
        <v>5569</v>
      </c>
      <c r="AZ692" s="17">
        <v>5679</v>
      </c>
      <c r="BA692" s="17">
        <v>5525</v>
      </c>
      <c r="BB692" s="17">
        <v>5675</v>
      </c>
      <c r="BC692" s="17">
        <v>5778</v>
      </c>
      <c r="BD692" s="17">
        <v>5910</v>
      </c>
      <c r="BE692" s="17">
        <v>6064</v>
      </c>
      <c r="BF692" s="218">
        <v>5965</v>
      </c>
      <c r="BG692" s="218">
        <v>6136</v>
      </c>
      <c r="BH692" s="17"/>
      <c r="BI692" s="17"/>
      <c r="BJ692" s="17"/>
      <c r="BK692" s="17"/>
    </row>
    <row r="693" spans="1:63" s="19" customFormat="1" ht="11.25" hidden="1" outlineLevel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>
        <v>5049</v>
      </c>
      <c r="AS693" s="17">
        <v>5110</v>
      </c>
      <c r="AT693" s="17">
        <v>5266</v>
      </c>
      <c r="AU693" s="17">
        <v>5384</v>
      </c>
      <c r="AV693" s="17">
        <v>5481</v>
      </c>
      <c r="AW693" s="17">
        <v>5590</v>
      </c>
      <c r="AX693" s="17">
        <v>5221</v>
      </c>
      <c r="AY693" s="17">
        <v>5305</v>
      </c>
      <c r="AZ693" s="17">
        <v>5389</v>
      </c>
      <c r="BA693" s="17">
        <v>5267</v>
      </c>
      <c r="BB693" s="17">
        <v>5376</v>
      </c>
      <c r="BC693" s="17">
        <v>5452</v>
      </c>
      <c r="BD693" s="17">
        <v>5562</v>
      </c>
      <c r="BE693" s="17">
        <v>5728</v>
      </c>
      <c r="BF693" s="218">
        <v>5620</v>
      </c>
      <c r="BG693" s="218">
        <v>5809</v>
      </c>
      <c r="BH693" s="17"/>
      <c r="BI693" s="17"/>
      <c r="BJ693" s="17"/>
      <c r="BK693" s="17"/>
    </row>
    <row r="694" spans="1:63" s="19" customFormat="1" ht="11.25" hidden="1" outlineLevel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>
        <v>30426</v>
      </c>
      <c r="AS694" s="17">
        <v>30606</v>
      </c>
      <c r="AT694" s="17">
        <v>31115</v>
      </c>
      <c r="AU694" s="17">
        <v>31375</v>
      </c>
      <c r="AV694" s="17">
        <v>31701</v>
      </c>
      <c r="AW694" s="17">
        <v>32091</v>
      </c>
      <c r="AX694" s="17">
        <v>25430</v>
      </c>
      <c r="AY694" s="17">
        <v>25727</v>
      </c>
      <c r="AZ694" s="17">
        <v>25967</v>
      </c>
      <c r="BA694" s="17">
        <v>24997</v>
      </c>
      <c r="BB694" s="17">
        <v>25352</v>
      </c>
      <c r="BC694" s="17">
        <v>25665</v>
      </c>
      <c r="BD694" s="17">
        <v>25878</v>
      </c>
      <c r="BE694" s="17">
        <v>26060</v>
      </c>
      <c r="BF694" s="218">
        <v>24911</v>
      </c>
      <c r="BG694" s="218">
        <v>25179</v>
      </c>
      <c r="BH694" s="17"/>
      <c r="BI694" s="17"/>
      <c r="BJ694" s="17"/>
      <c r="BK694" s="17"/>
    </row>
    <row r="695" spans="1:63" s="19" customFormat="1" ht="11.25" hidden="1" outlineLevel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>
        <v>19929</v>
      </c>
      <c r="AS695" s="17">
        <v>20302</v>
      </c>
      <c r="AT695" s="17">
        <v>20963</v>
      </c>
      <c r="AU695" s="17">
        <v>21631</v>
      </c>
      <c r="AV695" s="17">
        <v>22216</v>
      </c>
      <c r="AW695" s="17">
        <v>22849</v>
      </c>
      <c r="AX695" s="17">
        <v>21333</v>
      </c>
      <c r="AY695" s="17">
        <v>21872</v>
      </c>
      <c r="AZ695" s="17">
        <v>22387</v>
      </c>
      <c r="BA695" s="17">
        <v>21652</v>
      </c>
      <c r="BB695" s="17">
        <v>22471</v>
      </c>
      <c r="BC695" s="17">
        <v>23074</v>
      </c>
      <c r="BD695" s="17">
        <v>23531</v>
      </c>
      <c r="BE695" s="17">
        <v>24029</v>
      </c>
      <c r="BF695" s="218">
        <v>22846</v>
      </c>
      <c r="BG695" s="218">
        <v>23464</v>
      </c>
      <c r="BH695" s="17"/>
      <c r="BI695" s="17"/>
      <c r="BJ695" s="17"/>
      <c r="BK695" s="17"/>
    </row>
    <row r="696" spans="1:63" s="19" customFormat="1" ht="11.25" hidden="1" outlineLevel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>
        <v>11638</v>
      </c>
      <c r="AS696" s="17">
        <v>11906</v>
      </c>
      <c r="AT696" s="17">
        <v>12271</v>
      </c>
      <c r="AU696" s="17">
        <v>12621</v>
      </c>
      <c r="AV696" s="17">
        <v>12870</v>
      </c>
      <c r="AW696" s="17">
        <v>13156</v>
      </c>
      <c r="AX696" s="17">
        <v>12668</v>
      </c>
      <c r="AY696" s="17">
        <v>12836</v>
      </c>
      <c r="AZ696" s="17">
        <v>13063</v>
      </c>
      <c r="BA696" s="17">
        <v>13294</v>
      </c>
      <c r="BB696" s="17">
        <v>13660</v>
      </c>
      <c r="BC696" s="17">
        <v>13846</v>
      </c>
      <c r="BD696" s="17">
        <v>14023</v>
      </c>
      <c r="BE696" s="17">
        <v>14173</v>
      </c>
      <c r="BF696" s="218">
        <v>14016</v>
      </c>
      <c r="BG696" s="218">
        <v>14230</v>
      </c>
      <c r="BH696" s="17"/>
      <c r="BI696" s="17"/>
      <c r="BJ696" s="17"/>
      <c r="BK696" s="17"/>
    </row>
    <row r="697" spans="1:63" s="19" customFormat="1" ht="11.25" hidden="1" outlineLevel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>
        <v>18700</v>
      </c>
      <c r="AS697" s="17">
        <v>18968</v>
      </c>
      <c r="AT697" s="17">
        <v>19395</v>
      </c>
      <c r="AU697" s="17">
        <v>19758</v>
      </c>
      <c r="AV697" s="17">
        <v>20053</v>
      </c>
      <c r="AW697" s="17">
        <v>20391</v>
      </c>
      <c r="AX697" s="17">
        <v>17420</v>
      </c>
      <c r="AY697" s="17">
        <v>17660</v>
      </c>
      <c r="AZ697" s="17">
        <v>17903</v>
      </c>
      <c r="BA697" s="17">
        <v>17946</v>
      </c>
      <c r="BB697" s="17">
        <v>18404</v>
      </c>
      <c r="BC697" s="17">
        <v>18700</v>
      </c>
      <c r="BD697" s="17">
        <v>18880</v>
      </c>
      <c r="BE697" s="17">
        <v>19020</v>
      </c>
      <c r="BF697" s="218">
        <v>18603</v>
      </c>
      <c r="BG697" s="218">
        <v>18857</v>
      </c>
      <c r="BH697" s="17"/>
      <c r="BI697" s="17"/>
      <c r="BJ697" s="17"/>
      <c r="BK697" s="17"/>
    </row>
    <row r="698" spans="1:63" s="19" customFormat="1" ht="11.25" hidden="1" outlineLevel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>
        <v>6594</v>
      </c>
      <c r="AS698" s="17">
        <v>6716</v>
      </c>
      <c r="AT698" s="17">
        <v>6914</v>
      </c>
      <c r="AU698" s="17">
        <v>7092</v>
      </c>
      <c r="AV698" s="17">
        <v>7237</v>
      </c>
      <c r="AW698" s="17">
        <v>7391</v>
      </c>
      <c r="AX698" s="17">
        <v>7058</v>
      </c>
      <c r="AY698" s="17">
        <v>7168</v>
      </c>
      <c r="AZ698" s="17">
        <v>7308</v>
      </c>
      <c r="BA698" s="17">
        <v>7540</v>
      </c>
      <c r="BB698" s="17">
        <v>7778</v>
      </c>
      <c r="BC698" s="17">
        <v>7933</v>
      </c>
      <c r="BD698" s="17">
        <v>8014</v>
      </c>
      <c r="BE698" s="17">
        <v>8104</v>
      </c>
      <c r="BF698" s="218">
        <v>8071</v>
      </c>
      <c r="BG698" s="218">
        <v>8186</v>
      </c>
      <c r="BH698" s="17"/>
      <c r="BI698" s="17"/>
      <c r="BJ698" s="17"/>
      <c r="BK698" s="17"/>
    </row>
    <row r="699" spans="1:63" s="19" customFormat="1" ht="11.25" hidden="1" outlineLevel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>
        <v>18643</v>
      </c>
      <c r="AS699" s="17">
        <v>18921</v>
      </c>
      <c r="AT699" s="17">
        <v>19393</v>
      </c>
      <c r="AU699" s="17">
        <v>19801</v>
      </c>
      <c r="AV699" s="17">
        <v>20180</v>
      </c>
      <c r="AW699" s="17">
        <v>20552</v>
      </c>
      <c r="AX699" s="17">
        <v>18310</v>
      </c>
      <c r="AY699" s="17">
        <v>18550</v>
      </c>
      <c r="AZ699" s="17">
        <v>18771</v>
      </c>
      <c r="BA699" s="17">
        <v>19317</v>
      </c>
      <c r="BB699" s="17">
        <v>19825</v>
      </c>
      <c r="BC699" s="17">
        <v>20167</v>
      </c>
      <c r="BD699" s="17">
        <v>20332</v>
      </c>
      <c r="BE699" s="17">
        <v>20461</v>
      </c>
      <c r="BF699" s="218">
        <v>20299</v>
      </c>
      <c r="BG699" s="218">
        <v>20445</v>
      </c>
      <c r="BH699" s="17"/>
      <c r="BI699" s="17"/>
      <c r="BJ699" s="17"/>
      <c r="BK699" s="17"/>
    </row>
    <row r="700" spans="1:63" s="19" customFormat="1" ht="11.25" hidden="1" outlineLevel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>
        <v>6594</v>
      </c>
      <c r="AS700" s="17">
        <v>6686</v>
      </c>
      <c r="AT700" s="17">
        <v>6848</v>
      </c>
      <c r="AU700" s="17">
        <v>6983</v>
      </c>
      <c r="AV700" s="17">
        <v>7081</v>
      </c>
      <c r="AW700" s="17">
        <v>7189</v>
      </c>
      <c r="AX700" s="17">
        <v>6798</v>
      </c>
      <c r="AY700" s="17">
        <v>6903</v>
      </c>
      <c r="AZ700" s="17">
        <v>7008</v>
      </c>
      <c r="BA700" s="17">
        <v>7075</v>
      </c>
      <c r="BB700" s="17">
        <v>7233</v>
      </c>
      <c r="BC700" s="17">
        <v>7348</v>
      </c>
      <c r="BD700" s="17">
        <v>7443</v>
      </c>
      <c r="BE700" s="17">
        <v>7553</v>
      </c>
      <c r="BF700" s="218">
        <v>7479</v>
      </c>
      <c r="BG700" s="218">
        <v>7613</v>
      </c>
      <c r="BH700" s="17"/>
      <c r="BI700" s="17"/>
      <c r="BJ700" s="17"/>
      <c r="BK700" s="17"/>
    </row>
    <row r="701" spans="1:63" s="19" customFormat="1" ht="11.25" hidden="1" outlineLevel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>
        <v>10516</v>
      </c>
      <c r="AS701" s="17">
        <v>10550</v>
      </c>
      <c r="AT701" s="17">
        <v>10699</v>
      </c>
      <c r="AU701" s="17">
        <v>10790</v>
      </c>
      <c r="AV701" s="17">
        <v>10871</v>
      </c>
      <c r="AW701" s="17">
        <v>10971</v>
      </c>
      <c r="AX701" s="17">
        <v>8832</v>
      </c>
      <c r="AY701" s="17">
        <v>8906</v>
      </c>
      <c r="AZ701" s="17">
        <v>8972</v>
      </c>
      <c r="BA701" s="17">
        <v>8921</v>
      </c>
      <c r="BB701" s="17">
        <v>9063</v>
      </c>
      <c r="BC701" s="17">
        <v>9146</v>
      </c>
      <c r="BD701" s="17">
        <v>9177</v>
      </c>
      <c r="BE701" s="17">
        <v>9249</v>
      </c>
      <c r="BF701" s="218">
        <v>9109</v>
      </c>
      <c r="BG701" s="218">
        <v>9173</v>
      </c>
      <c r="BH701" s="17"/>
      <c r="BI701" s="17"/>
      <c r="BJ701" s="17"/>
      <c r="BK701" s="17"/>
    </row>
    <row r="702" spans="1:63" s="19" customFormat="1" ht="11.25" hidden="1" outlineLevel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>
        <v>3673</v>
      </c>
      <c r="AS702" s="17">
        <v>3677</v>
      </c>
      <c r="AT702" s="17">
        <v>3710</v>
      </c>
      <c r="AU702" s="17">
        <v>3733</v>
      </c>
      <c r="AV702" s="17">
        <v>3756</v>
      </c>
      <c r="AW702" s="17">
        <v>3782</v>
      </c>
      <c r="AX702" s="17">
        <v>3511</v>
      </c>
      <c r="AY702" s="17">
        <v>3530</v>
      </c>
      <c r="AZ702" s="17">
        <v>3553</v>
      </c>
      <c r="BA702" s="17">
        <v>3506</v>
      </c>
      <c r="BB702" s="17">
        <v>3530</v>
      </c>
      <c r="BC702" s="17">
        <v>3546</v>
      </c>
      <c r="BD702" s="17">
        <v>3554</v>
      </c>
      <c r="BE702" s="17">
        <v>3559</v>
      </c>
      <c r="BF702" s="218">
        <v>3487</v>
      </c>
      <c r="BG702" s="218">
        <v>3512</v>
      </c>
      <c r="BH702" s="17"/>
      <c r="BI702" s="17"/>
      <c r="BJ702" s="17"/>
      <c r="BK702" s="17"/>
    </row>
    <row r="703" spans="1:63" s="19" customFormat="1" ht="11.25" hidden="1" outlineLevel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>
        <v>3543</v>
      </c>
      <c r="AS703" s="17">
        <v>3537</v>
      </c>
      <c r="AT703" s="17">
        <v>3563</v>
      </c>
      <c r="AU703" s="17">
        <v>3552</v>
      </c>
      <c r="AV703" s="17">
        <v>3560</v>
      </c>
      <c r="AW703" s="17">
        <v>3562</v>
      </c>
      <c r="AX703" s="17">
        <v>3226</v>
      </c>
      <c r="AY703" s="17">
        <v>3219</v>
      </c>
      <c r="AZ703" s="17">
        <v>3214</v>
      </c>
      <c r="BA703" s="17">
        <v>3151</v>
      </c>
      <c r="BB703" s="17">
        <v>3149</v>
      </c>
      <c r="BC703" s="17">
        <v>3145</v>
      </c>
      <c r="BD703" s="17">
        <v>3131</v>
      </c>
      <c r="BE703" s="17">
        <v>3128</v>
      </c>
      <c r="BF703" s="218">
        <v>3055</v>
      </c>
      <c r="BG703" s="218">
        <v>3050</v>
      </c>
      <c r="BH703" s="17"/>
      <c r="BI703" s="17"/>
      <c r="BJ703" s="17"/>
      <c r="BK703" s="17"/>
    </row>
    <row r="704" spans="1:63" s="19" customFormat="1" ht="11.25" hidden="1" outlineLevel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>
        <v>0</v>
      </c>
      <c r="AS704" s="17">
        <v>0</v>
      </c>
      <c r="AT704" s="17">
        <v>0</v>
      </c>
      <c r="AU704" s="17">
        <v>2237</v>
      </c>
      <c r="AV704" s="17">
        <v>2234</v>
      </c>
      <c r="AW704" s="17">
        <v>2230</v>
      </c>
      <c r="AX704" s="17">
        <v>2032</v>
      </c>
      <c r="AY704" s="17">
        <v>2031</v>
      </c>
      <c r="AZ704" s="17">
        <v>2029</v>
      </c>
      <c r="BA704" s="17">
        <v>1979</v>
      </c>
      <c r="BB704" s="17">
        <v>1978</v>
      </c>
      <c r="BC704" s="17">
        <v>1977</v>
      </c>
      <c r="BD704" s="17">
        <v>1974</v>
      </c>
      <c r="BE704" s="17">
        <v>1976</v>
      </c>
      <c r="BF704" s="218">
        <v>1941</v>
      </c>
      <c r="BG704" s="218">
        <v>1938</v>
      </c>
      <c r="BH704" s="17"/>
      <c r="BI704" s="17"/>
      <c r="BJ704" s="17"/>
      <c r="BK704" s="17"/>
    </row>
    <row r="705" spans="1:63" s="19" customFormat="1" ht="11.25" hidden="1" outlineLevel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>
        <v>0</v>
      </c>
      <c r="AS705" s="17">
        <v>0</v>
      </c>
      <c r="AT705" s="17">
        <v>0</v>
      </c>
      <c r="AU705" s="17">
        <v>802</v>
      </c>
      <c r="AV705" s="17">
        <v>799</v>
      </c>
      <c r="AW705" s="17">
        <v>801</v>
      </c>
      <c r="AX705" s="17">
        <v>719</v>
      </c>
      <c r="AY705" s="17">
        <v>717</v>
      </c>
      <c r="AZ705" s="17">
        <v>717</v>
      </c>
      <c r="BA705" s="17">
        <v>703</v>
      </c>
      <c r="BB705" s="17">
        <v>704</v>
      </c>
      <c r="BC705" s="17">
        <v>704</v>
      </c>
      <c r="BD705" s="17">
        <v>703</v>
      </c>
      <c r="BE705" s="17">
        <v>701</v>
      </c>
      <c r="BF705" s="218">
        <v>677</v>
      </c>
      <c r="BG705" s="218">
        <v>675</v>
      </c>
      <c r="BH705" s="17"/>
      <c r="BI705" s="17"/>
      <c r="BJ705" s="17"/>
      <c r="BK705" s="17"/>
    </row>
    <row r="706" spans="1:63" s="19" customFormat="1" ht="11.25" hidden="1" outlineLevel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>
        <v>0</v>
      </c>
      <c r="AS706" s="17">
        <v>0</v>
      </c>
      <c r="AT706" s="17">
        <v>0</v>
      </c>
      <c r="AU706" s="17">
        <v>303</v>
      </c>
      <c r="AV706" s="17">
        <v>305</v>
      </c>
      <c r="AW706" s="17">
        <v>305</v>
      </c>
      <c r="AX706" s="17">
        <v>282</v>
      </c>
      <c r="AY706" s="17">
        <v>281</v>
      </c>
      <c r="AZ706" s="17">
        <v>282</v>
      </c>
      <c r="BA706" s="17">
        <v>272</v>
      </c>
      <c r="BB706" s="17">
        <v>271</v>
      </c>
      <c r="BC706" s="17">
        <v>271</v>
      </c>
      <c r="BD706" s="17">
        <v>271</v>
      </c>
      <c r="BE706" s="17">
        <v>271</v>
      </c>
      <c r="BF706" s="218">
        <v>267</v>
      </c>
      <c r="BG706" s="218">
        <v>267</v>
      </c>
      <c r="BH706" s="17"/>
      <c r="BI706" s="17"/>
      <c r="BJ706" s="17"/>
      <c r="BK706" s="17"/>
    </row>
    <row r="707" spans="1:63" s="19" customFormat="1" ht="11.25" hidden="1" outlineLevel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>
        <v>0</v>
      </c>
      <c r="AS707" s="17">
        <v>0</v>
      </c>
      <c r="AT707" s="17">
        <v>0</v>
      </c>
      <c r="AU707" s="17">
        <v>125</v>
      </c>
      <c r="AV707" s="17">
        <v>125</v>
      </c>
      <c r="AW707" s="17">
        <v>125</v>
      </c>
      <c r="AX707" s="17">
        <v>112</v>
      </c>
      <c r="AY707" s="17">
        <v>109</v>
      </c>
      <c r="AZ707" s="17">
        <v>109</v>
      </c>
      <c r="BA707" s="17">
        <v>109</v>
      </c>
      <c r="BB707" s="17">
        <v>109</v>
      </c>
      <c r="BC707" s="17">
        <v>108</v>
      </c>
      <c r="BD707" s="17">
        <v>108</v>
      </c>
      <c r="BE707" s="17">
        <v>108</v>
      </c>
      <c r="BF707" s="218">
        <v>108</v>
      </c>
      <c r="BG707" s="218">
        <v>108</v>
      </c>
      <c r="BH707" s="17"/>
      <c r="BI707" s="17"/>
      <c r="BJ707" s="17"/>
      <c r="BK707" s="17"/>
    </row>
    <row r="708" spans="1:63" s="19" customFormat="1" ht="11.25" hidden="1" outlineLevel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>
        <v>0</v>
      </c>
      <c r="AS708" s="17">
        <v>0</v>
      </c>
      <c r="AT708" s="17">
        <v>0</v>
      </c>
      <c r="AU708" s="17">
        <v>101</v>
      </c>
      <c r="AV708" s="17">
        <v>102</v>
      </c>
      <c r="AW708" s="17">
        <v>102</v>
      </c>
      <c r="AX708" s="17">
        <v>89</v>
      </c>
      <c r="AY708" s="17">
        <v>90</v>
      </c>
      <c r="AZ708" s="17">
        <v>89</v>
      </c>
      <c r="BA708" s="17">
        <v>89</v>
      </c>
      <c r="BB708" s="17">
        <v>89</v>
      </c>
      <c r="BC708" s="17">
        <v>89</v>
      </c>
      <c r="BD708" s="17">
        <v>90</v>
      </c>
      <c r="BE708" s="17">
        <v>89</v>
      </c>
      <c r="BF708" s="218">
        <v>86</v>
      </c>
      <c r="BG708" s="218">
        <v>86</v>
      </c>
      <c r="BH708" s="17"/>
      <c r="BI708" s="17"/>
      <c r="BJ708" s="17"/>
      <c r="BK708" s="17"/>
    </row>
    <row r="709" spans="1:63" s="19" customFormat="1" ht="11.25" hidden="1" outlineLevel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>
        <v>0</v>
      </c>
      <c r="AS709" s="17">
        <v>0</v>
      </c>
      <c r="AT709" s="17">
        <v>0</v>
      </c>
      <c r="AU709" s="17">
        <v>41</v>
      </c>
      <c r="AV709" s="17">
        <v>41</v>
      </c>
      <c r="AW709" s="17">
        <v>41</v>
      </c>
      <c r="AX709" s="17">
        <v>34</v>
      </c>
      <c r="AY709" s="17">
        <v>33</v>
      </c>
      <c r="AZ709" s="17">
        <v>33</v>
      </c>
      <c r="BA709" s="17">
        <v>33</v>
      </c>
      <c r="BB709" s="17">
        <v>33</v>
      </c>
      <c r="BC709" s="17">
        <v>33</v>
      </c>
      <c r="BD709" s="17">
        <v>33</v>
      </c>
      <c r="BE709" s="17">
        <v>33</v>
      </c>
      <c r="BF709" s="218">
        <v>31</v>
      </c>
      <c r="BG709" s="218">
        <v>31</v>
      </c>
      <c r="BH709" s="17"/>
      <c r="BI709" s="17"/>
      <c r="BJ709" s="17"/>
      <c r="BK709" s="17"/>
    </row>
    <row r="710" spans="1:63" hidden="1" outlineLevel="1" x14ac:dyDescent="0.25">
      <c r="AA710" s="56"/>
      <c r="AB710" s="56"/>
      <c r="BH710" s="17"/>
      <c r="BI710" s="17"/>
      <c r="BJ710" s="17"/>
      <c r="BK710" s="17"/>
    </row>
    <row r="711" spans="1:63" ht="18" hidden="1" outlineLevel="1" x14ac:dyDescent="0.25">
      <c r="A711" s="97" t="s">
        <v>262</v>
      </c>
      <c r="B711" s="51"/>
      <c r="AA711" s="56"/>
      <c r="AB711" s="56"/>
      <c r="AN711" s="71"/>
      <c r="AP711" s="71"/>
      <c r="BH711" s="17"/>
      <c r="BI711" s="17"/>
      <c r="BJ711" s="17"/>
      <c r="BK711" s="17"/>
    </row>
    <row r="712" spans="1:63" s="19" customFormat="1" ht="11.25" hidden="1" outlineLevel="1" x14ac:dyDescent="0.2">
      <c r="A712" s="28" t="s">
        <v>263</v>
      </c>
      <c r="B712" s="32"/>
      <c r="C712" s="19">
        <v>25515871.52</v>
      </c>
      <c r="D712" s="19">
        <v>27672709.620000001</v>
      </c>
      <c r="E712" s="19">
        <v>25335083.329999998</v>
      </c>
      <c r="F712" s="19">
        <v>25685439.260000002</v>
      </c>
      <c r="G712" s="19">
        <v>26238762.109999999</v>
      </c>
      <c r="H712" s="19">
        <v>31370047.59</v>
      </c>
      <c r="I712" s="19">
        <v>24397021.34</v>
      </c>
      <c r="J712" s="19">
        <v>23611498.32</v>
      </c>
      <c r="K712" s="19">
        <v>26763598.899999999</v>
      </c>
      <c r="L712" s="19">
        <v>26818462.010000002</v>
      </c>
      <c r="M712" s="19">
        <v>29583102.27</v>
      </c>
      <c r="N712" s="19">
        <v>28932928.940000001</v>
      </c>
      <c r="O712" s="19">
        <v>28740217.539999999</v>
      </c>
      <c r="P712" s="19">
        <v>30830752.670000002</v>
      </c>
      <c r="Q712" s="19">
        <v>27746097.199999999</v>
      </c>
      <c r="R712" s="19">
        <v>30608718.77</v>
      </c>
      <c r="S712" s="19">
        <v>32419313.420000002</v>
      </c>
      <c r="T712" s="19">
        <f>'FIA Only'!T528+Sphere!C712</f>
        <v>38662292.950000003</v>
      </c>
      <c r="U712" s="19">
        <f>'FIA Only'!U528+Sphere!D712</f>
        <v>30222383.66</v>
      </c>
      <c r="V712" s="19">
        <f>'FIA Only'!V528+Sphere!E712</f>
        <v>27044619.93</v>
      </c>
      <c r="W712" s="19">
        <f>'FIA Only'!W528+Sphere!F712+'FIA on PCAS'!C712</f>
        <v>30626310.170000002</v>
      </c>
      <c r="X712" s="19">
        <f>'FIA Only'!X528+Sphere!G712+'FIA on PCAS'!D712</f>
        <v>31732830.870000001</v>
      </c>
      <c r="Y712" s="19">
        <v>31385814.010000002</v>
      </c>
      <c r="Z712" s="19">
        <v>29624197.969999999</v>
      </c>
      <c r="AA712" s="19">
        <v>35307599.789999999</v>
      </c>
      <c r="AB712" s="19">
        <v>33918855.770000003</v>
      </c>
      <c r="AC712" s="19">
        <v>32507907.390000001</v>
      </c>
      <c r="AD712" s="19">
        <v>32194760.989999998</v>
      </c>
      <c r="AE712" s="19">
        <v>32673181.129999999</v>
      </c>
      <c r="AF712" s="19">
        <v>44173263.689999998</v>
      </c>
      <c r="AG712" s="19">
        <v>32707405.280000001</v>
      </c>
      <c r="AH712" s="19">
        <v>29144743.27</v>
      </c>
      <c r="AI712" s="19">
        <v>35832108.57</v>
      </c>
      <c r="AJ712" s="19">
        <v>37862576.289999999</v>
      </c>
      <c r="AK712" s="19">
        <v>40093010.170000002</v>
      </c>
      <c r="AL712" s="19">
        <v>41679126.090000004</v>
      </c>
      <c r="AM712" s="19">
        <v>41193772</v>
      </c>
      <c r="AN712" s="19">
        <v>40326172.869999997</v>
      </c>
      <c r="AO712" s="19">
        <v>42361526.350000001</v>
      </c>
      <c r="AP712" s="19">
        <v>41302251.009999998</v>
      </c>
      <c r="AQ712" s="19">
        <v>38332256.939999998</v>
      </c>
      <c r="AR712" s="19">
        <v>53147238.700000003</v>
      </c>
      <c r="AS712" s="19">
        <v>36569128.869999997</v>
      </c>
      <c r="AT712" s="19">
        <v>35290943.909999996</v>
      </c>
      <c r="AU712" s="19">
        <v>43481896.18</v>
      </c>
      <c r="AV712" s="19">
        <v>43281795.530000001</v>
      </c>
      <c r="AW712" s="19">
        <v>44313018.509999998</v>
      </c>
      <c r="AX712" s="19">
        <v>48265077.920000002</v>
      </c>
      <c r="AY712" s="19">
        <v>46433542.829999998</v>
      </c>
      <c r="AZ712" s="19">
        <v>47775796.890000001</v>
      </c>
      <c r="BA712" s="19">
        <v>44291410.399999999</v>
      </c>
      <c r="BB712" s="19">
        <v>46027735.899999999</v>
      </c>
      <c r="BC712" s="19">
        <v>49275263.079999998</v>
      </c>
      <c r="BD712" s="19">
        <v>55678084.090000004</v>
      </c>
      <c r="BE712" s="19">
        <v>40361675.18</v>
      </c>
      <c r="BF712" s="224">
        <v>44733713.960000001</v>
      </c>
      <c r="BG712" s="224">
        <v>47286550.079999998</v>
      </c>
      <c r="BH712" s="17"/>
      <c r="BI712" s="17"/>
      <c r="BJ712" s="17"/>
      <c r="BK712" s="17"/>
    </row>
    <row r="713" spans="1:63" ht="11.25" hidden="1" outlineLevel="1" x14ac:dyDescent="0.2">
      <c r="A713" s="16" t="s">
        <v>731</v>
      </c>
      <c r="C713" s="18">
        <v>0.42273088381329998</v>
      </c>
      <c r="D713" s="18">
        <v>0.42364455188819999</v>
      </c>
      <c r="E713" s="18">
        <v>0.4271279822581</v>
      </c>
      <c r="F713" s="18">
        <v>0.42705720206640002</v>
      </c>
      <c r="G713" s="18">
        <v>0.42743017142630002</v>
      </c>
      <c r="H713" s="18">
        <v>0.44080202151249998</v>
      </c>
      <c r="I713" s="18">
        <v>0.40670202048999998</v>
      </c>
      <c r="J713" s="18">
        <v>0.40174180712489999</v>
      </c>
      <c r="K713" s="18">
        <v>0.4082335905567</v>
      </c>
      <c r="L713" s="18">
        <v>0.39977734235840001</v>
      </c>
      <c r="M713" s="18">
        <v>0.40402412753119998</v>
      </c>
      <c r="N713" s="18">
        <v>0.3968039593994</v>
      </c>
      <c r="O713" s="18">
        <v>0.40160175406300003</v>
      </c>
      <c r="P713" s="18">
        <v>0.40427693568209999</v>
      </c>
      <c r="Q713" s="18">
        <v>0.3876497298678</v>
      </c>
      <c r="R713" s="18">
        <v>0.39905008043059997</v>
      </c>
      <c r="S713" s="18">
        <f>(('FIA Only'!S529*'FIA Only'!S181)+(Sphere!B713*Sphere!B181))/S181</f>
        <v>0.39645118355159997</v>
      </c>
      <c r="T713" s="18">
        <f>(('FIA Only'!T529*'FIA Only'!T$181)+(Sphere!C713*Sphere!C$181))/T$181</f>
        <v>0.40777757065630266</v>
      </c>
      <c r="U713" s="18">
        <f>(('FIA Only'!U529*'FIA Only'!U181)+(Sphere!D713*Sphere!D181))/U181</f>
        <v>0.37480616038237297</v>
      </c>
      <c r="V713" s="18">
        <f>(('FIA Only'!V529*'FIA Only'!V181)+(Sphere!E713*Sphere!E181))/V181</f>
        <v>0.3501902862074785</v>
      </c>
      <c r="W713" s="18">
        <f>(('FIA Only'!W529*'FIA Only'!W$181)+(Sphere!F713*Sphere!F$181)+('FIA on PCAS'!C713*'FIA on PCAS'!C$181))/W$181</f>
        <v>0.342758967254784</v>
      </c>
      <c r="X713" s="18">
        <f>(('FIA Only'!X529*'FIA Only'!X$181)+(Sphere!G713*Sphere!G$181)+('FIA on PCAS'!D713*'FIA on PCAS'!D$181))/X$181</f>
        <v>0.34724087025642902</v>
      </c>
      <c r="Y713" s="18">
        <v>0.36105420710300001</v>
      </c>
      <c r="Z713" s="18">
        <v>0.33436901413859998</v>
      </c>
      <c r="AA713" s="18">
        <v>0.3461715065773</v>
      </c>
      <c r="AB713" s="18">
        <v>0.34206655076409997</v>
      </c>
      <c r="AC713" s="18">
        <v>0.33922811301220002</v>
      </c>
      <c r="AD713" s="18">
        <v>0.33397709383099999</v>
      </c>
      <c r="AE713" s="18">
        <v>0.33688880715390002</v>
      </c>
      <c r="AF713" s="18">
        <v>0.36474029477749997</v>
      </c>
      <c r="AG713" s="18">
        <v>0.33073451880979998</v>
      </c>
      <c r="AH713" s="18">
        <v>0.31365503642440001</v>
      </c>
      <c r="AI713" s="18">
        <v>0.32842933886499998</v>
      </c>
      <c r="AJ713" s="18">
        <v>0.32830870484340002</v>
      </c>
      <c r="AK713" s="18">
        <v>0.33259026945030001</v>
      </c>
      <c r="AL713" s="18">
        <v>0.3317266554942</v>
      </c>
      <c r="AM713" s="18">
        <v>0.3271668481801</v>
      </c>
      <c r="AN713" s="18">
        <v>0.3653283760162</v>
      </c>
      <c r="AO713" s="18">
        <v>0.36889967319189998</v>
      </c>
      <c r="AP713" s="18">
        <v>0.36016188971000002</v>
      </c>
      <c r="AQ713" s="18">
        <v>0.3531951731929</v>
      </c>
      <c r="AR713" s="18">
        <v>0.37827035072839998</v>
      </c>
      <c r="AS713" s="18">
        <v>0.34116889804329997</v>
      </c>
      <c r="AT713" s="18">
        <v>0.32590642803940001</v>
      </c>
      <c r="AU713" s="18">
        <v>0.33802816901409999</v>
      </c>
      <c r="AV713" s="18">
        <v>0.33500522058179999</v>
      </c>
      <c r="AW713" s="18">
        <v>0.3361906089699</v>
      </c>
      <c r="AX713" s="18">
        <v>0.39061636527780003</v>
      </c>
      <c r="AY713" s="18">
        <v>0.38362259830869999</v>
      </c>
      <c r="AZ713" s="18">
        <v>0.3812895634906</v>
      </c>
      <c r="BA713" s="18">
        <v>0.38901939183829998</v>
      </c>
      <c r="BB713" s="18">
        <v>0.38864161987369999</v>
      </c>
      <c r="BC713" s="18">
        <v>0.39055798470160003</v>
      </c>
      <c r="BD713" s="18">
        <v>0.40019706771489999</v>
      </c>
      <c r="BE713" s="18">
        <v>0.36469331162390001</v>
      </c>
      <c r="BF713" s="220">
        <v>0.38284360091050001</v>
      </c>
      <c r="BG713" s="220">
        <v>0.38141385863459998</v>
      </c>
      <c r="BH713" s="17"/>
      <c r="BI713" s="17"/>
      <c r="BJ713" s="17"/>
      <c r="BK713" s="17"/>
    </row>
    <row r="714" spans="1:63" s="19" customFormat="1" ht="11.25" hidden="1" outlineLevel="1" x14ac:dyDescent="0.2">
      <c r="A714" s="28" t="s">
        <v>733</v>
      </c>
      <c r="B714" s="32"/>
      <c r="C714" s="19">
        <f t="shared" ref="C714:X714" si="26">C712/C181</f>
        <v>253.38502005958293</v>
      </c>
      <c r="D714" s="19">
        <f t="shared" si="26"/>
        <v>269.75132688670971</v>
      </c>
      <c r="E714" s="19">
        <f t="shared" si="26"/>
        <v>251.95750827921592</v>
      </c>
      <c r="F714" s="19">
        <f t="shared" si="26"/>
        <v>254.68195551941938</v>
      </c>
      <c r="G714" s="19">
        <f t="shared" si="26"/>
        <v>256.88262641590711</v>
      </c>
      <c r="H714" s="19">
        <f t="shared" si="26"/>
        <v>303.71140770072321</v>
      </c>
      <c r="I714" s="19">
        <f t="shared" si="26"/>
        <v>231.86236091311702</v>
      </c>
      <c r="J714" s="19">
        <f t="shared" si="26"/>
        <v>221.58769398250686</v>
      </c>
      <c r="K714" s="19">
        <f t="shared" si="26"/>
        <v>245.281072089741</v>
      </c>
      <c r="L714" s="19">
        <f t="shared" si="26"/>
        <v>238.85342011043821</v>
      </c>
      <c r="M714" s="19">
        <f t="shared" si="26"/>
        <v>254.91686574752262</v>
      </c>
      <c r="N714" s="19">
        <f t="shared" si="26"/>
        <v>242.70555272208708</v>
      </c>
      <c r="O714" s="19">
        <f t="shared" si="26"/>
        <v>240.51598858520092</v>
      </c>
      <c r="P714" s="19">
        <f t="shared" si="26"/>
        <v>252.60755977058585</v>
      </c>
      <c r="Q714" s="19">
        <f t="shared" si="26"/>
        <v>221.42142384026687</v>
      </c>
      <c r="R714" s="19">
        <f t="shared" si="26"/>
        <v>233.35329818783401</v>
      </c>
      <c r="S714" s="19">
        <f t="shared" si="26"/>
        <v>238.39658663568378</v>
      </c>
      <c r="T714" s="19">
        <f t="shared" si="26"/>
        <v>277.19276839358179</v>
      </c>
      <c r="U714" s="19">
        <f t="shared" si="26"/>
        <v>214.00165452292441</v>
      </c>
      <c r="V714" s="19">
        <f t="shared" si="26"/>
        <v>191.30922520266543</v>
      </c>
      <c r="W714" s="19">
        <f t="shared" si="26"/>
        <v>207.97722480272719</v>
      </c>
      <c r="X714" s="19">
        <f t="shared" si="26"/>
        <v>211.97191018216068</v>
      </c>
      <c r="Y714" s="19">
        <v>216</v>
      </c>
      <c r="Z714" s="19">
        <v>190</v>
      </c>
      <c r="AA714" s="19">
        <v>219</v>
      </c>
      <c r="AB714" s="19">
        <v>206</v>
      </c>
      <c r="AC714" s="19">
        <v>195</v>
      </c>
      <c r="AD714" s="19">
        <v>188</v>
      </c>
      <c r="AE714" s="19">
        <v>188</v>
      </c>
      <c r="AF714" s="19">
        <v>251</v>
      </c>
      <c r="AG714" s="19">
        <v>183</v>
      </c>
      <c r="AH714" s="19">
        <v>160</v>
      </c>
      <c r="AI714" s="19">
        <v>191</v>
      </c>
      <c r="AJ714" s="19">
        <v>197</v>
      </c>
      <c r="AK714" s="19">
        <v>205</v>
      </c>
      <c r="AL714" s="19">
        <v>211</v>
      </c>
      <c r="AM714" s="19">
        <v>205</v>
      </c>
      <c r="AN714" s="19">
        <v>224</v>
      </c>
      <c r="AO714" s="19">
        <v>232</v>
      </c>
      <c r="AP714" s="19">
        <v>221</v>
      </c>
      <c r="AQ714" s="19">
        <v>202</v>
      </c>
      <c r="AR714" s="19">
        <v>277</v>
      </c>
      <c r="AS714" s="19">
        <v>188</v>
      </c>
      <c r="AT714" s="19">
        <v>178</v>
      </c>
      <c r="AU714" s="19">
        <v>215</v>
      </c>
      <c r="AV714" s="19">
        <v>211</v>
      </c>
      <c r="AW714" s="19">
        <v>213</v>
      </c>
      <c r="AX714" s="19">
        <v>264</v>
      </c>
      <c r="AY714" s="19">
        <v>251</v>
      </c>
      <c r="AZ714" s="19">
        <v>254</v>
      </c>
      <c r="BA714" s="19">
        <v>239</v>
      </c>
      <c r="BB714" s="19">
        <v>244</v>
      </c>
      <c r="BC714" s="19">
        <v>257</v>
      </c>
      <c r="BD714" s="19">
        <v>287</v>
      </c>
      <c r="BE714" s="19">
        <v>205</v>
      </c>
      <c r="BF714" s="224">
        <v>232</v>
      </c>
      <c r="BG714" s="224">
        <v>242</v>
      </c>
      <c r="BH714" s="17"/>
      <c r="BI714" s="17"/>
      <c r="BJ714" s="17"/>
      <c r="BK714" s="17"/>
    </row>
    <row r="715" spans="1:63" ht="11.25" hidden="1" outlineLevel="1" x14ac:dyDescent="0.2">
      <c r="A715" s="16" t="s">
        <v>732</v>
      </c>
      <c r="C715" s="48">
        <v>3.7793644489</v>
      </c>
      <c r="D715" s="48">
        <v>3.9748796132000002</v>
      </c>
      <c r="E715" s="48">
        <v>3.7812894691999999</v>
      </c>
      <c r="F715" s="48">
        <v>3.8500292505</v>
      </c>
      <c r="G715" s="48">
        <v>3.839538686</v>
      </c>
      <c r="H715" s="48">
        <v>4.4889000765000002</v>
      </c>
      <c r="I715" s="48">
        <v>3.420805535</v>
      </c>
      <c r="J715" s="48">
        <v>3.3428431997999999</v>
      </c>
      <c r="K715" s="48">
        <v>3.6052660520000002</v>
      </c>
      <c r="L715" s="48">
        <v>3.5490024938000002</v>
      </c>
      <c r="M715" s="48">
        <v>3.7216199913999999</v>
      </c>
      <c r="N715" s="48">
        <v>3.6036070799000002</v>
      </c>
      <c r="O715" s="48">
        <v>3.6681507021000002</v>
      </c>
      <c r="P715" s="48">
        <v>3.6949037279999999</v>
      </c>
      <c r="Q715" s="48">
        <v>3.3006009144999999</v>
      </c>
      <c r="R715" s="48">
        <v>3.5972600233000001</v>
      </c>
      <c r="S715" s="48">
        <v>3.5001066263</v>
      </c>
      <c r="T715" s="69">
        <f>(('FIA Only'!T531*'FIA Only'!T$181)+(Sphere!C715*Sphere!C$181))/T$181</f>
        <v>4.0406879937623419</v>
      </c>
      <c r="U715" s="69">
        <f>(('FIA Only'!U531*'FIA Only'!U$181)+(Sphere!D715*Sphere!D$181))/U$181</f>
        <v>3.1257454416575037</v>
      </c>
      <c r="V715" s="69">
        <f>(('FIA Only'!V531*'FIA Only'!V$181)+(Sphere!E715*Sphere!E$181))/V$181</f>
        <v>2.836496823867479</v>
      </c>
      <c r="W715" s="69">
        <f>(('FIA Only'!W531*'FIA Only'!W$181)+(Sphere!F715*Sphere!F$181)+('FIA on PCAS'!C715*'FIA on PCAS'!C$181))/W$181</f>
        <v>3.0111735865344538</v>
      </c>
      <c r="X715" s="69">
        <f>(('FIA Only'!X531*'FIA Only'!X$181)+(Sphere!G715*Sphere!G$181)+('FIA on PCAS'!D715*'FIA on PCAS'!D$181))/X$181</f>
        <v>3.1392049591536901</v>
      </c>
      <c r="Y715" s="69">
        <v>3.23</v>
      </c>
      <c r="Z715" s="69">
        <v>2.86</v>
      </c>
      <c r="AA715" s="69">
        <v>3.3</v>
      </c>
      <c r="AB715" s="69">
        <v>3.06</v>
      </c>
      <c r="AC715" s="7">
        <v>3.01</v>
      </c>
      <c r="AD715" s="7">
        <v>2.92</v>
      </c>
      <c r="AE715" s="7">
        <v>2.87</v>
      </c>
      <c r="AF715" s="7">
        <v>3.72</v>
      </c>
      <c r="AG715" s="7">
        <v>2.71</v>
      </c>
      <c r="AH715" s="7">
        <v>2.42</v>
      </c>
      <c r="AI715" s="7">
        <v>2.89</v>
      </c>
      <c r="AJ715" s="7">
        <v>3.01</v>
      </c>
      <c r="AK715" s="7">
        <v>3.18</v>
      </c>
      <c r="AL715" s="7">
        <v>3.31</v>
      </c>
      <c r="AM715" s="7">
        <v>3.24</v>
      </c>
      <c r="AN715" s="7">
        <v>3.54</v>
      </c>
      <c r="AO715" s="7">
        <v>3.78</v>
      </c>
      <c r="AP715" s="7">
        <v>3.63</v>
      </c>
      <c r="AQ715" s="7">
        <v>3.33</v>
      </c>
      <c r="AR715" s="7">
        <v>4.37</v>
      </c>
      <c r="AS715" s="7">
        <v>3.11</v>
      </c>
      <c r="AT715" s="7">
        <v>2.91</v>
      </c>
      <c r="AU715" s="7">
        <v>3.49</v>
      </c>
      <c r="AV715" s="7">
        <v>3.42</v>
      </c>
      <c r="AW715" s="7">
        <v>3.47</v>
      </c>
      <c r="AX715" s="7">
        <v>4.34</v>
      </c>
      <c r="AY715" s="7">
        <v>4.17</v>
      </c>
      <c r="AZ715" s="7">
        <v>4.2</v>
      </c>
      <c r="BA715" s="7">
        <v>4.0599999999999996</v>
      </c>
      <c r="BB715" s="7">
        <v>4.1500000000000004</v>
      </c>
      <c r="BC715" s="7">
        <v>4.3600000000000003</v>
      </c>
      <c r="BD715" s="7">
        <v>4.76</v>
      </c>
      <c r="BE715" s="7">
        <v>3.49</v>
      </c>
      <c r="BF715" s="7">
        <v>4</v>
      </c>
      <c r="BG715" s="7">
        <v>4.1100000000000003</v>
      </c>
      <c r="BH715" s="17"/>
      <c r="BI715" s="17"/>
      <c r="BJ715" s="17"/>
      <c r="BK715" s="17"/>
    </row>
    <row r="716" spans="1:63" s="19" customFormat="1" ht="11.25" hidden="1" outlineLevel="1" x14ac:dyDescent="0.2">
      <c r="A716" s="28" t="s">
        <v>264</v>
      </c>
      <c r="B716" s="32"/>
      <c r="C716" s="19">
        <f t="shared" ref="C716:S716" si="27">C714/C715</f>
        <v>67.044346605242509</v>
      </c>
      <c r="D716" s="19">
        <f t="shared" si="27"/>
        <v>67.864024357091111</v>
      </c>
      <c r="E716" s="19">
        <f t="shared" si="27"/>
        <v>66.632695098194134</v>
      </c>
      <c r="F716" s="19">
        <f t="shared" si="27"/>
        <v>66.150654696024461</v>
      </c>
      <c r="G716" s="19">
        <f t="shared" si="27"/>
        <v>66.904554797838315</v>
      </c>
      <c r="H716" s="19">
        <f t="shared" si="27"/>
        <v>67.658313289416611</v>
      </c>
      <c r="I716" s="19">
        <f t="shared" si="27"/>
        <v>67.780047284423318</v>
      </c>
      <c r="J716" s="19">
        <f t="shared" si="27"/>
        <v>66.287193487198053</v>
      </c>
      <c r="K716" s="19">
        <f t="shared" si="27"/>
        <v>68.034111367085586</v>
      </c>
      <c r="L716" s="19">
        <f t="shared" si="27"/>
        <v>67.301564461481192</v>
      </c>
      <c r="M716" s="19">
        <f t="shared" si="27"/>
        <v>68.496210342966251</v>
      </c>
      <c r="N716" s="19">
        <f t="shared" si="27"/>
        <v>67.350725909002861</v>
      </c>
      <c r="O716" s="19">
        <f t="shared" si="27"/>
        <v>65.568731526626365</v>
      </c>
      <c r="P716" s="19">
        <f t="shared" si="27"/>
        <v>68.366479444734765</v>
      </c>
      <c r="Q716" s="19">
        <f t="shared" si="27"/>
        <v>67.08518526657727</v>
      </c>
      <c r="R716" s="19">
        <f t="shared" si="27"/>
        <v>64.869733262641347</v>
      </c>
      <c r="S716" s="19">
        <f t="shared" si="27"/>
        <v>68.111235481901687</v>
      </c>
      <c r="T716" s="19">
        <f>T714/T715</f>
        <v>68.600389047975881</v>
      </c>
      <c r="U716" s="19">
        <f t="shared" ref="U716:V716" si="28">U714/U715</f>
        <v>68.464197906482354</v>
      </c>
      <c r="V716" s="19">
        <f t="shared" si="28"/>
        <v>67.445598243900378</v>
      </c>
      <c r="W716" s="19">
        <f t="shared" ref="W716" si="29">W714/W715</f>
        <v>69.068494002727775</v>
      </c>
      <c r="X716" s="19">
        <f t="shared" ref="X716" si="30">X714/X715</f>
        <v>67.524074706898716</v>
      </c>
      <c r="Y716" s="19">
        <v>67.075699999999998</v>
      </c>
      <c r="Z716" s="19">
        <v>66.271299999999997</v>
      </c>
      <c r="AA716" s="19">
        <v>66.440600000000003</v>
      </c>
      <c r="AB716" s="19">
        <v>67.403599999999997</v>
      </c>
      <c r="AC716" s="19">
        <v>64.610299999999995</v>
      </c>
      <c r="AD716" s="19">
        <v>64.426900000000003</v>
      </c>
      <c r="AE716" s="19">
        <v>65.450199999999995</v>
      </c>
      <c r="AF716" s="19">
        <v>67.509</v>
      </c>
      <c r="AG716" s="19">
        <v>67.435900000000004</v>
      </c>
      <c r="AH716" s="19">
        <v>66.011399999999995</v>
      </c>
      <c r="AI716" s="19">
        <v>66.029799999999994</v>
      </c>
      <c r="AJ716" s="19">
        <v>65.447100000000006</v>
      </c>
      <c r="AK716" s="19">
        <v>64.658600000000007</v>
      </c>
      <c r="AL716" s="19">
        <v>63.708799999999997</v>
      </c>
      <c r="AM716" s="19">
        <v>63.269300000000001</v>
      </c>
      <c r="AN716" s="19">
        <v>63.228499999999997</v>
      </c>
      <c r="AO716" s="19">
        <v>61.187600000000003</v>
      </c>
      <c r="AP716" s="19">
        <v>60.7697</v>
      </c>
      <c r="AQ716" s="19">
        <v>60.709299999999999</v>
      </c>
      <c r="AR716" s="19">
        <v>63.2517</v>
      </c>
      <c r="AS716" s="19">
        <v>60.507399999999997</v>
      </c>
      <c r="AT716" s="19">
        <v>61.063400000000001</v>
      </c>
      <c r="AU716" s="19">
        <v>61.634500000000003</v>
      </c>
      <c r="AV716" s="19">
        <v>61.668300000000002</v>
      </c>
      <c r="AW716" s="19">
        <v>61.3142</v>
      </c>
      <c r="AX716" s="19">
        <v>60.766199999999998</v>
      </c>
      <c r="AY716" s="19">
        <v>60.095399999999998</v>
      </c>
      <c r="AZ716" s="19">
        <v>60.525100000000002</v>
      </c>
      <c r="BA716" s="19">
        <v>58.921599999999998</v>
      </c>
      <c r="BB716" s="19">
        <v>58.6494</v>
      </c>
      <c r="BC716" s="19">
        <v>59.014299999999999</v>
      </c>
      <c r="BD716" s="19">
        <v>60.284100000000002</v>
      </c>
      <c r="BE716" s="19">
        <v>58.903799999999997</v>
      </c>
      <c r="BF716" s="224">
        <v>58.083100000000002</v>
      </c>
      <c r="BG716" s="224">
        <v>58.781799999999997</v>
      </c>
      <c r="BH716" s="17"/>
      <c r="BI716" s="17"/>
      <c r="BJ716" s="17"/>
      <c r="BK716" s="17"/>
    </row>
    <row r="717" spans="1:63" hidden="1" outlineLevel="1" x14ac:dyDescent="0.25">
      <c r="A717" s="49" t="s">
        <v>265</v>
      </c>
      <c r="B717" s="50"/>
      <c r="Q717" s="45"/>
      <c r="R717" s="45"/>
      <c r="S717" s="45"/>
      <c r="AA717" s="56"/>
      <c r="AB717" s="56"/>
      <c r="BH717" s="17"/>
      <c r="BI717" s="17"/>
      <c r="BJ717" s="17"/>
      <c r="BK717" s="17"/>
    </row>
    <row r="718" spans="1:63" ht="11.25" hidden="1" outlineLevel="1" x14ac:dyDescent="0.2">
      <c r="A718" s="16" t="s">
        <v>266</v>
      </c>
      <c r="C718" s="18">
        <v>0.57999006951340004</v>
      </c>
      <c r="D718" s="18">
        <v>0.57866570487199998</v>
      </c>
      <c r="E718" s="18">
        <v>0.57552733384379995</v>
      </c>
      <c r="F718" s="18">
        <v>0.57518368318250002</v>
      </c>
      <c r="G718" s="18">
        <v>0.57489989524490004</v>
      </c>
      <c r="H718" s="18">
        <v>0.56152155602239995</v>
      </c>
      <c r="I718" s="18">
        <v>0.59671931725299998</v>
      </c>
      <c r="J718" s="18">
        <v>0.60086714966779997</v>
      </c>
      <c r="K718" s="18">
        <v>0.59414007368440003</v>
      </c>
      <c r="L718" s="18">
        <v>0.60221767011039995</v>
      </c>
      <c r="M718" s="18">
        <v>0.59814735028010002</v>
      </c>
      <c r="N718" s="18">
        <v>0.60539384279840003</v>
      </c>
      <c r="O718" s="18">
        <v>0.60085025189550001</v>
      </c>
      <c r="P718" s="18">
        <v>0.59809094633350002</v>
      </c>
      <c r="Q718" s="18">
        <v>0.61482415468960006</v>
      </c>
      <c r="R718" s="18">
        <v>0.60328278785379996</v>
      </c>
      <c r="S718" s="18">
        <v>0.60585782673599997</v>
      </c>
      <c r="T718" s="18">
        <f>(('FIA Only'!T534*'FIA Only'!T$181)+(Sphere!C718*Sphere!C$181))/T$181</f>
        <v>0.59463141140536757</v>
      </c>
      <c r="U718" s="18">
        <f>(('FIA Only'!U534*'FIA Only'!U$181)+(Sphere!D718*Sphere!D$181))/U$181</f>
        <v>0.62864223756421522</v>
      </c>
      <c r="V718" s="18">
        <f>(('FIA Only'!V534*'FIA Only'!V$181)+(Sphere!E718*Sphere!E$181))/V$181</f>
        <v>0.65217183891691388</v>
      </c>
      <c r="W718" s="18">
        <f>(('FIA Only'!W534*'FIA Only'!W$181)+(Sphere!F718*Sphere!F$181)+('FIA on PCAS'!C718*'FIA on PCAS'!C$181))/W$181</f>
        <v>0.66037447509909031</v>
      </c>
      <c r="X718" s="18">
        <f>(('FIA Only'!X534*'FIA Only'!X$181)+(Sphere!G718*Sphere!G$181)+('FIA on PCAS'!D718*'FIA on PCAS'!D$181))/X$181</f>
        <v>0.65688101423531675</v>
      </c>
      <c r="Y718" s="18">
        <v>0.70180541797170004</v>
      </c>
      <c r="Z718" s="18">
        <v>0.71144295208700004</v>
      </c>
      <c r="AA718" s="18">
        <v>0.69871561625980005</v>
      </c>
      <c r="AB718" s="18">
        <v>0.70121775356509997</v>
      </c>
      <c r="AC718" s="18">
        <v>0.703532977615</v>
      </c>
      <c r="AD718" s="18">
        <v>0.70710951377700004</v>
      </c>
      <c r="AE718" s="18">
        <v>0.70420169772740004</v>
      </c>
      <c r="AF718" s="18">
        <v>0.67971558800380005</v>
      </c>
      <c r="AG718" s="18">
        <v>0.709107239444</v>
      </c>
      <c r="AH718" s="18">
        <v>0.72368759868819998</v>
      </c>
      <c r="AI718" s="18">
        <v>0.70848412313950004</v>
      </c>
      <c r="AJ718" s="18">
        <v>0.70845877168899996</v>
      </c>
      <c r="AK718" s="18">
        <v>0.7043841603937</v>
      </c>
      <c r="AL718" s="18">
        <v>0.70546801840319995</v>
      </c>
      <c r="AM718" s="18">
        <v>0.70848379076860002</v>
      </c>
      <c r="AN718" s="18">
        <v>0.65262001316380003</v>
      </c>
      <c r="AO718" s="18">
        <v>0.64924854282650002</v>
      </c>
      <c r="AP718" s="18">
        <v>0.65596264367820001</v>
      </c>
      <c r="AQ718" s="18">
        <v>0.66374161048369995</v>
      </c>
      <c r="AR718" s="18">
        <v>0.63855704966579996</v>
      </c>
      <c r="AS718" s="18">
        <v>0.67500890630569998</v>
      </c>
      <c r="AT718" s="18">
        <v>0.68477824062729997</v>
      </c>
      <c r="AU718" s="18">
        <v>0.67214484814230002</v>
      </c>
      <c r="AV718" s="18">
        <v>0.67473858794599995</v>
      </c>
      <c r="AW718" s="18">
        <v>0.67350475519550002</v>
      </c>
      <c r="AX718" s="18">
        <v>0.61937619719589998</v>
      </c>
      <c r="AY718" s="18">
        <v>0.62600781887339996</v>
      </c>
      <c r="AZ718" s="18">
        <v>0.6283820113277</v>
      </c>
      <c r="BA718" s="18">
        <v>0.62072197539759999</v>
      </c>
      <c r="BB718" s="18">
        <v>0.6213661735107</v>
      </c>
      <c r="BC718" s="18">
        <v>0.61951798112419998</v>
      </c>
      <c r="BD718" s="18">
        <v>0.61079878073399996</v>
      </c>
      <c r="BE718" s="18">
        <v>0.6464622852652</v>
      </c>
      <c r="BF718" s="220">
        <v>0.62815255227790001</v>
      </c>
      <c r="BG718" s="220">
        <v>0.62911504380549998</v>
      </c>
      <c r="BH718" s="17"/>
      <c r="BI718" s="17"/>
      <c r="BJ718" s="17"/>
      <c r="BK718" s="17"/>
    </row>
    <row r="719" spans="1:63" ht="11.25" hidden="1" outlineLevel="1" x14ac:dyDescent="0.2">
      <c r="A719" s="16" t="s">
        <v>267</v>
      </c>
      <c r="C719" s="18">
        <v>6.8768619662360003E-2</v>
      </c>
      <c r="D719" s="18">
        <v>6.5720468679939997E-2</v>
      </c>
      <c r="E719" s="18">
        <v>6.8749813531170004E-2</v>
      </c>
      <c r="F719" s="18">
        <v>6.9080741276909996E-2</v>
      </c>
      <c r="G719" s="18">
        <v>6.677892758192E-2</v>
      </c>
      <c r="H719" s="18">
        <v>6.0964865571360001E-2</v>
      </c>
      <c r="I719" s="18">
        <v>7.1315884510840005E-2</v>
      </c>
      <c r="J719" s="18">
        <v>6.9709823942340002E-2</v>
      </c>
      <c r="K719" s="18">
        <v>6.7122459079489993E-2</v>
      </c>
      <c r="L719" s="18">
        <v>6.5283220520129998E-2</v>
      </c>
      <c r="M719" s="18">
        <v>6.2128392934079998E-2</v>
      </c>
      <c r="N719" s="18">
        <v>6.1941112322790003E-2</v>
      </c>
      <c r="O719" s="18">
        <v>6.3668468709730003E-2</v>
      </c>
      <c r="P719" s="18">
        <v>6.2441622285950002E-2</v>
      </c>
      <c r="Q719" s="18">
        <v>6.2661101756460003E-2</v>
      </c>
      <c r="R719" s="18">
        <v>6.2735859844930006E-2</v>
      </c>
      <c r="S719" s="18">
        <v>5.9865136150719998E-2</v>
      </c>
      <c r="T719" s="18">
        <f>(('FIA Only'!T535*'FIA Only'!T$181)+(Sphere!C719*Sphere!C$181))/T$181</f>
        <v>5.5894119502713058E-2</v>
      </c>
      <c r="U719" s="18">
        <f>(('FIA Only'!U535*'FIA Only'!U$181)+(Sphere!D719*Sphere!D$181))/U$181</f>
        <v>6.2602230483276386E-2</v>
      </c>
      <c r="V719" s="18">
        <f>(('FIA Only'!V535*'FIA Only'!V$181)+(Sphere!E719*Sphere!E$181))/V$181</f>
        <v>5.7162930327962609E-2</v>
      </c>
      <c r="W719" s="18">
        <f>(('FIA Only'!W535*'FIA Only'!W$181)+(Sphere!F719*Sphere!F$181)+('FIA on PCAS'!C719*'FIA on PCAS'!C$181))/W$181</f>
        <v>5.2194607283853743E-2</v>
      </c>
      <c r="X719" s="18">
        <f>(('FIA Only'!X535*'FIA Only'!X$181)+(Sphere!G719*Sphere!G$181)+('FIA on PCAS'!D719*'FIA on PCAS'!D$181))/X$181</f>
        <v>5.2400281625031318E-2</v>
      </c>
      <c r="Y719" s="18">
        <v>4.4983709438219999E-2</v>
      </c>
      <c r="Z719" s="18">
        <v>4.5593837768689999E-2</v>
      </c>
      <c r="AA719" s="18">
        <v>4.2963043419229997E-2</v>
      </c>
      <c r="AB719" s="18">
        <v>4.4944720397369999E-2</v>
      </c>
      <c r="AC719" s="18">
        <v>4.4717372315010002E-2</v>
      </c>
      <c r="AD719" s="18">
        <v>4.6716858759860001E-2</v>
      </c>
      <c r="AE719" s="18">
        <v>4.5426638996990003E-2</v>
      </c>
      <c r="AF719" s="18">
        <v>3.9969111814229998E-2</v>
      </c>
      <c r="AG719" s="18">
        <v>4.8044620659880001E-2</v>
      </c>
      <c r="AH719" s="18">
        <v>4.8949350176120003E-2</v>
      </c>
      <c r="AI719" s="18">
        <v>4.5056469001419998E-2</v>
      </c>
      <c r="AJ719" s="18">
        <v>4.4645973021640001E-2</v>
      </c>
      <c r="AK719" s="18">
        <v>4.4606735910349998E-2</v>
      </c>
      <c r="AL719" s="18">
        <v>4.2945229338290002E-2</v>
      </c>
      <c r="AM719" s="18">
        <v>4.3666504492519999E-2</v>
      </c>
      <c r="AN719" s="18">
        <v>5.2893904329180001E-2</v>
      </c>
      <c r="AO719" s="18">
        <v>5.0942261951439999E-2</v>
      </c>
      <c r="AP719" s="18">
        <v>5.1667692939239999E-2</v>
      </c>
      <c r="AQ719" s="18">
        <v>5.2165468826659997E-2</v>
      </c>
      <c r="AR719" s="18">
        <v>4.6359106735499998E-2</v>
      </c>
      <c r="AS719" s="18">
        <v>5.578316114476E-2</v>
      </c>
      <c r="AT719" s="18">
        <v>5.4618965939720002E-2</v>
      </c>
      <c r="AU719" s="18">
        <v>4.9907489263439998E-2</v>
      </c>
      <c r="AV719" s="18">
        <v>5.0228288739979997E-2</v>
      </c>
      <c r="AW719" s="18">
        <v>4.939297874839E-2</v>
      </c>
      <c r="AX719" s="18">
        <v>5.4723591936600001E-2</v>
      </c>
      <c r="AY719" s="18">
        <v>5.5685634674269999E-2</v>
      </c>
      <c r="AZ719" s="18">
        <v>5.4566335186489998E-2</v>
      </c>
      <c r="BA719" s="18">
        <v>5.7762268127490003E-2</v>
      </c>
      <c r="BB719" s="18">
        <v>5.6476044238789998E-2</v>
      </c>
      <c r="BC719" s="18">
        <v>5.4930110330579998E-2</v>
      </c>
      <c r="BD719" s="18">
        <v>5.1369655617910001E-2</v>
      </c>
      <c r="BE719" s="18">
        <v>5.8220847300829999E-2</v>
      </c>
      <c r="BF719" s="220">
        <v>5.8810376807180001E-2</v>
      </c>
      <c r="BG719" s="220">
        <v>5.6729755258909997E-2</v>
      </c>
      <c r="BH719" s="17"/>
      <c r="BI719" s="17"/>
      <c r="BJ719" s="17"/>
      <c r="BK719" s="17"/>
    </row>
    <row r="720" spans="1:63" ht="11.25" hidden="1" outlineLevel="1" x14ac:dyDescent="0.2">
      <c r="A720" s="16" t="s">
        <v>268</v>
      </c>
      <c r="C720" s="18">
        <v>0.1153723932473</v>
      </c>
      <c r="D720" s="18">
        <v>0.1124714873375</v>
      </c>
      <c r="E720" s="18">
        <v>0.1182063190556</v>
      </c>
      <c r="F720" s="18">
        <v>0.1192031967319</v>
      </c>
      <c r="G720" s="18">
        <v>0.1154459923832</v>
      </c>
      <c r="H720" s="18">
        <v>0.112441789542</v>
      </c>
      <c r="I720" s="18">
        <v>0.11563171199940001</v>
      </c>
      <c r="J720" s="18">
        <v>0.1152351815008</v>
      </c>
      <c r="K720" s="18">
        <v>0.11369760067449999</v>
      </c>
      <c r="L720" s="18">
        <v>0.112023512647</v>
      </c>
      <c r="M720" s="18">
        <v>0.11021973287380001</v>
      </c>
      <c r="N720" s="18">
        <v>0.11076251992280001</v>
      </c>
      <c r="O720" s="18">
        <v>0.1110850754013</v>
      </c>
      <c r="P720" s="18">
        <v>0.1108480131094</v>
      </c>
      <c r="Q720" s="18">
        <v>0.1115801738103</v>
      </c>
      <c r="R720" s="18">
        <v>0.1138302495254</v>
      </c>
      <c r="S720" s="18">
        <v>0.1087955643471</v>
      </c>
      <c r="T720" s="18">
        <f>(('FIA Only'!T536*'FIA Only'!T$181)+(Sphere!C720*Sphere!C$181))/T$181</f>
        <v>0.10409526950491432</v>
      </c>
      <c r="U720" s="18">
        <f>(('FIA Only'!U536*'FIA Only'!U$181)+(Sphere!D720*Sphere!D$181))/U$181</f>
        <v>0.10640467339349624</v>
      </c>
      <c r="V720" s="18">
        <f>(('FIA Only'!V536*'FIA Only'!V$181)+(Sphere!E720*Sphere!E$181))/V$181</f>
        <v>0.1030917044073147</v>
      </c>
      <c r="W720" s="18">
        <f>(('FIA Only'!W536*'FIA Only'!W$181)+(Sphere!F720*Sphere!F$181)+('FIA on PCAS'!C720*'FIA on PCAS'!C$181))/W$181</f>
        <v>9.7410293965163722E-2</v>
      </c>
      <c r="X720" s="18">
        <f>(('FIA Only'!X536*'FIA Only'!X$181)+(Sphere!G720*Sphere!G$181)+('FIA on PCAS'!D720*'FIA on PCAS'!D$181))/X$181</f>
        <v>9.7123246944845407E-2</v>
      </c>
      <c r="Y720" s="18">
        <v>8.4315825035360004E-2</v>
      </c>
      <c r="Z720" s="18">
        <v>8.2111175996220004E-2</v>
      </c>
      <c r="AA720" s="18">
        <v>8.2053927824689996E-2</v>
      </c>
      <c r="AB720" s="18">
        <v>8.3346685894350001E-2</v>
      </c>
      <c r="AC720" s="18">
        <v>8.4367337058899997E-2</v>
      </c>
      <c r="AD720" s="18">
        <v>8.3947825009290003E-2</v>
      </c>
      <c r="AE720" s="18">
        <v>8.4409423249629995E-2</v>
      </c>
      <c r="AF720" s="18">
        <v>7.9005560876299993E-2</v>
      </c>
      <c r="AG720" s="18">
        <v>8.4105378595780003E-2</v>
      </c>
      <c r="AH720" s="18">
        <v>8.3551560791930005E-2</v>
      </c>
      <c r="AI720" s="18">
        <v>8.4418545008979995E-2</v>
      </c>
      <c r="AJ720" s="18">
        <v>8.1605114627780001E-2</v>
      </c>
      <c r="AK720" s="18">
        <v>8.0654989622610002E-2</v>
      </c>
      <c r="AL720" s="18">
        <v>7.9529877990849998E-2</v>
      </c>
      <c r="AM720" s="18">
        <v>7.8312258133630006E-2</v>
      </c>
      <c r="AN720" s="18">
        <v>9.4025350856710002E-2</v>
      </c>
      <c r="AO720" s="18">
        <v>9.3483886144440004E-2</v>
      </c>
      <c r="AP720" s="18">
        <v>9.4006568144499994E-2</v>
      </c>
      <c r="AQ720" s="18">
        <v>9.2369396662909997E-2</v>
      </c>
      <c r="AR720" s="18">
        <v>8.7710609516950006E-2</v>
      </c>
      <c r="AS720" s="18">
        <v>9.2120888255549996E-2</v>
      </c>
      <c r="AT720" s="18">
        <v>8.8752756677279998E-2</v>
      </c>
      <c r="AU720" s="18">
        <v>8.6979415757259995E-2</v>
      </c>
      <c r="AV720" s="18">
        <v>8.6335084023600003E-2</v>
      </c>
      <c r="AW720" s="18">
        <v>8.6185276505809996E-2</v>
      </c>
      <c r="AX720" s="18">
        <v>9.8131167068190001E-2</v>
      </c>
      <c r="AY720" s="18">
        <v>9.6533420916020005E-2</v>
      </c>
      <c r="AZ720" s="18">
        <v>9.4918173987940002E-2</v>
      </c>
      <c r="BA720" s="18">
        <v>9.988720789227E-2</v>
      </c>
      <c r="BB720" s="18">
        <v>9.8639843960740006E-2</v>
      </c>
      <c r="BC720" s="18">
        <v>9.5657331001970006E-2</v>
      </c>
      <c r="BD720" s="18">
        <v>9.243913763172E-2</v>
      </c>
      <c r="BE720" s="18">
        <v>9.7740995314879994E-2</v>
      </c>
      <c r="BF720" s="220">
        <v>9.7812333257110001E-2</v>
      </c>
      <c r="BG720" s="220">
        <v>9.6916871991960002E-2</v>
      </c>
      <c r="BH720" s="17"/>
      <c r="BI720" s="17"/>
      <c r="BJ720" s="17"/>
      <c r="BK720" s="17"/>
    </row>
    <row r="721" spans="1:63" ht="11.25" hidden="1" outlineLevel="1" x14ac:dyDescent="0.2">
      <c r="A721" s="16" t="s">
        <v>269</v>
      </c>
      <c r="C721" s="18">
        <v>0.1000297914598</v>
      </c>
      <c r="D721" s="18">
        <v>0.1005985222155</v>
      </c>
      <c r="E721" s="18">
        <v>0.1008821218661</v>
      </c>
      <c r="F721" s="18">
        <v>0.1007406819827</v>
      </c>
      <c r="G721" s="18">
        <v>0.10278726882899999</v>
      </c>
      <c r="H721" s="18">
        <v>0.1044351286197</v>
      </c>
      <c r="I721" s="18">
        <v>9.4409914276480003E-2</v>
      </c>
      <c r="J721" s="18">
        <v>9.4729531889339996E-2</v>
      </c>
      <c r="K721" s="18">
        <v>9.5624759425919997E-2</v>
      </c>
      <c r="L721" s="18">
        <v>9.3355895974349998E-2</v>
      </c>
      <c r="M721" s="18">
        <v>9.4838431710470003E-2</v>
      </c>
      <c r="N721" s="18">
        <v>9.4580991527559999E-2</v>
      </c>
      <c r="O721" s="18">
        <v>9.669104724923E-2</v>
      </c>
      <c r="P721" s="18">
        <v>9.4797214256450005E-2</v>
      </c>
      <c r="Q721" s="18">
        <v>9.2315795353890007E-2</v>
      </c>
      <c r="R721" s="18">
        <v>9.4786115621829994E-2</v>
      </c>
      <c r="S721" s="18">
        <v>9.6088654229390003E-2</v>
      </c>
      <c r="T721" s="18">
        <f>(('FIA Only'!T537*'FIA Only'!T$181)+(Sphere!C721*Sphere!C$181))/T$181</f>
        <v>9.8158849424280742E-2</v>
      </c>
      <c r="U721" s="18">
        <f>(('FIA Only'!U537*'FIA Only'!U$181)+(Sphere!D721*Sphere!D$181))/U$181</f>
        <v>8.7611966719769965E-2</v>
      </c>
      <c r="V721" s="18">
        <f>(('FIA Only'!V537*'FIA Only'!V$181)+(Sphere!E721*Sphere!E$181))/V$181</f>
        <v>8.3561479062717492E-2</v>
      </c>
      <c r="W721" s="18">
        <f>(('FIA Only'!W537*'FIA Only'!W$181)+(Sphere!F721*Sphere!F$181)+('FIA on PCAS'!C721*'FIA on PCAS'!C$181))/W$181</f>
        <v>8.0688930387087299E-2</v>
      </c>
      <c r="X721" s="18">
        <f>(('FIA Only'!X537*'FIA Only'!X$181)+(Sphere!G721*Sphere!G$181)+('FIA on PCAS'!D721*'FIA on PCAS'!D$181))/X$181</f>
        <v>8.1207492711849655E-2</v>
      </c>
      <c r="Y721" s="18">
        <v>7.3161514191970006E-2</v>
      </c>
      <c r="Z721" s="18">
        <v>7.1121492728229999E-2</v>
      </c>
      <c r="AA721" s="18">
        <v>7.2935617889049995E-2</v>
      </c>
      <c r="AB721" s="18">
        <v>7.2002350050740002E-2</v>
      </c>
      <c r="AC721" s="18">
        <v>7.2801229227840006E-2</v>
      </c>
      <c r="AD721" s="18">
        <v>7.1368818936670006E-2</v>
      </c>
      <c r="AE721" s="18">
        <v>7.3028662468860001E-2</v>
      </c>
      <c r="AF721" s="18">
        <v>7.6724047154630007E-2</v>
      </c>
      <c r="AG721" s="18">
        <v>6.8662819259529995E-2</v>
      </c>
      <c r="AH721" s="18">
        <v>6.5579982995259994E-2</v>
      </c>
      <c r="AI721" s="18">
        <v>6.8988117288349998E-2</v>
      </c>
      <c r="AJ721" s="18">
        <v>6.8250873609320001E-2</v>
      </c>
      <c r="AK721" s="18">
        <v>6.9494142387849997E-2</v>
      </c>
      <c r="AL721" s="18">
        <v>6.9808051608470006E-2</v>
      </c>
      <c r="AM721" s="18">
        <v>6.9273653247870007E-2</v>
      </c>
      <c r="AN721" s="18">
        <v>8.1583473109829996E-2</v>
      </c>
      <c r="AO721" s="18">
        <v>8.1946731488019994E-2</v>
      </c>
      <c r="AP721" s="18">
        <v>8.0875410509029994E-2</v>
      </c>
      <c r="AQ721" s="18">
        <v>8.0908571341870003E-2</v>
      </c>
      <c r="AR721" s="18">
        <v>8.3813583063190006E-2</v>
      </c>
      <c r="AS721" s="18">
        <v>7.4862447056960005E-2</v>
      </c>
      <c r="AT721" s="18">
        <v>7.3834844400880006E-2</v>
      </c>
      <c r="AU721" s="18">
        <v>7.5839480587239994E-2</v>
      </c>
      <c r="AV721" s="18">
        <v>7.5044561580769997E-2</v>
      </c>
      <c r="AW721" s="18">
        <v>7.5843606903839997E-2</v>
      </c>
      <c r="AX721" s="18">
        <v>8.6884902856099996E-2</v>
      </c>
      <c r="AY721" s="18">
        <v>8.5891065506899997E-2</v>
      </c>
      <c r="AZ721" s="18">
        <v>8.6310129720979997E-2</v>
      </c>
      <c r="BA721" s="18">
        <v>8.8846290304640002E-2</v>
      </c>
      <c r="BB721" s="18">
        <v>8.8145581308489998E-2</v>
      </c>
      <c r="BC721" s="18">
        <v>8.7886131476429999E-2</v>
      </c>
      <c r="BD721" s="18">
        <v>9.0178247002299997E-2</v>
      </c>
      <c r="BE721" s="18">
        <v>8.254170355413E-2</v>
      </c>
      <c r="BF721" s="220">
        <v>8.7049317783369995E-2</v>
      </c>
      <c r="BG721" s="220">
        <v>8.5516944959489999E-2</v>
      </c>
      <c r="BH721" s="17"/>
      <c r="BI721" s="17"/>
      <c r="BJ721" s="17"/>
      <c r="BK721" s="17"/>
    </row>
    <row r="722" spans="1:63" ht="11.25" hidden="1" outlineLevel="1" x14ac:dyDescent="0.2">
      <c r="A722" s="16" t="s">
        <v>270</v>
      </c>
      <c r="C722" s="18">
        <v>6.5143992055610001E-2</v>
      </c>
      <c r="D722" s="18">
        <v>6.6636773048949993E-2</v>
      </c>
      <c r="E722" s="18">
        <v>6.8461408411480004E-2</v>
      </c>
      <c r="F722" s="18">
        <v>6.6611801334619997E-2</v>
      </c>
      <c r="G722" s="18">
        <v>6.8218086408269998E-2</v>
      </c>
      <c r="H722" s="18">
        <v>7.4267346958530003E-2</v>
      </c>
      <c r="I722" s="18">
        <v>5.9797380775880003E-2</v>
      </c>
      <c r="J722" s="18">
        <v>5.8701527835130003E-2</v>
      </c>
      <c r="K722" s="18">
        <v>6.3089979287720005E-2</v>
      </c>
      <c r="L722" s="18">
        <v>6.2308514428219997E-2</v>
      </c>
      <c r="M722" s="18">
        <v>6.4256785868159999E-2</v>
      </c>
      <c r="N722" s="18">
        <v>6.0053686771239997E-2</v>
      </c>
      <c r="O722" s="18">
        <v>6.0906823773579997E-2</v>
      </c>
      <c r="P722" s="18">
        <v>6.3285538713639997E-2</v>
      </c>
      <c r="Q722" s="18">
        <v>5.8958255193160003E-2</v>
      </c>
      <c r="R722" s="18">
        <v>6.1294970610430002E-2</v>
      </c>
      <c r="S722" s="18">
        <v>6.3688974843550003E-2</v>
      </c>
      <c r="T722" s="18">
        <f>(('FIA Only'!T538*'FIA Only'!T$181)+(Sphere!C722*Sphere!C$181))/T$181</f>
        <v>6.8541275326572018E-2</v>
      </c>
      <c r="U722" s="18">
        <f>(('FIA Only'!U538*'FIA Only'!U$181)+(Sphere!D722*Sphere!D$181))/U$181</f>
        <v>5.6916268366083794E-2</v>
      </c>
      <c r="V722" s="18">
        <f>(('FIA Only'!V538*'FIA Only'!V$181)+(Sphere!E722*Sphere!E$181))/V$181</f>
        <v>5.2168748462021748E-2</v>
      </c>
      <c r="W722" s="18">
        <f>(('FIA Only'!W538*'FIA Only'!W$181)+(Sphere!F722*Sphere!F$181)+('FIA on PCAS'!C722*'FIA on PCAS'!C$181))/W$181</f>
        <v>5.2927041150163098E-2</v>
      </c>
      <c r="X722" s="18">
        <f>(('FIA Only'!X538*'FIA Only'!X$181)+(Sphere!G722*Sphere!G$181)+('FIA on PCAS'!D722*'FIA on PCAS'!D$181))/X$181</f>
        <v>5.3719469474427732E-2</v>
      </c>
      <c r="Y722" s="18">
        <v>4.5997217148320002E-2</v>
      </c>
      <c r="Z722" s="18">
        <v>4.4720669614299997E-2</v>
      </c>
      <c r="AA722" s="18">
        <v>4.9474570288099998E-2</v>
      </c>
      <c r="AB722" s="18">
        <v>4.7935694066119999E-2</v>
      </c>
      <c r="AC722" s="18">
        <v>4.7264231364250002E-2</v>
      </c>
      <c r="AD722" s="18">
        <v>4.5420746065189997E-2</v>
      </c>
      <c r="AE722" s="18">
        <v>4.7329352012059997E-2</v>
      </c>
      <c r="AF722" s="18">
        <v>5.9264199288969997E-2</v>
      </c>
      <c r="AG722" s="18">
        <v>4.5062301199379998E-2</v>
      </c>
      <c r="AH722" s="18">
        <v>4.0636463014700003E-2</v>
      </c>
      <c r="AI722" s="18">
        <v>4.5825853209090002E-2</v>
      </c>
      <c r="AJ722" s="18">
        <v>4.745175954921E-2</v>
      </c>
      <c r="AK722" s="18">
        <v>4.8226222493050003E-2</v>
      </c>
      <c r="AL722" s="18">
        <v>4.767721183991E-2</v>
      </c>
      <c r="AM722" s="18">
        <v>4.7308727498340003E-2</v>
      </c>
      <c r="AN722" s="18">
        <v>5.6184844688850002E-2</v>
      </c>
      <c r="AO722" s="18">
        <v>5.9139026111500001E-2</v>
      </c>
      <c r="AP722" s="18">
        <v>5.6460385878489998E-2</v>
      </c>
      <c r="AQ722" s="18">
        <v>5.484606786468E-2</v>
      </c>
      <c r="AR722" s="18">
        <v>6.3302917517109994E-2</v>
      </c>
      <c r="AS722" s="18">
        <v>5.1448759054740001E-2</v>
      </c>
      <c r="AT722" s="18">
        <v>4.9649595687330003E-2</v>
      </c>
      <c r="AU722" s="18">
        <v>5.3714197378779999E-2</v>
      </c>
      <c r="AV722" s="18">
        <v>5.338810992174E-2</v>
      </c>
      <c r="AW722" s="18">
        <v>5.4117647058820002E-2</v>
      </c>
      <c r="AX722" s="18">
        <v>6.4081170555819994E-2</v>
      </c>
      <c r="AY722" s="18">
        <v>6.2264930551880003E-2</v>
      </c>
      <c r="AZ722" s="18">
        <v>6.1054994388330001E-2</v>
      </c>
      <c r="BA722" s="18">
        <v>6.3761960994050002E-2</v>
      </c>
      <c r="BB722" s="18">
        <v>6.4023820886850005E-2</v>
      </c>
      <c r="BC722" s="18">
        <v>6.5114471814059993E-2</v>
      </c>
      <c r="BD722" s="18">
        <v>6.8624086559810005E-2</v>
      </c>
      <c r="BE722" s="18">
        <v>5.804677164258E-2</v>
      </c>
      <c r="BF722" s="220">
        <v>6.1274995553519999E-2</v>
      </c>
      <c r="BG722" s="220">
        <v>6.1542613536979998E-2</v>
      </c>
      <c r="BH722" s="17"/>
      <c r="BI722" s="17"/>
      <c r="BJ722" s="17"/>
      <c r="BK722" s="17"/>
    </row>
    <row r="723" spans="1:63" ht="11.25" hidden="1" outlineLevel="1" x14ac:dyDescent="0.2">
      <c r="A723" s="16" t="s">
        <v>271</v>
      </c>
      <c r="C723" s="18">
        <v>4.3485600794439999E-2</v>
      </c>
      <c r="D723" s="18">
        <v>4.638059774238E-2</v>
      </c>
      <c r="E723" s="18">
        <v>4.2524837647810003E-2</v>
      </c>
      <c r="F723" s="18">
        <v>4.2904028635739999E-2</v>
      </c>
      <c r="G723" s="18">
        <v>4.558315303056E-2</v>
      </c>
      <c r="H723" s="18">
        <v>5.1941639477580001E-2</v>
      </c>
      <c r="I723" s="18">
        <v>3.8566079337019998E-2</v>
      </c>
      <c r="J723" s="18">
        <v>3.8355418746949997E-2</v>
      </c>
      <c r="K723" s="18">
        <v>4.074637535055E-2</v>
      </c>
      <c r="L723" s="18">
        <v>3.9517278232989998E-2</v>
      </c>
      <c r="M723" s="18">
        <v>4.2697113313229999E-2</v>
      </c>
      <c r="N723" s="18">
        <v>4.1447865111990001E-2</v>
      </c>
      <c r="O723" s="18">
        <v>4.1483254389340002E-2</v>
      </c>
      <c r="P723" s="18">
        <v>4.3408439164279999E-2</v>
      </c>
      <c r="Q723" s="18">
        <v>3.7251913270399999E-2</v>
      </c>
      <c r="R723" s="18">
        <v>3.9780740876270003E-2</v>
      </c>
      <c r="S723" s="18">
        <v>4.1378346778050003E-2</v>
      </c>
      <c r="T723" s="18">
        <f>(('FIA Only'!T539*'FIA Only'!T$181)+(Sphere!C723*Sphere!C$181))/T$181</f>
        <v>4.786417929709158E-2</v>
      </c>
      <c r="U723" s="18">
        <f>(('FIA Only'!U539*'FIA Only'!U$181)+(Sphere!D723*Sphere!D$181))/U$181</f>
        <v>3.616215259338388E-2</v>
      </c>
      <c r="V723" s="18">
        <f>(('FIA Only'!V539*'FIA Only'!V$181)+(Sphere!E723*Sphere!E$181))/V$181</f>
        <v>3.2935464807894506E-2</v>
      </c>
      <c r="W723" s="18">
        <f>(('FIA Only'!W539*'FIA Only'!W$181)+(Sphere!F723*Sphere!F$181)+('FIA on PCAS'!C723*'FIA on PCAS'!C$181))/W$181</f>
        <v>3.4564060941801707E-2</v>
      </c>
      <c r="X723" s="18">
        <f>(('FIA Only'!X539*'FIA Only'!X$181)+(Sphere!G723*Sphere!G$181)+('FIA on PCAS'!D723*'FIA on PCAS'!D$181))/X$181</f>
        <v>3.5956995922539502E-2</v>
      </c>
      <c r="Y723" s="18">
        <v>3.0502573851500001E-2</v>
      </c>
      <c r="Z723" s="18">
        <v>2.814715942271E-2</v>
      </c>
      <c r="AA723" s="18">
        <v>3.3198468514950001E-2</v>
      </c>
      <c r="AB723" s="18">
        <v>3.1255674838430003E-2</v>
      </c>
      <c r="AC723" s="18">
        <v>3.0414969637649999E-2</v>
      </c>
      <c r="AD723" s="18">
        <v>2.857128103441E-2</v>
      </c>
      <c r="AE723" s="18">
        <v>2.9839613977580001E-2</v>
      </c>
      <c r="AF723" s="18">
        <v>4.1057218358410003E-2</v>
      </c>
      <c r="AG723" s="18">
        <v>2.9217798641329999E-2</v>
      </c>
      <c r="AH723" s="18">
        <v>2.4263330499209999E-2</v>
      </c>
      <c r="AI723" s="18">
        <v>2.9607044139860001E-2</v>
      </c>
      <c r="AJ723" s="18">
        <v>3.1110263222790001E-2</v>
      </c>
      <c r="AK723" s="18">
        <v>3.2667011816019997E-2</v>
      </c>
      <c r="AL723" s="18">
        <v>3.3770792901119999E-2</v>
      </c>
      <c r="AM723" s="18">
        <v>3.2690736880629997E-2</v>
      </c>
      <c r="AN723" s="18">
        <v>4.0122932546340001E-2</v>
      </c>
      <c r="AO723" s="18">
        <v>4.1213832039519997E-2</v>
      </c>
      <c r="AP723" s="18">
        <v>3.8315886699509999E-2</v>
      </c>
      <c r="AQ723" s="18">
        <v>3.6506724257400001E-2</v>
      </c>
      <c r="AR723" s="18">
        <v>4.8295113458999998E-2</v>
      </c>
      <c r="AS723" s="18">
        <v>3.2582234888970003E-2</v>
      </c>
      <c r="AT723" s="18">
        <v>3.1384464592009997E-2</v>
      </c>
      <c r="AU723" s="18">
        <v>3.8047757761959997E-2</v>
      </c>
      <c r="AV723" s="18">
        <v>3.7422195956570002E-2</v>
      </c>
      <c r="AW723" s="18">
        <v>3.7750381589759997E-2</v>
      </c>
      <c r="AX723" s="18">
        <v>4.6884473609370002E-2</v>
      </c>
      <c r="AY723" s="18">
        <v>4.5615391950159997E-2</v>
      </c>
      <c r="AZ723" s="18">
        <v>4.5702503066839997E-2</v>
      </c>
      <c r="BA723" s="18">
        <v>4.3999512822819997E-2</v>
      </c>
      <c r="BB723" s="18">
        <v>4.6137405847319998E-2</v>
      </c>
      <c r="BC723" s="18">
        <v>4.8621123347339999E-2</v>
      </c>
      <c r="BD723" s="18">
        <v>5.3161209576490003E-2</v>
      </c>
      <c r="BE723" s="18">
        <v>3.6789646974570003E-2</v>
      </c>
      <c r="BF723" s="220">
        <v>4.2371115684629999E-2</v>
      </c>
      <c r="BG723" s="220">
        <v>4.4145355316879999E-2</v>
      </c>
      <c r="BH723" s="17"/>
      <c r="BI723" s="17"/>
      <c r="BJ723" s="17"/>
      <c r="BK723" s="17"/>
    </row>
    <row r="724" spans="1:63" ht="11.25" hidden="1" outlineLevel="1" x14ac:dyDescent="0.2">
      <c r="A724" s="16" t="s">
        <v>272</v>
      </c>
      <c r="C724" s="18">
        <v>2.3207547169810001E-2</v>
      </c>
      <c r="D724" s="18">
        <v>2.4740217963460001E-2</v>
      </c>
      <c r="E724" s="18">
        <v>2.1620438972480002E-2</v>
      </c>
      <c r="F724" s="18">
        <v>2.1903165994069999E-2</v>
      </c>
      <c r="G724" s="18">
        <v>2.222374514162E-2</v>
      </c>
      <c r="H724" s="18">
        <v>2.8870450870860001E-2</v>
      </c>
      <c r="I724" s="18">
        <v>1.9739218034250001E-2</v>
      </c>
      <c r="J724" s="18">
        <v>1.9276249108450001E-2</v>
      </c>
      <c r="K724" s="18">
        <v>2.1280495628429999E-2</v>
      </c>
      <c r="L724" s="18">
        <v>2.11970074813E-2</v>
      </c>
      <c r="M724" s="18">
        <v>2.3093494183539998E-2</v>
      </c>
      <c r="N724" s="18">
        <v>2.156698263568E-2</v>
      </c>
      <c r="O724" s="18">
        <v>2.1348352218520002E-2</v>
      </c>
      <c r="P724" s="18">
        <v>2.28267103646E-2</v>
      </c>
      <c r="Q724" s="18">
        <v>1.9040930819019999E-2</v>
      </c>
      <c r="R724" s="18">
        <v>2.0919577034210001E-2</v>
      </c>
      <c r="S724" s="18">
        <v>2.0678143085099999E-2</v>
      </c>
      <c r="T724" s="18">
        <f>(('FIA Only'!T540*'FIA Only'!T$181)+(Sphere!C724*Sphere!C$181))/T$181</f>
        <v>2.5896557163135516E-2</v>
      </c>
      <c r="U724" s="18">
        <f>(('FIA Only'!U540*'FIA Only'!U$181)+(Sphere!D724*Sphere!D$181))/U$181</f>
        <v>1.8219153832536285E-2</v>
      </c>
      <c r="V724" s="18">
        <f>(('FIA Only'!V540*'FIA Only'!V$181)+(Sphere!E724*Sphere!E$181))/V$181</f>
        <v>1.6205628392883243E-2</v>
      </c>
      <c r="W724" s="18">
        <f>(('FIA Only'!W540*'FIA Only'!W$181)+(Sphere!F724*Sphere!F$181)+('FIA on PCAS'!C724*'FIA on PCAS'!C$181))/W$181</f>
        <v>1.8486512600729473E-2</v>
      </c>
      <c r="X724" s="18">
        <f>(('FIA Only'!X540*'FIA Only'!X$181)+(Sphere!G724*Sphere!G$181)+('FIA on PCAS'!D724*'FIA on PCAS'!D$181))/X$181</f>
        <v>1.9139853908886322E-2</v>
      </c>
      <c r="Y724" s="18">
        <v>1.6227575426160001E-2</v>
      </c>
      <c r="Z724" s="18">
        <v>1.446010956314E-2</v>
      </c>
      <c r="AA724" s="18">
        <v>1.7715263257940001E-2</v>
      </c>
      <c r="AB724" s="18">
        <v>1.6557175666289999E-2</v>
      </c>
      <c r="AC724" s="18">
        <v>1.441290689231E-2</v>
      </c>
      <c r="AD724" s="18">
        <v>1.448444664766E-2</v>
      </c>
      <c r="AE724" s="18">
        <v>1.344583863979E-2</v>
      </c>
      <c r="AF724" s="18">
        <v>2.1025026450519999E-2</v>
      </c>
      <c r="AG724" s="18">
        <v>1.345765453724E-2</v>
      </c>
      <c r="AH724" s="18">
        <v>1.154864569416E-2</v>
      </c>
      <c r="AI724" s="18">
        <v>1.506473275772E-2</v>
      </c>
      <c r="AJ724" s="18">
        <v>1.5694722980930002E-2</v>
      </c>
      <c r="AK724" s="18">
        <v>1.7213178596459999E-2</v>
      </c>
      <c r="AL724" s="18">
        <v>1.783767399988E-2</v>
      </c>
      <c r="AM724" s="18">
        <v>1.7371975414989999E-2</v>
      </c>
      <c r="AN724" s="18">
        <v>1.934223656553E-2</v>
      </c>
      <c r="AO724" s="18">
        <v>2.0941477822210001E-2</v>
      </c>
      <c r="AP724" s="18">
        <v>1.949917898194E-2</v>
      </c>
      <c r="AQ724" s="18">
        <v>1.713560290719E-2</v>
      </c>
      <c r="AR724" s="18">
        <v>2.7379237203350001E-2</v>
      </c>
      <c r="AS724" s="18">
        <v>1.573942128805E-2</v>
      </c>
      <c r="AT724" s="18">
        <v>1.4775790247489999E-2</v>
      </c>
      <c r="AU724" s="18">
        <v>2.0120481345680001E-2</v>
      </c>
      <c r="AV724" s="18">
        <v>1.9783435483410002E-2</v>
      </c>
      <c r="AW724" s="18">
        <v>2.0255958670890001E-2</v>
      </c>
      <c r="AX724" s="18">
        <v>2.5615298353299999E-2</v>
      </c>
      <c r="AY724" s="18">
        <v>2.437305984934E-2</v>
      </c>
      <c r="AZ724" s="18">
        <v>2.5223814371099999E-2</v>
      </c>
      <c r="BA724" s="18">
        <v>2.199181330523E-2</v>
      </c>
      <c r="BB724" s="18">
        <v>2.2114207457509999E-2</v>
      </c>
      <c r="BC724" s="18">
        <v>2.4658220599809998E-2</v>
      </c>
      <c r="BD724" s="18">
        <v>2.9129153377210001E-2</v>
      </c>
      <c r="BE724" s="18">
        <v>1.7735822781029999E-2</v>
      </c>
      <c r="BF724" s="220">
        <v>2.1424397184739999E-2</v>
      </c>
      <c r="BG724" s="220">
        <v>2.2589947473369999E-2</v>
      </c>
      <c r="BH724" s="17"/>
      <c r="BI724" s="17"/>
      <c r="BJ724" s="17"/>
      <c r="BK724" s="17"/>
    </row>
    <row r="725" spans="1:63" ht="11.25" hidden="1" outlineLevel="1" x14ac:dyDescent="0.2">
      <c r="A725" s="16" t="s">
        <v>273</v>
      </c>
      <c r="C725" s="18">
        <v>3.4359483614700001E-3</v>
      </c>
      <c r="D725" s="18">
        <v>4.0161425535649997E-3</v>
      </c>
      <c r="E725" s="18">
        <v>3.2321263413320001E-3</v>
      </c>
      <c r="F725" s="18">
        <v>3.559636302341E-3</v>
      </c>
      <c r="G725" s="18">
        <v>3.4657294185599999E-3</v>
      </c>
      <c r="H725" s="18">
        <v>4.6568366428180004E-3</v>
      </c>
      <c r="I725" s="18">
        <v>3.079203968752E-3</v>
      </c>
      <c r="J725" s="18">
        <v>2.6183415293370002E-3</v>
      </c>
      <c r="K725" s="18">
        <v>3.372619462214E-3</v>
      </c>
      <c r="L725" s="18">
        <v>3.4378339864620001E-3</v>
      </c>
      <c r="M725" s="18">
        <v>3.7656182679879999E-3</v>
      </c>
      <c r="N725" s="18">
        <v>3.4980286888679998E-3</v>
      </c>
      <c r="O725" s="18">
        <v>3.2888680603209998E-3</v>
      </c>
      <c r="P725" s="18">
        <v>3.514952888161E-3</v>
      </c>
      <c r="Q725" s="18">
        <v>2.7691546497060002E-3</v>
      </c>
      <c r="R725" s="18">
        <v>2.8207884484900002E-3</v>
      </c>
      <c r="S725" s="18">
        <v>2.9561214509999999E-3</v>
      </c>
      <c r="T725" s="18">
        <f>(('FIA Only'!T541*'FIA Only'!T$181)+(Sphere!C725*Sphere!C$181))/T$181</f>
        <v>4.1081747659132096E-3</v>
      </c>
      <c r="U725" s="18">
        <f>(('FIA Only'!U541*'FIA Only'!U$181)+(Sphere!D725*Sphere!D$181))/U$181</f>
        <v>2.7898743140376357E-3</v>
      </c>
      <c r="V725" s="18">
        <f>(('FIA Only'!V541*'FIA Only'!V$181)+(Sphere!E725*Sphere!E$181))/V$181</f>
        <v>2.2707015831245599E-3</v>
      </c>
      <c r="W725" s="18">
        <f>(('FIA Only'!W541*'FIA Only'!W$181)+(Sphere!F725*Sphere!F$181)+('FIA on PCAS'!C725*'FIA on PCAS'!C$181))/W$181</f>
        <v>2.6904106325956151E-3</v>
      </c>
      <c r="X725" s="18">
        <f>(('FIA Only'!X541*'FIA Only'!X$181)+(Sphere!G725*Sphere!G$181)+('FIA on PCAS'!D725*'FIA on PCAS'!D$181))/X$181</f>
        <v>3.0339621308495936E-3</v>
      </c>
      <c r="Y725" s="18">
        <v>2.5996186462509999E-3</v>
      </c>
      <c r="Z725" s="18">
        <v>2.0633464030480001E-3</v>
      </c>
      <c r="AA725" s="18">
        <v>2.4492899231540002E-3</v>
      </c>
      <c r="AB725" s="18">
        <v>2.3233456176889999E-3</v>
      </c>
      <c r="AC725" s="18">
        <v>2.1258906113509998E-3</v>
      </c>
      <c r="AD725" s="18">
        <v>1.946750939811E-3</v>
      </c>
      <c r="AE725" s="18">
        <v>2.0295605494020002E-3</v>
      </c>
      <c r="AF725" s="18">
        <v>2.7277878342669998E-3</v>
      </c>
      <c r="AG725" s="18">
        <v>1.9551312270190001E-3</v>
      </c>
      <c r="AH725" s="18">
        <v>1.4818413700960001E-3</v>
      </c>
      <c r="AI725" s="18">
        <v>2.1846712069830002E-3</v>
      </c>
      <c r="AJ725" s="18">
        <v>2.368400236375E-3</v>
      </c>
      <c r="AK725" s="18">
        <v>2.3870284931480001E-3</v>
      </c>
      <c r="AL725" s="18">
        <v>2.5559943722880001E-3</v>
      </c>
      <c r="AM725" s="18">
        <v>2.4192216533729998E-3</v>
      </c>
      <c r="AN725" s="18">
        <v>2.845071020616E-3</v>
      </c>
      <c r="AO725" s="18">
        <v>2.728769701247E-3</v>
      </c>
      <c r="AP725" s="18">
        <v>2.822249589491E-3</v>
      </c>
      <c r="AQ725" s="18">
        <v>2.0079204114969999E-3</v>
      </c>
      <c r="AR725" s="18">
        <v>4.0220914875739996E-3</v>
      </c>
      <c r="AS725" s="18">
        <v>2.2315243636940002E-3</v>
      </c>
      <c r="AT725" s="18">
        <v>1.9652046067140001E-3</v>
      </c>
      <c r="AU725" s="18">
        <v>2.8260459993330002E-3</v>
      </c>
      <c r="AV725" s="18">
        <v>2.626035401436E-3</v>
      </c>
      <c r="AW725" s="18">
        <v>2.5971586239290001E-3</v>
      </c>
      <c r="AX725" s="18">
        <v>3.7666400175989999E-3</v>
      </c>
      <c r="AY725" s="18">
        <v>3.2631612404249999E-3</v>
      </c>
      <c r="AZ725" s="18">
        <v>3.3983243285570001E-3</v>
      </c>
      <c r="BA725" s="18">
        <v>2.6688836758580001E-3</v>
      </c>
      <c r="BB725" s="18">
        <v>2.7026746622950001E-3</v>
      </c>
      <c r="BC725" s="18">
        <v>3.231182960623E-3</v>
      </c>
      <c r="BD725" s="18">
        <v>3.8202995680080001E-3</v>
      </c>
      <c r="BE725" s="18">
        <v>2.1485909818860002E-3</v>
      </c>
      <c r="BF725" s="220">
        <v>2.7847650989660001E-3</v>
      </c>
      <c r="BG725" s="220">
        <v>3.0386478017280002E-3</v>
      </c>
      <c r="BH725" s="17"/>
      <c r="BI725" s="17"/>
      <c r="BJ725" s="17"/>
      <c r="BK725" s="17"/>
    </row>
    <row r="726" spans="1:63" ht="11.25" hidden="1" outlineLevel="1" x14ac:dyDescent="0.2">
      <c r="A726" s="16" t="s">
        <v>274</v>
      </c>
      <c r="C726" s="18">
        <v>5.5610724925500002E-4</v>
      </c>
      <c r="D726" s="18">
        <v>7.7008558672699999E-4</v>
      </c>
      <c r="E726" s="18">
        <v>7.9560033017400005E-4</v>
      </c>
      <c r="F726" s="18">
        <v>8.0314913785399999E-4</v>
      </c>
      <c r="G726" s="18">
        <v>5.9720196195500003E-4</v>
      </c>
      <c r="H726" s="18">
        <v>9.0038629476500004E-4</v>
      </c>
      <c r="I726" s="18">
        <v>7.4128984432899996E-4</v>
      </c>
      <c r="J726" s="18">
        <v>5.0677577987199999E-4</v>
      </c>
      <c r="K726" s="18">
        <v>9.1647267994899998E-4</v>
      </c>
      <c r="L726" s="18">
        <v>6.5906661916599997E-4</v>
      </c>
      <c r="M726" s="18">
        <v>8.5308056872000001E-4</v>
      </c>
      <c r="N726" s="18">
        <v>7.4658166261199995E-4</v>
      </c>
      <c r="O726" s="18">
        <v>6.7785830250899999E-4</v>
      </c>
      <c r="P726" s="18">
        <v>7.8656288406400005E-4</v>
      </c>
      <c r="Q726" s="18">
        <v>5.9054018466399999E-4</v>
      </c>
      <c r="R726" s="18">
        <v>5.4891018457099998E-4</v>
      </c>
      <c r="S726" s="18">
        <v>6.9123237908899995E-4</v>
      </c>
      <c r="T726" s="18">
        <f>(('FIA Only'!T542*'FIA Only'!T$181)+(Sphere!C726*Sphere!C$181))/T$181</f>
        <v>8.1016361003194545E-4</v>
      </c>
      <c r="U726" s="18">
        <f>(('FIA Only'!U542*'FIA Only'!U$181)+(Sphere!D726*Sphere!D$181))/U$181</f>
        <v>6.5144273322746281E-4</v>
      </c>
      <c r="V726" s="18">
        <f>(('FIA Only'!V542*'FIA Only'!V$181)+(Sphere!E726*Sphere!E$181))/V$181</f>
        <v>4.2443020245333681E-4</v>
      </c>
      <c r="W726" s="18">
        <f>(('FIA Only'!W542*'FIA Only'!W$181)+(Sphere!F726*Sphere!F$181)+('FIA on PCAS'!C726*'FIA on PCAS'!C$181))/W$181</f>
        <v>6.5687713700818241E-4</v>
      </c>
      <c r="X726" s="18">
        <f>(('FIA Only'!X542*'FIA Only'!X$181)+(Sphere!G726*Sphere!G$181)+('FIA on PCAS'!D726*'FIA on PCAS'!D$181))/X$181</f>
        <v>5.3100315339817095E-4</v>
      </c>
      <c r="Y726" s="18">
        <v>4.0082225823299998E-4</v>
      </c>
      <c r="Z726" s="18">
        <v>3.3369483607199998E-4</v>
      </c>
      <c r="AA726" s="18">
        <v>4.9420262307500002E-4</v>
      </c>
      <c r="AB726" s="18">
        <v>4.1659990386199998E-4</v>
      </c>
      <c r="AC726" s="18">
        <v>3.6308527768100002E-4</v>
      </c>
      <c r="AD726" s="18">
        <v>4.1826744330199998E-4</v>
      </c>
      <c r="AE726" s="18">
        <v>2.7906457554300001E-4</v>
      </c>
      <c r="AF726" s="18">
        <v>4.9641727131000005E-4</v>
      </c>
      <c r="AG726" s="18">
        <v>3.8209417380799998E-4</v>
      </c>
      <c r="AH726" s="18">
        <v>3.0122677031500003E-4</v>
      </c>
      <c r="AI726" s="18">
        <v>3.7044424814099998E-4</v>
      </c>
      <c r="AJ726" s="18">
        <v>4.0481497163999999E-4</v>
      </c>
      <c r="AK726" s="18">
        <v>3.66530286856E-4</v>
      </c>
      <c r="AL726" s="18">
        <v>4.0262566218299999E-4</v>
      </c>
      <c r="AM726" s="18">
        <v>4.6866840148400001E-4</v>
      </c>
      <c r="AN726" s="18">
        <v>3.76865750865E-4</v>
      </c>
      <c r="AO726" s="18">
        <v>3.5547191510500002E-4</v>
      </c>
      <c r="AP726" s="18">
        <v>3.8485221674900002E-4</v>
      </c>
      <c r="AQ726" s="18">
        <v>3.1357951010799998E-4</v>
      </c>
      <c r="AR726" s="18">
        <v>5.6029135150299997E-4</v>
      </c>
      <c r="AS726" s="18">
        <v>2.2265764161000001E-4</v>
      </c>
      <c r="AT726" s="18">
        <v>2.40137221269E-4</v>
      </c>
      <c r="AU726" s="18">
        <v>4.20283764003E-4</v>
      </c>
      <c r="AV726" s="18">
        <v>4.2893500204899999E-4</v>
      </c>
      <c r="AW726" s="18">
        <v>3.4754021369000002E-4</v>
      </c>
      <c r="AX726" s="18">
        <v>5.2582723892400003E-4</v>
      </c>
      <c r="AY726" s="18">
        <v>3.6551643764500002E-4</v>
      </c>
      <c r="AZ726" s="18">
        <v>4.3327330148999998E-4</v>
      </c>
      <c r="BA726" s="18">
        <v>3.6008748007599999E-4</v>
      </c>
      <c r="BB726" s="18">
        <v>3.89060651962E-4</v>
      </c>
      <c r="BC726" s="18">
        <v>3.6299681994299998E-4</v>
      </c>
      <c r="BD726" s="18">
        <v>4.7438330170799999E-4</v>
      </c>
      <c r="BE726" s="18">
        <v>3.0836259462299999E-4</v>
      </c>
      <c r="BF726" s="220">
        <v>3.1506466448200001E-4</v>
      </c>
      <c r="BG726" s="220">
        <v>3.8982652719500002E-4</v>
      </c>
      <c r="BH726" s="17"/>
      <c r="BI726" s="17"/>
      <c r="BJ726" s="17"/>
      <c r="BK726" s="17"/>
    </row>
    <row r="727" spans="1:63" s="19" customFormat="1" ht="11.25" hidden="1" outlineLevel="1" x14ac:dyDescent="0.2">
      <c r="A727" s="28" t="s">
        <v>275</v>
      </c>
      <c r="B727" s="32"/>
      <c r="C727" s="19">
        <v>2292823.48</v>
      </c>
      <c r="D727" s="19">
        <v>3178947.03</v>
      </c>
      <c r="E727" s="19">
        <v>2782380.45</v>
      </c>
      <c r="F727" s="19">
        <v>2765597.97</v>
      </c>
      <c r="G727" s="19">
        <v>3028332.99</v>
      </c>
      <c r="H727" s="19">
        <v>2840014.98</v>
      </c>
      <c r="I727" s="19">
        <v>2911109.06</v>
      </c>
      <c r="J727" s="19">
        <v>3125934.62</v>
      </c>
      <c r="K727" s="19">
        <v>3273801.22</v>
      </c>
      <c r="L727" s="19">
        <v>3412344.53</v>
      </c>
      <c r="M727" s="19">
        <v>3919976.18</v>
      </c>
      <c r="N727" s="19">
        <v>3724506.13</v>
      </c>
      <c r="O727" s="19">
        <v>3814960.54</v>
      </c>
      <c r="P727" s="19">
        <v>4187532.41</v>
      </c>
      <c r="Q727" s="19">
        <v>3859467.22</v>
      </c>
      <c r="R727" s="19">
        <v>5920918.4000000004</v>
      </c>
      <c r="S727" s="19">
        <v>5110460.9800000004</v>
      </c>
      <c r="T727" s="19">
        <f>'FIA Only'!T543+Sphere!C727</f>
        <v>3515667.53</v>
      </c>
      <c r="U727" s="19">
        <f>'FIA Only'!U543+Sphere!D727</f>
        <v>2277289.8400000003</v>
      </c>
      <c r="V727" s="19">
        <f>'FIA Only'!V543+Sphere!E727</f>
        <v>1220024.5799999998</v>
      </c>
      <c r="W727" s="19">
        <f>'FIA Only'!W543+Sphere!F727+'FIA on PCAS'!C727</f>
        <v>1257337.1100000001</v>
      </c>
      <c r="X727" s="19">
        <f>'FIA Only'!X543+Sphere!G727+'FIA on PCAS'!D727</f>
        <v>1794699.4000000001</v>
      </c>
      <c r="Y727" s="19">
        <v>2685193.81</v>
      </c>
      <c r="Z727" s="19">
        <v>4099418.58</v>
      </c>
      <c r="AA727" s="19">
        <v>6829910.5499999998</v>
      </c>
      <c r="AB727" s="19">
        <v>3719921.91</v>
      </c>
      <c r="AC727" s="19">
        <v>3297021.57</v>
      </c>
      <c r="AD727" s="19">
        <v>2998166.74</v>
      </c>
      <c r="AE727" s="19">
        <v>2642903.27</v>
      </c>
      <c r="AF727" s="19">
        <v>2809363.69</v>
      </c>
      <c r="AG727" s="19">
        <v>3062949.64</v>
      </c>
      <c r="AH727" s="19">
        <v>5326658.2300000004</v>
      </c>
      <c r="AI727" s="19">
        <v>6486819.1399999997</v>
      </c>
      <c r="AJ727" s="19">
        <v>6691291.6500000004</v>
      </c>
      <c r="AK727" s="19">
        <v>7171827.2800000003</v>
      </c>
      <c r="AL727" s="19">
        <v>5841517.3899999997</v>
      </c>
      <c r="AM727" s="19">
        <v>6106633.6799999997</v>
      </c>
      <c r="AN727" s="19">
        <v>7442369.5599999996</v>
      </c>
      <c r="AO727" s="19">
        <v>6974158.3799999999</v>
      </c>
      <c r="AP727" s="19">
        <v>6220110.6799999997</v>
      </c>
      <c r="AQ727" s="19">
        <v>6585637</v>
      </c>
      <c r="AR727" s="19">
        <v>5522854.6100000003</v>
      </c>
      <c r="AS727" s="19">
        <v>5763632.1299999999</v>
      </c>
      <c r="AT727" s="19">
        <v>5919755.04</v>
      </c>
      <c r="AU727" s="19">
        <v>7204569.6399999997</v>
      </c>
      <c r="AV727" s="19">
        <v>6186709.5599999996</v>
      </c>
      <c r="AW727" s="19">
        <v>6512462.9299999997</v>
      </c>
      <c r="AX727" s="19">
        <v>6120182.0300000003</v>
      </c>
      <c r="AY727" s="19">
        <v>5835015.1699999999</v>
      </c>
      <c r="AZ727" s="19">
        <v>5445126.9400000004</v>
      </c>
      <c r="BA727" s="19">
        <v>8213271.5300000003</v>
      </c>
      <c r="BB727" s="19">
        <v>9086832.2400000002</v>
      </c>
      <c r="BC727" s="19">
        <v>7566955.5800000001</v>
      </c>
      <c r="BD727" s="19">
        <v>6301478.0700000003</v>
      </c>
      <c r="BE727" s="19">
        <v>6418210.7699999996</v>
      </c>
      <c r="BF727" s="224">
        <v>5772756.9400000004</v>
      </c>
      <c r="BG727" s="224">
        <v>7685061</v>
      </c>
      <c r="BH727" s="17"/>
      <c r="BI727" s="17"/>
      <c r="BJ727" s="17"/>
      <c r="BK727" s="17"/>
    </row>
    <row r="728" spans="1:63" ht="11.25" hidden="1" outlineLevel="1" x14ac:dyDescent="0.2">
      <c r="A728" s="16" t="s">
        <v>730</v>
      </c>
      <c r="C728" s="18">
        <v>1.0953326713009999E-2</v>
      </c>
      <c r="D728" s="18">
        <v>1.334490086367E-2</v>
      </c>
      <c r="E728" s="18">
        <v>1.276938529929E-2</v>
      </c>
      <c r="F728" s="18">
        <v>1.283055536276E-2</v>
      </c>
      <c r="G728" s="18">
        <v>1.327550590838E-2</v>
      </c>
      <c r="H728" s="18">
        <v>1.348643127535E-2</v>
      </c>
      <c r="I728" s="18">
        <v>1.257341620574E-2</v>
      </c>
      <c r="J728" s="18">
        <v>1.314801606667E-2</v>
      </c>
      <c r="K728" s="18">
        <v>1.27481349781E-2</v>
      </c>
      <c r="L728" s="18">
        <v>1.2931955824720001E-2</v>
      </c>
      <c r="M728" s="18">
        <v>1.423524342956E-2</v>
      </c>
      <c r="N728" s="18">
        <v>1.349718983307E-2</v>
      </c>
      <c r="O728" s="18">
        <v>1.353206018712E-2</v>
      </c>
      <c r="P728" s="18">
        <v>1.5067595247850001E-2</v>
      </c>
      <c r="Q728" s="18">
        <v>1.321533170004E-2</v>
      </c>
      <c r="R728" s="18">
        <v>1.7527007143460002E-2</v>
      </c>
      <c r="S728" s="18">
        <v>1.5464486098140001E-2</v>
      </c>
      <c r="T728" s="18">
        <f>(('FIA Only'!T544*'FIA Only'!T$181)+(Sphere!C728*Sphere!C$181))/T$181</f>
        <v>1.2539611981821189E-2</v>
      </c>
      <c r="U728" s="18">
        <f>(('FIA Only'!U544*'FIA Only'!U197)+(Sphere!D728*Sphere!D197))/U197</f>
        <v>9.6037989935499994E-3</v>
      </c>
      <c r="V728" s="18">
        <f>(('FIA Only'!V544*'FIA Only'!V197)+(Sphere!E728*Sphere!E197))/V197</f>
        <v>6.9830862309145742E-3</v>
      </c>
      <c r="W728" s="18">
        <f>(('FIA Only'!W544*'FIA Only'!W$181)+(Sphere!F728*Sphere!F$181)+('FIA on PCAS'!C728*'FIA on PCAS'!C$181))/W$181</f>
        <v>7.4698827907481316E-3</v>
      </c>
      <c r="X728" s="18">
        <f>(('FIA Only'!X544*'FIA Only'!X$181)+(Sphere!G728*Sphere!G$181)+('FIA on PCAS'!D728*'FIA on PCAS'!D$181))/X$181</f>
        <v>9.0245352464545861E-3</v>
      </c>
      <c r="Y728" s="18">
        <v>8.7597685213920001E-3</v>
      </c>
      <c r="Z728" s="18">
        <v>1.028206820118E-2</v>
      </c>
      <c r="AA728" s="18">
        <v>1.4798957557709999E-2</v>
      </c>
      <c r="AB728" s="18">
        <v>9.9753200491169997E-3</v>
      </c>
      <c r="AC728" s="18">
        <v>9.4615702256770004E-3</v>
      </c>
      <c r="AD728" s="18">
        <v>8.5678669873760008E-3</v>
      </c>
      <c r="AE728" s="18">
        <v>8.2009608974510009E-3</v>
      </c>
      <c r="AF728" s="18">
        <v>8.4287053076989998E-3</v>
      </c>
      <c r="AG728" s="18">
        <v>8.1929675632200008E-3</v>
      </c>
      <c r="AH728" s="18">
        <v>9.9030508845920004E-3</v>
      </c>
      <c r="AI728" s="18">
        <v>1.0850486676239999E-2</v>
      </c>
      <c r="AJ728" s="18">
        <v>1.1413456631989999E-2</v>
      </c>
      <c r="AK728" s="18">
        <v>1.1566173682209999E-2</v>
      </c>
      <c r="AL728" s="18">
        <v>1.0652679118419999E-2</v>
      </c>
      <c r="AM728" s="18">
        <v>1.071178146772E-2</v>
      </c>
      <c r="AN728" s="18">
        <v>1.3745456563360001E-2</v>
      </c>
      <c r="AO728" s="18">
        <v>1.279907313288E-2</v>
      </c>
      <c r="AP728" s="18">
        <v>1.1992225876719999E-2</v>
      </c>
      <c r="AQ728" s="18">
        <v>1.1417742633630001E-2</v>
      </c>
      <c r="AR728" s="18">
        <v>1.123642287255E-2</v>
      </c>
      <c r="AS728" s="18">
        <v>1.0345005149330001E-2</v>
      </c>
      <c r="AT728" s="18">
        <v>1.0000402633219999E-2</v>
      </c>
      <c r="AU728" s="18">
        <v>1.141518591153E-2</v>
      </c>
      <c r="AV728" s="18">
        <v>1.075830170084E-2</v>
      </c>
      <c r="AW728" s="18">
        <v>1.077367588591E-2</v>
      </c>
      <c r="AX728" s="18">
        <v>1.255710885563E-2</v>
      </c>
      <c r="AY728" s="18">
        <v>1.195040554698E-2</v>
      </c>
      <c r="AZ728" s="18">
        <v>1.1824459221319999E-2</v>
      </c>
      <c r="BA728" s="18">
        <v>1.504474001112E-2</v>
      </c>
      <c r="BB728" s="18">
        <v>1.5353024297050001E-2</v>
      </c>
      <c r="BC728" s="18">
        <v>1.349828336481E-2</v>
      </c>
      <c r="BD728" s="18">
        <v>1.2984802055279999E-2</v>
      </c>
      <c r="BE728" s="18">
        <v>1.2384562546109999E-2</v>
      </c>
      <c r="BF728" s="220">
        <v>1.2441663461840001E-2</v>
      </c>
      <c r="BG728" s="220">
        <v>1.4370517195579999E-2</v>
      </c>
      <c r="BH728" s="17"/>
      <c r="BI728" s="17"/>
      <c r="BJ728" s="17"/>
      <c r="BK728" s="17"/>
    </row>
    <row r="729" spans="1:63" s="19" customFormat="1" ht="11.25" hidden="1" outlineLevel="1" x14ac:dyDescent="0.2">
      <c r="A729" s="28" t="s">
        <v>729</v>
      </c>
      <c r="B729" s="32"/>
      <c r="C729" s="19">
        <f t="shared" ref="C729:X729" si="31">C727/C181</f>
        <v>22.768852830188678</v>
      </c>
      <c r="D729" s="19">
        <f t="shared" si="31"/>
        <v>30.988117579396796</v>
      </c>
      <c r="E729" s="19">
        <f t="shared" si="31"/>
        <v>27.6707850586258</v>
      </c>
      <c r="F729" s="19">
        <f t="shared" si="31"/>
        <v>27.422069447611872</v>
      </c>
      <c r="G729" s="19">
        <f t="shared" si="31"/>
        <v>29.647973821015636</v>
      </c>
      <c r="H729" s="19">
        <f t="shared" si="31"/>
        <v>27.495812526019229</v>
      </c>
      <c r="I729" s="19">
        <f t="shared" si="31"/>
        <v>27.666353614263176</v>
      </c>
      <c r="J729" s="19">
        <f t="shared" si="31"/>
        <v>29.336073238484929</v>
      </c>
      <c r="K729" s="19">
        <f t="shared" si="31"/>
        <v>30.003493777150506</v>
      </c>
      <c r="L729" s="19">
        <f t="shared" si="31"/>
        <v>30.391383416458851</v>
      </c>
      <c r="M729" s="19">
        <f t="shared" si="31"/>
        <v>33.778338474795348</v>
      </c>
      <c r="N729" s="19">
        <f t="shared" si="31"/>
        <v>31.243235718479994</v>
      </c>
      <c r="O729" s="19">
        <f t="shared" si="31"/>
        <v>31.925958960282525</v>
      </c>
      <c r="P729" s="19">
        <f t="shared" si="31"/>
        <v>34.309974682507168</v>
      </c>
      <c r="Q729" s="19">
        <f t="shared" si="31"/>
        <v>30.79960114596717</v>
      </c>
      <c r="R729" s="19">
        <f t="shared" si="31"/>
        <v>45.139616830196161</v>
      </c>
      <c r="S729" s="19">
        <f t="shared" si="31"/>
        <v>37.579958526057261</v>
      </c>
      <c r="T729" s="19">
        <f t="shared" si="31"/>
        <v>25.205892900672506</v>
      </c>
      <c r="U729" s="19">
        <f t="shared" si="31"/>
        <v>16.125259975216856</v>
      </c>
      <c r="V729" s="19">
        <f t="shared" si="31"/>
        <v>8.630254658121471</v>
      </c>
      <c r="W729" s="19">
        <f t="shared" si="31"/>
        <v>8.5383280365073553</v>
      </c>
      <c r="X729" s="19">
        <f t="shared" si="31"/>
        <v>11.988399698068845</v>
      </c>
      <c r="Y729" s="19">
        <v>18.521000000000001</v>
      </c>
      <c r="Z729" s="19">
        <v>26.262</v>
      </c>
      <c r="AA729" s="19">
        <v>42.3797</v>
      </c>
      <c r="AB729" s="19">
        <v>22.610700000000001</v>
      </c>
      <c r="AC729" s="19">
        <v>19.731200000000001</v>
      </c>
      <c r="AD729" s="19">
        <v>17.546399999999998</v>
      </c>
      <c r="AE729" s="19">
        <v>15.1877</v>
      </c>
      <c r="AF729" s="19">
        <v>15.9558</v>
      </c>
      <c r="AG729" s="19">
        <v>17.106100000000001</v>
      </c>
      <c r="AH729" s="19">
        <v>29.175999999999998</v>
      </c>
      <c r="AI729" s="19">
        <v>34.4983</v>
      </c>
      <c r="AJ729" s="19">
        <v>34.835999999999999</v>
      </c>
      <c r="AK729" s="19">
        <v>36.752600000000001</v>
      </c>
      <c r="AL729" s="19">
        <v>29.576000000000001</v>
      </c>
      <c r="AM729" s="19">
        <v>30.3385</v>
      </c>
      <c r="AN729" s="19">
        <v>41.298299999999998</v>
      </c>
      <c r="AO729" s="19">
        <v>38.0989</v>
      </c>
      <c r="AP729" s="19">
        <v>33.211500000000001</v>
      </c>
      <c r="AQ729" s="19">
        <v>34.756999999999998</v>
      </c>
      <c r="AR729" s="19">
        <v>28.741900000000001</v>
      </c>
      <c r="AS729" s="19">
        <v>29.678799999999999</v>
      </c>
      <c r="AT729" s="19">
        <v>29.793600000000001</v>
      </c>
      <c r="AU729" s="19">
        <v>35.677100000000003</v>
      </c>
      <c r="AV729" s="19">
        <v>30.184799999999999</v>
      </c>
      <c r="AW729" s="19">
        <v>31.308900000000001</v>
      </c>
      <c r="AX729" s="19">
        <v>33.4861</v>
      </c>
      <c r="AY729" s="19">
        <v>31.509599999999999</v>
      </c>
      <c r="AZ729" s="19">
        <v>28.9895</v>
      </c>
      <c r="BA729" s="19">
        <v>44.352699999999999</v>
      </c>
      <c r="BB729" s="19">
        <v>48.090400000000002</v>
      </c>
      <c r="BC729" s="19">
        <v>39.481000000000002</v>
      </c>
      <c r="BD729" s="19">
        <v>32.498800000000003</v>
      </c>
      <c r="BE729" s="19">
        <v>32.655700000000003</v>
      </c>
      <c r="BF729" s="224">
        <v>30.000299999999999</v>
      </c>
      <c r="BG729" s="224">
        <v>39.259799999999998</v>
      </c>
      <c r="BH729" s="17"/>
      <c r="BI729" s="17"/>
      <c r="BJ729" s="17"/>
      <c r="BK729" s="17"/>
    </row>
    <row r="730" spans="1:63" s="19" customFormat="1" ht="11.25" hidden="1" outlineLevel="1" x14ac:dyDescent="0.2">
      <c r="A730" s="28" t="s">
        <v>276</v>
      </c>
      <c r="B730" s="32"/>
      <c r="C730" s="19">
        <v>1380</v>
      </c>
      <c r="D730" s="19">
        <v>1586</v>
      </c>
      <c r="E730" s="19">
        <v>1499</v>
      </c>
      <c r="F730" s="19">
        <v>1480</v>
      </c>
      <c r="G730" s="19">
        <v>1546</v>
      </c>
      <c r="H730" s="19">
        <v>1423</v>
      </c>
      <c r="I730" s="19">
        <v>1494</v>
      </c>
      <c r="J730" s="19">
        <v>1590</v>
      </c>
      <c r="K730" s="19">
        <v>1641</v>
      </c>
      <c r="L730" s="19">
        <v>1634</v>
      </c>
      <c r="M730" s="19">
        <v>1695</v>
      </c>
      <c r="N730" s="19">
        <v>1610</v>
      </c>
      <c r="O730" s="19">
        <v>1666</v>
      </c>
      <c r="P730" s="19">
        <v>1590</v>
      </c>
      <c r="Q730" s="19">
        <v>1654</v>
      </c>
      <c r="R730" s="19">
        <v>1820</v>
      </c>
      <c r="S730" s="19">
        <v>1742</v>
      </c>
      <c r="T730" s="19">
        <v>1331</v>
      </c>
      <c r="U730" s="102"/>
      <c r="V730" s="102"/>
      <c r="W730" s="102"/>
      <c r="X730" s="102"/>
      <c r="Y730" s="19">
        <v>1403</v>
      </c>
      <c r="Z730" s="19">
        <v>1731</v>
      </c>
      <c r="AA730" s="19">
        <v>1858</v>
      </c>
      <c r="AB730" s="19">
        <v>1426</v>
      </c>
      <c r="AC730" s="19">
        <v>1283</v>
      </c>
      <c r="AD730" s="19">
        <v>1270</v>
      </c>
      <c r="AE730" s="19">
        <v>1207</v>
      </c>
      <c r="AF730" s="19">
        <v>1192</v>
      </c>
      <c r="AG730" s="19">
        <v>1324</v>
      </c>
      <c r="AH730" s="19">
        <v>1994</v>
      </c>
      <c r="AI730" s="19">
        <v>2119</v>
      </c>
      <c r="AJ730" s="19">
        <v>2098</v>
      </c>
      <c r="AK730" s="19">
        <v>2095</v>
      </c>
      <c r="AL730" s="19">
        <v>1859</v>
      </c>
      <c r="AM730" s="19">
        <v>1837</v>
      </c>
      <c r="AN730" s="19">
        <v>1984</v>
      </c>
      <c r="AO730" s="19">
        <v>1941</v>
      </c>
      <c r="AP730" s="19">
        <v>1745</v>
      </c>
      <c r="AQ730" s="19">
        <v>1989</v>
      </c>
      <c r="AR730" s="19">
        <v>1645</v>
      </c>
      <c r="AS730" s="19">
        <v>1858</v>
      </c>
      <c r="AT730" s="19">
        <v>2009</v>
      </c>
      <c r="AU730" s="19">
        <v>2027</v>
      </c>
      <c r="AV730" s="19">
        <v>1888</v>
      </c>
      <c r="AW730" s="19">
        <v>1963</v>
      </c>
      <c r="AX730" s="19">
        <v>1735</v>
      </c>
      <c r="AY730" s="19">
        <v>1748</v>
      </c>
      <c r="AZ730" s="19">
        <v>1565</v>
      </c>
      <c r="BA730" s="19">
        <v>1924</v>
      </c>
      <c r="BB730" s="19">
        <v>2005</v>
      </c>
      <c r="BC730" s="19">
        <v>1849</v>
      </c>
      <c r="BD730" s="19">
        <v>1586</v>
      </c>
      <c r="BE730" s="19">
        <v>1659</v>
      </c>
      <c r="BF730" s="224">
        <v>1557</v>
      </c>
      <c r="BG730" s="224">
        <v>1792</v>
      </c>
      <c r="BH730" s="17"/>
      <c r="BI730" s="17"/>
      <c r="BJ730" s="17"/>
      <c r="BK730" s="17"/>
    </row>
    <row r="731" spans="1:63" hidden="1" outlineLevel="1" x14ac:dyDescent="0.25">
      <c r="A731" s="49" t="s">
        <v>277</v>
      </c>
      <c r="B731" s="50"/>
      <c r="AA731" s="56"/>
      <c r="AB731" s="56"/>
      <c r="BH731" s="17"/>
      <c r="BI731" s="17"/>
      <c r="BJ731" s="17"/>
      <c r="BK731" s="17"/>
    </row>
    <row r="732" spans="1:63" s="19" customFormat="1" ht="11.25" hidden="1" outlineLevel="1" x14ac:dyDescent="0.2">
      <c r="A732" s="28" t="s">
        <v>803</v>
      </c>
      <c r="B732" s="32"/>
      <c r="C732" s="19">
        <v>1370163</v>
      </c>
      <c r="D732" s="19">
        <v>2048344</v>
      </c>
      <c r="E732" s="19">
        <v>1694990</v>
      </c>
      <c r="F732" s="19">
        <v>1683825</v>
      </c>
      <c r="G732" s="19">
        <v>1868586</v>
      </c>
      <c r="H732" s="19">
        <v>1818630</v>
      </c>
      <c r="I732" s="19">
        <v>1797830</v>
      </c>
      <c r="J732" s="19">
        <v>2288743</v>
      </c>
      <c r="K732" s="19">
        <v>2333859</v>
      </c>
      <c r="L732" s="19">
        <v>2441186</v>
      </c>
      <c r="M732" s="19">
        <v>2889126</v>
      </c>
      <c r="N732" s="19">
        <v>2622982</v>
      </c>
      <c r="O732" s="19">
        <v>2736940</v>
      </c>
      <c r="P732" s="19">
        <v>2865583</v>
      </c>
      <c r="Q732" s="19">
        <v>2728353</v>
      </c>
      <c r="R732" s="19">
        <v>4519043</v>
      </c>
      <c r="S732" s="19">
        <v>3809358</v>
      </c>
      <c r="T732" s="19">
        <f>'FIA Only'!T548+Sphere!C732</f>
        <v>2614218</v>
      </c>
      <c r="U732" s="19">
        <f>'FIA Only'!U548+Sphere!D732</f>
        <v>1803948</v>
      </c>
      <c r="V732" s="19">
        <f>'FIA Only'!V548+Sphere!E732</f>
        <v>848119</v>
      </c>
      <c r="W732" s="19">
        <f>'FIA Only'!W548+Sphere!F732+'FIA on PCAS'!C732</f>
        <v>909488</v>
      </c>
      <c r="X732" s="19">
        <f>'FIA Only'!X548+Sphere!G732+'FIA on PCAS'!D732</f>
        <v>1410176</v>
      </c>
      <c r="Y732" s="19">
        <v>2381046</v>
      </c>
      <c r="Z732" s="19">
        <v>3790386</v>
      </c>
      <c r="AA732" s="19">
        <v>6344298</v>
      </c>
      <c r="AB732" s="19">
        <v>3241376</v>
      </c>
      <c r="AC732" s="19">
        <v>2756951</v>
      </c>
      <c r="AD732" s="19">
        <v>2521605</v>
      </c>
      <c r="AE732" s="19">
        <v>2183612</v>
      </c>
      <c r="AF732" s="19">
        <v>2254498</v>
      </c>
      <c r="AG732" s="19">
        <v>2570584</v>
      </c>
      <c r="AH732" s="19">
        <v>4895569</v>
      </c>
      <c r="AI732" s="19">
        <v>6031327</v>
      </c>
      <c r="AJ732" s="19">
        <v>6147906</v>
      </c>
      <c r="AK732" s="19">
        <v>6615746</v>
      </c>
      <c r="AL732" s="19">
        <v>5339929</v>
      </c>
      <c r="AM732" s="19">
        <v>5523522</v>
      </c>
      <c r="AN732" s="19">
        <v>6879151</v>
      </c>
      <c r="AO732" s="19">
        <v>6382653</v>
      </c>
      <c r="AP732" s="19">
        <v>5579083</v>
      </c>
      <c r="AQ732" s="19">
        <v>6044333</v>
      </c>
      <c r="AR732" s="19">
        <v>4843113</v>
      </c>
      <c r="AS732" s="19">
        <v>5253904</v>
      </c>
      <c r="AT732" s="19">
        <v>5477765</v>
      </c>
      <c r="AU732" s="19">
        <v>6592911</v>
      </c>
      <c r="AV732" s="19">
        <v>5609215</v>
      </c>
      <c r="AW732" s="19">
        <v>6000167</v>
      </c>
      <c r="AX732" s="19">
        <v>5473002</v>
      </c>
      <c r="AY732" s="19">
        <v>5260080</v>
      </c>
      <c r="AZ732" s="19">
        <v>4758764</v>
      </c>
      <c r="BA732" s="19">
        <v>7567019</v>
      </c>
      <c r="BB732" s="19">
        <v>8469318</v>
      </c>
      <c r="BC732" s="19">
        <v>6947777</v>
      </c>
      <c r="BD732" s="19">
        <v>5683297</v>
      </c>
      <c r="BE732" s="19">
        <v>5878201</v>
      </c>
      <c r="BF732" s="224">
        <v>5192490</v>
      </c>
      <c r="BG732" s="224">
        <v>7035394</v>
      </c>
      <c r="BH732" s="17"/>
      <c r="BI732" s="17"/>
      <c r="BJ732" s="17"/>
      <c r="BK732" s="17"/>
    </row>
    <row r="733" spans="1:63" s="19" customFormat="1" ht="11.25" hidden="1" outlineLevel="1" x14ac:dyDescent="0.2">
      <c r="A733" s="28" t="s">
        <v>279</v>
      </c>
      <c r="B733" s="32"/>
      <c r="C733" s="19">
        <v>588279</v>
      </c>
      <c r="D733" s="19">
        <v>803871</v>
      </c>
      <c r="E733" s="19">
        <v>782241</v>
      </c>
      <c r="F733" s="19">
        <v>784398</v>
      </c>
      <c r="G733" s="19">
        <v>811607</v>
      </c>
      <c r="H733" s="19">
        <v>711095</v>
      </c>
      <c r="I733" s="19">
        <v>793617</v>
      </c>
      <c r="J733" s="19">
        <v>574285</v>
      </c>
      <c r="K733" s="19">
        <v>675568</v>
      </c>
      <c r="L733" s="19">
        <v>662294</v>
      </c>
      <c r="M733" s="19">
        <v>700841</v>
      </c>
      <c r="N733" s="19">
        <v>786843</v>
      </c>
      <c r="O733" s="19">
        <v>782708</v>
      </c>
      <c r="P733" s="19">
        <v>996255</v>
      </c>
      <c r="Q733" s="19">
        <v>827123</v>
      </c>
      <c r="R733" s="19">
        <v>1013213</v>
      </c>
      <c r="S733" s="19">
        <v>887151</v>
      </c>
      <c r="T733" s="19">
        <f>'FIA Only'!T549+Sphere!C733</f>
        <v>479904</v>
      </c>
      <c r="U733" s="19">
        <f>'FIA Only'!U549+Sphere!D733</f>
        <v>62717</v>
      </c>
      <c r="V733" s="19">
        <f>'FIA Only'!V549+Sphere!E733</f>
        <v>32452</v>
      </c>
      <c r="W733" s="19">
        <f>'FIA Only'!W549+Sphere!F733+'FIA on PCAS'!C733</f>
        <v>17371</v>
      </c>
      <c r="X733" s="19">
        <f>'FIA Only'!X549+Sphere!G733+'FIA on PCAS'!D733</f>
        <v>12005</v>
      </c>
      <c r="Y733" s="19">
        <v>4700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0</v>
      </c>
      <c r="BF733" s="224">
        <v>0</v>
      </c>
      <c r="BG733" s="224">
        <v>0</v>
      </c>
      <c r="BH733" s="17"/>
      <c r="BI733" s="17"/>
      <c r="BJ733" s="17"/>
      <c r="BK733" s="17"/>
    </row>
    <row r="734" spans="1:63" s="19" customFormat="1" ht="11.25" hidden="1" outlineLevel="1" x14ac:dyDescent="0.2">
      <c r="A734" s="28" t="s">
        <v>280</v>
      </c>
      <c r="B734" s="32"/>
      <c r="C734" s="19">
        <v>176261</v>
      </c>
      <c r="D734" s="19">
        <v>171699</v>
      </c>
      <c r="E734" s="19">
        <v>172815</v>
      </c>
      <c r="F734" s="19">
        <v>163860</v>
      </c>
      <c r="G734" s="19">
        <v>181109</v>
      </c>
      <c r="H734" s="19">
        <v>158128</v>
      </c>
      <c r="I734" s="19">
        <v>180456</v>
      </c>
      <c r="J734" s="19">
        <v>146521</v>
      </c>
      <c r="K734" s="19">
        <v>152743</v>
      </c>
      <c r="L734" s="19">
        <v>177198</v>
      </c>
      <c r="M734" s="19">
        <v>186414</v>
      </c>
      <c r="N734" s="19">
        <v>170794</v>
      </c>
      <c r="O734" s="19">
        <v>147262</v>
      </c>
      <c r="P734" s="19">
        <v>172155</v>
      </c>
      <c r="Q734" s="19">
        <v>162635</v>
      </c>
      <c r="R734" s="19">
        <v>205978</v>
      </c>
      <c r="S734" s="19">
        <v>231063</v>
      </c>
      <c r="T734" s="19">
        <f>'FIA Only'!T550+Sphere!C734</f>
        <v>211847</v>
      </c>
      <c r="U734" s="19">
        <f>'FIA Only'!U550+Sphere!D734</f>
        <v>238799</v>
      </c>
      <c r="V734" s="19">
        <f>'FIA Only'!V550+Sphere!E734</f>
        <v>183834</v>
      </c>
      <c r="W734" s="19">
        <f>'FIA Only'!W550+Sphere!F734+'FIA on PCAS'!C734</f>
        <v>150720</v>
      </c>
      <c r="X734" s="19">
        <f>'FIA Only'!X550+Sphere!G734+'FIA on PCAS'!D734</f>
        <v>160058</v>
      </c>
      <c r="Y734" s="19">
        <v>44110</v>
      </c>
      <c r="Z734" s="19">
        <v>49618</v>
      </c>
      <c r="AA734" s="19">
        <v>129179</v>
      </c>
      <c r="AB734" s="19">
        <v>160117</v>
      </c>
      <c r="AC734" s="19">
        <v>160049</v>
      </c>
      <c r="AD734" s="19">
        <v>179081</v>
      </c>
      <c r="AE734" s="19">
        <v>157132</v>
      </c>
      <c r="AF734" s="19">
        <v>175430</v>
      </c>
      <c r="AG734" s="19">
        <v>149295</v>
      </c>
      <c r="AH734" s="19">
        <v>129742</v>
      </c>
      <c r="AI734" s="19">
        <v>144827</v>
      </c>
      <c r="AJ734" s="19">
        <v>202787</v>
      </c>
      <c r="AK734" s="19">
        <v>187515</v>
      </c>
      <c r="AL734" s="19">
        <v>159031</v>
      </c>
      <c r="AM734" s="19">
        <v>196948</v>
      </c>
      <c r="AN734" s="19">
        <v>209053</v>
      </c>
      <c r="AO734" s="19">
        <v>177303</v>
      </c>
      <c r="AP734" s="19">
        <v>179562</v>
      </c>
      <c r="AQ734" s="19">
        <v>191634</v>
      </c>
      <c r="AR734" s="19">
        <v>244470</v>
      </c>
      <c r="AS734" s="19">
        <v>159807</v>
      </c>
      <c r="AT734" s="19">
        <v>133743</v>
      </c>
      <c r="AU734" s="19">
        <v>149640</v>
      </c>
      <c r="AV734" s="19">
        <v>186384</v>
      </c>
      <c r="AW734" s="19">
        <v>142499</v>
      </c>
      <c r="AX734" s="19">
        <v>247069</v>
      </c>
      <c r="AY734" s="19">
        <v>182253</v>
      </c>
      <c r="AZ734" s="19">
        <v>236532</v>
      </c>
      <c r="BA734" s="19">
        <v>231340</v>
      </c>
      <c r="BB734" s="19">
        <v>243325</v>
      </c>
      <c r="BC734" s="19">
        <v>187711</v>
      </c>
      <c r="BD734" s="19">
        <v>215499</v>
      </c>
      <c r="BE734" s="19">
        <v>168029</v>
      </c>
      <c r="BF734" s="224">
        <v>173159</v>
      </c>
      <c r="BG734" s="224">
        <v>203031</v>
      </c>
      <c r="BH734" s="17"/>
      <c r="BI734" s="17"/>
      <c r="BJ734" s="17"/>
      <c r="BK734" s="17"/>
    </row>
    <row r="735" spans="1:63" s="19" customFormat="1" ht="11.25" hidden="1" outlineLevel="1" x14ac:dyDescent="0.2">
      <c r="A735" s="28" t="s">
        <v>281</v>
      </c>
      <c r="B735" s="32"/>
      <c r="C735" s="19">
        <v>127706</v>
      </c>
      <c r="D735" s="19">
        <v>106350</v>
      </c>
      <c r="E735" s="19">
        <v>105835</v>
      </c>
      <c r="F735" s="19">
        <v>107266</v>
      </c>
      <c r="G735" s="19">
        <v>109493</v>
      </c>
      <c r="H735" s="19">
        <v>110064</v>
      </c>
      <c r="I735" s="19">
        <v>121499</v>
      </c>
      <c r="J735" s="19">
        <v>93808</v>
      </c>
      <c r="K735" s="19">
        <v>92857</v>
      </c>
      <c r="L735" s="19">
        <v>111963</v>
      </c>
      <c r="M735" s="19">
        <v>113764</v>
      </c>
      <c r="N735" s="19">
        <v>116989</v>
      </c>
      <c r="O735" s="19">
        <v>125934</v>
      </c>
      <c r="P735" s="19">
        <v>131559</v>
      </c>
      <c r="Q735" s="19">
        <v>120018</v>
      </c>
      <c r="R735" s="19">
        <v>158442</v>
      </c>
      <c r="S735" s="19">
        <v>155222</v>
      </c>
      <c r="T735" s="19">
        <f>'FIA Only'!T551+Sphere!C735</f>
        <v>171817</v>
      </c>
      <c r="U735" s="19">
        <f>'FIA Only'!U551+Sphere!D735</f>
        <v>144361</v>
      </c>
      <c r="V735" s="19">
        <f>'FIA Only'!V551+Sphere!E735</f>
        <v>122428</v>
      </c>
      <c r="W735" s="19">
        <f>'FIA Only'!W551+Sphere!F735+'FIA on PCAS'!C735</f>
        <v>145024</v>
      </c>
      <c r="X735" s="19">
        <f>'FIA Only'!X551+Sphere!G735+'FIA on PCAS'!D735</f>
        <v>156845</v>
      </c>
      <c r="Y735" s="19">
        <v>126388</v>
      </c>
      <c r="Z735" s="19">
        <v>115488</v>
      </c>
      <c r="AA735" s="19">
        <v>170344</v>
      </c>
      <c r="AB735" s="19">
        <v>144331</v>
      </c>
      <c r="AC735" s="19">
        <v>157805</v>
      </c>
      <c r="AD735" s="19">
        <v>133658</v>
      </c>
      <c r="AE735" s="19">
        <v>116821</v>
      </c>
      <c r="AF735" s="19">
        <v>135769</v>
      </c>
      <c r="AG735" s="19">
        <v>126831</v>
      </c>
      <c r="AH735" s="19">
        <v>101881</v>
      </c>
      <c r="AI735" s="19">
        <v>119443</v>
      </c>
      <c r="AJ735" s="19">
        <v>129040</v>
      </c>
      <c r="AK735" s="19">
        <v>126033</v>
      </c>
      <c r="AL735" s="19">
        <v>143911</v>
      </c>
      <c r="AM735" s="19">
        <v>148649</v>
      </c>
      <c r="AN735" s="19">
        <v>155133</v>
      </c>
      <c r="AO735" s="19">
        <v>146405</v>
      </c>
      <c r="AP735" s="19">
        <v>149050</v>
      </c>
      <c r="AQ735" s="19">
        <v>134073</v>
      </c>
      <c r="AR735" s="19">
        <v>165022</v>
      </c>
      <c r="AS735" s="19">
        <v>127323</v>
      </c>
      <c r="AT735" s="19">
        <v>116111</v>
      </c>
      <c r="AU735" s="19">
        <v>127484</v>
      </c>
      <c r="AV735" s="19">
        <v>134648</v>
      </c>
      <c r="AW735" s="19">
        <v>142867</v>
      </c>
      <c r="AX735" s="19">
        <v>154482</v>
      </c>
      <c r="AY735" s="19">
        <v>161109</v>
      </c>
      <c r="AZ735" s="19">
        <v>182286</v>
      </c>
      <c r="BA735" s="19">
        <v>180718</v>
      </c>
      <c r="BB735" s="19">
        <v>185869</v>
      </c>
      <c r="BC735" s="19">
        <v>191647</v>
      </c>
      <c r="BD735" s="19">
        <v>205174</v>
      </c>
      <c r="BE735" s="19">
        <v>181756</v>
      </c>
      <c r="BF735" s="224">
        <v>183056</v>
      </c>
      <c r="BG735" s="224">
        <v>183978</v>
      </c>
      <c r="BH735" s="17"/>
      <c r="BI735" s="17"/>
      <c r="BJ735" s="17"/>
      <c r="BK735" s="17"/>
    </row>
    <row r="736" spans="1:63" s="19" customFormat="1" ht="11.25" hidden="1" outlineLevel="1" x14ac:dyDescent="0.2">
      <c r="A736" s="28" t="s">
        <v>282</v>
      </c>
      <c r="B736" s="32"/>
      <c r="C736" s="19">
        <v>20402</v>
      </c>
      <c r="D736" s="19">
        <v>29419</v>
      </c>
      <c r="E736" s="19">
        <v>22305</v>
      </c>
      <c r="F736" s="19">
        <v>19966</v>
      </c>
      <c r="G736" s="19">
        <v>23488</v>
      </c>
      <c r="H736" s="19">
        <v>31449</v>
      </c>
      <c r="I736" s="19">
        <v>16367</v>
      </c>
      <c r="J736" s="19">
        <v>18877</v>
      </c>
      <c r="K736" s="19">
        <v>18414</v>
      </c>
      <c r="L736" s="19">
        <v>13265</v>
      </c>
      <c r="M736" s="19">
        <v>20864</v>
      </c>
      <c r="N736" s="19">
        <v>16464</v>
      </c>
      <c r="O736" s="19">
        <v>19866</v>
      </c>
      <c r="P736" s="19">
        <v>18937</v>
      </c>
      <c r="Q736" s="19">
        <v>17895</v>
      </c>
      <c r="R736" s="19">
        <v>22036</v>
      </c>
      <c r="S736" s="19">
        <v>27464</v>
      </c>
      <c r="T736" s="19">
        <f>'FIA Only'!T552+Sphere!C736</f>
        <v>31281</v>
      </c>
      <c r="U736" s="19">
        <f>'FIA Only'!U552+Sphere!D736</f>
        <v>25659</v>
      </c>
      <c r="V736" s="19">
        <f>'FIA Only'!V552+Sphere!E736</f>
        <v>31361</v>
      </c>
      <c r="W736" s="19">
        <f>'FIA Only'!W552+Sphere!F736+'FIA on PCAS'!C736</f>
        <v>28999</v>
      </c>
      <c r="X736" s="19">
        <f>'FIA Only'!X552+Sphere!G736+'FIA on PCAS'!D736</f>
        <v>54474</v>
      </c>
      <c r="Y736" s="19">
        <v>128949</v>
      </c>
      <c r="Z736" s="19">
        <v>143927</v>
      </c>
      <c r="AA736" s="19">
        <v>186090</v>
      </c>
      <c r="AB736" s="19">
        <v>174099</v>
      </c>
      <c r="AC736" s="19">
        <v>222217</v>
      </c>
      <c r="AD736" s="19">
        <v>163823</v>
      </c>
      <c r="AE736" s="19">
        <v>185154</v>
      </c>
      <c r="AF736" s="19">
        <v>243667</v>
      </c>
      <c r="AG736" s="19">
        <v>216239</v>
      </c>
      <c r="AH736" s="19">
        <v>199465</v>
      </c>
      <c r="AI736" s="19">
        <v>190422</v>
      </c>
      <c r="AJ736" s="19">
        <v>211559</v>
      </c>
      <c r="AK736" s="19">
        <v>242533</v>
      </c>
      <c r="AL736" s="19">
        <v>198646</v>
      </c>
      <c r="AM736" s="19">
        <v>237514</v>
      </c>
      <c r="AN736" s="19">
        <v>199032</v>
      </c>
      <c r="AO736" s="19">
        <v>267798</v>
      </c>
      <c r="AP736" s="19">
        <v>312416</v>
      </c>
      <c r="AQ736" s="19">
        <v>214398</v>
      </c>
      <c r="AR736" s="19">
        <v>270250</v>
      </c>
      <c r="AS736" s="19">
        <v>222598</v>
      </c>
      <c r="AT736" s="19">
        <v>192137</v>
      </c>
      <c r="AU736" s="19">
        <v>334535</v>
      </c>
      <c r="AV736" s="19">
        <v>256463</v>
      </c>
      <c r="AW736" s="19">
        <v>226930</v>
      </c>
      <c r="AX736" s="19">
        <v>245629</v>
      </c>
      <c r="AY736" s="19">
        <v>231574</v>
      </c>
      <c r="AZ736" s="19">
        <v>267545</v>
      </c>
      <c r="BA736" s="19">
        <v>234194</v>
      </c>
      <c r="BB736" s="19">
        <v>188320</v>
      </c>
      <c r="BC736" s="19">
        <v>239821</v>
      </c>
      <c r="BD736" s="19">
        <v>197308</v>
      </c>
      <c r="BE736" s="19">
        <v>190225</v>
      </c>
      <c r="BF736" s="224">
        <v>224053</v>
      </c>
      <c r="BG736" s="224">
        <v>262658</v>
      </c>
      <c r="BH736" s="17"/>
      <c r="BI736" s="17"/>
      <c r="BJ736" s="17"/>
      <c r="BK736" s="17"/>
    </row>
    <row r="737" spans="1:63" s="19" customFormat="1" ht="12.75" hidden="1" outlineLevel="1" x14ac:dyDescent="0.2">
      <c r="A737" s="49" t="s">
        <v>764</v>
      </c>
      <c r="B737" s="32"/>
      <c r="BF737" s="224"/>
      <c r="BG737" s="224"/>
      <c r="BH737" s="17"/>
      <c r="BI737" s="17"/>
      <c r="BJ737" s="17"/>
      <c r="BK737" s="17"/>
    </row>
    <row r="738" spans="1:63" s="91" customFormat="1" ht="11.25" hidden="1" outlineLevel="1" x14ac:dyDescent="0.2">
      <c r="A738" s="113" t="s">
        <v>804</v>
      </c>
      <c r="B738" s="90"/>
      <c r="T738" s="106"/>
      <c r="U738" s="106"/>
      <c r="V738" s="106"/>
      <c r="W738" s="106"/>
      <c r="X738" s="106"/>
      <c r="Y738" s="91">
        <v>759</v>
      </c>
      <c r="Z738" s="91">
        <v>1072</v>
      </c>
      <c r="AA738" s="91">
        <v>1943</v>
      </c>
      <c r="AB738" s="91">
        <v>954</v>
      </c>
      <c r="AC738" s="91">
        <v>805</v>
      </c>
      <c r="AD738" s="91">
        <v>727</v>
      </c>
      <c r="AE738" s="91">
        <v>684</v>
      </c>
      <c r="AF738" s="91">
        <v>672</v>
      </c>
      <c r="AG738" s="91">
        <v>744</v>
      </c>
      <c r="AH738" s="91">
        <v>1359</v>
      </c>
      <c r="AI738" s="91">
        <v>1643</v>
      </c>
      <c r="AJ738" s="91">
        <v>1656</v>
      </c>
      <c r="AK738" s="91">
        <v>1764</v>
      </c>
      <c r="AL738" s="91">
        <v>1473</v>
      </c>
      <c r="AM738" s="91">
        <v>1568</v>
      </c>
      <c r="AN738" s="91">
        <v>1883</v>
      </c>
      <c r="AO738" s="91">
        <v>1781</v>
      </c>
      <c r="AP738" s="91">
        <v>1674</v>
      </c>
      <c r="AQ738" s="91">
        <v>1684</v>
      </c>
      <c r="AR738" s="91">
        <v>1423</v>
      </c>
      <c r="AS738" s="91">
        <v>1478</v>
      </c>
      <c r="AT738" s="91">
        <v>1524</v>
      </c>
      <c r="AU738" s="91">
        <v>1841</v>
      </c>
      <c r="AV738" s="91">
        <v>1610</v>
      </c>
      <c r="AW738" s="91">
        <v>1656</v>
      </c>
      <c r="AX738" s="91">
        <v>1567</v>
      </c>
      <c r="AY738" s="91">
        <v>1454</v>
      </c>
      <c r="AZ738" s="91">
        <v>1411</v>
      </c>
      <c r="BA738" s="91">
        <v>2217</v>
      </c>
      <c r="BB738" s="91">
        <v>2500</v>
      </c>
      <c r="BC738" s="91">
        <v>2008</v>
      </c>
      <c r="BD738" s="91">
        <v>1744</v>
      </c>
      <c r="BE738" s="91">
        <v>1871</v>
      </c>
      <c r="BF738" s="91">
        <v>1649</v>
      </c>
      <c r="BG738" s="91">
        <v>2194</v>
      </c>
      <c r="BH738" s="17"/>
      <c r="BI738" s="17"/>
      <c r="BJ738" s="17"/>
      <c r="BK738" s="17"/>
    </row>
    <row r="739" spans="1:63" s="91" customFormat="1" ht="11.25" hidden="1" outlineLevel="1" x14ac:dyDescent="0.2">
      <c r="A739" s="113" t="s">
        <v>766</v>
      </c>
      <c r="B739" s="90"/>
      <c r="T739" s="106"/>
      <c r="U739" s="106"/>
      <c r="V739" s="106"/>
      <c r="W739" s="106"/>
      <c r="X739" s="106"/>
      <c r="Y739" s="91">
        <v>3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  <c r="AK739" s="91">
        <v>0</v>
      </c>
      <c r="AL739" s="91">
        <v>0</v>
      </c>
      <c r="AM739" s="91">
        <v>0</v>
      </c>
      <c r="AN739" s="91">
        <v>0</v>
      </c>
      <c r="AO739" s="91">
        <v>0</v>
      </c>
      <c r="AP739" s="91">
        <v>0</v>
      </c>
      <c r="AQ739" s="91">
        <v>0</v>
      </c>
      <c r="AR739" s="91">
        <v>0</v>
      </c>
      <c r="AS739" s="91">
        <v>0</v>
      </c>
      <c r="AT739" s="91">
        <v>0</v>
      </c>
      <c r="AU739" s="91">
        <v>0</v>
      </c>
      <c r="AV739" s="91">
        <v>0</v>
      </c>
      <c r="AW739" s="91">
        <v>0</v>
      </c>
      <c r="AX739" s="91">
        <v>0</v>
      </c>
      <c r="AY739" s="91">
        <v>0</v>
      </c>
      <c r="AZ739" s="91">
        <v>0</v>
      </c>
      <c r="BA739" s="91">
        <v>0</v>
      </c>
      <c r="BB739" s="91">
        <v>0</v>
      </c>
      <c r="BC739" s="91">
        <v>0</v>
      </c>
      <c r="BD739" s="91">
        <v>0</v>
      </c>
      <c r="BE739" s="91">
        <v>0</v>
      </c>
      <c r="BF739" s="91">
        <v>0</v>
      </c>
      <c r="BG739" s="91">
        <v>0</v>
      </c>
      <c r="BH739" s="17"/>
      <c r="BI739" s="17"/>
      <c r="BJ739" s="17"/>
      <c r="BK739" s="17"/>
    </row>
    <row r="740" spans="1:63" s="91" customFormat="1" ht="11.25" hidden="1" outlineLevel="1" x14ac:dyDescent="0.2">
      <c r="A740" s="113" t="s">
        <v>767</v>
      </c>
      <c r="B740" s="90"/>
      <c r="T740" s="106"/>
      <c r="U740" s="106"/>
      <c r="V740" s="106"/>
      <c r="W740" s="106"/>
      <c r="X740" s="106"/>
      <c r="Y740" s="91">
        <v>187</v>
      </c>
      <c r="Z740" s="91">
        <v>229</v>
      </c>
      <c r="AA740" s="91">
        <v>288</v>
      </c>
      <c r="AB740" s="91">
        <v>306</v>
      </c>
      <c r="AC740" s="91">
        <v>308</v>
      </c>
      <c r="AD740" s="91">
        <v>318</v>
      </c>
      <c r="AE740" s="91">
        <v>304</v>
      </c>
      <c r="AF740" s="91">
        <v>303</v>
      </c>
      <c r="AG740" s="91">
        <v>259</v>
      </c>
      <c r="AH740" s="91">
        <v>236</v>
      </c>
      <c r="AI740" s="91">
        <v>222</v>
      </c>
      <c r="AJ740" s="91">
        <v>284</v>
      </c>
      <c r="AK740" s="91">
        <v>290</v>
      </c>
      <c r="AL740" s="91">
        <v>264</v>
      </c>
      <c r="AM740" s="91">
        <v>304</v>
      </c>
      <c r="AN740" s="91">
        <v>351</v>
      </c>
      <c r="AO740" s="91">
        <v>297</v>
      </c>
      <c r="AP740" s="91">
        <v>316</v>
      </c>
      <c r="AQ740" s="91">
        <v>265</v>
      </c>
      <c r="AR740" s="91">
        <v>365</v>
      </c>
      <c r="AS740" s="91">
        <v>247</v>
      </c>
      <c r="AT740" s="91">
        <v>232</v>
      </c>
      <c r="AU740" s="91">
        <v>269</v>
      </c>
      <c r="AV740" s="91">
        <v>280</v>
      </c>
      <c r="AW740" s="91">
        <v>261</v>
      </c>
      <c r="AX740" s="91">
        <v>376</v>
      </c>
      <c r="AY740" s="91">
        <v>319</v>
      </c>
      <c r="AZ740" s="91">
        <v>343</v>
      </c>
      <c r="BA740" s="91">
        <v>376</v>
      </c>
      <c r="BB740" s="91">
        <v>340</v>
      </c>
      <c r="BC740" s="91">
        <v>290</v>
      </c>
      <c r="BD740" s="91">
        <v>357</v>
      </c>
      <c r="BE740" s="91">
        <v>282</v>
      </c>
      <c r="BF740" s="91">
        <v>291</v>
      </c>
      <c r="BG740" s="91">
        <v>314</v>
      </c>
      <c r="BH740" s="17"/>
      <c r="BI740" s="17"/>
      <c r="BJ740" s="17"/>
      <c r="BK740" s="17"/>
    </row>
    <row r="741" spans="1:63" s="91" customFormat="1" ht="11.25" hidden="1" outlineLevel="1" x14ac:dyDescent="0.2">
      <c r="A741" s="113" t="s">
        <v>768</v>
      </c>
      <c r="B741" s="90"/>
      <c r="T741" s="106"/>
      <c r="U741" s="106"/>
      <c r="V741" s="106"/>
      <c r="W741" s="106"/>
      <c r="X741" s="106"/>
      <c r="Y741" s="91">
        <v>718</v>
      </c>
      <c r="Z741" s="91">
        <v>763</v>
      </c>
      <c r="AA741" s="91">
        <v>1112</v>
      </c>
      <c r="AB741" s="91">
        <v>1004</v>
      </c>
      <c r="AC741" s="91">
        <v>1060</v>
      </c>
      <c r="AD741" s="91">
        <v>986</v>
      </c>
      <c r="AE741" s="91">
        <v>858</v>
      </c>
      <c r="AF741" s="91">
        <v>977</v>
      </c>
      <c r="AG741" s="91">
        <v>910</v>
      </c>
      <c r="AH741" s="91">
        <v>726</v>
      </c>
      <c r="AI741" s="91">
        <v>811</v>
      </c>
      <c r="AJ741" s="91">
        <v>870</v>
      </c>
      <c r="AK741" s="91">
        <v>901</v>
      </c>
      <c r="AL741" s="91">
        <v>1006</v>
      </c>
      <c r="AM741" s="91">
        <v>1012</v>
      </c>
      <c r="AN741" s="91">
        <v>1133</v>
      </c>
      <c r="AO741" s="91">
        <v>1046</v>
      </c>
      <c r="AP741" s="91">
        <v>1062</v>
      </c>
      <c r="AQ741" s="91">
        <v>964</v>
      </c>
      <c r="AR741" s="91">
        <v>1078</v>
      </c>
      <c r="AS741" s="91">
        <v>943</v>
      </c>
      <c r="AT741" s="91">
        <v>812</v>
      </c>
      <c r="AU741" s="91">
        <v>877</v>
      </c>
      <c r="AV741" s="91">
        <v>915</v>
      </c>
      <c r="AW741" s="91">
        <v>1005</v>
      </c>
      <c r="AX741" s="91">
        <v>1065</v>
      </c>
      <c r="AY741" s="91">
        <v>1101</v>
      </c>
      <c r="AZ741" s="91">
        <v>1232</v>
      </c>
      <c r="BA741" s="91">
        <v>1223</v>
      </c>
      <c r="BB741" s="91">
        <v>1264</v>
      </c>
      <c r="BC741" s="91">
        <v>1281</v>
      </c>
      <c r="BD741" s="91">
        <v>1375</v>
      </c>
      <c r="BE741" s="91">
        <v>1243</v>
      </c>
      <c r="BF741" s="91">
        <v>1301</v>
      </c>
      <c r="BG741" s="91">
        <v>1310</v>
      </c>
      <c r="BH741" s="17"/>
      <c r="BI741" s="17"/>
      <c r="BJ741" s="17"/>
      <c r="BK741" s="17"/>
    </row>
    <row r="742" spans="1:63" s="91" customFormat="1" ht="11.25" hidden="1" outlineLevel="1" x14ac:dyDescent="0.2">
      <c r="A742" s="113" t="s">
        <v>769</v>
      </c>
      <c r="B742" s="90"/>
      <c r="T742" s="106"/>
      <c r="U742" s="106"/>
      <c r="V742" s="106"/>
      <c r="W742" s="106"/>
      <c r="X742" s="106"/>
      <c r="Y742" s="91">
        <v>247</v>
      </c>
      <c r="Z742" s="91">
        <v>304</v>
      </c>
      <c r="AA742" s="91">
        <v>333</v>
      </c>
      <c r="AB742" s="91">
        <v>346</v>
      </c>
      <c r="AC742" s="91">
        <v>397</v>
      </c>
      <c r="AD742" s="91">
        <v>329</v>
      </c>
      <c r="AE742" s="91">
        <v>344</v>
      </c>
      <c r="AF742" s="91">
        <v>410</v>
      </c>
      <c r="AG742" s="91">
        <v>400</v>
      </c>
      <c r="AH742" s="91">
        <v>350</v>
      </c>
      <c r="AI742" s="91">
        <v>385</v>
      </c>
      <c r="AJ742" s="91">
        <v>382</v>
      </c>
      <c r="AK742" s="91">
        <v>469</v>
      </c>
      <c r="AL742" s="91">
        <v>400</v>
      </c>
      <c r="AM742" s="91">
        <v>438</v>
      </c>
      <c r="AN742" s="91">
        <v>386</v>
      </c>
      <c r="AO742" s="91">
        <v>468</v>
      </c>
      <c r="AP742" s="91">
        <v>513</v>
      </c>
      <c r="AQ742" s="91">
        <v>398</v>
      </c>
      <c r="AR742" s="91">
        <v>492</v>
      </c>
      <c r="AS742" s="91">
        <v>434</v>
      </c>
      <c r="AT742" s="91">
        <v>379</v>
      </c>
      <c r="AU742" s="91">
        <v>570</v>
      </c>
      <c r="AV742" s="91">
        <v>472</v>
      </c>
      <c r="AW742" s="91">
        <v>395</v>
      </c>
      <c r="AX742" s="91">
        <v>521</v>
      </c>
      <c r="AY742" s="91">
        <v>464</v>
      </c>
      <c r="AZ742" s="91">
        <v>494</v>
      </c>
      <c r="BA742" s="91">
        <v>452</v>
      </c>
      <c r="BB742" s="91">
        <v>429</v>
      </c>
      <c r="BC742" s="91">
        <v>518</v>
      </c>
      <c r="BD742" s="91">
        <v>498</v>
      </c>
      <c r="BE742" s="91">
        <v>473</v>
      </c>
      <c r="BF742" s="91">
        <v>469</v>
      </c>
      <c r="BG742" s="91">
        <v>473</v>
      </c>
      <c r="BH742" s="17"/>
      <c r="BI742" s="17"/>
      <c r="BJ742" s="17"/>
      <c r="BK742" s="17"/>
    </row>
    <row r="743" spans="1:63" hidden="1" outlineLevel="1" x14ac:dyDescent="0.25">
      <c r="A743" s="49" t="s">
        <v>283</v>
      </c>
      <c r="B743" s="50"/>
      <c r="AA743" s="56"/>
      <c r="AB743" s="56"/>
      <c r="BH743" s="17"/>
      <c r="BI743" s="17"/>
      <c r="BJ743" s="17"/>
      <c r="BK743" s="17"/>
    </row>
    <row r="744" spans="1:63" s="19" customFormat="1" ht="11.25" hidden="1" outlineLevel="1" x14ac:dyDescent="0.2">
      <c r="A744" s="28" t="s">
        <v>805</v>
      </c>
      <c r="B744" s="32"/>
      <c r="C744" s="19">
        <v>3625</v>
      </c>
      <c r="D744" s="19">
        <v>3786</v>
      </c>
      <c r="E744" s="19">
        <v>3606</v>
      </c>
      <c r="F744" s="19">
        <v>3388</v>
      </c>
      <c r="G744" s="19">
        <v>3391</v>
      </c>
      <c r="H744" s="19">
        <v>3319</v>
      </c>
      <c r="I744" s="19">
        <v>3182</v>
      </c>
      <c r="J744" s="19">
        <v>3114</v>
      </c>
      <c r="K744" s="19">
        <v>3273</v>
      </c>
      <c r="L744" s="19">
        <v>3376</v>
      </c>
      <c r="M744" s="19">
        <v>3383</v>
      </c>
      <c r="N744" s="19">
        <v>3279</v>
      </c>
      <c r="O744" s="19">
        <v>3554</v>
      </c>
      <c r="P744" s="19">
        <v>3242</v>
      </c>
      <c r="Q744" s="19">
        <v>3682</v>
      </c>
      <c r="R744" s="19">
        <v>3418</v>
      </c>
      <c r="S744" s="19">
        <v>3386</v>
      </c>
      <c r="T744" s="19">
        <v>3061</v>
      </c>
      <c r="U744" s="19">
        <f>(U732)/(('FIA Only'!U548/'FIA Only'!U560)+(Sphere!D732/Sphere!D744))</f>
        <v>3126.7499261048979</v>
      </c>
      <c r="V744" s="19">
        <f>(V732)/(('FIA Only'!V548/'FIA Only'!V560)+(Sphere!E732/Sphere!E744))</f>
        <v>2914.4734370967726</v>
      </c>
      <c r="W744" s="19">
        <f>(W732)/(('FIA Only'!W548/'FIA Only'!W560)+(Sphere!F732/Sphere!F744))</f>
        <v>2962.7861688924368</v>
      </c>
      <c r="X744" s="19">
        <f>(X732)/(('FIA Only'!X548/'FIA Only'!X560)+(Sphere!G732/Sphere!G744)+('FIA on PCAS'!D732/'FIA on PCAS'!D744))</f>
        <v>2696.4736944033211</v>
      </c>
      <c r="Y744" s="19">
        <v>3137</v>
      </c>
      <c r="Z744" s="19">
        <v>3536</v>
      </c>
      <c r="AA744" s="19">
        <v>3265</v>
      </c>
      <c r="AB744" s="19">
        <v>3398</v>
      </c>
      <c r="AC744" s="19">
        <v>3425</v>
      </c>
      <c r="AD744" s="19">
        <v>3469</v>
      </c>
      <c r="AE744" s="19">
        <v>3192</v>
      </c>
      <c r="AF744" s="19">
        <v>3355</v>
      </c>
      <c r="AG744" s="19">
        <v>3455</v>
      </c>
      <c r="AH744" s="19">
        <v>3602</v>
      </c>
      <c r="AI744" s="19">
        <v>3671</v>
      </c>
      <c r="AJ744" s="19">
        <v>3713</v>
      </c>
      <c r="AK744" s="19">
        <v>3750</v>
      </c>
      <c r="AL744" s="19">
        <v>3625</v>
      </c>
      <c r="AM744" s="19">
        <v>3523</v>
      </c>
      <c r="AN744" s="19">
        <v>3653</v>
      </c>
      <c r="AO744" s="19">
        <v>3584</v>
      </c>
      <c r="AP744" s="19">
        <v>3333</v>
      </c>
      <c r="AQ744" s="19">
        <v>3589</v>
      </c>
      <c r="AR744" s="19">
        <v>3403</v>
      </c>
      <c r="AS744" s="19">
        <v>3555</v>
      </c>
      <c r="AT744" s="19">
        <v>3594</v>
      </c>
      <c r="AU744" s="19">
        <v>3581</v>
      </c>
      <c r="AV744" s="19">
        <v>3484</v>
      </c>
      <c r="AW744" s="19">
        <v>3623</v>
      </c>
      <c r="AX744" s="19">
        <v>3493</v>
      </c>
      <c r="AY744" s="19">
        <v>3618</v>
      </c>
      <c r="AZ744" s="19">
        <v>3373</v>
      </c>
      <c r="BA744" s="19">
        <v>3413</v>
      </c>
      <c r="BB744" s="19">
        <v>3388</v>
      </c>
      <c r="BC744" s="19">
        <v>3460</v>
      </c>
      <c r="BD744" s="19">
        <v>3259</v>
      </c>
      <c r="BE744" s="19">
        <v>3142</v>
      </c>
      <c r="BF744" s="224">
        <v>3149</v>
      </c>
      <c r="BG744" s="224">
        <v>3207</v>
      </c>
      <c r="BH744" s="17"/>
      <c r="BI744" s="17"/>
      <c r="BJ744" s="17"/>
      <c r="BK744" s="17"/>
    </row>
    <row r="745" spans="1:63" s="19" customFormat="1" ht="11.25" hidden="1" outlineLevel="1" x14ac:dyDescent="0.2">
      <c r="A745" s="28" t="s">
        <v>285</v>
      </c>
      <c r="B745" s="32"/>
      <c r="C745" s="19">
        <v>2325</v>
      </c>
      <c r="D745" s="19">
        <v>2221</v>
      </c>
      <c r="E745" s="19">
        <v>2281</v>
      </c>
      <c r="F745" s="19">
        <v>2261</v>
      </c>
      <c r="G745" s="19">
        <v>2182</v>
      </c>
      <c r="H745" s="19">
        <v>1837</v>
      </c>
      <c r="I745" s="19">
        <v>2100</v>
      </c>
      <c r="J745" s="19">
        <v>1967</v>
      </c>
      <c r="K745" s="19">
        <v>2138</v>
      </c>
      <c r="L745" s="19">
        <v>2070</v>
      </c>
      <c r="M745" s="19">
        <v>1947</v>
      </c>
      <c r="N745" s="19">
        <v>2223</v>
      </c>
      <c r="O745" s="19">
        <v>2012</v>
      </c>
      <c r="P745" s="19">
        <v>2001</v>
      </c>
      <c r="Q745" s="19">
        <v>2089</v>
      </c>
      <c r="R745" s="19">
        <v>2324</v>
      </c>
      <c r="S745" s="19">
        <v>2263</v>
      </c>
      <c r="T745" s="19">
        <v>2264</v>
      </c>
      <c r="U745" s="19">
        <f>(U733)/(('FIA Only'!U549/'FIA Only'!U561))</f>
        <v>1901</v>
      </c>
      <c r="V745" s="19">
        <f>(V733)/(('FIA Only'!V549/'FIA Only'!V561))</f>
        <v>2496</v>
      </c>
      <c r="W745" s="19">
        <f>(W733)/(('FIA Only'!W549/'FIA Only'!W561))</f>
        <v>1579</v>
      </c>
      <c r="X745" s="19">
        <f>(X733)/(('FIA Only'!X549/'FIA Only'!X561))</f>
        <v>1501</v>
      </c>
      <c r="Y745" s="19">
        <v>1567</v>
      </c>
      <c r="Z745" s="19">
        <v>0</v>
      </c>
      <c r="AA745" s="19">
        <v>0</v>
      </c>
      <c r="AB745" s="19">
        <v>0</v>
      </c>
      <c r="AC745" s="19" t="s">
        <v>1</v>
      </c>
      <c r="AD745" s="19" t="s">
        <v>1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0</v>
      </c>
      <c r="BF745" s="224">
        <v>0</v>
      </c>
      <c r="BG745" s="224">
        <v>0</v>
      </c>
      <c r="BH745" s="17"/>
      <c r="BI745" s="17"/>
      <c r="BJ745" s="17"/>
      <c r="BK745" s="17"/>
    </row>
    <row r="746" spans="1:63" s="19" customFormat="1" ht="11.25" hidden="1" outlineLevel="1" x14ac:dyDescent="0.2">
      <c r="A746" s="28" t="s">
        <v>286</v>
      </c>
      <c r="B746" s="32"/>
      <c r="C746" s="19">
        <v>618</v>
      </c>
      <c r="D746" s="19">
        <v>590</v>
      </c>
      <c r="E746" s="19">
        <v>559</v>
      </c>
      <c r="F746" s="19">
        <v>577</v>
      </c>
      <c r="G746" s="19">
        <v>602</v>
      </c>
      <c r="H746" s="19">
        <v>586</v>
      </c>
      <c r="I746" s="19">
        <v>651</v>
      </c>
      <c r="J746" s="19">
        <v>512</v>
      </c>
      <c r="K746" s="19">
        <v>576</v>
      </c>
      <c r="L746" s="19">
        <v>617</v>
      </c>
      <c r="M746" s="19">
        <v>542</v>
      </c>
      <c r="N746" s="19">
        <v>540</v>
      </c>
      <c r="O746" s="19">
        <v>508</v>
      </c>
      <c r="P746" s="19">
        <v>493</v>
      </c>
      <c r="Q746" s="19">
        <v>507</v>
      </c>
      <c r="R746" s="19">
        <v>453</v>
      </c>
      <c r="S746" s="19">
        <v>537</v>
      </c>
      <c r="T746" s="19">
        <v>506</v>
      </c>
      <c r="U746" s="19">
        <f>(U734)/(('FIA Only'!U550/'FIA Only'!U562))</f>
        <v>528</v>
      </c>
      <c r="V746" s="19">
        <f>(V734)/(('FIA Only'!V550/'FIA Only'!V562)+(Sphere!E734/Sphere!E746))</f>
        <v>527.96091988902378</v>
      </c>
      <c r="W746" s="19">
        <f>(W734)/(('FIA Only'!W550/'FIA Only'!W562)+(Sphere!F734/Sphere!F746)+('FIA on PCAS'!C734/'FIA on PCAS'!C746))</f>
        <v>448.16242215650743</v>
      </c>
      <c r="X746" s="19">
        <f>(X734)/(('FIA Only'!X550/'FIA Only'!X562)+(Sphere!G734/Sphere!G746)+('FIA on PCAS'!D734/'FIA on PCAS'!D746))</f>
        <v>448.6447482335218</v>
      </c>
      <c r="Y746" s="19">
        <v>236</v>
      </c>
      <c r="Z746" s="19">
        <v>217</v>
      </c>
      <c r="AA746" s="19">
        <v>449</v>
      </c>
      <c r="AB746" s="19">
        <v>523</v>
      </c>
      <c r="AC746" s="19">
        <v>520</v>
      </c>
      <c r="AD746" s="19">
        <v>563</v>
      </c>
      <c r="AE746" s="19">
        <v>517</v>
      </c>
      <c r="AF746" s="19">
        <v>579</v>
      </c>
      <c r="AG746" s="19">
        <v>576</v>
      </c>
      <c r="AH746" s="19">
        <v>550</v>
      </c>
      <c r="AI746" s="19">
        <v>652</v>
      </c>
      <c r="AJ746" s="19">
        <v>714</v>
      </c>
      <c r="AK746" s="19">
        <v>647</v>
      </c>
      <c r="AL746" s="19">
        <v>602</v>
      </c>
      <c r="AM746" s="19">
        <v>648</v>
      </c>
      <c r="AN746" s="19">
        <v>596</v>
      </c>
      <c r="AO746" s="19">
        <v>597</v>
      </c>
      <c r="AP746" s="19">
        <v>568</v>
      </c>
      <c r="AQ746" s="19">
        <v>720</v>
      </c>
      <c r="AR746" s="19">
        <v>670</v>
      </c>
      <c r="AS746" s="19">
        <v>647</v>
      </c>
      <c r="AT746" s="19">
        <v>576</v>
      </c>
      <c r="AU746" s="19">
        <v>556</v>
      </c>
      <c r="AV746" s="19">
        <v>666</v>
      </c>
      <c r="AW746" s="19">
        <v>546</v>
      </c>
      <c r="AX746" s="19">
        <v>657</v>
      </c>
      <c r="AY746" s="19">
        <v>571</v>
      </c>
      <c r="AZ746" s="19">
        <v>690</v>
      </c>
      <c r="BA746" s="19">
        <v>615</v>
      </c>
      <c r="BB746" s="19">
        <v>716</v>
      </c>
      <c r="BC746" s="19">
        <v>647</v>
      </c>
      <c r="BD746" s="19">
        <v>604</v>
      </c>
      <c r="BE746" s="19">
        <v>596</v>
      </c>
      <c r="BF746" s="224">
        <v>595</v>
      </c>
      <c r="BG746" s="224">
        <v>647</v>
      </c>
      <c r="BH746" s="17"/>
      <c r="BI746" s="17"/>
      <c r="BJ746" s="17"/>
      <c r="BK746" s="17"/>
    </row>
    <row r="747" spans="1:63" s="19" customFormat="1" ht="11.25" hidden="1" outlineLevel="1" x14ac:dyDescent="0.2">
      <c r="A747" s="28" t="s">
        <v>287</v>
      </c>
      <c r="B747" s="32"/>
      <c r="C747" s="19">
        <v>235</v>
      </c>
      <c r="D747" s="19">
        <v>192</v>
      </c>
      <c r="E747" s="19">
        <v>198</v>
      </c>
      <c r="F747" s="19">
        <v>211</v>
      </c>
      <c r="G747" s="19">
        <v>203</v>
      </c>
      <c r="H747" s="19">
        <v>184</v>
      </c>
      <c r="I747" s="19">
        <v>211</v>
      </c>
      <c r="J747" s="19">
        <v>190</v>
      </c>
      <c r="K747" s="19">
        <v>173</v>
      </c>
      <c r="L747" s="19">
        <v>191</v>
      </c>
      <c r="M747" s="19">
        <v>195</v>
      </c>
      <c r="N747" s="19">
        <v>176</v>
      </c>
      <c r="O747" s="19">
        <v>185</v>
      </c>
      <c r="P747" s="19">
        <v>178</v>
      </c>
      <c r="Q747" s="19">
        <v>170</v>
      </c>
      <c r="R747" s="19">
        <v>188</v>
      </c>
      <c r="S747" s="19">
        <v>196</v>
      </c>
      <c r="T747" s="19">
        <v>181</v>
      </c>
      <c r="U747" s="19">
        <f>(U735)/(('FIA Only'!U551/'FIA Only'!U563)+(Sphere!D735/Sphere!D747))</f>
        <v>184.77600736148781</v>
      </c>
      <c r="V747" s="19">
        <f>(V735)/(('FIA Only'!V551/'FIA Only'!V563)+(Sphere!E735/Sphere!E747))</f>
        <v>172.51892205042228</v>
      </c>
      <c r="W747" s="19">
        <f>(W735)/(('FIA Only'!W551/'FIA Only'!W563)+(Sphere!F735/Sphere!F747)+('FIA on PCAS'!C735/'FIA on PCAS'!C747))</f>
        <v>177.57456354331995</v>
      </c>
      <c r="X747" s="19">
        <f>(X735)/(('FIA Only'!X551/'FIA Only'!X563)+(Sphere!G735/Sphere!G747)+('FIA on PCAS'!D735/'FIA on PCAS'!D747))</f>
        <v>186.01256802488049</v>
      </c>
      <c r="Y747" s="19">
        <v>176</v>
      </c>
      <c r="Z747" s="19">
        <v>151</v>
      </c>
      <c r="AA747" s="19">
        <v>153</v>
      </c>
      <c r="AB747" s="19">
        <v>144</v>
      </c>
      <c r="AC747" s="19">
        <v>149</v>
      </c>
      <c r="AD747" s="19">
        <v>136</v>
      </c>
      <c r="AE747" s="19">
        <v>136</v>
      </c>
      <c r="AF747" s="19">
        <v>139</v>
      </c>
      <c r="AG747" s="19">
        <v>139</v>
      </c>
      <c r="AH747" s="19">
        <v>140</v>
      </c>
      <c r="AI747" s="19">
        <v>148</v>
      </c>
      <c r="AJ747" s="19">
        <v>148</v>
      </c>
      <c r="AK747" s="19">
        <v>140</v>
      </c>
      <c r="AL747" s="19">
        <v>143</v>
      </c>
      <c r="AM747" s="19">
        <v>147</v>
      </c>
      <c r="AN747" s="19">
        <v>137</v>
      </c>
      <c r="AO747" s="19">
        <v>140</v>
      </c>
      <c r="AP747" s="19">
        <v>140</v>
      </c>
      <c r="AQ747" s="19">
        <v>139</v>
      </c>
      <c r="AR747" s="19">
        <v>153</v>
      </c>
      <c r="AS747" s="19">
        <v>135</v>
      </c>
      <c r="AT747" s="19">
        <v>143</v>
      </c>
      <c r="AU747" s="19">
        <v>145</v>
      </c>
      <c r="AV747" s="19">
        <v>147</v>
      </c>
      <c r="AW747" s="19">
        <v>142</v>
      </c>
      <c r="AX747" s="19">
        <v>145</v>
      </c>
      <c r="AY747" s="19">
        <v>146</v>
      </c>
      <c r="AZ747" s="19">
        <v>148</v>
      </c>
      <c r="BA747" s="19">
        <v>148</v>
      </c>
      <c r="BB747" s="19">
        <v>147</v>
      </c>
      <c r="BC747" s="19">
        <v>150</v>
      </c>
      <c r="BD747" s="19">
        <v>149</v>
      </c>
      <c r="BE747" s="19">
        <v>146</v>
      </c>
      <c r="BF747" s="224">
        <v>141</v>
      </c>
      <c r="BG747" s="224">
        <v>140</v>
      </c>
      <c r="BH747" s="17"/>
      <c r="BI747" s="17"/>
      <c r="BJ747" s="17"/>
      <c r="BK747" s="17"/>
    </row>
    <row r="748" spans="1:63" s="19" customFormat="1" ht="11.25" hidden="1" outlineLevel="1" x14ac:dyDescent="0.2">
      <c r="A748" s="28" t="s">
        <v>288</v>
      </c>
      <c r="B748" s="32"/>
      <c r="C748" s="19">
        <v>103</v>
      </c>
      <c r="D748" s="19">
        <v>119</v>
      </c>
      <c r="E748" s="19">
        <v>114</v>
      </c>
      <c r="F748" s="19">
        <v>88</v>
      </c>
      <c r="G748" s="19">
        <v>128</v>
      </c>
      <c r="H748" s="19">
        <v>170</v>
      </c>
      <c r="I748" s="19">
        <v>110</v>
      </c>
      <c r="J748" s="19">
        <v>122</v>
      </c>
      <c r="K748" s="19">
        <v>113</v>
      </c>
      <c r="L748" s="19">
        <v>78</v>
      </c>
      <c r="M748" s="19">
        <v>130</v>
      </c>
      <c r="N748" s="19">
        <v>93</v>
      </c>
      <c r="O748" s="19">
        <v>127</v>
      </c>
      <c r="P748" s="19">
        <v>118</v>
      </c>
      <c r="Q748" s="19">
        <v>107</v>
      </c>
      <c r="R748" s="19">
        <v>114</v>
      </c>
      <c r="S748" s="19">
        <v>142</v>
      </c>
      <c r="T748" s="19">
        <v>156</v>
      </c>
      <c r="U748" s="19">
        <f>(U736)/(('FIA Only'!U552/'FIA Only'!U564))</f>
        <v>122</v>
      </c>
      <c r="V748" s="19">
        <f>(V736)/(('FIA Only'!V552/'FIA Only'!V564)+(Sphere!E736/Sphere!E748))</f>
        <v>157.9340066722668</v>
      </c>
      <c r="W748" s="19">
        <f>(W736)/(('FIA Only'!W552/'FIA Only'!W564)+(Sphere!F736/Sphere!F748)+('FIA on PCAS'!C736/'FIA on PCAS'!C748))</f>
        <v>151.07731501846348</v>
      </c>
      <c r="X748" s="19">
        <f>(X736)/(('FIA Only'!X552/'FIA Only'!X564)+(Sphere!G736/Sphere!G748)+('FIA on PCAS'!D736/'FIA on PCAS'!D748))</f>
        <v>190.11487680070636</v>
      </c>
      <c r="Y748" s="19">
        <v>522</v>
      </c>
      <c r="Z748" s="19">
        <v>473</v>
      </c>
      <c r="AA748" s="19">
        <v>559</v>
      </c>
      <c r="AB748" s="19">
        <v>503</v>
      </c>
      <c r="AC748" s="19">
        <v>560</v>
      </c>
      <c r="AD748" s="19">
        <v>498</v>
      </c>
      <c r="AE748" s="19">
        <v>538</v>
      </c>
      <c r="AF748" s="19">
        <v>594</v>
      </c>
      <c r="AG748" s="19">
        <v>541</v>
      </c>
      <c r="AH748" s="19">
        <v>570</v>
      </c>
      <c r="AI748" s="19">
        <v>495</v>
      </c>
      <c r="AJ748" s="19">
        <v>554</v>
      </c>
      <c r="AK748" s="19">
        <v>517</v>
      </c>
      <c r="AL748" s="19">
        <v>497</v>
      </c>
      <c r="AM748" s="19">
        <v>542</v>
      </c>
      <c r="AN748" s="19">
        <v>516</v>
      </c>
      <c r="AO748" s="19">
        <v>572</v>
      </c>
      <c r="AP748" s="19">
        <v>609</v>
      </c>
      <c r="AQ748" s="19">
        <v>539</v>
      </c>
      <c r="AR748" s="19">
        <v>549</v>
      </c>
      <c r="AS748" s="19">
        <v>513</v>
      </c>
      <c r="AT748" s="19">
        <v>507</v>
      </c>
      <c r="AU748" s="19">
        <v>587</v>
      </c>
      <c r="AV748" s="19">
        <v>543</v>
      </c>
      <c r="AW748" s="19">
        <v>575</v>
      </c>
      <c r="AX748" s="19">
        <v>471</v>
      </c>
      <c r="AY748" s="19">
        <v>499</v>
      </c>
      <c r="AZ748" s="19">
        <v>542</v>
      </c>
      <c r="BA748" s="19">
        <v>518</v>
      </c>
      <c r="BB748" s="19">
        <v>439</v>
      </c>
      <c r="BC748" s="19">
        <v>463</v>
      </c>
      <c r="BD748" s="19">
        <v>396</v>
      </c>
      <c r="BE748" s="19">
        <v>402</v>
      </c>
      <c r="BF748" s="224">
        <v>478</v>
      </c>
      <c r="BG748" s="224">
        <v>555</v>
      </c>
      <c r="BH748" s="17"/>
      <c r="BI748" s="17"/>
      <c r="BJ748" s="17"/>
      <c r="BK748" s="17"/>
    </row>
    <row r="749" spans="1:63" s="19" customFormat="1" ht="11.25" hidden="1" outlineLevel="1" x14ac:dyDescent="0.2">
      <c r="A749" s="28" t="s">
        <v>770</v>
      </c>
      <c r="B749" s="32"/>
      <c r="BF749" s="224"/>
      <c r="BG749" s="224"/>
      <c r="BH749" s="17"/>
      <c r="BI749" s="17"/>
      <c r="BJ749" s="17"/>
      <c r="BK749" s="17"/>
    </row>
    <row r="750" spans="1:63" s="19" customFormat="1" ht="11.25" hidden="1" outlineLevel="1" x14ac:dyDescent="0.2">
      <c r="A750" s="28" t="s">
        <v>771</v>
      </c>
      <c r="B750" s="32"/>
      <c r="T750" s="19">
        <f>'FIA Only'!T566+Sphere!C750</f>
        <v>1820</v>
      </c>
      <c r="U750" s="19">
        <f>'FIA Only'!U566+Sphere!D750</f>
        <v>11722</v>
      </c>
      <c r="V750" s="19">
        <f>'FIA Only'!V566+Sphere!E750</f>
        <v>64430</v>
      </c>
      <c r="W750" s="19">
        <f>'FIA Only'!W566+Sphere!F750+'FIA on PCAS'!C750</f>
        <v>1204308</v>
      </c>
      <c r="X750" s="19">
        <f>'FIA Only'!X566+Sphere!G750+'FIA on PCAS'!D750</f>
        <v>2314817</v>
      </c>
      <c r="Y750" s="19">
        <v>31385814</v>
      </c>
      <c r="Z750" s="19">
        <v>29624198</v>
      </c>
      <c r="AA750" s="19">
        <v>35307600</v>
      </c>
      <c r="AB750" s="19">
        <v>33918856</v>
      </c>
      <c r="AC750" s="19">
        <v>32507907</v>
      </c>
      <c r="AD750" s="19">
        <v>32194761</v>
      </c>
      <c r="AE750" s="19">
        <v>32673181</v>
      </c>
      <c r="AF750" s="19">
        <v>44173264</v>
      </c>
      <c r="AG750" s="19">
        <v>32707405</v>
      </c>
      <c r="AH750" s="19">
        <v>29144743</v>
      </c>
      <c r="AI750" s="19">
        <v>35832109</v>
      </c>
      <c r="AJ750" s="19">
        <v>37862576</v>
      </c>
      <c r="AK750" s="19">
        <v>40093010</v>
      </c>
      <c r="AL750" s="19">
        <v>41679126</v>
      </c>
      <c r="AM750" s="19">
        <v>41193772</v>
      </c>
      <c r="AN750" s="19">
        <v>40326173</v>
      </c>
      <c r="AO750" s="19">
        <v>42361526</v>
      </c>
      <c r="AP750" s="19">
        <v>41302251</v>
      </c>
      <c r="AQ750" s="19">
        <v>38332257</v>
      </c>
      <c r="AR750" s="19">
        <v>53147239</v>
      </c>
      <c r="AS750" s="19">
        <v>36569129</v>
      </c>
      <c r="AT750" s="19">
        <v>35290944</v>
      </c>
      <c r="AU750" s="19">
        <v>43481896</v>
      </c>
      <c r="AV750" s="19">
        <v>43281796</v>
      </c>
      <c r="AW750" s="19">
        <v>44313019</v>
      </c>
      <c r="AX750" s="19">
        <v>48265078</v>
      </c>
      <c r="AY750" s="19">
        <v>46433543</v>
      </c>
      <c r="AZ750" s="19">
        <v>47775797</v>
      </c>
      <c r="BA750" s="19">
        <v>44291410</v>
      </c>
      <c r="BB750" s="19">
        <v>46027736</v>
      </c>
      <c r="BC750" s="19">
        <v>49275263</v>
      </c>
      <c r="BD750" s="19">
        <v>55678084</v>
      </c>
      <c r="BE750" s="19">
        <v>40361675</v>
      </c>
      <c r="BF750" s="224">
        <v>44733714</v>
      </c>
      <c r="BG750" s="224">
        <v>47286550</v>
      </c>
      <c r="BH750" s="17"/>
      <c r="BI750" s="17"/>
      <c r="BJ750" s="17"/>
      <c r="BK750" s="17"/>
    </row>
    <row r="751" spans="1:63" s="91" customFormat="1" ht="11.25" hidden="1" outlineLevel="1" x14ac:dyDescent="0.2">
      <c r="A751" s="113" t="s">
        <v>772</v>
      </c>
      <c r="B751" s="90"/>
      <c r="T751" s="17">
        <f>'FIA Only'!T567+Sphere!C751</f>
        <v>6</v>
      </c>
      <c r="U751" s="17">
        <f>'FIA Only'!U567+Sphere!D751</f>
        <v>168</v>
      </c>
      <c r="V751" s="17">
        <f>'FIA Only'!V567+Sphere!E751</f>
        <v>825</v>
      </c>
      <c r="W751" s="17">
        <f>'FIA Only'!W567+Sphere!F751+'FIA on PCAS'!C751</f>
        <v>15176</v>
      </c>
      <c r="X751" s="17">
        <f>'FIA Only'!X567+Sphere!G751+'FIA on PCAS'!D751</f>
        <v>29080</v>
      </c>
      <c r="Y751" s="17">
        <v>467916</v>
      </c>
      <c r="Z751" s="17">
        <v>447014</v>
      </c>
      <c r="AA751" s="91">
        <v>531416</v>
      </c>
      <c r="AB751" s="91">
        <v>503220</v>
      </c>
      <c r="AC751" s="91">
        <v>503138</v>
      </c>
      <c r="AD751" s="91">
        <v>499710</v>
      </c>
      <c r="AE751" s="91">
        <v>499207</v>
      </c>
      <c r="AF751" s="91">
        <v>654331</v>
      </c>
      <c r="AG751" s="91">
        <v>485015</v>
      </c>
      <c r="AH751" s="91">
        <v>441511</v>
      </c>
      <c r="AI751" s="91">
        <v>542666</v>
      </c>
      <c r="AJ751" s="91">
        <v>578522</v>
      </c>
      <c r="AK751" s="91">
        <v>620072</v>
      </c>
      <c r="AL751" s="91">
        <v>654213</v>
      </c>
      <c r="AM751" s="91">
        <v>651086</v>
      </c>
      <c r="AN751" s="91">
        <v>637785</v>
      </c>
      <c r="AO751" s="91">
        <v>692322</v>
      </c>
      <c r="AP751" s="91">
        <v>679652</v>
      </c>
      <c r="AQ751" s="91">
        <v>631407</v>
      </c>
      <c r="AR751" s="91">
        <v>840250</v>
      </c>
      <c r="AS751" s="91">
        <v>604374</v>
      </c>
      <c r="AT751" s="91">
        <v>577939</v>
      </c>
      <c r="AU751" s="91">
        <v>705480</v>
      </c>
      <c r="AV751" s="91">
        <v>701848</v>
      </c>
      <c r="AW751" s="91">
        <v>722720</v>
      </c>
      <c r="AX751" s="91">
        <v>794275</v>
      </c>
      <c r="AY751" s="91">
        <v>772664</v>
      </c>
      <c r="AZ751" s="91">
        <v>789355</v>
      </c>
      <c r="BA751" s="91">
        <v>751701</v>
      </c>
      <c r="BB751" s="91">
        <v>784795</v>
      </c>
      <c r="BC751" s="91">
        <v>834972</v>
      </c>
      <c r="BD751" s="91">
        <v>923595</v>
      </c>
      <c r="BE751" s="91">
        <v>685214</v>
      </c>
      <c r="BF751" s="91">
        <v>770168</v>
      </c>
      <c r="BG751" s="91">
        <v>804442</v>
      </c>
      <c r="BH751" s="17"/>
      <c r="BI751" s="17"/>
      <c r="BJ751" s="17"/>
      <c r="BK751" s="17"/>
    </row>
    <row r="752" spans="1:63" s="19" customFormat="1" ht="11.25" hidden="1" outlineLevel="1" x14ac:dyDescent="0.2">
      <c r="A752" s="28" t="s">
        <v>773</v>
      </c>
      <c r="B752" s="32"/>
      <c r="T752" s="19">
        <f>'FIA Only'!T568+Sphere!C752</f>
        <v>1820</v>
      </c>
      <c r="U752" s="19">
        <f>'FIA Only'!U568+Sphere!D752</f>
        <v>11652</v>
      </c>
      <c r="V752" s="19">
        <f>'FIA Only'!V568+Sphere!E752</f>
        <v>59015</v>
      </c>
      <c r="W752" s="19">
        <f>'FIA Only'!W568+Sphere!F752+'FIA on PCAS'!C752</f>
        <v>1183306</v>
      </c>
      <c r="X752" s="19">
        <f>'FIA Only'!X568+Sphere!G752+'FIA on PCAS'!D752</f>
        <v>2282664</v>
      </c>
      <c r="Y752" s="19">
        <v>30789696</v>
      </c>
      <c r="Z752" s="19">
        <v>29057832</v>
      </c>
      <c r="AA752" s="19">
        <v>34491186</v>
      </c>
      <c r="AB752" s="19">
        <v>33158087</v>
      </c>
      <c r="AC752" s="19">
        <v>31827790</v>
      </c>
      <c r="AD752" s="19">
        <v>31575983</v>
      </c>
      <c r="AE752" s="19">
        <v>32099845</v>
      </c>
      <c r="AF752" s="19">
        <v>43544135</v>
      </c>
      <c r="AG752" s="19">
        <v>32043029</v>
      </c>
      <c r="AH752" s="19">
        <v>28496101</v>
      </c>
      <c r="AI752" s="19">
        <v>35143554</v>
      </c>
      <c r="AJ752" s="19">
        <v>37159307</v>
      </c>
      <c r="AK752" s="19">
        <v>39357067</v>
      </c>
      <c r="AL752" s="19">
        <v>40947727</v>
      </c>
      <c r="AM752" s="19">
        <v>40352017</v>
      </c>
      <c r="AN752" s="19">
        <v>39554405</v>
      </c>
      <c r="AO752" s="19">
        <v>41640174</v>
      </c>
      <c r="AP752" s="19">
        <v>40706145</v>
      </c>
      <c r="AQ752" s="19">
        <v>37832542</v>
      </c>
      <c r="AR752" s="19">
        <v>52515084</v>
      </c>
      <c r="AS752" s="19">
        <v>36000230</v>
      </c>
      <c r="AT752" s="19">
        <v>34798180</v>
      </c>
      <c r="AU752" s="19">
        <v>42754376</v>
      </c>
      <c r="AV752" s="19">
        <v>42602872</v>
      </c>
      <c r="AW752" s="19">
        <v>43697197</v>
      </c>
      <c r="AX752" s="19">
        <v>47487555</v>
      </c>
      <c r="AY752" s="19">
        <v>45568585</v>
      </c>
      <c r="AZ752" s="19">
        <v>46927166</v>
      </c>
      <c r="BA752" s="19">
        <v>43592457</v>
      </c>
      <c r="BB752" s="19">
        <v>45365059</v>
      </c>
      <c r="BC752" s="19">
        <v>48622181</v>
      </c>
      <c r="BD752" s="19">
        <v>55054299</v>
      </c>
      <c r="BE752" s="19">
        <v>39803176</v>
      </c>
      <c r="BF752" s="224">
        <v>43983180</v>
      </c>
      <c r="BG752" s="224">
        <v>46539419</v>
      </c>
      <c r="BH752" s="17"/>
      <c r="BI752" s="17"/>
      <c r="BJ752" s="17"/>
      <c r="BK752" s="17"/>
    </row>
    <row r="753" spans="1:63" s="91" customFormat="1" ht="11.25" hidden="1" outlineLevel="1" x14ac:dyDescent="0.2">
      <c r="A753" s="113" t="s">
        <v>774</v>
      </c>
      <c r="B753" s="90"/>
      <c r="T753" s="17">
        <f>'FIA Only'!T569+Sphere!C753</f>
        <v>6</v>
      </c>
      <c r="U753" s="17">
        <f>'FIA Only'!U569+Sphere!D753</f>
        <v>167</v>
      </c>
      <c r="V753" s="17">
        <f>'FIA Only'!V569+Sphere!E753</f>
        <v>800</v>
      </c>
      <c r="W753" s="17">
        <f>'FIA Only'!W569+Sphere!F753+'FIA on PCAS'!C753</f>
        <v>15053</v>
      </c>
      <c r="X753" s="17">
        <f>'FIA Only'!X569+Sphere!G753+'FIA on PCAS'!D753</f>
        <v>28747</v>
      </c>
      <c r="Y753" s="91">
        <v>462879</v>
      </c>
      <c r="Z753" s="91">
        <v>441867</v>
      </c>
      <c r="AA753" s="91">
        <v>524559</v>
      </c>
      <c r="AB753" s="91">
        <v>496655</v>
      </c>
      <c r="AC753" s="91">
        <v>497242</v>
      </c>
      <c r="AD753" s="91">
        <v>494217</v>
      </c>
      <c r="AE753" s="91">
        <v>494443</v>
      </c>
      <c r="AF753" s="91">
        <v>648991</v>
      </c>
      <c r="AG753" s="91">
        <v>479820</v>
      </c>
      <c r="AH753" s="91">
        <v>436735</v>
      </c>
      <c r="AI753" s="91">
        <v>537146</v>
      </c>
      <c r="AJ753" s="91">
        <v>572758</v>
      </c>
      <c r="AK753" s="91">
        <v>614510</v>
      </c>
      <c r="AL753" s="91">
        <v>648391</v>
      </c>
      <c r="AM753" s="91">
        <v>643891</v>
      </c>
      <c r="AN753" s="91">
        <v>630946</v>
      </c>
      <c r="AO753" s="91">
        <v>685998</v>
      </c>
      <c r="AP753" s="91">
        <v>673991</v>
      </c>
      <c r="AQ753" s="91">
        <v>626507</v>
      </c>
      <c r="AR753" s="91">
        <v>834941</v>
      </c>
      <c r="AS753" s="91">
        <v>599386</v>
      </c>
      <c r="AT753" s="91">
        <v>573509</v>
      </c>
      <c r="AU753" s="91">
        <v>699383</v>
      </c>
      <c r="AV753" s="91">
        <v>696435</v>
      </c>
      <c r="AW753" s="91">
        <v>716917</v>
      </c>
      <c r="AX753" s="91">
        <v>787269</v>
      </c>
      <c r="AY753" s="91">
        <v>764774</v>
      </c>
      <c r="AZ753" s="91">
        <v>781397</v>
      </c>
      <c r="BA753" s="91">
        <v>745042</v>
      </c>
      <c r="BB753" s="91">
        <v>778363</v>
      </c>
      <c r="BC753" s="91">
        <v>828819</v>
      </c>
      <c r="BD753" s="91">
        <v>917304</v>
      </c>
      <c r="BE753" s="91">
        <v>678990</v>
      </c>
      <c r="BF753" s="91">
        <v>763551</v>
      </c>
      <c r="BG753" s="91">
        <v>797733</v>
      </c>
      <c r="BH753" s="17"/>
      <c r="BI753" s="17"/>
      <c r="BJ753" s="17"/>
      <c r="BK753" s="17"/>
    </row>
    <row r="754" spans="1:63" s="19" customFormat="1" ht="11.25" hidden="1" outlineLevel="1" x14ac:dyDescent="0.2">
      <c r="A754" s="28" t="s">
        <v>775</v>
      </c>
      <c r="B754" s="32"/>
      <c r="T754" s="19">
        <f>'FIA Only'!T570+Sphere!C754</f>
        <v>0</v>
      </c>
      <c r="U754" s="19">
        <f>'FIA Only'!U570+Sphere!D754</f>
        <v>70</v>
      </c>
      <c r="V754" s="19">
        <f>'FIA Only'!V570+Sphere!E754</f>
        <v>5414</v>
      </c>
      <c r="W754" s="19">
        <f>'FIA Only'!W570+Sphere!F754+'FIA on PCAS'!C754</f>
        <v>21003</v>
      </c>
      <c r="X754" s="19">
        <f>'FIA Only'!X570+Sphere!G754+'FIA on PCAS'!D754</f>
        <v>32155</v>
      </c>
      <c r="Y754" s="19">
        <v>596118</v>
      </c>
      <c r="Z754" s="19">
        <v>566366</v>
      </c>
      <c r="AA754" s="19">
        <v>816414</v>
      </c>
      <c r="AB754" s="19">
        <v>760769</v>
      </c>
      <c r="AC754" s="19">
        <v>680118</v>
      </c>
      <c r="AD754" s="19">
        <v>618778</v>
      </c>
      <c r="AE754" s="19">
        <v>573336</v>
      </c>
      <c r="AF754" s="19">
        <v>629129</v>
      </c>
      <c r="AG754" s="19">
        <v>664376</v>
      </c>
      <c r="AH754" s="19">
        <v>648642</v>
      </c>
      <c r="AI754" s="19">
        <v>688555</v>
      </c>
      <c r="AJ754" s="19">
        <v>703269</v>
      </c>
      <c r="AK754" s="19">
        <v>735943</v>
      </c>
      <c r="AL754" s="19">
        <v>731399</v>
      </c>
      <c r="AM754" s="19">
        <v>841755</v>
      </c>
      <c r="AN754" s="19">
        <v>771767</v>
      </c>
      <c r="AO754" s="19">
        <v>721353</v>
      </c>
      <c r="AP754" s="19">
        <v>596106</v>
      </c>
      <c r="AQ754" s="19">
        <v>499715</v>
      </c>
      <c r="AR754" s="19">
        <v>632155</v>
      </c>
      <c r="AS754" s="19">
        <v>568899</v>
      </c>
      <c r="AT754" s="19">
        <v>492764</v>
      </c>
      <c r="AU754" s="19">
        <v>727520</v>
      </c>
      <c r="AV754" s="19">
        <v>678924</v>
      </c>
      <c r="AW754" s="19">
        <v>615822</v>
      </c>
      <c r="AX754" s="19">
        <v>777523</v>
      </c>
      <c r="AY754" s="19">
        <v>864958</v>
      </c>
      <c r="AZ754" s="19">
        <v>848631</v>
      </c>
      <c r="BA754" s="19">
        <v>698954</v>
      </c>
      <c r="BB754" s="19">
        <v>662677</v>
      </c>
      <c r="BC754" s="19">
        <v>653082</v>
      </c>
      <c r="BD754" s="19">
        <v>623785</v>
      </c>
      <c r="BE754" s="19">
        <v>558499</v>
      </c>
      <c r="BF754" s="224">
        <v>750534</v>
      </c>
      <c r="BG754" s="224">
        <v>747131</v>
      </c>
      <c r="BH754" s="17"/>
      <c r="BI754" s="17"/>
      <c r="BJ754" s="17"/>
      <c r="BK754" s="17"/>
    </row>
    <row r="755" spans="1:63" s="91" customFormat="1" ht="11.25" hidden="1" outlineLevel="1" x14ac:dyDescent="0.2">
      <c r="A755" s="113" t="s">
        <v>776</v>
      </c>
      <c r="B755" s="90"/>
      <c r="T755" s="17">
        <f>'FIA Only'!T571+Sphere!C755</f>
        <v>0</v>
      </c>
      <c r="U755" s="17">
        <f>'FIA Only'!U571+Sphere!D755</f>
        <v>1</v>
      </c>
      <c r="V755" s="17">
        <f>'FIA Only'!V571+Sphere!E755</f>
        <v>25</v>
      </c>
      <c r="W755" s="17">
        <f>'FIA Only'!W571+Sphere!F755+'FIA on PCAS'!C755</f>
        <v>123</v>
      </c>
      <c r="X755" s="91">
        <f>'FIA Only'!X571+Sphere!G755+'FIA on PCAS'!D755</f>
        <v>333</v>
      </c>
      <c r="Y755" s="91">
        <v>5037</v>
      </c>
      <c r="Z755" s="91">
        <v>5147</v>
      </c>
      <c r="AA755" s="91">
        <v>6857</v>
      </c>
      <c r="AB755" s="91">
        <v>6565</v>
      </c>
      <c r="AC755" s="91">
        <v>5896</v>
      </c>
      <c r="AD755" s="91">
        <v>5493</v>
      </c>
      <c r="AE755" s="91">
        <v>4764</v>
      </c>
      <c r="AF755" s="91">
        <v>5340</v>
      </c>
      <c r="AG755" s="91">
        <v>5195</v>
      </c>
      <c r="AH755" s="91">
        <v>4776</v>
      </c>
      <c r="AI755" s="91">
        <v>5520</v>
      </c>
      <c r="AJ755" s="91">
        <v>5764</v>
      </c>
      <c r="AK755" s="91">
        <v>5562</v>
      </c>
      <c r="AL755" s="91">
        <v>5822</v>
      </c>
      <c r="AM755" s="91">
        <v>7195</v>
      </c>
      <c r="AN755" s="91">
        <v>6839</v>
      </c>
      <c r="AO755" s="91">
        <v>6324</v>
      </c>
      <c r="AP755" s="91">
        <v>5661</v>
      </c>
      <c r="AQ755" s="91">
        <v>4900</v>
      </c>
      <c r="AR755" s="91">
        <v>5309</v>
      </c>
      <c r="AS755" s="91">
        <v>4988</v>
      </c>
      <c r="AT755" s="91">
        <v>4430</v>
      </c>
      <c r="AU755" s="91">
        <v>6097</v>
      </c>
      <c r="AV755" s="91">
        <v>5413</v>
      </c>
      <c r="AW755" s="91">
        <v>5803</v>
      </c>
      <c r="AX755" s="91">
        <v>7006</v>
      </c>
      <c r="AY755" s="91">
        <v>7890</v>
      </c>
      <c r="AZ755" s="91">
        <v>7958</v>
      </c>
      <c r="BA755" s="91">
        <v>6659</v>
      </c>
      <c r="BB755" s="91">
        <v>6432</v>
      </c>
      <c r="BC755" s="91">
        <v>6153</v>
      </c>
      <c r="BD755" s="91">
        <v>6291</v>
      </c>
      <c r="BE755" s="91">
        <v>6224</v>
      </c>
      <c r="BF755" s="91">
        <v>6617</v>
      </c>
      <c r="BG755" s="91">
        <v>6709</v>
      </c>
      <c r="BH755" s="17"/>
      <c r="BI755" s="17"/>
      <c r="BJ755" s="17"/>
      <c r="BK755" s="17"/>
    </row>
    <row r="756" spans="1:63" s="19" customFormat="1" ht="11.25" hidden="1" outlineLevel="1" x14ac:dyDescent="0.2">
      <c r="A756" s="28" t="s">
        <v>777</v>
      </c>
      <c r="B756" s="32"/>
      <c r="T756" s="19">
        <f>'FIA Only'!T572+Sphere!C756</f>
        <v>0</v>
      </c>
      <c r="U756" s="19">
        <f>'FIA Only'!U572+Sphere!D756</f>
        <v>0</v>
      </c>
      <c r="V756" s="19">
        <f>'FIA Only'!V572+Sphere!E756</f>
        <v>350</v>
      </c>
      <c r="W756" s="19">
        <f>'FIA Only'!W572+Sphere!F756+'FIA on PCAS'!C756</f>
        <v>3099</v>
      </c>
      <c r="X756" s="19">
        <f>'FIA Only'!X572+Sphere!G756+'FIA on PCAS'!D756</f>
        <v>6442</v>
      </c>
      <c r="Y756" s="19">
        <v>44110</v>
      </c>
      <c r="Z756" s="19">
        <v>49618</v>
      </c>
      <c r="AA756" s="19">
        <v>129179</v>
      </c>
      <c r="AB756" s="19">
        <v>160117</v>
      </c>
      <c r="AC756" s="19">
        <v>160049</v>
      </c>
      <c r="AD756" s="19">
        <v>179081</v>
      </c>
      <c r="AE756" s="19">
        <v>157132</v>
      </c>
      <c r="AF756" s="19">
        <v>175430</v>
      </c>
      <c r="AG756" s="19">
        <v>149295</v>
      </c>
      <c r="AH756" s="19">
        <v>129742</v>
      </c>
      <c r="AI756" s="19">
        <v>144827</v>
      </c>
      <c r="AJ756" s="19">
        <v>202787</v>
      </c>
      <c r="AK756" s="19">
        <v>187515</v>
      </c>
      <c r="AL756" s="19">
        <v>159031</v>
      </c>
      <c r="AM756" s="19">
        <v>196948</v>
      </c>
      <c r="AN756" s="19">
        <v>209053</v>
      </c>
      <c r="AO756" s="19">
        <v>177303</v>
      </c>
      <c r="AP756" s="19">
        <v>179562</v>
      </c>
      <c r="AQ756" s="19">
        <v>192284</v>
      </c>
      <c r="AR756" s="19">
        <v>244470</v>
      </c>
      <c r="AS756" s="19">
        <v>159807</v>
      </c>
      <c r="AT756" s="19">
        <v>133743</v>
      </c>
      <c r="AU756" s="19">
        <v>149640</v>
      </c>
      <c r="AV756" s="19">
        <v>186384</v>
      </c>
      <c r="AW756" s="19">
        <v>142499</v>
      </c>
      <c r="AX756" s="19">
        <v>247069</v>
      </c>
      <c r="AY756" s="19">
        <v>182253</v>
      </c>
      <c r="AZ756" s="19">
        <v>236532</v>
      </c>
      <c r="BA756" s="19">
        <v>231340</v>
      </c>
      <c r="BB756" s="19">
        <v>243325</v>
      </c>
      <c r="BC756" s="19">
        <v>187711</v>
      </c>
      <c r="BD756" s="19">
        <v>215499</v>
      </c>
      <c r="BE756" s="19">
        <v>168029</v>
      </c>
      <c r="BF756" s="224">
        <v>173159</v>
      </c>
      <c r="BG756" s="224">
        <v>203031</v>
      </c>
      <c r="BH756" s="17"/>
      <c r="BI756" s="17"/>
      <c r="BJ756" s="17"/>
      <c r="BK756" s="17"/>
    </row>
    <row r="757" spans="1:63" s="91" customFormat="1" ht="11.25" hidden="1" outlineLevel="1" x14ac:dyDescent="0.2">
      <c r="A757" s="113" t="s">
        <v>778</v>
      </c>
      <c r="B757" s="90"/>
      <c r="T757" s="17">
        <f>'FIA Only'!T573+Sphere!C757</f>
        <v>0</v>
      </c>
      <c r="U757" s="17">
        <f>'FIA Only'!U573+Sphere!D757</f>
        <v>0</v>
      </c>
      <c r="V757" s="17">
        <f>'FIA Only'!V573+Sphere!E757</f>
        <v>2</v>
      </c>
      <c r="W757" s="91">
        <f>'FIA Only'!W573+Sphere!F757+'FIA on PCAS'!C757</f>
        <v>14</v>
      </c>
      <c r="X757" s="91">
        <f>'FIA Only'!X573+Sphere!G757+'FIA on PCAS'!D757</f>
        <v>34</v>
      </c>
      <c r="Y757" s="91">
        <v>187</v>
      </c>
      <c r="Z757" s="91">
        <v>229</v>
      </c>
      <c r="AA757" s="91">
        <v>288</v>
      </c>
      <c r="AB757" s="91">
        <v>306</v>
      </c>
      <c r="AC757" s="91">
        <v>308</v>
      </c>
      <c r="AD757" s="91">
        <v>318</v>
      </c>
      <c r="AE757" s="91">
        <v>304</v>
      </c>
      <c r="AF757" s="91">
        <v>303</v>
      </c>
      <c r="AG757" s="91">
        <v>259</v>
      </c>
      <c r="AH757" s="91">
        <v>236</v>
      </c>
      <c r="AI757" s="91">
        <v>222</v>
      </c>
      <c r="AJ757" s="91">
        <v>284</v>
      </c>
      <c r="AK757" s="91">
        <v>290</v>
      </c>
      <c r="AL757" s="91">
        <v>264</v>
      </c>
      <c r="AM757" s="91">
        <v>304</v>
      </c>
      <c r="AN757" s="91">
        <v>351</v>
      </c>
      <c r="AO757" s="91">
        <v>297</v>
      </c>
      <c r="AP757" s="91">
        <v>316</v>
      </c>
      <c r="AQ757" s="91">
        <v>267</v>
      </c>
      <c r="AR757" s="91">
        <v>365</v>
      </c>
      <c r="AS757" s="91">
        <v>247</v>
      </c>
      <c r="AT757" s="91">
        <v>232</v>
      </c>
      <c r="AU757" s="91">
        <v>269</v>
      </c>
      <c r="AV757" s="91">
        <v>280</v>
      </c>
      <c r="AW757" s="91">
        <v>261</v>
      </c>
      <c r="AX757" s="91">
        <v>376</v>
      </c>
      <c r="AY757" s="91">
        <v>319</v>
      </c>
      <c r="AZ757" s="91">
        <v>343</v>
      </c>
      <c r="BA757" s="91">
        <v>376</v>
      </c>
      <c r="BB757" s="91">
        <v>340</v>
      </c>
      <c r="BC757" s="91">
        <v>290</v>
      </c>
      <c r="BD757" s="91">
        <v>357</v>
      </c>
      <c r="BE757" s="91">
        <v>282</v>
      </c>
      <c r="BF757" s="91">
        <v>291</v>
      </c>
      <c r="BG757" s="91">
        <v>314</v>
      </c>
      <c r="BH757" s="17"/>
      <c r="BI757" s="17"/>
      <c r="BJ757" s="17"/>
      <c r="BK757" s="17"/>
    </row>
    <row r="758" spans="1:63" s="19" customFormat="1" ht="11.25" hidden="1" outlineLevel="1" x14ac:dyDescent="0.2">
      <c r="A758" s="28" t="s">
        <v>779</v>
      </c>
      <c r="B758" s="32"/>
      <c r="T758" s="19">
        <f>'FIA Only'!T574+Sphere!C758</f>
        <v>0</v>
      </c>
      <c r="U758" s="19">
        <f>'FIA Only'!U574+Sphere!D758</f>
        <v>0</v>
      </c>
      <c r="V758" s="19">
        <f>'FIA Only'!V574+Sphere!E758</f>
        <v>350</v>
      </c>
      <c r="W758" s="19">
        <f>'FIA Only'!W574+Sphere!F758+'FIA on PCAS'!C758</f>
        <v>3099</v>
      </c>
      <c r="X758" s="19">
        <f>'FIA Only'!X574+Sphere!G758+'FIA on PCAS'!D758</f>
        <v>6442</v>
      </c>
      <c r="Y758" s="19">
        <v>43517</v>
      </c>
      <c r="Z758" s="19">
        <v>49430</v>
      </c>
      <c r="AA758" s="19">
        <v>127725</v>
      </c>
      <c r="AB758" s="19">
        <v>156334</v>
      </c>
      <c r="AC758" s="19">
        <v>159017</v>
      </c>
      <c r="AD758" s="19">
        <v>179081</v>
      </c>
      <c r="AE758" s="19">
        <v>156196</v>
      </c>
      <c r="AF758" s="19">
        <v>173700</v>
      </c>
      <c r="AG758" s="19">
        <v>147754</v>
      </c>
      <c r="AH758" s="19">
        <v>126888</v>
      </c>
      <c r="AI758" s="19">
        <v>143197</v>
      </c>
      <c r="AJ758" s="19">
        <v>201248</v>
      </c>
      <c r="AK758" s="19">
        <v>187056</v>
      </c>
      <c r="AL758" s="19">
        <v>158042</v>
      </c>
      <c r="AM758" s="19">
        <v>195967</v>
      </c>
      <c r="AN758" s="19">
        <v>205999</v>
      </c>
      <c r="AO758" s="19">
        <v>176760</v>
      </c>
      <c r="AP758" s="19">
        <v>179532</v>
      </c>
      <c r="AQ758" s="19">
        <v>192284</v>
      </c>
      <c r="AR758" s="19">
        <v>240446</v>
      </c>
      <c r="AS758" s="19">
        <v>159061</v>
      </c>
      <c r="AT758" s="19">
        <v>133583</v>
      </c>
      <c r="AU758" s="19">
        <v>147841</v>
      </c>
      <c r="AV758" s="19">
        <v>185923</v>
      </c>
      <c r="AW758" s="19">
        <v>142065</v>
      </c>
      <c r="AX758" s="19">
        <v>244441</v>
      </c>
      <c r="AY758" s="19">
        <v>179873</v>
      </c>
      <c r="AZ758" s="19">
        <v>236313</v>
      </c>
      <c r="BA758" s="19">
        <v>231210</v>
      </c>
      <c r="BB758" s="19">
        <v>243245</v>
      </c>
      <c r="BC758" s="19">
        <v>187711</v>
      </c>
      <c r="BD758" s="19">
        <v>215289</v>
      </c>
      <c r="BE758" s="19">
        <v>167932</v>
      </c>
      <c r="BF758" s="224">
        <v>173050</v>
      </c>
      <c r="BG758" s="224">
        <v>201164</v>
      </c>
      <c r="BH758" s="17"/>
      <c r="BI758" s="17"/>
      <c r="BJ758" s="17"/>
      <c r="BK758" s="17"/>
    </row>
    <row r="759" spans="1:63" s="91" customFormat="1" ht="11.25" hidden="1" outlineLevel="1" x14ac:dyDescent="0.2">
      <c r="A759" s="113" t="s">
        <v>780</v>
      </c>
      <c r="B759" s="90"/>
      <c r="T759" s="17">
        <f>'FIA Only'!T575+Sphere!C759</f>
        <v>0</v>
      </c>
      <c r="U759" s="17">
        <f>'FIA Only'!U575+Sphere!D759</f>
        <v>0</v>
      </c>
      <c r="V759" s="17">
        <f>'FIA Only'!V575+Sphere!E759</f>
        <v>2</v>
      </c>
      <c r="W759" s="91">
        <f>'FIA Only'!W575+Sphere!F759+'FIA on PCAS'!C759</f>
        <v>14</v>
      </c>
      <c r="X759" s="91">
        <f>'FIA Only'!X575+Sphere!G759+'FIA on PCAS'!D759</f>
        <v>34</v>
      </c>
      <c r="Y759" s="91">
        <v>182</v>
      </c>
      <c r="Z759" s="91">
        <v>223</v>
      </c>
      <c r="AA759" s="91">
        <v>282</v>
      </c>
      <c r="AB759" s="91">
        <v>293</v>
      </c>
      <c r="AC759" s="91">
        <v>303</v>
      </c>
      <c r="AD759" s="91">
        <v>318</v>
      </c>
      <c r="AE759" s="91">
        <v>298</v>
      </c>
      <c r="AF759" s="91">
        <v>297</v>
      </c>
      <c r="AG759" s="91">
        <v>248</v>
      </c>
      <c r="AH759" s="91">
        <v>227</v>
      </c>
      <c r="AI759" s="91">
        <v>217</v>
      </c>
      <c r="AJ759" s="91">
        <v>280</v>
      </c>
      <c r="AK759" s="91">
        <v>285</v>
      </c>
      <c r="AL759" s="91">
        <v>261</v>
      </c>
      <c r="AM759" s="91">
        <v>293</v>
      </c>
      <c r="AN759" s="91">
        <v>341</v>
      </c>
      <c r="AO759" s="91">
        <v>294</v>
      </c>
      <c r="AP759" s="91">
        <v>315</v>
      </c>
      <c r="AQ759" s="91">
        <v>267</v>
      </c>
      <c r="AR759" s="91">
        <v>359</v>
      </c>
      <c r="AS759" s="91">
        <v>242</v>
      </c>
      <c r="AT759" s="91">
        <v>230</v>
      </c>
      <c r="AU759" s="91">
        <v>259</v>
      </c>
      <c r="AV759" s="91">
        <v>276</v>
      </c>
      <c r="AW759" s="91">
        <v>259</v>
      </c>
      <c r="AX759" s="91">
        <v>371</v>
      </c>
      <c r="AY759" s="91">
        <v>313</v>
      </c>
      <c r="AZ759" s="91">
        <v>339</v>
      </c>
      <c r="BA759" s="91">
        <v>373</v>
      </c>
      <c r="BB759" s="91">
        <v>339</v>
      </c>
      <c r="BC759" s="91">
        <v>290</v>
      </c>
      <c r="BD759" s="91">
        <v>355</v>
      </c>
      <c r="BE759" s="91">
        <v>281</v>
      </c>
      <c r="BF759" s="91">
        <v>289</v>
      </c>
      <c r="BG759" s="91">
        <v>310</v>
      </c>
      <c r="BH759" s="17"/>
      <c r="BI759" s="17"/>
      <c r="BJ759" s="17"/>
      <c r="BK759" s="17"/>
    </row>
    <row r="760" spans="1:63" s="19" customFormat="1" ht="11.25" hidden="1" outlineLevel="1" x14ac:dyDescent="0.2">
      <c r="A760" s="28" t="s">
        <v>781</v>
      </c>
      <c r="B760" s="32"/>
      <c r="T760" s="19">
        <f>'FIA Only'!T576+Sphere!C760</f>
        <v>0</v>
      </c>
      <c r="U760" s="19">
        <f>'FIA Only'!U576+Sphere!D760</f>
        <v>0</v>
      </c>
      <c r="V760" s="19">
        <f>'FIA Only'!V576+Sphere!E760</f>
        <v>0</v>
      </c>
      <c r="W760" s="19">
        <f>'FIA Only'!W576+Sphere!F760+'FIA on PCAS'!C760</f>
        <v>0</v>
      </c>
      <c r="X760" s="19">
        <f>'FIA Only'!X576+Sphere!G760+'FIA on PCAS'!D760</f>
        <v>0</v>
      </c>
      <c r="Y760" s="19">
        <v>593</v>
      </c>
      <c r="Z760" s="19">
        <v>187</v>
      </c>
      <c r="AA760" s="19">
        <v>1454</v>
      </c>
      <c r="AB760" s="19">
        <v>3782</v>
      </c>
      <c r="AC760" s="19">
        <v>1032</v>
      </c>
      <c r="AD760" s="19">
        <v>0</v>
      </c>
      <c r="AE760" s="19">
        <v>935</v>
      </c>
      <c r="AF760" s="19">
        <v>1730</v>
      </c>
      <c r="AG760" s="19">
        <v>1541</v>
      </c>
      <c r="AH760" s="19">
        <v>2854</v>
      </c>
      <c r="AI760" s="19">
        <v>1630</v>
      </c>
      <c r="AJ760" s="19">
        <v>1539</v>
      </c>
      <c r="AK760" s="19">
        <v>459</v>
      </c>
      <c r="AL760" s="19">
        <v>989</v>
      </c>
      <c r="AM760" s="19">
        <v>981</v>
      </c>
      <c r="AN760" s="19">
        <v>3054</v>
      </c>
      <c r="AO760" s="19">
        <v>543</v>
      </c>
      <c r="AP760" s="19">
        <v>30</v>
      </c>
      <c r="AQ760" s="19">
        <v>0</v>
      </c>
      <c r="AR760" s="19">
        <v>4024</v>
      </c>
      <c r="AS760" s="19">
        <v>746</v>
      </c>
      <c r="AT760" s="19">
        <v>160</v>
      </c>
      <c r="AU760" s="19">
        <v>1799</v>
      </c>
      <c r="AV760" s="19">
        <v>460</v>
      </c>
      <c r="AW760" s="19">
        <v>433</v>
      </c>
      <c r="AX760" s="19">
        <v>2628</v>
      </c>
      <c r="AY760" s="19">
        <v>2380</v>
      </c>
      <c r="AZ760" s="19">
        <v>220</v>
      </c>
      <c r="BA760" s="19">
        <v>130</v>
      </c>
      <c r="BB760" s="19">
        <v>80</v>
      </c>
      <c r="BC760" s="19">
        <v>0</v>
      </c>
      <c r="BD760" s="19">
        <v>210</v>
      </c>
      <c r="BE760" s="19">
        <v>97</v>
      </c>
      <c r="BF760" s="224">
        <v>109</v>
      </c>
      <c r="BG760" s="224">
        <v>1867</v>
      </c>
      <c r="BH760" s="17"/>
      <c r="BI760" s="17"/>
      <c r="BJ760" s="17"/>
      <c r="BK760" s="17"/>
    </row>
    <row r="761" spans="1:63" s="91" customFormat="1" ht="11.25" hidden="1" outlineLevel="1" x14ac:dyDescent="0.2">
      <c r="A761" s="113" t="s">
        <v>782</v>
      </c>
      <c r="B761" s="90"/>
      <c r="T761" s="17">
        <f>'FIA Only'!T577+Sphere!C761</f>
        <v>0</v>
      </c>
      <c r="U761" s="17">
        <f>'FIA Only'!U577+Sphere!D761</f>
        <v>0</v>
      </c>
      <c r="V761" s="17">
        <f>'FIA Only'!V577+Sphere!E761</f>
        <v>0</v>
      </c>
      <c r="W761" s="91">
        <f>'FIA Only'!W577+Sphere!F761+'FIA on PCAS'!C761</f>
        <v>0</v>
      </c>
      <c r="X761" s="91">
        <f>'FIA Only'!X577+Sphere!G761+'FIA on PCAS'!D761</f>
        <v>0</v>
      </c>
      <c r="Y761" s="91">
        <v>5</v>
      </c>
      <c r="Z761" s="91">
        <v>6</v>
      </c>
      <c r="AA761" s="91">
        <v>6</v>
      </c>
      <c r="AB761" s="91">
        <v>13</v>
      </c>
      <c r="AC761" s="91">
        <v>5</v>
      </c>
      <c r="AD761" s="91">
        <v>0</v>
      </c>
      <c r="AE761" s="91">
        <v>6</v>
      </c>
      <c r="AF761" s="91">
        <v>6</v>
      </c>
      <c r="AG761" s="91">
        <v>11</v>
      </c>
      <c r="AH761" s="91">
        <v>9</v>
      </c>
      <c r="AI761" s="91">
        <v>5</v>
      </c>
      <c r="AJ761" s="91">
        <v>4</v>
      </c>
      <c r="AK761" s="91">
        <v>5</v>
      </c>
      <c r="AL761" s="91">
        <v>3</v>
      </c>
      <c r="AM761" s="91">
        <v>11</v>
      </c>
      <c r="AN761" s="91">
        <v>10</v>
      </c>
      <c r="AO761" s="91">
        <v>3</v>
      </c>
      <c r="AP761" s="91">
        <v>1</v>
      </c>
      <c r="AQ761" s="91">
        <v>0</v>
      </c>
      <c r="AR761" s="91">
        <v>6</v>
      </c>
      <c r="AS761" s="91">
        <v>5</v>
      </c>
      <c r="AT761" s="91">
        <v>2</v>
      </c>
      <c r="AU761" s="91">
        <v>10</v>
      </c>
      <c r="AV761" s="91">
        <v>4</v>
      </c>
      <c r="AW761" s="91">
        <v>2</v>
      </c>
      <c r="AX761" s="91">
        <v>5</v>
      </c>
      <c r="AY761" s="91">
        <v>6</v>
      </c>
      <c r="AZ761" s="91">
        <v>4</v>
      </c>
      <c r="BA761" s="91">
        <v>3</v>
      </c>
      <c r="BB761" s="91">
        <v>1</v>
      </c>
      <c r="BC761" s="91">
        <v>0</v>
      </c>
      <c r="BD761" s="91">
        <v>2</v>
      </c>
      <c r="BE761" s="91">
        <v>1</v>
      </c>
      <c r="BF761" s="91">
        <v>2</v>
      </c>
      <c r="BG761" s="91">
        <v>4</v>
      </c>
      <c r="BH761" s="17"/>
      <c r="BI761" s="17"/>
      <c r="BJ761" s="17"/>
      <c r="BK761" s="17"/>
    </row>
    <row r="762" spans="1:63" s="19" customFormat="1" ht="11.25" hidden="1" outlineLevel="1" x14ac:dyDescent="0.2">
      <c r="A762" s="28" t="s">
        <v>783</v>
      </c>
      <c r="B762" s="32"/>
      <c r="T762" s="19">
        <f>'FIA Only'!T578+Sphere!C762</f>
        <v>0</v>
      </c>
      <c r="U762" s="19">
        <f>'FIA Only'!U578+Sphere!D762</f>
        <v>10</v>
      </c>
      <c r="V762" s="19">
        <f>'FIA Only'!V578+Sphere!E762</f>
        <v>345</v>
      </c>
      <c r="W762" s="19">
        <f>'FIA Only'!W578+Sphere!F762+'FIA on PCAS'!C762</f>
        <v>13228</v>
      </c>
      <c r="X762" s="19">
        <f>'FIA Only'!X578+Sphere!G762+'FIA on PCAS'!D762</f>
        <v>21575</v>
      </c>
      <c r="Y762" s="19">
        <v>126388</v>
      </c>
      <c r="Z762" s="19">
        <v>115488</v>
      </c>
      <c r="AA762" s="19">
        <v>170344</v>
      </c>
      <c r="AB762" s="19">
        <v>144331</v>
      </c>
      <c r="AC762" s="19">
        <v>157805</v>
      </c>
      <c r="AD762" s="19">
        <v>133658</v>
      </c>
      <c r="AE762" s="19">
        <v>117006</v>
      </c>
      <c r="AF762" s="19">
        <v>135769</v>
      </c>
      <c r="AG762" s="19">
        <v>126831</v>
      </c>
      <c r="AH762" s="19">
        <v>101881</v>
      </c>
      <c r="AI762" s="19">
        <v>120243</v>
      </c>
      <c r="AJ762" s="19">
        <v>129040</v>
      </c>
      <c r="AK762" s="19">
        <v>126033</v>
      </c>
      <c r="AL762" s="19">
        <v>143911</v>
      </c>
      <c r="AM762" s="19">
        <v>148649</v>
      </c>
      <c r="AN762" s="19">
        <v>155133</v>
      </c>
      <c r="AO762" s="19">
        <v>146405</v>
      </c>
      <c r="AP762" s="19">
        <v>149050</v>
      </c>
      <c r="AQ762" s="19">
        <v>134621</v>
      </c>
      <c r="AR762" s="19">
        <v>165022</v>
      </c>
      <c r="AS762" s="19">
        <v>127323</v>
      </c>
      <c r="AT762" s="19">
        <v>116111</v>
      </c>
      <c r="AU762" s="19">
        <v>127484</v>
      </c>
      <c r="AV762" s="19">
        <v>134648</v>
      </c>
      <c r="AW762" s="19">
        <v>142867</v>
      </c>
      <c r="AX762" s="19">
        <v>154482</v>
      </c>
      <c r="AY762" s="19">
        <v>161109</v>
      </c>
      <c r="AZ762" s="19">
        <v>182286</v>
      </c>
      <c r="BA762" s="19">
        <v>180718</v>
      </c>
      <c r="BB762" s="19">
        <v>185869</v>
      </c>
      <c r="BC762" s="19">
        <v>191647</v>
      </c>
      <c r="BD762" s="19">
        <v>205374</v>
      </c>
      <c r="BE762" s="19">
        <v>181756</v>
      </c>
      <c r="BF762" s="224">
        <v>183056</v>
      </c>
      <c r="BG762" s="224">
        <v>183978</v>
      </c>
      <c r="BH762" s="17"/>
      <c r="BI762" s="17"/>
      <c r="BJ762" s="17"/>
      <c r="BK762" s="17"/>
    </row>
    <row r="763" spans="1:63" s="91" customFormat="1" ht="11.25" hidden="1" outlineLevel="1" x14ac:dyDescent="0.2">
      <c r="A763" s="113" t="s">
        <v>784</v>
      </c>
      <c r="B763" s="90"/>
      <c r="T763" s="17">
        <f>'FIA Only'!T579+Sphere!C763</f>
        <v>0</v>
      </c>
      <c r="U763" s="17">
        <f>'FIA Only'!U579+Sphere!D763</f>
        <v>1</v>
      </c>
      <c r="V763" s="17">
        <f>'FIA Only'!V579+Sphere!E763</f>
        <v>8</v>
      </c>
      <c r="W763" s="91">
        <f>'FIA Only'!W579+Sphere!F763+'FIA on PCAS'!C763</f>
        <v>72</v>
      </c>
      <c r="X763" s="91">
        <f>'FIA Only'!X579+Sphere!G763+'FIA on PCAS'!D763</f>
        <v>164</v>
      </c>
      <c r="Y763" s="91">
        <v>718</v>
      </c>
      <c r="Z763" s="91">
        <v>763</v>
      </c>
      <c r="AA763" s="91">
        <v>1112</v>
      </c>
      <c r="AB763" s="91">
        <v>1004</v>
      </c>
      <c r="AC763" s="91">
        <v>1060</v>
      </c>
      <c r="AD763" s="91">
        <v>986</v>
      </c>
      <c r="AE763" s="91">
        <v>860</v>
      </c>
      <c r="AF763" s="91">
        <v>977</v>
      </c>
      <c r="AG763" s="91">
        <v>910</v>
      </c>
      <c r="AH763" s="91">
        <v>726</v>
      </c>
      <c r="AI763" s="91">
        <v>814</v>
      </c>
      <c r="AJ763" s="91">
        <v>870</v>
      </c>
      <c r="AK763" s="91">
        <v>901</v>
      </c>
      <c r="AL763" s="91">
        <v>1006</v>
      </c>
      <c r="AM763" s="91">
        <v>1012</v>
      </c>
      <c r="AN763" s="91">
        <v>1133</v>
      </c>
      <c r="AO763" s="91">
        <v>1046</v>
      </c>
      <c r="AP763" s="91">
        <v>1062</v>
      </c>
      <c r="AQ763" s="91">
        <v>969</v>
      </c>
      <c r="AR763" s="91">
        <v>1078</v>
      </c>
      <c r="AS763" s="91">
        <v>943</v>
      </c>
      <c r="AT763" s="91">
        <v>812</v>
      </c>
      <c r="AU763" s="91">
        <v>877</v>
      </c>
      <c r="AV763" s="91">
        <v>915</v>
      </c>
      <c r="AW763" s="91">
        <v>1005</v>
      </c>
      <c r="AX763" s="91">
        <v>1065</v>
      </c>
      <c r="AY763" s="91">
        <v>1101</v>
      </c>
      <c r="AZ763" s="91">
        <v>1232</v>
      </c>
      <c r="BA763" s="91">
        <v>1223</v>
      </c>
      <c r="BB763" s="91">
        <v>1264</v>
      </c>
      <c r="BC763" s="91">
        <v>1281</v>
      </c>
      <c r="BD763" s="91">
        <v>1376</v>
      </c>
      <c r="BE763" s="91">
        <v>1243</v>
      </c>
      <c r="BF763" s="91">
        <v>1301</v>
      </c>
      <c r="BG763" s="91">
        <v>1310</v>
      </c>
      <c r="BH763" s="17"/>
      <c r="BI763" s="17"/>
      <c r="BJ763" s="17"/>
      <c r="BK763" s="17"/>
    </row>
    <row r="764" spans="1:63" s="19" customFormat="1" ht="11.25" hidden="1" outlineLevel="1" x14ac:dyDescent="0.2">
      <c r="A764" s="28" t="s">
        <v>785</v>
      </c>
      <c r="B764" s="32"/>
      <c r="T764" s="19">
        <f>'FIA Only'!T580+Sphere!C764</f>
        <v>0</v>
      </c>
      <c r="U764" s="19">
        <f>'FIA Only'!U580+Sphere!D764</f>
        <v>10</v>
      </c>
      <c r="V764" s="19">
        <f>'FIA Only'!V580+Sphere!E764</f>
        <v>345</v>
      </c>
      <c r="W764" s="19">
        <f>'FIA Only'!W580+Sphere!F764+'FIA on PCAS'!C764</f>
        <v>13228</v>
      </c>
      <c r="X764" s="19">
        <f>'FIA Only'!X580+Sphere!G764+'FIA on PCAS'!D764</f>
        <v>21575</v>
      </c>
      <c r="Y764" s="19">
        <v>124532</v>
      </c>
      <c r="Z764" s="19">
        <v>110672</v>
      </c>
      <c r="AA764" s="19">
        <v>167558</v>
      </c>
      <c r="AB764" s="19">
        <v>141389</v>
      </c>
      <c r="AC764" s="19">
        <v>153992</v>
      </c>
      <c r="AD764" s="19">
        <v>130705</v>
      </c>
      <c r="AE764" s="19">
        <v>115790</v>
      </c>
      <c r="AF764" s="19">
        <v>132687</v>
      </c>
      <c r="AG764" s="19">
        <v>122818</v>
      </c>
      <c r="AH764" s="19">
        <v>99484</v>
      </c>
      <c r="AI764" s="19">
        <v>116516</v>
      </c>
      <c r="AJ764" s="19">
        <v>126587</v>
      </c>
      <c r="AK764" s="19">
        <v>123370</v>
      </c>
      <c r="AL764" s="19">
        <v>140090</v>
      </c>
      <c r="AM764" s="19">
        <v>144492</v>
      </c>
      <c r="AN764" s="19">
        <v>149055</v>
      </c>
      <c r="AO764" s="19">
        <v>142283</v>
      </c>
      <c r="AP764" s="19">
        <v>144420</v>
      </c>
      <c r="AQ764" s="19">
        <v>129416</v>
      </c>
      <c r="AR764" s="19">
        <v>158256</v>
      </c>
      <c r="AS764" s="19">
        <v>122103</v>
      </c>
      <c r="AT764" s="19">
        <v>110262</v>
      </c>
      <c r="AU764" s="19">
        <v>119932</v>
      </c>
      <c r="AV764" s="19">
        <v>129404</v>
      </c>
      <c r="AW764" s="19">
        <v>138658</v>
      </c>
      <c r="AX764" s="19">
        <v>147508</v>
      </c>
      <c r="AY764" s="19">
        <v>152352</v>
      </c>
      <c r="AZ764" s="19">
        <v>174097</v>
      </c>
      <c r="BA764" s="19">
        <v>171942</v>
      </c>
      <c r="BB764" s="19">
        <v>179253</v>
      </c>
      <c r="BC764" s="19">
        <v>181793</v>
      </c>
      <c r="BD764" s="19">
        <v>201727</v>
      </c>
      <c r="BE764" s="19">
        <v>177328</v>
      </c>
      <c r="BF764" s="224">
        <v>177219</v>
      </c>
      <c r="BG764" s="224">
        <v>180045</v>
      </c>
      <c r="BH764" s="17"/>
      <c r="BI764" s="17"/>
      <c r="BJ764" s="17"/>
      <c r="BK764" s="17"/>
    </row>
    <row r="765" spans="1:63" s="91" customFormat="1" ht="11.25" hidden="1" outlineLevel="1" x14ac:dyDescent="0.2">
      <c r="A765" s="113" t="s">
        <v>786</v>
      </c>
      <c r="B765" s="90"/>
      <c r="T765" s="17">
        <f>'FIA Only'!T581+Sphere!C765</f>
        <v>0</v>
      </c>
      <c r="U765" s="17">
        <f>'FIA Only'!U581+Sphere!D765</f>
        <v>1</v>
      </c>
      <c r="V765" s="17">
        <f>'FIA Only'!V581+Sphere!E765</f>
        <v>8</v>
      </c>
      <c r="W765" s="91">
        <f>'FIA Only'!W581+Sphere!F765+'FIA on PCAS'!C765</f>
        <v>72</v>
      </c>
      <c r="X765" s="91">
        <f>'FIA Only'!X581+Sphere!G765+'FIA on PCAS'!D765</f>
        <v>164</v>
      </c>
      <c r="Y765" s="91">
        <v>706</v>
      </c>
      <c r="Z765" s="91">
        <v>737</v>
      </c>
      <c r="AA765" s="91">
        <v>1098</v>
      </c>
      <c r="AB765" s="91">
        <v>989</v>
      </c>
      <c r="AC765" s="91">
        <v>1043</v>
      </c>
      <c r="AD765" s="91">
        <v>968</v>
      </c>
      <c r="AE765" s="91">
        <v>851</v>
      </c>
      <c r="AF765" s="91">
        <v>964</v>
      </c>
      <c r="AG765" s="91">
        <v>884</v>
      </c>
      <c r="AH765" s="91">
        <v>705</v>
      </c>
      <c r="AI765" s="91">
        <v>794</v>
      </c>
      <c r="AJ765" s="91">
        <v>857</v>
      </c>
      <c r="AK765" s="91">
        <v>887</v>
      </c>
      <c r="AL765" s="91">
        <v>984</v>
      </c>
      <c r="AM765" s="91">
        <v>984</v>
      </c>
      <c r="AN765" s="91">
        <v>1102</v>
      </c>
      <c r="AO765" s="91">
        <v>1026</v>
      </c>
      <c r="AP765" s="91">
        <v>1033</v>
      </c>
      <c r="AQ765" s="91">
        <v>931</v>
      </c>
      <c r="AR765" s="91">
        <v>1040</v>
      </c>
      <c r="AS765" s="91">
        <v>909</v>
      </c>
      <c r="AT765" s="91">
        <v>776</v>
      </c>
      <c r="AU765" s="91">
        <v>825</v>
      </c>
      <c r="AV765" s="91">
        <v>885</v>
      </c>
      <c r="AW765" s="91">
        <v>976</v>
      </c>
      <c r="AX765" s="91">
        <v>1024</v>
      </c>
      <c r="AY765" s="91">
        <v>1054</v>
      </c>
      <c r="AZ765" s="91">
        <v>1188</v>
      </c>
      <c r="BA765" s="91">
        <v>1174</v>
      </c>
      <c r="BB765" s="91">
        <v>1228</v>
      </c>
      <c r="BC765" s="91">
        <v>1215</v>
      </c>
      <c r="BD765" s="91">
        <v>1350</v>
      </c>
      <c r="BE765" s="91">
        <v>1207</v>
      </c>
      <c r="BF765" s="91">
        <v>1253</v>
      </c>
      <c r="BG765" s="91">
        <v>1277</v>
      </c>
      <c r="BH765" s="17"/>
      <c r="BI765" s="17"/>
      <c r="BJ765" s="17"/>
      <c r="BK765" s="17"/>
    </row>
    <row r="766" spans="1:63" s="19" customFormat="1" ht="11.25" hidden="1" outlineLevel="1" x14ac:dyDescent="0.2">
      <c r="A766" s="28" t="s">
        <v>787</v>
      </c>
      <c r="B766" s="32"/>
      <c r="T766" s="19">
        <f>'FIA Only'!T582+Sphere!C766</f>
        <v>0</v>
      </c>
      <c r="U766" s="19">
        <f>'FIA Only'!U582+Sphere!D766</f>
        <v>0</v>
      </c>
      <c r="V766" s="19">
        <f>'FIA Only'!V582+Sphere!E766</f>
        <v>0</v>
      </c>
      <c r="W766" s="19">
        <f>'FIA Only'!W582+Sphere!F766+'FIA on PCAS'!C766</f>
        <v>0</v>
      </c>
      <c r="X766" s="19">
        <f>'FIA Only'!X582+Sphere!G766+'FIA on PCAS'!D766</f>
        <v>0</v>
      </c>
      <c r="Y766" s="19">
        <v>1857</v>
      </c>
      <c r="Z766" s="19">
        <v>4816</v>
      </c>
      <c r="AA766" s="19">
        <v>2786</v>
      </c>
      <c r="AB766" s="19">
        <v>2942</v>
      </c>
      <c r="AC766" s="19">
        <v>3813</v>
      </c>
      <c r="AD766" s="19">
        <v>2952</v>
      </c>
      <c r="AE766" s="19">
        <v>1217</v>
      </c>
      <c r="AF766" s="19">
        <v>3082</v>
      </c>
      <c r="AG766" s="19">
        <v>4013</v>
      </c>
      <c r="AH766" s="19">
        <v>2398</v>
      </c>
      <c r="AI766" s="19">
        <v>3727</v>
      </c>
      <c r="AJ766" s="19">
        <v>2452</v>
      </c>
      <c r="AK766" s="19">
        <v>2663</v>
      </c>
      <c r="AL766" s="19">
        <v>3821</v>
      </c>
      <c r="AM766" s="19">
        <v>4158</v>
      </c>
      <c r="AN766" s="19">
        <v>6078</v>
      </c>
      <c r="AO766" s="19">
        <v>4122</v>
      </c>
      <c r="AP766" s="19">
        <v>4630</v>
      </c>
      <c r="AQ766" s="19">
        <v>5205</v>
      </c>
      <c r="AR766" s="19">
        <v>6766</v>
      </c>
      <c r="AS766" s="19">
        <v>5220</v>
      </c>
      <c r="AT766" s="19">
        <v>5849</v>
      </c>
      <c r="AU766" s="19">
        <v>7552</v>
      </c>
      <c r="AV766" s="19">
        <v>5244</v>
      </c>
      <c r="AW766" s="19">
        <v>4209</v>
      </c>
      <c r="AX766" s="19">
        <v>6975</v>
      </c>
      <c r="AY766" s="19">
        <v>8757</v>
      </c>
      <c r="AZ766" s="19">
        <v>8189</v>
      </c>
      <c r="BA766" s="19">
        <v>8776</v>
      </c>
      <c r="BB766" s="19">
        <v>6616</v>
      </c>
      <c r="BC766" s="19">
        <v>9855</v>
      </c>
      <c r="BD766" s="19">
        <v>3647</v>
      </c>
      <c r="BE766" s="19">
        <v>4429</v>
      </c>
      <c r="BF766" s="224">
        <v>5837</v>
      </c>
      <c r="BG766" s="224">
        <v>3933</v>
      </c>
      <c r="BH766" s="17"/>
      <c r="BI766" s="17"/>
      <c r="BJ766" s="17"/>
      <c r="BK766" s="17"/>
    </row>
    <row r="767" spans="1:63" s="91" customFormat="1" ht="11.25" hidden="1" outlineLevel="1" x14ac:dyDescent="0.2">
      <c r="A767" s="113" t="s">
        <v>788</v>
      </c>
      <c r="B767" s="90"/>
      <c r="T767" s="17">
        <f>'FIA Only'!T583+Sphere!C767</f>
        <v>0</v>
      </c>
      <c r="U767" s="17">
        <f>'FIA Only'!U583+Sphere!D767</f>
        <v>0</v>
      </c>
      <c r="V767" s="17">
        <f>'FIA Only'!V583+Sphere!E767</f>
        <v>0</v>
      </c>
      <c r="W767" s="91">
        <f>'FIA Only'!W583+Sphere!F767+'FIA on PCAS'!C767</f>
        <v>0</v>
      </c>
      <c r="X767" s="91">
        <f>'FIA Only'!X583+Sphere!G767+'FIA on PCAS'!D767</f>
        <v>0</v>
      </c>
      <c r="Y767" s="91">
        <v>12</v>
      </c>
      <c r="Z767" s="91">
        <v>26</v>
      </c>
      <c r="AA767" s="91">
        <v>14</v>
      </c>
      <c r="AB767" s="91">
        <v>15</v>
      </c>
      <c r="AC767" s="91">
        <v>17</v>
      </c>
      <c r="AD767" s="91">
        <v>18</v>
      </c>
      <c r="AE767" s="91">
        <v>9</v>
      </c>
      <c r="AF767" s="91">
        <v>13</v>
      </c>
      <c r="AG767" s="91">
        <v>26</v>
      </c>
      <c r="AH767" s="91">
        <v>21</v>
      </c>
      <c r="AI767" s="91">
        <v>20</v>
      </c>
      <c r="AJ767" s="91">
        <v>13</v>
      </c>
      <c r="AK767" s="91">
        <v>14</v>
      </c>
      <c r="AL767" s="91">
        <v>22</v>
      </c>
      <c r="AM767" s="91">
        <v>28</v>
      </c>
      <c r="AN767" s="91">
        <v>31</v>
      </c>
      <c r="AO767" s="91">
        <v>20</v>
      </c>
      <c r="AP767" s="91">
        <v>29</v>
      </c>
      <c r="AQ767" s="91">
        <v>38</v>
      </c>
      <c r="AR767" s="91">
        <v>38</v>
      </c>
      <c r="AS767" s="91">
        <v>34</v>
      </c>
      <c r="AT767" s="91">
        <v>36</v>
      </c>
      <c r="AU767" s="91">
        <v>52</v>
      </c>
      <c r="AV767" s="91">
        <v>30</v>
      </c>
      <c r="AW767" s="91">
        <v>29</v>
      </c>
      <c r="AX767" s="91">
        <v>41</v>
      </c>
      <c r="AY767" s="91">
        <v>47</v>
      </c>
      <c r="AZ767" s="91">
        <v>44</v>
      </c>
      <c r="BA767" s="91">
        <v>49</v>
      </c>
      <c r="BB767" s="91">
        <v>36</v>
      </c>
      <c r="BC767" s="91">
        <v>66</v>
      </c>
      <c r="BD767" s="91">
        <v>26</v>
      </c>
      <c r="BE767" s="91">
        <v>36</v>
      </c>
      <c r="BF767" s="91">
        <v>48</v>
      </c>
      <c r="BG767" s="91">
        <v>33</v>
      </c>
      <c r="BH767" s="17"/>
      <c r="BI767" s="17"/>
      <c r="BJ767" s="17"/>
      <c r="BK767" s="17"/>
    </row>
    <row r="768" spans="1:63" s="19" customFormat="1" ht="11.25" hidden="1" outlineLevel="1" x14ac:dyDescent="0.2">
      <c r="A768" s="28" t="s">
        <v>789</v>
      </c>
      <c r="B768" s="32"/>
      <c r="T768" s="19">
        <f>'FIA Only'!T584+Sphere!C768</f>
        <v>0</v>
      </c>
      <c r="U768" s="19">
        <f>'FIA Only'!U584+Sphere!D768</f>
        <v>0</v>
      </c>
      <c r="V768" s="19">
        <f>'FIA Only'!V584+Sphere!E768</f>
        <v>2612</v>
      </c>
      <c r="W768" s="19">
        <f>'FIA Only'!W584+Sphere!F768+'FIA on PCAS'!C768</f>
        <v>8665</v>
      </c>
      <c r="X768" s="19">
        <f>'FIA Only'!X584+Sphere!G768+'FIA on PCAS'!D768</f>
        <v>22575</v>
      </c>
      <c r="Y768" s="19">
        <v>128949</v>
      </c>
      <c r="Z768" s="19">
        <v>143927</v>
      </c>
      <c r="AA768" s="19">
        <v>186090</v>
      </c>
      <c r="AB768" s="19">
        <v>174099</v>
      </c>
      <c r="AC768" s="19">
        <v>222217</v>
      </c>
      <c r="AD768" s="19">
        <v>163823</v>
      </c>
      <c r="AE768" s="19">
        <v>185154</v>
      </c>
      <c r="AF768" s="19">
        <v>243667</v>
      </c>
      <c r="AG768" s="19">
        <v>216239</v>
      </c>
      <c r="AH768" s="19">
        <v>199465</v>
      </c>
      <c r="AI768" s="19">
        <v>190422</v>
      </c>
      <c r="AJ768" s="19">
        <v>211559</v>
      </c>
      <c r="AK768" s="19">
        <v>242533</v>
      </c>
      <c r="AL768" s="19">
        <v>198646</v>
      </c>
      <c r="AM768" s="19">
        <v>237514</v>
      </c>
      <c r="AN768" s="19">
        <v>199032</v>
      </c>
      <c r="AO768" s="19">
        <v>267798</v>
      </c>
      <c r="AP768" s="19">
        <v>312416</v>
      </c>
      <c r="AQ768" s="19">
        <v>214398</v>
      </c>
      <c r="AR768" s="19">
        <v>270250</v>
      </c>
      <c r="AS768" s="19">
        <v>222598</v>
      </c>
      <c r="AT768" s="19">
        <v>192137</v>
      </c>
      <c r="AU768" s="19">
        <v>334535</v>
      </c>
      <c r="AV768" s="19">
        <v>256463</v>
      </c>
      <c r="AW768" s="19">
        <v>226930</v>
      </c>
      <c r="AX768" s="19">
        <v>245629</v>
      </c>
      <c r="AY768" s="19">
        <v>231574</v>
      </c>
      <c r="AZ768" s="19">
        <v>267545</v>
      </c>
      <c r="BA768" s="19">
        <v>234194</v>
      </c>
      <c r="BB768" s="19">
        <v>188320</v>
      </c>
      <c r="BC768" s="19">
        <v>239821</v>
      </c>
      <c r="BD768" s="19">
        <v>197308</v>
      </c>
      <c r="BE768" s="19">
        <v>190225</v>
      </c>
      <c r="BF768" s="224">
        <v>224053</v>
      </c>
      <c r="BG768" s="224">
        <v>262658</v>
      </c>
      <c r="BH768" s="17"/>
      <c r="BI768" s="17"/>
      <c r="BJ768" s="17"/>
      <c r="BK768" s="17"/>
    </row>
    <row r="769" spans="1:63" s="91" customFormat="1" ht="11.25" hidden="1" outlineLevel="1" x14ac:dyDescent="0.2">
      <c r="A769" s="113" t="s">
        <v>790</v>
      </c>
      <c r="B769" s="90"/>
      <c r="T769" s="17">
        <f>'FIA Only'!T585+Sphere!C769</f>
        <v>0</v>
      </c>
      <c r="U769" s="17">
        <f>'FIA Only'!U585+Sphere!D769</f>
        <v>0</v>
      </c>
      <c r="V769" s="17">
        <f>'FIA Only'!V585+Sphere!E769</f>
        <v>3</v>
      </c>
      <c r="W769" s="91">
        <f>'FIA Only'!W585+Sphere!F769+'FIA on PCAS'!C769</f>
        <v>12</v>
      </c>
      <c r="X769" s="91">
        <f>'FIA Only'!X585+Sphere!G769+'FIA on PCAS'!D769</f>
        <v>43</v>
      </c>
      <c r="Y769" s="91">
        <v>247</v>
      </c>
      <c r="Z769" s="91">
        <v>304</v>
      </c>
      <c r="AA769" s="91">
        <v>333</v>
      </c>
      <c r="AB769" s="91">
        <v>346</v>
      </c>
      <c r="AC769" s="91">
        <v>397</v>
      </c>
      <c r="AD769" s="91">
        <v>329</v>
      </c>
      <c r="AE769" s="91">
        <v>344</v>
      </c>
      <c r="AF769" s="91">
        <v>410</v>
      </c>
      <c r="AG769" s="91">
        <v>400</v>
      </c>
      <c r="AH769" s="91">
        <v>350</v>
      </c>
      <c r="AI769" s="91">
        <v>385</v>
      </c>
      <c r="AJ769" s="91">
        <v>382</v>
      </c>
      <c r="AK769" s="91">
        <v>469</v>
      </c>
      <c r="AL769" s="91">
        <v>400</v>
      </c>
      <c r="AM769" s="91">
        <v>438</v>
      </c>
      <c r="AN769" s="91">
        <v>386</v>
      </c>
      <c r="AO769" s="91">
        <v>468</v>
      </c>
      <c r="AP769" s="91">
        <v>513</v>
      </c>
      <c r="AQ769" s="91">
        <v>398</v>
      </c>
      <c r="AR769" s="91">
        <v>492</v>
      </c>
      <c r="AS769" s="91">
        <v>434</v>
      </c>
      <c r="AT769" s="91">
        <v>379</v>
      </c>
      <c r="AU769" s="91">
        <v>570</v>
      </c>
      <c r="AV769" s="91">
        <v>472</v>
      </c>
      <c r="AW769" s="91">
        <v>395</v>
      </c>
      <c r="AX769" s="91">
        <v>521</v>
      </c>
      <c r="AY769" s="91">
        <v>464</v>
      </c>
      <c r="AZ769" s="91">
        <v>494</v>
      </c>
      <c r="BA769" s="91">
        <v>452</v>
      </c>
      <c r="BB769" s="91">
        <v>429</v>
      </c>
      <c r="BC769" s="91">
        <v>518</v>
      </c>
      <c r="BD769" s="91">
        <v>498</v>
      </c>
      <c r="BE769" s="91">
        <v>473</v>
      </c>
      <c r="BF769" s="91">
        <v>469</v>
      </c>
      <c r="BG769" s="91">
        <v>473</v>
      </c>
      <c r="BH769" s="17"/>
      <c r="BI769" s="17"/>
      <c r="BJ769" s="17"/>
      <c r="BK769" s="17"/>
    </row>
    <row r="770" spans="1:63" s="19" customFormat="1" ht="11.25" hidden="1" outlineLevel="1" x14ac:dyDescent="0.2">
      <c r="A770" s="28" t="s">
        <v>791</v>
      </c>
      <c r="B770" s="32"/>
      <c r="T770" s="19">
        <f>'FIA Only'!T586+Sphere!C770</f>
        <v>0</v>
      </c>
      <c r="U770" s="19">
        <f>'FIA Only'!U586+Sphere!D770</f>
        <v>0</v>
      </c>
      <c r="V770" s="19">
        <f>'FIA Only'!V586+Sphere!E770</f>
        <v>2612</v>
      </c>
      <c r="W770" s="19">
        <f>'FIA Only'!W586+Sphere!F770+'FIA on PCAS'!C770</f>
        <v>8665</v>
      </c>
      <c r="X770" s="19">
        <f>'FIA Only'!X586+Sphere!G770+'FIA on PCAS'!D770</f>
        <v>22575</v>
      </c>
      <c r="Y770" s="19">
        <v>122926</v>
      </c>
      <c r="Z770" s="19">
        <v>143320</v>
      </c>
      <c r="AA770" s="19">
        <v>185970</v>
      </c>
      <c r="AB770" s="19">
        <v>173855</v>
      </c>
      <c r="AC770" s="19">
        <v>222101</v>
      </c>
      <c r="AD770" s="19">
        <v>163823</v>
      </c>
      <c r="AE770" s="19">
        <v>181567</v>
      </c>
      <c r="AF770" s="19">
        <v>237498</v>
      </c>
      <c r="AG770" s="19">
        <v>214966</v>
      </c>
      <c r="AH770" s="19">
        <v>192224</v>
      </c>
      <c r="AI770" s="19">
        <v>184529</v>
      </c>
      <c r="AJ770" s="19">
        <v>211099</v>
      </c>
      <c r="AK770" s="19">
        <v>240392</v>
      </c>
      <c r="AL770" s="19">
        <v>198646</v>
      </c>
      <c r="AM770" s="19">
        <v>236479</v>
      </c>
      <c r="AN770" s="19">
        <v>198889</v>
      </c>
      <c r="AO770" s="19">
        <v>265746</v>
      </c>
      <c r="AP770" s="19">
        <v>312297</v>
      </c>
      <c r="AQ770" s="19">
        <v>213358</v>
      </c>
      <c r="AR770" s="19">
        <v>269521</v>
      </c>
      <c r="AS770" s="19">
        <v>222598</v>
      </c>
      <c r="AT770" s="19">
        <v>192137</v>
      </c>
      <c r="AU770" s="19">
        <v>334201</v>
      </c>
      <c r="AV770" s="19">
        <v>254915</v>
      </c>
      <c r="AW770" s="19">
        <v>226756</v>
      </c>
      <c r="AX770" s="19">
        <v>244894</v>
      </c>
      <c r="AY770" s="19">
        <v>230949</v>
      </c>
      <c r="AZ770" s="19">
        <v>262800</v>
      </c>
      <c r="BA770" s="19">
        <v>234495</v>
      </c>
      <c r="BB770" s="19">
        <v>187785</v>
      </c>
      <c r="BC770" s="19">
        <v>239107</v>
      </c>
      <c r="BD770" s="19">
        <v>196523</v>
      </c>
      <c r="BE770" s="19">
        <v>189315</v>
      </c>
      <c r="BF770" s="224">
        <v>221311</v>
      </c>
      <c r="BG770" s="224">
        <v>262060</v>
      </c>
      <c r="BH770" s="17"/>
      <c r="BI770" s="17"/>
      <c r="BJ770" s="17"/>
      <c r="BK770" s="17"/>
    </row>
    <row r="771" spans="1:63" s="91" customFormat="1" ht="11.25" hidden="1" outlineLevel="1" x14ac:dyDescent="0.2">
      <c r="A771" s="113" t="s">
        <v>792</v>
      </c>
      <c r="B771" s="90"/>
      <c r="T771" s="17">
        <f>'FIA Only'!T587+Sphere!C771</f>
        <v>0</v>
      </c>
      <c r="U771" s="17">
        <f>'FIA Only'!U587+Sphere!D771</f>
        <v>0</v>
      </c>
      <c r="V771" s="17">
        <f>'FIA Only'!V587+Sphere!E771</f>
        <v>3</v>
      </c>
      <c r="W771" s="91">
        <f>'FIA Only'!W587+Sphere!F771+'FIA on PCAS'!C771</f>
        <v>12</v>
      </c>
      <c r="X771" s="91">
        <f>'FIA Only'!X587+Sphere!G771+'FIA on PCAS'!D771</f>
        <v>43</v>
      </c>
      <c r="Y771" s="91">
        <v>245</v>
      </c>
      <c r="Z771" s="91">
        <v>302</v>
      </c>
      <c r="AA771" s="91">
        <v>332</v>
      </c>
      <c r="AB771" s="91">
        <v>345</v>
      </c>
      <c r="AC771" s="91">
        <v>395</v>
      </c>
      <c r="AD771" s="91">
        <v>329</v>
      </c>
      <c r="AE771" s="91">
        <v>336</v>
      </c>
      <c r="AF771" s="91">
        <v>405</v>
      </c>
      <c r="AG771" s="91">
        <v>397</v>
      </c>
      <c r="AH771" s="91">
        <v>346</v>
      </c>
      <c r="AI771" s="91">
        <v>383</v>
      </c>
      <c r="AJ771" s="91">
        <v>379</v>
      </c>
      <c r="AK771" s="91">
        <v>467</v>
      </c>
      <c r="AL771" s="91">
        <v>400</v>
      </c>
      <c r="AM771" s="91">
        <v>436</v>
      </c>
      <c r="AN771" s="91">
        <v>385</v>
      </c>
      <c r="AO771" s="91">
        <v>465</v>
      </c>
      <c r="AP771" s="91">
        <v>512</v>
      </c>
      <c r="AQ771" s="91">
        <v>396</v>
      </c>
      <c r="AR771" s="91">
        <v>487</v>
      </c>
      <c r="AS771" s="91">
        <v>434</v>
      </c>
      <c r="AT771" s="91">
        <v>379</v>
      </c>
      <c r="AU771" s="91">
        <v>566</v>
      </c>
      <c r="AV771" s="91">
        <v>463</v>
      </c>
      <c r="AW771" s="91">
        <v>392</v>
      </c>
      <c r="AX771" s="91">
        <v>517</v>
      </c>
      <c r="AY771" s="91">
        <v>462</v>
      </c>
      <c r="AZ771" s="91">
        <v>482</v>
      </c>
      <c r="BA771" s="91">
        <v>451</v>
      </c>
      <c r="BB771" s="91">
        <v>428</v>
      </c>
      <c r="BC771" s="91">
        <v>515</v>
      </c>
      <c r="BD771" s="91">
        <v>495</v>
      </c>
      <c r="BE771" s="91">
        <v>471</v>
      </c>
      <c r="BF771" s="91">
        <v>460</v>
      </c>
      <c r="BG771" s="91">
        <v>471</v>
      </c>
      <c r="BH771" s="17"/>
      <c r="BI771" s="17"/>
      <c r="BJ771" s="17"/>
      <c r="BK771" s="17"/>
    </row>
    <row r="772" spans="1:63" s="19" customFormat="1" ht="11.25" hidden="1" outlineLevel="1" x14ac:dyDescent="0.2">
      <c r="A772" s="28" t="s">
        <v>793</v>
      </c>
      <c r="B772" s="32"/>
      <c r="T772" s="19">
        <f>'FIA Only'!T588+Sphere!C772</f>
        <v>0</v>
      </c>
      <c r="U772" s="19">
        <f>'FIA Only'!U588+Sphere!D772</f>
        <v>0</v>
      </c>
      <c r="V772" s="19">
        <f>'FIA Only'!V588+Sphere!E772</f>
        <v>0</v>
      </c>
      <c r="W772" s="19">
        <f>'FIA Only'!W588+Sphere!F772+'FIA on PCAS'!C772</f>
        <v>0</v>
      </c>
      <c r="X772" s="19">
        <f>'FIA Only'!X588+Sphere!G772+'FIA on PCAS'!D772</f>
        <v>0</v>
      </c>
      <c r="Y772" s="19">
        <v>6023</v>
      </c>
      <c r="Z772" s="19">
        <v>607</v>
      </c>
      <c r="AA772" s="19">
        <v>120</v>
      </c>
      <c r="AB772" s="19">
        <v>244</v>
      </c>
      <c r="AC772" s="19">
        <v>115</v>
      </c>
      <c r="AD772" s="19">
        <v>0</v>
      </c>
      <c r="AE772" s="19">
        <v>3587</v>
      </c>
      <c r="AF772" s="19">
        <v>6169</v>
      </c>
      <c r="AG772" s="19">
        <v>1274</v>
      </c>
      <c r="AH772" s="19">
        <v>7242</v>
      </c>
      <c r="AI772" s="19">
        <v>5893</v>
      </c>
      <c r="AJ772" s="19">
        <v>460</v>
      </c>
      <c r="AK772" s="19">
        <v>2141</v>
      </c>
      <c r="AL772" s="19">
        <v>0</v>
      </c>
      <c r="AM772" s="19">
        <v>1035</v>
      </c>
      <c r="AN772" s="19">
        <v>143</v>
      </c>
      <c r="AO772" s="19">
        <v>2052</v>
      </c>
      <c r="AP772" s="19">
        <v>119</v>
      </c>
      <c r="AQ772" s="19">
        <v>1040</v>
      </c>
      <c r="AR772" s="19">
        <v>729</v>
      </c>
      <c r="AS772" s="19">
        <v>0</v>
      </c>
      <c r="AT772" s="19">
        <v>0</v>
      </c>
      <c r="AU772" s="19">
        <v>333</v>
      </c>
      <c r="AV772" s="19">
        <v>1548</v>
      </c>
      <c r="AW772" s="19">
        <v>174</v>
      </c>
      <c r="AX772" s="19">
        <v>735</v>
      </c>
      <c r="AY772" s="19">
        <v>625</v>
      </c>
      <c r="AZ772" s="19">
        <v>4745</v>
      </c>
      <c r="BA772" s="19">
        <v>-301</v>
      </c>
      <c r="BB772" s="19">
        <v>535</v>
      </c>
      <c r="BC772" s="19">
        <v>714</v>
      </c>
      <c r="BD772" s="19">
        <v>785</v>
      </c>
      <c r="BE772" s="19">
        <v>910</v>
      </c>
      <c r="BF772" s="224">
        <v>2742</v>
      </c>
      <c r="BG772" s="224">
        <v>598</v>
      </c>
      <c r="BH772" s="17"/>
      <c r="BI772" s="17"/>
      <c r="BJ772" s="17"/>
      <c r="BK772" s="17"/>
    </row>
    <row r="773" spans="1:63" s="91" customFormat="1" ht="11.25" hidden="1" outlineLevel="1" x14ac:dyDescent="0.2">
      <c r="A773" s="113" t="s">
        <v>794</v>
      </c>
      <c r="B773" s="90"/>
      <c r="T773" s="17">
        <f>'FIA Only'!T589+Sphere!C773</f>
        <v>0</v>
      </c>
      <c r="U773" s="17">
        <f>'FIA Only'!U589+Sphere!D773</f>
        <v>0</v>
      </c>
      <c r="V773" s="17">
        <f>'FIA Only'!V589+Sphere!E773</f>
        <v>0</v>
      </c>
      <c r="W773" s="91">
        <f>'FIA Only'!W589+Sphere!F773+'FIA on PCAS'!C773</f>
        <v>0</v>
      </c>
      <c r="X773" s="91">
        <f>'FIA Only'!X589+Sphere!G773+'FIA on PCAS'!D773</f>
        <v>0</v>
      </c>
      <c r="Y773" s="91">
        <v>2</v>
      </c>
      <c r="Z773" s="91">
        <v>2</v>
      </c>
      <c r="AA773" s="91">
        <v>1</v>
      </c>
      <c r="AB773" s="91">
        <v>1</v>
      </c>
      <c r="AC773" s="91">
        <v>2</v>
      </c>
      <c r="AD773" s="91">
        <v>0</v>
      </c>
      <c r="AE773" s="91">
        <v>8</v>
      </c>
      <c r="AF773" s="91">
        <v>5</v>
      </c>
      <c r="AG773" s="91">
        <v>3</v>
      </c>
      <c r="AH773" s="91">
        <v>4</v>
      </c>
      <c r="AI773" s="91">
        <v>2</v>
      </c>
      <c r="AJ773" s="91">
        <v>3</v>
      </c>
      <c r="AK773" s="91">
        <v>2</v>
      </c>
      <c r="AL773" s="91">
        <v>0</v>
      </c>
      <c r="AM773" s="91">
        <v>2</v>
      </c>
      <c r="AN773" s="91">
        <v>1</v>
      </c>
      <c r="AO773" s="91">
        <v>3</v>
      </c>
      <c r="AP773" s="91">
        <v>1</v>
      </c>
      <c r="AQ773" s="91">
        <v>2</v>
      </c>
      <c r="AR773" s="91">
        <v>5</v>
      </c>
      <c r="AS773" s="91">
        <v>0</v>
      </c>
      <c r="AT773" s="91">
        <v>0</v>
      </c>
      <c r="AU773" s="91">
        <v>4</v>
      </c>
      <c r="AV773" s="91">
        <v>9</v>
      </c>
      <c r="AW773" s="91">
        <v>3</v>
      </c>
      <c r="AX773" s="91">
        <v>4</v>
      </c>
      <c r="AY773" s="91">
        <v>2</v>
      </c>
      <c r="AZ773" s="91">
        <v>12</v>
      </c>
      <c r="BA773" s="91">
        <v>1</v>
      </c>
      <c r="BB773" s="91">
        <v>1</v>
      </c>
      <c r="BC773" s="91">
        <v>3</v>
      </c>
      <c r="BD773" s="91">
        <v>3</v>
      </c>
      <c r="BE773" s="91">
        <v>2</v>
      </c>
      <c r="BF773" s="91">
        <v>9</v>
      </c>
      <c r="BG773" s="91">
        <v>2</v>
      </c>
      <c r="BH773" s="17"/>
      <c r="BI773" s="17"/>
      <c r="BJ773" s="17"/>
      <c r="BK773" s="17"/>
    </row>
    <row r="774" spans="1:63" hidden="1" outlineLevel="1" x14ac:dyDescent="0.25">
      <c r="AA774" s="56"/>
      <c r="AB774" s="56"/>
      <c r="BH774" s="17"/>
      <c r="BI774" s="17"/>
      <c r="BJ774" s="17"/>
      <c r="BK774" s="17"/>
    </row>
    <row r="775" spans="1:63" ht="18" collapsed="1" x14ac:dyDescent="0.25">
      <c r="A775" s="97" t="s">
        <v>289</v>
      </c>
      <c r="B775" s="51"/>
      <c r="AA775" s="56"/>
      <c r="AB775" s="56"/>
      <c r="BH775" s="17"/>
      <c r="BI775" s="17"/>
      <c r="BJ775" s="17"/>
      <c r="BK775" s="17"/>
    </row>
    <row r="776" spans="1:63" hidden="1" outlineLevel="1" x14ac:dyDescent="0.25">
      <c r="A776" s="16" t="s">
        <v>290</v>
      </c>
      <c r="AA776" s="56"/>
      <c r="AB776" s="56"/>
      <c r="BH776" s="17"/>
      <c r="BI776" s="17"/>
      <c r="BJ776" s="17"/>
      <c r="BK776" s="17"/>
    </row>
    <row r="777" spans="1:63" s="17" customFormat="1" ht="11.25" hidden="1" outlineLevel="1" x14ac:dyDescent="0.2">
      <c r="A777" s="36" t="s">
        <v>291</v>
      </c>
      <c r="B777" s="37"/>
      <c r="C777" s="17">
        <v>102669</v>
      </c>
      <c r="D777" s="17">
        <v>104638</v>
      </c>
      <c r="E777" s="17">
        <v>102488</v>
      </c>
      <c r="F777" s="17">
        <v>102723</v>
      </c>
      <c r="G777" s="17">
        <v>103949</v>
      </c>
      <c r="H777" s="17">
        <v>105184</v>
      </c>
      <c r="I777" s="17">
        <v>107313</v>
      </c>
      <c r="J777" s="17">
        <v>108557</v>
      </c>
      <c r="K777" s="17">
        <v>111447</v>
      </c>
      <c r="L777" s="17">
        <v>114289</v>
      </c>
      <c r="M777" s="17">
        <v>117966</v>
      </c>
      <c r="N777" s="17">
        <v>121046</v>
      </c>
      <c r="O777" s="17">
        <v>121223</v>
      </c>
      <c r="P777" s="17">
        <v>123789</v>
      </c>
      <c r="Q777" s="17">
        <v>126703</v>
      </c>
      <c r="R777" s="17">
        <v>132687</v>
      </c>
      <c r="S777" s="17">
        <v>138097</v>
      </c>
      <c r="T777" s="17">
        <f>'FIA Only'!T593+Sphere!C777</f>
        <v>140661</v>
      </c>
      <c r="U777" s="17">
        <f>'FIA Only'!U593+Sphere!D777</f>
        <v>142490</v>
      </c>
      <c r="V777" s="17">
        <f>'FIA Only'!V593+Sphere!E777</f>
        <v>142429</v>
      </c>
      <c r="W777" s="17">
        <f>'FIA Only'!W593+Sphere!F777+'FIA on PCAS'!C777</f>
        <v>149682</v>
      </c>
      <c r="X777" s="17">
        <f>'FIA Only'!X593+Sphere!G777+'FIA on PCAS'!D777</f>
        <v>152102</v>
      </c>
      <c r="Y777" s="17">
        <v>169670</v>
      </c>
      <c r="Z777" s="17">
        <v>174131</v>
      </c>
      <c r="AA777" s="17">
        <v>179376</v>
      </c>
      <c r="AB777" s="17">
        <v>183044</v>
      </c>
      <c r="AC777" s="17">
        <v>185534</v>
      </c>
      <c r="AD777" s="17">
        <v>189342</v>
      </c>
      <c r="AE777" s="17">
        <v>192530</v>
      </c>
      <c r="AF777" s="17">
        <v>194916</v>
      </c>
      <c r="AG777" s="17">
        <v>197756</v>
      </c>
      <c r="AH777" s="17">
        <v>201781</v>
      </c>
      <c r="AI777" s="17">
        <v>207435</v>
      </c>
      <c r="AJ777" s="17">
        <v>211803</v>
      </c>
      <c r="AK777" s="17">
        <v>214852</v>
      </c>
      <c r="AL777" s="17">
        <v>217466</v>
      </c>
      <c r="AM777" s="17">
        <v>220984</v>
      </c>
      <c r="AN777" s="17">
        <v>184965</v>
      </c>
      <c r="AO777" s="17">
        <v>188079</v>
      </c>
      <c r="AP777" s="17">
        <v>191910</v>
      </c>
      <c r="AQ777" s="17">
        <v>193952</v>
      </c>
      <c r="AR777" s="17">
        <v>196942</v>
      </c>
      <c r="AS777" s="17">
        <v>198995</v>
      </c>
      <c r="AT777" s="17">
        <v>200484</v>
      </c>
      <c r="AU777" s="17">
        <v>204372</v>
      </c>
      <c r="AV777" s="17">
        <v>206852</v>
      </c>
      <c r="AW777" s="17">
        <v>209555</v>
      </c>
      <c r="AX777" s="17">
        <v>183316</v>
      </c>
      <c r="AY777" s="17">
        <v>185796</v>
      </c>
      <c r="AZ777" s="17">
        <v>188393</v>
      </c>
      <c r="BA777" s="17">
        <v>185657</v>
      </c>
      <c r="BB777" s="17">
        <v>189602</v>
      </c>
      <c r="BC777" s="17">
        <v>192224</v>
      </c>
      <c r="BD777" s="17">
        <v>194752</v>
      </c>
      <c r="BE777" s="17">
        <v>197370</v>
      </c>
      <c r="BF777" s="218">
        <v>193106</v>
      </c>
      <c r="BG777" s="218">
        <v>197052</v>
      </c>
    </row>
    <row r="778" spans="1:63" s="17" customFormat="1" ht="11.25" hidden="1" outlineLevel="1" x14ac:dyDescent="0.2">
      <c r="A778" s="36" t="s">
        <v>292</v>
      </c>
      <c r="B778" s="37"/>
      <c r="C778" s="17">
        <v>1804</v>
      </c>
      <c r="D778" s="17">
        <v>1722</v>
      </c>
      <c r="E778" s="17">
        <v>1702</v>
      </c>
      <c r="F778" s="17">
        <v>1667</v>
      </c>
      <c r="G778" s="17">
        <v>1700</v>
      </c>
      <c r="H778" s="17">
        <v>1697</v>
      </c>
      <c r="I778" s="17">
        <v>1499</v>
      </c>
      <c r="J778" s="17">
        <v>1658</v>
      </c>
      <c r="K778" s="17">
        <v>1368</v>
      </c>
      <c r="L778" s="17">
        <v>1685</v>
      </c>
      <c r="M778" s="17">
        <v>1681</v>
      </c>
      <c r="N778" s="17">
        <v>1704</v>
      </c>
      <c r="O778" s="17">
        <v>1795</v>
      </c>
      <c r="P778" s="17">
        <v>1709</v>
      </c>
      <c r="Q778" s="17">
        <v>1990</v>
      </c>
      <c r="R778" s="17">
        <v>1890</v>
      </c>
      <c r="S778" s="17">
        <v>1416</v>
      </c>
      <c r="T778" s="17">
        <f>'FIA Only'!T594+Sphere!C778</f>
        <v>2278</v>
      </c>
      <c r="U778" s="17">
        <f>'FIA Only'!U594+Sphere!D778</f>
        <v>2016</v>
      </c>
      <c r="V778" s="17">
        <f>'FIA Only'!V594+Sphere!E778</f>
        <v>2299</v>
      </c>
      <c r="W778" s="17">
        <f>'FIA Only'!W594+Sphere!F778+'FIA on PCAS'!C778</f>
        <v>1872</v>
      </c>
      <c r="X778" s="17">
        <f>'FIA Only'!X594+Sphere!G778+'FIA on PCAS'!D778</f>
        <v>2512</v>
      </c>
      <c r="Y778" s="17">
        <v>3291</v>
      </c>
      <c r="Z778" s="17">
        <v>3862</v>
      </c>
      <c r="AA778" s="17">
        <v>3018</v>
      </c>
      <c r="AB778" s="17">
        <v>2711</v>
      </c>
      <c r="AC778" s="17">
        <v>2961</v>
      </c>
      <c r="AD778" s="17">
        <v>2784</v>
      </c>
      <c r="AE778" s="17">
        <v>3008</v>
      </c>
      <c r="AF778" s="17">
        <v>2979</v>
      </c>
      <c r="AG778" s="17">
        <v>2222</v>
      </c>
      <c r="AH778" s="17">
        <v>2618</v>
      </c>
      <c r="AI778" s="17">
        <v>1920</v>
      </c>
      <c r="AJ778" s="17">
        <v>2049</v>
      </c>
      <c r="AK778" s="17">
        <v>2338</v>
      </c>
      <c r="AL778" s="17">
        <v>2448</v>
      </c>
      <c r="AM778" s="17">
        <v>1906</v>
      </c>
      <c r="AN778" s="17">
        <v>2355</v>
      </c>
      <c r="AO778" s="17">
        <v>2088</v>
      </c>
      <c r="AP778" s="17">
        <v>1804</v>
      </c>
      <c r="AQ778" s="17">
        <v>2619</v>
      </c>
      <c r="AR778" s="17">
        <v>1882</v>
      </c>
      <c r="AS778" s="17">
        <v>1999</v>
      </c>
      <c r="AT778" s="17">
        <v>2459</v>
      </c>
      <c r="AU778" s="17">
        <v>1558</v>
      </c>
      <c r="AV778" s="17">
        <v>1956</v>
      </c>
      <c r="AW778" s="17">
        <v>2338</v>
      </c>
      <c r="AX778" s="17">
        <v>1964</v>
      </c>
      <c r="AY778" s="17">
        <v>1856</v>
      </c>
      <c r="AZ778" s="17">
        <v>2047</v>
      </c>
      <c r="BA778" s="17">
        <v>2025</v>
      </c>
      <c r="BB778" s="17">
        <v>2024</v>
      </c>
      <c r="BC778" s="17">
        <v>2219</v>
      </c>
      <c r="BD778" s="17">
        <v>2256</v>
      </c>
      <c r="BE778" s="17">
        <v>2432</v>
      </c>
      <c r="BF778" s="218">
        <v>2443</v>
      </c>
      <c r="BG778" s="218">
        <v>1839</v>
      </c>
    </row>
    <row r="779" spans="1:63" s="17" customFormat="1" ht="11.25" hidden="1" outlineLevel="1" x14ac:dyDescent="0.2">
      <c r="A779" s="36" t="s">
        <v>293</v>
      </c>
      <c r="B779" s="37"/>
      <c r="C779" s="17">
        <v>532</v>
      </c>
      <c r="D779" s="17">
        <v>519</v>
      </c>
      <c r="E779" s="17">
        <v>534</v>
      </c>
      <c r="F779" s="17">
        <v>520</v>
      </c>
      <c r="G779" s="17">
        <v>524</v>
      </c>
      <c r="H779" s="17">
        <v>557</v>
      </c>
      <c r="I779" s="17">
        <v>529</v>
      </c>
      <c r="J779" s="17">
        <v>464</v>
      </c>
      <c r="K779" s="17">
        <v>489</v>
      </c>
      <c r="L779" s="17">
        <v>425</v>
      </c>
      <c r="M779" s="17">
        <v>495</v>
      </c>
      <c r="N779" s="17">
        <v>491</v>
      </c>
      <c r="O779" s="17">
        <v>476</v>
      </c>
      <c r="P779" s="17">
        <v>513</v>
      </c>
      <c r="Q779" s="17">
        <v>519</v>
      </c>
      <c r="R779" s="17">
        <v>575</v>
      </c>
      <c r="S779" s="17">
        <v>538</v>
      </c>
      <c r="T779" s="17">
        <f>'FIA Only'!T595+Sphere!C779</f>
        <v>458</v>
      </c>
      <c r="U779" s="17">
        <f>'FIA Only'!U595+Sphere!D779</f>
        <v>702</v>
      </c>
      <c r="V779" s="17">
        <f>'FIA Only'!V595+Sphere!E779</f>
        <v>597</v>
      </c>
      <c r="W779" s="17">
        <f>'FIA Only'!W595+Sphere!F779+'FIA on PCAS'!C779</f>
        <v>538</v>
      </c>
      <c r="X779" s="17">
        <f>'FIA Only'!X595+Sphere!G779+'FIA on PCAS'!D779</f>
        <v>515</v>
      </c>
      <c r="Y779" s="17">
        <v>581</v>
      </c>
      <c r="Z779" s="17">
        <v>781</v>
      </c>
      <c r="AA779" s="17">
        <v>643</v>
      </c>
      <c r="AB779" s="17">
        <v>501</v>
      </c>
      <c r="AC779" s="17">
        <v>596</v>
      </c>
      <c r="AD779" s="17">
        <v>570</v>
      </c>
      <c r="AE779" s="17">
        <v>576</v>
      </c>
      <c r="AF779" s="17">
        <v>557</v>
      </c>
      <c r="AG779" s="17">
        <v>534</v>
      </c>
      <c r="AH779" s="17">
        <v>455</v>
      </c>
      <c r="AI779" s="17">
        <v>358</v>
      </c>
      <c r="AJ779" s="17">
        <v>302</v>
      </c>
      <c r="AK779" s="17">
        <v>360</v>
      </c>
      <c r="AL779" s="17">
        <v>408</v>
      </c>
      <c r="AM779" s="17">
        <v>394</v>
      </c>
      <c r="AN779" s="17">
        <v>335</v>
      </c>
      <c r="AO779" s="17">
        <v>382</v>
      </c>
      <c r="AP779" s="17">
        <v>380</v>
      </c>
      <c r="AQ779" s="17">
        <v>363</v>
      </c>
      <c r="AR779" s="17">
        <v>342</v>
      </c>
      <c r="AS779" s="17">
        <v>339</v>
      </c>
      <c r="AT779" s="17">
        <v>376</v>
      </c>
      <c r="AU779" s="17">
        <v>338</v>
      </c>
      <c r="AV779" s="17">
        <v>279</v>
      </c>
      <c r="AW779" s="17">
        <v>324</v>
      </c>
      <c r="AX779" s="17">
        <v>349</v>
      </c>
      <c r="AY779" s="17">
        <v>340</v>
      </c>
      <c r="AZ779" s="17">
        <v>340</v>
      </c>
      <c r="BA779" s="17">
        <v>372</v>
      </c>
      <c r="BB779" s="17">
        <v>342</v>
      </c>
      <c r="BC779" s="17">
        <v>361</v>
      </c>
      <c r="BD779" s="17">
        <v>380</v>
      </c>
      <c r="BE779" s="17">
        <v>480</v>
      </c>
      <c r="BF779" s="218">
        <v>418</v>
      </c>
      <c r="BG779" s="218">
        <v>357</v>
      </c>
    </row>
    <row r="780" spans="1:63" s="17" customFormat="1" ht="11.25" hidden="1" outlineLevel="1" x14ac:dyDescent="0.2">
      <c r="A780" s="36" t="s">
        <v>294</v>
      </c>
      <c r="B780" s="37"/>
      <c r="C780" s="17">
        <v>353</v>
      </c>
      <c r="D780" s="17">
        <v>338</v>
      </c>
      <c r="E780" s="17">
        <v>357</v>
      </c>
      <c r="F780" s="17">
        <v>348</v>
      </c>
      <c r="G780" s="17">
        <v>344</v>
      </c>
      <c r="H780" s="17">
        <v>336</v>
      </c>
      <c r="I780" s="17">
        <v>366</v>
      </c>
      <c r="J780" s="17">
        <v>356</v>
      </c>
      <c r="K780" s="17">
        <v>287</v>
      </c>
      <c r="L780" s="17">
        <v>336</v>
      </c>
      <c r="M780" s="17">
        <v>295</v>
      </c>
      <c r="N780" s="17">
        <v>322</v>
      </c>
      <c r="O780" s="17">
        <v>319</v>
      </c>
      <c r="P780" s="17">
        <v>325</v>
      </c>
      <c r="Q780" s="17">
        <v>355</v>
      </c>
      <c r="R780" s="17">
        <v>327</v>
      </c>
      <c r="S780" s="17">
        <v>331</v>
      </c>
      <c r="T780" s="17">
        <f>'FIA Only'!T596+Sphere!C780</f>
        <v>387</v>
      </c>
      <c r="U780" s="17">
        <f>'FIA Only'!U596+Sphere!D780</f>
        <v>310</v>
      </c>
      <c r="V780" s="17">
        <f>'FIA Only'!V596+Sphere!E780</f>
        <v>470</v>
      </c>
      <c r="W780" s="17">
        <f>'FIA Only'!W596+Sphere!F780+'FIA on PCAS'!C780</f>
        <v>379</v>
      </c>
      <c r="X780" s="17">
        <f>'FIA Only'!X596+Sphere!G780+'FIA on PCAS'!D780</f>
        <v>345</v>
      </c>
      <c r="Y780" s="17">
        <v>317</v>
      </c>
      <c r="Z780" s="17">
        <v>345</v>
      </c>
      <c r="AA780" s="17">
        <v>420</v>
      </c>
      <c r="AB780" s="17">
        <v>353</v>
      </c>
      <c r="AC780" s="17">
        <v>291</v>
      </c>
      <c r="AD780" s="17">
        <v>323</v>
      </c>
      <c r="AE780" s="17">
        <v>376</v>
      </c>
      <c r="AF780" s="17">
        <v>348</v>
      </c>
      <c r="AG780" s="17">
        <v>352</v>
      </c>
      <c r="AH780" s="17">
        <v>309</v>
      </c>
      <c r="AI780" s="17">
        <v>247</v>
      </c>
      <c r="AJ780" s="17">
        <v>213</v>
      </c>
      <c r="AK780" s="17">
        <v>214</v>
      </c>
      <c r="AL780" s="17">
        <v>243</v>
      </c>
      <c r="AM780" s="17">
        <v>264</v>
      </c>
      <c r="AN780" s="17">
        <v>256</v>
      </c>
      <c r="AO780" s="17">
        <v>219</v>
      </c>
      <c r="AP780" s="17">
        <v>262</v>
      </c>
      <c r="AQ780" s="17">
        <v>249</v>
      </c>
      <c r="AR780" s="17">
        <v>231</v>
      </c>
      <c r="AS780" s="17">
        <v>253</v>
      </c>
      <c r="AT780" s="17">
        <v>224</v>
      </c>
      <c r="AU780" s="17">
        <v>244</v>
      </c>
      <c r="AV780" s="17">
        <v>244</v>
      </c>
      <c r="AW780" s="17">
        <v>212</v>
      </c>
      <c r="AX780" s="17">
        <v>235</v>
      </c>
      <c r="AY780" s="17">
        <v>243</v>
      </c>
      <c r="AZ780" s="17">
        <v>274</v>
      </c>
      <c r="BA780" s="17">
        <v>238</v>
      </c>
      <c r="BB780" s="17">
        <v>263</v>
      </c>
      <c r="BC780" s="17">
        <v>228</v>
      </c>
      <c r="BD780" s="17">
        <v>214</v>
      </c>
      <c r="BE780" s="17">
        <v>263</v>
      </c>
      <c r="BF780" s="218">
        <v>310</v>
      </c>
      <c r="BG780" s="218">
        <v>254</v>
      </c>
    </row>
    <row r="781" spans="1:63" s="17" customFormat="1" ht="11.25" hidden="1" outlineLevel="1" x14ac:dyDescent="0.2">
      <c r="A781" s="36" t="s">
        <v>295</v>
      </c>
      <c r="B781" s="37"/>
      <c r="C781" s="17">
        <v>316</v>
      </c>
      <c r="D781" s="17">
        <v>286</v>
      </c>
      <c r="E781" s="17">
        <v>287</v>
      </c>
      <c r="F781" s="17">
        <v>302</v>
      </c>
      <c r="G781" s="17">
        <v>292</v>
      </c>
      <c r="H781" s="17">
        <v>290</v>
      </c>
      <c r="I781" s="17">
        <v>293</v>
      </c>
      <c r="J781" s="17">
        <v>275</v>
      </c>
      <c r="K781" s="17">
        <v>272</v>
      </c>
      <c r="L781" s="17">
        <v>233</v>
      </c>
      <c r="M781" s="17">
        <v>269</v>
      </c>
      <c r="N781" s="17">
        <v>246</v>
      </c>
      <c r="O781" s="17">
        <v>241</v>
      </c>
      <c r="P781" s="17">
        <v>248</v>
      </c>
      <c r="Q781" s="17">
        <v>259</v>
      </c>
      <c r="R781" s="17">
        <v>287</v>
      </c>
      <c r="S781" s="17">
        <v>296</v>
      </c>
      <c r="T781" s="17">
        <f>'FIA Only'!T597+Sphere!C781</f>
        <v>270</v>
      </c>
      <c r="U781" s="17">
        <f>'FIA Only'!U597+Sphere!D781</f>
        <v>311</v>
      </c>
      <c r="V781" s="17">
        <f>'FIA Only'!V597+Sphere!E781</f>
        <v>251</v>
      </c>
      <c r="W781" s="17">
        <f>'FIA Only'!W597+Sphere!F781+'FIA on PCAS'!C781</f>
        <v>360</v>
      </c>
      <c r="X781" s="17">
        <f>'FIA Only'!X597+Sphere!G781+'FIA on PCAS'!D781</f>
        <v>310</v>
      </c>
      <c r="Y781" s="17">
        <v>297</v>
      </c>
      <c r="Z781" s="17">
        <v>261</v>
      </c>
      <c r="AA781" s="17">
        <v>235</v>
      </c>
      <c r="AB781" s="17">
        <v>287</v>
      </c>
      <c r="AC781" s="17">
        <v>271</v>
      </c>
      <c r="AD781" s="17">
        <v>214</v>
      </c>
      <c r="AE781" s="17">
        <v>259</v>
      </c>
      <c r="AF781" s="17">
        <v>286</v>
      </c>
      <c r="AG781" s="17">
        <v>259</v>
      </c>
      <c r="AH781" s="17">
        <v>270</v>
      </c>
      <c r="AI781" s="17">
        <v>223</v>
      </c>
      <c r="AJ781" s="17">
        <v>183</v>
      </c>
      <c r="AK781" s="17">
        <v>169</v>
      </c>
      <c r="AL781" s="17">
        <v>178</v>
      </c>
      <c r="AM781" s="17">
        <v>181</v>
      </c>
      <c r="AN781" s="17">
        <v>207</v>
      </c>
      <c r="AO781" s="17">
        <v>209</v>
      </c>
      <c r="AP781" s="17">
        <v>152</v>
      </c>
      <c r="AQ781" s="17">
        <v>212</v>
      </c>
      <c r="AR781" s="17">
        <v>204</v>
      </c>
      <c r="AS781" s="17">
        <v>185</v>
      </c>
      <c r="AT781" s="17">
        <v>201</v>
      </c>
      <c r="AU781" s="17">
        <v>180</v>
      </c>
      <c r="AV781" s="17">
        <v>190</v>
      </c>
      <c r="AW781" s="17">
        <v>211</v>
      </c>
      <c r="AX781" s="17">
        <v>176</v>
      </c>
      <c r="AY781" s="17">
        <v>215</v>
      </c>
      <c r="AZ781" s="17">
        <v>206</v>
      </c>
      <c r="BA781" s="17">
        <v>231</v>
      </c>
      <c r="BB781" s="17">
        <v>199</v>
      </c>
      <c r="BC781" s="17">
        <v>229</v>
      </c>
      <c r="BD781" s="17">
        <v>200</v>
      </c>
      <c r="BE781" s="17">
        <v>195</v>
      </c>
      <c r="BF781" s="218">
        <v>217</v>
      </c>
      <c r="BG781" s="218">
        <v>270</v>
      </c>
    </row>
    <row r="782" spans="1:63" s="17" customFormat="1" ht="11.25" hidden="1" outlineLevel="1" x14ac:dyDescent="0.2">
      <c r="A782" s="36" t="s">
        <v>296</v>
      </c>
      <c r="B782" s="37"/>
      <c r="C782" s="17">
        <v>210</v>
      </c>
      <c r="D782" s="17">
        <v>268</v>
      </c>
      <c r="E782" s="17">
        <v>265</v>
      </c>
      <c r="F782" s="17">
        <v>244</v>
      </c>
      <c r="G782" s="17">
        <v>264</v>
      </c>
      <c r="H782" s="17">
        <v>263</v>
      </c>
      <c r="I782" s="17">
        <v>254</v>
      </c>
      <c r="J782" s="17">
        <v>256</v>
      </c>
      <c r="K782" s="17">
        <v>247</v>
      </c>
      <c r="L782" s="17">
        <v>229</v>
      </c>
      <c r="M782" s="17">
        <v>200</v>
      </c>
      <c r="N782" s="17">
        <v>230</v>
      </c>
      <c r="O782" s="17">
        <v>218</v>
      </c>
      <c r="P782" s="17">
        <v>216</v>
      </c>
      <c r="Q782" s="17">
        <v>225</v>
      </c>
      <c r="R782" s="17">
        <v>215</v>
      </c>
      <c r="S782" s="17">
        <v>229</v>
      </c>
      <c r="T782" s="17">
        <f>'FIA Only'!T598+Sphere!C782</f>
        <v>251</v>
      </c>
      <c r="U782" s="17">
        <f>'FIA Only'!U598+Sphere!D782</f>
        <v>240</v>
      </c>
      <c r="V782" s="17">
        <f>'FIA Only'!V598+Sphere!E782</f>
        <v>267</v>
      </c>
      <c r="W782" s="17">
        <f>'FIA Only'!W598+Sphere!F782+'FIA on PCAS'!C782</f>
        <v>227</v>
      </c>
      <c r="X782" s="17">
        <f>'FIA Only'!X598+Sphere!G782+'FIA on PCAS'!D782</f>
        <v>301</v>
      </c>
      <c r="Y782" s="17">
        <v>228</v>
      </c>
      <c r="Z782" s="17">
        <v>233</v>
      </c>
      <c r="AA782" s="17">
        <v>230</v>
      </c>
      <c r="AB782" s="17">
        <v>181</v>
      </c>
      <c r="AC782" s="17">
        <v>242</v>
      </c>
      <c r="AD782" s="17">
        <v>225</v>
      </c>
      <c r="AE782" s="17">
        <v>163</v>
      </c>
      <c r="AF782" s="17">
        <v>206</v>
      </c>
      <c r="AG782" s="17">
        <v>215</v>
      </c>
      <c r="AH782" s="17">
        <v>212</v>
      </c>
      <c r="AI782" s="17">
        <v>213</v>
      </c>
      <c r="AJ782" s="17">
        <v>185</v>
      </c>
      <c r="AK782" s="17">
        <v>169</v>
      </c>
      <c r="AL782" s="17">
        <v>157</v>
      </c>
      <c r="AM782" s="17">
        <v>175</v>
      </c>
      <c r="AN782" s="17">
        <v>180</v>
      </c>
      <c r="AO782" s="17">
        <v>200</v>
      </c>
      <c r="AP782" s="17">
        <v>208</v>
      </c>
      <c r="AQ782" s="17">
        <v>159</v>
      </c>
      <c r="AR782" s="17">
        <v>173</v>
      </c>
      <c r="AS782" s="17">
        <v>177</v>
      </c>
      <c r="AT782" s="17">
        <v>163</v>
      </c>
      <c r="AU782" s="17">
        <v>174</v>
      </c>
      <c r="AV782" s="17">
        <v>150</v>
      </c>
      <c r="AW782" s="17">
        <v>157</v>
      </c>
      <c r="AX782" s="17">
        <v>193</v>
      </c>
      <c r="AY782" s="17">
        <v>149</v>
      </c>
      <c r="AZ782" s="17">
        <v>154</v>
      </c>
      <c r="BA782" s="17">
        <v>178</v>
      </c>
      <c r="BB782" s="17">
        <v>198</v>
      </c>
      <c r="BC782" s="17">
        <v>177</v>
      </c>
      <c r="BD782" s="17">
        <v>201</v>
      </c>
      <c r="BE782" s="17">
        <v>163</v>
      </c>
      <c r="BF782" s="218">
        <v>149</v>
      </c>
      <c r="BG782" s="218">
        <v>185</v>
      </c>
    </row>
    <row r="783" spans="1:63" s="17" customFormat="1" ht="11.25" hidden="1" outlineLevel="1" x14ac:dyDescent="0.2">
      <c r="A783" s="36" t="s">
        <v>616</v>
      </c>
      <c r="B783" s="37"/>
      <c r="C783" s="17">
        <v>279</v>
      </c>
      <c r="D783" s="17">
        <v>232</v>
      </c>
      <c r="E783" s="17">
        <v>272</v>
      </c>
      <c r="F783" s="17">
        <v>260</v>
      </c>
      <c r="G783" s="17">
        <v>246</v>
      </c>
      <c r="H783" s="17">
        <v>275</v>
      </c>
      <c r="I783" s="17">
        <v>274</v>
      </c>
      <c r="J783" s="17">
        <v>259</v>
      </c>
      <c r="K783" s="17">
        <v>251</v>
      </c>
      <c r="L783" s="17">
        <v>245</v>
      </c>
      <c r="M783" s="17">
        <v>223</v>
      </c>
      <c r="N783" s="17">
        <v>201</v>
      </c>
      <c r="O783" s="17">
        <v>228</v>
      </c>
      <c r="P783" s="17">
        <v>207</v>
      </c>
      <c r="Q783" s="17">
        <v>218</v>
      </c>
      <c r="R783" s="17">
        <v>211</v>
      </c>
      <c r="S783" s="17">
        <v>200</v>
      </c>
      <c r="T783" s="17">
        <f>'FIA Only'!T599+Sphere!C783</f>
        <v>221</v>
      </c>
      <c r="U783" s="17">
        <f>'FIA Only'!U599+Sphere!D783</f>
        <v>233</v>
      </c>
      <c r="V783" s="17">
        <f>'FIA Only'!V599+Sphere!E783</f>
        <v>224</v>
      </c>
      <c r="W783" s="17">
        <f>'FIA Only'!W599+Sphere!F783+'FIA on PCAS'!C783</f>
        <v>235</v>
      </c>
      <c r="X783" s="17">
        <f>'FIA Only'!X599+Sphere!G783+'FIA on PCAS'!D783</f>
        <v>216</v>
      </c>
      <c r="Y783" s="17">
        <v>268</v>
      </c>
      <c r="Z783" s="17">
        <v>202</v>
      </c>
      <c r="AA783" s="17">
        <v>225</v>
      </c>
      <c r="AB783" s="17">
        <v>165</v>
      </c>
      <c r="AC783" s="17">
        <v>151</v>
      </c>
      <c r="AD783" s="17">
        <v>208</v>
      </c>
      <c r="AE783" s="17">
        <v>179</v>
      </c>
      <c r="AF783" s="17">
        <v>141</v>
      </c>
      <c r="AG783" s="17">
        <v>187</v>
      </c>
      <c r="AH783" s="17">
        <v>185</v>
      </c>
      <c r="AI783" s="17">
        <v>169</v>
      </c>
      <c r="AJ783" s="17">
        <v>186</v>
      </c>
      <c r="AK783" s="17">
        <v>168</v>
      </c>
      <c r="AL783" s="17">
        <v>155</v>
      </c>
      <c r="AM783" s="17">
        <v>141</v>
      </c>
      <c r="AN783" s="17">
        <v>106</v>
      </c>
      <c r="AO783" s="17">
        <v>126</v>
      </c>
      <c r="AP783" s="17">
        <v>171</v>
      </c>
      <c r="AQ783" s="17">
        <v>170</v>
      </c>
      <c r="AR783" s="17">
        <v>122</v>
      </c>
      <c r="AS783" s="17">
        <v>156</v>
      </c>
      <c r="AT783" s="17">
        <v>143</v>
      </c>
      <c r="AU783" s="17">
        <v>137</v>
      </c>
      <c r="AV783" s="17">
        <v>151</v>
      </c>
      <c r="AW783" s="17">
        <v>128</v>
      </c>
      <c r="AX783" s="17">
        <v>140</v>
      </c>
      <c r="AY783" s="17">
        <v>175</v>
      </c>
      <c r="AZ783" s="17">
        <v>151</v>
      </c>
      <c r="BA783" s="17">
        <v>142</v>
      </c>
      <c r="BB783" s="17">
        <v>144</v>
      </c>
      <c r="BC783" s="17">
        <v>156</v>
      </c>
      <c r="BD783" s="17">
        <v>149</v>
      </c>
      <c r="BE783" s="17">
        <v>159</v>
      </c>
      <c r="BF783" s="218">
        <v>142</v>
      </c>
      <c r="BG783" s="218">
        <v>132</v>
      </c>
    </row>
    <row r="784" spans="1:63" s="17" customFormat="1" ht="11.25" hidden="1" outlineLevel="1" x14ac:dyDescent="0.2">
      <c r="A784" s="36" t="s">
        <v>299</v>
      </c>
      <c r="B784" s="37"/>
      <c r="C784" s="17">
        <v>1690</v>
      </c>
      <c r="D784" s="17">
        <v>1643</v>
      </c>
      <c r="E784" s="17">
        <v>1715</v>
      </c>
      <c r="F784" s="17">
        <v>1674</v>
      </c>
      <c r="G784" s="17">
        <v>1670</v>
      </c>
      <c r="H784" s="17">
        <v>1721</v>
      </c>
      <c r="I784" s="17">
        <v>1716</v>
      </c>
      <c r="J784" s="17">
        <v>1610</v>
      </c>
      <c r="K784" s="17">
        <v>1546</v>
      </c>
      <c r="L784" s="17">
        <v>1468</v>
      </c>
      <c r="M784" s="17">
        <v>1482</v>
      </c>
      <c r="N784" s="17">
        <v>1490</v>
      </c>
      <c r="O784" s="17">
        <v>1482</v>
      </c>
      <c r="P784" s="17">
        <v>1509</v>
      </c>
      <c r="Q784" s="17">
        <v>1576</v>
      </c>
      <c r="R784" s="17">
        <v>1615</v>
      </c>
      <c r="S784" s="17">
        <v>1594</v>
      </c>
      <c r="T784" s="17">
        <f>'FIA Only'!T600+Sphere!C784</f>
        <v>1587</v>
      </c>
      <c r="U784" s="17">
        <f>'FIA Only'!U600+Sphere!D784</f>
        <v>1796</v>
      </c>
      <c r="V784" s="17">
        <f>'FIA Only'!V600+Sphere!E784</f>
        <v>1809</v>
      </c>
      <c r="W784" s="17">
        <f>'FIA Only'!W600+Sphere!F784+'FIA on PCAS'!C784</f>
        <v>1739</v>
      </c>
      <c r="X784" s="17">
        <f>'FIA Only'!X600+Sphere!G784+'FIA on PCAS'!D784</f>
        <v>1687</v>
      </c>
      <c r="Y784" s="17">
        <v>1691</v>
      </c>
      <c r="Z784" s="17">
        <v>1822</v>
      </c>
      <c r="AA784" s="17">
        <v>1753</v>
      </c>
      <c r="AB784" s="17">
        <v>1487</v>
      </c>
      <c r="AC784" s="17">
        <v>1551</v>
      </c>
      <c r="AD784" s="17">
        <v>1540</v>
      </c>
      <c r="AE784" s="17">
        <v>1553</v>
      </c>
      <c r="AF784" s="17">
        <v>1538</v>
      </c>
      <c r="AG784" s="17">
        <v>1547</v>
      </c>
      <c r="AH784" s="17">
        <v>1431</v>
      </c>
      <c r="AI784" s="17">
        <v>1210</v>
      </c>
      <c r="AJ784" s="17">
        <v>1069</v>
      </c>
      <c r="AK784" s="17">
        <v>1080</v>
      </c>
      <c r="AL784" s="17">
        <v>1141</v>
      </c>
      <c r="AM784" s="17">
        <v>1155</v>
      </c>
      <c r="AN784" s="17">
        <v>1084</v>
      </c>
      <c r="AO784" s="17">
        <v>1136</v>
      </c>
      <c r="AP784" s="17">
        <v>1173</v>
      </c>
      <c r="AQ784" s="17">
        <v>1153</v>
      </c>
      <c r="AR784" s="17">
        <v>1072</v>
      </c>
      <c r="AS784" s="17">
        <v>1110</v>
      </c>
      <c r="AT784" s="17">
        <v>1107</v>
      </c>
      <c r="AU784" s="17">
        <v>1073</v>
      </c>
      <c r="AV784" s="17">
        <v>1014</v>
      </c>
      <c r="AW784" s="17">
        <v>1032</v>
      </c>
      <c r="AX784" s="17">
        <v>1093</v>
      </c>
      <c r="AY784" s="17">
        <v>1122</v>
      </c>
      <c r="AZ784" s="17">
        <v>1125</v>
      </c>
      <c r="BA784" s="17">
        <v>1161</v>
      </c>
      <c r="BB784" s="17">
        <v>1146</v>
      </c>
      <c r="BC784" s="17">
        <v>1151</v>
      </c>
      <c r="BD784" s="17">
        <v>1144</v>
      </c>
      <c r="BE784" s="17">
        <v>1260</v>
      </c>
      <c r="BF784" s="218">
        <v>1236</v>
      </c>
      <c r="BG784" s="218">
        <v>1198</v>
      </c>
    </row>
    <row r="785" spans="1:63" s="17" customFormat="1" ht="11.25" hidden="1" outlineLevel="1" x14ac:dyDescent="0.2">
      <c r="A785" s="36" t="s">
        <v>300</v>
      </c>
      <c r="B785" s="37"/>
      <c r="C785" s="17">
        <v>805</v>
      </c>
      <c r="D785" s="17">
        <v>786</v>
      </c>
      <c r="E785" s="17">
        <v>824</v>
      </c>
      <c r="F785" s="17">
        <v>806</v>
      </c>
      <c r="G785" s="17">
        <v>802</v>
      </c>
      <c r="H785" s="17">
        <v>828</v>
      </c>
      <c r="I785" s="17">
        <v>821</v>
      </c>
      <c r="J785" s="17">
        <v>790</v>
      </c>
      <c r="K785" s="17">
        <v>770</v>
      </c>
      <c r="L785" s="17">
        <v>707</v>
      </c>
      <c r="M785" s="17">
        <v>692</v>
      </c>
      <c r="N785" s="17">
        <v>677</v>
      </c>
      <c r="O785" s="17">
        <v>687</v>
      </c>
      <c r="P785" s="17">
        <v>671</v>
      </c>
      <c r="Q785" s="17">
        <v>702</v>
      </c>
      <c r="R785" s="17">
        <v>713</v>
      </c>
      <c r="S785" s="17">
        <v>725</v>
      </c>
      <c r="T785" s="17">
        <f>'FIA Only'!T601+Sphere!C785</f>
        <v>742</v>
      </c>
      <c r="U785" s="17">
        <f>'FIA Only'!U601+Sphere!D785</f>
        <v>784</v>
      </c>
      <c r="V785" s="17">
        <f>'FIA Only'!V601+Sphere!E785</f>
        <v>742</v>
      </c>
      <c r="W785" s="17">
        <f>'FIA Only'!W601+Sphere!F785+'FIA on PCAS'!C785</f>
        <v>822</v>
      </c>
      <c r="X785" s="17">
        <f>'FIA Only'!X601+Sphere!G785+'FIA on PCAS'!D785</f>
        <v>827</v>
      </c>
      <c r="Y785" s="17">
        <v>793</v>
      </c>
      <c r="Z785" s="17">
        <v>696</v>
      </c>
      <c r="AA785" s="17">
        <v>690</v>
      </c>
      <c r="AB785" s="17">
        <v>633</v>
      </c>
      <c r="AC785" s="17">
        <v>664</v>
      </c>
      <c r="AD785" s="17">
        <v>647</v>
      </c>
      <c r="AE785" s="17">
        <v>601</v>
      </c>
      <c r="AF785" s="17">
        <v>633</v>
      </c>
      <c r="AG785" s="17">
        <v>661</v>
      </c>
      <c r="AH785" s="17">
        <v>667</v>
      </c>
      <c r="AI785" s="17">
        <v>605</v>
      </c>
      <c r="AJ785" s="17">
        <v>554</v>
      </c>
      <c r="AK785" s="17">
        <v>506</v>
      </c>
      <c r="AL785" s="17">
        <v>490</v>
      </c>
      <c r="AM785" s="17">
        <v>497</v>
      </c>
      <c r="AN785" s="17">
        <v>493</v>
      </c>
      <c r="AO785" s="17">
        <v>535</v>
      </c>
      <c r="AP785" s="17">
        <v>531</v>
      </c>
      <c r="AQ785" s="17">
        <v>541</v>
      </c>
      <c r="AR785" s="17">
        <v>499</v>
      </c>
      <c r="AS785" s="17">
        <v>518</v>
      </c>
      <c r="AT785" s="17">
        <v>507</v>
      </c>
      <c r="AU785" s="17">
        <v>491</v>
      </c>
      <c r="AV785" s="17">
        <v>491</v>
      </c>
      <c r="AW785" s="17">
        <v>496</v>
      </c>
      <c r="AX785" s="17">
        <v>509</v>
      </c>
      <c r="AY785" s="17">
        <v>539</v>
      </c>
      <c r="AZ785" s="17">
        <v>511</v>
      </c>
      <c r="BA785" s="17">
        <v>551</v>
      </c>
      <c r="BB785" s="17">
        <v>541</v>
      </c>
      <c r="BC785" s="17">
        <v>562</v>
      </c>
      <c r="BD785" s="17">
        <v>550</v>
      </c>
      <c r="BE785" s="17">
        <v>517</v>
      </c>
      <c r="BF785" s="218">
        <v>508</v>
      </c>
      <c r="BG785" s="218">
        <v>587</v>
      </c>
    </row>
    <row r="786" spans="1:63" hidden="1" outlineLevel="1" x14ac:dyDescent="0.25">
      <c r="A786" s="49" t="s">
        <v>301</v>
      </c>
      <c r="B786" s="50"/>
      <c r="AA786" s="56"/>
      <c r="AB786" s="56"/>
      <c r="BH786" s="17"/>
      <c r="BI786" s="17"/>
      <c r="BJ786" s="17"/>
      <c r="BK786" s="17"/>
    </row>
    <row r="787" spans="1:63" ht="11.25" hidden="1" outlineLevel="1" x14ac:dyDescent="0.2">
      <c r="A787" s="16" t="s">
        <v>302</v>
      </c>
      <c r="C787" s="18">
        <f t="shared" ref="C787:X787" si="32">C777/(SUM(C$777:C$783))</f>
        <v>0.9670883452803708</v>
      </c>
      <c r="D787" s="18">
        <f t="shared" si="32"/>
        <v>0.96884345805209116</v>
      </c>
      <c r="E787" s="18">
        <f t="shared" si="32"/>
        <v>0.96773523440819598</v>
      </c>
      <c r="F787" s="18">
        <f t="shared" si="32"/>
        <v>0.96850015085231556</v>
      </c>
      <c r="G787" s="18">
        <f t="shared" si="32"/>
        <v>0.96859829107613749</v>
      </c>
      <c r="H787" s="18">
        <f t="shared" si="32"/>
        <v>0.9685272831071251</v>
      </c>
      <c r="I787" s="18">
        <f t="shared" si="32"/>
        <v>0.97091234800231618</v>
      </c>
      <c r="J787" s="18">
        <f t="shared" si="32"/>
        <v>0.97077576570534319</v>
      </c>
      <c r="K787" s="18">
        <f t="shared" si="32"/>
        <v>0.97451928542072908</v>
      </c>
      <c r="L787" s="18">
        <f t="shared" si="32"/>
        <v>0.97315270516510277</v>
      </c>
      <c r="M787" s="18">
        <f t="shared" si="32"/>
        <v>0.97388734324563064</v>
      </c>
      <c r="N787" s="18">
        <f t="shared" si="32"/>
        <v>0.9742916934964585</v>
      </c>
      <c r="O787" s="18">
        <f t="shared" si="32"/>
        <v>0.9736787148594378</v>
      </c>
      <c r="P787" s="18">
        <f t="shared" si="32"/>
        <v>0.97466281386065334</v>
      </c>
      <c r="Q787" s="18">
        <f t="shared" si="32"/>
        <v>0.97262587415271473</v>
      </c>
      <c r="R787" s="18">
        <f t="shared" si="32"/>
        <v>0.97426427396616544</v>
      </c>
      <c r="S787" s="18">
        <f t="shared" si="32"/>
        <v>0.97866866987463419</v>
      </c>
      <c r="T787" s="18">
        <f t="shared" si="32"/>
        <v>0.973257406971756</v>
      </c>
      <c r="U787" s="18">
        <f t="shared" si="32"/>
        <v>0.97394430698144929</v>
      </c>
      <c r="V787" s="18">
        <f t="shared" si="32"/>
        <v>0.97196612459651832</v>
      </c>
      <c r="W787" s="18">
        <f t="shared" si="32"/>
        <v>0.97644380369618966</v>
      </c>
      <c r="X787" s="18">
        <f t="shared" si="32"/>
        <v>0.97313516868094252</v>
      </c>
      <c r="Y787" s="18">
        <v>0.9714747039828</v>
      </c>
      <c r="Z787" s="18">
        <v>0.96838973389320004</v>
      </c>
      <c r="AA787" s="18">
        <v>0.97409135093160004</v>
      </c>
      <c r="AB787" s="18">
        <v>0.9775798164942</v>
      </c>
      <c r="AC787" s="18">
        <v>0.97625837955020001</v>
      </c>
      <c r="AD787" s="18">
        <v>0.97767290076729996</v>
      </c>
      <c r="AE787" s="18">
        <v>0.97685840550809999</v>
      </c>
      <c r="AF787" s="18">
        <v>0.97735078948819998</v>
      </c>
      <c r="AG787" s="18">
        <v>0.98129760575610003</v>
      </c>
      <c r="AH787" s="18">
        <v>0.98032842637130002</v>
      </c>
      <c r="AI787" s="18">
        <v>0.98513523140119996</v>
      </c>
      <c r="AJ787" s="18">
        <v>0.9854923436984</v>
      </c>
      <c r="AK787" s="18">
        <v>0.9843404957163</v>
      </c>
      <c r="AL787" s="18">
        <v>0.98376422157379995</v>
      </c>
      <c r="AM787" s="18">
        <v>0.98633756611400003</v>
      </c>
      <c r="AN787" s="18">
        <v>0.98174667204520005</v>
      </c>
      <c r="AO787" s="18">
        <v>0.98314715399130004</v>
      </c>
      <c r="AP787" s="18">
        <v>0.98472448136610002</v>
      </c>
      <c r="AQ787" s="18">
        <v>0.98092290263199999</v>
      </c>
      <c r="AR787" s="18">
        <v>0.98522231560410001</v>
      </c>
      <c r="AS787" s="18">
        <v>0.98461683093850005</v>
      </c>
      <c r="AT787" s="18">
        <v>0.98252389120310002</v>
      </c>
      <c r="AU787" s="18">
        <v>0.98729003927479997</v>
      </c>
      <c r="AV787" s="18">
        <v>0.98584514493240005</v>
      </c>
      <c r="AW787" s="18">
        <v>0.98417283080899998</v>
      </c>
      <c r="AX787" s="18">
        <v>0.98359740949600005</v>
      </c>
      <c r="AY787" s="18">
        <v>0.98422452244479997</v>
      </c>
      <c r="AZ787" s="18">
        <v>0.98344165165870001</v>
      </c>
      <c r="BA787" s="18">
        <v>0.98312884247760002</v>
      </c>
      <c r="BB787" s="18">
        <v>0.98355570311039997</v>
      </c>
      <c r="BC787" s="18">
        <v>0.98277043263090003</v>
      </c>
      <c r="BD787" s="18">
        <v>0.98284145504459997</v>
      </c>
      <c r="BE787" s="18">
        <v>0.98163750484930001</v>
      </c>
      <c r="BF787" s="220">
        <v>0.98130446934469995</v>
      </c>
      <c r="BG787" s="220">
        <v>0.98482175431929997</v>
      </c>
      <c r="BH787" s="17"/>
      <c r="BI787" s="17"/>
      <c r="BJ787" s="17"/>
      <c r="BK787" s="17"/>
    </row>
    <row r="788" spans="1:63" ht="11.25" hidden="1" outlineLevel="1" x14ac:dyDescent="0.2">
      <c r="A788" s="16" t="s">
        <v>303</v>
      </c>
      <c r="C788" s="18">
        <f t="shared" ref="C788:X788" si="33">C778/(SUM(C$777:C$783))</f>
        <v>1.699273758277366E-2</v>
      </c>
      <c r="D788" s="18">
        <f t="shared" si="33"/>
        <v>1.5944001555512347E-2</v>
      </c>
      <c r="E788" s="18">
        <f t="shared" si="33"/>
        <v>1.6071007034606486E-2</v>
      </c>
      <c r="F788" s="18">
        <f t="shared" si="33"/>
        <v>1.5716925629808417E-2</v>
      </c>
      <c r="G788" s="18">
        <f t="shared" si="33"/>
        <v>1.5840624679693251E-2</v>
      </c>
      <c r="H788" s="18">
        <f t="shared" si="33"/>
        <v>1.5625863243770834E-2</v>
      </c>
      <c r="I788" s="18">
        <f t="shared" si="33"/>
        <v>1.3562174290677475E-2</v>
      </c>
      <c r="J788" s="18">
        <f t="shared" si="33"/>
        <v>1.4826738207019897E-2</v>
      </c>
      <c r="K788" s="18">
        <f t="shared" si="33"/>
        <v>1.1962119953480645E-2</v>
      </c>
      <c r="L788" s="18">
        <f t="shared" si="33"/>
        <v>1.4347507705931439E-2</v>
      </c>
      <c r="M788" s="18">
        <f t="shared" si="33"/>
        <v>1.387776667849978E-2</v>
      </c>
      <c r="N788" s="18">
        <f t="shared" si="33"/>
        <v>1.3715389568576947E-2</v>
      </c>
      <c r="O788" s="18">
        <f t="shared" si="33"/>
        <v>1.4417670682730924E-2</v>
      </c>
      <c r="P788" s="18">
        <f t="shared" si="33"/>
        <v>1.3455951246781674E-2</v>
      </c>
      <c r="Q788" s="18">
        <f t="shared" si="33"/>
        <v>1.5276082567610099E-2</v>
      </c>
      <c r="R788" s="18">
        <f t="shared" si="33"/>
        <v>1.3877467105263159E-2</v>
      </c>
      <c r="S788" s="18">
        <f t="shared" si="33"/>
        <v>1.0034938025753505E-2</v>
      </c>
      <c r="T788" s="18">
        <f t="shared" si="33"/>
        <v>1.5761869836569197E-2</v>
      </c>
      <c r="U788" s="18">
        <f t="shared" si="33"/>
        <v>1.3779715930062473E-2</v>
      </c>
      <c r="V788" s="18">
        <f t="shared" si="33"/>
        <v>1.5688870387683657E-2</v>
      </c>
      <c r="W788" s="18">
        <f t="shared" si="33"/>
        <v>1.2211907914908051E-2</v>
      </c>
      <c r="X788" s="18">
        <f t="shared" si="33"/>
        <v>1.607155424469453E-2</v>
      </c>
      <c r="Y788" s="18">
        <v>1.8843185305640001E-2</v>
      </c>
      <c r="Z788" s="18">
        <v>2.1477629786169999E-2</v>
      </c>
      <c r="AA788" s="18">
        <v>1.6389080462890001E-2</v>
      </c>
      <c r="AB788" s="18">
        <v>1.447858920541E-2</v>
      </c>
      <c r="AC788" s="18">
        <v>1.558043842017E-2</v>
      </c>
      <c r="AD788" s="18">
        <v>1.437526463086E-2</v>
      </c>
      <c r="AE788" s="18">
        <v>1.526198558026E-2</v>
      </c>
      <c r="AF788" s="18">
        <v>1.493734737982E-2</v>
      </c>
      <c r="AG788" s="18">
        <v>1.10259273043E-2</v>
      </c>
      <c r="AH788" s="18">
        <v>1.2719234319580001E-2</v>
      </c>
      <c r="AI788" s="18">
        <v>9.1183245078720002E-3</v>
      </c>
      <c r="AJ788" s="18">
        <v>9.5337356517050005E-3</v>
      </c>
      <c r="AK788" s="18">
        <v>1.071150410043E-2</v>
      </c>
      <c r="AL788" s="18">
        <v>1.1074167062499999E-2</v>
      </c>
      <c r="AM788" s="18">
        <v>8.5072195317900008E-3</v>
      </c>
      <c r="AN788" s="18">
        <v>1.249973461285E-2</v>
      </c>
      <c r="AO788" s="18">
        <v>1.0914622353019999E-2</v>
      </c>
      <c r="AP788" s="18">
        <v>9.2566461590559996E-3</v>
      </c>
      <c r="AQ788" s="18">
        <v>1.324573648116E-2</v>
      </c>
      <c r="AR788" s="18">
        <v>9.4148957457880003E-3</v>
      </c>
      <c r="AS788" s="18">
        <v>9.8909472350870008E-3</v>
      </c>
      <c r="AT788" s="18">
        <v>1.205096790002E-2</v>
      </c>
      <c r="AU788" s="18">
        <v>7.5264609691650004E-3</v>
      </c>
      <c r="AV788" s="18">
        <v>9.3221873778729994E-3</v>
      </c>
      <c r="AW788" s="18">
        <v>1.0980392156859999E-2</v>
      </c>
      <c r="AX788" s="18">
        <v>1.053800711476E-2</v>
      </c>
      <c r="AY788" s="18">
        <v>9.8318624386829999E-3</v>
      </c>
      <c r="AZ788" s="18">
        <v>1.068566805001E-2</v>
      </c>
      <c r="BA788" s="18">
        <v>1.07231933405E-2</v>
      </c>
      <c r="BB788" s="18">
        <v>1.0499450127609999E-2</v>
      </c>
      <c r="BC788" s="18">
        <v>1.134492878105E-2</v>
      </c>
      <c r="BD788" s="18">
        <v>1.1385199240989999E-2</v>
      </c>
      <c r="BE788" s="18">
        <v>1.209577145358E-2</v>
      </c>
      <c r="BF788" s="220">
        <v>1.24145641182E-2</v>
      </c>
      <c r="BG788" s="220">
        <v>9.1909100450300006E-3</v>
      </c>
      <c r="BH788" s="17"/>
      <c r="BI788" s="17"/>
      <c r="BJ788" s="17"/>
      <c r="BK788" s="17"/>
    </row>
    <row r="789" spans="1:63" ht="11.25" hidden="1" outlineLevel="1" x14ac:dyDescent="0.2">
      <c r="A789" s="16" t="s">
        <v>304</v>
      </c>
      <c r="C789" s="18">
        <f t="shared" ref="C789:X789" si="34">C779/(SUM(C$777:C$783))</f>
        <v>5.0111620809509903E-3</v>
      </c>
      <c r="D789" s="18">
        <f t="shared" si="34"/>
        <v>4.8054220716091216E-3</v>
      </c>
      <c r="E789" s="18">
        <f t="shared" si="34"/>
        <v>5.0422548510457481E-3</v>
      </c>
      <c r="F789" s="18">
        <f t="shared" si="34"/>
        <v>4.9027002564489362E-3</v>
      </c>
      <c r="G789" s="18">
        <f t="shared" si="34"/>
        <v>4.8826396071525082E-3</v>
      </c>
      <c r="H789" s="18">
        <f t="shared" si="34"/>
        <v>5.1288189904421652E-3</v>
      </c>
      <c r="I789" s="18">
        <f t="shared" si="34"/>
        <v>4.786117544875507E-3</v>
      </c>
      <c r="J789" s="18">
        <f t="shared" si="34"/>
        <v>4.1493404873686563E-3</v>
      </c>
      <c r="K789" s="18">
        <f t="shared" si="34"/>
        <v>4.2759332289854061E-3</v>
      </c>
      <c r="L789" s="18">
        <f t="shared" si="34"/>
        <v>3.6188075816147545E-3</v>
      </c>
      <c r="M789" s="18">
        <f t="shared" si="34"/>
        <v>4.0865523532762592E-3</v>
      </c>
      <c r="N789" s="18">
        <f t="shared" si="34"/>
        <v>3.9520283322601419E-3</v>
      </c>
      <c r="O789" s="18">
        <f t="shared" si="34"/>
        <v>3.8232931726907629E-3</v>
      </c>
      <c r="P789" s="18">
        <f t="shared" si="34"/>
        <v>4.0391474485658267E-3</v>
      </c>
      <c r="Q789" s="18">
        <f t="shared" si="34"/>
        <v>3.9840637450199202E-3</v>
      </c>
      <c r="R789" s="18">
        <f t="shared" si="34"/>
        <v>4.2219807330827067E-3</v>
      </c>
      <c r="S789" s="18">
        <f t="shared" si="34"/>
        <v>3.8127095041351599E-3</v>
      </c>
      <c r="T789" s="18">
        <f t="shared" si="34"/>
        <v>3.1689799759212875E-3</v>
      </c>
      <c r="U789" s="18">
        <f t="shared" si="34"/>
        <v>4.7982939399324681E-3</v>
      </c>
      <c r="V789" s="18">
        <f t="shared" si="34"/>
        <v>4.0740563816646994E-3</v>
      </c>
      <c r="W789" s="18">
        <f t="shared" si="34"/>
        <v>3.5096188345195151E-3</v>
      </c>
      <c r="X789" s="18">
        <f t="shared" si="34"/>
        <v>3.2949245366312436E-3</v>
      </c>
      <c r="Y789" s="18">
        <v>3.326615211964E-3</v>
      </c>
      <c r="Z789" s="18">
        <v>4.3433528904709999E-3</v>
      </c>
      <c r="AA789" s="18">
        <v>3.4917755923259998E-3</v>
      </c>
      <c r="AB789" s="18">
        <v>2.6756817380719999E-3</v>
      </c>
      <c r="AC789" s="18">
        <v>3.1360828431010001E-3</v>
      </c>
      <c r="AD789" s="18">
        <v>2.9432115084730001E-3</v>
      </c>
      <c r="AE789" s="18">
        <v>2.9225078770720001E-3</v>
      </c>
      <c r="AF789" s="18">
        <v>2.7929179223099999E-3</v>
      </c>
      <c r="AG789" s="18">
        <v>2.6497953107549998E-3</v>
      </c>
      <c r="AH789" s="18">
        <v>2.2105621143659999E-3</v>
      </c>
      <c r="AI789" s="18">
        <v>1.70018759053E-3</v>
      </c>
      <c r="AJ789" s="18">
        <v>1.405167480144E-3</v>
      </c>
      <c r="AK789" s="18">
        <v>1.6493333944199999E-3</v>
      </c>
      <c r="AL789" s="18">
        <v>1.845694510416E-3</v>
      </c>
      <c r="AM789" s="18">
        <v>1.7585752862149999E-3</v>
      </c>
      <c r="AN789" s="18">
        <v>1.7780938833570001E-3</v>
      </c>
      <c r="AO789" s="18">
        <v>1.996832250409E-3</v>
      </c>
      <c r="AP789" s="18">
        <v>1.9498478605550001E-3</v>
      </c>
      <c r="AQ789" s="18">
        <v>1.835892456151E-3</v>
      </c>
      <c r="AR789" s="18">
        <v>1.710889662625E-3</v>
      </c>
      <c r="AS789" s="18">
        <v>1.6773542334639999E-3</v>
      </c>
      <c r="AT789" s="18">
        <v>1.8426856162710001E-3</v>
      </c>
      <c r="AU789" s="18">
        <v>1.6328265773929999E-3</v>
      </c>
      <c r="AV789" s="18">
        <v>1.3296985063529999E-3</v>
      </c>
      <c r="AW789" s="18">
        <v>1.5216625572379999E-3</v>
      </c>
      <c r="AX789" s="18">
        <v>1.8725888406579999E-3</v>
      </c>
      <c r="AY789" s="18">
        <v>1.801095489845E-3</v>
      </c>
      <c r="AZ789" s="18">
        <v>1.7748544880330001E-3</v>
      </c>
      <c r="BA789" s="18">
        <v>1.9698903321809999E-3</v>
      </c>
      <c r="BB789" s="18">
        <v>1.7741165729459999E-3</v>
      </c>
      <c r="BC789" s="18">
        <v>1.845659887318E-3</v>
      </c>
      <c r="BD789" s="18">
        <v>1.9177197303080001E-3</v>
      </c>
      <c r="BE789" s="18">
        <v>2.3873233132070001E-3</v>
      </c>
      <c r="BF789" s="220">
        <v>2.1241456411819999E-3</v>
      </c>
      <c r="BG789" s="220">
        <v>1.784206028317E-3</v>
      </c>
      <c r="BH789" s="17"/>
      <c r="BI789" s="17"/>
      <c r="BJ789" s="17"/>
      <c r="BK789" s="17"/>
    </row>
    <row r="790" spans="1:63" ht="11.25" hidden="1" outlineLevel="1" x14ac:dyDescent="0.2">
      <c r="A790" s="16" t="s">
        <v>305</v>
      </c>
      <c r="C790" s="18">
        <f t="shared" ref="C790:X790" si="35">C780/(SUM(C$777:C$783))</f>
        <v>3.3250755913077062E-3</v>
      </c>
      <c r="D790" s="18">
        <f t="shared" si="35"/>
        <v>3.1295426978880216E-3</v>
      </c>
      <c r="E790" s="18">
        <f t="shared" si="35"/>
        <v>3.3709456588451913E-3</v>
      </c>
      <c r="F790" s="18">
        <f t="shared" si="35"/>
        <v>3.2810378639312114E-3</v>
      </c>
      <c r="G790" s="18">
        <f t="shared" si="35"/>
        <v>3.2053969940085167E-3</v>
      </c>
      <c r="H790" s="18">
        <f t="shared" si="35"/>
        <v>3.0938656746652914E-3</v>
      </c>
      <c r="I790" s="18">
        <f t="shared" si="35"/>
        <v>3.3113781123335264E-3</v>
      </c>
      <c r="J790" s="18">
        <f t="shared" si="35"/>
        <v>3.1835457187569865E-3</v>
      </c>
      <c r="K790" s="18">
        <f t="shared" si="35"/>
        <v>2.5095968031059539E-3</v>
      </c>
      <c r="L790" s="18">
        <f t="shared" si="35"/>
        <v>2.8609866998177825E-3</v>
      </c>
      <c r="M790" s="18">
        <f t="shared" si="35"/>
        <v>2.4354200893262554E-3</v>
      </c>
      <c r="N790" s="18">
        <f t="shared" si="35"/>
        <v>2.5917578879587895E-3</v>
      </c>
      <c r="O790" s="18">
        <f t="shared" si="35"/>
        <v>2.5622489959839356E-3</v>
      </c>
      <c r="P790" s="18">
        <f t="shared" si="35"/>
        <v>2.558914075602132E-3</v>
      </c>
      <c r="Q790" s="18">
        <f t="shared" si="35"/>
        <v>2.7251303072872287E-3</v>
      </c>
      <c r="R790" s="18">
        <f t="shared" si="35"/>
        <v>2.4010220864661654E-3</v>
      </c>
      <c r="S790" s="18">
        <f t="shared" si="35"/>
        <v>2.3457376317262786E-3</v>
      </c>
      <c r="T790" s="18">
        <f t="shared" si="35"/>
        <v>2.6777188879509571E-3</v>
      </c>
      <c r="U790" s="18">
        <f t="shared" si="35"/>
        <v>2.1189047313092098E-3</v>
      </c>
      <c r="V790" s="18">
        <f t="shared" si="35"/>
        <v>3.2073810709923093E-3</v>
      </c>
      <c r="W790" s="18">
        <f t="shared" si="35"/>
        <v>2.4723894763622606E-3</v>
      </c>
      <c r="X790" s="18">
        <f t="shared" si="35"/>
        <v>2.2072795439568526E-3</v>
      </c>
      <c r="Y790" s="18">
        <v>1.8150379039459999E-3</v>
      </c>
      <c r="Z790" s="18">
        <v>1.9186386007840001E-3</v>
      </c>
      <c r="AA790" s="18">
        <v>2.2807865455320001E-3</v>
      </c>
      <c r="AB790" s="18">
        <v>1.8852607855079999E-3</v>
      </c>
      <c r="AC790" s="18">
        <v>1.531208233796E-3</v>
      </c>
      <c r="AD790" s="18">
        <v>1.6678198548020001E-3</v>
      </c>
      <c r="AE790" s="18">
        <v>1.9077481975330001E-3</v>
      </c>
      <c r="AF790" s="18">
        <v>1.744946924531E-3</v>
      </c>
      <c r="AG790" s="18">
        <v>1.746681553157E-3</v>
      </c>
      <c r="AH790" s="18">
        <v>1.50123888646E-3</v>
      </c>
      <c r="AI790" s="18">
        <v>1.1730344549189999E-3</v>
      </c>
      <c r="AJ790" s="18">
        <v>9.9106183202200002E-4</v>
      </c>
      <c r="AK790" s="18">
        <v>9.8043707334999992E-4</v>
      </c>
      <c r="AL790" s="18">
        <v>1.099273936351E-3</v>
      </c>
      <c r="AM790" s="18">
        <v>1.1783347095450001E-3</v>
      </c>
      <c r="AN790" s="18">
        <v>1.3587821914610001E-3</v>
      </c>
      <c r="AO790" s="18">
        <v>1.1447807927740001E-3</v>
      </c>
      <c r="AP790" s="18">
        <v>1.344368788067E-3</v>
      </c>
      <c r="AQ790" s="18">
        <v>1.2593311889299999E-3</v>
      </c>
      <c r="AR790" s="18">
        <v>1.1556009124739999E-3</v>
      </c>
      <c r="AS790" s="18">
        <v>1.2518307406089999E-3</v>
      </c>
      <c r="AT790" s="18">
        <v>1.097770154374E-3</v>
      </c>
      <c r="AU790" s="18">
        <v>1.1787268783539999E-3</v>
      </c>
      <c r="AV790" s="18">
        <v>1.1628904499999999E-3</v>
      </c>
      <c r="AW790" s="18">
        <v>9.9565574732899992E-4</v>
      </c>
      <c r="AX790" s="18">
        <v>1.2609122566040001E-3</v>
      </c>
      <c r="AY790" s="18">
        <v>1.287253541272E-3</v>
      </c>
      <c r="AZ790" s="18">
        <v>1.430323910944E-3</v>
      </c>
      <c r="BA790" s="18">
        <v>1.2603061802659999E-3</v>
      </c>
      <c r="BB790" s="18">
        <v>1.364306019546E-3</v>
      </c>
      <c r="BC790" s="18">
        <v>1.165679928832E-3</v>
      </c>
      <c r="BD790" s="18">
        <v>1.079979006016E-3</v>
      </c>
      <c r="BE790" s="18">
        <v>1.308054232028E-3</v>
      </c>
      <c r="BF790" s="220">
        <v>1.575323322408E-3</v>
      </c>
      <c r="BG790" s="220">
        <v>1.2694351013800001E-3</v>
      </c>
      <c r="BH790" s="17"/>
      <c r="BI790" s="17"/>
      <c r="BJ790" s="17"/>
      <c r="BK790" s="17"/>
    </row>
    <row r="791" spans="1:63" ht="11.25" hidden="1" outlineLevel="1" x14ac:dyDescent="0.2">
      <c r="A791" s="16" t="s">
        <v>306</v>
      </c>
      <c r="C791" s="18">
        <f t="shared" ref="C791:X791" si="36">C781/(SUM(C$777:C$783))</f>
        <v>2.976554920264122E-3</v>
      </c>
      <c r="D791" s="18">
        <f t="shared" si="36"/>
        <v>2.6480745905206335E-3</v>
      </c>
      <c r="E791" s="18">
        <f t="shared" si="36"/>
        <v>2.7099759218167227E-3</v>
      </c>
      <c r="F791" s="18">
        <f t="shared" si="36"/>
        <v>2.8473374566299592E-3</v>
      </c>
      <c r="G791" s="18">
        <f t="shared" si="36"/>
        <v>2.7208602391002525E-3</v>
      </c>
      <c r="H791" s="18">
        <f t="shared" si="36"/>
        <v>2.6703007311099244E-3</v>
      </c>
      <c r="I791" s="18">
        <f t="shared" si="36"/>
        <v>2.6509119861030687E-3</v>
      </c>
      <c r="J791" s="18">
        <f t="shared" si="36"/>
        <v>2.4591996422982337E-3</v>
      </c>
      <c r="K791" s="18">
        <f t="shared" si="36"/>
        <v>2.3784332071248066E-3</v>
      </c>
      <c r="L791" s="18">
        <f t="shared" si="36"/>
        <v>1.983958038861736E-3</v>
      </c>
      <c r="M791" s="18">
        <f t="shared" si="36"/>
        <v>2.2207728950127551E-3</v>
      </c>
      <c r="N791" s="18">
        <f t="shared" si="36"/>
        <v>1.9800386349001931E-3</v>
      </c>
      <c r="O791" s="18">
        <f t="shared" si="36"/>
        <v>1.9357429718875501E-3</v>
      </c>
      <c r="P791" s="18">
        <f t="shared" si="36"/>
        <v>1.9526482792287039E-3</v>
      </c>
      <c r="Q791" s="18">
        <f t="shared" si="36"/>
        <v>1.9881936608095556E-3</v>
      </c>
      <c r="R791" s="18">
        <f t="shared" si="36"/>
        <v>2.1073190789473685E-3</v>
      </c>
      <c r="S791" s="18">
        <f t="shared" si="36"/>
        <v>2.0976989093383037E-3</v>
      </c>
      <c r="T791" s="18">
        <f t="shared" si="36"/>
        <v>1.868175968337877E-3</v>
      </c>
      <c r="U791" s="18">
        <f t="shared" si="36"/>
        <v>2.1257399078618202E-3</v>
      </c>
      <c r="V791" s="18">
        <f t="shared" si="36"/>
        <v>1.7128779762107863E-3</v>
      </c>
      <c r="W791" s="18">
        <f t="shared" si="36"/>
        <v>2.3484438297900101E-3</v>
      </c>
      <c r="X791" s="18">
        <f t="shared" si="36"/>
        <v>1.9833526337003603E-3</v>
      </c>
      <c r="Y791" s="18">
        <v>1.7005244715209999E-3</v>
      </c>
      <c r="Z791" s="18">
        <v>1.451491811028E-3</v>
      </c>
      <c r="AA791" s="18">
        <v>1.2761543766660001E-3</v>
      </c>
      <c r="AB791" s="18">
        <v>1.5327757661210001E-3</v>
      </c>
      <c r="AC791" s="18">
        <v>1.4259705544969999E-3</v>
      </c>
      <c r="AD791" s="18">
        <v>1.104995197918E-3</v>
      </c>
      <c r="AE791" s="18">
        <v>1.3141137850030001E-3</v>
      </c>
      <c r="AF791" s="18">
        <v>1.4340655759080001E-3</v>
      </c>
      <c r="AG791" s="18">
        <v>1.285200347351E-3</v>
      </c>
      <c r="AH791" s="18">
        <v>1.3117621337999999E-3</v>
      </c>
      <c r="AI791" s="18">
        <v>1.0590553985709999E-3</v>
      </c>
      <c r="AJ791" s="18">
        <v>8.5147565849800003E-4</v>
      </c>
      <c r="AK791" s="18">
        <v>7.7427039904699995E-4</v>
      </c>
      <c r="AL791" s="18">
        <v>8.0522946778000004E-4</v>
      </c>
      <c r="AM791" s="18">
        <v>8.0787341828699995E-4</v>
      </c>
      <c r="AN791" s="18">
        <v>1.0987027876270001E-3</v>
      </c>
      <c r="AO791" s="18">
        <v>1.0925076972129999E-3</v>
      </c>
      <c r="AP791" s="18">
        <v>7.7993914422200001E-4</v>
      </c>
      <c r="AQ791" s="18">
        <v>1.0722016548320001E-3</v>
      </c>
      <c r="AR791" s="18">
        <v>1.020530675951E-3</v>
      </c>
      <c r="AS791" s="18">
        <v>9.1537030439799996E-4</v>
      </c>
      <c r="AT791" s="18">
        <v>9.8505268316600005E-4</v>
      </c>
      <c r="AU791" s="18">
        <v>8.6955261517899997E-4</v>
      </c>
      <c r="AV791" s="18">
        <v>9.0552944877100004E-4</v>
      </c>
      <c r="AW791" s="18">
        <v>9.9095925795500005E-4</v>
      </c>
      <c r="AX791" s="18">
        <v>9.4434279643500001E-4</v>
      </c>
      <c r="AY791" s="18">
        <v>1.138928030343E-3</v>
      </c>
      <c r="AZ791" s="18">
        <v>1.075353013338E-3</v>
      </c>
      <c r="BA791" s="18">
        <v>1.223238351435E-3</v>
      </c>
      <c r="BB791" s="18">
        <v>1.0323075965389999E-3</v>
      </c>
      <c r="BC791" s="18">
        <v>1.1707925600990001E-3</v>
      </c>
      <c r="BD791" s="18">
        <v>1.0093261738459999E-3</v>
      </c>
      <c r="BE791" s="18">
        <v>9.6985009598999999E-4</v>
      </c>
      <c r="BF791" s="220">
        <v>1.1027263256850001E-3</v>
      </c>
      <c r="BG791" s="220">
        <v>1.349399517215E-3</v>
      </c>
      <c r="BH791" s="17"/>
      <c r="BI791" s="17"/>
      <c r="BJ791" s="17"/>
      <c r="BK791" s="17"/>
    </row>
    <row r="792" spans="1:63" ht="11.25" hidden="1" outlineLevel="1" x14ac:dyDescent="0.2">
      <c r="A792" s="16" t="s">
        <v>307</v>
      </c>
      <c r="C792" s="18">
        <f t="shared" ref="C792:X792" si="37">C782/(SUM(C$777:C$783))</f>
        <v>1.9780902951122329E-3</v>
      </c>
      <c r="D792" s="18">
        <f t="shared" si="37"/>
        <v>2.4814125533549995E-3</v>
      </c>
      <c r="E792" s="18">
        <f t="shared" si="37"/>
        <v>2.5022425758934896E-3</v>
      </c>
      <c r="F792" s="18">
        <f t="shared" si="37"/>
        <v>2.3004978126414241E-3</v>
      </c>
      <c r="G792" s="18">
        <f t="shared" si="37"/>
        <v>2.4599558326111872E-3</v>
      </c>
      <c r="H792" s="18">
        <f t="shared" si="37"/>
        <v>2.4216865251100346E-3</v>
      </c>
      <c r="I792" s="18">
        <f t="shared" si="37"/>
        <v>2.2980602200347424E-3</v>
      </c>
      <c r="J792" s="18">
        <f t="shared" si="37"/>
        <v>2.2892913033758103E-3</v>
      </c>
      <c r="K792" s="18">
        <f t="shared" si="37"/>
        <v>2.1598272138228943E-3</v>
      </c>
      <c r="L792" s="18">
        <f t="shared" si="37"/>
        <v>1.9498986733877148E-3</v>
      </c>
      <c r="M792" s="18">
        <f t="shared" si="37"/>
        <v>1.6511322639500038E-3</v>
      </c>
      <c r="N792" s="18">
        <f t="shared" si="37"/>
        <v>1.8512556342562781E-3</v>
      </c>
      <c r="O792" s="18">
        <f t="shared" si="37"/>
        <v>1.7510040160642569E-3</v>
      </c>
      <c r="P792" s="18">
        <f t="shared" si="37"/>
        <v>1.7006936625540326E-3</v>
      </c>
      <c r="Q792" s="18">
        <f t="shared" si="37"/>
        <v>1.7271952651820464E-3</v>
      </c>
      <c r="R792" s="18">
        <f t="shared" si="37"/>
        <v>1.5786536654135339E-3</v>
      </c>
      <c r="S792" s="18">
        <f t="shared" si="37"/>
        <v>1.6228819264813227E-3</v>
      </c>
      <c r="T792" s="18">
        <f t="shared" si="37"/>
        <v>1.7367117335289153E-3</v>
      </c>
      <c r="U792" s="18">
        <f t="shared" si="37"/>
        <v>1.640442372626485E-3</v>
      </c>
      <c r="V792" s="18">
        <f t="shared" si="37"/>
        <v>1.8220654169254181E-3</v>
      </c>
      <c r="W792" s="18">
        <f t="shared" si="37"/>
        <v>1.4808243037842564E-3</v>
      </c>
      <c r="X792" s="18">
        <f t="shared" si="37"/>
        <v>1.9257714282058336E-3</v>
      </c>
      <c r="Y792" s="18">
        <v>1.3054531296519999E-3</v>
      </c>
      <c r="Z792" s="18">
        <v>1.295776214443E-3</v>
      </c>
      <c r="AA792" s="18">
        <v>1.249002155886E-3</v>
      </c>
      <c r="AB792" s="18">
        <v>9.6666346225700002E-4</v>
      </c>
      <c r="AC792" s="18">
        <v>1.2733759195140001E-3</v>
      </c>
      <c r="AD792" s="18">
        <v>1.161794016503E-3</v>
      </c>
      <c r="AE792" s="18">
        <v>8.27029138824E-4</v>
      </c>
      <c r="AF792" s="18">
        <v>1.0329283518780001E-3</v>
      </c>
      <c r="AG792" s="18">
        <v>1.066865153207E-3</v>
      </c>
      <c r="AH792" s="18">
        <v>1.029976193946E-3</v>
      </c>
      <c r="AI792" s="18">
        <v>1.0115641250920001E-3</v>
      </c>
      <c r="AJ792" s="18">
        <v>8.6078140339899999E-4</v>
      </c>
      <c r="AK792" s="18">
        <v>7.7427039904699995E-4</v>
      </c>
      <c r="AL792" s="18">
        <v>7.1023048562599998E-4</v>
      </c>
      <c r="AM792" s="18">
        <v>7.8109308397900003E-4</v>
      </c>
      <c r="AN792" s="18">
        <v>9.5539372837100003E-4</v>
      </c>
      <c r="AO792" s="18">
        <v>1.0454619112090001E-3</v>
      </c>
      <c r="AP792" s="18">
        <v>1.0672851447250001E-3</v>
      </c>
      <c r="AQ792" s="18">
        <v>8.0415124112400002E-4</v>
      </c>
      <c r="AR792" s="18">
        <v>8.6545003401800004E-4</v>
      </c>
      <c r="AS792" s="18">
        <v>8.7578672366699995E-4</v>
      </c>
      <c r="AT792" s="18">
        <v>7.9882381769199999E-4</v>
      </c>
      <c r="AU792" s="18">
        <v>8.4056752800699996E-4</v>
      </c>
      <c r="AV792" s="18">
        <v>7.1489167008200003E-4</v>
      </c>
      <c r="AW792" s="18">
        <v>7.3734883174799998E-4</v>
      </c>
      <c r="AX792" s="18">
        <v>1.035557725636E-3</v>
      </c>
      <c r="AY792" s="18">
        <v>7.8930361172600003E-4</v>
      </c>
      <c r="AZ792" s="18">
        <v>8.0390467987400001E-4</v>
      </c>
      <c r="BA792" s="18">
        <v>9.4258193314000001E-4</v>
      </c>
      <c r="BB792" s="18">
        <v>1.0271201211790001E-3</v>
      </c>
      <c r="BC792" s="18">
        <v>9.0493573422499997E-4</v>
      </c>
      <c r="BD792" s="18">
        <v>1.0143728047159999E-3</v>
      </c>
      <c r="BE792" s="18">
        <v>8.1069520844300001E-4</v>
      </c>
      <c r="BF792" s="220">
        <v>7.5717153238300005E-4</v>
      </c>
      <c r="BG792" s="220">
        <v>9.2458855809199997E-4</v>
      </c>
      <c r="BH792" s="17"/>
      <c r="BI792" s="17"/>
      <c r="BJ792" s="17"/>
      <c r="BK792" s="17"/>
    </row>
    <row r="793" spans="1:63" ht="11.25" hidden="1" outlineLevel="1" x14ac:dyDescent="0.2">
      <c r="A793" s="16" t="s">
        <v>617</v>
      </c>
      <c r="C793" s="18">
        <f t="shared" ref="C793:X793" si="38">C783/(SUM(C$777:C$783))</f>
        <v>2.6280342492205383E-3</v>
      </c>
      <c r="D793" s="18">
        <f t="shared" si="38"/>
        <v>2.1480884790237307E-3</v>
      </c>
      <c r="E793" s="18">
        <f t="shared" si="38"/>
        <v>2.5683395495963365E-3</v>
      </c>
      <c r="F793" s="18">
        <f t="shared" si="38"/>
        <v>2.4513501282244681E-3</v>
      </c>
      <c r="G793" s="18">
        <f t="shared" si="38"/>
        <v>2.2922315712967881E-3</v>
      </c>
      <c r="H793" s="18">
        <f t="shared" si="38"/>
        <v>2.5321817277766524E-3</v>
      </c>
      <c r="I793" s="18">
        <f t="shared" si="38"/>
        <v>2.4790098436595254E-3</v>
      </c>
      <c r="J793" s="18">
        <f t="shared" si="38"/>
        <v>2.3161189358372456E-3</v>
      </c>
      <c r="K793" s="18">
        <f t="shared" si="38"/>
        <v>2.1948041727512003E-3</v>
      </c>
      <c r="L793" s="18">
        <f t="shared" si="38"/>
        <v>2.0861361352837995E-3</v>
      </c>
      <c r="M793" s="18">
        <f t="shared" si="38"/>
        <v>1.8410124743042542E-3</v>
      </c>
      <c r="N793" s="18">
        <f t="shared" si="38"/>
        <v>1.6178364455891822E-3</v>
      </c>
      <c r="O793" s="18">
        <f t="shared" si="38"/>
        <v>1.8313253012048193E-3</v>
      </c>
      <c r="P793" s="18">
        <f t="shared" si="38"/>
        <v>1.629831426614281E-3</v>
      </c>
      <c r="Q793" s="18">
        <f t="shared" si="38"/>
        <v>1.6734603013763827E-3</v>
      </c>
      <c r="R793" s="18">
        <f t="shared" si="38"/>
        <v>1.5492833646616542E-3</v>
      </c>
      <c r="S793" s="18">
        <f t="shared" si="38"/>
        <v>1.4173641279312862E-3</v>
      </c>
      <c r="T793" s="18">
        <f t="shared" si="38"/>
        <v>1.5291366259358179E-3</v>
      </c>
      <c r="U793" s="18">
        <f t="shared" si="38"/>
        <v>1.5925961367582126E-3</v>
      </c>
      <c r="V793" s="18">
        <f t="shared" si="38"/>
        <v>1.5286241700048452E-3</v>
      </c>
      <c r="W793" s="18">
        <f t="shared" si="38"/>
        <v>1.5330119444462566E-3</v>
      </c>
      <c r="X793" s="18">
        <f t="shared" si="38"/>
        <v>1.3819489318686381E-3</v>
      </c>
      <c r="Y793" s="18">
        <v>1.534479994503E-3</v>
      </c>
      <c r="Z793" s="18">
        <v>1.123376803937E-3</v>
      </c>
      <c r="AA793" s="18">
        <v>1.2218499351059999E-3</v>
      </c>
      <c r="AB793" s="18">
        <v>8.8121254846700004E-4</v>
      </c>
      <c r="AC793" s="18">
        <v>7.9454447870500001E-4</v>
      </c>
      <c r="AD793" s="18">
        <v>1.0740140241450001E-3</v>
      </c>
      <c r="AE793" s="18">
        <v>9.0820991318699997E-4</v>
      </c>
      <c r="AF793" s="18">
        <v>7.0700435735299996E-4</v>
      </c>
      <c r="AG793" s="18">
        <v>9.27924575115E-4</v>
      </c>
      <c r="AH793" s="18">
        <v>8.9879998056599996E-4</v>
      </c>
      <c r="AI793" s="18">
        <v>8.0260252178700003E-4</v>
      </c>
      <c r="AJ793" s="18">
        <v>8.6543427584999996E-4</v>
      </c>
      <c r="AK793" s="18">
        <v>7.6968891739600002E-4</v>
      </c>
      <c r="AL793" s="18">
        <v>7.0118296351600001E-4</v>
      </c>
      <c r="AM793" s="18">
        <v>6.2933785623400004E-4</v>
      </c>
      <c r="AN793" s="18">
        <v>5.6262075115199998E-4</v>
      </c>
      <c r="AO793" s="18">
        <v>6.5864100406200004E-4</v>
      </c>
      <c r="AP793" s="18">
        <v>8.7743153725000004E-4</v>
      </c>
      <c r="AQ793" s="18">
        <v>8.5978434585600003E-4</v>
      </c>
      <c r="AR793" s="18">
        <v>6.1031736503000002E-4</v>
      </c>
      <c r="AS793" s="18">
        <v>7.7187982424900005E-4</v>
      </c>
      <c r="AT793" s="18">
        <v>7.0080862533699999E-4</v>
      </c>
      <c r="AU793" s="18">
        <v>6.6182615710899998E-4</v>
      </c>
      <c r="AV793" s="18">
        <v>7.1965761454899997E-4</v>
      </c>
      <c r="AW793" s="18">
        <v>6.0115063989700003E-4</v>
      </c>
      <c r="AX793" s="18">
        <v>7.5118176989200005E-4</v>
      </c>
      <c r="AY793" s="18">
        <v>9.2703444330299997E-4</v>
      </c>
      <c r="AZ793" s="18">
        <v>7.8824419909699996E-4</v>
      </c>
      <c r="BA793" s="18">
        <v>7.5194738486499999E-4</v>
      </c>
      <c r="BB793" s="18">
        <v>7.4699645176699999E-4</v>
      </c>
      <c r="BC793" s="18">
        <v>7.9757047762200005E-4</v>
      </c>
      <c r="BD793" s="18">
        <v>7.5194799951600001E-4</v>
      </c>
      <c r="BE793" s="18">
        <v>7.9080084750000001E-4</v>
      </c>
      <c r="BF793" s="220">
        <v>7.2159971542500002E-4</v>
      </c>
      <c r="BG793" s="220">
        <v>6.5970643063800001E-4</v>
      </c>
      <c r="BH793" s="17"/>
      <c r="BI793" s="17"/>
      <c r="BJ793" s="17"/>
      <c r="BK793" s="17"/>
    </row>
    <row r="794" spans="1:63" ht="11.25" hidden="1" outlineLevel="1" x14ac:dyDescent="0.2">
      <c r="A794" s="16" t="s">
        <v>310</v>
      </c>
      <c r="C794" s="18">
        <f t="shared" ref="C794:X794" si="39">C784/(SUM(C$777:C$783))</f>
        <v>1.5918917136855591E-2</v>
      </c>
      <c r="D794" s="18">
        <f t="shared" si="39"/>
        <v>1.5212540392396508E-2</v>
      </c>
      <c r="E794" s="18">
        <f t="shared" si="39"/>
        <v>1.6193758557197489E-2</v>
      </c>
      <c r="F794" s="18">
        <f t="shared" si="39"/>
        <v>1.5782923517876E-2</v>
      </c>
      <c r="G794" s="18">
        <f t="shared" si="39"/>
        <v>1.5561084244169252E-2</v>
      </c>
      <c r="H794" s="18">
        <f t="shared" si="39"/>
        <v>1.5846853649104067E-2</v>
      </c>
      <c r="I794" s="18">
        <f t="shared" si="39"/>
        <v>1.5525477707006369E-2</v>
      </c>
      <c r="J794" s="18">
        <f t="shared" si="39"/>
        <v>1.4397496087636933E-2</v>
      </c>
      <c r="K794" s="18">
        <f t="shared" si="39"/>
        <v>1.351859462579026E-2</v>
      </c>
      <c r="L794" s="18">
        <f t="shared" si="39"/>
        <v>1.2499787128965788E-2</v>
      </c>
      <c r="M794" s="18">
        <f t="shared" si="39"/>
        <v>1.2234890075869528E-2</v>
      </c>
      <c r="N794" s="18">
        <f t="shared" si="39"/>
        <v>1.1992916934964584E-2</v>
      </c>
      <c r="O794" s="18">
        <f t="shared" si="39"/>
        <v>1.1903614457831325E-2</v>
      </c>
      <c r="P794" s="18">
        <f t="shared" si="39"/>
        <v>1.1881234892564976E-2</v>
      </c>
      <c r="Q794" s="18">
        <f t="shared" si="39"/>
        <v>1.2098043279675133E-2</v>
      </c>
      <c r="R794" s="18">
        <f t="shared" si="39"/>
        <v>1.1858258928571428E-2</v>
      </c>
      <c r="S794" s="18">
        <f t="shared" si="39"/>
        <v>1.129639209961235E-2</v>
      </c>
      <c r="T794" s="18">
        <f t="shared" si="39"/>
        <v>1.0980723191674854E-2</v>
      </c>
      <c r="U794" s="18">
        <f t="shared" si="39"/>
        <v>1.2275977088488196E-2</v>
      </c>
      <c r="V794" s="18">
        <f t="shared" si="39"/>
        <v>1.2345005015798058E-2</v>
      </c>
      <c r="W794" s="18">
        <f t="shared" si="39"/>
        <v>1.1344288388902299E-2</v>
      </c>
      <c r="X794" s="18">
        <f t="shared" si="39"/>
        <v>1.0793277074362928E-2</v>
      </c>
      <c r="Y794" s="18">
        <v>9.6821107115859992E-3</v>
      </c>
      <c r="Z794" s="18">
        <v>1.0132636320660001E-2</v>
      </c>
      <c r="AA794" s="18">
        <v>9.5195686055159993E-3</v>
      </c>
      <c r="AB794" s="18">
        <v>7.9415943004239996E-3</v>
      </c>
      <c r="AC794" s="18">
        <v>8.161182029614E-3</v>
      </c>
      <c r="AD794" s="18">
        <v>7.9518346018399994E-3</v>
      </c>
      <c r="AE794" s="18">
        <v>7.8796089116199997E-3</v>
      </c>
      <c r="AF794" s="18">
        <v>7.711863131979E-3</v>
      </c>
      <c r="AG794" s="18">
        <v>7.676466939586E-3</v>
      </c>
      <c r="AH794" s="18">
        <v>6.9523393091390001E-3</v>
      </c>
      <c r="AI794" s="18">
        <v>5.7464440908979999E-3</v>
      </c>
      <c r="AJ794" s="18">
        <v>4.9739206499129999E-3</v>
      </c>
      <c r="AK794" s="18">
        <v>4.9480001832590001E-3</v>
      </c>
      <c r="AL794" s="18">
        <v>5.1616113636879998E-3</v>
      </c>
      <c r="AM794" s="18">
        <v>5.1552143542589997E-3</v>
      </c>
      <c r="AN794" s="18">
        <v>5.7535933419670003E-3</v>
      </c>
      <c r="AO794" s="18">
        <v>5.9382236556670001E-3</v>
      </c>
      <c r="AP794" s="18">
        <v>6.0188724748189999E-3</v>
      </c>
      <c r="AQ794" s="18">
        <v>5.8313608868929999E-3</v>
      </c>
      <c r="AR794" s="18">
        <v>5.362788650098E-3</v>
      </c>
      <c r="AS794" s="18">
        <v>5.4922218263859998E-3</v>
      </c>
      <c r="AT794" s="18">
        <v>5.4251408968389999E-3</v>
      </c>
      <c r="AU794" s="18">
        <v>5.1834997560420001E-3</v>
      </c>
      <c r="AV794" s="18">
        <v>4.8326676897560003E-3</v>
      </c>
      <c r="AW794" s="18">
        <v>4.846777034167E-3</v>
      </c>
      <c r="AX794" s="18">
        <v>5.8645833892249999E-3</v>
      </c>
      <c r="AY794" s="18">
        <v>5.9436151164890001E-3</v>
      </c>
      <c r="AZ794" s="18">
        <v>5.8726802912850004E-3</v>
      </c>
      <c r="BA794" s="18">
        <v>6.1479641818869999E-3</v>
      </c>
      <c r="BB794" s="18">
        <v>5.944846761978E-3</v>
      </c>
      <c r="BC794" s="18">
        <v>5.884638588096E-3</v>
      </c>
      <c r="BD794" s="18">
        <v>5.7733457144010002E-3</v>
      </c>
      <c r="BE794" s="18">
        <v>6.2667236971679996E-3</v>
      </c>
      <c r="BF794" s="220">
        <v>6.2809665370840003E-3</v>
      </c>
      <c r="BG794" s="220">
        <v>5.9873356356419999E-3</v>
      </c>
      <c r="BH794" s="17"/>
      <c r="BI794" s="17"/>
      <c r="BJ794" s="17"/>
      <c r="BK794" s="17"/>
    </row>
    <row r="795" spans="1:63" ht="11.25" hidden="1" outlineLevel="1" x14ac:dyDescent="0.2">
      <c r="A795" s="16" t="s">
        <v>311</v>
      </c>
      <c r="C795" s="18">
        <f t="shared" ref="C795:X795" si="40">C785/(SUM(C$777:C$783))</f>
        <v>7.5826794645968932E-3</v>
      </c>
      <c r="D795" s="18">
        <f t="shared" si="40"/>
        <v>7.2775756228993637E-3</v>
      </c>
      <c r="E795" s="18">
        <f t="shared" si="40"/>
        <v>7.7805580473065484E-3</v>
      </c>
      <c r="F795" s="18">
        <f t="shared" si="40"/>
        <v>7.5991853974958518E-3</v>
      </c>
      <c r="G795" s="18">
        <f t="shared" si="40"/>
        <v>7.4730476430082274E-3</v>
      </c>
      <c r="H795" s="18">
        <f t="shared" si="40"/>
        <v>7.6241689839966114E-3</v>
      </c>
      <c r="I795" s="18">
        <f t="shared" si="40"/>
        <v>7.427982049797336E-3</v>
      </c>
      <c r="J795" s="18">
        <f t="shared" si="40"/>
        <v>7.0646098815112897E-3</v>
      </c>
      <c r="K795" s="18">
        <f t="shared" si="40"/>
        <v>6.7330645936989012E-3</v>
      </c>
      <c r="L795" s="18">
        <f t="shared" si="40"/>
        <v>6.0199928475332502E-3</v>
      </c>
      <c r="M795" s="18">
        <f t="shared" si="40"/>
        <v>5.7129176332670131E-3</v>
      </c>
      <c r="N795" s="18">
        <f t="shared" si="40"/>
        <v>5.4491307147456532E-3</v>
      </c>
      <c r="O795" s="18">
        <f t="shared" si="40"/>
        <v>5.5180722891566263E-3</v>
      </c>
      <c r="P795" s="18">
        <f t="shared" si="40"/>
        <v>5.2831733683970173E-3</v>
      </c>
      <c r="Q795" s="18">
        <f t="shared" si="40"/>
        <v>5.3888492273679849E-3</v>
      </c>
      <c r="R795" s="18">
        <f t="shared" si="40"/>
        <v>5.2352561090225564E-3</v>
      </c>
      <c r="S795" s="18">
        <f t="shared" si="40"/>
        <v>5.1379449637509126E-3</v>
      </c>
      <c r="T795" s="18">
        <f t="shared" si="40"/>
        <v>5.1340243278026098E-3</v>
      </c>
      <c r="U795" s="18">
        <f t="shared" si="40"/>
        <v>5.3587784172465175E-3</v>
      </c>
      <c r="V795" s="18">
        <f t="shared" si="40"/>
        <v>5.06356756314105E-3</v>
      </c>
      <c r="W795" s="18">
        <f t="shared" si="40"/>
        <v>5.3622800780205229E-3</v>
      </c>
      <c r="X795" s="18">
        <f t="shared" si="40"/>
        <v>5.2910729937748315E-3</v>
      </c>
      <c r="Y795" s="18">
        <v>4.5404575956760002E-3</v>
      </c>
      <c r="Z795" s="18">
        <v>3.8706448294080001E-3</v>
      </c>
      <c r="AA795" s="18">
        <v>3.7470064676589998E-3</v>
      </c>
      <c r="AB795" s="18">
        <v>3.3806517768449999E-3</v>
      </c>
      <c r="AC795" s="18">
        <v>3.4938909527169998E-3</v>
      </c>
      <c r="AD795" s="18">
        <v>3.340803238565E-3</v>
      </c>
      <c r="AE795" s="18">
        <v>3.0493528370140002E-3</v>
      </c>
      <c r="AF795" s="18">
        <v>3.1739982851379999E-3</v>
      </c>
      <c r="AG795" s="18">
        <v>3.279990075673E-3</v>
      </c>
      <c r="AH795" s="18">
        <v>3.240538308313E-3</v>
      </c>
      <c r="AI795" s="18">
        <v>2.873222045449E-3</v>
      </c>
      <c r="AJ795" s="18">
        <v>2.5776913377470001E-3</v>
      </c>
      <c r="AK795" s="18">
        <v>2.3182297154899999E-3</v>
      </c>
      <c r="AL795" s="18">
        <v>2.2166429169210001E-3</v>
      </c>
      <c r="AM795" s="18">
        <v>2.218304358499E-3</v>
      </c>
      <c r="AN795" s="18">
        <v>2.6167172671490001E-3</v>
      </c>
      <c r="AO795" s="18">
        <v>2.7966106124839999E-3</v>
      </c>
      <c r="AP795" s="18">
        <v>2.724655826197E-3</v>
      </c>
      <c r="AQ795" s="18">
        <v>2.7361372418120001E-3</v>
      </c>
      <c r="AR795" s="18">
        <v>2.4962980749990002E-3</v>
      </c>
      <c r="AS795" s="18">
        <v>2.5630368523140001E-3</v>
      </c>
      <c r="AT795" s="18">
        <v>2.4846851261950001E-3</v>
      </c>
      <c r="AU795" s="18">
        <v>2.371946300295E-3</v>
      </c>
      <c r="AV795" s="18">
        <v>2.340078733403E-3</v>
      </c>
      <c r="AW795" s="18">
        <v>2.3294587296000002E-3</v>
      </c>
      <c r="AX795" s="18">
        <v>2.7310822919629999E-3</v>
      </c>
      <c r="AY795" s="18">
        <v>2.8552660853719998E-3</v>
      </c>
      <c r="AZ795" s="18">
        <v>2.6675018923080001E-3</v>
      </c>
      <c r="BA795" s="18">
        <v>2.9177676694399999E-3</v>
      </c>
      <c r="BB795" s="18">
        <v>2.8064241694849999E-3</v>
      </c>
      <c r="BC795" s="18">
        <v>2.873298771946E-3</v>
      </c>
      <c r="BD795" s="18">
        <v>2.7756469780770001E-3</v>
      </c>
      <c r="BE795" s="18">
        <v>2.571346151933E-3</v>
      </c>
      <c r="BF795" s="220">
        <v>2.581497573494E-3</v>
      </c>
      <c r="BG795" s="220">
        <v>2.933694505945E-3</v>
      </c>
      <c r="BH795" s="17"/>
      <c r="BI795" s="17"/>
      <c r="BJ795" s="17"/>
      <c r="BK795" s="17"/>
    </row>
    <row r="796" spans="1:63" ht="11.25" hidden="1" outlineLevel="1" x14ac:dyDescent="0.2">
      <c r="A796" s="36" t="s">
        <v>814</v>
      </c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7">
        <v>1</v>
      </c>
      <c r="AS796" s="17">
        <v>1</v>
      </c>
      <c r="AT796" s="17">
        <v>0</v>
      </c>
      <c r="AU796" s="17">
        <v>1</v>
      </c>
      <c r="AV796" s="17">
        <v>0</v>
      </c>
      <c r="AW796" s="17">
        <v>0</v>
      </c>
      <c r="AX796" s="17">
        <v>3</v>
      </c>
      <c r="AY796" s="17">
        <v>2</v>
      </c>
      <c r="AZ796" s="17">
        <v>1</v>
      </c>
      <c r="BA796" s="17">
        <v>2</v>
      </c>
      <c r="BB796" s="17">
        <v>1</v>
      </c>
      <c r="BC796" s="17">
        <v>2</v>
      </c>
      <c r="BD796" s="17">
        <v>2</v>
      </c>
      <c r="BE796" s="17">
        <v>0</v>
      </c>
      <c r="BF796" s="218">
        <v>0</v>
      </c>
      <c r="BG796" s="218">
        <v>2</v>
      </c>
      <c r="BH796" s="17"/>
      <c r="BI796" s="17"/>
      <c r="BJ796" s="17"/>
      <c r="BK796" s="17"/>
    </row>
    <row r="797" spans="1:63" s="17" customFormat="1" ht="11.25" hidden="1" outlineLevel="1" x14ac:dyDescent="0.2">
      <c r="A797" s="36" t="s">
        <v>312</v>
      </c>
      <c r="B797" s="37"/>
      <c r="C797" s="17">
        <v>5</v>
      </c>
      <c r="D797" s="17">
        <v>11</v>
      </c>
      <c r="E797" s="17">
        <v>8</v>
      </c>
      <c r="F797" s="17">
        <v>5</v>
      </c>
      <c r="G797" s="17">
        <v>5</v>
      </c>
      <c r="H797" s="17">
        <v>5</v>
      </c>
      <c r="I797" s="17">
        <v>6</v>
      </c>
      <c r="J797" s="17">
        <v>9</v>
      </c>
      <c r="K797" s="17">
        <v>5</v>
      </c>
      <c r="L797" s="17">
        <v>4</v>
      </c>
      <c r="M797" s="17">
        <v>8</v>
      </c>
      <c r="N797" s="17">
        <v>4</v>
      </c>
      <c r="O797" s="17">
        <v>10</v>
      </c>
      <c r="P797" s="17">
        <v>17</v>
      </c>
      <c r="Q797" s="17">
        <v>12</v>
      </c>
      <c r="R797" s="17">
        <v>13</v>
      </c>
      <c r="S797" s="17">
        <v>9</v>
      </c>
      <c r="T797" s="17">
        <f>'FIA Only'!T612+Sphere!C797</f>
        <v>6</v>
      </c>
      <c r="U797" s="17">
        <f>'FIA Only'!U612+Sphere!D797</f>
        <v>20</v>
      </c>
      <c r="V797" s="17">
        <f>'FIA Only'!V612+Sphere!E797</f>
        <v>20</v>
      </c>
      <c r="W797" s="17">
        <f>'FIA Only'!W612+Sphere!F797+'FIA on PCAS'!C797</f>
        <v>16</v>
      </c>
      <c r="X797" s="17">
        <f>'FIA Only'!X612+Sphere!G797+'FIA on PCAS'!D797</f>
        <v>18</v>
      </c>
      <c r="Y797" s="17">
        <v>6</v>
      </c>
      <c r="Z797" s="17">
        <v>7</v>
      </c>
      <c r="AA797" s="17">
        <v>13</v>
      </c>
      <c r="AB797" s="17">
        <v>22</v>
      </c>
      <c r="AC797" s="17">
        <v>14</v>
      </c>
      <c r="AD797" s="17">
        <v>16</v>
      </c>
      <c r="AE797" s="17">
        <v>8</v>
      </c>
      <c r="AF797" s="17">
        <v>9</v>
      </c>
      <c r="AG797" s="17">
        <v>4</v>
      </c>
      <c r="AH797" s="17">
        <v>4</v>
      </c>
      <c r="AI797" s="17">
        <v>3</v>
      </c>
      <c r="AJ797" s="17">
        <v>4</v>
      </c>
      <c r="AK797" s="17">
        <v>1</v>
      </c>
      <c r="AL797" s="17">
        <v>4</v>
      </c>
      <c r="AM797" s="17">
        <v>5</v>
      </c>
      <c r="AN797" s="17">
        <v>2</v>
      </c>
      <c r="AO797" s="17">
        <v>2</v>
      </c>
      <c r="AP797" s="17">
        <v>3</v>
      </c>
      <c r="AQ797" s="17">
        <v>2</v>
      </c>
      <c r="AR797" s="17">
        <v>3</v>
      </c>
      <c r="AS797" s="17">
        <v>5</v>
      </c>
      <c r="AT797" s="17">
        <v>5</v>
      </c>
      <c r="AU797" s="17">
        <v>2</v>
      </c>
      <c r="AV797" s="17">
        <v>3</v>
      </c>
      <c r="AW797" s="17">
        <v>1</v>
      </c>
      <c r="AX797" s="17">
        <v>5</v>
      </c>
      <c r="AY797" s="17">
        <v>2</v>
      </c>
      <c r="AZ797" s="17">
        <v>7</v>
      </c>
      <c r="BA797" s="17">
        <v>3</v>
      </c>
      <c r="BB797" s="17">
        <v>9</v>
      </c>
      <c r="BC797" s="17">
        <v>2</v>
      </c>
      <c r="BD797" s="17">
        <v>8</v>
      </c>
      <c r="BE797" s="17">
        <v>5</v>
      </c>
      <c r="BF797" s="218">
        <v>3</v>
      </c>
      <c r="BG797" s="218">
        <v>3</v>
      </c>
    </row>
    <row r="798" spans="1:63" s="17" customFormat="1" ht="11.25" hidden="1" outlineLevel="1" x14ac:dyDescent="0.2">
      <c r="A798" s="36" t="s">
        <v>313</v>
      </c>
      <c r="B798" s="37"/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f>'FIA Only'!T613+Sphere!C798</f>
        <v>0</v>
      </c>
      <c r="U798" s="17">
        <f>'FIA Only'!U613+Sphere!D798</f>
        <v>0</v>
      </c>
      <c r="V798" s="17">
        <f>'FIA Only'!V613+Sphere!E798</f>
        <v>0</v>
      </c>
      <c r="W798" s="17">
        <f>'FIA Only'!W613+Sphere!F798+'FIA on PCAS'!C798</f>
        <v>0</v>
      </c>
      <c r="X798" s="17">
        <f>'FIA Only'!X613+Sphere!G798+'FIA on PCAS'!D798</f>
        <v>0</v>
      </c>
      <c r="Y798" s="17">
        <v>0</v>
      </c>
      <c r="Z798" s="17">
        <v>0</v>
      </c>
      <c r="AA798" s="17">
        <v>0</v>
      </c>
      <c r="AB798" s="17">
        <v>0</v>
      </c>
      <c r="AC798" s="70">
        <v>0</v>
      </c>
      <c r="AD798" s="70">
        <v>1</v>
      </c>
      <c r="AE798" s="70">
        <v>0</v>
      </c>
      <c r="AF798" s="70">
        <v>0</v>
      </c>
      <c r="AG798" s="70">
        <v>0</v>
      </c>
      <c r="AH798" s="70">
        <v>0</v>
      </c>
      <c r="AI798" s="70">
        <v>1</v>
      </c>
      <c r="AJ798" s="70">
        <v>0</v>
      </c>
      <c r="AK798" s="70">
        <v>0</v>
      </c>
      <c r="AL798" s="70">
        <v>0</v>
      </c>
      <c r="AM798" s="70">
        <v>0</v>
      </c>
      <c r="AN798" s="70">
        <v>0</v>
      </c>
      <c r="AO798" s="70">
        <v>0</v>
      </c>
      <c r="AP798" s="70">
        <v>0</v>
      </c>
      <c r="AQ798" s="70">
        <v>0</v>
      </c>
      <c r="AR798" s="17">
        <v>0</v>
      </c>
      <c r="AS798" s="17">
        <v>0</v>
      </c>
      <c r="AT798" s="17">
        <v>0</v>
      </c>
      <c r="AU798" s="17">
        <v>0</v>
      </c>
      <c r="AV798" s="17">
        <v>0</v>
      </c>
      <c r="AW798" s="17">
        <v>0</v>
      </c>
      <c r="AX798" s="17">
        <v>0</v>
      </c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218">
        <v>0</v>
      </c>
      <c r="BG798" s="218">
        <v>0</v>
      </c>
    </row>
    <row r="799" spans="1:63" s="17" customFormat="1" ht="11.25" hidden="1" outlineLevel="1" x14ac:dyDescent="0.2">
      <c r="A799" s="36" t="s">
        <v>314</v>
      </c>
      <c r="B799" s="37"/>
      <c r="C799" s="17">
        <v>3</v>
      </c>
      <c r="D799" s="17">
        <v>8</v>
      </c>
      <c r="E799" s="17">
        <v>4</v>
      </c>
      <c r="F799" s="17">
        <v>13</v>
      </c>
      <c r="G799" s="17">
        <v>15</v>
      </c>
      <c r="H799" s="17">
        <v>10</v>
      </c>
      <c r="I799" s="17">
        <v>9</v>
      </c>
      <c r="J799" s="17">
        <v>11</v>
      </c>
      <c r="K799" s="17">
        <v>13</v>
      </c>
      <c r="L799" s="17">
        <v>12</v>
      </c>
      <c r="M799" s="17">
        <v>10</v>
      </c>
      <c r="N799" s="17">
        <v>10</v>
      </c>
      <c r="O799" s="17">
        <v>15</v>
      </c>
      <c r="P799" s="17">
        <v>18</v>
      </c>
      <c r="Q799" s="17">
        <v>24</v>
      </c>
      <c r="R799" s="17">
        <v>29</v>
      </c>
      <c r="S799" s="17">
        <v>27</v>
      </c>
      <c r="T799" s="17">
        <f>'FIA Only'!T614+Sphere!C799</f>
        <v>21</v>
      </c>
      <c r="U799" s="17">
        <f>'FIA Only'!U614+Sphere!D799</f>
        <v>36</v>
      </c>
      <c r="V799" s="17">
        <f>'FIA Only'!V614+Sphere!E799</f>
        <v>26</v>
      </c>
      <c r="W799" s="17">
        <f>'FIA Only'!W614+Sphere!F799+'FIA on PCAS'!C799</f>
        <v>43</v>
      </c>
      <c r="X799" s="17">
        <f>'FIA Only'!X614+Sphere!G799+'FIA on PCAS'!D799</f>
        <v>36</v>
      </c>
      <c r="Y799" s="17">
        <v>22</v>
      </c>
      <c r="Z799" s="17">
        <v>19</v>
      </c>
      <c r="AA799" s="17">
        <v>6</v>
      </c>
      <c r="AB799" s="17">
        <v>10</v>
      </c>
      <c r="AC799" s="17">
        <v>24</v>
      </c>
      <c r="AD799" s="17">
        <v>33</v>
      </c>
      <c r="AE799" s="17">
        <v>26</v>
      </c>
      <c r="AF799" s="17">
        <v>28</v>
      </c>
      <c r="AG799" s="17">
        <v>12</v>
      </c>
      <c r="AH799" s="17">
        <v>9</v>
      </c>
      <c r="AI799" s="17">
        <v>7</v>
      </c>
      <c r="AJ799" s="17">
        <v>7</v>
      </c>
      <c r="AK799" s="17">
        <v>4</v>
      </c>
      <c r="AL799" s="17">
        <v>3</v>
      </c>
      <c r="AM799" s="17">
        <v>7</v>
      </c>
      <c r="AN799" s="17">
        <v>7</v>
      </c>
      <c r="AO799" s="17">
        <v>11</v>
      </c>
      <c r="AP799" s="17">
        <v>9</v>
      </c>
      <c r="AQ799" s="17">
        <v>5</v>
      </c>
      <c r="AR799" s="17">
        <v>3</v>
      </c>
      <c r="AS799" s="17">
        <v>5</v>
      </c>
      <c r="AT799" s="17">
        <v>8</v>
      </c>
      <c r="AU799" s="17">
        <v>7</v>
      </c>
      <c r="AV799" s="17">
        <v>4</v>
      </c>
      <c r="AW799" s="17">
        <v>5</v>
      </c>
      <c r="AX799" s="17">
        <v>5</v>
      </c>
      <c r="AY799" s="17">
        <v>3</v>
      </c>
      <c r="AZ799" s="17">
        <v>12</v>
      </c>
      <c r="BA799" s="17">
        <v>10</v>
      </c>
      <c r="BB799" s="17">
        <v>11</v>
      </c>
      <c r="BC799" s="17">
        <v>9</v>
      </c>
      <c r="BD799" s="17">
        <v>14</v>
      </c>
      <c r="BE799" s="17">
        <v>9</v>
      </c>
      <c r="BF799" s="218">
        <v>19</v>
      </c>
      <c r="BG799" s="218">
        <v>10</v>
      </c>
    </row>
    <row r="800" spans="1:63" s="17" customFormat="1" ht="11.25" hidden="1" outlineLevel="1" x14ac:dyDescent="0.2">
      <c r="A800" s="36" t="s">
        <v>815</v>
      </c>
      <c r="B800" s="37"/>
      <c r="AR800" s="17">
        <v>3</v>
      </c>
      <c r="AS800" s="17">
        <v>3</v>
      </c>
      <c r="AT800" s="17">
        <v>3</v>
      </c>
      <c r="AU800" s="17">
        <v>5</v>
      </c>
      <c r="AV800" s="17">
        <v>3</v>
      </c>
      <c r="AW800" s="17">
        <v>4</v>
      </c>
      <c r="AX800" s="17">
        <v>2</v>
      </c>
      <c r="AY800" s="17">
        <v>3</v>
      </c>
      <c r="AZ800" s="17">
        <v>6</v>
      </c>
      <c r="BA800" s="17">
        <v>5</v>
      </c>
      <c r="BB800" s="17">
        <v>7</v>
      </c>
      <c r="BC800" s="17">
        <v>3</v>
      </c>
      <c r="BD800" s="17">
        <v>9</v>
      </c>
      <c r="BE800" s="17">
        <v>4</v>
      </c>
      <c r="BF800" s="218">
        <v>12</v>
      </c>
      <c r="BG800" s="218">
        <v>6</v>
      </c>
    </row>
    <row r="801" spans="1:63" s="17" customFormat="1" ht="11.25" hidden="1" outlineLevel="1" x14ac:dyDescent="0.2">
      <c r="A801" s="36" t="s">
        <v>315</v>
      </c>
      <c r="B801" s="37"/>
      <c r="C801" s="17">
        <v>2</v>
      </c>
      <c r="D801" s="17">
        <v>1</v>
      </c>
      <c r="E801" s="17">
        <v>2</v>
      </c>
      <c r="F801" s="17">
        <v>6</v>
      </c>
      <c r="G801" s="17">
        <v>6</v>
      </c>
      <c r="H801" s="17">
        <v>1</v>
      </c>
      <c r="I801" s="17">
        <v>1</v>
      </c>
      <c r="J801" s="17">
        <v>2</v>
      </c>
      <c r="K801" s="17">
        <v>5</v>
      </c>
      <c r="L801" s="17">
        <v>4</v>
      </c>
      <c r="M801" s="17">
        <v>2</v>
      </c>
      <c r="N801" s="17">
        <v>1</v>
      </c>
      <c r="O801" s="17">
        <v>1</v>
      </c>
      <c r="P801" s="17">
        <v>2</v>
      </c>
      <c r="Q801" s="17">
        <v>5</v>
      </c>
      <c r="R801" s="17">
        <v>10</v>
      </c>
      <c r="S801" s="17">
        <v>7</v>
      </c>
      <c r="T801" s="17">
        <f>'FIA Only'!T615+Sphere!C801</f>
        <v>6</v>
      </c>
      <c r="U801" s="17">
        <f>'FIA Only'!U615+Sphere!D801</f>
        <v>6</v>
      </c>
      <c r="V801" s="17">
        <f>'FIA Only'!V615+Sphere!E801</f>
        <v>2</v>
      </c>
      <c r="W801" s="17">
        <f>'FIA Only'!W615+Sphere!F801+'FIA on PCAS'!C801</f>
        <v>14</v>
      </c>
      <c r="X801" s="17">
        <f>'FIA Only'!X615+Sphere!G801+'FIA on PCAS'!D801</f>
        <v>8</v>
      </c>
      <c r="Y801" s="17">
        <v>6</v>
      </c>
      <c r="Z801" s="17">
        <v>8</v>
      </c>
      <c r="AA801" s="17">
        <v>2</v>
      </c>
      <c r="AB801" s="17">
        <v>4</v>
      </c>
      <c r="AC801" s="17">
        <v>6</v>
      </c>
      <c r="AD801" s="17">
        <v>13</v>
      </c>
      <c r="AE801" s="17">
        <v>8</v>
      </c>
      <c r="AF801" s="17">
        <v>11</v>
      </c>
      <c r="AG801" s="17">
        <v>5</v>
      </c>
      <c r="AH801" s="17">
        <v>4</v>
      </c>
      <c r="AI801" s="17">
        <v>3</v>
      </c>
      <c r="AJ801" s="17">
        <v>1</v>
      </c>
      <c r="AK801" s="17">
        <v>1</v>
      </c>
      <c r="AL801" s="17">
        <v>3</v>
      </c>
      <c r="AM801" s="17">
        <v>1</v>
      </c>
      <c r="AN801" s="17">
        <v>3</v>
      </c>
      <c r="AO801" s="17">
        <v>3</v>
      </c>
      <c r="AP801" s="17">
        <v>2</v>
      </c>
      <c r="AQ801" s="17">
        <v>0</v>
      </c>
      <c r="AR801" s="17">
        <v>1</v>
      </c>
      <c r="AS801" s="17">
        <v>1</v>
      </c>
      <c r="AT801" s="17">
        <v>3</v>
      </c>
      <c r="AU801" s="17">
        <v>3</v>
      </c>
      <c r="AV801" s="17">
        <v>3</v>
      </c>
      <c r="AW801" s="17">
        <v>2</v>
      </c>
      <c r="AX801" s="17">
        <v>2</v>
      </c>
      <c r="AY801" s="17">
        <v>1</v>
      </c>
      <c r="AZ801" s="17">
        <v>2</v>
      </c>
      <c r="BA801" s="17">
        <v>2</v>
      </c>
      <c r="BB801" s="17">
        <v>6</v>
      </c>
      <c r="BC801" s="17">
        <v>3</v>
      </c>
      <c r="BD801" s="17">
        <v>7</v>
      </c>
      <c r="BE801" s="17">
        <v>2</v>
      </c>
      <c r="BF801" s="218">
        <v>7</v>
      </c>
      <c r="BG801" s="218">
        <v>2</v>
      </c>
    </row>
    <row r="802" spans="1:63" s="17" customFormat="1" ht="11.25" hidden="1" outlineLevel="1" x14ac:dyDescent="0.2">
      <c r="A802" s="16" t="s">
        <v>816</v>
      </c>
      <c r="B802" s="37"/>
      <c r="AR802" s="18">
        <v>2.24921277553E-4</v>
      </c>
      <c r="AS802" s="18">
        <v>2.8280542986399999E-4</v>
      </c>
      <c r="AT802" s="18">
        <v>0</v>
      </c>
      <c r="AU802" s="18">
        <v>3.0778701138799999E-4</v>
      </c>
      <c r="AV802" s="18">
        <v>0</v>
      </c>
      <c r="AW802" s="18">
        <v>0</v>
      </c>
      <c r="AX802" s="18">
        <v>7.4571215510799995E-4</v>
      </c>
      <c r="AY802" s="18">
        <v>4.96647628508E-4</v>
      </c>
      <c r="AZ802" s="18">
        <v>3.0469226081700001E-4</v>
      </c>
      <c r="BA802" s="18">
        <v>5.9400059400099999E-4</v>
      </c>
      <c r="BB802" s="18">
        <v>2.7442371020899999E-4</v>
      </c>
      <c r="BC802" s="18">
        <v>3.25785958625E-4</v>
      </c>
      <c r="BD802" s="18">
        <v>4.1946308724800002E-4</v>
      </c>
      <c r="BE802" s="18">
        <v>0</v>
      </c>
      <c r="BF802" s="220">
        <v>0</v>
      </c>
      <c r="BG802" s="220">
        <v>5.2314935914199998E-4</v>
      </c>
    </row>
    <row r="803" spans="1:63" ht="11.25" hidden="1" outlineLevel="1" x14ac:dyDescent="0.2">
      <c r="A803" s="16" t="s">
        <v>316</v>
      </c>
      <c r="C803" s="18">
        <v>7.3206442166909996E-3</v>
      </c>
      <c r="D803" s="18">
        <v>1.083743842365E-2</v>
      </c>
      <c r="E803" s="18">
        <v>5.7388809182210001E-3</v>
      </c>
      <c r="F803" s="18">
        <v>4.4286979627989999E-3</v>
      </c>
      <c r="G803" s="18">
        <v>3.498950314906E-3</v>
      </c>
      <c r="H803" s="18">
        <v>2.9976019184650001E-3</v>
      </c>
      <c r="I803" s="18">
        <v>3.5778175313060001E-3</v>
      </c>
      <c r="J803" s="18">
        <v>5.0391937290030003E-3</v>
      </c>
      <c r="K803" s="18">
        <v>2.6427061310779999E-3</v>
      </c>
      <c r="L803" s="18">
        <v>1.544401544402E-3</v>
      </c>
      <c r="M803" s="18">
        <v>2.1604104779909998E-3</v>
      </c>
      <c r="N803" s="18">
        <v>1.0706638115630001E-3</v>
      </c>
      <c r="O803" s="18">
        <v>2.6780931976429999E-3</v>
      </c>
      <c r="P803" s="18">
        <v>3.9544080018609996E-3</v>
      </c>
      <c r="Q803" s="18">
        <v>3.2188841201719999E-3</v>
      </c>
      <c r="R803" s="18">
        <v>4.0360136603540004E-3</v>
      </c>
      <c r="S803" s="18">
        <v>2.514668901928E-3</v>
      </c>
      <c r="T803" s="18">
        <f>T797/(('FIA Only'!T612/'FIA Only'!T616))</f>
        <v>1.5424164524419999E-3</v>
      </c>
      <c r="U803" s="18">
        <f>U797/(('FIA Only'!U612/'FIA Only'!U616))</f>
        <v>2.8743891922970001E-3</v>
      </c>
      <c r="V803" s="18">
        <f>V797/(('FIA Only'!V612/'FIA Only'!V616))</f>
        <v>3.5669698591049999E-3</v>
      </c>
      <c r="W803" s="18">
        <f>W797/(('FIA Only'!W612/'FIA Only'!W616))</f>
        <v>3.9692384023818665E-3</v>
      </c>
      <c r="X803" s="18">
        <f>X797/(('FIA Only'!X612/'FIA Only'!X616))</f>
        <v>6.6079295154189994E-3</v>
      </c>
      <c r="Y803" s="18">
        <v>4.3446777697320003E-3</v>
      </c>
      <c r="Z803" s="18">
        <v>1.9493177387910001E-3</v>
      </c>
      <c r="AA803" s="18">
        <v>3.0050855293569999E-3</v>
      </c>
      <c r="AB803" s="18">
        <v>4.0014550745729998E-3</v>
      </c>
      <c r="AC803" s="18">
        <v>2.4420024420020001E-3</v>
      </c>
      <c r="AD803" s="18">
        <v>3.2921810699589999E-3</v>
      </c>
      <c r="AE803" s="18">
        <v>2.1887824897400001E-3</v>
      </c>
      <c r="AF803" s="18">
        <v>2.7322404371579998E-3</v>
      </c>
      <c r="AG803" s="18">
        <v>9.5831336847100005E-4</v>
      </c>
      <c r="AH803" s="18">
        <v>9.9601593625500001E-4</v>
      </c>
      <c r="AI803" s="18">
        <v>1.0442046641140001E-3</v>
      </c>
      <c r="AJ803" s="18">
        <v>1.533154465312E-3</v>
      </c>
      <c r="AK803" s="18">
        <v>2.1105951878400001E-4</v>
      </c>
      <c r="AL803" s="18">
        <v>7.4529532327199997E-4</v>
      </c>
      <c r="AM803" s="18">
        <v>1.0133765707340001E-3</v>
      </c>
      <c r="AN803" s="18">
        <v>5.1007396072400002E-4</v>
      </c>
      <c r="AO803" s="18">
        <v>6.0006000600099996E-4</v>
      </c>
      <c r="AP803" s="18">
        <v>8.4175084175100001E-4</v>
      </c>
      <c r="AQ803" s="18">
        <v>4.7270148900999999E-4</v>
      </c>
      <c r="AR803" s="18">
        <v>8.9179548157000005E-4</v>
      </c>
      <c r="AS803" s="18">
        <v>1.1296882060550001E-3</v>
      </c>
      <c r="AT803" s="18">
        <v>1.418842224745E-3</v>
      </c>
      <c r="AU803" s="18">
        <v>6.8540095956099996E-4</v>
      </c>
      <c r="AV803" s="18">
        <v>9.2621179376399998E-4</v>
      </c>
      <c r="AW803" s="18">
        <v>3.0084235860400001E-4</v>
      </c>
      <c r="AX803" s="18">
        <v>1.1363636363639999E-3</v>
      </c>
      <c r="AY803" s="18">
        <v>4.9950049950000001E-4</v>
      </c>
      <c r="AZ803" s="18">
        <v>1.744330924495E-3</v>
      </c>
      <c r="BA803" s="18">
        <v>9.1855480710300002E-4</v>
      </c>
      <c r="BB803" s="18">
        <v>2.6793688597799999E-3</v>
      </c>
      <c r="BC803" s="18">
        <v>5.5081244836100004E-4</v>
      </c>
      <c r="BD803" s="18">
        <v>1.3112604491069999E-3</v>
      </c>
      <c r="BE803" s="18">
        <v>1.0524100189430001E-3</v>
      </c>
      <c r="BF803" s="220">
        <v>8.6330935251799996E-4</v>
      </c>
      <c r="BG803" s="220">
        <v>8.9928057554000001E-4</v>
      </c>
      <c r="BH803" s="17"/>
      <c r="BI803" s="17"/>
      <c r="BJ803" s="17"/>
      <c r="BK803" s="17"/>
    </row>
    <row r="804" spans="1:63" ht="11.25" hidden="1" outlineLevel="1" x14ac:dyDescent="0.2">
      <c r="A804" s="16" t="s">
        <v>317</v>
      </c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2.0576131687199999E-4</v>
      </c>
      <c r="AE804" s="18">
        <v>0</v>
      </c>
      <c r="AF804" s="18">
        <v>0</v>
      </c>
      <c r="AG804" s="18">
        <v>0</v>
      </c>
      <c r="AH804" s="18">
        <v>0</v>
      </c>
      <c r="AI804" s="18">
        <v>3.4806822137100002E-4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</v>
      </c>
      <c r="AR804" s="18">
        <v>0</v>
      </c>
      <c r="AS804" s="18">
        <v>0</v>
      </c>
      <c r="AT804" s="18">
        <v>0</v>
      </c>
      <c r="AU804" s="18">
        <v>0</v>
      </c>
      <c r="AV804" s="18">
        <v>0</v>
      </c>
      <c r="AW804" s="18">
        <v>0</v>
      </c>
      <c r="AX804" s="18">
        <v>0</v>
      </c>
      <c r="AY804" s="18">
        <v>0</v>
      </c>
      <c r="AZ804" s="18">
        <v>0</v>
      </c>
      <c r="BA804" s="18">
        <v>0</v>
      </c>
      <c r="BB804" s="18">
        <v>0</v>
      </c>
      <c r="BC804" s="18">
        <v>0</v>
      </c>
      <c r="BD804" s="18">
        <v>0</v>
      </c>
      <c r="BE804" s="18">
        <v>0</v>
      </c>
      <c r="BF804" s="220">
        <v>0</v>
      </c>
      <c r="BG804" s="220">
        <v>0</v>
      </c>
      <c r="BH804" s="17"/>
      <c r="BI804" s="17"/>
      <c r="BJ804" s="17"/>
      <c r="BK804" s="17"/>
    </row>
    <row r="805" spans="1:63" ht="11.25" hidden="1" outlineLevel="1" x14ac:dyDescent="0.2">
      <c r="A805" s="16" t="s">
        <v>318</v>
      </c>
      <c r="C805" s="18">
        <v>4.7694753577110002E-3</v>
      </c>
      <c r="D805" s="18">
        <v>5.9970014992499999E-3</v>
      </c>
      <c r="E805" s="18">
        <v>5.9259259259260002E-3</v>
      </c>
      <c r="F805" s="18">
        <v>1.287128712871E-2</v>
      </c>
      <c r="G805" s="18">
        <v>1.0806916426510001E-2</v>
      </c>
      <c r="H805" s="18">
        <v>8.8967971530250003E-3</v>
      </c>
      <c r="I805" s="18">
        <v>6.3694267515919997E-3</v>
      </c>
      <c r="J805" s="18">
        <v>6.6909975669099996E-3</v>
      </c>
      <c r="K805" s="18">
        <v>7.8502415458939993E-3</v>
      </c>
      <c r="L805" s="18">
        <v>6.7681895093060001E-3</v>
      </c>
      <c r="M805" s="18">
        <v>5.3134962805530001E-3</v>
      </c>
      <c r="N805" s="18">
        <v>3.8804811796659998E-3</v>
      </c>
      <c r="O805" s="18">
        <v>4.0783034257749996E-3</v>
      </c>
      <c r="P805" s="18">
        <v>4.840010755579E-3</v>
      </c>
      <c r="Q805" s="18">
        <v>6.4412238325279999E-3</v>
      </c>
      <c r="R805" s="18">
        <v>6.7836257309940003E-3</v>
      </c>
      <c r="S805" s="18">
        <v>7.2894168466520002E-3</v>
      </c>
      <c r="T805" s="18">
        <f>T799/(('FIA Only'!T614/'FIA Only'!T618))</f>
        <v>6.5624999999999998E-3</v>
      </c>
      <c r="U805" s="18">
        <f>U799/(('FIA Only'!U614/'FIA Only'!U618))</f>
        <v>1.0123734533180001E-2</v>
      </c>
      <c r="V805" s="18">
        <f>V799/(('FIA Only'!V614/'FIA Only'!V618))</f>
        <v>6.7252974650800004E-3</v>
      </c>
      <c r="W805" s="18">
        <f>W799/(('FIA Only'!W614/'FIA Only'!W618))</f>
        <v>6.2454611474219998E-3</v>
      </c>
      <c r="X805" s="18">
        <f>X799/(('FIA Only'!X614/'FIA Only'!X618))</f>
        <v>6.5347612996910012E-3</v>
      </c>
      <c r="Y805" s="18">
        <v>5.430757837571E-3</v>
      </c>
      <c r="Z805" s="18">
        <v>6.7447639332619998E-3</v>
      </c>
      <c r="AA805" s="18">
        <v>4.3827611395180002E-3</v>
      </c>
      <c r="AB805" s="18">
        <v>2.7932960893850001E-3</v>
      </c>
      <c r="AC805" s="18">
        <v>5.5710306406689999E-3</v>
      </c>
      <c r="AD805" s="18">
        <v>6.0251962753330003E-3</v>
      </c>
      <c r="AE805" s="18">
        <v>4.5590040329649998E-3</v>
      </c>
      <c r="AF805" s="18">
        <v>5.7755775577559999E-3</v>
      </c>
      <c r="AG805" s="18">
        <v>3.2939884710399998E-3</v>
      </c>
      <c r="AH805" s="18">
        <v>2.738892270237E-3</v>
      </c>
      <c r="AI805" s="18">
        <v>1.683906663459E-3</v>
      </c>
      <c r="AJ805" s="18">
        <v>1.759235988942E-3</v>
      </c>
      <c r="AK805" s="18">
        <v>1.404001404001E-3</v>
      </c>
      <c r="AL805" s="18">
        <v>1.1556240369800001E-3</v>
      </c>
      <c r="AM805" s="18">
        <v>1.4880952380949999E-3</v>
      </c>
      <c r="AN805" s="18">
        <v>1.315295001879E-3</v>
      </c>
      <c r="AO805" s="18">
        <v>2.23986968031E-3</v>
      </c>
      <c r="AP805" s="18">
        <v>2.307692307692E-3</v>
      </c>
      <c r="AQ805" s="18">
        <v>1.51240169389E-3</v>
      </c>
      <c r="AR805" s="18">
        <v>8.4985835694099997E-4</v>
      </c>
      <c r="AS805" s="18">
        <v>1.191043353978E-3</v>
      </c>
      <c r="AT805" s="18">
        <v>2.3923444976080002E-3</v>
      </c>
      <c r="AU805" s="18">
        <v>1.5930814747380001E-3</v>
      </c>
      <c r="AV805" s="18">
        <v>1.146788990826E-3</v>
      </c>
      <c r="AW805" s="18">
        <v>1.727712508639E-3</v>
      </c>
      <c r="AX805" s="18">
        <v>1.5561780267660001E-3</v>
      </c>
      <c r="AY805" s="18">
        <v>9.1213134691399997E-4</v>
      </c>
      <c r="AZ805" s="18">
        <v>2.7491408934710001E-3</v>
      </c>
      <c r="BA805" s="18">
        <v>2.516989680342E-3</v>
      </c>
      <c r="BB805" s="18">
        <v>2.761044176707E-3</v>
      </c>
      <c r="BC805" s="18">
        <v>2.7683789603199999E-3</v>
      </c>
      <c r="BD805" s="18">
        <v>4.1853512705529996E-3</v>
      </c>
      <c r="BE805" s="18">
        <v>2.4951483227059999E-3</v>
      </c>
      <c r="BF805" s="220">
        <v>3.1619237809950001E-3</v>
      </c>
      <c r="BG805" s="220">
        <v>2.131287297528E-3</v>
      </c>
      <c r="BH805" s="17"/>
      <c r="BI805" s="17"/>
      <c r="BJ805" s="17"/>
      <c r="BK805" s="17"/>
    </row>
    <row r="806" spans="1:63" ht="11.25" hidden="1" outlineLevel="1" x14ac:dyDescent="0.2">
      <c r="A806" s="16" t="s">
        <v>817</v>
      </c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>
        <v>8.4985835694099997E-4</v>
      </c>
      <c r="AS806" s="18">
        <v>7.1462601238699995E-4</v>
      </c>
      <c r="AT806" s="18">
        <v>8.9712918660299996E-4</v>
      </c>
      <c r="AU806" s="18">
        <v>1.1379153390989999E-3</v>
      </c>
      <c r="AV806" s="18">
        <v>8.6009174311900004E-4</v>
      </c>
      <c r="AW806" s="18">
        <v>1.382170006911E-3</v>
      </c>
      <c r="AX806" s="18">
        <v>6.2247121070700001E-4</v>
      </c>
      <c r="AY806" s="18">
        <v>9.1213134691399997E-4</v>
      </c>
      <c r="AZ806" s="18">
        <v>1.374570446735E-3</v>
      </c>
      <c r="BA806" s="18">
        <v>1.258494840171E-3</v>
      </c>
      <c r="BB806" s="18">
        <v>1.7570281124499999E-3</v>
      </c>
      <c r="BC806" s="18">
        <v>9.2279298677299998E-4</v>
      </c>
      <c r="BD806" s="18">
        <v>2.6905829596409999E-3</v>
      </c>
      <c r="BE806" s="18">
        <v>1.108954810091E-3</v>
      </c>
      <c r="BF806" s="220">
        <v>1.9970044932599998E-3</v>
      </c>
      <c r="BG806" s="220">
        <v>1.2787723785169999E-3</v>
      </c>
      <c r="BH806" s="17"/>
      <c r="BI806" s="17"/>
      <c r="BJ806" s="17"/>
      <c r="BK806" s="17"/>
    </row>
    <row r="807" spans="1:63" ht="11.25" hidden="1" outlineLevel="1" x14ac:dyDescent="0.2">
      <c r="A807" s="16" t="s">
        <v>319</v>
      </c>
      <c r="C807" s="18">
        <v>3.1796502384740001E-3</v>
      </c>
      <c r="D807" s="18">
        <v>7.4962518740599997E-4</v>
      </c>
      <c r="E807" s="18">
        <v>2.9629629629630001E-3</v>
      </c>
      <c r="F807" s="18">
        <v>5.9405940594059996E-3</v>
      </c>
      <c r="G807" s="18">
        <v>4.3227665706050003E-3</v>
      </c>
      <c r="H807" s="18">
        <v>8.8967971530200002E-4</v>
      </c>
      <c r="I807" s="18">
        <v>7.0771408351000004E-4</v>
      </c>
      <c r="J807" s="18">
        <v>1.216545012165E-3</v>
      </c>
      <c r="K807" s="18">
        <v>3.019323671498E-3</v>
      </c>
      <c r="L807" s="18">
        <v>2.2560631697690001E-3</v>
      </c>
      <c r="M807" s="18">
        <v>1.0626992561110001E-3</v>
      </c>
      <c r="N807" s="18">
        <v>3.8804811796699999E-4</v>
      </c>
      <c r="O807" s="18">
        <v>2.7188689505200001E-4</v>
      </c>
      <c r="P807" s="18">
        <v>5.3777897284200003E-4</v>
      </c>
      <c r="Q807" s="18">
        <v>1.3419216317769999E-3</v>
      </c>
      <c r="R807" s="18">
        <v>2.3391812865499999E-3</v>
      </c>
      <c r="S807" s="18">
        <v>1.8898488120949999E-3</v>
      </c>
      <c r="T807" s="18">
        <f>T801/(('FIA Only'!T615/'FIA Only'!T619))</f>
        <v>1.8749999999999999E-3</v>
      </c>
      <c r="U807" s="18">
        <f>U801/(('FIA Only'!U615/'FIA Only'!U619))</f>
        <v>1.6872890888639999E-3</v>
      </c>
      <c r="V807" s="18">
        <f>V801/(('FIA Only'!V615/'FIA Only'!V619))</f>
        <v>5.1733057423699995E-4</v>
      </c>
      <c r="W807" s="18">
        <f>W801/(('FIA Only'!W615/'FIA Only'!W619))</f>
        <v>2.033405954975E-3</v>
      </c>
      <c r="X807" s="18">
        <f>X801/(('FIA Only'!X615/'FIA Only'!X619))</f>
        <v>1.452169177709E-3</v>
      </c>
      <c r="Y807" s="18">
        <v>1.4811157738830001E-3</v>
      </c>
      <c r="Z807" s="18">
        <v>2.8399006034790001E-3</v>
      </c>
      <c r="AA807" s="18">
        <v>1.460920379839E-3</v>
      </c>
      <c r="AB807" s="18">
        <v>1.1173184357539999E-3</v>
      </c>
      <c r="AC807" s="18">
        <v>1.392757660167E-3</v>
      </c>
      <c r="AD807" s="18">
        <v>2.3735621690709999E-3</v>
      </c>
      <c r="AE807" s="18">
        <v>1.4027704716819999E-3</v>
      </c>
      <c r="AF807" s="18">
        <v>2.2689768976899998E-3</v>
      </c>
      <c r="AG807" s="18">
        <v>1.3724951962670001E-3</v>
      </c>
      <c r="AH807" s="18">
        <v>1.2172854534389999E-3</v>
      </c>
      <c r="AI807" s="18">
        <v>7.2167428433999995E-4</v>
      </c>
      <c r="AJ807" s="18">
        <v>2.5131942699199998E-4</v>
      </c>
      <c r="AK807" s="18">
        <v>3.5100035099999997E-4</v>
      </c>
      <c r="AL807" s="18">
        <v>1.1556240369800001E-3</v>
      </c>
      <c r="AM807" s="18">
        <v>2.12585034014E-4</v>
      </c>
      <c r="AN807" s="18">
        <v>5.6369785794800002E-4</v>
      </c>
      <c r="AO807" s="18">
        <v>6.1087354917500002E-4</v>
      </c>
      <c r="AP807" s="18">
        <v>5.1282051282099995E-4</v>
      </c>
      <c r="AQ807" s="18">
        <v>0</v>
      </c>
      <c r="AR807" s="18">
        <v>2.8328611898E-4</v>
      </c>
      <c r="AS807" s="18">
        <v>2.38208670796E-4</v>
      </c>
      <c r="AT807" s="18">
        <v>8.9712918660299996E-4</v>
      </c>
      <c r="AU807" s="18">
        <v>6.8274920345900005E-4</v>
      </c>
      <c r="AV807" s="18">
        <v>8.6009174311900004E-4</v>
      </c>
      <c r="AW807" s="18">
        <v>6.9108500345499999E-4</v>
      </c>
      <c r="AX807" s="18">
        <v>6.2247121070700001E-4</v>
      </c>
      <c r="AY807" s="18">
        <v>3.0404378230500001E-4</v>
      </c>
      <c r="AZ807" s="18">
        <v>4.58190148912E-4</v>
      </c>
      <c r="BA807" s="18">
        <v>5.0339793606799996E-4</v>
      </c>
      <c r="BB807" s="18">
        <v>1.506024096386E-3</v>
      </c>
      <c r="BC807" s="18">
        <v>9.2279298677299998E-4</v>
      </c>
      <c r="BD807" s="18">
        <v>2.0926756352769998E-3</v>
      </c>
      <c r="BE807" s="18">
        <v>5.5447740504600005E-4</v>
      </c>
      <c r="BF807" s="220">
        <v>1.164919287735E-3</v>
      </c>
      <c r="BG807" s="220">
        <v>4.2625745950600002E-4</v>
      </c>
      <c r="BH807" s="17"/>
      <c r="BI807" s="17"/>
      <c r="BJ807" s="17"/>
      <c r="BK807" s="17"/>
    </row>
    <row r="808" spans="1:63" collapsed="1" x14ac:dyDescent="0.25">
      <c r="A808" s="49" t="s">
        <v>320</v>
      </c>
      <c r="B808" s="50"/>
      <c r="AA808" s="56"/>
      <c r="AB808" s="56"/>
      <c r="BH808" s="17"/>
      <c r="BI808" s="17"/>
      <c r="BJ808" s="17"/>
      <c r="BK808" s="17"/>
    </row>
    <row r="809" spans="1:63" s="19" customFormat="1" ht="11.25" x14ac:dyDescent="0.2">
      <c r="A809" s="28" t="s">
        <v>321</v>
      </c>
      <c r="B809" s="32"/>
      <c r="C809" s="27">
        <v>175939987.27000001</v>
      </c>
      <c r="D809" s="27">
        <v>176211331.5</v>
      </c>
      <c r="E809" s="27">
        <v>174460176.28</v>
      </c>
      <c r="F809" s="27">
        <v>174836409.94999999</v>
      </c>
      <c r="G809" s="27">
        <v>175170774.30000001</v>
      </c>
      <c r="H809" s="27">
        <v>179547064.19999999</v>
      </c>
      <c r="I809" s="27">
        <v>176839929.44999999</v>
      </c>
      <c r="J809" s="27">
        <v>173074064.78999999</v>
      </c>
      <c r="K809" s="27">
        <v>173659020.68000001</v>
      </c>
      <c r="L809" s="27">
        <v>173538073.08000001</v>
      </c>
      <c r="M809" s="27">
        <v>176458659.56</v>
      </c>
      <c r="N809" s="27">
        <v>177807585.56</v>
      </c>
      <c r="O809" s="27">
        <v>179102295.96000001</v>
      </c>
      <c r="P809" s="27">
        <v>182168678.19</v>
      </c>
      <c r="Q809" s="27">
        <v>182897130.66999999</v>
      </c>
      <c r="R809" s="27">
        <v>187022518.06</v>
      </c>
      <c r="S809" s="27">
        <v>194437220.80000001</v>
      </c>
      <c r="T809" s="27">
        <f>'FIA Only'!T621+Sphere!C809</f>
        <v>201049583.31</v>
      </c>
      <c r="U809" s="27">
        <f>'FIA Only'!U621+Sphere!D809</f>
        <v>197428868.56</v>
      </c>
      <c r="V809" s="27">
        <f>'FIA Only'!V621+Sphere!E809</f>
        <v>191834340.31</v>
      </c>
      <c r="W809" s="27">
        <f>'FIA Only'!W621+Sphere!F809+'FIA on PCAS'!C809</f>
        <v>188962175.13999999</v>
      </c>
      <c r="X809" s="27">
        <f>'FIA Only'!X621+Sphere!G809+'FIA on PCAS'!D809</f>
        <v>186506560.91999999</v>
      </c>
      <c r="Y809" s="27">
        <v>186522403.55000001</v>
      </c>
      <c r="Z809" s="27">
        <v>182276887.59999999</v>
      </c>
      <c r="AA809" s="27">
        <v>189426730.75999999</v>
      </c>
      <c r="AB809" s="27">
        <v>193893236.15000001</v>
      </c>
      <c r="AC809" s="19">
        <v>191648161.28999999</v>
      </c>
      <c r="AD809" s="19">
        <v>192865207.75</v>
      </c>
      <c r="AE809" s="19">
        <v>192897980.80000001</v>
      </c>
      <c r="AF809" s="19">
        <v>202972426.47</v>
      </c>
      <c r="AG809" s="19">
        <v>199722323.06</v>
      </c>
      <c r="AH809" s="19">
        <v>197201088.88999999</v>
      </c>
      <c r="AI809" s="19">
        <v>201846826.03</v>
      </c>
      <c r="AJ809" s="19">
        <v>208577080.43000001</v>
      </c>
      <c r="AK809" s="19">
        <v>216270559.66</v>
      </c>
      <c r="AL809" s="19">
        <v>218577443.84999999</v>
      </c>
      <c r="AM809" s="19">
        <v>226470088.66</v>
      </c>
      <c r="AN809" s="19">
        <v>231559723.81999999</v>
      </c>
      <c r="AO809" s="19">
        <v>237271963.33000001</v>
      </c>
      <c r="AP809" s="19">
        <v>239756484</v>
      </c>
      <c r="AQ809" s="19">
        <v>241402417.25999999</v>
      </c>
      <c r="AR809" s="19">
        <v>252916855.66999999</v>
      </c>
      <c r="AS809" s="19">
        <v>249053653.03999999</v>
      </c>
      <c r="AT809" s="19">
        <v>246412102.53999999</v>
      </c>
      <c r="AU809" s="19">
        <v>251924049.96000001</v>
      </c>
      <c r="AV809" s="19">
        <v>252897116.84999999</v>
      </c>
      <c r="AW809" s="19">
        <v>256656828.80000001</v>
      </c>
      <c r="AX809" s="19">
        <v>261174478.72999999</v>
      </c>
      <c r="AY809" s="19">
        <v>263891384.78</v>
      </c>
      <c r="AZ809" s="19">
        <v>265612879.02000001</v>
      </c>
      <c r="BA809" s="19">
        <v>270525071.58999997</v>
      </c>
      <c r="BB809" s="19">
        <v>277210541.73000002</v>
      </c>
      <c r="BC809" s="19">
        <v>280814185.31</v>
      </c>
      <c r="BD809" s="19">
        <v>290052269.87</v>
      </c>
      <c r="BE809" s="19">
        <v>285937606.42000002</v>
      </c>
      <c r="BF809" s="224">
        <v>281633508.14999998</v>
      </c>
      <c r="BG809" s="224">
        <v>285792900.52999997</v>
      </c>
      <c r="BH809" s="17"/>
      <c r="BI809" s="17"/>
      <c r="BJ809" s="17"/>
      <c r="BK809" s="17"/>
    </row>
    <row r="810" spans="1:63" s="19" customFormat="1" ht="11.25" x14ac:dyDescent="0.2">
      <c r="A810" s="28" t="s">
        <v>322</v>
      </c>
      <c r="B810" s="32"/>
      <c r="C810" s="27">
        <v>6136618.7800000003</v>
      </c>
      <c r="D810" s="27">
        <v>6001670.7699999996</v>
      </c>
      <c r="E810" s="27">
        <v>5881414.1699999999</v>
      </c>
      <c r="F810" s="27">
        <v>5558298.4100000001</v>
      </c>
      <c r="G810" s="27">
        <v>5771612.1100000003</v>
      </c>
      <c r="H810" s="27">
        <v>5358441.99</v>
      </c>
      <c r="I810" s="27">
        <v>5068269.25</v>
      </c>
      <c r="J810" s="27">
        <v>5521520.9100000001</v>
      </c>
      <c r="K810" s="27">
        <v>4165605.43</v>
      </c>
      <c r="L810" s="27">
        <v>5281938.16</v>
      </c>
      <c r="M810" s="27">
        <v>5227966.5999999996</v>
      </c>
      <c r="N810" s="27">
        <v>5506724.1200000001</v>
      </c>
      <c r="O810" s="27">
        <v>5741972.5899999999</v>
      </c>
      <c r="P810" s="27">
        <v>5265085.2300000004</v>
      </c>
      <c r="Q810" s="27">
        <v>6263822.3200000003</v>
      </c>
      <c r="R810" s="27">
        <v>5798686.8899999997</v>
      </c>
      <c r="S810" s="27">
        <v>4380590.82</v>
      </c>
      <c r="T810" s="27">
        <f>'FIA Only'!T622+Sphere!C810</f>
        <v>6666685.04</v>
      </c>
      <c r="U810" s="27">
        <f>'FIA Only'!U622+Sphere!D810</f>
        <v>5941795.4500000002</v>
      </c>
      <c r="V810" s="27">
        <f>'FIA Only'!V622+Sphere!E810</f>
        <v>6691235.8100000005</v>
      </c>
      <c r="W810" s="27">
        <f>'FIA Only'!W622+Sphere!F810+'FIA on PCAS'!C810</f>
        <v>5473825.7999999998</v>
      </c>
      <c r="X810" s="27">
        <f>'FIA Only'!X622+Sphere!G810+'FIA on PCAS'!D810</f>
        <v>6650855.7100000009</v>
      </c>
      <c r="Y810" s="27">
        <v>9209839.7599999998</v>
      </c>
      <c r="Z810" s="27">
        <v>11153670.880000001</v>
      </c>
      <c r="AA810" s="27">
        <v>8866437.75</v>
      </c>
      <c r="AB810" s="27">
        <v>7648382.8799999999</v>
      </c>
      <c r="AC810" s="19">
        <v>8848322.8399999999</v>
      </c>
      <c r="AD810" s="19">
        <v>7893124.1600000001</v>
      </c>
      <c r="AE810" s="19">
        <v>8506448.1600000001</v>
      </c>
      <c r="AF810" s="19">
        <v>8281347.2300000004</v>
      </c>
      <c r="AG810" s="19">
        <v>6530210.2699999996</v>
      </c>
      <c r="AH810" s="19">
        <v>7457683.6600000001</v>
      </c>
      <c r="AI810" s="19">
        <v>5255281.5199999996</v>
      </c>
      <c r="AJ810" s="19">
        <v>5823386.2800000003</v>
      </c>
      <c r="AK810" s="19">
        <v>6446033.9500000002</v>
      </c>
      <c r="AL810" s="19">
        <v>7100969.2300000004</v>
      </c>
      <c r="AM810" s="19">
        <v>5604999.7400000002</v>
      </c>
      <c r="AN810" s="19">
        <v>7189239.6200000001</v>
      </c>
      <c r="AO810" s="19">
        <v>6365434.7800000003</v>
      </c>
      <c r="AP810" s="19">
        <v>5596173.6600000001</v>
      </c>
      <c r="AQ810" s="19">
        <v>7441296.7599999998</v>
      </c>
      <c r="AR810" s="19">
        <v>5685534.9500000002</v>
      </c>
      <c r="AS810" s="19">
        <v>6141805.3600000003</v>
      </c>
      <c r="AT810" s="19">
        <v>7306282.9699999997</v>
      </c>
      <c r="AU810" s="19">
        <v>4740775.75</v>
      </c>
      <c r="AV810" s="19">
        <v>5690233.3700000001</v>
      </c>
      <c r="AW810" s="19">
        <v>6875028.4100000001</v>
      </c>
      <c r="AX810" s="19">
        <v>5903419.0899999999</v>
      </c>
      <c r="AY810" s="19">
        <v>5740351.21</v>
      </c>
      <c r="AZ810" s="19">
        <v>6364846.5700000003</v>
      </c>
      <c r="BA810" s="19">
        <v>6261933.5800000001</v>
      </c>
      <c r="BB810" s="19">
        <v>6374347.6200000001</v>
      </c>
      <c r="BC810" s="19">
        <v>6890765.5300000003</v>
      </c>
      <c r="BD810" s="19">
        <v>7213237.1799999997</v>
      </c>
      <c r="BE810" s="19">
        <v>7638950.2599999998</v>
      </c>
      <c r="BF810" s="224">
        <v>7809217.1799999997</v>
      </c>
      <c r="BG810" s="224">
        <v>5558725.7800000003</v>
      </c>
      <c r="BH810" s="17"/>
      <c r="BI810" s="17"/>
      <c r="BJ810" s="17"/>
      <c r="BK810" s="17"/>
    </row>
    <row r="811" spans="1:63" s="19" customFormat="1" ht="11.25" x14ac:dyDescent="0.2">
      <c r="A811" s="28" t="s">
        <v>323</v>
      </c>
      <c r="B811" s="32"/>
      <c r="C811" s="27">
        <v>1965380.3</v>
      </c>
      <c r="D811" s="27">
        <v>1848835.07</v>
      </c>
      <c r="E811" s="27">
        <v>2051112.78</v>
      </c>
      <c r="F811" s="27">
        <v>1865793.39</v>
      </c>
      <c r="G811" s="27">
        <v>1864073.21</v>
      </c>
      <c r="H811" s="27">
        <v>2168592.04</v>
      </c>
      <c r="I811" s="27">
        <v>1732780.7</v>
      </c>
      <c r="J811" s="27">
        <v>1627201.39</v>
      </c>
      <c r="K811" s="27">
        <v>1697028.28</v>
      </c>
      <c r="L811" s="27">
        <v>1302609.1599999999</v>
      </c>
      <c r="M811" s="27">
        <v>1650638.71</v>
      </c>
      <c r="N811" s="27">
        <v>1629221.8</v>
      </c>
      <c r="O811" s="27">
        <v>1506880.45</v>
      </c>
      <c r="P811" s="27">
        <v>1544034.85</v>
      </c>
      <c r="Q811" s="27">
        <v>1525139.79</v>
      </c>
      <c r="R811" s="27">
        <v>1924979.29</v>
      </c>
      <c r="S811" s="27">
        <v>1784899.3</v>
      </c>
      <c r="T811" s="27">
        <f>'FIA Only'!T623+Sphere!C811</f>
        <v>1397808.76</v>
      </c>
      <c r="U811" s="27">
        <f>'FIA Only'!U623+Sphere!D811</f>
        <v>2096904.88</v>
      </c>
      <c r="V811" s="27">
        <f>'FIA Only'!V623+Sphere!E811</f>
        <v>1812956.44</v>
      </c>
      <c r="W811" s="27">
        <f>'FIA Only'!W623+Sphere!F811+'FIA on PCAS'!C811</f>
        <v>1686801.8399999999</v>
      </c>
      <c r="X811" s="27">
        <f>'FIA Only'!X623+Sphere!G811+'FIA on PCAS'!D811</f>
        <v>1735479.59</v>
      </c>
      <c r="Y811" s="27">
        <v>1750782.53</v>
      </c>
      <c r="Z811" s="27">
        <v>2239726.2200000002</v>
      </c>
      <c r="AA811" s="27">
        <v>1896090.37</v>
      </c>
      <c r="AB811" s="27">
        <v>1562192.77</v>
      </c>
      <c r="AC811" s="19">
        <v>2016905.98</v>
      </c>
      <c r="AD811" s="19">
        <v>1674107.28</v>
      </c>
      <c r="AE811" s="19">
        <v>1754987.49</v>
      </c>
      <c r="AF811" s="19">
        <v>1889634.99</v>
      </c>
      <c r="AG811" s="19">
        <v>1681171.58</v>
      </c>
      <c r="AH811" s="19">
        <v>1507795.98</v>
      </c>
      <c r="AI811" s="19">
        <v>1162611.3799999999</v>
      </c>
      <c r="AJ811" s="19">
        <v>1017645.92</v>
      </c>
      <c r="AK811" s="19">
        <v>1144453.3899999999</v>
      </c>
      <c r="AL811" s="19">
        <v>1377389.4</v>
      </c>
      <c r="AM811" s="19">
        <v>1175496.75</v>
      </c>
      <c r="AN811" s="19">
        <v>1170121.78</v>
      </c>
      <c r="AO811" s="19">
        <v>1487697.76</v>
      </c>
      <c r="AP811" s="19">
        <v>1478527.29</v>
      </c>
      <c r="AQ811" s="19">
        <v>1381436.22</v>
      </c>
      <c r="AR811" s="19">
        <v>1197036.3500000001</v>
      </c>
      <c r="AS811" s="19">
        <v>1192301.04</v>
      </c>
      <c r="AT811" s="19">
        <v>1577741.11</v>
      </c>
      <c r="AU811" s="19">
        <v>1284079.33</v>
      </c>
      <c r="AV811" s="19">
        <v>1106598.3700000001</v>
      </c>
      <c r="AW811" s="19">
        <v>1059544.53</v>
      </c>
      <c r="AX811" s="19">
        <v>1352708.75</v>
      </c>
      <c r="AY811" s="19">
        <v>1276499.95</v>
      </c>
      <c r="AZ811" s="19">
        <v>1315647.8500000001</v>
      </c>
      <c r="BA811" s="19">
        <v>1422314.2</v>
      </c>
      <c r="BB811" s="19">
        <v>1276359.17</v>
      </c>
      <c r="BC811" s="19">
        <v>1194711.6299999999</v>
      </c>
      <c r="BD811" s="19">
        <v>1365875.9</v>
      </c>
      <c r="BE811" s="19">
        <v>1851707.59</v>
      </c>
      <c r="BF811" s="224">
        <v>1607540.42</v>
      </c>
      <c r="BG811" s="224">
        <v>1348466.06</v>
      </c>
      <c r="BH811" s="17"/>
      <c r="BI811" s="17"/>
      <c r="BJ811" s="17"/>
      <c r="BK811" s="17"/>
    </row>
    <row r="812" spans="1:63" s="19" customFormat="1" ht="11.25" x14ac:dyDescent="0.2">
      <c r="A812" s="28" t="s">
        <v>324</v>
      </c>
      <c r="B812" s="32"/>
      <c r="C812" s="27">
        <v>1467690.72</v>
      </c>
      <c r="D812" s="27">
        <v>1429128.49</v>
      </c>
      <c r="E812" s="27">
        <v>1399873.89</v>
      </c>
      <c r="F812" s="27">
        <v>1482267.53</v>
      </c>
      <c r="G812" s="27">
        <v>1490589.25</v>
      </c>
      <c r="H812" s="27">
        <v>1361560.7</v>
      </c>
      <c r="I812" s="27">
        <v>1569803.73</v>
      </c>
      <c r="J812" s="27">
        <v>1378383.56</v>
      </c>
      <c r="K812" s="27">
        <v>1176728.5</v>
      </c>
      <c r="L812" s="27">
        <v>1386499.89</v>
      </c>
      <c r="M812" s="27">
        <v>1105415.78</v>
      </c>
      <c r="N812" s="27">
        <v>1217403.18</v>
      </c>
      <c r="O812" s="27">
        <v>1273217.52</v>
      </c>
      <c r="P812" s="27">
        <v>1228865.96</v>
      </c>
      <c r="Q812" s="27">
        <v>1179255.78</v>
      </c>
      <c r="R812" s="27">
        <v>1058125.94</v>
      </c>
      <c r="S812" s="27">
        <v>1245455.22</v>
      </c>
      <c r="T812" s="27">
        <f>'FIA Only'!T624+Sphere!C812</f>
        <v>1467645.37</v>
      </c>
      <c r="U812" s="27">
        <f>'FIA Only'!U624+Sphere!D812</f>
        <v>1072412.23</v>
      </c>
      <c r="V812" s="27">
        <f>'FIA Only'!V624+Sphere!E812</f>
        <v>1611127.35</v>
      </c>
      <c r="W812" s="27">
        <f>'FIA Only'!W624+Sphere!F812+'FIA on PCAS'!C812</f>
        <v>1344791.4600000002</v>
      </c>
      <c r="X812" s="27">
        <f>'FIA Only'!X624+Sphere!G812+'FIA on PCAS'!D812</f>
        <v>1174719.18</v>
      </c>
      <c r="Y812" s="27">
        <v>1198166.8500000001</v>
      </c>
      <c r="Z812" s="27">
        <v>1218910.77</v>
      </c>
      <c r="AA812" s="27">
        <v>1263052.1599999999</v>
      </c>
      <c r="AB812" s="27">
        <v>1181498.24</v>
      </c>
      <c r="AC812" s="19">
        <v>1019626.9</v>
      </c>
      <c r="AD812" s="19">
        <v>1218623.19</v>
      </c>
      <c r="AE812" s="19">
        <v>1219391.1499999999</v>
      </c>
      <c r="AF812" s="19">
        <v>1165824.8500000001</v>
      </c>
      <c r="AG812" s="19">
        <v>1375116.95</v>
      </c>
      <c r="AH812" s="19">
        <v>1082239.8799999999</v>
      </c>
      <c r="AI812" s="19">
        <v>950735.47</v>
      </c>
      <c r="AJ812" s="19">
        <v>839052.29</v>
      </c>
      <c r="AK812" s="19">
        <v>821150.74</v>
      </c>
      <c r="AL812" s="19">
        <v>892723.77</v>
      </c>
      <c r="AM812" s="19">
        <v>1070466.77</v>
      </c>
      <c r="AN812" s="19">
        <v>804670.54</v>
      </c>
      <c r="AO812" s="19">
        <v>830399.01</v>
      </c>
      <c r="AP812" s="19">
        <v>1097696.76</v>
      </c>
      <c r="AQ812" s="19">
        <v>1122667.93</v>
      </c>
      <c r="AR812" s="19">
        <v>973683.13</v>
      </c>
      <c r="AS812" s="19">
        <v>935397.06</v>
      </c>
      <c r="AT812" s="19">
        <v>876981.19</v>
      </c>
      <c r="AU812" s="19">
        <v>1255639.2</v>
      </c>
      <c r="AV812" s="19">
        <v>1029839.76</v>
      </c>
      <c r="AW812" s="19">
        <v>941273.3</v>
      </c>
      <c r="AX812" s="19">
        <v>873770.67</v>
      </c>
      <c r="AY812" s="19">
        <v>1115484.21</v>
      </c>
      <c r="AZ812" s="19">
        <v>1201299.3799999999</v>
      </c>
      <c r="BA812" s="19">
        <v>1045116.01</v>
      </c>
      <c r="BB812" s="19">
        <v>1065211.72</v>
      </c>
      <c r="BC812" s="19">
        <v>952440.18</v>
      </c>
      <c r="BD812" s="19">
        <v>765260.58</v>
      </c>
      <c r="BE812" s="19">
        <v>1056786.1299999999</v>
      </c>
      <c r="BF812" s="224">
        <v>1283886.22</v>
      </c>
      <c r="BG812" s="224">
        <v>1096701.99</v>
      </c>
      <c r="BH812" s="17"/>
      <c r="BI812" s="17"/>
      <c r="BJ812" s="17"/>
      <c r="BK812" s="17"/>
    </row>
    <row r="813" spans="1:63" s="19" customFormat="1" ht="11.25" x14ac:dyDescent="0.2">
      <c r="A813" s="28" t="s">
        <v>325</v>
      </c>
      <c r="B813" s="32"/>
      <c r="C813" s="27">
        <v>1430573.41</v>
      </c>
      <c r="D813" s="27">
        <v>1284956.03</v>
      </c>
      <c r="E813" s="27">
        <v>1310898.05</v>
      </c>
      <c r="F813" s="27">
        <v>1232296.54</v>
      </c>
      <c r="G813" s="27">
        <v>1321467.1100000001</v>
      </c>
      <c r="H813" s="27">
        <v>1281087.78</v>
      </c>
      <c r="I813" s="27">
        <v>1318514.6200000001</v>
      </c>
      <c r="J813" s="27">
        <v>1309612.73</v>
      </c>
      <c r="K813" s="27">
        <v>1071666.53</v>
      </c>
      <c r="L813" s="27">
        <v>1001827.58</v>
      </c>
      <c r="M813" s="27">
        <v>1099689.1399999999</v>
      </c>
      <c r="N813" s="27">
        <v>988043.71</v>
      </c>
      <c r="O813" s="27">
        <v>939317.89</v>
      </c>
      <c r="P813" s="27">
        <v>1158175.72</v>
      </c>
      <c r="Q813" s="27">
        <v>1080696.18</v>
      </c>
      <c r="R813" s="27">
        <v>1120936.03</v>
      </c>
      <c r="S813" s="27">
        <v>1172563.42</v>
      </c>
      <c r="T813" s="27">
        <f>'FIA Only'!T625+Sphere!C813</f>
        <v>1104526.78</v>
      </c>
      <c r="U813" s="27">
        <f>'FIA Only'!U625+Sphere!D813</f>
        <v>1284957.8999999999</v>
      </c>
      <c r="V813" s="27">
        <f>'FIA Only'!V625+Sphere!E813</f>
        <v>952662.76</v>
      </c>
      <c r="W813" s="27">
        <f>'FIA Only'!W625+Sphere!F813+'FIA on PCAS'!C813</f>
        <v>1366414.9</v>
      </c>
      <c r="X813" s="27">
        <f>'FIA Only'!X625+Sphere!G813+'FIA on PCAS'!D813</f>
        <v>1277375.5999999999</v>
      </c>
      <c r="Y813" s="27">
        <v>1268388.8400000001</v>
      </c>
      <c r="Z813" s="27">
        <v>1117979.55</v>
      </c>
      <c r="AA813" s="27">
        <v>938386.05</v>
      </c>
      <c r="AB813" s="27">
        <v>938731.32</v>
      </c>
      <c r="AC813" s="19">
        <v>958009.32</v>
      </c>
      <c r="AD813" s="19">
        <v>812026.11</v>
      </c>
      <c r="AE813" s="19">
        <v>1046130.13</v>
      </c>
      <c r="AF813" s="19">
        <v>1026805.71</v>
      </c>
      <c r="AG813" s="19">
        <v>1024636.82</v>
      </c>
      <c r="AH813" s="19">
        <v>1210598.3400000001</v>
      </c>
      <c r="AI813" s="19">
        <v>874649.98</v>
      </c>
      <c r="AJ813" s="19">
        <v>764785.93</v>
      </c>
      <c r="AK813" s="19">
        <v>733735.31</v>
      </c>
      <c r="AL813" s="19">
        <v>739260.55</v>
      </c>
      <c r="AM813" s="19">
        <v>727622.84</v>
      </c>
      <c r="AN813" s="19">
        <v>875722.82</v>
      </c>
      <c r="AO813" s="19">
        <v>720136.32</v>
      </c>
      <c r="AP813" s="19">
        <v>622519.09</v>
      </c>
      <c r="AQ813" s="19">
        <v>863127.96</v>
      </c>
      <c r="AR813" s="19">
        <v>906484.4</v>
      </c>
      <c r="AS813" s="19">
        <v>792401.78</v>
      </c>
      <c r="AT813" s="19">
        <v>789629.1</v>
      </c>
      <c r="AU813" s="19">
        <v>731887.86</v>
      </c>
      <c r="AV813" s="19">
        <v>1064630.96</v>
      </c>
      <c r="AW813" s="19">
        <v>1006455.79</v>
      </c>
      <c r="AX813" s="19">
        <v>805965.52</v>
      </c>
      <c r="AY813" s="19">
        <v>828066.02</v>
      </c>
      <c r="AZ813" s="19">
        <v>995867.23</v>
      </c>
      <c r="BA813" s="19">
        <v>1119715.3999999999</v>
      </c>
      <c r="BB813" s="19">
        <v>922954.23</v>
      </c>
      <c r="BC813" s="19">
        <v>993588.12</v>
      </c>
      <c r="BD813" s="19">
        <v>864514.58</v>
      </c>
      <c r="BE813" s="19">
        <v>780618.62</v>
      </c>
      <c r="BF813" s="224">
        <v>954344.76</v>
      </c>
      <c r="BG813" s="224">
        <v>1192215.8400000001</v>
      </c>
      <c r="BH813" s="17"/>
      <c r="BI813" s="17"/>
      <c r="BJ813" s="17"/>
      <c r="BK813" s="17"/>
    </row>
    <row r="814" spans="1:63" s="19" customFormat="1" ht="11.25" x14ac:dyDescent="0.2">
      <c r="A814" s="28" t="s">
        <v>326</v>
      </c>
      <c r="B814" s="32"/>
      <c r="C814" s="27">
        <v>978096.18</v>
      </c>
      <c r="D814" s="27">
        <v>1282283.06</v>
      </c>
      <c r="E814" s="27">
        <v>1225896.1399999999</v>
      </c>
      <c r="F814" s="27">
        <v>1215088.1299999999</v>
      </c>
      <c r="G814" s="27">
        <v>1123757.5900000001</v>
      </c>
      <c r="H814" s="27">
        <v>1208030.3700000001</v>
      </c>
      <c r="I814" s="27">
        <v>1165413.08</v>
      </c>
      <c r="J814" s="27">
        <v>1231927.92</v>
      </c>
      <c r="K814" s="27">
        <v>1187707.78</v>
      </c>
      <c r="L814" s="27">
        <v>1018863.01</v>
      </c>
      <c r="M814" s="27">
        <v>968189.22</v>
      </c>
      <c r="N814" s="27">
        <v>1005715.6</v>
      </c>
      <c r="O814" s="27">
        <v>950116.95</v>
      </c>
      <c r="P814" s="27">
        <v>859184.3</v>
      </c>
      <c r="Q814" s="27">
        <v>1103962.51</v>
      </c>
      <c r="R814" s="27">
        <v>996635.37</v>
      </c>
      <c r="S814" s="27">
        <v>960902.33</v>
      </c>
      <c r="T814" s="27">
        <f>'FIA Only'!T626+Sphere!C814</f>
        <v>984447.61</v>
      </c>
      <c r="U814" s="27">
        <f>'FIA Only'!U626+Sphere!D814</f>
        <v>1040683.58</v>
      </c>
      <c r="V814" s="27">
        <f>'FIA Only'!V626+Sphere!E814</f>
        <v>1142330.17</v>
      </c>
      <c r="W814" s="27">
        <f>'FIA Only'!W626+Sphere!F814+'FIA on PCAS'!C814</f>
        <v>914813.39</v>
      </c>
      <c r="X814" s="27">
        <f>'FIA Only'!X626+Sphere!G814+'FIA on PCAS'!D814</f>
        <v>1192718.8999999999</v>
      </c>
      <c r="Y814" s="27">
        <v>995223.9</v>
      </c>
      <c r="Z814" s="27">
        <v>1015627.78</v>
      </c>
      <c r="AA814" s="27">
        <v>933449.36</v>
      </c>
      <c r="AB814" s="27">
        <v>763872.93</v>
      </c>
      <c r="AC814" s="19">
        <v>908136.85</v>
      </c>
      <c r="AD814" s="19">
        <v>835380.7</v>
      </c>
      <c r="AE814" s="19">
        <v>665407.52</v>
      </c>
      <c r="AF814" s="19">
        <v>892878.57</v>
      </c>
      <c r="AG814" s="19">
        <v>820137.05</v>
      </c>
      <c r="AH814" s="19">
        <v>842937.27</v>
      </c>
      <c r="AI814" s="19">
        <v>1046991.5</v>
      </c>
      <c r="AJ814" s="19">
        <v>753184.49</v>
      </c>
      <c r="AK814" s="19">
        <v>734440.89</v>
      </c>
      <c r="AL814" s="19">
        <v>675478.33</v>
      </c>
      <c r="AM814" s="19">
        <v>712973.51</v>
      </c>
      <c r="AN814" s="19">
        <v>764510.25</v>
      </c>
      <c r="AO814" s="19">
        <v>879256.5</v>
      </c>
      <c r="AP814" s="19">
        <v>714762.42</v>
      </c>
      <c r="AQ814" s="19">
        <v>670704.31999999995</v>
      </c>
      <c r="AR814" s="19">
        <v>811821.04</v>
      </c>
      <c r="AS814" s="19">
        <v>831718.18</v>
      </c>
      <c r="AT814" s="19">
        <v>691067.92</v>
      </c>
      <c r="AU814" s="19">
        <v>745218.42</v>
      </c>
      <c r="AV814" s="19">
        <v>656389.1</v>
      </c>
      <c r="AW814" s="19">
        <v>876663.69</v>
      </c>
      <c r="AX814" s="19">
        <v>894717.87</v>
      </c>
      <c r="AY814" s="19">
        <v>722421.55</v>
      </c>
      <c r="AZ814" s="19">
        <v>597891.04</v>
      </c>
      <c r="BA814" s="19">
        <v>863954.64</v>
      </c>
      <c r="BB814" s="19">
        <v>949673.28</v>
      </c>
      <c r="BC814" s="19">
        <v>854464.3</v>
      </c>
      <c r="BD814" s="19">
        <v>886963.96</v>
      </c>
      <c r="BE814" s="19">
        <v>719552.67</v>
      </c>
      <c r="BF814" s="224">
        <v>624232.78</v>
      </c>
      <c r="BG814" s="224">
        <v>856160.77</v>
      </c>
      <c r="BH814" s="17"/>
      <c r="BI814" s="17"/>
      <c r="BJ814" s="17"/>
      <c r="BK814" s="17"/>
    </row>
    <row r="815" spans="1:63" s="19" customFormat="1" ht="11.25" x14ac:dyDescent="0.2">
      <c r="A815" s="28" t="s">
        <v>618</v>
      </c>
      <c r="B815" s="32"/>
      <c r="C815" s="27">
        <f>'FIA Only'!C627</f>
        <v>1494710.06</v>
      </c>
      <c r="D815" s="27">
        <f>'FIA Only'!D627</f>
        <v>1226622.4099999999</v>
      </c>
      <c r="E815" s="27">
        <f>'FIA Only'!E627</f>
        <v>1374886.86</v>
      </c>
      <c r="F815" s="27">
        <f>'FIA Only'!F627</f>
        <v>1291079.8799999999</v>
      </c>
      <c r="G815" s="27">
        <f>'FIA Only'!G627</f>
        <v>1251947.3999999999</v>
      </c>
      <c r="H815" s="27">
        <f>'FIA Only'!H627</f>
        <v>1218963.49</v>
      </c>
      <c r="I815" s="27">
        <f>'FIA Only'!I627</f>
        <v>1308372.08</v>
      </c>
      <c r="J815" s="27">
        <f>'FIA Only'!J627</f>
        <v>1256025.3799999999</v>
      </c>
      <c r="K815" s="27">
        <f>'FIA Only'!K627</f>
        <v>1354361.26</v>
      </c>
      <c r="L815" s="27">
        <f>'FIA Only'!L627</f>
        <v>1312782.99</v>
      </c>
      <c r="M815" s="27">
        <f>'FIA Only'!M627</f>
        <v>1090110.31</v>
      </c>
      <c r="N815" s="27">
        <f>'FIA Only'!N627</f>
        <v>1000494.14</v>
      </c>
      <c r="O815" s="27">
        <f>'FIA Only'!O627</f>
        <v>1020903.41</v>
      </c>
      <c r="P815" s="27">
        <f>'FIA Only'!P627</f>
        <v>975911.22</v>
      </c>
      <c r="Q815" s="27">
        <f>'FIA Only'!Q627</f>
        <v>969561.15</v>
      </c>
      <c r="R815" s="27">
        <f>'FIA Only'!R627</f>
        <v>1034881.51</v>
      </c>
      <c r="S815" s="27">
        <f>'FIA Only'!S627</f>
        <v>918302.71</v>
      </c>
      <c r="T815" s="27">
        <f>'FIA Only'!T627+Sphere!C815</f>
        <v>984501.73</v>
      </c>
      <c r="U815" s="27">
        <f>'FIA Only'!U627+Sphere!D815</f>
        <v>979198.27</v>
      </c>
      <c r="V815" s="27">
        <f>'FIA Only'!V627+Sphere!E815</f>
        <v>1052200.95</v>
      </c>
      <c r="W815" s="27">
        <f>'FIA Only'!W627+Sphere!F815+'FIA on PCAS'!C815</f>
        <v>1105973.17</v>
      </c>
      <c r="X815" s="27">
        <f>'FIA Only'!X627+Sphere!G815+'FIA on PCAS'!D815</f>
        <v>940091.62</v>
      </c>
      <c r="Y815" s="27">
        <v>1129962.32</v>
      </c>
      <c r="Z815" s="27">
        <v>896034.56</v>
      </c>
      <c r="AA815" s="27">
        <v>1107241.1299999999</v>
      </c>
      <c r="AB815" s="27">
        <v>688010.99</v>
      </c>
      <c r="AC815" s="19">
        <v>620023.11</v>
      </c>
      <c r="AD815" s="19">
        <v>790056.89</v>
      </c>
      <c r="AE815" s="19">
        <v>673780.87</v>
      </c>
      <c r="AF815" s="19">
        <v>625713.59</v>
      </c>
      <c r="AG815" s="19">
        <v>787024.37</v>
      </c>
      <c r="AH815" s="19">
        <v>748315.98</v>
      </c>
      <c r="AI815" s="19">
        <v>740037.12</v>
      </c>
      <c r="AJ815" s="19">
        <v>978507.04</v>
      </c>
      <c r="AK815" s="19">
        <v>724392.07</v>
      </c>
      <c r="AL815" s="19">
        <v>678013.28</v>
      </c>
      <c r="AM815" s="19">
        <v>619361.93999999994</v>
      </c>
      <c r="AN815" s="19">
        <v>489541.13</v>
      </c>
      <c r="AO815" s="19">
        <v>558708.86</v>
      </c>
      <c r="AP815" s="19">
        <v>837632.79</v>
      </c>
      <c r="AQ815" s="19">
        <v>607472.54</v>
      </c>
      <c r="AR815" s="19">
        <v>513861.72</v>
      </c>
      <c r="AS815" s="19">
        <v>758442.02</v>
      </c>
      <c r="AT815" s="19">
        <v>709567.06</v>
      </c>
      <c r="AU815" s="19">
        <v>607304.26</v>
      </c>
      <c r="AV815" s="19">
        <v>674749.78</v>
      </c>
      <c r="AW815" s="19">
        <v>623852.39</v>
      </c>
      <c r="AX815" s="19">
        <v>840036.91</v>
      </c>
      <c r="AY815" s="19">
        <v>809846.51</v>
      </c>
      <c r="AZ815" s="19">
        <v>757729.18</v>
      </c>
      <c r="BA815" s="19">
        <v>554252.22</v>
      </c>
      <c r="BB815" s="19">
        <v>669835.53</v>
      </c>
      <c r="BC815" s="19">
        <v>806139.51</v>
      </c>
      <c r="BD815" s="19">
        <v>650460.80000000005</v>
      </c>
      <c r="BE815" s="19">
        <v>749034.9</v>
      </c>
      <c r="BF815" s="224">
        <v>622735.06000000006</v>
      </c>
      <c r="BG815" s="224">
        <v>575178.72</v>
      </c>
      <c r="BH815" s="17"/>
      <c r="BI815" s="17"/>
      <c r="BJ815" s="17"/>
      <c r="BK815" s="17"/>
    </row>
    <row r="816" spans="1:63" s="19" customFormat="1" ht="11.25" x14ac:dyDescent="0.2">
      <c r="A816" s="28" t="s">
        <v>329</v>
      </c>
      <c r="B816" s="32"/>
      <c r="C816" s="27">
        <v>7336451</v>
      </c>
      <c r="D816" s="27">
        <v>7071825</v>
      </c>
      <c r="E816" s="27">
        <v>7362668</v>
      </c>
      <c r="F816" s="27">
        <v>7086525</v>
      </c>
      <c r="G816" s="27">
        <v>7051835</v>
      </c>
      <c r="H816" s="27">
        <v>7238234</v>
      </c>
      <c r="I816" s="27">
        <v>7094884</v>
      </c>
      <c r="J816" s="27">
        <v>6803151</v>
      </c>
      <c r="K816" s="27">
        <v>6487492</v>
      </c>
      <c r="L816" s="27">
        <v>6022583</v>
      </c>
      <c r="M816" s="27">
        <v>5914043</v>
      </c>
      <c r="N816" s="27">
        <v>5840878</v>
      </c>
      <c r="O816" s="27">
        <v>5690436</v>
      </c>
      <c r="P816" s="27">
        <v>5766172</v>
      </c>
      <c r="Q816" s="27">
        <v>5858615</v>
      </c>
      <c r="R816" s="27">
        <v>6135558</v>
      </c>
      <c r="S816" s="27">
        <v>6082123</v>
      </c>
      <c r="T816" s="27">
        <f>'FIA Only'!T628+Sphere!C816</f>
        <v>5938930</v>
      </c>
      <c r="U816" s="27">
        <f>'FIA Only'!U628+Sphere!D816</f>
        <v>6474157</v>
      </c>
      <c r="V816" s="27">
        <f>'FIA Only'!V628+Sphere!E816</f>
        <v>6571278</v>
      </c>
      <c r="W816" s="27">
        <f>'FIA Only'!W628+Sphere!F816+'FIA on PCAS'!C816</f>
        <v>6418795</v>
      </c>
      <c r="X816" s="27">
        <f>'FIA Only'!X628+Sphere!G816+'FIA on PCAS'!D816</f>
        <v>6320385</v>
      </c>
      <c r="Y816" s="27">
        <v>6342524</v>
      </c>
      <c r="Z816" s="27">
        <v>6488279</v>
      </c>
      <c r="AA816" s="27">
        <v>6138219</v>
      </c>
      <c r="AB816" s="27">
        <v>5134306</v>
      </c>
      <c r="AC816" s="19">
        <v>5522702</v>
      </c>
      <c r="AD816" s="19">
        <v>5330194</v>
      </c>
      <c r="AE816" s="19">
        <v>5359697</v>
      </c>
      <c r="AF816" s="19">
        <v>5600858</v>
      </c>
      <c r="AG816" s="19">
        <v>5688087</v>
      </c>
      <c r="AH816" s="19">
        <v>5391887</v>
      </c>
      <c r="AI816" s="19">
        <v>4775025</v>
      </c>
      <c r="AJ816" s="19">
        <v>4353176</v>
      </c>
      <c r="AK816" s="19">
        <v>4158172</v>
      </c>
      <c r="AL816" s="19">
        <v>4362865</v>
      </c>
      <c r="AM816" s="19">
        <v>4305922</v>
      </c>
      <c r="AN816" s="19">
        <v>4104567</v>
      </c>
      <c r="AO816" s="19">
        <v>4476198</v>
      </c>
      <c r="AP816" s="19">
        <v>4751138</v>
      </c>
      <c r="AQ816" s="19">
        <v>4645409</v>
      </c>
      <c r="AR816" s="19">
        <v>4402887</v>
      </c>
      <c r="AS816" s="19">
        <v>4510260</v>
      </c>
      <c r="AT816" s="19">
        <v>4644986</v>
      </c>
      <c r="AU816" s="19">
        <v>4624129</v>
      </c>
      <c r="AV816" s="19">
        <v>4532208</v>
      </c>
      <c r="AW816" s="19">
        <v>4507790</v>
      </c>
      <c r="AX816" s="19">
        <v>4767200</v>
      </c>
      <c r="AY816" s="19">
        <v>4752318</v>
      </c>
      <c r="AZ816" s="19">
        <v>4868435</v>
      </c>
      <c r="BA816" s="19">
        <v>5005352</v>
      </c>
      <c r="BB816" s="19">
        <v>4884034</v>
      </c>
      <c r="BC816" s="19">
        <v>4801344</v>
      </c>
      <c r="BD816" s="19">
        <v>4533076</v>
      </c>
      <c r="BE816" s="19">
        <v>5157700</v>
      </c>
      <c r="BF816" s="224">
        <v>5092739</v>
      </c>
      <c r="BG816" s="224">
        <v>5068723</v>
      </c>
      <c r="BH816" s="17"/>
      <c r="BI816" s="17"/>
      <c r="BJ816" s="17"/>
      <c r="BK816" s="17"/>
    </row>
    <row r="817" spans="1:63" s="19" customFormat="1" ht="11.25" x14ac:dyDescent="0.2">
      <c r="A817" s="28" t="s">
        <v>330</v>
      </c>
      <c r="B817" s="32"/>
      <c r="C817" s="27">
        <v>3903379.65</v>
      </c>
      <c r="D817" s="27">
        <v>3793861.5</v>
      </c>
      <c r="E817" s="27">
        <v>3911681.05</v>
      </c>
      <c r="F817" s="27">
        <v>3738464.55</v>
      </c>
      <c r="G817" s="27">
        <v>3697172.1</v>
      </c>
      <c r="H817" s="27">
        <v>3708081.64</v>
      </c>
      <c r="I817" s="27">
        <v>3792299.78</v>
      </c>
      <c r="J817" s="27">
        <v>3797566.03</v>
      </c>
      <c r="K817" s="27">
        <v>3613735.57</v>
      </c>
      <c r="L817" s="27">
        <v>3333473.58</v>
      </c>
      <c r="M817" s="27">
        <v>3157988.67</v>
      </c>
      <c r="N817" s="27">
        <v>2994253.45</v>
      </c>
      <c r="O817" s="27">
        <v>2910338.25</v>
      </c>
      <c r="P817" s="27">
        <v>2993271.24</v>
      </c>
      <c r="Q817" s="27">
        <v>3154219.84</v>
      </c>
      <c r="R817" s="27">
        <v>3152452.91</v>
      </c>
      <c r="S817" s="27">
        <v>3051768.46</v>
      </c>
      <c r="T817" s="27">
        <f>'FIA Only'!T629+Sphere!C817</f>
        <v>3073476.12</v>
      </c>
      <c r="U817" s="27">
        <f>'FIA Only'!U629+Sphere!D817</f>
        <v>3304839.75</v>
      </c>
      <c r="V817" s="27">
        <f>'FIA Only'!V629+Sphere!E817</f>
        <v>3147193.88</v>
      </c>
      <c r="W817" s="27">
        <f>'FIA Only'!W629+Sphere!F817+'FIA on PCAS'!C817</f>
        <v>3387201.46</v>
      </c>
      <c r="X817" s="27">
        <f>'FIA Only'!X629+Sphere!G817+'FIA on PCAS'!D817</f>
        <v>3410186.12</v>
      </c>
      <c r="Y817" s="27">
        <v>3393575.06</v>
      </c>
      <c r="Z817" s="27">
        <v>3029641.89</v>
      </c>
      <c r="AA817" s="27">
        <v>2979076.54</v>
      </c>
      <c r="AB817" s="27">
        <v>2390615.2400000002</v>
      </c>
      <c r="AC817" s="19">
        <v>2486169.2799999998</v>
      </c>
      <c r="AD817" s="19">
        <v>2437463.7000000002</v>
      </c>
      <c r="AE817" s="19">
        <v>2385318.52</v>
      </c>
      <c r="AF817" s="19">
        <v>2545397.87</v>
      </c>
      <c r="AG817" s="19">
        <v>2631798.2400000002</v>
      </c>
      <c r="AH817" s="19">
        <v>2801851.59</v>
      </c>
      <c r="AI817" s="19">
        <v>2661678.6</v>
      </c>
      <c r="AJ817" s="19">
        <v>2496477.46</v>
      </c>
      <c r="AK817" s="19">
        <v>2192568.27</v>
      </c>
      <c r="AL817" s="19">
        <v>2092752.16</v>
      </c>
      <c r="AM817" s="19">
        <v>2059958.29</v>
      </c>
      <c r="AN817" s="19">
        <v>2129774.2000000002</v>
      </c>
      <c r="AO817" s="19">
        <v>2158101.6800000002</v>
      </c>
      <c r="AP817" s="19">
        <v>2174914.2999999998</v>
      </c>
      <c r="AQ817" s="19">
        <v>2141304.8199999998</v>
      </c>
      <c r="AR817" s="19">
        <v>2232167.16</v>
      </c>
      <c r="AS817" s="19">
        <v>2382561.98</v>
      </c>
      <c r="AT817" s="19">
        <v>2190264.08</v>
      </c>
      <c r="AU817" s="19">
        <v>2084410.54</v>
      </c>
      <c r="AV817" s="19">
        <v>2395769.84</v>
      </c>
      <c r="AW817" s="19">
        <v>2506971.87</v>
      </c>
      <c r="AX817" s="19">
        <v>2540720.2999999998</v>
      </c>
      <c r="AY817" s="19">
        <v>2360334.08</v>
      </c>
      <c r="AZ817" s="19">
        <v>2351487.4500000002</v>
      </c>
      <c r="BA817" s="19">
        <v>2537922.2599999998</v>
      </c>
      <c r="BB817" s="19">
        <v>2542463.04</v>
      </c>
      <c r="BC817" s="19">
        <v>2654191.9300000002</v>
      </c>
      <c r="BD817" s="19">
        <v>2401939.34</v>
      </c>
      <c r="BE817" s="19">
        <v>2249206.19</v>
      </c>
      <c r="BF817" s="224">
        <v>2201312.6</v>
      </c>
      <c r="BG817" s="224">
        <v>2623555.33</v>
      </c>
      <c r="BH817" s="17"/>
      <c r="BI817" s="17"/>
      <c r="BJ817" s="17"/>
      <c r="BK817" s="17"/>
    </row>
    <row r="818" spans="1:63" x14ac:dyDescent="0.25">
      <c r="A818" s="49" t="s">
        <v>331</v>
      </c>
      <c r="B818" s="50"/>
      <c r="AA818" s="56"/>
      <c r="AB818" s="56"/>
      <c r="AY818" s="17"/>
      <c r="AZ818" s="17"/>
      <c r="BA818" s="17"/>
      <c r="BB818" s="17"/>
      <c r="BC818" s="17"/>
      <c r="BD818" s="17"/>
      <c r="BE818" s="17"/>
      <c r="BF818" s="218"/>
      <c r="BG818" s="218"/>
      <c r="BH818" s="17"/>
      <c r="BI818" s="17"/>
      <c r="BJ818" s="17"/>
      <c r="BK818" s="17"/>
    </row>
    <row r="819" spans="1:63" ht="11.25" x14ac:dyDescent="0.2">
      <c r="A819" s="16" t="s">
        <v>332</v>
      </c>
      <c r="C819" s="18">
        <f t="shared" ref="C819:X819" si="41">C809/(SUM(C$809:C$815))</f>
        <v>0.92886937319259577</v>
      </c>
      <c r="D819" s="18">
        <f t="shared" si="41"/>
        <v>0.93093215122199091</v>
      </c>
      <c r="E819" s="18">
        <f t="shared" si="41"/>
        <v>0.9294417611026965</v>
      </c>
      <c r="F819" s="18">
        <f t="shared" si="41"/>
        <v>0.93255418890903097</v>
      </c>
      <c r="G819" s="18">
        <f t="shared" si="41"/>
        <v>0.93178808048548256</v>
      </c>
      <c r="H819" s="18">
        <f t="shared" si="41"/>
        <v>0.93444139094705037</v>
      </c>
      <c r="I819" s="18">
        <f t="shared" si="41"/>
        <v>0.93564574041476412</v>
      </c>
      <c r="J819" s="18">
        <f t="shared" si="41"/>
        <v>0.93352343111553959</v>
      </c>
      <c r="K819" s="18">
        <f t="shared" si="41"/>
        <v>0.94220077405104552</v>
      </c>
      <c r="L819" s="18">
        <f t="shared" si="41"/>
        <v>0.93884244668222694</v>
      </c>
      <c r="M819" s="18">
        <f t="shared" si="41"/>
        <v>0.94060783578018847</v>
      </c>
      <c r="N819" s="18">
        <f t="shared" si="41"/>
        <v>0.94000903351696063</v>
      </c>
      <c r="O819" s="18">
        <f t="shared" si="41"/>
        <v>0.93999828627650606</v>
      </c>
      <c r="P819" s="18">
        <f t="shared" si="41"/>
        <v>0.94290237596009485</v>
      </c>
      <c r="Q819" s="18">
        <f t="shared" si="41"/>
        <v>0.93783989048147232</v>
      </c>
      <c r="R819" s="18">
        <f t="shared" si="41"/>
        <v>0.94001588664467062</v>
      </c>
      <c r="S819" s="18">
        <f t="shared" si="41"/>
        <v>0.94893744685460724</v>
      </c>
      <c r="T819" s="18">
        <f t="shared" si="41"/>
        <v>0.94100019389839462</v>
      </c>
      <c r="U819" s="18">
        <f t="shared" si="41"/>
        <v>0.9408326959963822</v>
      </c>
      <c r="V819" s="18">
        <f t="shared" si="41"/>
        <v>0.93533536358593028</v>
      </c>
      <c r="W819" s="18">
        <f t="shared" si="41"/>
        <v>0.94078995963948497</v>
      </c>
      <c r="X819" s="18">
        <f t="shared" si="41"/>
        <v>0.93497401464643926</v>
      </c>
      <c r="Y819" s="18">
        <v>0.92303658505630004</v>
      </c>
      <c r="Z819" s="18">
        <v>0.91175443998689998</v>
      </c>
      <c r="AA819" s="18">
        <v>0.9266029693501</v>
      </c>
      <c r="AB819" s="18">
        <v>0.93815104922030002</v>
      </c>
      <c r="AC819" s="18">
        <v>0.93024423958369995</v>
      </c>
      <c r="AD819" s="18">
        <v>0.93583670774149996</v>
      </c>
      <c r="AE819" s="18">
        <v>0.93293737371079999</v>
      </c>
      <c r="AF819" s="18">
        <v>0.93598382082160003</v>
      </c>
      <c r="AG819" s="18">
        <v>0.94235037609009997</v>
      </c>
      <c r="AH819" s="18">
        <v>0.93882632356399998</v>
      </c>
      <c r="AI819" s="18">
        <v>0.95265979472170004</v>
      </c>
      <c r="AJ819" s="18">
        <v>0.95347934855259997</v>
      </c>
      <c r="AK819" s="18">
        <v>0.95325964832279997</v>
      </c>
      <c r="AL819" s="18">
        <v>0.95016618478549997</v>
      </c>
      <c r="AM819" s="18">
        <v>0.95807225994510004</v>
      </c>
      <c r="AN819" s="18">
        <v>0.95349540053269999</v>
      </c>
      <c r="AO819" s="18">
        <v>0.95630375207030005</v>
      </c>
      <c r="AP819" s="18">
        <v>0.95862792898360005</v>
      </c>
      <c r="AQ819" s="18">
        <v>0.95231864157549995</v>
      </c>
      <c r="AR819" s="18">
        <v>0.96164371401680004</v>
      </c>
      <c r="AS819" s="18">
        <v>0.95898643008829998</v>
      </c>
      <c r="AT819" s="18">
        <v>0.95374760548829995</v>
      </c>
      <c r="AU819" s="18">
        <v>0.9641592592107</v>
      </c>
      <c r="AV819" s="18">
        <v>0.9611482443871</v>
      </c>
      <c r="AW819" s="18">
        <v>0.95753233165630003</v>
      </c>
      <c r="AX819" s="18">
        <v>0.96074710721239998</v>
      </c>
      <c r="AY819" s="18">
        <v>0.96175877283900002</v>
      </c>
      <c r="AZ819" s="18">
        <v>0.95942288564199996</v>
      </c>
      <c r="BA819" s="18">
        <v>0.96001606134109996</v>
      </c>
      <c r="BB819" s="18">
        <v>0.96097139970699996</v>
      </c>
      <c r="BC819" s="18">
        <v>0.96002927142060002</v>
      </c>
      <c r="BD819" s="18">
        <v>0.96107831458199999</v>
      </c>
      <c r="BE819" s="18">
        <v>0.95716304356329995</v>
      </c>
      <c r="BF819" s="220">
        <v>0.95619581029949996</v>
      </c>
      <c r="BG819" s="220">
        <v>0.96414643539019995</v>
      </c>
      <c r="BH819" s="17"/>
      <c r="BI819" s="17"/>
      <c r="BJ819" s="17"/>
      <c r="BK819" s="17"/>
    </row>
    <row r="820" spans="1:63" ht="11.25" x14ac:dyDescent="0.2">
      <c r="A820" s="16" t="s">
        <v>333</v>
      </c>
      <c r="C820" s="18">
        <f t="shared" ref="C820:X820" si="42">C810/(SUM(C$809:C$815))</f>
        <v>3.2398076913311528E-2</v>
      </c>
      <c r="D820" s="18">
        <f t="shared" si="42"/>
        <v>3.1707088490176026E-2</v>
      </c>
      <c r="E820" s="18">
        <f t="shared" si="42"/>
        <v>3.1333408348537949E-2</v>
      </c>
      <c r="F820" s="18">
        <f t="shared" si="42"/>
        <v>2.9647225465989999E-2</v>
      </c>
      <c r="G820" s="18">
        <f t="shared" si="42"/>
        <v>3.0701008149186824E-2</v>
      </c>
      <c r="H820" s="18">
        <f t="shared" si="42"/>
        <v>2.7887673957548792E-2</v>
      </c>
      <c r="I820" s="18">
        <f t="shared" si="42"/>
        <v>2.6815802006856272E-2</v>
      </c>
      <c r="J820" s="18">
        <f t="shared" si="42"/>
        <v>2.9781869115592732E-2</v>
      </c>
      <c r="K820" s="18">
        <f t="shared" si="42"/>
        <v>2.2600822261744188E-2</v>
      </c>
      <c r="L820" s="18">
        <f t="shared" si="42"/>
        <v>2.857533022780882E-2</v>
      </c>
      <c r="M820" s="18">
        <f t="shared" si="42"/>
        <v>2.7867526373706011E-2</v>
      </c>
      <c r="N820" s="18">
        <f t="shared" si="42"/>
        <v>2.9112202393294428E-2</v>
      </c>
      <c r="O820" s="18">
        <f t="shared" si="42"/>
        <v>3.0136098286825504E-2</v>
      </c>
      <c r="P820" s="18">
        <f t="shared" si="42"/>
        <v>2.7252003046437667E-2</v>
      </c>
      <c r="Q820" s="18">
        <f t="shared" si="42"/>
        <v>3.2118942582994664E-2</v>
      </c>
      <c r="R820" s="18">
        <f t="shared" si="42"/>
        <v>2.9145462561515987E-2</v>
      </c>
      <c r="S820" s="18">
        <f t="shared" si="42"/>
        <v>2.1379171391887792E-2</v>
      </c>
      <c r="T820" s="18">
        <f t="shared" si="42"/>
        <v>3.1203008790257444E-2</v>
      </c>
      <c r="U820" s="18">
        <f t="shared" si="42"/>
        <v>2.83151875055376E-2</v>
      </c>
      <c r="V820" s="18">
        <f t="shared" si="42"/>
        <v>3.2624760869570439E-2</v>
      </c>
      <c r="W820" s="18">
        <f t="shared" si="42"/>
        <v>2.72526517523425E-2</v>
      </c>
      <c r="X820" s="18">
        <f t="shared" si="42"/>
        <v>3.3341332515804643E-2</v>
      </c>
      <c r="Y820" s="18">
        <v>4.5576396610749997E-2</v>
      </c>
      <c r="Z820" s="18">
        <v>5.5790995122259997E-2</v>
      </c>
      <c r="AA820" s="18">
        <v>4.3371215423219998E-2</v>
      </c>
      <c r="AB820" s="18">
        <v>3.7006646369860001E-2</v>
      </c>
      <c r="AC820" s="18">
        <v>4.2949023337780001E-2</v>
      </c>
      <c r="AD820" s="18">
        <v>3.8299677862400003E-2</v>
      </c>
      <c r="AE820" s="18">
        <v>4.1140831921019999E-2</v>
      </c>
      <c r="AF820" s="18">
        <v>3.8188472969910001E-2</v>
      </c>
      <c r="AG820" s="18">
        <v>3.0811508746740001E-2</v>
      </c>
      <c r="AH820" s="18">
        <v>3.550421436429E-2</v>
      </c>
      <c r="AI820" s="18">
        <v>2.4803438887389999E-2</v>
      </c>
      <c r="AJ820" s="18">
        <v>2.6620751163920001E-2</v>
      </c>
      <c r="AK820" s="18">
        <v>2.8412300157330001E-2</v>
      </c>
      <c r="AL820" s="18">
        <v>3.0868239296360001E-2</v>
      </c>
      <c r="AM820" s="18">
        <v>2.3711717514959998E-2</v>
      </c>
      <c r="AN820" s="18">
        <v>2.960319177236E-2</v>
      </c>
      <c r="AO820" s="18">
        <v>2.565532428796E-2</v>
      </c>
      <c r="AP820" s="18">
        <v>2.237540472907E-2</v>
      </c>
      <c r="AQ820" s="18">
        <v>2.9355487415900001E-2</v>
      </c>
      <c r="AR820" s="18">
        <v>2.1617613942759999E-2</v>
      </c>
      <c r="AS820" s="18">
        <v>2.3649153202900002E-2</v>
      </c>
      <c r="AT820" s="18">
        <v>2.827925177306E-2</v>
      </c>
      <c r="AU820" s="18">
        <v>1.8143812930640001E-2</v>
      </c>
      <c r="AV820" s="18">
        <v>2.1626018840590001E-2</v>
      </c>
      <c r="AW820" s="18">
        <v>2.564927656283E-2</v>
      </c>
      <c r="AX820" s="18">
        <v>2.171610656968E-2</v>
      </c>
      <c r="AY820" s="18">
        <v>2.0920854009679999E-2</v>
      </c>
      <c r="AZ820" s="18">
        <v>2.299052472677E-2</v>
      </c>
      <c r="BA820" s="18">
        <v>2.22218102615E-2</v>
      </c>
      <c r="BB820" s="18">
        <v>2.209716021758E-2</v>
      </c>
      <c r="BC820" s="18">
        <v>2.3557700990050001E-2</v>
      </c>
      <c r="BD820" s="18">
        <v>2.3900815652089999E-2</v>
      </c>
      <c r="BE820" s="18">
        <v>2.5571036185250001E-2</v>
      </c>
      <c r="BF820" s="220">
        <v>2.6513680130909999E-2</v>
      </c>
      <c r="BG820" s="220">
        <v>1.875282988542E-2</v>
      </c>
      <c r="BH820" s="17"/>
      <c r="BI820" s="17"/>
      <c r="BJ820" s="17"/>
      <c r="BK820" s="17"/>
    </row>
    <row r="821" spans="1:63" ht="11.25" x14ac:dyDescent="0.2">
      <c r="A821" s="16" t="s">
        <v>334</v>
      </c>
      <c r="C821" s="18">
        <f t="shared" ref="C821:X821" si="43">C811/(SUM(C$809:C$815))</f>
        <v>1.0376160619726045E-2</v>
      </c>
      <c r="D821" s="18">
        <f t="shared" si="43"/>
        <v>9.7674763269679967E-3</v>
      </c>
      <c r="E821" s="18">
        <f t="shared" si="43"/>
        <v>1.0927364141853128E-2</v>
      </c>
      <c r="F821" s="18">
        <f t="shared" si="43"/>
        <v>9.9518941276641182E-3</v>
      </c>
      <c r="G821" s="18">
        <f t="shared" si="43"/>
        <v>9.9155878323380318E-3</v>
      </c>
      <c r="H821" s="18">
        <f t="shared" si="43"/>
        <v>1.1286300732809763E-2</v>
      </c>
      <c r="I821" s="18">
        <f t="shared" si="43"/>
        <v>9.1680023062116946E-3</v>
      </c>
      <c r="J821" s="18">
        <f t="shared" si="43"/>
        <v>8.7767663315234216E-3</v>
      </c>
      <c r="K821" s="18">
        <f t="shared" si="43"/>
        <v>9.2073613725420587E-3</v>
      </c>
      <c r="L821" s="18">
        <f t="shared" si="43"/>
        <v>7.0471265995981766E-3</v>
      </c>
      <c r="M821" s="18">
        <f t="shared" si="43"/>
        <v>8.7986824139972639E-3</v>
      </c>
      <c r="N821" s="18">
        <f t="shared" si="43"/>
        <v>8.6131488978909397E-3</v>
      </c>
      <c r="O821" s="18">
        <f t="shared" si="43"/>
        <v>7.9086928117321174E-3</v>
      </c>
      <c r="P821" s="18">
        <f t="shared" si="43"/>
        <v>7.9919014788685429E-3</v>
      </c>
      <c r="Q821" s="18">
        <f t="shared" si="43"/>
        <v>7.8204449046457847E-3</v>
      </c>
      <c r="R821" s="18">
        <f t="shared" si="43"/>
        <v>9.6753649391110048E-3</v>
      </c>
      <c r="S821" s="18">
        <f t="shared" si="43"/>
        <v>8.7110779390165791E-3</v>
      </c>
      <c r="T821" s="18">
        <f t="shared" si="43"/>
        <v>6.5423578230686683E-3</v>
      </c>
      <c r="U821" s="18">
        <f t="shared" si="43"/>
        <v>9.9926453810315567E-3</v>
      </c>
      <c r="V821" s="18">
        <f t="shared" si="43"/>
        <v>8.8395136565883065E-3</v>
      </c>
      <c r="W821" s="18">
        <f t="shared" si="43"/>
        <v>8.3981158334871658E-3</v>
      </c>
      <c r="X821" s="18">
        <f t="shared" si="43"/>
        <v>8.7001138812230084E-3</v>
      </c>
      <c r="Y821" s="18">
        <v>8.6640333649480004E-3</v>
      </c>
      <c r="Z821" s="18">
        <v>1.120317749731E-2</v>
      </c>
      <c r="AA821" s="18">
        <v>9.2749474160760004E-3</v>
      </c>
      <c r="AB821" s="18">
        <v>7.5586586482369999E-3</v>
      </c>
      <c r="AC821" s="18">
        <v>9.7898939235730002E-3</v>
      </c>
      <c r="AD821" s="18">
        <v>8.1232435004660007E-3</v>
      </c>
      <c r="AE821" s="18">
        <v>8.4878722577890007E-3</v>
      </c>
      <c r="AF821" s="18">
        <v>8.7138327538290004E-3</v>
      </c>
      <c r="AG821" s="18">
        <v>7.9322764046210002E-3</v>
      </c>
      <c r="AH821" s="18">
        <v>7.1782491899809999E-3</v>
      </c>
      <c r="AI821" s="18">
        <v>5.4871961100209999E-3</v>
      </c>
      <c r="AJ821" s="18">
        <v>4.6520181740890001E-3</v>
      </c>
      <c r="AK821" s="18">
        <v>5.0444278582730002E-3</v>
      </c>
      <c r="AL821" s="18">
        <v>5.9875749670680002E-3</v>
      </c>
      <c r="AM821" s="18">
        <v>4.9728899498130003E-3</v>
      </c>
      <c r="AN821" s="18">
        <v>4.8182201847869997E-3</v>
      </c>
      <c r="AO821" s="18">
        <v>5.9960348027130001E-3</v>
      </c>
      <c r="AP821" s="18">
        <v>5.9116547353039997E-3</v>
      </c>
      <c r="AQ821" s="18">
        <v>5.4496863759099998E-3</v>
      </c>
      <c r="AR821" s="18">
        <v>4.5513869701470002E-3</v>
      </c>
      <c r="AS821" s="18">
        <v>4.5909807143310003E-3</v>
      </c>
      <c r="AT821" s="18">
        <v>6.1067081942480003E-3</v>
      </c>
      <c r="AU821" s="18">
        <v>4.9144056543119997E-3</v>
      </c>
      <c r="AV821" s="18">
        <v>4.205682903052E-3</v>
      </c>
      <c r="AW821" s="18">
        <v>3.9529364912990004E-3</v>
      </c>
      <c r="AX821" s="18">
        <v>4.9760260833409996E-3</v>
      </c>
      <c r="AY821" s="18">
        <v>4.6522360950310001E-3</v>
      </c>
      <c r="AZ821" s="18">
        <v>4.7522645038629999E-3</v>
      </c>
      <c r="BA821" s="18">
        <v>5.0473860638800003E-3</v>
      </c>
      <c r="BB821" s="18">
        <v>4.4245960145279997E-3</v>
      </c>
      <c r="BC821" s="18">
        <v>4.0844024116539999E-3</v>
      </c>
      <c r="BD821" s="18">
        <v>4.5257832613699997E-3</v>
      </c>
      <c r="BE821" s="18">
        <v>6.1985063623640002E-3</v>
      </c>
      <c r="BF821" s="220">
        <v>5.4578854078419997E-3</v>
      </c>
      <c r="BG821" s="220">
        <v>4.5491638965929997E-3</v>
      </c>
      <c r="BH821" s="17"/>
      <c r="BI821" s="17"/>
      <c r="BJ821" s="17"/>
      <c r="BK821" s="17"/>
    </row>
    <row r="822" spans="1:63" ht="11.25" x14ac:dyDescent="0.2">
      <c r="A822" s="16" t="s">
        <v>335</v>
      </c>
      <c r="C822" s="18">
        <f t="shared" ref="C822:X822" si="44">C812/(SUM(C$809:C$815))</f>
        <v>7.7486248594235757E-3</v>
      </c>
      <c r="D822" s="18">
        <f t="shared" si="44"/>
        <v>7.5501481558712096E-3</v>
      </c>
      <c r="E822" s="18">
        <f t="shared" si="44"/>
        <v>7.4578696490314152E-3</v>
      </c>
      <c r="F822" s="18">
        <f t="shared" si="44"/>
        <v>7.9062181303119518E-3</v>
      </c>
      <c r="G822" s="18">
        <f t="shared" si="44"/>
        <v>7.9289099543004941E-3</v>
      </c>
      <c r="H822" s="18">
        <f t="shared" si="44"/>
        <v>7.0861569362649576E-3</v>
      </c>
      <c r="I822" s="18">
        <f t="shared" si="44"/>
        <v>8.305704361169142E-3</v>
      </c>
      <c r="J822" s="18">
        <f t="shared" si="44"/>
        <v>7.4346976936477387E-3</v>
      </c>
      <c r="K822" s="18">
        <f t="shared" si="44"/>
        <v>6.384433697751552E-3</v>
      </c>
      <c r="L822" s="18">
        <f t="shared" si="44"/>
        <v>7.5009761601545514E-3</v>
      </c>
      <c r="M822" s="18">
        <f t="shared" si="44"/>
        <v>5.8923871860736068E-3</v>
      </c>
      <c r="N822" s="18">
        <f t="shared" si="44"/>
        <v>6.4360020582255439E-3</v>
      </c>
      <c r="O822" s="18">
        <f t="shared" si="44"/>
        <v>6.6823391651244755E-3</v>
      </c>
      <c r="P822" s="18">
        <f t="shared" si="44"/>
        <v>6.3605919795496919E-3</v>
      </c>
      <c r="Q822" s="18">
        <f t="shared" si="44"/>
        <v>6.0468587315363996E-3</v>
      </c>
      <c r="R822" s="18">
        <f t="shared" si="44"/>
        <v>5.3183713062387667E-3</v>
      </c>
      <c r="S822" s="18">
        <f t="shared" si="44"/>
        <v>6.0783583090514067E-3</v>
      </c>
      <c r="T822" s="18">
        <f t="shared" si="44"/>
        <v>6.8692237755828712E-3</v>
      </c>
      <c r="U822" s="18">
        <f t="shared" si="44"/>
        <v>5.1105013006938361E-3</v>
      </c>
      <c r="V822" s="18">
        <f t="shared" si="44"/>
        <v>7.8554464401957343E-3</v>
      </c>
      <c r="W822" s="18">
        <f t="shared" si="44"/>
        <v>6.6953415541474185E-3</v>
      </c>
      <c r="X822" s="18">
        <f t="shared" si="44"/>
        <v>5.8889719610340724E-3</v>
      </c>
      <c r="Y822" s="18">
        <v>5.9293243948320001E-3</v>
      </c>
      <c r="Z822" s="18">
        <v>6.0970281044859997E-3</v>
      </c>
      <c r="AA822" s="18">
        <v>6.1783671037590002E-3</v>
      </c>
      <c r="AB822" s="18">
        <v>5.7166708623629997E-3</v>
      </c>
      <c r="AC822" s="18">
        <v>4.9491841918290003E-3</v>
      </c>
      <c r="AD822" s="18">
        <v>5.9131054657890003E-3</v>
      </c>
      <c r="AE822" s="18">
        <v>5.8974986274569997E-3</v>
      </c>
      <c r="AF822" s="18">
        <v>5.3760661804630001E-3</v>
      </c>
      <c r="AG822" s="18">
        <v>6.4882180176280002E-3</v>
      </c>
      <c r="AH822" s="18">
        <v>5.1522803118069999E-3</v>
      </c>
      <c r="AI822" s="18">
        <v>4.487201882234E-3</v>
      </c>
      <c r="AJ822" s="18">
        <v>3.8356037452510002E-3</v>
      </c>
      <c r="AK822" s="18">
        <v>3.61940093401E-3</v>
      </c>
      <c r="AL822" s="18">
        <v>3.8807112191789998E-3</v>
      </c>
      <c r="AM822" s="18">
        <v>4.5285650021080004E-3</v>
      </c>
      <c r="AN822" s="18">
        <v>3.3133985745749999E-3</v>
      </c>
      <c r="AO822" s="18">
        <v>3.3468500780009999E-3</v>
      </c>
      <c r="AP822" s="18">
        <v>4.3889648118579996E-3</v>
      </c>
      <c r="AQ822" s="18">
        <v>4.428860365911E-3</v>
      </c>
      <c r="AR822" s="18">
        <v>3.7021504910310001E-3</v>
      </c>
      <c r="AS822" s="18">
        <v>3.6017664319920001E-3</v>
      </c>
      <c r="AT822" s="18">
        <v>3.3943897292339998E-3</v>
      </c>
      <c r="AU822" s="18">
        <v>4.8055600928139999E-3</v>
      </c>
      <c r="AV822" s="18">
        <v>3.9139579353570002E-3</v>
      </c>
      <c r="AW822" s="18">
        <v>3.5116915528370001E-3</v>
      </c>
      <c r="AX822" s="18">
        <v>3.214221571922E-3</v>
      </c>
      <c r="AY822" s="18">
        <v>4.0654101907319998E-3</v>
      </c>
      <c r="AZ822" s="18">
        <v>4.3392252737590002E-3</v>
      </c>
      <c r="BA822" s="18">
        <v>3.7088176325679998E-3</v>
      </c>
      <c r="BB822" s="18">
        <v>3.692637340429E-3</v>
      </c>
      <c r="BC822" s="18">
        <v>3.2561405367319998E-3</v>
      </c>
      <c r="BD822" s="18">
        <v>2.535664860586E-3</v>
      </c>
      <c r="BE822" s="18">
        <v>3.537543176816E-3</v>
      </c>
      <c r="BF822" s="220">
        <v>4.3590218810590003E-3</v>
      </c>
      <c r="BG822" s="220">
        <v>3.6998165888059999E-3</v>
      </c>
      <c r="BH822" s="17"/>
      <c r="BI822" s="17"/>
      <c r="BJ822" s="17"/>
      <c r="BK822" s="17"/>
    </row>
    <row r="823" spans="1:63" ht="11.25" x14ac:dyDescent="0.2">
      <c r="A823" s="16" t="s">
        <v>336</v>
      </c>
      <c r="C823" s="18">
        <f t="shared" ref="C823:X823" si="45">C813/(SUM(C$809:C$815))</f>
        <v>7.5526652426857032E-3</v>
      </c>
      <c r="D823" s="18">
        <f t="shared" si="45"/>
        <v>6.7884787604227887E-3</v>
      </c>
      <c r="E823" s="18">
        <f t="shared" si="45"/>
        <v>6.9838482236921125E-3</v>
      </c>
      <c r="F823" s="18">
        <f t="shared" si="45"/>
        <v>6.5729060707878338E-3</v>
      </c>
      <c r="G823" s="18">
        <f t="shared" si="45"/>
        <v>7.0292964495481947E-3</v>
      </c>
      <c r="H823" s="18">
        <f t="shared" si="45"/>
        <v>6.6673406908786927E-3</v>
      </c>
      <c r="I823" s="18">
        <f t="shared" si="45"/>
        <v>6.9761540378039969E-3</v>
      </c>
      <c r="J823" s="18">
        <f t="shared" si="45"/>
        <v>7.0637629654424477E-3</v>
      </c>
      <c r="K823" s="18">
        <f t="shared" si="45"/>
        <v>5.8144116564564172E-3</v>
      </c>
      <c r="L823" s="18">
        <f t="shared" si="45"/>
        <v>5.4198957016616334E-3</v>
      </c>
      <c r="M823" s="18">
        <f t="shared" si="45"/>
        <v>5.8618614954097223E-3</v>
      </c>
      <c r="N823" s="18">
        <f t="shared" si="45"/>
        <v>5.2234555122295653E-3</v>
      </c>
      <c r="O823" s="18">
        <f t="shared" si="45"/>
        <v>4.9299044556417064E-3</v>
      </c>
      <c r="P823" s="18">
        <f t="shared" si="45"/>
        <v>5.9947003459524502E-3</v>
      </c>
      <c r="Q823" s="18">
        <f t="shared" si="45"/>
        <v>5.5414756009684622E-3</v>
      </c>
      <c r="R823" s="18">
        <f t="shared" si="45"/>
        <v>5.6340684910164826E-3</v>
      </c>
      <c r="S823" s="18">
        <f t="shared" si="45"/>
        <v>5.722614906095728E-3</v>
      </c>
      <c r="T823" s="18">
        <f t="shared" si="45"/>
        <v>5.1696695762028606E-3</v>
      </c>
      <c r="U823" s="18">
        <f t="shared" si="45"/>
        <v>6.1233719978061232E-3</v>
      </c>
      <c r="V823" s="18">
        <f t="shared" si="45"/>
        <v>4.6449408774229062E-3</v>
      </c>
      <c r="W823" s="18">
        <f t="shared" si="45"/>
        <v>6.8029986301193406E-3</v>
      </c>
      <c r="X823" s="18">
        <f t="shared" si="45"/>
        <v>6.4035977450449689E-3</v>
      </c>
      <c r="Y823" s="18">
        <v>6.276829384108E-3</v>
      </c>
      <c r="Z823" s="18">
        <v>5.5921671252359998E-3</v>
      </c>
      <c r="AA823" s="18">
        <v>4.5902249214680004E-3</v>
      </c>
      <c r="AB823" s="18">
        <v>4.5420448401439998E-3</v>
      </c>
      <c r="AC823" s="18">
        <v>4.6500975819380001E-3</v>
      </c>
      <c r="AD823" s="18">
        <v>3.9401810738589997E-3</v>
      </c>
      <c r="AE823" s="18">
        <v>5.0595340189369996E-3</v>
      </c>
      <c r="AF823" s="18">
        <v>4.7349955282190003E-3</v>
      </c>
      <c r="AG823" s="18">
        <v>4.834546674047E-3</v>
      </c>
      <c r="AH823" s="18">
        <v>5.7633636571290002E-3</v>
      </c>
      <c r="AI823" s="18">
        <v>4.1280999398840001E-3</v>
      </c>
      <c r="AJ823" s="18">
        <v>3.4961060381860001E-3</v>
      </c>
      <c r="AK823" s="18">
        <v>3.2340983658260001E-3</v>
      </c>
      <c r="AL823" s="18">
        <v>3.213599555304E-3</v>
      </c>
      <c r="AM823" s="18">
        <v>3.0781780624149998E-3</v>
      </c>
      <c r="AN823" s="18">
        <v>3.6059711388349998E-3</v>
      </c>
      <c r="AO823" s="18">
        <v>2.9024460166E-3</v>
      </c>
      <c r="AP823" s="18">
        <v>2.4890429490929998E-3</v>
      </c>
      <c r="AQ823" s="18">
        <v>3.4049901227280002E-3</v>
      </c>
      <c r="AR823" s="18">
        <v>3.446646617542E-3</v>
      </c>
      <c r="AS823" s="18">
        <v>3.0511600409079999E-3</v>
      </c>
      <c r="AT823" s="18">
        <v>3.056290074984E-3</v>
      </c>
      <c r="AU823" s="18">
        <v>2.8010682466990001E-3</v>
      </c>
      <c r="AV823" s="18">
        <v>4.0461836452299997E-3</v>
      </c>
      <c r="AW823" s="18">
        <v>3.7548736334570001E-3</v>
      </c>
      <c r="AX823" s="18">
        <v>2.9647959694159998E-3</v>
      </c>
      <c r="AY823" s="18">
        <v>3.0179073859830001E-3</v>
      </c>
      <c r="AZ823" s="18">
        <v>3.5971817897090001E-3</v>
      </c>
      <c r="BA823" s="18">
        <v>3.9735495191369997E-3</v>
      </c>
      <c r="BB823" s="18">
        <v>3.1994909455229999E-3</v>
      </c>
      <c r="BC823" s="18">
        <v>3.396814437571E-3</v>
      </c>
      <c r="BD823" s="18">
        <v>2.864539608155E-3</v>
      </c>
      <c r="BE823" s="18">
        <v>2.6130850836169998E-3</v>
      </c>
      <c r="BF823" s="220">
        <v>3.2401700603299998E-3</v>
      </c>
      <c r="BG823" s="220">
        <v>4.0220406112960001E-3</v>
      </c>
      <c r="BH823" s="17"/>
      <c r="BI823" s="17"/>
      <c r="BJ823" s="17"/>
      <c r="BK823" s="17"/>
    </row>
    <row r="824" spans="1:63" ht="11.25" x14ac:dyDescent="0.2">
      <c r="A824" s="16" t="s">
        <v>337</v>
      </c>
      <c r="C824" s="18">
        <f t="shared" ref="C824:X824" si="46">C814/(SUM(C$809:C$815))</f>
        <v>5.1638265964202845E-3</v>
      </c>
      <c r="D824" s="18">
        <f t="shared" si="46"/>
        <v>6.7743573433092031E-3</v>
      </c>
      <c r="E824" s="18">
        <f t="shared" si="46"/>
        <v>6.5309980282372195E-3</v>
      </c>
      <c r="F824" s="18">
        <f t="shared" si="46"/>
        <v>6.4811186974680912E-3</v>
      </c>
      <c r="G824" s="18">
        <f t="shared" si="46"/>
        <v>5.9776177384693562E-3</v>
      </c>
      <c r="H824" s="18">
        <f t="shared" si="46"/>
        <v>6.287118000390452E-3</v>
      </c>
      <c r="I824" s="18">
        <f t="shared" si="46"/>
        <v>6.1661061928547992E-3</v>
      </c>
      <c r="J824" s="18">
        <f t="shared" si="46"/>
        <v>6.6447481900932239E-3</v>
      </c>
      <c r="K824" s="18">
        <f t="shared" si="46"/>
        <v>6.4440026511754303E-3</v>
      </c>
      <c r="L824" s="18">
        <f t="shared" si="46"/>
        <v>5.5120575223942562E-3</v>
      </c>
      <c r="M824" s="18">
        <f t="shared" si="46"/>
        <v>5.1609049344515422E-3</v>
      </c>
      <c r="N824" s="18">
        <f t="shared" si="46"/>
        <v>5.3168808640614339E-3</v>
      </c>
      <c r="O824" s="18">
        <f t="shared" si="46"/>
        <v>4.9865821092641045E-3</v>
      </c>
      <c r="P824" s="18">
        <f t="shared" si="46"/>
        <v>4.4471251913715771E-3</v>
      </c>
      <c r="Q824" s="18">
        <f t="shared" si="46"/>
        <v>5.6607781416872427E-3</v>
      </c>
      <c r="R824" s="18">
        <f t="shared" si="46"/>
        <v>5.0093063162128474E-3</v>
      </c>
      <c r="S824" s="18">
        <f t="shared" si="46"/>
        <v>4.6896175534455239E-3</v>
      </c>
      <c r="T824" s="18">
        <f t="shared" si="46"/>
        <v>4.6076464155831685E-3</v>
      </c>
      <c r="U824" s="18">
        <f t="shared" si="46"/>
        <v>4.9593007617982103E-3</v>
      </c>
      <c r="V824" s="18">
        <f t="shared" si="46"/>
        <v>5.5697108409553638E-3</v>
      </c>
      <c r="W824" s="18">
        <f t="shared" si="46"/>
        <v>4.5546006845979432E-3</v>
      </c>
      <c r="X824" s="18">
        <f t="shared" si="46"/>
        <v>5.9792061618466142E-3</v>
      </c>
      <c r="Y824" s="18">
        <v>4.9250280531379998E-3</v>
      </c>
      <c r="Z824" s="18">
        <v>5.0802005124270001E-3</v>
      </c>
      <c r="AA824" s="18">
        <v>4.5660765259669996E-3</v>
      </c>
      <c r="AB824" s="18">
        <v>3.695993759143E-3</v>
      </c>
      <c r="AC824" s="18">
        <v>4.4080207593950003E-3</v>
      </c>
      <c r="AD824" s="18">
        <v>4.053504170706E-3</v>
      </c>
      <c r="AE824" s="18">
        <v>3.2181961759350001E-3</v>
      </c>
      <c r="AF824" s="18">
        <v>4.1174060438300001E-3</v>
      </c>
      <c r="AG824" s="18">
        <v>3.869654857163E-3</v>
      </c>
      <c r="AH824" s="18">
        <v>4.0130189069629996E-3</v>
      </c>
      <c r="AI824" s="18">
        <v>4.9415030549799996E-3</v>
      </c>
      <c r="AJ824" s="18">
        <v>3.4430717669680002E-3</v>
      </c>
      <c r="AK824" s="18">
        <v>3.237208363523E-3</v>
      </c>
      <c r="AL824" s="18">
        <v>2.9363353162909999E-3</v>
      </c>
      <c r="AM824" s="18">
        <v>3.0162046831369999E-3</v>
      </c>
      <c r="AN824" s="18">
        <v>3.1480302144499999E-3</v>
      </c>
      <c r="AO824" s="18">
        <v>3.543765888652E-3</v>
      </c>
      <c r="AP824" s="18">
        <v>2.8578631408349999E-3</v>
      </c>
      <c r="AQ824" s="18">
        <v>2.6458899383479998E-3</v>
      </c>
      <c r="AR824" s="18">
        <v>3.0867163754449999E-3</v>
      </c>
      <c r="AS824" s="18">
        <v>3.2025486819489998E-3</v>
      </c>
      <c r="AT824" s="18">
        <v>2.6748052028929999E-3</v>
      </c>
      <c r="AU824" s="18">
        <v>2.852086729677E-3</v>
      </c>
      <c r="AV824" s="18">
        <v>2.4946398715729999E-3</v>
      </c>
      <c r="AW824" s="18">
        <v>3.270646766302E-3</v>
      </c>
      <c r="AX824" s="18">
        <v>3.291277193521E-3</v>
      </c>
      <c r="AY824" s="18">
        <v>2.6328834644589998E-3</v>
      </c>
      <c r="AZ824" s="18">
        <v>2.159648090156E-3</v>
      </c>
      <c r="BA824" s="18">
        <v>3.06592777444E-3</v>
      </c>
      <c r="BB824" s="18">
        <v>3.2921145619159999E-3</v>
      </c>
      <c r="BC824" s="18">
        <v>2.9211869709449998E-3</v>
      </c>
      <c r="BD824" s="18">
        <v>2.93892486397E-3</v>
      </c>
      <c r="BE824" s="18">
        <v>2.4086696123830002E-3</v>
      </c>
      <c r="BF824" s="220">
        <v>2.1193812228119998E-3</v>
      </c>
      <c r="BG824" s="220">
        <v>2.8883305113090001E-3</v>
      </c>
      <c r="BH824" s="17"/>
      <c r="BI824" s="17"/>
      <c r="BJ824" s="17"/>
      <c r="BK824" s="17"/>
    </row>
    <row r="825" spans="1:63" ht="11.25" x14ac:dyDescent="0.2">
      <c r="A825" s="16" t="s">
        <v>619</v>
      </c>
      <c r="C825" s="18">
        <f t="shared" ref="C825:X825" si="47">C815/(SUM(C$809:C$815))</f>
        <v>7.8912725758370304E-3</v>
      </c>
      <c r="D825" s="18">
        <f t="shared" si="47"/>
        <v>6.4802997012618499E-3</v>
      </c>
      <c r="E825" s="18">
        <f t="shared" si="47"/>
        <v>7.324750505951722E-3</v>
      </c>
      <c r="F825" s="18">
        <f t="shared" si="47"/>
        <v>6.8864485987472027E-3</v>
      </c>
      <c r="G825" s="18">
        <f t="shared" si="47"/>
        <v>6.6594993906742726E-3</v>
      </c>
      <c r="H825" s="18">
        <f t="shared" si="47"/>
        <v>6.3440187350569388E-3</v>
      </c>
      <c r="I825" s="18">
        <f t="shared" si="47"/>
        <v>6.922490680339983E-3</v>
      </c>
      <c r="J825" s="18">
        <f t="shared" si="47"/>
        <v>6.7747245881610947E-3</v>
      </c>
      <c r="K825" s="18">
        <f t="shared" si="47"/>
        <v>7.348194309284811E-3</v>
      </c>
      <c r="L825" s="18">
        <f t="shared" si="47"/>
        <v>7.1021671061556393E-3</v>
      </c>
      <c r="M825" s="18">
        <f t="shared" si="47"/>
        <v>5.8108018161733927E-3</v>
      </c>
      <c r="N825" s="18">
        <f t="shared" si="47"/>
        <v>5.2892767573373646E-3</v>
      </c>
      <c r="O825" s="18">
        <f t="shared" si="47"/>
        <v>5.3580968949061662E-3</v>
      </c>
      <c r="P825" s="18">
        <f t="shared" si="47"/>
        <v>5.0513019977252481E-3</v>
      </c>
      <c r="Q825" s="18">
        <f t="shared" si="47"/>
        <v>4.9716095566951328E-3</v>
      </c>
      <c r="R825" s="18">
        <f t="shared" si="47"/>
        <v>5.2015397412344391E-3</v>
      </c>
      <c r="S825" s="18">
        <f t="shared" si="47"/>
        <v>4.4817130458957204E-3</v>
      </c>
      <c r="T825" s="18">
        <f t="shared" si="47"/>
        <v>4.6078997209104185E-3</v>
      </c>
      <c r="U825" s="18">
        <f t="shared" si="47"/>
        <v>4.6662970567504193E-3</v>
      </c>
      <c r="V825" s="18">
        <f t="shared" si="47"/>
        <v>5.1302637293371431E-3</v>
      </c>
      <c r="W825" s="18">
        <f t="shared" si="47"/>
        <v>5.5063319058206587E-3</v>
      </c>
      <c r="X825" s="18">
        <f t="shared" si="47"/>
        <v>4.7127630886073541E-3</v>
      </c>
      <c r="Y825" s="18">
        <v>5.5918031359460003E-3</v>
      </c>
      <c r="Z825" s="18">
        <v>4.4819916513740002E-3</v>
      </c>
      <c r="AA825" s="18">
        <v>5.4161992593560002E-3</v>
      </c>
      <c r="AB825" s="18">
        <v>3.3289362999970001E-3</v>
      </c>
      <c r="AC825" s="18">
        <v>3.0095406217519999E-3</v>
      </c>
      <c r="AD825" s="18">
        <v>3.83358018531E-3</v>
      </c>
      <c r="AE825" s="18">
        <v>3.2586932880659999E-3</v>
      </c>
      <c r="AF825" s="18">
        <v>2.8854057021129999E-3</v>
      </c>
      <c r="AG825" s="18">
        <v>3.7134192097230002E-3</v>
      </c>
      <c r="AH825" s="18">
        <v>3.5625500057940001E-3</v>
      </c>
      <c r="AI825" s="18">
        <v>3.492765403806E-3</v>
      </c>
      <c r="AJ825" s="18">
        <v>4.4731005589389999E-3</v>
      </c>
      <c r="AK825" s="18">
        <v>3.1929159982829998E-3</v>
      </c>
      <c r="AL825" s="18">
        <v>2.9473548603380002E-3</v>
      </c>
      <c r="AM825" s="18">
        <v>2.6201848424699998E-3</v>
      </c>
      <c r="AN825" s="18">
        <v>2.015787582254E-3</v>
      </c>
      <c r="AO825" s="18">
        <v>2.2518268557079999E-3</v>
      </c>
      <c r="AP825" s="18">
        <v>3.349140650254E-3</v>
      </c>
      <c r="AQ825" s="18">
        <v>2.39644420571E-3</v>
      </c>
      <c r="AR825" s="18">
        <v>1.953811625575E-3</v>
      </c>
      <c r="AS825" s="18">
        <v>2.9203972570199998E-3</v>
      </c>
      <c r="AT825" s="18">
        <v>2.746406842166E-3</v>
      </c>
      <c r="AU825" s="18">
        <v>2.3242641007480002E-3</v>
      </c>
      <c r="AV825" s="18">
        <v>2.5644205617110002E-3</v>
      </c>
      <c r="AW825" s="18">
        <v>2.3274612890650001E-3</v>
      </c>
      <c r="AX825" s="18">
        <v>3.090129767497E-3</v>
      </c>
      <c r="AY825" s="18">
        <v>2.9515059246629999E-3</v>
      </c>
      <c r="AZ825" s="18">
        <v>2.7370010034640001E-3</v>
      </c>
      <c r="BA825" s="18">
        <v>1.966882515201E-3</v>
      </c>
      <c r="BB825" s="18">
        <v>2.3220357451790002E-3</v>
      </c>
      <c r="BC825" s="18">
        <v>2.755977322137E-3</v>
      </c>
      <c r="BD825" s="18">
        <v>2.1552797006059998E-3</v>
      </c>
      <c r="BE825" s="18">
        <v>2.507360027229E-3</v>
      </c>
      <c r="BF825" s="220">
        <v>2.1142961972459998E-3</v>
      </c>
      <c r="BG825" s="220">
        <v>1.9404138856209999E-3</v>
      </c>
      <c r="BH825" s="17"/>
      <c r="BI825" s="17"/>
      <c r="BJ825" s="17"/>
      <c r="BK825" s="17"/>
    </row>
    <row r="826" spans="1:63" ht="11.25" x14ac:dyDescent="0.2">
      <c r="A826" s="16" t="s">
        <v>340</v>
      </c>
      <c r="C826" s="18">
        <f t="shared" ref="C826:X826" si="48">C816/(SUM(C$809:C$815))</f>
        <v>3.8732551636316781E-2</v>
      </c>
      <c r="D826" s="18">
        <f t="shared" si="48"/>
        <v>3.7360759970850428E-2</v>
      </c>
      <c r="E826" s="18">
        <f t="shared" si="48"/>
        <v>3.9224832040473896E-2</v>
      </c>
      <c r="F826" s="18">
        <f t="shared" si="48"/>
        <v>3.7798583118061627E-2</v>
      </c>
      <c r="G826" s="18">
        <f t="shared" si="48"/>
        <v>3.7510913705827827E-2</v>
      </c>
      <c r="H826" s="18">
        <f t="shared" si="48"/>
        <v>3.7670933117714731E-2</v>
      </c>
      <c r="I826" s="18">
        <f t="shared" si="48"/>
        <v>3.7538456467286631E-2</v>
      </c>
      <c r="J826" s="18">
        <f t="shared" si="48"/>
        <v>3.6694699876743529E-2</v>
      </c>
      <c r="K826" s="18">
        <f t="shared" si="48"/>
        <v>3.519840178825754E-2</v>
      </c>
      <c r="L826" s="18">
        <f t="shared" si="48"/>
        <v>3.2582225091667395E-2</v>
      </c>
      <c r="M826" s="18">
        <f t="shared" si="48"/>
        <v>3.1524636993230104E-2</v>
      </c>
      <c r="N826" s="18">
        <f t="shared" si="48"/>
        <v>3.0878761816479153E-2</v>
      </c>
      <c r="O826" s="18">
        <f t="shared" si="48"/>
        <v>2.9865614282023278E-2</v>
      </c>
      <c r="P826" s="18">
        <f t="shared" si="48"/>
        <v>2.984562073466825E-2</v>
      </c>
      <c r="Q826" s="18">
        <f t="shared" si="48"/>
        <v>3.0041164833179892E-2</v>
      </c>
      <c r="R826" s="18">
        <f t="shared" si="48"/>
        <v>3.0838650090143065E-2</v>
      </c>
      <c r="S826" s="18">
        <f t="shared" si="48"/>
        <v>2.9683381851113581E-2</v>
      </c>
      <c r="T826" s="18">
        <f t="shared" si="48"/>
        <v>2.7796796141238381E-2</v>
      </c>
      <c r="U826" s="18">
        <f t="shared" si="48"/>
        <v>3.085211716523981E-2</v>
      </c>
      <c r="V826" s="18">
        <f t="shared" si="48"/>
        <v>3.2039877153495371E-2</v>
      </c>
      <c r="W826" s="18">
        <f t="shared" si="48"/>
        <v>3.1957389803065582E-2</v>
      </c>
      <c r="X826" s="18">
        <f t="shared" si="48"/>
        <v>3.1684653389195822E-2</v>
      </c>
      <c r="Y826" s="18">
        <v>3.1387018332970001E-2</v>
      </c>
      <c r="Z826" s="18">
        <v>3.2454564890829998E-2</v>
      </c>
      <c r="AA826" s="18">
        <v>3.002581522663E-2</v>
      </c>
      <c r="AB826" s="18">
        <v>2.4842304409880001E-2</v>
      </c>
      <c r="AC826" s="18">
        <v>2.680673707849E-2</v>
      </c>
      <c r="AD826" s="18">
        <v>2.586361439613E-2</v>
      </c>
      <c r="AE826" s="18">
        <v>2.5921794368179998E-2</v>
      </c>
      <c r="AF826" s="18">
        <v>2.5827706208449999E-2</v>
      </c>
      <c r="AG826" s="18">
        <v>2.683811516318E-2</v>
      </c>
      <c r="AH826" s="18">
        <v>2.566946207167E-2</v>
      </c>
      <c r="AI826" s="18">
        <v>2.253676639093E-2</v>
      </c>
      <c r="AJ826" s="18">
        <v>1.989990028343E-2</v>
      </c>
      <c r="AK826" s="18">
        <v>1.8328051519920001E-2</v>
      </c>
      <c r="AL826" s="18">
        <v>1.8965575918179999E-2</v>
      </c>
      <c r="AM826" s="18">
        <v>1.8216022539940001E-2</v>
      </c>
      <c r="AN826" s="18">
        <v>1.6901407694899999E-2</v>
      </c>
      <c r="AO826" s="18">
        <v>1.8040923641669999E-2</v>
      </c>
      <c r="AP826" s="18">
        <v>1.8996666287340001E-2</v>
      </c>
      <c r="AQ826" s="18">
        <v>1.8325871008609999E-2</v>
      </c>
      <c r="AR826" s="18">
        <v>1.6740712079740001E-2</v>
      </c>
      <c r="AS826" s="18">
        <v>1.73668531262E-2</v>
      </c>
      <c r="AT826" s="18">
        <v>1.797860004353E-2</v>
      </c>
      <c r="AU826" s="18">
        <v>1.7697384824250002E-2</v>
      </c>
      <c r="AV826" s="18">
        <v>1.7224884916920001E-2</v>
      </c>
      <c r="AW826" s="18">
        <v>1.6817609732959999E-2</v>
      </c>
      <c r="AX826" s="18">
        <v>1.7536450585700001E-2</v>
      </c>
      <c r="AY826" s="18">
        <v>1.7319943060870001E-2</v>
      </c>
      <c r="AZ826" s="18">
        <v>1.7585320660950001E-2</v>
      </c>
      <c r="BA826" s="18">
        <v>1.7762563505229999E-2</v>
      </c>
      <c r="BB826" s="18">
        <v>1.693087460757E-2</v>
      </c>
      <c r="BC826" s="18">
        <v>1.6414521679039999E-2</v>
      </c>
      <c r="BD826" s="18">
        <v>1.502019229469E-2</v>
      </c>
      <c r="BE826" s="18">
        <v>1.7265164262409999E-2</v>
      </c>
      <c r="BF826" s="220">
        <v>1.7290754769290002E-2</v>
      </c>
      <c r="BG826" s="220">
        <v>1.7099765493630001E-2</v>
      </c>
      <c r="BH826" s="17"/>
      <c r="BI826" s="17"/>
      <c r="BJ826" s="17"/>
      <c r="BK826" s="17"/>
    </row>
    <row r="827" spans="1:63" ht="11.25" x14ac:dyDescent="0.2">
      <c r="A827" s="16" t="s">
        <v>341</v>
      </c>
      <c r="C827" s="18">
        <f t="shared" ref="C827:X827" si="49">C817/(SUM(C$809:C$815))</f>
        <v>2.0607764414943018E-2</v>
      </c>
      <c r="D827" s="18">
        <f t="shared" si="49"/>
        <v>2.0043135804993843E-2</v>
      </c>
      <c r="E827" s="18">
        <f t="shared" si="49"/>
        <v>2.0839596757881051E-2</v>
      </c>
      <c r="F827" s="18">
        <f t="shared" si="49"/>
        <v>1.9940473367003126E-2</v>
      </c>
      <c r="G827" s="18">
        <f t="shared" si="49"/>
        <v>1.9666413578691821E-2</v>
      </c>
      <c r="H827" s="18">
        <f t="shared" si="49"/>
        <v>1.9298477426326083E-2</v>
      </c>
      <c r="I827" s="18">
        <f t="shared" si="49"/>
        <v>2.0064750910998776E-2</v>
      </c>
      <c r="J827" s="18">
        <f t="shared" si="49"/>
        <v>2.0483235743696766E-2</v>
      </c>
      <c r="K827" s="18">
        <f t="shared" si="49"/>
        <v>1.9606608616916658E-2</v>
      </c>
      <c r="L827" s="18">
        <f t="shared" si="49"/>
        <v>1.8034120330211529E-2</v>
      </c>
      <c r="M827" s="18">
        <f t="shared" si="49"/>
        <v>1.6833568246034658E-2</v>
      </c>
      <c r="N827" s="18">
        <f t="shared" si="49"/>
        <v>1.5829613133628365E-2</v>
      </c>
      <c r="O827" s="18">
        <f t="shared" si="49"/>
        <v>1.5274583459811978E-2</v>
      </c>
      <c r="P827" s="18">
        <f t="shared" si="49"/>
        <v>1.5493127535049276E-2</v>
      </c>
      <c r="Q827" s="18">
        <f t="shared" si="49"/>
        <v>1.6173863299350836E-2</v>
      </c>
      <c r="R827" s="18">
        <f t="shared" si="49"/>
        <v>1.5844914548463769E-2</v>
      </c>
      <c r="S827" s="18">
        <f t="shared" si="49"/>
        <v>1.4893945505436972E-2</v>
      </c>
      <c r="T827" s="18">
        <f t="shared" si="49"/>
        <v>1.4385215712696449E-2</v>
      </c>
      <c r="U827" s="18">
        <f t="shared" si="49"/>
        <v>1.5748969816354753E-2</v>
      </c>
      <c r="V827" s="18">
        <f t="shared" si="49"/>
        <v>1.5344915447715412E-2</v>
      </c>
      <c r="W827" s="18">
        <f t="shared" si="49"/>
        <v>1.6863931220537944E-2</v>
      </c>
      <c r="X827" s="18">
        <f t="shared" si="49"/>
        <v>1.709556699549894E-2</v>
      </c>
      <c r="Y827" s="18">
        <v>1.6793660573190001E-2</v>
      </c>
      <c r="Z827" s="18">
        <v>1.5154359289039999E-2</v>
      </c>
      <c r="AA827" s="18">
        <v>1.457250070679E-2</v>
      </c>
      <c r="AB827" s="18">
        <v>1.156697489928E-2</v>
      </c>
      <c r="AC827" s="18">
        <v>1.206765896308E-2</v>
      </c>
      <c r="AD827" s="18">
        <v>1.182726542988E-2</v>
      </c>
      <c r="AE827" s="18">
        <v>1.1536423482939999E-2</v>
      </c>
      <c r="AF827" s="18">
        <v>1.173780727416E-2</v>
      </c>
      <c r="AG827" s="18">
        <v>1.241762074093E-2</v>
      </c>
      <c r="AH827" s="18">
        <v>1.3338932569889999E-2</v>
      </c>
      <c r="AI827" s="18">
        <v>1.2562368398670001E-2</v>
      </c>
      <c r="AJ827" s="18">
        <v>1.1412278364090001E-2</v>
      </c>
      <c r="AK827" s="18">
        <v>9.6642227276319999E-3</v>
      </c>
      <c r="AL827" s="18">
        <v>9.097289731933E-3</v>
      </c>
      <c r="AM827" s="18">
        <v>8.7145675880220003E-3</v>
      </c>
      <c r="AN827" s="18">
        <v>8.7697889355400002E-3</v>
      </c>
      <c r="AO827" s="18">
        <v>8.6980387609599998E-3</v>
      </c>
      <c r="AP827" s="18">
        <v>8.6960467401819997E-3</v>
      </c>
      <c r="AQ827" s="18">
        <v>8.4473242667869996E-3</v>
      </c>
      <c r="AR827" s="18">
        <v>8.4871746185609994E-3</v>
      </c>
      <c r="AS827" s="18">
        <v>9.1741059798770008E-3</v>
      </c>
      <c r="AT827" s="18">
        <v>8.4775021200429995E-3</v>
      </c>
      <c r="AU827" s="18">
        <v>7.9774190771239994E-3</v>
      </c>
      <c r="AV827" s="18">
        <v>9.1052440785139993E-3</v>
      </c>
      <c r="AW827" s="18">
        <v>9.3529816888239994E-3</v>
      </c>
      <c r="AX827" s="18">
        <v>9.3462029304340003E-3</v>
      </c>
      <c r="AY827" s="18">
        <v>8.6022967751049999E-3</v>
      </c>
      <c r="AZ827" s="18">
        <v>8.4938308833289993E-3</v>
      </c>
      <c r="BA827" s="18">
        <v>9.0063598087779997E-3</v>
      </c>
      <c r="BB827" s="18">
        <v>8.813641252618E-3</v>
      </c>
      <c r="BC827" s="18">
        <v>9.0739787306529998E-3</v>
      </c>
      <c r="BD827" s="18">
        <v>7.9587441727309999E-3</v>
      </c>
      <c r="BE827" s="18">
        <v>7.5291147232290001E-3</v>
      </c>
      <c r="BF827" s="220">
        <v>7.4738474803879998E-3</v>
      </c>
      <c r="BG827" s="220">
        <v>8.8507850082259996E-3</v>
      </c>
      <c r="BH827" s="17"/>
      <c r="BI827" s="17"/>
      <c r="BJ827" s="17"/>
      <c r="BK827" s="17"/>
    </row>
    <row r="828" spans="1:63" ht="11.25" hidden="1" outlineLevel="1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9">
        <v>554</v>
      </c>
      <c r="AS828" s="19">
        <v>1348</v>
      </c>
      <c r="AT828" s="19">
        <v>0</v>
      </c>
      <c r="AU828" s="19">
        <v>890</v>
      </c>
      <c r="AV828" s="19">
        <v>0</v>
      </c>
      <c r="AW828" s="19">
        <v>0</v>
      </c>
      <c r="AX828" s="19">
        <v>896</v>
      </c>
      <c r="AY828" s="19">
        <v>14591</v>
      </c>
      <c r="AZ828" s="19">
        <v>231</v>
      </c>
      <c r="BA828" s="19">
        <v>2288</v>
      </c>
      <c r="BB828" s="19">
        <v>3258</v>
      </c>
      <c r="BC828" s="19">
        <v>5243</v>
      </c>
      <c r="BD828" s="19">
        <v>5248</v>
      </c>
      <c r="BE828" s="19">
        <v>0</v>
      </c>
      <c r="BF828" s="224">
        <v>0</v>
      </c>
      <c r="BG828" s="224">
        <v>4952</v>
      </c>
      <c r="BH828" s="17"/>
      <c r="BI828" s="17"/>
      <c r="BJ828" s="17"/>
      <c r="BK828" s="17"/>
    </row>
    <row r="829" spans="1:63" s="19" customFormat="1" ht="11.25" hidden="1" outlineLevel="1" x14ac:dyDescent="0.2">
      <c r="A829" s="28" t="s">
        <v>342</v>
      </c>
      <c r="B829" s="32"/>
      <c r="C829" s="19">
        <v>15921</v>
      </c>
      <c r="D829" s="19">
        <v>16261</v>
      </c>
      <c r="E829" s="19">
        <v>31646</v>
      </c>
      <c r="F829" s="19">
        <v>4562</v>
      </c>
      <c r="G829" s="19">
        <v>9799</v>
      </c>
      <c r="H829" s="19">
        <v>7198</v>
      </c>
      <c r="I829" s="19">
        <v>13824</v>
      </c>
      <c r="J829" s="19">
        <v>10701</v>
      </c>
      <c r="K829" s="19">
        <v>4313</v>
      </c>
      <c r="L829" s="19">
        <v>11014</v>
      </c>
      <c r="M829" s="19">
        <v>10798</v>
      </c>
      <c r="N829" s="19">
        <v>10328</v>
      </c>
      <c r="O829" s="19">
        <v>25268</v>
      </c>
      <c r="P829" s="19">
        <v>14164</v>
      </c>
      <c r="Q829" s="19">
        <v>24294</v>
      </c>
      <c r="R829" s="19">
        <v>24262</v>
      </c>
      <c r="S829" s="19">
        <v>23265</v>
      </c>
      <c r="T829" s="27">
        <f>'FIA Only'!T640+Sphere!C829</f>
        <v>2970</v>
      </c>
      <c r="U829" s="27">
        <f>'FIA Only'!U640+Sphere!D829</f>
        <v>32342</v>
      </c>
      <c r="V829" s="27">
        <f>'FIA Only'!V640+Sphere!E829</f>
        <v>63139</v>
      </c>
      <c r="W829" s="27">
        <f>'FIA Only'!W640+Sphere!F829+'FIA on PCAS'!C829</f>
        <v>35514</v>
      </c>
      <c r="X829" s="27">
        <f>'FIA Only'!X640+Sphere!G829+'FIA on PCAS'!D829</f>
        <v>20259</v>
      </c>
      <c r="Y829" s="27">
        <v>33031</v>
      </c>
      <c r="Z829" s="27">
        <v>6954</v>
      </c>
      <c r="AA829" s="27">
        <v>13434</v>
      </c>
      <c r="AB829" s="27">
        <v>53053</v>
      </c>
      <c r="AC829" s="19">
        <v>121356</v>
      </c>
      <c r="AD829" s="19">
        <v>26578</v>
      </c>
      <c r="AE829" s="19">
        <v>21783</v>
      </c>
      <c r="AF829" s="19">
        <v>37202</v>
      </c>
      <c r="AG829" s="19">
        <v>7357</v>
      </c>
      <c r="AH829" s="19">
        <v>7706</v>
      </c>
      <c r="AI829" s="19">
        <v>1196</v>
      </c>
      <c r="AJ829" s="19">
        <v>14426</v>
      </c>
      <c r="AK829" s="19">
        <v>11801</v>
      </c>
      <c r="AL829" s="19">
        <v>11295</v>
      </c>
      <c r="AM829" s="19">
        <v>9092</v>
      </c>
      <c r="AN829" s="19">
        <v>12166</v>
      </c>
      <c r="AO829" s="19">
        <v>37760</v>
      </c>
      <c r="AP829" s="19">
        <v>17700</v>
      </c>
      <c r="AQ829" s="19">
        <v>20723</v>
      </c>
      <c r="AR829" s="19">
        <v>18001</v>
      </c>
      <c r="AS829" s="19">
        <v>9798</v>
      </c>
      <c r="AT829" s="19">
        <v>31194</v>
      </c>
      <c r="AU829" s="19">
        <v>48501</v>
      </c>
      <c r="AV829" s="19">
        <v>8864</v>
      </c>
      <c r="AW829" s="19">
        <v>1158</v>
      </c>
      <c r="AX829" s="19">
        <v>12334</v>
      </c>
      <c r="AY829" s="19">
        <v>957</v>
      </c>
      <c r="AZ829" s="19">
        <v>32535</v>
      </c>
      <c r="BA829" s="19">
        <v>7154</v>
      </c>
      <c r="BB829" s="19">
        <v>17297</v>
      </c>
      <c r="BC829" s="19">
        <v>3943</v>
      </c>
      <c r="BD829" s="19">
        <v>23179</v>
      </c>
      <c r="BE829" s="19">
        <v>16478</v>
      </c>
      <c r="BF829" s="224">
        <v>15439</v>
      </c>
      <c r="BG829" s="224">
        <v>20727</v>
      </c>
      <c r="BH829" s="17"/>
      <c r="BI829" s="17"/>
      <c r="BJ829" s="17"/>
      <c r="BK829" s="17"/>
    </row>
    <row r="830" spans="1:63" s="19" customFormat="1" ht="11.25" hidden="1" outlineLevel="1" x14ac:dyDescent="0.2">
      <c r="A830" s="28" t="s">
        <v>343</v>
      </c>
      <c r="B830" s="32"/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27">
        <f>'FIA Only'!T641+Sphere!C830</f>
        <v>0</v>
      </c>
      <c r="U830" s="27">
        <f>'FIA Only'!U641+Sphere!D830</f>
        <v>0</v>
      </c>
      <c r="V830" s="27">
        <f>'FIA Only'!V641+Sphere!E830</f>
        <v>0</v>
      </c>
      <c r="W830" s="27">
        <f>'FIA Only'!W641+Sphere!F830+'FIA on PCAS'!C830</f>
        <v>0</v>
      </c>
      <c r="X830" s="27">
        <f>'FIA Only'!X641+Sphere!G830+'FIA on PCAS'!D830</f>
        <v>0</v>
      </c>
      <c r="Y830" s="27">
        <v>0</v>
      </c>
      <c r="Z830" s="27">
        <v>0</v>
      </c>
      <c r="AA830" s="27">
        <v>0</v>
      </c>
      <c r="AB830" s="27">
        <v>0</v>
      </c>
      <c r="AC830" s="19">
        <v>0</v>
      </c>
      <c r="AD830" s="19">
        <v>978</v>
      </c>
      <c r="AE830" s="19">
        <v>0</v>
      </c>
      <c r="AF830" s="19">
        <v>0</v>
      </c>
      <c r="AG830" s="19">
        <v>0</v>
      </c>
      <c r="AH830" s="19">
        <v>0</v>
      </c>
      <c r="AI830" s="19">
        <v>584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0</v>
      </c>
      <c r="BF830" s="224">
        <v>0</v>
      </c>
      <c r="BG830" s="224">
        <v>0</v>
      </c>
      <c r="BH830" s="17"/>
      <c r="BI830" s="17"/>
      <c r="BJ830" s="17"/>
      <c r="BK830" s="17"/>
    </row>
    <row r="831" spans="1:63" s="19" customFormat="1" ht="11.25" hidden="1" outlineLevel="1" x14ac:dyDescent="0.2">
      <c r="A831" s="28" t="s">
        <v>344</v>
      </c>
      <c r="B831" s="32"/>
      <c r="C831" s="19">
        <v>1664</v>
      </c>
      <c r="D831" s="19">
        <v>38733</v>
      </c>
      <c r="E831" s="19">
        <v>4935</v>
      </c>
      <c r="F831" s="19">
        <v>45056</v>
      </c>
      <c r="G831" s="19">
        <v>47989</v>
      </c>
      <c r="H831" s="19">
        <v>17239</v>
      </c>
      <c r="I831" s="19">
        <v>23629</v>
      </c>
      <c r="J831" s="19">
        <v>24459</v>
      </c>
      <c r="K831" s="19">
        <v>35396</v>
      </c>
      <c r="L831" s="19">
        <v>14463</v>
      </c>
      <c r="M831" s="19">
        <v>9683</v>
      </c>
      <c r="N831" s="19">
        <v>15224</v>
      </c>
      <c r="O831" s="19">
        <v>32038</v>
      </c>
      <c r="P831" s="19">
        <v>30614</v>
      </c>
      <c r="Q831" s="19">
        <v>48833</v>
      </c>
      <c r="R831" s="19">
        <v>29155</v>
      </c>
      <c r="S831" s="19">
        <v>58681</v>
      </c>
      <c r="T831" s="27">
        <f>'FIA Only'!T642+Sphere!C831</f>
        <v>53615</v>
      </c>
      <c r="U831" s="27">
        <f>'FIA Only'!U642+Sphere!D831</f>
        <v>70421</v>
      </c>
      <c r="V831" s="27">
        <f>'FIA Only'!V642+Sphere!E831</f>
        <v>45186</v>
      </c>
      <c r="W831" s="27">
        <f>'FIA Only'!W642+Sphere!F831+'FIA on PCAS'!C831</f>
        <v>68888</v>
      </c>
      <c r="X831" s="27">
        <f>'FIA Only'!X642+Sphere!G831+'FIA on PCAS'!D831</f>
        <v>93952</v>
      </c>
      <c r="Y831" s="27">
        <v>39902</v>
      </c>
      <c r="Z831" s="27">
        <v>46653</v>
      </c>
      <c r="AA831" s="27">
        <v>33677</v>
      </c>
      <c r="AB831" s="27">
        <v>17550</v>
      </c>
      <c r="AC831" s="19">
        <v>94216</v>
      </c>
      <c r="AD831" s="19">
        <v>95975</v>
      </c>
      <c r="AE831" s="19">
        <v>40604</v>
      </c>
      <c r="AF831" s="19">
        <v>62246</v>
      </c>
      <c r="AG831" s="19">
        <v>30610</v>
      </c>
      <c r="AH831" s="19">
        <v>45996</v>
      </c>
      <c r="AI831" s="19">
        <v>11049</v>
      </c>
      <c r="AJ831" s="19">
        <v>22681</v>
      </c>
      <c r="AK831" s="19">
        <v>9621</v>
      </c>
      <c r="AL831" s="19">
        <v>14729</v>
      </c>
      <c r="AM831" s="19">
        <v>23713</v>
      </c>
      <c r="AN831" s="19">
        <v>16173</v>
      </c>
      <c r="AO831" s="19">
        <v>43111</v>
      </c>
      <c r="AP831" s="19">
        <v>44828</v>
      </c>
      <c r="AQ831" s="19">
        <v>7202</v>
      </c>
      <c r="AR831" s="19">
        <v>10821</v>
      </c>
      <c r="AS831" s="19">
        <v>19121</v>
      </c>
      <c r="AT831" s="19">
        <v>38266</v>
      </c>
      <c r="AU831" s="19">
        <v>22949</v>
      </c>
      <c r="AV831" s="19">
        <v>40084</v>
      </c>
      <c r="AW831" s="19">
        <v>77030</v>
      </c>
      <c r="AX831" s="19">
        <v>7563</v>
      </c>
      <c r="AY831" s="19">
        <v>5227</v>
      </c>
      <c r="AZ831" s="19">
        <v>76982</v>
      </c>
      <c r="BA831" s="19">
        <v>46165</v>
      </c>
      <c r="BB831" s="19">
        <v>35942</v>
      </c>
      <c r="BC831" s="19">
        <v>13473</v>
      </c>
      <c r="BD831" s="19">
        <v>27971</v>
      </c>
      <c r="BE831" s="19">
        <v>31902</v>
      </c>
      <c r="BF831" s="224">
        <v>66632</v>
      </c>
      <c r="BG831" s="224">
        <v>31850</v>
      </c>
      <c r="BH831" s="17"/>
      <c r="BI831" s="17"/>
      <c r="BJ831" s="17"/>
      <c r="BK831" s="17"/>
    </row>
    <row r="832" spans="1:63" s="19" customFormat="1" ht="11.25" hidden="1" outlineLevel="1" x14ac:dyDescent="0.2">
      <c r="A832" s="28" t="s">
        <v>819</v>
      </c>
      <c r="B832" s="32"/>
      <c r="T832" s="27"/>
      <c r="U832" s="27"/>
      <c r="V832" s="27"/>
      <c r="W832" s="27"/>
      <c r="X832" s="27"/>
      <c r="Y832" s="27"/>
      <c r="Z832" s="27"/>
      <c r="AA832" s="27"/>
      <c r="AB832" s="27"/>
      <c r="AR832" s="19">
        <v>10821</v>
      </c>
      <c r="AS832" s="19">
        <v>11335</v>
      </c>
      <c r="AT832" s="19">
        <v>18884</v>
      </c>
      <c r="AU832" s="19">
        <v>14515</v>
      </c>
      <c r="AV832" s="19">
        <v>32346</v>
      </c>
      <c r="AW832" s="19">
        <v>70793</v>
      </c>
      <c r="AX832" s="19">
        <v>5505</v>
      </c>
      <c r="AY832" s="19">
        <v>5227</v>
      </c>
      <c r="AZ832" s="19">
        <v>42759</v>
      </c>
      <c r="BA832" s="19">
        <v>31516</v>
      </c>
      <c r="BB832" s="19">
        <v>32046</v>
      </c>
      <c r="BC832" s="19">
        <v>7638</v>
      </c>
      <c r="BD832" s="19">
        <v>14347</v>
      </c>
      <c r="BE832" s="19">
        <v>14258</v>
      </c>
      <c r="BF832" s="224">
        <v>41451</v>
      </c>
      <c r="BG832" s="224">
        <v>20170</v>
      </c>
      <c r="BH832" s="17"/>
      <c r="BI832" s="17"/>
      <c r="BJ832" s="17"/>
      <c r="BK832" s="17"/>
    </row>
    <row r="833" spans="1:63" s="19" customFormat="1" ht="11.25" hidden="1" outlineLevel="1" x14ac:dyDescent="0.2">
      <c r="A833" s="28" t="s">
        <v>345</v>
      </c>
      <c r="B833" s="32"/>
      <c r="C833" s="19">
        <v>1409</v>
      </c>
      <c r="D833" s="19">
        <v>2260</v>
      </c>
      <c r="E833" s="19">
        <v>4393</v>
      </c>
      <c r="F833" s="19">
        <v>14383</v>
      </c>
      <c r="G833" s="19">
        <v>31769</v>
      </c>
      <c r="H833" s="19">
        <v>1167</v>
      </c>
      <c r="I833" s="19">
        <v>1115</v>
      </c>
      <c r="J833" s="19">
        <v>1125</v>
      </c>
      <c r="K833" s="19">
        <v>14226</v>
      </c>
      <c r="L833" s="19">
        <v>6509</v>
      </c>
      <c r="M833" s="19">
        <v>660</v>
      </c>
      <c r="N833" s="19">
        <v>5291</v>
      </c>
      <c r="O833" s="19">
        <v>5030</v>
      </c>
      <c r="P833" s="19">
        <v>1736</v>
      </c>
      <c r="Q833" s="19">
        <v>21793</v>
      </c>
      <c r="R833" s="19">
        <v>10254</v>
      </c>
      <c r="S833" s="19">
        <v>18747</v>
      </c>
      <c r="T833" s="27">
        <f>'FIA Only'!T643+Sphere!C833</f>
        <v>16922</v>
      </c>
      <c r="U833" s="27">
        <f>'FIA Only'!U643+Sphere!D833</f>
        <v>18305</v>
      </c>
      <c r="V833" s="27">
        <f>'FIA Only'!V643+Sphere!E833</f>
        <v>1292</v>
      </c>
      <c r="W833" s="27">
        <f>'FIA Only'!W643+Sphere!F833+'FIA on PCAS'!C833</f>
        <v>20831</v>
      </c>
      <c r="X833" s="27">
        <f>'FIA Only'!X643+Sphere!G833+'FIA on PCAS'!D833</f>
        <v>44991</v>
      </c>
      <c r="Y833" s="27">
        <v>17138</v>
      </c>
      <c r="Z833" s="27">
        <v>13808</v>
      </c>
      <c r="AA833" s="27">
        <v>29707</v>
      </c>
      <c r="AB833" s="27">
        <v>6414</v>
      </c>
      <c r="AC833" s="19">
        <v>6072</v>
      </c>
      <c r="AD833" s="19">
        <v>42595</v>
      </c>
      <c r="AE833" s="19">
        <v>12660</v>
      </c>
      <c r="AF833" s="19">
        <v>15128</v>
      </c>
      <c r="AG833" s="19">
        <v>20580</v>
      </c>
      <c r="AH833" s="19">
        <v>12137</v>
      </c>
      <c r="AI833" s="19">
        <v>5403</v>
      </c>
      <c r="AJ833" s="19">
        <v>620</v>
      </c>
      <c r="AK833" s="19">
        <v>654</v>
      </c>
      <c r="AL833" s="19">
        <v>14729</v>
      </c>
      <c r="AM833" s="19">
        <v>12576</v>
      </c>
      <c r="AN833" s="19">
        <v>10838</v>
      </c>
      <c r="AO833" s="19">
        <v>5877</v>
      </c>
      <c r="AP833" s="19">
        <v>12902</v>
      </c>
      <c r="AQ833" s="19">
        <v>0</v>
      </c>
      <c r="AR833" s="19">
        <v>10070</v>
      </c>
      <c r="AS833" s="19">
        <v>5493</v>
      </c>
      <c r="AT833" s="19">
        <v>18884</v>
      </c>
      <c r="AU833" s="19">
        <v>7771</v>
      </c>
      <c r="AV833" s="19">
        <v>32346</v>
      </c>
      <c r="AW833" s="19">
        <v>50414</v>
      </c>
      <c r="AX833" s="19">
        <v>5505</v>
      </c>
      <c r="AY833" s="19">
        <v>1279</v>
      </c>
      <c r="AZ833" s="19">
        <v>3396</v>
      </c>
      <c r="BA833" s="19">
        <v>1136</v>
      </c>
      <c r="BB833" s="19">
        <v>23950</v>
      </c>
      <c r="BC833" s="19">
        <v>7638</v>
      </c>
      <c r="BD833" s="19">
        <v>12086</v>
      </c>
      <c r="BE833" s="19">
        <v>4253</v>
      </c>
      <c r="BF833" s="224">
        <v>19565</v>
      </c>
      <c r="BG833" s="224">
        <v>11615</v>
      </c>
      <c r="BH833" s="17"/>
      <c r="BI833" s="17"/>
      <c r="BJ833" s="17"/>
      <c r="BK833" s="17"/>
    </row>
    <row r="834" spans="1:63" s="19" customFormat="1" ht="11.25" hidden="1" outlineLevel="1" x14ac:dyDescent="0.2">
      <c r="A834" s="16" t="s">
        <v>820</v>
      </c>
      <c r="B834" s="32"/>
      <c r="T834" s="27"/>
      <c r="U834" s="27"/>
      <c r="V834" s="27"/>
      <c r="W834" s="27"/>
      <c r="X834" s="27"/>
      <c r="Y834" s="27"/>
      <c r="Z834" s="27"/>
      <c r="AA834" s="27"/>
      <c r="AB834" s="27"/>
      <c r="AR834" s="18">
        <v>9.1521471376999994E-5</v>
      </c>
      <c r="AS834" s="18">
        <v>2.6164912777599999E-4</v>
      </c>
      <c r="AT834" s="18">
        <v>0</v>
      </c>
      <c r="AU834" s="18">
        <v>2.05087623966E-4</v>
      </c>
      <c r="AV834" s="18">
        <v>0</v>
      </c>
      <c r="AW834" s="18">
        <v>0</v>
      </c>
      <c r="AX834" s="18">
        <v>1.78355371213E-4</v>
      </c>
      <c r="AY834" s="18">
        <v>2.8330912878880002E-3</v>
      </c>
      <c r="AZ834" s="18">
        <v>5.3603352603000002E-5</v>
      </c>
      <c r="BA834" s="18">
        <v>5.46788936947E-4</v>
      </c>
      <c r="BB834" s="18">
        <v>6.6166326303100003E-4</v>
      </c>
      <c r="BC834" s="18">
        <v>4.3738631390700001E-4</v>
      </c>
      <c r="BD834" s="18">
        <v>6.6603052166599997E-4</v>
      </c>
      <c r="BE834" s="18">
        <v>0</v>
      </c>
      <c r="BF834" s="220">
        <v>0</v>
      </c>
      <c r="BG834" s="220">
        <v>1.033833955033E-3</v>
      </c>
      <c r="BH834" s="17"/>
      <c r="BI834" s="17"/>
      <c r="BJ834" s="17"/>
      <c r="BK834" s="17"/>
    </row>
    <row r="835" spans="1:63" ht="11.25" hidden="1" outlineLevel="1" x14ac:dyDescent="0.2">
      <c r="A835" s="16" t="s">
        <v>346</v>
      </c>
      <c r="C835" s="18">
        <v>3.0740142888819998E-2</v>
      </c>
      <c r="D835" s="18">
        <v>2.7433469745479999E-2</v>
      </c>
      <c r="E835" s="18">
        <v>3.4419364892660002E-2</v>
      </c>
      <c r="F835" s="18">
        <v>5.9604063721499997E-3</v>
      </c>
      <c r="G835" s="18">
        <v>9.1788878096190005E-3</v>
      </c>
      <c r="H835" s="18">
        <v>6.0035663270630001E-3</v>
      </c>
      <c r="I835" s="18">
        <v>1.1873418843550001E-2</v>
      </c>
      <c r="J835" s="18">
        <v>9.655102570752E-3</v>
      </c>
      <c r="K835" s="18">
        <v>4.2959914269009997E-3</v>
      </c>
      <c r="L835" s="18">
        <v>6.6296303974449997E-3</v>
      </c>
      <c r="M835" s="18">
        <v>4.5273552529859996E-3</v>
      </c>
      <c r="N835" s="18">
        <v>3.7680609906089999E-3</v>
      </c>
      <c r="O835" s="18">
        <v>9.704600333091E-3</v>
      </c>
      <c r="P835" s="18">
        <v>4.9794614835499997E-3</v>
      </c>
      <c r="Q835" s="18">
        <v>8.7559239003060004E-3</v>
      </c>
      <c r="R835" s="18">
        <v>1.078742575167E-2</v>
      </c>
      <c r="S835" s="18">
        <v>8.3919479742110004E-3</v>
      </c>
      <c r="T835" s="18">
        <f>T829/(('FIA Only'!T640/'FIA Only'!T644))</f>
        <v>9.8567917597599999E-4</v>
      </c>
      <c r="U835" s="18">
        <f>U829/(('FIA Only'!U640/'FIA Only'!U644))</f>
        <v>6.8862590739879994E-3</v>
      </c>
      <c r="V835" s="18">
        <f>V829/(('FIA Only'!V640/'FIA Only'!V644))</f>
        <v>1.5089990131879999E-2</v>
      </c>
      <c r="W835" s="18">
        <f>W829/(('FIA Only'!W640/'FIA Only'!W644))</f>
        <v>1.3202234643685418E-2</v>
      </c>
      <c r="X835" s="18">
        <f>X829/(('FIA Only'!X640/'FIA Only'!X644))</f>
        <v>1.2547938942949999E-2</v>
      </c>
      <c r="Y835" s="18">
        <v>4.2931631644870002E-2</v>
      </c>
      <c r="Z835" s="18">
        <v>3.243999459294E-3</v>
      </c>
      <c r="AA835" s="18">
        <v>4.970133447163E-3</v>
      </c>
      <c r="AB835" s="18">
        <v>1.048941666351E-2</v>
      </c>
      <c r="AC835" s="18">
        <v>2.3499336145980002E-2</v>
      </c>
      <c r="AD835" s="18">
        <v>4.6594613604359998E-3</v>
      </c>
      <c r="AE835" s="18">
        <v>6.1559463258009997E-3</v>
      </c>
      <c r="AF835" s="18">
        <v>1.152957534336E-2</v>
      </c>
      <c r="AG835" s="18">
        <v>1.793943750307E-3</v>
      </c>
      <c r="AH835" s="18">
        <v>2.1922668866850002E-3</v>
      </c>
      <c r="AI835" s="18">
        <v>4.24718679713E-4</v>
      </c>
      <c r="AJ835" s="18">
        <v>6.0447437558739997E-3</v>
      </c>
      <c r="AK835" s="18">
        <v>2.431705984501E-3</v>
      </c>
      <c r="AL835" s="18">
        <v>1.9040254531020001E-3</v>
      </c>
      <c r="AM835" s="18">
        <v>1.214815999859E-3</v>
      </c>
      <c r="AN835" s="18">
        <v>2.1191926719040001E-3</v>
      </c>
      <c r="AO835" s="18">
        <v>7.3956181591750001E-3</v>
      </c>
      <c r="AP835" s="18">
        <v>3.6266289578010002E-3</v>
      </c>
      <c r="AQ835" s="18">
        <v>2.9277722574380001E-3</v>
      </c>
      <c r="AR835" s="18">
        <v>3.236072849929E-3</v>
      </c>
      <c r="AS835" s="18">
        <v>1.613568957198E-3</v>
      </c>
      <c r="AT835" s="18">
        <v>6.1080344924880001E-3</v>
      </c>
      <c r="AU835" s="18">
        <v>1.141375849326E-2</v>
      </c>
      <c r="AV835" s="18">
        <v>1.995097623917E-3</v>
      </c>
      <c r="AW835" s="18">
        <v>2.36293393676E-4</v>
      </c>
      <c r="AX835" s="18">
        <v>2.0852430141939998E-3</v>
      </c>
      <c r="AY835" s="18">
        <v>1.82655207367E-4</v>
      </c>
      <c r="AZ835" s="18">
        <v>6.1660148369099997E-3</v>
      </c>
      <c r="BA835" s="18">
        <v>1.642744656879E-3</v>
      </c>
      <c r="BB835" s="18">
        <v>4.0724294393580003E-3</v>
      </c>
      <c r="BC835" s="18">
        <v>7.6819380189199998E-4</v>
      </c>
      <c r="BD835" s="18">
        <v>1.8460697638769999E-3</v>
      </c>
      <c r="BE835" s="18">
        <v>2.0652074609410001E-3</v>
      </c>
      <c r="BF835" s="220">
        <v>2.8924486020319999E-3</v>
      </c>
      <c r="BG835" s="220">
        <v>4.6624905234750004E-3</v>
      </c>
      <c r="BH835" s="17"/>
      <c r="BI835" s="17"/>
      <c r="BJ835" s="17"/>
      <c r="BK835" s="17"/>
    </row>
    <row r="836" spans="1:63" ht="11.25" hidden="1" outlineLevel="1" x14ac:dyDescent="0.2">
      <c r="A836" s="16" t="s">
        <v>347</v>
      </c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1.7137511555399999E-4</v>
      </c>
      <c r="AE836" s="18">
        <v>0</v>
      </c>
      <c r="AF836" s="18">
        <v>0</v>
      </c>
      <c r="AG836" s="18">
        <v>0</v>
      </c>
      <c r="AH836" s="18">
        <v>0</v>
      </c>
      <c r="AI836" s="18">
        <v>2.0746261840500001E-4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</v>
      </c>
      <c r="AR836" s="18">
        <v>0</v>
      </c>
      <c r="AS836" s="18">
        <v>0</v>
      </c>
      <c r="AT836" s="18">
        <v>0</v>
      </c>
      <c r="AU836" s="18">
        <v>0</v>
      </c>
      <c r="AV836" s="18">
        <v>0</v>
      </c>
      <c r="AW836" s="18">
        <v>0</v>
      </c>
      <c r="AX836" s="18">
        <v>0</v>
      </c>
      <c r="AY836" s="18">
        <v>0</v>
      </c>
      <c r="AZ836" s="18">
        <v>0</v>
      </c>
      <c r="BA836" s="18">
        <v>0</v>
      </c>
      <c r="BB836" s="18">
        <v>0</v>
      </c>
      <c r="BC836" s="18">
        <v>0</v>
      </c>
      <c r="BD836" s="18">
        <v>0</v>
      </c>
      <c r="BE836" s="18">
        <v>0</v>
      </c>
      <c r="BF836" s="220">
        <v>0</v>
      </c>
      <c r="BG836" s="220">
        <v>0</v>
      </c>
      <c r="BH836" s="17"/>
      <c r="BI836" s="17"/>
      <c r="BJ836" s="17"/>
      <c r="BK836" s="17"/>
    </row>
    <row r="837" spans="1:63" ht="11.25" hidden="1" outlineLevel="1" x14ac:dyDescent="0.2">
      <c r="A837" s="16" t="s">
        <v>348</v>
      </c>
      <c r="C837" s="18">
        <v>3.3988802734479999E-3</v>
      </c>
      <c r="D837" s="18">
        <v>3.3580804426469997E-2</v>
      </c>
      <c r="E837" s="18">
        <v>8.6528623904790006E-3</v>
      </c>
      <c r="F837" s="18">
        <v>6.6907771606280003E-2</v>
      </c>
      <c r="G837" s="18">
        <v>4.5009138385499997E-2</v>
      </c>
      <c r="H837" s="18">
        <v>1.824900437934E-2</v>
      </c>
      <c r="I837" s="18">
        <v>1.884301725695E-2</v>
      </c>
      <c r="J837" s="18">
        <v>1.8521218154020001E-2</v>
      </c>
      <c r="K837" s="18">
        <v>2.865005908262E-2</v>
      </c>
      <c r="L837" s="18">
        <v>1.109623926587E-2</v>
      </c>
      <c r="M837" s="18">
        <v>8.4257853054989992E-3</v>
      </c>
      <c r="N837" s="18">
        <v>8.0422831310170001E-3</v>
      </c>
      <c r="O837" s="18">
        <v>1.232225942753E-2</v>
      </c>
      <c r="P837" s="18">
        <v>1.011222232185E-2</v>
      </c>
      <c r="Q837" s="18">
        <v>1.6900852996040001E-2</v>
      </c>
      <c r="R837" s="18">
        <v>9.5487450341290008E-3</v>
      </c>
      <c r="S837" s="18">
        <v>1.8696348139539999E-2</v>
      </c>
      <c r="T837" s="18">
        <f>T831/(('FIA Only'!T642/'FIA Only'!T646))</f>
        <v>2.0722477331849998E-2</v>
      </c>
      <c r="U837" s="18">
        <f>U831/(('FIA Only'!U642/'FIA Only'!U646))</f>
        <v>2.303376827301E-2</v>
      </c>
      <c r="V837" s="18">
        <f>V831/(('FIA Only'!V642/'FIA Only'!V646))</f>
        <v>1.451897250936E-2</v>
      </c>
      <c r="W837" s="18">
        <f>W831/(('FIA Only'!W642/'FIA Only'!W646))</f>
        <v>1.411473952187E-2</v>
      </c>
      <c r="X837" s="18">
        <f>X831/(('FIA Only'!X642/'FIA Only'!X646))</f>
        <v>2.1151748666239999E-2</v>
      </c>
      <c r="Y837" s="18">
        <v>1.350361940095E-2</v>
      </c>
      <c r="Z837" s="18">
        <v>2.5797926583289998E-2</v>
      </c>
      <c r="AA837" s="18">
        <v>4.3776398800230001E-2</v>
      </c>
      <c r="AB837" s="18">
        <v>7.5532038634919998E-3</v>
      </c>
      <c r="AC837" s="18">
        <v>3.1712548818889998E-2</v>
      </c>
      <c r="AD837" s="18">
        <v>1.8103099888390001E-2</v>
      </c>
      <c r="AE837" s="18">
        <v>7.5120544596429997E-3</v>
      </c>
      <c r="AF837" s="18">
        <v>1.02171324904E-2</v>
      </c>
      <c r="AG837" s="18">
        <v>8.0022524357930003E-3</v>
      </c>
      <c r="AH837" s="18">
        <v>1.3831081188910001E-2</v>
      </c>
      <c r="AI837" s="18">
        <v>2.869264107913E-3</v>
      </c>
      <c r="AJ837" s="18">
        <v>6.2237055444880002E-3</v>
      </c>
      <c r="AK837" s="18">
        <v>3.2846156112709998E-3</v>
      </c>
      <c r="AL837" s="18">
        <v>5.8199917239469996E-3</v>
      </c>
      <c r="AM837" s="18">
        <v>4.6188872788810002E-3</v>
      </c>
      <c r="AN837" s="18">
        <v>2.5376559190470002E-3</v>
      </c>
      <c r="AO837" s="18">
        <v>5.7844103415769996E-3</v>
      </c>
      <c r="AP837" s="18">
        <v>7.7150365632549997E-3</v>
      </c>
      <c r="AQ837" s="18">
        <v>1.450870729525E-3</v>
      </c>
      <c r="AR837" s="18">
        <v>2.201349879612E-3</v>
      </c>
      <c r="AS837" s="18">
        <v>2.72699909686E-3</v>
      </c>
      <c r="AT837" s="18">
        <v>7.203214271629E-3</v>
      </c>
      <c r="AU837" s="18">
        <v>3.8387469511289999E-3</v>
      </c>
      <c r="AV837" s="18">
        <v>7.9234962043319996E-3</v>
      </c>
      <c r="AW837" s="18">
        <v>1.85517556856E-2</v>
      </c>
      <c r="AX837" s="18">
        <v>1.70277084056E-3</v>
      </c>
      <c r="AY837" s="18">
        <v>1.085207344544E-3</v>
      </c>
      <c r="AZ837" s="18">
        <v>1.297751607815E-2</v>
      </c>
      <c r="BA837" s="18">
        <v>8.9130583631460009E-3</v>
      </c>
      <c r="BB837" s="18">
        <v>6.8315807798140001E-3</v>
      </c>
      <c r="BC837" s="18">
        <v>3.1422595852580002E-3</v>
      </c>
      <c r="BD837" s="18">
        <v>6.5918470808390001E-3</v>
      </c>
      <c r="BE837" s="18">
        <v>6.1116339057400004E-3</v>
      </c>
      <c r="BF837" s="220">
        <v>5.5219951690269999E-3</v>
      </c>
      <c r="BG837" s="220">
        <v>4.1030294654310004E-3</v>
      </c>
      <c r="BH837" s="17"/>
      <c r="BI837" s="17"/>
      <c r="BJ837" s="17"/>
      <c r="BK837" s="17"/>
    </row>
    <row r="838" spans="1:63" ht="11.25" hidden="1" outlineLevel="1" x14ac:dyDescent="0.2">
      <c r="A838" s="16" t="s">
        <v>821</v>
      </c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>
        <v>2.201349879612E-3</v>
      </c>
      <c r="AS838" s="18">
        <v>1.6164970882339999E-3</v>
      </c>
      <c r="AT838" s="18">
        <v>3.5546613532810001E-3</v>
      </c>
      <c r="AU838" s="18">
        <v>2.4280818469390002E-3</v>
      </c>
      <c r="AV838" s="18">
        <v>6.3939329707660003E-3</v>
      </c>
      <c r="AW838" s="18">
        <v>1.704962749445E-2</v>
      </c>
      <c r="AX838" s="18">
        <v>1.239320064891E-3</v>
      </c>
      <c r="AY838" s="18">
        <v>1.085207344544E-3</v>
      </c>
      <c r="AZ838" s="18">
        <v>7.2081538279340001E-3</v>
      </c>
      <c r="BA838" s="18">
        <v>6.0848536967650002E-3</v>
      </c>
      <c r="BB838" s="18">
        <v>6.0909400559179998E-3</v>
      </c>
      <c r="BC838" s="18">
        <v>1.78136555938E-3</v>
      </c>
      <c r="BD838" s="18">
        <v>3.3811617741359998E-3</v>
      </c>
      <c r="BE838" s="18">
        <v>2.7315174869770001E-3</v>
      </c>
      <c r="BF838" s="220">
        <v>3.4351945341949998E-3</v>
      </c>
      <c r="BG838" s="220">
        <v>2.5983728989709999E-3</v>
      </c>
      <c r="BH838" s="17"/>
      <c r="BI838" s="17"/>
      <c r="BJ838" s="17"/>
      <c r="BK838" s="17"/>
    </row>
    <row r="839" spans="1:63" ht="11.25" hidden="1" outlineLevel="1" x14ac:dyDescent="0.2">
      <c r="A839" s="16" t="s">
        <v>349</v>
      </c>
      <c r="C839" s="18">
        <v>2.8777841319559999E-3</v>
      </c>
      <c r="D839" s="18">
        <v>1.95949775975E-3</v>
      </c>
      <c r="E839" s="18">
        <v>7.7021793139669999E-3</v>
      </c>
      <c r="F839" s="18">
        <v>2.135789829174E-2</v>
      </c>
      <c r="G839" s="18">
        <v>2.9796397463259999E-2</v>
      </c>
      <c r="H839" s="18">
        <v>1.2358012608680001E-3</v>
      </c>
      <c r="I839" s="18">
        <v>8.8890868707300005E-4</v>
      </c>
      <c r="J839" s="18">
        <v>8.52010685549E-4</v>
      </c>
      <c r="K839" s="18">
        <v>1.151508020793E-2</v>
      </c>
      <c r="L839" s="18">
        <v>4.993748827766E-3</v>
      </c>
      <c r="M839" s="18">
        <v>5.7444026925499998E-4</v>
      </c>
      <c r="N839" s="18">
        <v>2.7953180933860001E-3</v>
      </c>
      <c r="O839" s="18">
        <v>1.9346289418999999E-3</v>
      </c>
      <c r="P839" s="18">
        <v>5.7347443174899997E-4</v>
      </c>
      <c r="Q839" s="18">
        <v>7.5424432276629998E-3</v>
      </c>
      <c r="R839" s="18">
        <v>3.3584254070469998E-3</v>
      </c>
      <c r="S839" s="18">
        <v>5.9731197773640003E-3</v>
      </c>
      <c r="T839" s="18">
        <f>T833/(('FIA Only'!T643/'FIA Only'!T647))</f>
        <v>6.5402423929179993E-3</v>
      </c>
      <c r="U839" s="18">
        <f>U833/(('FIA Only'!U643/'FIA Only'!U647))</f>
        <v>5.9873746587790003E-3</v>
      </c>
      <c r="V839" s="18">
        <f>V833/(('FIA Only'!V643/'FIA Only'!V647))</f>
        <v>4.1513652435799998E-4</v>
      </c>
      <c r="W839" s="18">
        <f>W833/(('FIA Only'!W643/'FIA Only'!W647))</f>
        <v>4.26819125042E-3</v>
      </c>
      <c r="X839" s="18">
        <f>X833/(('FIA Only'!X643/'FIA Only'!X647))</f>
        <v>1.0128943588100001E-2</v>
      </c>
      <c r="Y839" s="18">
        <v>5.7998816869770002E-3</v>
      </c>
      <c r="Z839" s="18">
        <v>7.635644045104E-3</v>
      </c>
      <c r="AA839" s="18">
        <v>3.8615012437390003E-2</v>
      </c>
      <c r="AB839" s="18">
        <v>2.760621174603E-3</v>
      </c>
      <c r="AC839" s="18">
        <v>2.043859476781E-3</v>
      </c>
      <c r="AD839" s="18">
        <v>8.0343547600759992E-3</v>
      </c>
      <c r="AE839" s="18">
        <v>2.342117979658E-3</v>
      </c>
      <c r="AF839" s="18">
        <v>2.4831586009569999E-3</v>
      </c>
      <c r="AG839" s="18">
        <v>5.3802527036830002E-3</v>
      </c>
      <c r="AH839" s="18">
        <v>3.64957216349E-3</v>
      </c>
      <c r="AI839" s="18">
        <v>1.403104975149E-3</v>
      </c>
      <c r="AJ839" s="18">
        <v>1.7000085075899999E-4</v>
      </c>
      <c r="AK839" s="18">
        <v>2.23353014924E-4</v>
      </c>
      <c r="AL839" s="18">
        <v>5.8199917239469996E-3</v>
      </c>
      <c r="AM839" s="18">
        <v>2.449617515313E-3</v>
      </c>
      <c r="AN839" s="18">
        <v>1.70044680734E-3</v>
      </c>
      <c r="AO839" s="18">
        <v>7.8853780989799997E-4</v>
      </c>
      <c r="AP839" s="18">
        <v>2.2204690732790001E-3</v>
      </c>
      <c r="AQ839" s="18">
        <v>0</v>
      </c>
      <c r="AR839" s="18">
        <v>2.048558175829E-3</v>
      </c>
      <c r="AS839" s="18">
        <v>7.8342698084400003E-4</v>
      </c>
      <c r="AT839" s="18">
        <v>3.5546613532810001E-3</v>
      </c>
      <c r="AU839" s="18">
        <v>1.299864577729E-3</v>
      </c>
      <c r="AV839" s="18">
        <v>6.3939329707660003E-3</v>
      </c>
      <c r="AW839" s="18">
        <v>1.21415630512E-2</v>
      </c>
      <c r="AX839" s="18">
        <v>1.239320064891E-3</v>
      </c>
      <c r="AY839" s="18">
        <v>2.65599386862E-4</v>
      </c>
      <c r="AZ839" s="18">
        <v>5.7245492047900001E-4</v>
      </c>
      <c r="BA839" s="18">
        <v>2.1939743297E-4</v>
      </c>
      <c r="BB839" s="18">
        <v>4.552129774921E-3</v>
      </c>
      <c r="BC839" s="18">
        <v>1.78136555938E-3</v>
      </c>
      <c r="BD839" s="18">
        <v>2.8483170565819999E-3</v>
      </c>
      <c r="BE839" s="18">
        <v>8.1485118717200002E-4</v>
      </c>
      <c r="BF839" s="220">
        <v>1.621377477684E-3</v>
      </c>
      <c r="BG839" s="220">
        <v>1.496236694835E-3</v>
      </c>
      <c r="BH839" s="17"/>
      <c r="BI839" s="17"/>
      <c r="BJ839" s="17"/>
      <c r="BK839" s="17"/>
    </row>
    <row r="840" spans="1:63" collapsed="1" x14ac:dyDescent="0.25">
      <c r="A840" s="49" t="s">
        <v>350</v>
      </c>
      <c r="B840" s="50"/>
      <c r="H840" s="54"/>
      <c r="AA840" s="56"/>
      <c r="AB840" s="56"/>
      <c r="AT840" s="19"/>
      <c r="AU840" s="19"/>
      <c r="AV840" s="19"/>
      <c r="AW840" s="19"/>
      <c r="AX840" s="19"/>
      <c r="AY840" s="19"/>
      <c r="AZ840" s="19"/>
      <c r="BA840" s="19"/>
      <c r="BB840" s="19"/>
      <c r="BH840" s="17"/>
      <c r="BI840" s="17"/>
      <c r="BJ840" s="17"/>
      <c r="BK840" s="17"/>
    </row>
    <row r="841" spans="1:63" s="17" customFormat="1" ht="11.25" x14ac:dyDescent="0.2">
      <c r="A841" s="36" t="s">
        <v>351</v>
      </c>
      <c r="B841" s="37"/>
      <c r="C841" s="17">
        <v>261</v>
      </c>
      <c r="D841" s="17">
        <v>236</v>
      </c>
      <c r="E841" s="17">
        <v>187</v>
      </c>
      <c r="F841" s="17">
        <v>256</v>
      </c>
      <c r="G841" s="17">
        <v>222</v>
      </c>
      <c r="H841" s="17">
        <v>219</v>
      </c>
      <c r="I841" s="17">
        <v>231</v>
      </c>
      <c r="J841" s="17">
        <v>223</v>
      </c>
      <c r="K841" s="17">
        <v>216</v>
      </c>
      <c r="L841" s="17">
        <v>210</v>
      </c>
      <c r="M841" s="17">
        <v>213</v>
      </c>
      <c r="N841" s="17">
        <v>199</v>
      </c>
      <c r="O841" s="17">
        <v>179</v>
      </c>
      <c r="P841" s="17">
        <v>199</v>
      </c>
      <c r="Q841" s="17">
        <v>188</v>
      </c>
      <c r="R841" s="17">
        <v>203</v>
      </c>
      <c r="S841" s="17">
        <v>160</v>
      </c>
      <c r="T841" s="17">
        <f>'FIA Only'!T649+Sphere!C841</f>
        <v>201</v>
      </c>
      <c r="U841" s="17">
        <f>'FIA Only'!U649+Sphere!D841</f>
        <v>205</v>
      </c>
      <c r="V841" s="17">
        <f>'FIA Only'!V649+Sphere!E841</f>
        <v>230</v>
      </c>
      <c r="W841" s="17">
        <f>'FIA Only'!W649+Sphere!F841+'FIA on PCAS'!C841</f>
        <v>237</v>
      </c>
      <c r="X841" s="17">
        <f>'FIA Only'!X649+Sphere!G841+'FIA on PCAS'!D841</f>
        <v>207</v>
      </c>
      <c r="Y841" s="17">
        <v>210</v>
      </c>
      <c r="Z841" s="17">
        <v>259</v>
      </c>
      <c r="AA841" s="17">
        <v>208</v>
      </c>
      <c r="AB841" s="17">
        <v>203</v>
      </c>
      <c r="AC841" s="17">
        <v>211</v>
      </c>
      <c r="AD841" s="17">
        <v>194</v>
      </c>
      <c r="AE841" s="17">
        <v>272</v>
      </c>
      <c r="AF841" s="17">
        <v>236</v>
      </c>
      <c r="AG841" s="17">
        <v>205</v>
      </c>
      <c r="AH841" s="17">
        <v>202</v>
      </c>
      <c r="AI841" s="17">
        <v>199</v>
      </c>
      <c r="AJ841" s="17">
        <v>175</v>
      </c>
      <c r="AK841" s="17">
        <v>191</v>
      </c>
      <c r="AL841" s="17">
        <v>160</v>
      </c>
      <c r="AM841" s="17">
        <v>175</v>
      </c>
      <c r="AN841" s="17">
        <v>192</v>
      </c>
      <c r="AO841" s="17">
        <v>155</v>
      </c>
      <c r="AP841" s="17">
        <v>163</v>
      </c>
      <c r="AQ841" s="17">
        <v>195</v>
      </c>
      <c r="AR841" s="17">
        <v>213</v>
      </c>
      <c r="AS841" s="17">
        <v>137</v>
      </c>
      <c r="AT841" s="17">
        <v>201</v>
      </c>
      <c r="AU841" s="218">
        <v>160</v>
      </c>
      <c r="AV841" s="218">
        <v>161</v>
      </c>
      <c r="AW841" s="218">
        <v>167</v>
      </c>
      <c r="AX841" s="218">
        <v>152</v>
      </c>
      <c r="AY841" s="218">
        <v>171</v>
      </c>
      <c r="AZ841" s="218">
        <v>221</v>
      </c>
      <c r="BA841" s="218">
        <v>160</v>
      </c>
      <c r="BB841" s="218">
        <v>191</v>
      </c>
      <c r="BC841" s="218">
        <v>172</v>
      </c>
      <c r="BD841" s="218">
        <v>236</v>
      </c>
      <c r="BE841" s="218">
        <v>190</v>
      </c>
      <c r="BF841" s="218">
        <v>200</v>
      </c>
      <c r="BG841" s="218">
        <v>169</v>
      </c>
    </row>
    <row r="842" spans="1:63" ht="11.25" x14ac:dyDescent="0.2">
      <c r="A842" s="16" t="s">
        <v>352</v>
      </c>
      <c r="C842" s="18">
        <v>2.950180382996E-2</v>
      </c>
      <c r="D842" s="18">
        <v>2.622149384739E-2</v>
      </c>
      <c r="E842" s="18">
        <v>2.118880128417E-2</v>
      </c>
      <c r="F842" s="18">
        <v>2.8963644591940001E-2</v>
      </c>
      <c r="G842" s="18">
        <v>2.482319067453E-2</v>
      </c>
      <c r="H842" s="18">
        <v>2.419844938399E-2</v>
      </c>
      <c r="I842" s="18">
        <v>2.507961783439E-2</v>
      </c>
      <c r="J842" s="18">
        <v>2.3930248155599999E-2</v>
      </c>
      <c r="K842" s="18">
        <v>2.2665069385539999E-2</v>
      </c>
      <c r="L842" s="18">
        <v>2.145740024863E-2</v>
      </c>
      <c r="M842" s="18">
        <v>2.1101470333280001E-2</v>
      </c>
      <c r="N842" s="18">
        <v>1.9220862846100001E-2</v>
      </c>
      <c r="O842" s="18">
        <v>1.7253012048189999E-2</v>
      </c>
      <c r="P842" s="18">
        <v>1.8802113269349999E-2</v>
      </c>
      <c r="Q842" s="18">
        <v>1.731801119223E-2</v>
      </c>
      <c r="R842" s="18">
        <v>1.7886513157889999E-2</v>
      </c>
      <c r="S842" s="18">
        <v>1.360669562814E-2</v>
      </c>
      <c r="T842" s="18">
        <f>(T841/T$180)*12</f>
        <v>1.6689038650485034E-2</v>
      </c>
      <c r="U842" s="18">
        <f>(U841/U180)*12</f>
        <v>1.6814534319421471E-2</v>
      </c>
      <c r="V842" s="18">
        <f>(V841/V180)*12</f>
        <v>1.8834833523273985E-2</v>
      </c>
      <c r="W842" s="18">
        <f>(W841/W180)*12</f>
        <v>1.8552706255341077E-2</v>
      </c>
      <c r="X842" s="18">
        <f>(X841/X180)*12</f>
        <v>1.5892412716489338E-2</v>
      </c>
      <c r="Y842" s="18">
        <v>1.442869248563E-2</v>
      </c>
      <c r="Z842" s="18">
        <v>1.7284431220980001E-2</v>
      </c>
      <c r="AA842" s="18">
        <v>1.3554388613440001E-2</v>
      </c>
      <c r="AB842" s="18">
        <v>1.300990162464E-2</v>
      </c>
      <c r="AC842" s="18">
        <v>1.332309019921E-2</v>
      </c>
      <c r="AD842" s="18">
        <v>1.202069542408E-2</v>
      </c>
      <c r="AE842" s="18">
        <v>1.6560877970070002E-2</v>
      </c>
      <c r="AF842" s="18">
        <v>1.4200257730669999E-2</v>
      </c>
      <c r="AG842" s="18">
        <v>1.2206922218089999E-2</v>
      </c>
      <c r="AH842" s="18">
        <v>1.1776708934559999E-2</v>
      </c>
      <c r="AI842" s="18">
        <v>1.134091610667E-2</v>
      </c>
      <c r="AJ842" s="18">
        <v>9.7710321466959998E-3</v>
      </c>
      <c r="AK842" s="18">
        <v>1.0500755944469999E-2</v>
      </c>
      <c r="AL842" s="18">
        <v>8.6856212254869999E-3</v>
      </c>
      <c r="AM842" s="18">
        <v>9.3731170077440001E-3</v>
      </c>
      <c r="AN842" s="18">
        <v>1.2229039723150001E-2</v>
      </c>
      <c r="AO842" s="18">
        <v>9.7227957742430007E-3</v>
      </c>
      <c r="AP842" s="18">
        <v>1.0036585303280001E-2</v>
      </c>
      <c r="AQ842" s="18">
        <v>1.1834678642960001E-2</v>
      </c>
      <c r="AR842" s="18">
        <v>1.278620130763E-2</v>
      </c>
      <c r="AS842" s="18">
        <v>8.1344258401619997E-3</v>
      </c>
      <c r="AT842" s="18">
        <v>1.182063219799E-2</v>
      </c>
      <c r="AU842" s="220">
        <v>9.2752278952479995E-3</v>
      </c>
      <c r="AV842" s="220">
        <v>9.2078047106599996E-3</v>
      </c>
      <c r="AW842" s="220">
        <v>9.411764705882E-3</v>
      </c>
      <c r="AX842" s="220">
        <v>9.7868253448730007E-3</v>
      </c>
      <c r="AY842" s="220">
        <v>1.0870141015179999E-2</v>
      </c>
      <c r="AZ842" s="220">
        <v>1.3843865006659999E-2</v>
      </c>
      <c r="BA842" s="220">
        <v>1.0167175908030001E-2</v>
      </c>
      <c r="BB842" s="220">
        <v>1.188969352396E-2</v>
      </c>
      <c r="BC842" s="220">
        <v>1.055247093469E-2</v>
      </c>
      <c r="BD842" s="220">
        <v>1.4292058621659999E-2</v>
      </c>
      <c r="BE842" s="220">
        <v>1.133978573773E-2</v>
      </c>
      <c r="BF842" s="220">
        <v>1.219605152832E-2</v>
      </c>
      <c r="BG842" s="220">
        <v>1.013548970708E-2</v>
      </c>
      <c r="BH842" s="17"/>
      <c r="BI842" s="17"/>
      <c r="BJ842" s="17"/>
    </row>
    <row r="843" spans="1:63" s="19" customFormat="1" ht="11.25" x14ac:dyDescent="0.2">
      <c r="A843" s="28" t="s">
        <v>353</v>
      </c>
      <c r="B843" s="32"/>
      <c r="C843" s="19">
        <v>2611483</v>
      </c>
      <c r="D843" s="19">
        <v>1173398</v>
      </c>
      <c r="E843" s="19">
        <v>1013592</v>
      </c>
      <c r="F843" s="19">
        <v>1219578</v>
      </c>
      <c r="G843" s="19">
        <v>1183307</v>
      </c>
      <c r="H843" s="19">
        <v>1160779</v>
      </c>
      <c r="I843" s="19">
        <v>975206</v>
      </c>
      <c r="J843" s="19">
        <v>1047794</v>
      </c>
      <c r="K843" s="19">
        <v>1044417</v>
      </c>
      <c r="L843" s="19">
        <v>1011325</v>
      </c>
      <c r="M843" s="19">
        <v>1058445</v>
      </c>
      <c r="N843" s="19">
        <v>890700</v>
      </c>
      <c r="O843" s="19">
        <v>887175</v>
      </c>
      <c r="P843" s="19">
        <v>856946</v>
      </c>
      <c r="Q843" s="19">
        <v>806098</v>
      </c>
      <c r="R843" s="19">
        <v>880598</v>
      </c>
      <c r="S843" s="19">
        <v>764988</v>
      </c>
      <c r="T843" s="27">
        <f>'FIA Only'!T651+Sphere!C843</f>
        <v>890462</v>
      </c>
      <c r="U843" s="27">
        <f>'FIA Only'!U651+Sphere!D843</f>
        <v>840806</v>
      </c>
      <c r="V843" s="27">
        <f>'FIA Only'!V651+Sphere!E843</f>
        <v>923847</v>
      </c>
      <c r="W843" s="19">
        <f>'FIA Only'!W651+Sphere!F843+'FIA on PCAS'!C843</f>
        <v>876690</v>
      </c>
      <c r="X843" s="19">
        <f>'FIA Only'!X651+Sphere!G843+'FIA on PCAS'!D843</f>
        <v>915080</v>
      </c>
      <c r="Y843" s="19">
        <v>936322</v>
      </c>
      <c r="Z843" s="19">
        <v>1172043</v>
      </c>
      <c r="AA843" s="19">
        <v>964852</v>
      </c>
      <c r="AB843" s="19">
        <v>995310</v>
      </c>
      <c r="AC843" s="19">
        <v>947515</v>
      </c>
      <c r="AD843" s="19">
        <v>1268288</v>
      </c>
      <c r="AE843" s="19">
        <v>1079949</v>
      </c>
      <c r="AF843" s="19">
        <v>946123</v>
      </c>
      <c r="AG843" s="19">
        <v>849954</v>
      </c>
      <c r="AH843" s="19">
        <v>837152</v>
      </c>
      <c r="AI843" s="19">
        <v>790820</v>
      </c>
      <c r="AJ843" s="19">
        <v>792542</v>
      </c>
      <c r="AK843" s="19">
        <v>917021</v>
      </c>
      <c r="AL843" s="19">
        <v>753636</v>
      </c>
      <c r="AM843" s="19">
        <v>795188</v>
      </c>
      <c r="AN843" s="19">
        <v>880438</v>
      </c>
      <c r="AO843" s="19">
        <v>700999</v>
      </c>
      <c r="AP843" s="19">
        <v>643865</v>
      </c>
      <c r="AQ843" s="19">
        <v>1009088</v>
      </c>
      <c r="AR843" s="19">
        <v>786739</v>
      </c>
      <c r="AS843" s="19">
        <v>597467</v>
      </c>
      <c r="AT843" s="19">
        <v>913530</v>
      </c>
      <c r="AU843" s="224">
        <v>805292</v>
      </c>
      <c r="AV843" s="224">
        <v>732671</v>
      </c>
      <c r="AW843" s="224">
        <v>767232</v>
      </c>
      <c r="AX843" s="224">
        <v>722678</v>
      </c>
      <c r="AY843" s="224">
        <v>1009560</v>
      </c>
      <c r="AZ843" s="224">
        <v>990179</v>
      </c>
      <c r="BA843" s="224">
        <v>809729</v>
      </c>
      <c r="BB843" s="224">
        <v>929356</v>
      </c>
      <c r="BC843" s="224">
        <v>782190</v>
      </c>
      <c r="BD843" s="224">
        <v>1293658</v>
      </c>
      <c r="BE843" s="224">
        <v>852483</v>
      </c>
      <c r="BF843" s="224">
        <v>974497</v>
      </c>
      <c r="BG843" s="224">
        <v>757916</v>
      </c>
      <c r="BH843" s="17"/>
      <c r="BI843" s="17"/>
      <c r="BJ843" s="17"/>
    </row>
    <row r="844" spans="1:63" s="19" customFormat="1" ht="11.25" x14ac:dyDescent="0.2">
      <c r="A844" s="28" t="s">
        <v>354</v>
      </c>
      <c r="B844" s="32"/>
      <c r="C844" s="19">
        <v>251003</v>
      </c>
      <c r="D844" s="19">
        <v>117520</v>
      </c>
      <c r="E844" s="19">
        <v>97669</v>
      </c>
      <c r="F844" s="19">
        <v>120358</v>
      </c>
      <c r="G844" s="19">
        <v>117182</v>
      </c>
      <c r="H844" s="19">
        <v>111233</v>
      </c>
      <c r="I844" s="19">
        <v>108156</v>
      </c>
      <c r="J844" s="19">
        <v>106446</v>
      </c>
      <c r="K844" s="19">
        <v>113031</v>
      </c>
      <c r="L844" s="19">
        <v>112266</v>
      </c>
      <c r="M844" s="19">
        <v>100610</v>
      </c>
      <c r="N844" s="19">
        <v>89845</v>
      </c>
      <c r="O844" s="19">
        <v>89054</v>
      </c>
      <c r="P844" s="19">
        <v>93534</v>
      </c>
      <c r="Q844" s="19">
        <v>93773</v>
      </c>
      <c r="R844" s="19">
        <v>98898</v>
      </c>
      <c r="S844" s="19">
        <v>75906</v>
      </c>
      <c r="T844" s="27">
        <f>'FIA Only'!T652+Sphere!C844</f>
        <v>86997</v>
      </c>
      <c r="U844" s="27">
        <f>'FIA Only'!U652+Sphere!D844</f>
        <v>96364</v>
      </c>
      <c r="V844" s="27">
        <f>'FIA Only'!V652+Sphere!E844</f>
        <v>106097</v>
      </c>
      <c r="W844" s="19">
        <f>'FIA Only'!W652+Sphere!F844+'FIA on PCAS'!C844</f>
        <v>90253</v>
      </c>
      <c r="X844" s="19">
        <f>'FIA Only'!X652+Sphere!G844+'FIA on PCAS'!D844</f>
        <v>105212</v>
      </c>
      <c r="Y844" s="19">
        <v>148016.47000000012</v>
      </c>
      <c r="Z844" s="19">
        <v>162860.94999999995</v>
      </c>
      <c r="AA844" s="19">
        <v>120836.26999999996</v>
      </c>
      <c r="AB844" s="19">
        <v>142509.65999999995</v>
      </c>
      <c r="AC844" s="19">
        <v>80035.710000000021</v>
      </c>
      <c r="AD844" s="19">
        <v>105186.6</v>
      </c>
      <c r="AE844" s="19">
        <v>116227.85000000006</v>
      </c>
      <c r="AF844" s="19">
        <v>100462.65999999999</v>
      </c>
      <c r="AG844" s="19">
        <v>103507.62000000005</v>
      </c>
      <c r="AH844" s="19">
        <v>114044.39</v>
      </c>
      <c r="AI844" s="19">
        <v>120837.92000000003</v>
      </c>
      <c r="AJ844" s="19">
        <v>117017.70999999996</v>
      </c>
      <c r="AK844" s="19">
        <v>146784.67000000007</v>
      </c>
      <c r="AL844" s="19">
        <v>129101.85000000005</v>
      </c>
      <c r="AM844" s="19">
        <v>117908.59000000007</v>
      </c>
      <c r="AN844" s="19">
        <v>117510.41</v>
      </c>
      <c r="AO844" s="19">
        <v>113612.96999999997</v>
      </c>
      <c r="AP844" s="19">
        <v>95835.299999999959</v>
      </c>
      <c r="AQ844" s="19">
        <v>159776.57</v>
      </c>
      <c r="AR844" s="19">
        <v>120788.66</v>
      </c>
      <c r="AS844" s="19">
        <v>91436.87</v>
      </c>
      <c r="AT844" s="19">
        <v>137039.54999999999</v>
      </c>
      <c r="AU844" s="224">
        <v>122578.46000000006</v>
      </c>
      <c r="AV844" s="224">
        <v>105833.95999999999</v>
      </c>
      <c r="AW844" s="224">
        <v>129159.35999999994</v>
      </c>
      <c r="AX844" s="224">
        <v>119475.68000000001</v>
      </c>
      <c r="AY844" s="224">
        <v>136942</v>
      </c>
      <c r="AZ844" s="224">
        <v>162215</v>
      </c>
      <c r="BA844" s="224">
        <v>129981</v>
      </c>
      <c r="BB844" s="224">
        <v>140296</v>
      </c>
      <c r="BC844" s="224">
        <v>119161</v>
      </c>
      <c r="BD844" s="224">
        <v>182473</v>
      </c>
      <c r="BE844" s="224">
        <v>125942</v>
      </c>
      <c r="BF844" s="224">
        <v>132429</v>
      </c>
      <c r="BG844" s="224">
        <v>118077</v>
      </c>
      <c r="BH844" s="17"/>
      <c r="BI844" s="17"/>
      <c r="BJ844" s="17"/>
    </row>
    <row r="845" spans="1:63" s="19" customFormat="1" ht="11.25" x14ac:dyDescent="0.2">
      <c r="A845" s="28" t="s">
        <v>355</v>
      </c>
      <c r="B845" s="32"/>
      <c r="C845" s="19">
        <v>2360480</v>
      </c>
      <c r="D845" s="19">
        <v>1055878</v>
      </c>
      <c r="E845" s="19">
        <v>915922</v>
      </c>
      <c r="F845" s="19">
        <v>1099220</v>
      </c>
      <c r="G845" s="19">
        <v>1066125</v>
      </c>
      <c r="H845" s="19">
        <v>1049546</v>
      </c>
      <c r="I845" s="19">
        <v>867050</v>
      </c>
      <c r="J845" s="19">
        <v>941348</v>
      </c>
      <c r="K845" s="19">
        <v>931387</v>
      </c>
      <c r="L845" s="19">
        <v>899059</v>
      </c>
      <c r="M845" s="19">
        <v>957835</v>
      </c>
      <c r="N845" s="19">
        <v>800856</v>
      </c>
      <c r="O845" s="19">
        <v>798121</v>
      </c>
      <c r="P845" s="19">
        <v>763412</v>
      </c>
      <c r="Q845" s="19">
        <v>712325</v>
      </c>
      <c r="R845" s="19">
        <v>781700</v>
      </c>
      <c r="S845" s="19">
        <v>689082</v>
      </c>
      <c r="T845" s="27">
        <f>'FIA Only'!T653+Sphere!C845</f>
        <v>803465</v>
      </c>
      <c r="U845" s="27">
        <f>'FIA Only'!U653+Sphere!D845</f>
        <v>744442</v>
      </c>
      <c r="V845" s="27">
        <f>'FIA Only'!V653+Sphere!E845</f>
        <v>817749</v>
      </c>
      <c r="W845" s="19">
        <f>'FIA Only'!W653+Sphere!F845+'FIA on PCAS'!C845</f>
        <v>786437</v>
      </c>
      <c r="X845" s="19">
        <f>'FIA Only'!X653+Sphere!G845+'FIA on PCAS'!D845</f>
        <v>809868</v>
      </c>
      <c r="Y845" s="19">
        <f>Y843-Y844</f>
        <v>788305.52999999991</v>
      </c>
      <c r="Z845" s="19">
        <f t="shared" ref="Z845:AQ845" si="50">Z843-Z844</f>
        <v>1009182.05</v>
      </c>
      <c r="AA845" s="19">
        <f t="shared" si="50"/>
        <v>844015.73</v>
      </c>
      <c r="AB845" s="19">
        <f t="shared" si="50"/>
        <v>852800.34000000008</v>
      </c>
      <c r="AC845" s="19">
        <f t="shared" si="50"/>
        <v>867479.29</v>
      </c>
      <c r="AD845" s="19">
        <f t="shared" si="50"/>
        <v>1163101.3999999999</v>
      </c>
      <c r="AE845" s="19">
        <f t="shared" si="50"/>
        <v>963721.14999999991</v>
      </c>
      <c r="AF845" s="19">
        <f t="shared" si="50"/>
        <v>845660.34</v>
      </c>
      <c r="AG845" s="19">
        <f t="shared" si="50"/>
        <v>746446.37999999989</v>
      </c>
      <c r="AH845" s="19">
        <f t="shared" si="50"/>
        <v>723107.61</v>
      </c>
      <c r="AI845" s="19">
        <f t="shared" si="50"/>
        <v>669982.07999999996</v>
      </c>
      <c r="AJ845" s="19">
        <f t="shared" si="50"/>
        <v>675524.29</v>
      </c>
      <c r="AK845" s="19">
        <f t="shared" si="50"/>
        <v>770236.33</v>
      </c>
      <c r="AL845" s="19">
        <f t="shared" si="50"/>
        <v>624534.14999999991</v>
      </c>
      <c r="AM845" s="19">
        <f t="shared" si="50"/>
        <v>677279.40999999992</v>
      </c>
      <c r="AN845" s="19">
        <f t="shared" si="50"/>
        <v>762927.59</v>
      </c>
      <c r="AO845" s="19">
        <f t="shared" si="50"/>
        <v>587386.03</v>
      </c>
      <c r="AP845" s="19">
        <f t="shared" si="50"/>
        <v>548029.70000000007</v>
      </c>
      <c r="AQ845" s="19">
        <f t="shared" si="50"/>
        <v>849311.42999999993</v>
      </c>
      <c r="AR845" s="19">
        <f t="shared" ref="AR845" si="51">AR843-AR844</f>
        <v>665950.34</v>
      </c>
      <c r="AS845" s="19">
        <f t="shared" ref="AS845" si="52">AS843-AS844</f>
        <v>506030.13</v>
      </c>
      <c r="AT845" s="19">
        <f t="shared" ref="AT845" si="53">AT843-AT844</f>
        <v>776490.45</v>
      </c>
      <c r="AU845" s="224">
        <f t="shared" ref="AU845" si="54">AU843-AU844</f>
        <v>682713.53999999992</v>
      </c>
      <c r="AV845" s="224">
        <f t="shared" ref="AV845" si="55">AV843-AV844</f>
        <v>626837.04</v>
      </c>
      <c r="AW845" s="224">
        <f t="shared" ref="AW845" si="56">AW843-AW844</f>
        <v>638072.64</v>
      </c>
      <c r="AX845" s="224">
        <f t="shared" ref="AX845" si="57">AX843-AX844</f>
        <v>603202.31999999995</v>
      </c>
      <c r="AY845" s="224">
        <v>872618</v>
      </c>
      <c r="AZ845" s="224">
        <v>827963</v>
      </c>
      <c r="BA845" s="224">
        <v>679748</v>
      </c>
      <c r="BB845" s="224">
        <v>789060</v>
      </c>
      <c r="BC845" s="224">
        <v>663030</v>
      </c>
      <c r="BD845" s="224">
        <v>1111184</v>
      </c>
      <c r="BE845" s="224">
        <v>726541</v>
      </c>
      <c r="BF845" s="224">
        <v>842069</v>
      </c>
      <c r="BG845" s="224">
        <v>639839</v>
      </c>
      <c r="BH845" s="17"/>
      <c r="BI845" s="17"/>
      <c r="BJ845" s="17"/>
    </row>
    <row r="846" spans="1:63" s="19" customFormat="1" ht="11.25" x14ac:dyDescent="0.2">
      <c r="A846" s="28" t="s">
        <v>356</v>
      </c>
      <c r="B846" s="32"/>
      <c r="C846" s="19">
        <v>0</v>
      </c>
      <c r="D846" s="19">
        <v>-11840</v>
      </c>
      <c r="E846" s="19">
        <v>-2984</v>
      </c>
      <c r="F846" s="19">
        <v>-17419</v>
      </c>
      <c r="G846" s="19">
        <v>-12712</v>
      </c>
      <c r="H846" s="19">
        <v>-32681</v>
      </c>
      <c r="I846" s="19">
        <v>-58830</v>
      </c>
      <c r="J846" s="19">
        <v>-51516</v>
      </c>
      <c r="K846" s="19">
        <v>-62440</v>
      </c>
      <c r="L846" s="19">
        <v>-53280</v>
      </c>
      <c r="M846" s="19">
        <v>-63552</v>
      </c>
      <c r="N846" s="19">
        <v>-55841</v>
      </c>
      <c r="O846" s="19">
        <v>-69193</v>
      </c>
      <c r="P846" s="19">
        <v>-92034</v>
      </c>
      <c r="Q846" s="19">
        <v>-61982</v>
      </c>
      <c r="R846" s="19">
        <v>-105239</v>
      </c>
      <c r="S846" s="19">
        <v>-63940</v>
      </c>
      <c r="T846" s="27">
        <f>'FIA Only'!T654+Sphere!C846</f>
        <v>-77798</v>
      </c>
      <c r="U846" s="27">
        <f>'FIA Only'!U654+Sphere!D846</f>
        <v>-83647</v>
      </c>
      <c r="V846" s="27">
        <f>'FIA Only'!V654+Sphere!E846</f>
        <v>-145781</v>
      </c>
      <c r="W846" s="19">
        <f>'FIA Only'!W654+Sphere!F846+'FIA on PCAS'!C846</f>
        <v>-122028</v>
      </c>
      <c r="X846" s="19">
        <f>'FIA Only'!X654+Sphere!G846+'FIA on PCAS'!D846</f>
        <v>-92477</v>
      </c>
      <c r="Y846" s="19">
        <v>-28991</v>
      </c>
      <c r="Z846" s="19">
        <v>-27239</v>
      </c>
      <c r="AA846" s="19">
        <v>-60407</v>
      </c>
      <c r="AB846" s="19">
        <v>-63468</v>
      </c>
      <c r="AC846" s="19">
        <v>-63758</v>
      </c>
      <c r="AD846" s="19">
        <v>-163645</v>
      </c>
      <c r="AE846" s="19">
        <v>-139135</v>
      </c>
      <c r="AF846" s="19">
        <v>-104706</v>
      </c>
      <c r="AG846" s="19">
        <v>-95626</v>
      </c>
      <c r="AH846" s="19">
        <v>-84389</v>
      </c>
      <c r="AI846" s="19">
        <v>-121194</v>
      </c>
      <c r="AJ846" s="19">
        <v>-142848</v>
      </c>
      <c r="AK846" s="19">
        <v>-120436</v>
      </c>
      <c r="AL846" s="19">
        <v>-107464</v>
      </c>
      <c r="AM846" s="19">
        <v>-159985</v>
      </c>
      <c r="AN846" s="19">
        <v>-96890</v>
      </c>
      <c r="AO846" s="19">
        <v>-84106</v>
      </c>
      <c r="AP846" s="19">
        <v>-122104</v>
      </c>
      <c r="AQ846" s="19">
        <v>-77795</v>
      </c>
      <c r="AR846" s="19">
        <v>-92447</v>
      </c>
      <c r="AS846" s="19">
        <v>-102369</v>
      </c>
      <c r="AT846" s="19">
        <v>-84964</v>
      </c>
      <c r="AU846" s="224">
        <v>-234136</v>
      </c>
      <c r="AV846" s="224">
        <v>-94762</v>
      </c>
      <c r="AW846" s="224">
        <v>-68919</v>
      </c>
      <c r="AX846" s="224">
        <v>-107685</v>
      </c>
      <c r="AY846" s="224">
        <v>-86981</v>
      </c>
      <c r="AZ846" s="224">
        <v>-118070</v>
      </c>
      <c r="BA846" s="224">
        <v>-67857</v>
      </c>
      <c r="BB846" s="224">
        <v>-125676</v>
      </c>
      <c r="BC846" s="224">
        <v>-85146</v>
      </c>
      <c r="BD846" s="224">
        <v>-103127</v>
      </c>
      <c r="BE846" s="224">
        <v>-86683</v>
      </c>
      <c r="BF846" s="224">
        <v>-111880</v>
      </c>
      <c r="BG846" s="224">
        <v>-163268</v>
      </c>
      <c r="BH846" s="17"/>
      <c r="BI846" s="17"/>
      <c r="BJ846" s="17"/>
    </row>
    <row r="847" spans="1:63" s="19" customFormat="1" ht="11.25" x14ac:dyDescent="0.2">
      <c r="A847" s="28" t="s">
        <v>357</v>
      </c>
      <c r="B847" s="32"/>
      <c r="C847" s="19">
        <v>2360480</v>
      </c>
      <c r="D847" s="19">
        <v>1044038</v>
      </c>
      <c r="E847" s="19">
        <v>912938</v>
      </c>
      <c r="F847" s="19">
        <v>1081801</v>
      </c>
      <c r="G847" s="19">
        <v>1053413</v>
      </c>
      <c r="H847" s="19">
        <v>1016865</v>
      </c>
      <c r="I847" s="19">
        <v>808220</v>
      </c>
      <c r="J847" s="19">
        <v>889832</v>
      </c>
      <c r="K847" s="19">
        <v>868947</v>
      </c>
      <c r="L847" s="19">
        <v>845779</v>
      </c>
      <c r="M847" s="19">
        <v>894283</v>
      </c>
      <c r="N847" s="19">
        <v>745014</v>
      </c>
      <c r="O847" s="19">
        <v>728928</v>
      </c>
      <c r="P847" s="19">
        <v>671377</v>
      </c>
      <c r="Q847" s="19">
        <v>650343</v>
      </c>
      <c r="R847" s="19">
        <v>676460</v>
      </c>
      <c r="S847" s="19">
        <v>625142</v>
      </c>
      <c r="T847" s="27">
        <f>'FIA Only'!T655+Sphere!C847</f>
        <v>725667</v>
      </c>
      <c r="U847" s="27">
        <f>'FIA Only'!U655+Sphere!D847</f>
        <v>660794</v>
      </c>
      <c r="V847" s="27">
        <f>'FIA Only'!V655+Sphere!E847</f>
        <v>671968</v>
      </c>
      <c r="W847" s="19">
        <f>'FIA Only'!W655+Sphere!F847+'FIA on PCAS'!C847</f>
        <v>664409</v>
      </c>
      <c r="X847" s="19">
        <f>'FIA Only'!X655+Sphere!G847+'FIA on PCAS'!D847</f>
        <v>717391</v>
      </c>
      <c r="Y847" s="19">
        <f>Y845+Y846</f>
        <v>759314.52999999991</v>
      </c>
      <c r="Z847" s="19">
        <f t="shared" ref="Z847:AQ847" si="58">Z845+Z846</f>
        <v>981943.05</v>
      </c>
      <c r="AA847" s="19">
        <f t="shared" si="58"/>
        <v>783608.73</v>
      </c>
      <c r="AB847" s="19">
        <f t="shared" si="58"/>
        <v>789332.34000000008</v>
      </c>
      <c r="AC847" s="19">
        <f t="shared" si="58"/>
        <v>803721.29</v>
      </c>
      <c r="AD847" s="19">
        <f t="shared" si="58"/>
        <v>999456.39999999991</v>
      </c>
      <c r="AE847" s="19">
        <f t="shared" si="58"/>
        <v>824586.14999999991</v>
      </c>
      <c r="AF847" s="19">
        <f t="shared" si="58"/>
        <v>740954.34</v>
      </c>
      <c r="AG847" s="19">
        <f t="shared" si="58"/>
        <v>650820.37999999989</v>
      </c>
      <c r="AH847" s="19">
        <f t="shared" si="58"/>
        <v>638718.61</v>
      </c>
      <c r="AI847" s="19">
        <f t="shared" si="58"/>
        <v>548788.07999999996</v>
      </c>
      <c r="AJ847" s="19">
        <f t="shared" si="58"/>
        <v>532676.29</v>
      </c>
      <c r="AK847" s="19">
        <f t="shared" si="58"/>
        <v>649800.32999999996</v>
      </c>
      <c r="AL847" s="19">
        <f t="shared" si="58"/>
        <v>517070.14999999991</v>
      </c>
      <c r="AM847" s="19">
        <f t="shared" si="58"/>
        <v>517294.40999999992</v>
      </c>
      <c r="AN847" s="19">
        <f t="shared" si="58"/>
        <v>666037.59</v>
      </c>
      <c r="AO847" s="19">
        <f t="shared" si="58"/>
        <v>503280.03</v>
      </c>
      <c r="AP847" s="19">
        <f t="shared" si="58"/>
        <v>425925.70000000007</v>
      </c>
      <c r="AQ847" s="19">
        <f t="shared" si="58"/>
        <v>771516.42999999993</v>
      </c>
      <c r="AR847" s="19">
        <f t="shared" ref="AR847" si="59">AR845+AR846</f>
        <v>573503.34</v>
      </c>
      <c r="AS847" s="19">
        <f t="shared" ref="AS847" si="60">AS845+AS846</f>
        <v>403661.13</v>
      </c>
      <c r="AT847" s="19">
        <f t="shared" ref="AT847" si="61">AT845+AT846</f>
        <v>691526.45</v>
      </c>
      <c r="AU847" s="224">
        <f t="shared" ref="AU847" si="62">AU845+AU846</f>
        <v>448577.53999999992</v>
      </c>
      <c r="AV847" s="224">
        <f t="shared" ref="AV847" si="63">AV845+AV846</f>
        <v>532075.04</v>
      </c>
      <c r="AW847" s="224">
        <f t="shared" ref="AW847" si="64">AW845+AW846</f>
        <v>569153.64</v>
      </c>
      <c r="AX847" s="224">
        <f t="shared" ref="AX847" si="65">AX845+AX846</f>
        <v>495517.31999999995</v>
      </c>
      <c r="AY847" s="224">
        <v>785637</v>
      </c>
      <c r="AZ847" s="224">
        <v>709893</v>
      </c>
      <c r="BA847" s="224">
        <v>611891</v>
      </c>
      <c r="BB847" s="224">
        <v>663383</v>
      </c>
      <c r="BC847" s="224">
        <v>577884</v>
      </c>
      <c r="BD847" s="224">
        <v>1008057</v>
      </c>
      <c r="BE847" s="224">
        <v>639858</v>
      </c>
      <c r="BF847" s="224">
        <v>730189</v>
      </c>
      <c r="BG847" s="224">
        <v>476571</v>
      </c>
      <c r="BH847" s="17"/>
      <c r="BI847" s="17"/>
      <c r="BJ847" s="17"/>
    </row>
    <row r="848" spans="1:63" ht="11.25" x14ac:dyDescent="0.2">
      <c r="A848" s="16" t="s">
        <v>824</v>
      </c>
      <c r="C848" s="18">
        <v>0.165446845654</v>
      </c>
      <c r="D848" s="18">
        <v>7.4389353222969995E-2</v>
      </c>
      <c r="E848" s="18">
        <v>6.4799272848589995E-2</v>
      </c>
      <c r="F848" s="18">
        <v>7.8060827854750006E-2</v>
      </c>
      <c r="G848" s="18">
        <v>7.5532575026690002E-2</v>
      </c>
      <c r="H848" s="18">
        <v>7.2494414643320002E-2</v>
      </c>
      <c r="I848" s="18">
        <v>6.1916840190229999E-2</v>
      </c>
      <c r="J848" s="18">
        <v>6.7818859530320005E-2</v>
      </c>
      <c r="K848" s="18">
        <v>6.7998831464360004E-2</v>
      </c>
      <c r="L848" s="18">
        <v>6.5655311505390002E-2</v>
      </c>
      <c r="M848" s="18">
        <v>6.7704160790250004E-2</v>
      </c>
      <c r="N848" s="18">
        <v>5.6506010471069998E-2</v>
      </c>
      <c r="O848" s="18">
        <v>5.5874860240560001E-2</v>
      </c>
      <c r="P848" s="18">
        <v>5.3226455045049997E-2</v>
      </c>
      <c r="Q848" s="18">
        <v>4.960105141941E-2</v>
      </c>
      <c r="R848" s="18">
        <v>5.311292200316E-2</v>
      </c>
      <c r="S848" s="18">
        <v>4.4801633626289999E-2</v>
      </c>
      <c r="T848" s="18">
        <f>(T843/T$189)*12</f>
        <v>5.0013030668189892E-2</v>
      </c>
      <c r="U848" s="18">
        <f t="shared" ref="U848:X848" si="66">(U843/U$189)*12</f>
        <v>4.8081586946816315E-2</v>
      </c>
      <c r="V848" s="18">
        <f t="shared" si="66"/>
        <v>5.4053310887699893E-2</v>
      </c>
      <c r="W848" s="18">
        <f t="shared" si="66"/>
        <v>5.2377539522199215E-2</v>
      </c>
      <c r="X848" s="18">
        <f t="shared" si="66"/>
        <v>5.5048531296847232E-2</v>
      </c>
      <c r="Y848" s="18">
        <v>5.560248953942E-2</v>
      </c>
      <c r="Z848" s="18">
        <v>7.0351120413299995E-2</v>
      </c>
      <c r="AA848" s="18">
        <v>5.6636212751179998E-2</v>
      </c>
      <c r="AB848" s="18">
        <v>5.7789627813779998E-2</v>
      </c>
      <c r="AC848" s="18">
        <v>5.5189914710150001E-2</v>
      </c>
      <c r="AD848" s="18">
        <v>7.3849108096840005E-2</v>
      </c>
      <c r="AE848" s="18">
        <v>6.2677172888679994E-2</v>
      </c>
      <c r="AF848" s="18">
        <v>5.2355230995889998E-2</v>
      </c>
      <c r="AG848" s="18">
        <v>4.8124062084880001E-2</v>
      </c>
      <c r="AH848" s="18">
        <v>4.7825744894109998E-2</v>
      </c>
      <c r="AI848" s="18">
        <v>4.4789370262060001E-2</v>
      </c>
      <c r="AJ848" s="18">
        <v>4.3475877871230001E-2</v>
      </c>
      <c r="AK848" s="18">
        <v>4.8503637991700002E-2</v>
      </c>
      <c r="AL848" s="18">
        <v>3.9313089818090001E-2</v>
      </c>
      <c r="AM848" s="18">
        <v>4.0368140196719998E-2</v>
      </c>
      <c r="AN848" s="18">
        <v>4.3504666708940001E-2</v>
      </c>
      <c r="AO848" s="18">
        <v>3.3903783575869997E-2</v>
      </c>
      <c r="AP848" s="18">
        <v>3.0892696245569999E-2</v>
      </c>
      <c r="AQ848" s="18">
        <v>4.7769542681630001E-2</v>
      </c>
      <c r="AR848" s="18">
        <v>3.5896126261630003E-2</v>
      </c>
      <c r="AS848" s="18">
        <v>2.7606627231630002E-2</v>
      </c>
      <c r="AT848" s="18">
        <v>4.2433230023890003E-2</v>
      </c>
      <c r="AU848" s="220">
        <v>3.6983974711150003E-2</v>
      </c>
      <c r="AV848" s="220">
        <v>3.3414659749809998E-2</v>
      </c>
      <c r="AW848" s="220">
        <v>3.434854905233E-2</v>
      </c>
      <c r="AX848" s="220">
        <v>3.1900993351839997E-2</v>
      </c>
      <c r="AY848" s="220">
        <v>4.4152385252760003E-2</v>
      </c>
      <c r="AZ848" s="220">
        <v>4.2919606001849998E-2</v>
      </c>
      <c r="BA848" s="220">
        <v>3.4481963489750002E-2</v>
      </c>
      <c r="BB848" s="220">
        <v>3.866020674581E-2</v>
      </c>
      <c r="BC848" s="220">
        <v>3.2089218720669999E-2</v>
      </c>
      <c r="BD848" s="220">
        <v>5.143788660431E-2</v>
      </c>
      <c r="BE848" s="220">
        <v>3.4243761606589998E-2</v>
      </c>
      <c r="BF848" s="220">
        <v>3.9703104291469997E-2</v>
      </c>
      <c r="BG848" s="220">
        <v>3.0682718761939998E-2</v>
      </c>
      <c r="BH848" s="17"/>
      <c r="BI848" s="17"/>
      <c r="BJ848" s="17"/>
    </row>
    <row r="849" spans="1:63" ht="11.25" x14ac:dyDescent="0.2">
      <c r="A849" s="16" t="s">
        <v>359</v>
      </c>
      <c r="C849" s="18">
        <v>0.1495449298507</v>
      </c>
      <c r="D849" s="18">
        <v>6.6188386553340001E-2</v>
      </c>
      <c r="E849" s="18">
        <v>5.836446517946E-2</v>
      </c>
      <c r="F849" s="18">
        <v>6.9242167308169997E-2</v>
      </c>
      <c r="G849" s="18">
        <v>6.7241193983389999E-2</v>
      </c>
      <c r="H849" s="18">
        <v>6.3506517171990004E-2</v>
      </c>
      <c r="I849" s="18">
        <v>5.1314716620880003E-2</v>
      </c>
      <c r="J849" s="18">
        <v>5.759471348734E-2</v>
      </c>
      <c r="K849" s="18">
        <v>5.6574492047100002E-2</v>
      </c>
      <c r="L849" s="18">
        <v>5.4908039903069999E-2</v>
      </c>
      <c r="M849" s="18">
        <v>5.7203397402040002E-2</v>
      </c>
      <c r="N849" s="18">
        <v>4.72636952194E-2</v>
      </c>
      <c r="O849" s="18">
        <v>4.5908340165950003E-2</v>
      </c>
      <c r="P849" s="18">
        <v>4.1700463617650001E-2</v>
      </c>
      <c r="Q849" s="18">
        <v>4.0017074101989999E-2</v>
      </c>
      <c r="R849" s="18">
        <v>4.080043519972E-2</v>
      </c>
      <c r="S849" s="18">
        <v>3.6611526766199998E-2</v>
      </c>
      <c r="T849" s="54">
        <f t="shared" ref="T849:AQ849" si="67">(T847/T189)*12</f>
        <v>4.0757276476585586E-2</v>
      </c>
      <c r="U849" s="54">
        <f t="shared" si="67"/>
        <v>3.7787580208674225E-2</v>
      </c>
      <c r="V849" s="54">
        <f t="shared" si="67"/>
        <v>3.9316136990850126E-2</v>
      </c>
      <c r="W849" s="54">
        <f t="shared" si="67"/>
        <v>3.9694884915311979E-2</v>
      </c>
      <c r="X849" s="54">
        <f t="shared" si="67"/>
        <v>4.3156140354478886E-2</v>
      </c>
      <c r="Y849" s="54">
        <f t="shared" si="67"/>
        <v>4.5091103958475286E-2</v>
      </c>
      <c r="Z849" s="54">
        <f t="shared" si="67"/>
        <v>5.8940501833658718E-2</v>
      </c>
      <c r="AA849" s="54">
        <f t="shared" si="67"/>
        <v>4.5997363082614748E-2</v>
      </c>
      <c r="AB849" s="54">
        <f t="shared" si="67"/>
        <v>4.5830147208328981E-2</v>
      </c>
      <c r="AC849" s="54">
        <f t="shared" si="67"/>
        <v>4.6814355758224568E-2</v>
      </c>
      <c r="AD849" s="54">
        <f t="shared" si="67"/>
        <v>5.8195752224189018E-2</v>
      </c>
      <c r="AE849" s="54">
        <f t="shared" si="67"/>
        <v>4.7856627673686508E-2</v>
      </c>
      <c r="AF849" s="54">
        <f t="shared" si="67"/>
        <v>4.1001900776512445E-2</v>
      </c>
      <c r="AG849" s="54">
        <f t="shared" si="67"/>
        <v>3.684921067190932E-2</v>
      </c>
      <c r="AH849" s="54">
        <f t="shared" si="67"/>
        <v>3.6489403651481025E-2</v>
      </c>
      <c r="AI849" s="54">
        <f t="shared" si="67"/>
        <v>3.1081489855726903E-2</v>
      </c>
      <c r="AJ849" s="54">
        <f t="shared" si="67"/>
        <v>2.9220612788225797E-2</v>
      </c>
      <c r="AK849" s="54">
        <f t="shared" si="67"/>
        <v>3.4369639678906834E-2</v>
      </c>
      <c r="AL849" s="54">
        <f t="shared" si="67"/>
        <v>2.6972732210873821E-2</v>
      </c>
      <c r="AM849" s="54">
        <f t="shared" si="67"/>
        <v>2.6260708990477916E-2</v>
      </c>
      <c r="AN849" s="54">
        <f t="shared" si="67"/>
        <v>3.2910582281082852E-2</v>
      </c>
      <c r="AO849" s="54">
        <f t="shared" si="67"/>
        <v>2.4341110054964414E-2</v>
      </c>
      <c r="AP849" s="54">
        <f t="shared" si="67"/>
        <v>2.0435948920166098E-2</v>
      </c>
      <c r="AQ849" s="54">
        <f t="shared" si="67"/>
        <v>3.6523054917686662E-2</v>
      </c>
      <c r="AR849" s="54">
        <f t="shared" ref="AR849" si="68">(AR847/AR189)*12</f>
        <v>2.616698110140438E-2</v>
      </c>
      <c r="AS849" s="54">
        <f t="shared" ref="AS849" si="69">(AS847/AS189)*12</f>
        <v>1.8651670014024874E-2</v>
      </c>
      <c r="AT849" s="54">
        <f t="shared" ref="AT849" si="70">(AT847/AT189)*12</f>
        <v>3.2118959532627819E-2</v>
      </c>
      <c r="AU849" s="222">
        <f t="shared" ref="AU849" si="71">(AU847/AU189)*12</f>
        <v>2.0601456132526466E-2</v>
      </c>
      <c r="AV849" s="222">
        <f t="shared" ref="AV849" si="72">(AV847/AV189)*12</f>
        <v>2.4266136219253082E-2</v>
      </c>
      <c r="AW849" s="222">
        <f t="shared" ref="AW849" si="73">(AW847/AW189)*12</f>
        <v>2.5480701894181095E-2</v>
      </c>
      <c r="AX849" s="222">
        <f>(AX847/AX189)*12</f>
        <v>2.1873507736832422E-2</v>
      </c>
      <c r="AY849" s="222">
        <v>3.4359291219440001E-2</v>
      </c>
      <c r="AZ849" s="222">
        <v>3.0770553225980001E-2</v>
      </c>
      <c r="BA849" s="222">
        <v>2.605711090378E-2</v>
      </c>
      <c r="BB849" s="222">
        <v>2.759602902115E-2</v>
      </c>
      <c r="BC849" s="222">
        <v>2.370756872387E-2</v>
      </c>
      <c r="BD849" s="222">
        <v>4.008195946385E-2</v>
      </c>
      <c r="BE849" s="222">
        <v>2.5702730188839999E-2</v>
      </c>
      <c r="BF849" s="222">
        <v>2.9749443997509999E-2</v>
      </c>
      <c r="BG849" s="222">
        <v>1.9293037279970001E-2</v>
      </c>
      <c r="BH849" s="17"/>
      <c r="BI849" s="17"/>
      <c r="BJ849" s="17"/>
    </row>
    <row r="850" spans="1:63" ht="11.25" x14ac:dyDescent="0.2">
      <c r="A850" s="16" t="s">
        <v>360</v>
      </c>
      <c r="C850" s="18">
        <v>0.85674502774530004</v>
      </c>
      <c r="D850" s="18">
        <v>0.84351908297610001</v>
      </c>
      <c r="E850" s="18">
        <v>0.82879942915390004</v>
      </c>
      <c r="F850" s="18">
        <v>0.82696197458459997</v>
      </c>
      <c r="G850" s="18">
        <v>0.83733165104539997</v>
      </c>
      <c r="H850" s="18">
        <v>0.72844463037329998</v>
      </c>
      <c r="I850" s="18">
        <v>0.76395478843669995</v>
      </c>
      <c r="J850" s="18">
        <v>0.81966519384710002</v>
      </c>
      <c r="K850" s="18">
        <v>0.82909070339400004</v>
      </c>
      <c r="L850" s="18">
        <v>0.83612773181389999</v>
      </c>
      <c r="M850" s="18">
        <v>0.77593903650139995</v>
      </c>
      <c r="N850" s="95" t="s">
        <v>1</v>
      </c>
      <c r="O850" s="95" t="s">
        <v>1</v>
      </c>
      <c r="P850" s="95" t="s">
        <v>1</v>
      </c>
      <c r="Q850" s="95" t="s">
        <v>1</v>
      </c>
      <c r="R850" s="95" t="s">
        <v>1</v>
      </c>
      <c r="S850" s="95" t="s">
        <v>1</v>
      </c>
      <c r="T850" s="95"/>
      <c r="U850" s="95"/>
      <c r="V850" s="104"/>
      <c r="W850" s="104"/>
      <c r="X850" s="104"/>
      <c r="Y850" s="104"/>
      <c r="Z850" s="104"/>
      <c r="AA850" s="104"/>
      <c r="AB850" s="104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226"/>
      <c r="AZ850" s="226"/>
      <c r="BA850" s="95"/>
      <c r="BB850" s="95"/>
      <c r="BC850" s="95"/>
      <c r="BD850" s="95"/>
      <c r="BE850" s="95"/>
      <c r="BF850" s="226"/>
      <c r="BG850" s="226"/>
      <c r="BH850" s="17"/>
      <c r="BI850" s="17"/>
      <c r="BJ850" s="17"/>
    </row>
    <row r="851" spans="1:63" ht="11.25" x14ac:dyDescent="0.2">
      <c r="A851" s="16" t="s">
        <v>361</v>
      </c>
      <c r="C851" s="18">
        <v>0.77074939398359998</v>
      </c>
      <c r="D851" s="18">
        <v>0.76820273270060002</v>
      </c>
      <c r="E851" s="18">
        <v>0.73793911654769995</v>
      </c>
      <c r="F851" s="18">
        <v>0.74277927663730003</v>
      </c>
      <c r="G851" s="18">
        <v>0.75543246575339995</v>
      </c>
      <c r="H851" s="18">
        <v>0.64204370816599998</v>
      </c>
      <c r="I851" s="18">
        <v>0.67011501130490003</v>
      </c>
      <c r="J851" s="18">
        <v>0.72485984931720004</v>
      </c>
      <c r="K851" s="18">
        <v>0.73697229053940005</v>
      </c>
      <c r="L851" s="18">
        <v>0.75316746019360004</v>
      </c>
      <c r="M851" s="18">
        <v>0.69756625141560002</v>
      </c>
      <c r="N851" s="95" t="s">
        <v>1</v>
      </c>
      <c r="O851" s="95" t="s">
        <v>1</v>
      </c>
      <c r="P851" s="95" t="s">
        <v>1</v>
      </c>
      <c r="Q851" s="95" t="s">
        <v>1</v>
      </c>
      <c r="R851" s="95" t="s">
        <v>1</v>
      </c>
      <c r="S851" s="95" t="s">
        <v>1</v>
      </c>
      <c r="T851" s="95" t="s">
        <v>1</v>
      </c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226"/>
      <c r="AZ851" s="226"/>
      <c r="BA851" s="95"/>
      <c r="BB851" s="95"/>
      <c r="BC851" s="95"/>
      <c r="BD851" s="95"/>
      <c r="BE851" s="95"/>
      <c r="BF851" s="226"/>
      <c r="BG851" s="226"/>
      <c r="BH851" s="17"/>
      <c r="BI851" s="17"/>
      <c r="BJ851" s="17"/>
    </row>
    <row r="852" spans="1:63" s="19" customFormat="1" ht="11.25" x14ac:dyDescent="0.2">
      <c r="A852" s="28" t="s">
        <v>716</v>
      </c>
      <c r="B852" s="32"/>
      <c r="C852" s="19">
        <v>1878882.1</v>
      </c>
      <c r="D852" s="19">
        <v>859075.46</v>
      </c>
      <c r="E852" s="19">
        <v>754210.66</v>
      </c>
      <c r="F852" s="19">
        <v>944034.33</v>
      </c>
      <c r="G852" s="19">
        <v>840398.17</v>
      </c>
      <c r="H852" s="19">
        <v>829557.06</v>
      </c>
      <c r="I852" s="19">
        <v>759950.76</v>
      </c>
      <c r="J852" s="19">
        <v>847582.93</v>
      </c>
      <c r="K852" s="19">
        <v>735227.83</v>
      </c>
      <c r="L852" s="19">
        <v>802661.92</v>
      </c>
      <c r="M852" s="19">
        <v>776640.38</v>
      </c>
      <c r="N852" s="19">
        <v>704345.26</v>
      </c>
      <c r="O852" s="19">
        <v>690523.52</v>
      </c>
      <c r="P852" s="19">
        <v>621973.28</v>
      </c>
      <c r="Q852" s="19">
        <v>656700.80000000005</v>
      </c>
      <c r="R852" s="19">
        <v>625434.34</v>
      </c>
      <c r="S852" s="19">
        <v>496543.67</v>
      </c>
      <c r="T852" s="27">
        <f>'FIA Only'!T660+Sphere!C852</f>
        <v>627215.35999999999</v>
      </c>
      <c r="U852" s="27">
        <f>'FIA Only'!U660+Sphere!D852</f>
        <v>689154.89</v>
      </c>
      <c r="V852" s="27">
        <f>'FIA Only'!V660+Sphere!E852</f>
        <v>689860.38</v>
      </c>
      <c r="W852" s="19">
        <f>'FIA Only'!W660+Sphere!F852+'FIA on PCAS'!C852+'FIA Only'!W663</f>
        <v>694446.78999999992</v>
      </c>
      <c r="X852" s="19">
        <f>'FIA Only'!X660+Sphere!G852+'FIA on PCAS'!D852+'FIA Only'!X663</f>
        <v>760181.82000000007</v>
      </c>
      <c r="Y852" s="19">
        <v>844989</v>
      </c>
      <c r="Z852" s="19">
        <v>1006219.07</v>
      </c>
      <c r="AA852" s="19">
        <v>885982.84</v>
      </c>
      <c r="AB852" s="19">
        <v>916686.64</v>
      </c>
      <c r="AC852" s="19">
        <v>756579.09</v>
      </c>
      <c r="AD852" s="19">
        <v>1061453.5900000001</v>
      </c>
      <c r="AE852" s="19">
        <v>893268.97</v>
      </c>
      <c r="AF852" s="19">
        <v>780850.56</v>
      </c>
      <c r="AG852" s="19">
        <v>706748.95</v>
      </c>
      <c r="AH852" s="19">
        <v>728012.97</v>
      </c>
      <c r="AI852" s="19">
        <v>632824.51</v>
      </c>
      <c r="AJ852" s="19">
        <v>697854.93</v>
      </c>
      <c r="AK852" s="19">
        <v>857157.53</v>
      </c>
      <c r="AL852" s="19">
        <v>653365.62</v>
      </c>
      <c r="AM852" s="19">
        <v>584393.18999999994</v>
      </c>
      <c r="AN852" s="19">
        <v>629966.67000000004</v>
      </c>
      <c r="AO852" s="19">
        <v>509784.96</v>
      </c>
      <c r="AP852" s="19">
        <v>479115.82</v>
      </c>
      <c r="AQ852" s="19">
        <v>886946.64</v>
      </c>
      <c r="AR852" s="19">
        <v>642897.51</v>
      </c>
      <c r="AS852" s="19">
        <v>475252.31</v>
      </c>
      <c r="AT852" s="19">
        <v>739898.83</v>
      </c>
      <c r="AU852" s="19">
        <v>675327.48</v>
      </c>
      <c r="AV852" s="19">
        <v>541222.31999999995</v>
      </c>
      <c r="AW852" s="19">
        <v>623518.55000000005</v>
      </c>
      <c r="AX852" s="19">
        <v>533627.16</v>
      </c>
      <c r="AY852" s="224">
        <v>797795.46</v>
      </c>
      <c r="AZ852" s="224">
        <v>802995.14</v>
      </c>
      <c r="BA852" s="19">
        <v>636466.52</v>
      </c>
      <c r="BB852" s="19">
        <v>718494.39</v>
      </c>
      <c r="BC852" s="19">
        <v>665886.93000000005</v>
      </c>
      <c r="BD852" s="19">
        <v>983075.44</v>
      </c>
      <c r="BE852" s="19">
        <v>743344.22</v>
      </c>
      <c r="BF852" s="224">
        <v>726166.43</v>
      </c>
      <c r="BG852" s="224">
        <v>545199.16</v>
      </c>
      <c r="BH852" s="17"/>
      <c r="BI852" s="17"/>
      <c r="BJ852" s="17"/>
    </row>
    <row r="853" spans="1:63" s="19" customFormat="1" ht="11.25" x14ac:dyDescent="0.2">
      <c r="A853" s="28" t="s">
        <v>363</v>
      </c>
      <c r="B853" s="32"/>
      <c r="C853" s="19">
        <v>441969.1</v>
      </c>
      <c r="D853" s="19">
        <v>178746.86</v>
      </c>
      <c r="E853" s="19">
        <v>160052.1</v>
      </c>
      <c r="F853" s="19">
        <v>163187.49</v>
      </c>
      <c r="G853" s="19">
        <v>233597.27</v>
      </c>
      <c r="H853" s="19">
        <v>221929.41</v>
      </c>
      <c r="I853" s="19">
        <v>161329.54999999999</v>
      </c>
      <c r="J853" s="19">
        <v>125906.23</v>
      </c>
      <c r="K853" s="19">
        <v>188652.47</v>
      </c>
      <c r="L853" s="19">
        <v>128478.36</v>
      </c>
      <c r="M853" s="19">
        <v>198393.96</v>
      </c>
      <c r="N853" s="19">
        <v>133989.75</v>
      </c>
      <c r="O853" s="19">
        <v>106536.09</v>
      </c>
      <c r="P853" s="19">
        <v>155503.60999999999</v>
      </c>
      <c r="Q853" s="19">
        <v>104284.37</v>
      </c>
      <c r="R853" s="19">
        <v>165428.91</v>
      </c>
      <c r="S853" s="19">
        <v>212502.16</v>
      </c>
      <c r="T853" s="27">
        <f>'FIA Only'!T661+Sphere!C853</f>
        <v>178729.73</v>
      </c>
      <c r="U853" s="27">
        <f>'FIA Only'!U661+Sphere!D853</f>
        <v>71742.05</v>
      </c>
      <c r="V853" s="27">
        <f>'FIA Only'!V661+Sphere!E853</f>
        <v>166898.14000000001</v>
      </c>
      <c r="W853" s="19">
        <f>'FIA Only'!W661+Sphere!F853+'FIA on PCAS'!C853</f>
        <v>112756.57</v>
      </c>
      <c r="X853" s="19">
        <f>'FIA Only'!X661+Sphere!G853+'FIA on PCAS'!D853</f>
        <v>134449.01</v>
      </c>
      <c r="Y853" s="19">
        <v>0</v>
      </c>
      <c r="Z853" s="19">
        <v>119216.84</v>
      </c>
      <c r="AA853" s="19">
        <v>40242.35</v>
      </c>
      <c r="AB853" s="19">
        <v>66307.929999999993</v>
      </c>
      <c r="AC853" s="19">
        <v>160717.79999999999</v>
      </c>
      <c r="AD853" s="19">
        <v>153642.03</v>
      </c>
      <c r="AE853" s="19">
        <v>53942.49</v>
      </c>
      <c r="AF853" s="19">
        <v>141683.19</v>
      </c>
      <c r="AG853" s="19">
        <v>104144.4</v>
      </c>
      <c r="AH853" s="19">
        <v>41454.160000000003</v>
      </c>
      <c r="AI853" s="19">
        <v>68734.63</v>
      </c>
      <c r="AJ853" s="19">
        <v>59999.55</v>
      </c>
      <c r="AK853" s="19">
        <v>31469.01</v>
      </c>
      <c r="AL853" s="19">
        <v>100270.5</v>
      </c>
      <c r="AM853" s="19">
        <v>135894.96</v>
      </c>
      <c r="AN853" s="19">
        <v>122064.27</v>
      </c>
      <c r="AO853" s="19">
        <v>166724.57999999999</v>
      </c>
      <c r="AP853" s="19">
        <v>88271.56</v>
      </c>
      <c r="AQ853" s="19">
        <v>67116.69</v>
      </c>
      <c r="AR853" s="19">
        <v>109894.32</v>
      </c>
      <c r="AS853" s="19">
        <v>89088.92</v>
      </c>
      <c r="AT853" s="19">
        <v>46816.37</v>
      </c>
      <c r="AU853" s="19">
        <v>37754.06</v>
      </c>
      <c r="AV853" s="19">
        <v>120175.65</v>
      </c>
      <c r="AW853" s="19">
        <v>78681.27</v>
      </c>
      <c r="AX853" s="19">
        <v>117226.42</v>
      </c>
      <c r="AY853" s="224">
        <v>84024.960000000006</v>
      </c>
      <c r="AZ853" s="224">
        <v>77645.440000000002</v>
      </c>
      <c r="BA853" s="19">
        <v>78513.02</v>
      </c>
      <c r="BB853" s="19">
        <v>76166.86</v>
      </c>
      <c r="BC853" s="19">
        <v>73614.080000000002</v>
      </c>
      <c r="BD853" s="19">
        <v>206083.38</v>
      </c>
      <c r="BE853" s="19">
        <v>20348.88</v>
      </c>
      <c r="BF853" s="224">
        <v>127786.25</v>
      </c>
      <c r="BG853" s="224">
        <v>126419.59</v>
      </c>
      <c r="BH853" s="17"/>
      <c r="BI853" s="17"/>
      <c r="BJ853" s="17"/>
    </row>
    <row r="854" spans="1:63" s="19" customFormat="1" ht="11.25" x14ac:dyDescent="0.2">
      <c r="A854" s="28" t="s">
        <v>364</v>
      </c>
      <c r="B854" s="32"/>
      <c r="C854" s="19">
        <v>265185.46000000002</v>
      </c>
      <c r="D854" s="19">
        <v>69844.070000000007</v>
      </c>
      <c r="E854" s="19">
        <v>59256.57</v>
      </c>
      <c r="F854" s="19">
        <v>66791.520000000004</v>
      </c>
      <c r="G854" s="19">
        <v>19131.41</v>
      </c>
      <c r="H854" s="19">
        <v>76309.899999999994</v>
      </c>
      <c r="I854" s="19">
        <v>37842.57</v>
      </c>
      <c r="J854" s="19">
        <v>56413.26</v>
      </c>
      <c r="K854" s="19">
        <v>88939.83</v>
      </c>
      <c r="L854" s="19">
        <v>68957.95</v>
      </c>
      <c r="M854" s="19">
        <v>35454.269999999997</v>
      </c>
      <c r="N854" s="19">
        <v>23387.03</v>
      </c>
      <c r="O854" s="19">
        <v>56741.279999999999</v>
      </c>
      <c r="P854" s="19">
        <v>27458.51</v>
      </c>
      <c r="Q854" s="19">
        <v>45112.800000000003</v>
      </c>
      <c r="R854" s="19">
        <v>76481.919999999998</v>
      </c>
      <c r="S854" s="19">
        <v>44380.25</v>
      </c>
      <c r="T854" s="27">
        <f>'FIA Only'!T662+Sphere!C854</f>
        <v>81260.02</v>
      </c>
      <c r="U854" s="27">
        <f>'FIA Only'!U662+Sphere!D854</f>
        <v>67116.14</v>
      </c>
      <c r="V854" s="27">
        <f>'FIA Only'!V662+Sphere!E854</f>
        <v>61951</v>
      </c>
      <c r="W854" s="19">
        <f>'FIA Only'!W662+Sphere!F854+'FIA on PCAS'!C854</f>
        <v>69481.440000000002</v>
      </c>
      <c r="X854" s="19">
        <f>'FIA Only'!X662+Sphere!G854+'FIA on PCAS'!D854</f>
        <v>20026.560000000001</v>
      </c>
      <c r="Y854" s="19">
        <v>38663.040000000001</v>
      </c>
      <c r="Z854" s="19">
        <v>8255.18</v>
      </c>
      <c r="AA854" s="19">
        <v>10674.94</v>
      </c>
      <c r="AB854" s="19">
        <v>4329.78</v>
      </c>
      <c r="AC854" s="19">
        <v>8946.3700000000008</v>
      </c>
      <c r="AD854" s="19">
        <v>43398.69</v>
      </c>
      <c r="AE854" s="19">
        <v>117824.62</v>
      </c>
      <c r="AF854" s="19">
        <v>23589.11</v>
      </c>
      <c r="AG854" s="19">
        <v>15596.73</v>
      </c>
      <c r="AH854" s="19">
        <v>50858.34</v>
      </c>
      <c r="AI854" s="19">
        <v>89261.14</v>
      </c>
      <c r="AJ854" s="19">
        <v>34687.74</v>
      </c>
      <c r="AK854" s="19">
        <v>25278.21</v>
      </c>
      <c r="AL854" s="19">
        <v>0</v>
      </c>
      <c r="AM854" s="19">
        <v>74900.33</v>
      </c>
      <c r="AN854" s="19">
        <v>29698.16</v>
      </c>
      <c r="AO854" s="19">
        <v>13181.33</v>
      </c>
      <c r="AP854" s="19">
        <v>63921.43</v>
      </c>
      <c r="AQ854" s="19">
        <v>43836.66</v>
      </c>
      <c r="AR854" s="19">
        <v>28155.66</v>
      </c>
      <c r="AS854" s="19">
        <v>21670.87</v>
      </c>
      <c r="AT854" s="19">
        <v>118093.73</v>
      </c>
      <c r="AU854" s="19">
        <v>60686.76</v>
      </c>
      <c r="AV854" s="19">
        <v>49103.98</v>
      </c>
      <c r="AW854" s="19">
        <v>55649.86</v>
      </c>
      <c r="AX854" s="19">
        <v>45263.42</v>
      </c>
      <c r="AY854" s="224">
        <v>96948.45</v>
      </c>
      <c r="AZ854" s="224">
        <v>20145.88</v>
      </c>
      <c r="BA854" s="19">
        <v>25546.3</v>
      </c>
      <c r="BB854" s="19">
        <v>104968.73</v>
      </c>
      <c r="BC854" s="19">
        <v>27600.6</v>
      </c>
      <c r="BD854" s="19">
        <v>56662.85</v>
      </c>
      <c r="BE854" s="19">
        <v>67858.33</v>
      </c>
      <c r="BF854" s="224">
        <v>88156.42</v>
      </c>
      <c r="BG854" s="224">
        <v>77050.37</v>
      </c>
      <c r="BH854" s="17"/>
      <c r="BI854" s="17"/>
      <c r="BJ854" s="17"/>
    </row>
    <row r="855" spans="1:63" s="19" customFormat="1" ht="11.25" x14ac:dyDescent="0.2">
      <c r="A855" s="28" t="s">
        <v>717</v>
      </c>
      <c r="B855" s="32"/>
      <c r="C855" s="19">
        <v>25446.07</v>
      </c>
      <c r="D855" s="19">
        <v>65731.600000000006</v>
      </c>
      <c r="E855" s="19">
        <v>40072.29</v>
      </c>
      <c r="F855" s="19">
        <v>45565.02</v>
      </c>
      <c r="G855" s="19">
        <v>90180.45</v>
      </c>
      <c r="H855" s="19">
        <v>32982.629999999997</v>
      </c>
      <c r="I855" s="19">
        <v>16083.26</v>
      </c>
      <c r="J855" s="19">
        <v>17891.82</v>
      </c>
      <c r="K855" s="19">
        <v>31597.26</v>
      </c>
      <c r="L855" s="19">
        <v>11226.61</v>
      </c>
      <c r="M855" s="19">
        <v>47956.88</v>
      </c>
      <c r="N855" s="19">
        <v>28978.38</v>
      </c>
      <c r="O855" s="19">
        <v>33374.11</v>
      </c>
      <c r="P855" s="19">
        <v>52010.239999999998</v>
      </c>
      <c r="Q855" s="19">
        <v>0</v>
      </c>
      <c r="R855" s="19">
        <v>13252.75</v>
      </c>
      <c r="S855" s="19">
        <v>11561.57</v>
      </c>
      <c r="T855" s="27">
        <f>'FIA Only'!T663+Sphere!C855</f>
        <v>3257.21</v>
      </c>
      <c r="U855" s="27">
        <f>'FIA Only'!U663+Sphere!D855</f>
        <v>12792.85</v>
      </c>
      <c r="V855" s="27">
        <f>'FIA Only'!V663+Sphere!E855</f>
        <v>5137.17</v>
      </c>
      <c r="W855" s="19">
        <f>'FIA Only'!W663</f>
        <v>1531.69</v>
      </c>
      <c r="X855" s="19">
        <f>'FIA Only'!X663</f>
        <v>16662.29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224">
        <v>0</v>
      </c>
      <c r="AZ855" s="224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0</v>
      </c>
      <c r="BF855" s="224">
        <v>0</v>
      </c>
      <c r="BG855" s="224">
        <v>0</v>
      </c>
      <c r="BH855" s="17"/>
      <c r="BI855" s="17"/>
      <c r="BJ855" s="17"/>
    </row>
    <row r="856" spans="1:63" ht="12.75" hidden="1" outlineLevel="1" x14ac:dyDescent="0.2">
      <c r="A856" s="49" t="s">
        <v>366</v>
      </c>
      <c r="B856" s="50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224"/>
      <c r="AZ856" s="224"/>
      <c r="BA856" s="19"/>
      <c r="BB856" s="19"/>
      <c r="BC856" s="19"/>
      <c r="BD856" s="19"/>
      <c r="BE856" s="19"/>
      <c r="BF856" s="224"/>
      <c r="BG856" s="224"/>
      <c r="BH856" s="17"/>
      <c r="BI856" s="17"/>
      <c r="BJ856" s="17"/>
      <c r="BK856" s="17"/>
    </row>
    <row r="857" spans="1:63" s="19" customFormat="1" ht="11.25" hidden="1" outlineLevel="1" x14ac:dyDescent="0.2">
      <c r="A857" s="28" t="s">
        <v>367</v>
      </c>
      <c r="B857" s="32"/>
      <c r="C857" s="19">
        <v>4341.0950709999997</v>
      </c>
      <c r="D857" s="19">
        <v>4304.2148870000001</v>
      </c>
      <c r="E857" s="19">
        <v>4293.100711</v>
      </c>
      <c r="F857" s="19">
        <v>4233.2888110000004</v>
      </c>
      <c r="G857" s="19">
        <v>4222.6554249999999</v>
      </c>
      <c r="H857" s="19">
        <v>4205.8305520000004</v>
      </c>
      <c r="I857" s="19">
        <v>4134.5479079999996</v>
      </c>
      <c r="J857" s="19">
        <v>4225.5596150000001</v>
      </c>
      <c r="K857" s="19">
        <v>4196.3081179999999</v>
      </c>
      <c r="L857" s="19">
        <v>4102.5767230000001</v>
      </c>
      <c r="M857" s="19">
        <v>3990.582429</v>
      </c>
      <c r="N857" s="19">
        <v>3920.0526380000001</v>
      </c>
      <c r="O857" s="19">
        <v>3839.7005530000001</v>
      </c>
      <c r="P857" s="19">
        <v>3821.1875749999999</v>
      </c>
      <c r="Q857" s="19">
        <v>3717.3955649999998</v>
      </c>
      <c r="R857" s="19">
        <v>3799.107207</v>
      </c>
      <c r="S857" s="19">
        <v>3815.6354959999999</v>
      </c>
      <c r="T857" s="19">
        <f t="shared" ref="T857:X857" si="74">T816/T784</f>
        <v>3742.2369250157531</v>
      </c>
      <c r="U857" s="19">
        <f t="shared" si="74"/>
        <v>3604.7644766146991</v>
      </c>
      <c r="V857" s="19">
        <f t="shared" si="74"/>
        <v>3632.5472636815921</v>
      </c>
      <c r="W857" s="19">
        <f t="shared" si="74"/>
        <v>3691.0839562967221</v>
      </c>
      <c r="X857" s="19">
        <f t="shared" si="74"/>
        <v>3746.5234143449911</v>
      </c>
      <c r="Y857" s="19">
        <v>3750.7536610000002</v>
      </c>
      <c r="Z857" s="19">
        <v>3561.0751260000002</v>
      </c>
      <c r="AA857" s="19">
        <v>3501.5510949999998</v>
      </c>
      <c r="AB857" s="19">
        <v>3452.7950569999998</v>
      </c>
      <c r="AC857" s="19">
        <v>3560.736402</v>
      </c>
      <c r="AD857" s="19">
        <v>3461.1650450000002</v>
      </c>
      <c r="AE857" s="19">
        <v>3451.1894139999999</v>
      </c>
      <c r="AF857" s="19">
        <v>3641.6500070000002</v>
      </c>
      <c r="AG857" s="19">
        <v>3676.8498840000002</v>
      </c>
      <c r="AH857" s="19">
        <v>3767.9157580000001</v>
      </c>
      <c r="AI857" s="19">
        <v>3946.302025</v>
      </c>
      <c r="AJ857" s="19">
        <v>4072.194266</v>
      </c>
      <c r="AK857" s="19">
        <v>3850.1596300000001</v>
      </c>
      <c r="AL857" s="19">
        <v>3823.7207100000001</v>
      </c>
      <c r="AM857" s="19">
        <v>3728.070831</v>
      </c>
      <c r="AN857" s="19">
        <v>3786.5004800000002</v>
      </c>
      <c r="AO857" s="19">
        <v>3940.3155369999999</v>
      </c>
      <c r="AP857" s="19">
        <v>4050.416326</v>
      </c>
      <c r="AQ857" s="19">
        <v>4028.9756900000002</v>
      </c>
      <c r="AR857" s="19">
        <v>4107.1703729999999</v>
      </c>
      <c r="AS857" s="19">
        <v>4063.2973689999999</v>
      </c>
      <c r="AT857" s="19">
        <v>4196.0129900000002</v>
      </c>
      <c r="AU857" s="19">
        <v>4309.5331500000002</v>
      </c>
      <c r="AV857" s="19">
        <v>4469.6331069999997</v>
      </c>
      <c r="AW857" s="19">
        <v>4368.0132750000002</v>
      </c>
      <c r="AX857" s="19">
        <v>4361.573394</v>
      </c>
      <c r="AY857" s="224">
        <v>4235.5777539999999</v>
      </c>
      <c r="AZ857" s="224">
        <v>4327.4974929999998</v>
      </c>
      <c r="BA857" s="19">
        <v>4311.2424380000002</v>
      </c>
      <c r="BB857" s="19">
        <v>4261.8097120000002</v>
      </c>
      <c r="BC857" s="19">
        <v>4171.454162</v>
      </c>
      <c r="BD857" s="19">
        <v>3962.4788640000002</v>
      </c>
      <c r="BE857" s="19">
        <v>4093.4126270000002</v>
      </c>
      <c r="BF857" s="224">
        <v>4120.339191</v>
      </c>
      <c r="BG857" s="224">
        <v>4230.9877960000003</v>
      </c>
      <c r="BH857" s="17"/>
      <c r="BI857" s="17"/>
      <c r="BJ857" s="17"/>
      <c r="BK857" s="17"/>
    </row>
    <row r="858" spans="1:63" s="19" customFormat="1" ht="11.25" hidden="1" outlineLevel="1" x14ac:dyDescent="0.2">
      <c r="A858" s="28" t="s">
        <v>368</v>
      </c>
      <c r="B858" s="32"/>
      <c r="C858" s="19">
        <v>4848.9188199999999</v>
      </c>
      <c r="D858" s="19">
        <v>4826.7958019999996</v>
      </c>
      <c r="E858" s="19">
        <v>4747.1857399999999</v>
      </c>
      <c r="F858" s="19">
        <v>4638.2934859999996</v>
      </c>
      <c r="G858" s="19">
        <v>4609.9402739999996</v>
      </c>
      <c r="H858" s="19">
        <v>4478.359469</v>
      </c>
      <c r="I858" s="19">
        <v>4619.1227529999996</v>
      </c>
      <c r="J858" s="19">
        <v>4807.0456080000004</v>
      </c>
      <c r="K858" s="19">
        <v>4693.1630779999996</v>
      </c>
      <c r="L858" s="19">
        <v>4714.955559</v>
      </c>
      <c r="M858" s="19">
        <v>4563.5674419999996</v>
      </c>
      <c r="N858" s="19">
        <v>4422.8263660000002</v>
      </c>
      <c r="O858" s="19">
        <v>4236.3002180000003</v>
      </c>
      <c r="P858" s="19">
        <v>4460.9109390000003</v>
      </c>
      <c r="Q858" s="19">
        <v>4493.1906550000003</v>
      </c>
      <c r="R858" s="19">
        <v>4421.3925810000001</v>
      </c>
      <c r="S858" s="19">
        <v>4209.3358070000004</v>
      </c>
      <c r="T858" s="19">
        <f t="shared" ref="T858:X858" si="75">T817/T785</f>
        <v>4142.1511051212938</v>
      </c>
      <c r="U858" s="19">
        <f t="shared" si="75"/>
        <v>4215.3568239795923</v>
      </c>
      <c r="V858" s="19">
        <f t="shared" si="75"/>
        <v>4241.5011859838278</v>
      </c>
      <c r="W858" s="19">
        <f t="shared" si="75"/>
        <v>4120.6830413625303</v>
      </c>
      <c r="X858" s="19">
        <f t="shared" si="75"/>
        <v>4123.5624183796854</v>
      </c>
      <c r="Y858" s="19">
        <v>4279.4136950000002</v>
      </c>
      <c r="Z858" s="19">
        <v>4352.9337500000001</v>
      </c>
      <c r="AA858" s="19">
        <v>4317.5022319999998</v>
      </c>
      <c r="AB858" s="19">
        <v>3776.6433489999999</v>
      </c>
      <c r="AC858" s="19">
        <v>3744.2308429999998</v>
      </c>
      <c r="AD858" s="19">
        <v>3767.3318389999999</v>
      </c>
      <c r="AE858" s="19">
        <v>3968.9160069999998</v>
      </c>
      <c r="AF858" s="19">
        <v>4021.1656710000002</v>
      </c>
      <c r="AG858" s="19">
        <v>3981.540454</v>
      </c>
      <c r="AH858" s="19">
        <v>4200.6770459999998</v>
      </c>
      <c r="AI858" s="19">
        <v>4399.4687599999997</v>
      </c>
      <c r="AJ858" s="19">
        <v>4506.2770039999996</v>
      </c>
      <c r="AK858" s="19">
        <v>4333.1388740000002</v>
      </c>
      <c r="AL858" s="19">
        <v>4270.9227760000003</v>
      </c>
      <c r="AM858" s="19">
        <v>4144.7852919999996</v>
      </c>
      <c r="AN858" s="19">
        <v>4320.0288030000002</v>
      </c>
      <c r="AO858" s="19">
        <v>4033.8349159999998</v>
      </c>
      <c r="AP858" s="19">
        <v>4095.8838040000001</v>
      </c>
      <c r="AQ858" s="19">
        <v>3958.049575</v>
      </c>
      <c r="AR858" s="19">
        <v>4473.280882</v>
      </c>
      <c r="AS858" s="19">
        <v>4599.5405019999998</v>
      </c>
      <c r="AT858" s="19">
        <v>4320.0474949999998</v>
      </c>
      <c r="AU858" s="19">
        <v>4245.2353160000002</v>
      </c>
      <c r="AV858" s="19">
        <v>4879.3683099999998</v>
      </c>
      <c r="AW858" s="19">
        <v>5054.3787700000003</v>
      </c>
      <c r="AX858" s="19">
        <v>4991.5919450000001</v>
      </c>
      <c r="AY858" s="224">
        <v>4379.0984790000002</v>
      </c>
      <c r="AZ858" s="224">
        <v>4601.7366929999998</v>
      </c>
      <c r="BA858" s="19">
        <v>4606.0295100000003</v>
      </c>
      <c r="BB858" s="19">
        <v>4699.5619960000004</v>
      </c>
      <c r="BC858" s="19">
        <v>4722.7614409999996</v>
      </c>
      <c r="BD858" s="19">
        <v>4367.1624359999996</v>
      </c>
      <c r="BE858" s="19">
        <v>4350.4955319999999</v>
      </c>
      <c r="BF858" s="224">
        <v>4333.29252</v>
      </c>
      <c r="BG858" s="224">
        <v>4469.4298639999997</v>
      </c>
      <c r="BH858" s="17"/>
      <c r="BI858" s="17"/>
      <c r="BJ858" s="17"/>
      <c r="BK858" s="17"/>
    </row>
    <row r="859" spans="1:63" s="19" customFormat="1" ht="11.25" hidden="1" outlineLevel="1" x14ac:dyDescent="0.2">
      <c r="A859" s="28" t="s">
        <v>369</v>
      </c>
      <c r="B859" s="32"/>
      <c r="C859" s="19">
        <v>10005.680958000001</v>
      </c>
      <c r="D859" s="19">
        <v>4972.0253810000004</v>
      </c>
      <c r="E859" s="19">
        <v>5420.2760429999998</v>
      </c>
      <c r="F859" s="19">
        <v>4763.9779689999996</v>
      </c>
      <c r="G859" s="19">
        <v>5330.2130630000001</v>
      </c>
      <c r="H859" s="19">
        <v>5300.3607309999998</v>
      </c>
      <c r="I859" s="19">
        <v>4221.6716020000003</v>
      </c>
      <c r="J859" s="19">
        <v>4698.6288789999999</v>
      </c>
      <c r="K859" s="19">
        <v>4835.2656939999997</v>
      </c>
      <c r="L859" s="19">
        <v>4815.8325709999999</v>
      </c>
      <c r="M859" s="19">
        <v>4969.2276529999999</v>
      </c>
      <c r="N859" s="19">
        <v>4475.8815080000004</v>
      </c>
      <c r="O859" s="19">
        <v>4956.2849159999996</v>
      </c>
      <c r="P859" s="19">
        <v>4306.259497</v>
      </c>
      <c r="Q859" s="19">
        <v>4287.7551599999997</v>
      </c>
      <c r="R859" s="19">
        <v>4337.9207880000004</v>
      </c>
      <c r="S859" s="19">
        <v>4781.1728130000001</v>
      </c>
      <c r="T859" s="19">
        <f>T843/T841</f>
        <v>4430.1592039800998</v>
      </c>
      <c r="U859" s="19">
        <f t="shared" ref="U859:X859" si="76">U843/U841</f>
        <v>4101.4926829268288</v>
      </c>
      <c r="V859" s="19">
        <f t="shared" si="76"/>
        <v>4016.7260869565216</v>
      </c>
      <c r="W859" s="19">
        <f t="shared" si="76"/>
        <v>3699.1139240506327</v>
      </c>
      <c r="X859" s="19">
        <f t="shared" si="76"/>
        <v>4420.6763285024153</v>
      </c>
      <c r="Y859" s="19">
        <v>4458.6746670000002</v>
      </c>
      <c r="Z859" s="19">
        <v>4525.2619690000001</v>
      </c>
      <c r="AA859" s="19">
        <v>4638.7097599999997</v>
      </c>
      <c r="AB859" s="19">
        <v>4903.0068970000002</v>
      </c>
      <c r="AC859" s="19">
        <v>4490.5929379999998</v>
      </c>
      <c r="AD859" s="19">
        <v>6537.5660820000003</v>
      </c>
      <c r="AE859" s="19">
        <v>3970.4016179999999</v>
      </c>
      <c r="AF859" s="19">
        <v>4008.9951689999998</v>
      </c>
      <c r="AG859" s="19">
        <v>4146.1152679999996</v>
      </c>
      <c r="AH859" s="19">
        <v>4144.3190100000002</v>
      </c>
      <c r="AI859" s="19">
        <v>3973.9712559999998</v>
      </c>
      <c r="AJ859" s="19">
        <v>4528.8126860000002</v>
      </c>
      <c r="AK859" s="19">
        <v>4801.1568589999997</v>
      </c>
      <c r="AL859" s="19">
        <v>4710.2257499999996</v>
      </c>
      <c r="AM859" s="19">
        <v>4543.9341709999999</v>
      </c>
      <c r="AN859" s="19">
        <v>4585.6171350000004</v>
      </c>
      <c r="AO859" s="19">
        <v>4522.5750969999999</v>
      </c>
      <c r="AP859" s="19">
        <v>3950.0923309999998</v>
      </c>
      <c r="AQ859" s="19">
        <v>5174.8117439999996</v>
      </c>
      <c r="AR859" s="19">
        <v>3693.6113620000001</v>
      </c>
      <c r="AS859" s="19">
        <v>4361.0699269999996</v>
      </c>
      <c r="AT859" s="19">
        <v>4544.9234829999996</v>
      </c>
      <c r="AU859" s="19">
        <v>5033.0727500000003</v>
      </c>
      <c r="AV859" s="19">
        <v>4550.7546579999998</v>
      </c>
      <c r="AW859" s="19">
        <v>4594.201677</v>
      </c>
      <c r="AX859" s="19">
        <v>4754.4580919999999</v>
      </c>
      <c r="AY859" s="224">
        <v>5903.8575440000004</v>
      </c>
      <c r="AZ859" s="224">
        <v>4480.4461540000002</v>
      </c>
      <c r="BA859" s="19">
        <v>5060.8070630000002</v>
      </c>
      <c r="BB859" s="19">
        <v>4865.7393190000003</v>
      </c>
      <c r="BC859" s="19">
        <v>4547.6184300000004</v>
      </c>
      <c r="BD859" s="45">
        <v>5481.6002120000003</v>
      </c>
      <c r="BE859" s="45">
        <v>4486.751053</v>
      </c>
      <c r="BF859" s="45">
        <v>4872.4872500000001</v>
      </c>
      <c r="BG859" s="45">
        <v>4484.7095859999999</v>
      </c>
      <c r="BH859" s="17"/>
      <c r="BI859" s="17"/>
      <c r="BJ859" s="17"/>
      <c r="BK859" s="17"/>
    </row>
    <row r="860" spans="1:63" s="19" customFormat="1" ht="11.25" hidden="1" outlineLevel="1" x14ac:dyDescent="0.2">
      <c r="A860" s="28" t="s">
        <v>370</v>
      </c>
      <c r="B860" s="32"/>
      <c r="C860" s="19">
        <v>9043.9854020000002</v>
      </c>
      <c r="D860" s="19">
        <v>4472.9591950000004</v>
      </c>
      <c r="E860" s="19">
        <v>4896.7986629999996</v>
      </c>
      <c r="F860" s="19">
        <v>4241.7086330000002</v>
      </c>
      <c r="G860" s="19">
        <v>4787.1209010000002</v>
      </c>
      <c r="H860" s="19">
        <v>4781.6658900000002</v>
      </c>
      <c r="I860" s="19">
        <v>3743.9264499999999</v>
      </c>
      <c r="J860" s="19">
        <v>4199.957265</v>
      </c>
      <c r="K860" s="19">
        <v>4276.0019439999996</v>
      </c>
      <c r="L860" s="19">
        <v>4280.7561900000001</v>
      </c>
      <c r="M860" s="19">
        <v>4481.209014</v>
      </c>
      <c r="N860" s="19">
        <v>4023.8005029999999</v>
      </c>
      <c r="O860" s="19">
        <v>0</v>
      </c>
      <c r="P860" s="19">
        <v>3835.4055779999999</v>
      </c>
      <c r="Q860" s="19">
        <v>3787.9130850000001</v>
      </c>
      <c r="R860" s="19">
        <v>3847.998916</v>
      </c>
      <c r="S860" s="19">
        <v>4302.1674999999996</v>
      </c>
      <c r="T860" s="19">
        <f t="shared" ref="T860:AS860" si="77">T847/T841</f>
        <v>3610.2835820895521</v>
      </c>
      <c r="U860" s="19">
        <f t="shared" si="77"/>
        <v>3223.3853658536586</v>
      </c>
      <c r="V860" s="19">
        <f t="shared" si="77"/>
        <v>2921.6</v>
      </c>
      <c r="W860" s="19">
        <f t="shared" si="77"/>
        <v>2803.4135021097045</v>
      </c>
      <c r="X860" s="19">
        <f t="shared" si="77"/>
        <v>3465.6570048309177</v>
      </c>
      <c r="Y860" s="19">
        <f t="shared" si="77"/>
        <v>3615.783476190476</v>
      </c>
      <c r="Z860" s="19">
        <f t="shared" si="77"/>
        <v>3791.2859073359077</v>
      </c>
      <c r="AA860" s="19">
        <f t="shared" si="77"/>
        <v>3767.3496634615385</v>
      </c>
      <c r="AB860" s="19">
        <f t="shared" si="77"/>
        <v>3888.3366502463059</v>
      </c>
      <c r="AC860" s="19">
        <f t="shared" si="77"/>
        <v>3809.1056398104265</v>
      </c>
      <c r="AD860" s="19">
        <f t="shared" si="77"/>
        <v>5151.8371134020617</v>
      </c>
      <c r="AE860" s="19">
        <f t="shared" si="77"/>
        <v>3031.5667279411759</v>
      </c>
      <c r="AF860" s="19">
        <f t="shared" si="77"/>
        <v>3139.6370338983052</v>
      </c>
      <c r="AG860" s="19">
        <f t="shared" si="77"/>
        <v>3174.7335609756092</v>
      </c>
      <c r="AH860" s="19">
        <f t="shared" si="77"/>
        <v>3161.973316831683</v>
      </c>
      <c r="AI860" s="19">
        <f t="shared" si="77"/>
        <v>2757.7290452261304</v>
      </c>
      <c r="AJ860" s="19">
        <f t="shared" si="77"/>
        <v>3043.8645142857144</v>
      </c>
      <c r="AK860" s="19">
        <f t="shared" si="77"/>
        <v>3402.0959685863872</v>
      </c>
      <c r="AL860" s="19">
        <f t="shared" si="77"/>
        <v>3231.6884374999995</v>
      </c>
      <c r="AM860" s="19">
        <f t="shared" si="77"/>
        <v>2955.9680571428567</v>
      </c>
      <c r="AN860" s="19">
        <f t="shared" si="77"/>
        <v>3468.94578125</v>
      </c>
      <c r="AO860" s="19">
        <f t="shared" si="77"/>
        <v>3246.9679354838713</v>
      </c>
      <c r="AP860" s="19">
        <f t="shared" si="77"/>
        <v>2613.0411042944788</v>
      </c>
      <c r="AQ860" s="19">
        <f t="shared" si="77"/>
        <v>3956.4945128205127</v>
      </c>
      <c r="AR860" s="19">
        <f t="shared" si="77"/>
        <v>2692.5039436619718</v>
      </c>
      <c r="AS860" s="19">
        <f t="shared" si="77"/>
        <v>2946.4316058394161</v>
      </c>
      <c r="AT860" s="19">
        <f>AT847/AT841</f>
        <v>3440.4300995024873</v>
      </c>
      <c r="AU860" s="19">
        <f>AU847/AU841</f>
        <v>2803.6096249999996</v>
      </c>
      <c r="AV860" s="19">
        <f>AV847/AV841</f>
        <v>3304.8139130434784</v>
      </c>
      <c r="AW860" s="19">
        <f>AW847/AW841</f>
        <v>3408.1056287425149</v>
      </c>
      <c r="AX860" s="19">
        <f>AX847/AX841</f>
        <v>3259.9823684210523</v>
      </c>
      <c r="AY860" s="224">
        <v>4594.36924</v>
      </c>
      <c r="AZ860" s="224">
        <v>3212.1871489999999</v>
      </c>
      <c r="BA860" s="19">
        <v>3824.3184999999999</v>
      </c>
      <c r="BB860" s="19">
        <v>3473.2117280000002</v>
      </c>
      <c r="BC860" s="19">
        <v>3359.7881400000001</v>
      </c>
      <c r="BD860" s="19">
        <v>4271.4289410000001</v>
      </c>
      <c r="BE860" s="19">
        <v>3367.6718420000002</v>
      </c>
      <c r="BF860" s="224">
        <v>3650.9434000000001</v>
      </c>
      <c r="BG860" s="224">
        <v>2819.9479289999999</v>
      </c>
      <c r="BH860" s="17"/>
      <c r="BI860" s="17"/>
      <c r="BJ860" s="17"/>
      <c r="BK860" s="17"/>
    </row>
    <row r="861" spans="1:63" s="19" customFormat="1" ht="11.25" hidden="1" outlineLevel="1" x14ac:dyDescent="0.2">
      <c r="A861" s="28" t="s">
        <v>371</v>
      </c>
      <c r="B861" s="32"/>
      <c r="C861" s="19">
        <v>1713.6622278</v>
      </c>
      <c r="D861" s="19">
        <v>1684.0089786000001</v>
      </c>
      <c r="E861" s="19">
        <v>1702.2497880999999</v>
      </c>
      <c r="F861" s="19">
        <v>1702.0181454000001</v>
      </c>
      <c r="G861" s="19">
        <v>1685.1607452000001</v>
      </c>
      <c r="H861" s="19">
        <v>1706.9807593999999</v>
      </c>
      <c r="I861" s="19">
        <v>1647.8891602000001</v>
      </c>
      <c r="J861" s="19">
        <v>1594.3151044000001</v>
      </c>
      <c r="K861" s="19">
        <v>1558.220685</v>
      </c>
      <c r="L861" s="19">
        <v>1518.414485</v>
      </c>
      <c r="M861" s="19">
        <v>1495.8433749000001</v>
      </c>
      <c r="N861" s="19">
        <v>1468.9257436</v>
      </c>
      <c r="O861" s="19">
        <v>1477.4613394999999</v>
      </c>
      <c r="P861" s="19">
        <v>1471.6063478000001</v>
      </c>
      <c r="Q861" s="19">
        <v>1443.5106562000001</v>
      </c>
      <c r="R861" s="19">
        <v>1409.5014437</v>
      </c>
      <c r="S861" s="19">
        <f t="shared" ref="S861:X861" si="78">(S809)/(S777)</f>
        <v>1407.975704034121</v>
      </c>
      <c r="T861" s="19">
        <f t="shared" si="78"/>
        <v>1429.3200198349223</v>
      </c>
      <c r="U861" s="19">
        <f t="shared" si="78"/>
        <v>1385.5629767702997</v>
      </c>
      <c r="V861" s="19">
        <f t="shared" si="78"/>
        <v>1346.876972456452</v>
      </c>
      <c r="W861" s="19">
        <f t="shared" si="78"/>
        <v>1262.4241735145174</v>
      </c>
      <c r="X861" s="19">
        <f t="shared" si="78"/>
        <v>1226.1940074423742</v>
      </c>
      <c r="Y861" s="19">
        <v>1224.3143419999999</v>
      </c>
      <c r="Z861" s="19">
        <v>1175.1437410000001</v>
      </c>
      <c r="AA861" s="19">
        <v>1185.695778</v>
      </c>
      <c r="AB861" s="19">
        <v>1191.4275829999999</v>
      </c>
      <c r="AC861" s="19">
        <v>1168.1064819999999</v>
      </c>
      <c r="AD861" s="19">
        <v>1156.8814420000001</v>
      </c>
      <c r="AE861" s="19">
        <v>1142.965526</v>
      </c>
      <c r="AF861" s="19">
        <v>1184.9636399999999</v>
      </c>
      <c r="AG861" s="19">
        <v>1154.6705509999999</v>
      </c>
      <c r="AH861" s="19">
        <v>1122.8643549999999</v>
      </c>
      <c r="AI861" s="19">
        <v>1117.915176</v>
      </c>
      <c r="AJ861" s="19">
        <v>1129.6309249999999</v>
      </c>
      <c r="AK861" s="19">
        <v>1152.8808120000001</v>
      </c>
      <c r="AL861" s="19">
        <v>1134.9967830000001</v>
      </c>
      <c r="AM861" s="19">
        <v>1155.0521309999999</v>
      </c>
      <c r="AN861" s="19">
        <v>1411.7455890000001</v>
      </c>
      <c r="AO861" s="19">
        <v>1420.917457</v>
      </c>
      <c r="AP861" s="19">
        <v>1403.7213159999999</v>
      </c>
      <c r="AQ861" s="19">
        <v>1399.429122</v>
      </c>
      <c r="AR861" s="19">
        <v>1440.071647</v>
      </c>
      <c r="AS861" s="19">
        <v>1408.0246139999999</v>
      </c>
      <c r="AT861" s="19">
        <v>1386.0459539999999</v>
      </c>
      <c r="AU861" s="19">
        <v>1387.9284439999999</v>
      </c>
      <c r="AV861" s="19">
        <v>1379.1559440000001</v>
      </c>
      <c r="AW861" s="19">
        <v>1382.5582710000001</v>
      </c>
      <c r="AX861" s="19">
        <v>1608.3308529999999</v>
      </c>
      <c r="AY861" s="224">
        <v>1606.4295440000001</v>
      </c>
      <c r="AZ861" s="224">
        <v>1598.1617610000001</v>
      </c>
      <c r="BA861" s="19">
        <v>1649.4592239999999</v>
      </c>
      <c r="BB861" s="19">
        <v>1654.5686029999999</v>
      </c>
      <c r="BC861" s="19">
        <v>1654.2584079999999</v>
      </c>
      <c r="BD861" s="19">
        <v>1686.115943</v>
      </c>
      <c r="BE861" s="19">
        <v>1646.5148839999999</v>
      </c>
      <c r="BF861" s="224">
        <v>1664.956275</v>
      </c>
      <c r="BG861" s="224">
        <v>1654.767036</v>
      </c>
      <c r="BH861" s="17"/>
      <c r="BI861" s="17"/>
      <c r="BJ861" s="17"/>
      <c r="BK861" s="17"/>
    </row>
    <row r="862" spans="1:63" s="19" customFormat="1" ht="11.25" hidden="1" outlineLevel="1" x14ac:dyDescent="0.2">
      <c r="A862" s="28" t="s">
        <v>372</v>
      </c>
      <c r="B862" s="32"/>
      <c r="C862" s="19">
        <v>2750.0588988999998</v>
      </c>
      <c r="D862" s="19">
        <v>2744.0139651</v>
      </c>
      <c r="E862" s="19">
        <v>2721.4164698</v>
      </c>
      <c r="F862" s="19">
        <v>2712.6768311000001</v>
      </c>
      <c r="G862" s="19">
        <v>2711.6636997000001</v>
      </c>
      <c r="H862" s="19">
        <v>2748.6408778999999</v>
      </c>
      <c r="I862" s="19">
        <v>2729.7988489999998</v>
      </c>
      <c r="J862" s="19">
        <v>2666.6101411999998</v>
      </c>
      <c r="K862" s="19">
        <v>2611.1710318999999</v>
      </c>
      <c r="L862" s="19">
        <v>2594.2456087999999</v>
      </c>
      <c r="M862" s="19">
        <v>2588.8452262000001</v>
      </c>
      <c r="N862" s="19">
        <v>2583.4872789999999</v>
      </c>
      <c r="O862" s="19">
        <v>2573.4370368</v>
      </c>
      <c r="P862" s="19">
        <v>2570.9258458999998</v>
      </c>
      <c r="Q862" s="19">
        <v>2567.4658153</v>
      </c>
      <c r="R862" s="19">
        <v>2537.0342522000001</v>
      </c>
      <c r="S862" s="19">
        <v>2522.4352107</v>
      </c>
      <c r="T862" s="19">
        <v>2561.5662028000002</v>
      </c>
      <c r="U862" s="19">
        <f>U189/U186</f>
        <v>2527.1851733606313</v>
      </c>
      <c r="V862" s="19">
        <f>V189/V186</f>
        <v>2501.5777353726812</v>
      </c>
      <c r="W862" s="19">
        <f>W189/W186</f>
        <v>2465.8677990031188</v>
      </c>
      <c r="X862" s="19">
        <f>X189/X186</f>
        <v>2467.6546818907182</v>
      </c>
      <c r="Y862" s="19">
        <v>2468.9632689999999</v>
      </c>
      <c r="Z862" s="19">
        <v>2431.5997590000002</v>
      </c>
      <c r="AA862" s="19">
        <v>2430.9576980000002</v>
      </c>
      <c r="AB862" s="19">
        <v>2413.8743899999999</v>
      </c>
      <c r="AC862" s="19">
        <v>2400.7922610000001</v>
      </c>
      <c r="AD862" s="19">
        <v>2387.49451</v>
      </c>
      <c r="AE862" s="19">
        <v>2341.0263140000002</v>
      </c>
      <c r="AF862" s="19">
        <v>2378.1570790000001</v>
      </c>
      <c r="AG862" s="19">
        <v>2343.905467</v>
      </c>
      <c r="AH862" s="19">
        <v>2294.9082800000001</v>
      </c>
      <c r="AI862" s="19">
        <v>2281.3150260000002</v>
      </c>
      <c r="AJ862" s="19">
        <v>2315.4659160000001</v>
      </c>
      <c r="AK862" s="19">
        <v>2365.817137</v>
      </c>
      <c r="AL862" s="19">
        <v>2386.444094</v>
      </c>
      <c r="AM862" s="19">
        <v>2422.780581</v>
      </c>
      <c r="AN862" s="19">
        <v>2457.1115060000002</v>
      </c>
      <c r="AO862" s="19">
        <v>2473.024445</v>
      </c>
      <c r="AP862" s="19">
        <v>2428.1214719999998</v>
      </c>
      <c r="AQ862" s="19">
        <v>2430.3380849999999</v>
      </c>
      <c r="AR862" s="19">
        <v>2489.372942</v>
      </c>
      <c r="AS862" s="19">
        <v>2477.2037399999999</v>
      </c>
      <c r="AT862" s="19">
        <v>2465.0742009999999</v>
      </c>
      <c r="AU862" s="19">
        <v>2460.138363</v>
      </c>
      <c r="AV862" s="19">
        <v>2462.1007439999998</v>
      </c>
      <c r="AW862" s="19">
        <v>2477.1485290000001</v>
      </c>
      <c r="AX862" s="19">
        <v>2493.3520640000002</v>
      </c>
      <c r="AY862" s="224">
        <v>2508.9764380000001</v>
      </c>
      <c r="AZ862" s="224">
        <v>2519.9707960000001</v>
      </c>
      <c r="BA862" s="19">
        <v>2518.6106599999998</v>
      </c>
      <c r="BB862" s="19">
        <v>2524.2969840000001</v>
      </c>
      <c r="BC862" s="19">
        <v>2529.7803899999999</v>
      </c>
      <c r="BD862" s="19">
        <v>2578.6833740000002</v>
      </c>
      <c r="BE862" s="19">
        <v>2617.5159899999999</v>
      </c>
      <c r="BF862" s="224">
        <v>2575.6006889999999</v>
      </c>
      <c r="BG862" s="224">
        <v>2552.1601190000001</v>
      </c>
      <c r="BH862" s="17"/>
      <c r="BI862" s="17"/>
      <c r="BJ862" s="17"/>
      <c r="BK862" s="17"/>
    </row>
    <row r="863" spans="1:63" s="19" customFormat="1" ht="11.25" hidden="1" outlineLevel="1" x14ac:dyDescent="0.2">
      <c r="A863" s="28" t="s">
        <v>373</v>
      </c>
      <c r="B863" s="32"/>
      <c r="C863" s="19">
        <v>1784.1720441</v>
      </c>
      <c r="D863" s="19">
        <v>1752.5886071</v>
      </c>
      <c r="E863" s="19">
        <v>1772.3833451999999</v>
      </c>
      <c r="F863" s="19">
        <v>1767.6236406999999</v>
      </c>
      <c r="G863" s="19">
        <v>1751.7328802</v>
      </c>
      <c r="H863" s="19">
        <v>1769.2467962999999</v>
      </c>
      <c r="I863" s="19">
        <v>1710.0018358</v>
      </c>
      <c r="J863" s="19">
        <v>1657.9363888</v>
      </c>
      <c r="K863" s="19">
        <v>1611.6693493</v>
      </c>
      <c r="L863" s="19">
        <v>1573.9053649</v>
      </c>
      <c r="M863" s="19">
        <v>1548.7675893000001</v>
      </c>
      <c r="N863" s="19">
        <v>1522.4982944999999</v>
      </c>
      <c r="O863" s="19">
        <v>1530.3992350999999</v>
      </c>
      <c r="P863" s="19">
        <v>1521.1754900999999</v>
      </c>
      <c r="Q863" s="19">
        <v>1497.0527784999999</v>
      </c>
      <c r="R863" s="19">
        <v>1460.8549920999999</v>
      </c>
      <c r="S863" s="19">
        <v>1452.0890856000001</v>
      </c>
      <c r="T863" s="19">
        <v>1478.7049016999999</v>
      </c>
      <c r="U863" s="19">
        <f>U189/U180</f>
        <v>1434.3263992973439</v>
      </c>
      <c r="V863" s="19">
        <f>V189/V180</f>
        <v>1399.6250352470709</v>
      </c>
      <c r="W863" s="19">
        <f>W189/W180</f>
        <v>1310.2672379038836</v>
      </c>
      <c r="X863" s="19">
        <f>X189/X180</f>
        <v>1276.241364546612</v>
      </c>
      <c r="Y863" s="19">
        <v>1157.0137629999999</v>
      </c>
      <c r="Z863" s="19">
        <v>1111.8028939999999</v>
      </c>
      <c r="AA863" s="19">
        <v>1110.1532340000001</v>
      </c>
      <c r="AB863" s="19">
        <v>1103.7904169999999</v>
      </c>
      <c r="AC863" s="19">
        <v>1084.049053</v>
      </c>
      <c r="AD863" s="19">
        <v>1064.1440729999999</v>
      </c>
      <c r="AE863" s="19">
        <v>1049.0794920000001</v>
      </c>
      <c r="AF863" s="19">
        <v>1087.3558109999999</v>
      </c>
      <c r="AG863" s="19">
        <v>1051.6840099999999</v>
      </c>
      <c r="AH863" s="19">
        <v>1020.5055630000001</v>
      </c>
      <c r="AI863" s="19">
        <v>1006.231487</v>
      </c>
      <c r="AJ863" s="19">
        <v>1017.832796</v>
      </c>
      <c r="AK863" s="19">
        <v>1039.4225779999999</v>
      </c>
      <c r="AL863" s="19">
        <v>1040.6517759999999</v>
      </c>
      <c r="AM863" s="19">
        <v>1055.0604129999999</v>
      </c>
      <c r="AN863" s="19">
        <v>1289.0041080000001</v>
      </c>
      <c r="AO863" s="19">
        <v>1296.966574</v>
      </c>
      <c r="AP863" s="19">
        <v>1283.327241</v>
      </c>
      <c r="AQ863" s="19">
        <v>1282.035175</v>
      </c>
      <c r="AR863" s="19">
        <v>1315.707872</v>
      </c>
      <c r="AS863" s="19">
        <v>1285.007153</v>
      </c>
      <c r="AT863" s="19">
        <v>1266.1698699999999</v>
      </c>
      <c r="AU863" s="19">
        <v>1262.2466119999999</v>
      </c>
      <c r="AV863" s="19">
        <v>1254.014271</v>
      </c>
      <c r="AW863" s="19">
        <v>1258.8463380000001</v>
      </c>
      <c r="AX863" s="19">
        <v>1458.608215</v>
      </c>
      <c r="AY863" s="224">
        <v>1453.5061619999999</v>
      </c>
      <c r="AZ863" s="224">
        <v>1445.183158</v>
      </c>
      <c r="BA863" s="19">
        <v>1492.2037620000001</v>
      </c>
      <c r="BB863" s="19">
        <v>1496.4262779999999</v>
      </c>
      <c r="BC863" s="19">
        <v>1495.4745929999999</v>
      </c>
      <c r="BD863" s="19">
        <v>1523.067076</v>
      </c>
      <c r="BE863" s="19">
        <v>1485.782905</v>
      </c>
      <c r="BF863" s="224">
        <v>1496.7370089999999</v>
      </c>
      <c r="BG863" s="224">
        <v>1481.4439420000001</v>
      </c>
      <c r="BH863" s="17"/>
      <c r="BI863" s="17"/>
      <c r="BJ863" s="17"/>
      <c r="BK863" s="17"/>
    </row>
    <row r="864" spans="1:63" hidden="1" outlineLevel="1" x14ac:dyDescent="0.25">
      <c r="A864" s="49" t="s">
        <v>374</v>
      </c>
      <c r="B864" s="50"/>
      <c r="T864" s="45"/>
      <c r="AA864" s="56"/>
      <c r="AB864" s="56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17"/>
      <c r="BI864" s="17"/>
      <c r="BJ864" s="17"/>
      <c r="BK864" s="17"/>
    </row>
    <row r="865" spans="1:63" s="44" customFormat="1" ht="11.25" hidden="1" outlineLevel="1" x14ac:dyDescent="0.2">
      <c r="A865" s="16" t="s">
        <v>375</v>
      </c>
      <c r="B865" s="31"/>
      <c r="C865" s="44">
        <f t="shared" ref="C865:R865" si="79">C857/C861</f>
        <v>2.5332267938081934</v>
      </c>
      <c r="D865" s="44">
        <f t="shared" si="79"/>
        <v>2.5559334550450594</v>
      </c>
      <c r="E865" s="44">
        <f t="shared" si="79"/>
        <v>2.5220157118021027</v>
      </c>
      <c r="F865" s="44">
        <f t="shared" si="79"/>
        <v>2.4872172029664896</v>
      </c>
      <c r="G865" s="44">
        <f t="shared" si="79"/>
        <v>2.505787911941209</v>
      </c>
      <c r="H865" s="44">
        <f t="shared" si="79"/>
        <v>2.4639003860115802</v>
      </c>
      <c r="I865" s="44">
        <f t="shared" si="79"/>
        <v>2.5089963620479185</v>
      </c>
      <c r="J865" s="44">
        <f t="shared" si="79"/>
        <v>2.6503917596579725</v>
      </c>
      <c r="K865" s="44">
        <f t="shared" si="79"/>
        <v>2.6930127153330661</v>
      </c>
      <c r="L865" s="44">
        <f t="shared" si="79"/>
        <v>2.7018819719702556</v>
      </c>
      <c r="M865" s="44">
        <f t="shared" si="79"/>
        <v>2.6677809294484311</v>
      </c>
      <c r="N865" s="44">
        <f t="shared" si="79"/>
        <v>2.6686526906342114</v>
      </c>
      <c r="O865" s="44">
        <f t="shared" si="79"/>
        <v>2.59885010209433</v>
      </c>
      <c r="P865" s="44">
        <f t="shared" si="79"/>
        <v>2.5966098751289985</v>
      </c>
      <c r="Q865" s="44">
        <f t="shared" si="79"/>
        <v>2.5752463613853296</v>
      </c>
      <c r="R865" s="44">
        <f t="shared" si="79"/>
        <v>2.6953553144487636</v>
      </c>
      <c r="S865" s="44">
        <f>S857/S861</f>
        <v>2.7100151551390206</v>
      </c>
      <c r="T865" s="44">
        <f t="shared" ref="T865:X865" si="80">T857/T861</f>
        <v>2.6181938775670117</v>
      </c>
      <c r="U865" s="44">
        <f t="shared" si="80"/>
        <v>2.6016605069928205</v>
      </c>
      <c r="V865" s="44">
        <f t="shared" si="80"/>
        <v>2.6970149003709705</v>
      </c>
      <c r="W865" s="44">
        <f t="shared" si="80"/>
        <v>2.9238064619920525</v>
      </c>
      <c r="X865" s="44">
        <f t="shared" si="80"/>
        <v>3.0554083543105732</v>
      </c>
      <c r="Y865" s="44">
        <v>3.063554459243</v>
      </c>
      <c r="Z865" s="44">
        <v>3.0303315266130002</v>
      </c>
      <c r="AA865" s="44">
        <v>2.9531614779550002</v>
      </c>
      <c r="AB865" s="44">
        <v>2.8980318281019999</v>
      </c>
      <c r="AC865" s="44">
        <v>3.0482977860929998</v>
      </c>
      <c r="AD865" s="44">
        <v>2.9918061768430002</v>
      </c>
      <c r="AE865" s="44">
        <v>3.0195043829379999</v>
      </c>
      <c r="AF865" s="44">
        <v>3.0732166649270001</v>
      </c>
      <c r="AG865" s="44">
        <v>3.1843281020740002</v>
      </c>
      <c r="AH865" s="44">
        <v>3.3556286131420001</v>
      </c>
      <c r="AI865" s="44">
        <v>3.530054970828</v>
      </c>
      <c r="AJ865" s="44">
        <v>3.6048891499229998</v>
      </c>
      <c r="AK865" s="44">
        <v>3.3395990190610001</v>
      </c>
      <c r="AL865" s="44">
        <v>3.3689264728500001</v>
      </c>
      <c r="AM865" s="44">
        <v>3.2276212739519998</v>
      </c>
      <c r="AN865" s="44">
        <v>2.6821408257580002</v>
      </c>
      <c r="AO865" s="44">
        <v>2.773078420724</v>
      </c>
      <c r="AP865" s="44">
        <v>2.8854846603049999</v>
      </c>
      <c r="AQ865" s="44">
        <v>2.8790137532340001</v>
      </c>
      <c r="AR865" s="44">
        <v>2.8520597450129999</v>
      </c>
      <c r="AS865" s="44">
        <v>2.8858141599840001</v>
      </c>
      <c r="AT865" s="44">
        <v>3.0273260260080002</v>
      </c>
      <c r="AU865" s="44">
        <v>3.1050110460160001</v>
      </c>
      <c r="AV865" s="44">
        <v>3.240846785669</v>
      </c>
      <c r="AW865" s="44">
        <v>3.1593701085550001</v>
      </c>
      <c r="AX865" s="44">
        <v>2.7118632873470001</v>
      </c>
      <c r="AY865" s="225">
        <v>2.6366408478859999</v>
      </c>
      <c r="AZ865" s="225">
        <v>2.707796919792</v>
      </c>
      <c r="BA865" s="44">
        <v>2.6137308373270001</v>
      </c>
      <c r="BB865" s="44">
        <v>2.575783020107</v>
      </c>
      <c r="BC865" s="44">
        <v>2.521646038029</v>
      </c>
      <c r="BD865" s="44">
        <v>2.35006310197</v>
      </c>
      <c r="BE865" s="44">
        <v>2.4861072722149999</v>
      </c>
      <c r="BF865" s="225">
        <v>2.474743182788</v>
      </c>
      <c r="BG865" s="225">
        <v>2.5568480053170002</v>
      </c>
      <c r="BH865" s="17"/>
      <c r="BI865" s="17"/>
      <c r="BJ865" s="17"/>
      <c r="BK865" s="17"/>
    </row>
    <row r="866" spans="1:63" s="44" customFormat="1" ht="11.25" hidden="1" outlineLevel="1" x14ac:dyDescent="0.2">
      <c r="A866" s="16" t="s">
        <v>376</v>
      </c>
      <c r="B866" s="31"/>
      <c r="C866" s="44">
        <f t="shared" ref="C866:R866" si="81">C858/C861</f>
        <v>2.8295650924307547</v>
      </c>
      <c r="D866" s="44">
        <f t="shared" si="81"/>
        <v>2.8662530089434282</v>
      </c>
      <c r="E866" s="44">
        <f t="shared" si="81"/>
        <v>2.7887715264741879</v>
      </c>
      <c r="F866" s="44">
        <f t="shared" si="81"/>
        <v>2.7251727594889594</v>
      </c>
      <c r="G866" s="44">
        <f t="shared" si="81"/>
        <v>2.7356086279192775</v>
      </c>
      <c r="H866" s="44">
        <f t="shared" si="81"/>
        <v>2.6235559155184234</v>
      </c>
      <c r="I866" s="44">
        <f t="shared" si="81"/>
        <v>2.8030542736499271</v>
      </c>
      <c r="J866" s="44">
        <f t="shared" si="81"/>
        <v>3.0151163937000209</v>
      </c>
      <c r="K866" s="44">
        <f t="shared" si="81"/>
        <v>3.0118731725089374</v>
      </c>
      <c r="L866" s="44">
        <f t="shared" si="81"/>
        <v>3.1051834697164389</v>
      </c>
      <c r="M866" s="44">
        <f t="shared" si="81"/>
        <v>3.0508324057022898</v>
      </c>
      <c r="N866" s="44">
        <f t="shared" si="81"/>
        <v>3.0109257634498716</v>
      </c>
      <c r="O866" s="44">
        <f t="shared" si="81"/>
        <v>2.8672832951646927</v>
      </c>
      <c r="P866" s="44">
        <f t="shared" si="81"/>
        <v>3.0313208050977125</v>
      </c>
      <c r="Q866" s="44">
        <f t="shared" si="81"/>
        <v>3.1126827056671647</v>
      </c>
      <c r="R866" s="44">
        <f t="shared" si="81"/>
        <v>3.1368485649746201</v>
      </c>
      <c r="S866" s="44">
        <f>S858/S861</f>
        <v>2.9896366783456876</v>
      </c>
      <c r="T866" s="44">
        <f t="shared" ref="T866:X866" si="82">T858/T861</f>
        <v>2.8979871880614159</v>
      </c>
      <c r="U866" s="44">
        <f t="shared" si="82"/>
        <v>3.0423422786638294</v>
      </c>
      <c r="V866" s="44">
        <f t="shared" si="82"/>
        <v>3.1491378000532015</v>
      </c>
      <c r="W866" s="44">
        <f t="shared" si="82"/>
        <v>3.264103403447022</v>
      </c>
      <c r="X866" s="44">
        <f t="shared" si="82"/>
        <v>3.3628955885869267</v>
      </c>
      <c r="Y866" s="44">
        <v>3.4953553590070001</v>
      </c>
      <c r="Z866" s="44">
        <v>3.7041713269969998</v>
      </c>
      <c r="AA866" s="44">
        <v>3.6413237806019998</v>
      </c>
      <c r="AB866" s="44">
        <v>3.1698471667089998</v>
      </c>
      <c r="AC866" s="44">
        <v>3.2053848701169998</v>
      </c>
      <c r="AD866" s="44">
        <v>3.2564545518310002</v>
      </c>
      <c r="AE866" s="44">
        <v>3.4724721943299999</v>
      </c>
      <c r="AF866" s="44">
        <v>3.3934928759580001</v>
      </c>
      <c r="AG866" s="44">
        <v>3.4482047290410001</v>
      </c>
      <c r="AH866" s="44">
        <v>3.7410369541859998</v>
      </c>
      <c r="AI866" s="44">
        <v>3.9354226992350001</v>
      </c>
      <c r="AJ866" s="44">
        <v>3.98915867394</v>
      </c>
      <c r="AK866" s="44">
        <v>3.758531521678</v>
      </c>
      <c r="AL866" s="44">
        <v>3.7629382200029999</v>
      </c>
      <c r="AM866" s="44">
        <v>3.5883967310310001</v>
      </c>
      <c r="AN866" s="44">
        <v>3.0600618390890002</v>
      </c>
      <c r="AO866" s="44">
        <v>2.8388946146710001</v>
      </c>
      <c r="AP866" s="44">
        <v>2.917875333549</v>
      </c>
      <c r="AQ866" s="44">
        <v>2.8283315761100001</v>
      </c>
      <c r="AR866" s="44">
        <v>3.1062905046420002</v>
      </c>
      <c r="AS866" s="44">
        <v>3.266661999673</v>
      </c>
      <c r="AT866" s="44">
        <v>3.1168140438040002</v>
      </c>
      <c r="AU866" s="44">
        <v>3.0586845695779998</v>
      </c>
      <c r="AV866" s="44">
        <v>3.5379380645679999</v>
      </c>
      <c r="AW866" s="44">
        <v>3.6558160879339998</v>
      </c>
      <c r="AX866" s="44">
        <v>3.103585270086</v>
      </c>
      <c r="AY866" s="225">
        <v>2.7259822853750002</v>
      </c>
      <c r="AZ866" s="225">
        <v>2.8793935667310002</v>
      </c>
      <c r="BA866" s="44">
        <v>2.7924482425320001</v>
      </c>
      <c r="BB866" s="44">
        <v>2.8403548750229999</v>
      </c>
      <c r="BC866" s="44">
        <v>2.85491155257</v>
      </c>
      <c r="BD866" s="44">
        <v>2.590072440813</v>
      </c>
      <c r="BE866" s="44">
        <v>2.6422448859249998</v>
      </c>
      <c r="BF866" s="225">
        <v>2.6026464388420001</v>
      </c>
      <c r="BG866" s="225">
        <v>2.7009420452269999</v>
      </c>
      <c r="BH866" s="17"/>
      <c r="BI866" s="17"/>
      <c r="BJ866" s="17"/>
      <c r="BK866" s="17"/>
    </row>
    <row r="867" spans="1:63" s="44" customFormat="1" ht="11.25" hidden="1" outlineLevel="1" x14ac:dyDescent="0.2">
      <c r="A867" s="16" t="s">
        <v>377</v>
      </c>
      <c r="B867" s="31"/>
      <c r="C867" s="44">
        <f t="shared" ref="C867:R867" si="83">C859/C861</f>
        <v>5.8387707890634299</v>
      </c>
      <c r="D867" s="44">
        <f t="shared" si="83"/>
        <v>2.9524933917712786</v>
      </c>
      <c r="E867" s="44">
        <f t="shared" si="83"/>
        <v>3.1841837084614646</v>
      </c>
      <c r="F867" s="44">
        <f t="shared" si="83"/>
        <v>2.7990171443679834</v>
      </c>
      <c r="G867" s="44">
        <f t="shared" si="83"/>
        <v>3.1630294487825812</v>
      </c>
      <c r="H867" s="44">
        <f t="shared" si="83"/>
        <v>3.1051086556260103</v>
      </c>
      <c r="I867" s="44">
        <f t="shared" si="83"/>
        <v>2.561866237100332</v>
      </c>
      <c r="J867" s="44">
        <f t="shared" si="83"/>
        <v>2.9471143226534684</v>
      </c>
      <c r="K867" s="44">
        <f t="shared" si="83"/>
        <v>3.1030686093093416</v>
      </c>
      <c r="L867" s="44">
        <f t="shared" si="83"/>
        <v>3.1716192242462702</v>
      </c>
      <c r="M867" s="44">
        <f t="shared" si="83"/>
        <v>3.3220240410077708</v>
      </c>
      <c r="N867" s="44">
        <f t="shared" si="83"/>
        <v>3.0470440915758217</v>
      </c>
      <c r="O867" s="44">
        <f t="shared" si="83"/>
        <v>3.3545953342354782</v>
      </c>
      <c r="P867" s="44">
        <f t="shared" si="83"/>
        <v>2.9262305802347939</v>
      </c>
      <c r="Q867" s="44">
        <f t="shared" si="83"/>
        <v>2.9703661289812651</v>
      </c>
      <c r="R867" s="44">
        <f t="shared" si="83"/>
        <v>3.0776277721381948</v>
      </c>
      <c r="S867" s="44">
        <f>S859/S861</f>
        <v>3.3957779237958587</v>
      </c>
      <c r="T867" s="44">
        <f t="shared" ref="T867:X867" si="84">T859/T861</f>
        <v>3.0994872684227541</v>
      </c>
      <c r="U867" s="44">
        <f t="shared" si="84"/>
        <v>2.9601633066778885</v>
      </c>
      <c r="V867" s="44">
        <f t="shared" si="84"/>
        <v>2.9822516600241249</v>
      </c>
      <c r="W867" s="44">
        <f t="shared" si="84"/>
        <v>2.9301672145207021</v>
      </c>
      <c r="X867" s="44">
        <f t="shared" si="84"/>
        <v>3.6052013805899863</v>
      </c>
      <c r="Y867" s="44">
        <v>3.6417727991639999</v>
      </c>
      <c r="Z867" s="44">
        <v>3.8508157017400002</v>
      </c>
      <c r="AA867" s="44">
        <v>3.9122259241149999</v>
      </c>
      <c r="AB867" s="44">
        <v>4.1152370193929997</v>
      </c>
      <c r="AC867" s="44">
        <v>3.8443352626189999</v>
      </c>
      <c r="AD867" s="44">
        <v>5.6510251115449996</v>
      </c>
      <c r="AE867" s="44">
        <v>3.4737719806820002</v>
      </c>
      <c r="AF867" s="44">
        <v>3.3832220950659999</v>
      </c>
      <c r="AG867" s="44">
        <v>3.590734400658</v>
      </c>
      <c r="AH867" s="44">
        <v>3.6908456409369998</v>
      </c>
      <c r="AI867" s="44">
        <v>3.5548057140660001</v>
      </c>
      <c r="AJ867" s="44">
        <v>4.009108271283</v>
      </c>
      <c r="AK867" s="44">
        <v>4.1644867428549999</v>
      </c>
      <c r="AL867" s="44">
        <v>4.1499903957880004</v>
      </c>
      <c r="AM867" s="44">
        <v>3.9339645793539999</v>
      </c>
      <c r="AN867" s="44">
        <v>3.248189455176</v>
      </c>
      <c r="AO867" s="44">
        <v>3.182855608718</v>
      </c>
      <c r="AP867" s="44">
        <v>2.8140146375850001</v>
      </c>
      <c r="AQ867" s="44">
        <v>3.697801954724</v>
      </c>
      <c r="AR867" s="44">
        <v>2.5648802754250002</v>
      </c>
      <c r="AS867" s="44">
        <v>3.0972966544139999</v>
      </c>
      <c r="AT867" s="44">
        <v>3.279056851739</v>
      </c>
      <c r="AU867" s="44">
        <v>3.6263200537119999</v>
      </c>
      <c r="AV867" s="44">
        <v>3.2996664951130001</v>
      </c>
      <c r="AW867" s="44">
        <v>3.3229714598850002</v>
      </c>
      <c r="AX867" s="44">
        <v>2.9561443051670002</v>
      </c>
      <c r="AY867" s="225">
        <v>3.6751425340980002</v>
      </c>
      <c r="AZ867" s="225">
        <v>2.8034997855850001</v>
      </c>
      <c r="BA867" s="44">
        <v>3.068161364761</v>
      </c>
      <c r="BB867" s="44">
        <v>2.9407903134889999</v>
      </c>
      <c r="BC867" s="44">
        <v>2.7490375185309999</v>
      </c>
      <c r="BD867" s="44">
        <v>3.2510221103950001</v>
      </c>
      <c r="BE867" s="44">
        <v>2.7249987814650001</v>
      </c>
      <c r="BF867" s="225">
        <v>2.9264956224179999</v>
      </c>
      <c r="BG867" s="225">
        <v>2.7101758054779999</v>
      </c>
      <c r="BH867" s="17"/>
      <c r="BI867" s="17"/>
      <c r="BJ867" s="17"/>
      <c r="BK867" s="17"/>
    </row>
    <row r="868" spans="1:63" ht="11.25" hidden="1" outlineLevel="1" x14ac:dyDescent="0.2">
      <c r="A868" s="16" t="s">
        <v>378</v>
      </c>
      <c r="C868" s="44">
        <f t="shared" ref="C868:S868" si="85">C860/C861</f>
        <v>5.2775776085177943</v>
      </c>
      <c r="D868" s="44">
        <f t="shared" si="85"/>
        <v>2.6561373792190777</v>
      </c>
      <c r="E868" s="44">
        <f t="shared" si="85"/>
        <v>2.8766628124922011</v>
      </c>
      <c r="F868" s="44">
        <f t="shared" si="85"/>
        <v>2.4921641666770444</v>
      </c>
      <c r="G868" s="44">
        <f t="shared" si="85"/>
        <v>2.8407503050587914</v>
      </c>
      <c r="H868" s="44">
        <f t="shared" si="85"/>
        <v>2.8012418204882086</v>
      </c>
      <c r="I868" s="44">
        <f t="shared" si="85"/>
        <v>2.271952835435612</v>
      </c>
      <c r="J868" s="44">
        <f t="shared" si="85"/>
        <v>2.6343332340068368</v>
      </c>
      <c r="K868" s="44">
        <f t="shared" si="85"/>
        <v>2.7441568355255144</v>
      </c>
      <c r="L868" s="44">
        <f t="shared" si="85"/>
        <v>2.8192277090928832</v>
      </c>
      <c r="M868" s="44">
        <f t="shared" si="85"/>
        <v>2.9957742162006618</v>
      </c>
      <c r="N868" s="44">
        <f t="shared" si="85"/>
        <v>2.7392810838338146</v>
      </c>
      <c r="O868" s="44">
        <f t="shared" si="85"/>
        <v>0</v>
      </c>
      <c r="P868" s="44">
        <f t="shared" si="85"/>
        <v>2.6062714283162727</v>
      </c>
      <c r="Q868" s="44">
        <f t="shared" si="85"/>
        <v>2.6240977638305569</v>
      </c>
      <c r="R868" s="44">
        <f t="shared" si="85"/>
        <v>2.7300425502927066</v>
      </c>
      <c r="S868" s="44">
        <f t="shared" si="85"/>
        <v>3.0555694162004805</v>
      </c>
      <c r="T868" s="44">
        <f t="shared" ref="T868:AS868" si="86">T860/T861</f>
        <v>2.5258749139374106</v>
      </c>
      <c r="U868" s="44">
        <f t="shared" si="86"/>
        <v>2.3264084129667357</v>
      </c>
      <c r="V868" s="44">
        <f t="shared" si="86"/>
        <v>2.1691661968736069</v>
      </c>
      <c r="W868" s="44">
        <f t="shared" si="86"/>
        <v>2.2206589202939293</v>
      </c>
      <c r="X868" s="44">
        <f t="shared" si="86"/>
        <v>2.8263529129943072</v>
      </c>
      <c r="Y868" s="44">
        <f t="shared" si="86"/>
        <v>2.9533130113332251</v>
      </c>
      <c r="Z868" s="44">
        <f t="shared" si="86"/>
        <v>3.2262316302767147</v>
      </c>
      <c r="AA868" s="44">
        <f t="shared" si="86"/>
        <v>3.1773324434166437</v>
      </c>
      <c r="AB868" s="44">
        <f t="shared" si="86"/>
        <v>3.2635946202080719</v>
      </c>
      <c r="AC868" s="44">
        <f t="shared" si="86"/>
        <v>3.2609232963835457</v>
      </c>
      <c r="AD868" s="44">
        <f t="shared" si="86"/>
        <v>4.4532109569461493</v>
      </c>
      <c r="AE868" s="44">
        <f t="shared" si="86"/>
        <v>2.6523693488382398</v>
      </c>
      <c r="AF868" s="44">
        <f t="shared" si="86"/>
        <v>2.6495640270433154</v>
      </c>
      <c r="AG868" s="44">
        <f t="shared" si="86"/>
        <v>2.7494713173607295</v>
      </c>
      <c r="AH868" s="44">
        <f t="shared" si="86"/>
        <v>2.8159886835411059</v>
      </c>
      <c r="AI868" s="44">
        <f t="shared" si="86"/>
        <v>2.4668499940161208</v>
      </c>
      <c r="AJ868" s="44">
        <f t="shared" si="86"/>
        <v>2.6945654965011823</v>
      </c>
      <c r="AK868" s="44">
        <f t="shared" si="86"/>
        <v>2.9509520265884928</v>
      </c>
      <c r="AL868" s="44">
        <f t="shared" si="86"/>
        <v>2.8473106584126762</v>
      </c>
      <c r="AM868" s="44">
        <f t="shared" si="86"/>
        <v>2.5591641951118627</v>
      </c>
      <c r="AN868" s="44">
        <f t="shared" si="86"/>
        <v>2.4572032016811209</v>
      </c>
      <c r="AO868" s="44">
        <f t="shared" si="86"/>
        <v>2.2851207292077569</v>
      </c>
      <c r="AP868" s="44">
        <f t="shared" si="86"/>
        <v>1.8615098841275122</v>
      </c>
      <c r="AQ868" s="44">
        <f t="shared" si="86"/>
        <v>2.8272203648056657</v>
      </c>
      <c r="AR868" s="44">
        <f t="shared" si="86"/>
        <v>1.8697013785884029</v>
      </c>
      <c r="AS868" s="44">
        <f t="shared" si="86"/>
        <v>2.0925995018432371</v>
      </c>
      <c r="AT868" s="44">
        <f>AT860/AT861</f>
        <v>2.4821904999424627</v>
      </c>
      <c r="AU868" s="44">
        <f>AU860/AU861</f>
        <v>2.0199957981407288</v>
      </c>
      <c r="AV868" s="44">
        <f>AV860/AV861</f>
        <v>2.3962583255512389</v>
      </c>
      <c r="AW868" s="44">
        <f>AW860/AW861</f>
        <v>2.4650719613267675</v>
      </c>
      <c r="AX868" s="44">
        <f>AX860/AX861</f>
        <v>2.0269351684326935</v>
      </c>
      <c r="AY868" s="225">
        <v>2.8599880137649998</v>
      </c>
      <c r="AZ868" s="225">
        <v>2.0099261714479999</v>
      </c>
      <c r="BA868" s="44">
        <v>2.3185286700979999</v>
      </c>
      <c r="BB868" s="44">
        <v>2.0991645329200002</v>
      </c>
      <c r="BC868" s="44">
        <v>2.0309935390559999</v>
      </c>
      <c r="BD868" s="44">
        <v>2.5332949125090001</v>
      </c>
      <c r="BE868" s="44">
        <v>2.0453333734060002</v>
      </c>
      <c r="BF868" s="225">
        <v>2.19281638506</v>
      </c>
      <c r="BG868" s="225">
        <v>1.7041359097290001</v>
      </c>
      <c r="BH868" s="17"/>
      <c r="BI868" s="17"/>
      <c r="BJ868" s="17"/>
      <c r="BK868" s="17"/>
    </row>
    <row r="869" spans="1:63" ht="12.75" hidden="1" outlineLevel="1" x14ac:dyDescent="0.2">
      <c r="A869" s="49" t="s">
        <v>379</v>
      </c>
      <c r="B869" s="50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Y869" s="7"/>
      <c r="Z869" s="7"/>
      <c r="BH869" s="17"/>
      <c r="BI869" s="17"/>
      <c r="BJ869" s="17"/>
      <c r="BK869" s="17"/>
    </row>
    <row r="870" spans="1:63" s="44" customFormat="1" ht="11.25" hidden="1" outlineLevel="1" x14ac:dyDescent="0.2">
      <c r="A870" s="16" t="s">
        <v>380</v>
      </c>
      <c r="B870" s="31"/>
      <c r="C870" s="44">
        <f t="shared" ref="C870:R870" si="87">C857/C$862</f>
        <v>1.5785462168597193</v>
      </c>
      <c r="D870" s="44">
        <f t="shared" si="87"/>
        <v>1.5685834480959508</v>
      </c>
      <c r="E870" s="44">
        <f t="shared" si="87"/>
        <v>1.5775243365509231</v>
      </c>
      <c r="F870" s="44">
        <f t="shared" si="87"/>
        <v>1.5605577348789412</v>
      </c>
      <c r="G870" s="44">
        <f t="shared" si="87"/>
        <v>1.5572194389249543</v>
      </c>
      <c r="H870" s="44">
        <f t="shared" si="87"/>
        <v>1.530149167836474</v>
      </c>
      <c r="I870" s="44">
        <f t="shared" si="87"/>
        <v>1.5145980113203572</v>
      </c>
      <c r="J870" s="44">
        <f t="shared" si="87"/>
        <v>1.5846184448614069</v>
      </c>
      <c r="K870" s="44">
        <f t="shared" si="87"/>
        <v>1.607059846610885</v>
      </c>
      <c r="L870" s="44">
        <f t="shared" si="87"/>
        <v>1.5814141533413628</v>
      </c>
      <c r="M870" s="44">
        <f t="shared" si="87"/>
        <v>1.5414526865545841</v>
      </c>
      <c r="N870" s="44">
        <f t="shared" si="87"/>
        <v>1.5173493091544656</v>
      </c>
      <c r="O870" s="44">
        <f t="shared" si="87"/>
        <v>1.4920514852675646</v>
      </c>
      <c r="P870" s="44">
        <f t="shared" si="87"/>
        <v>1.4863079699843786</v>
      </c>
      <c r="Q870" s="44">
        <f t="shared" si="87"/>
        <v>1.4478851258105785</v>
      </c>
      <c r="R870" s="44">
        <f t="shared" si="87"/>
        <v>1.4974599588892377</v>
      </c>
      <c r="S870" s="44">
        <f>S857/S$862</f>
        <v>1.5126792869899419</v>
      </c>
      <c r="T870" s="44">
        <f>T857/T$862</f>
        <v>1.4609175124676395</v>
      </c>
      <c r="U870" s="44">
        <f t="shared" ref="U870:X870" si="88">U857/U$862</f>
        <v>1.4263950717236566</v>
      </c>
      <c r="V870" s="44">
        <f t="shared" si="88"/>
        <v>1.4521024920860277</v>
      </c>
      <c r="W870" s="44">
        <f t="shared" si="88"/>
        <v>1.4968701719487654</v>
      </c>
      <c r="X870" s="44">
        <f t="shared" si="88"/>
        <v>1.5182527125207013</v>
      </c>
      <c r="Y870" s="44">
        <v>1.5191613852629999</v>
      </c>
      <c r="Z870" s="44">
        <v>1.464498881246</v>
      </c>
      <c r="AA870" s="44">
        <v>1.440399846824</v>
      </c>
      <c r="AB870" s="44">
        <v>1.4303954966870001</v>
      </c>
      <c r="AC870" s="44">
        <v>1.483150566677</v>
      </c>
      <c r="AD870" s="44">
        <v>1.449705970568</v>
      </c>
      <c r="AE870" s="44">
        <v>1.4742206839580001</v>
      </c>
      <c r="AF870" s="44">
        <v>1.531290779144</v>
      </c>
      <c r="AG870" s="44">
        <v>1.5686852290140001</v>
      </c>
      <c r="AH870" s="44">
        <v>1.6418589755120001</v>
      </c>
      <c r="AI870" s="44">
        <v>1.7298365112039999</v>
      </c>
      <c r="AJ870" s="44">
        <v>1.758693245348</v>
      </c>
      <c r="AK870" s="44">
        <v>1.627412182042</v>
      </c>
      <c r="AL870" s="44">
        <v>1.602267038241</v>
      </c>
      <c r="AM870" s="44">
        <v>1.5387571040100001</v>
      </c>
      <c r="AN870" s="44">
        <v>1.5410372992079999</v>
      </c>
      <c r="AO870" s="44">
        <v>1.5933184745790001</v>
      </c>
      <c r="AP870" s="44">
        <v>1.668127551232</v>
      </c>
      <c r="AQ870" s="44">
        <v>1.657784039844</v>
      </c>
      <c r="AR870" s="44">
        <v>1.649881503672</v>
      </c>
      <c r="AS870" s="44">
        <v>1.6402758090489999</v>
      </c>
      <c r="AT870" s="44">
        <v>1.7021852682580001</v>
      </c>
      <c r="AU870" s="44">
        <v>1.751744216961</v>
      </c>
      <c r="AV870" s="44">
        <v>1.8153737685419999</v>
      </c>
      <c r="AW870" s="44">
        <v>1.7633231212739999</v>
      </c>
      <c r="AX870" s="44">
        <v>1.749281001333</v>
      </c>
      <c r="AY870" s="225">
        <v>1.6881696016750001</v>
      </c>
      <c r="AZ870" s="225">
        <v>1.7172808116739999</v>
      </c>
      <c r="BA870" s="44">
        <v>1.711754224995</v>
      </c>
      <c r="BB870" s="44">
        <v>1.6883154952270001</v>
      </c>
      <c r="BC870" s="44">
        <v>1.648939243387</v>
      </c>
      <c r="BD870" s="44">
        <v>1.5366286935319999</v>
      </c>
      <c r="BE870" s="44">
        <v>1.563853914369</v>
      </c>
      <c r="BF870" s="225">
        <v>1.5997585375379999</v>
      </c>
      <c r="BG870" s="225">
        <v>1.657806563654</v>
      </c>
      <c r="BH870" s="17"/>
      <c r="BI870" s="17"/>
      <c r="BJ870" s="17"/>
      <c r="BK870" s="17"/>
    </row>
    <row r="871" spans="1:63" s="44" customFormat="1" ht="11.25" hidden="1" outlineLevel="1" x14ac:dyDescent="0.2">
      <c r="A871" s="16" t="s">
        <v>381</v>
      </c>
      <c r="B871" s="31"/>
      <c r="C871" s="44">
        <f t="shared" ref="C871:T871" si="89">C858/C$862</f>
        <v>1.7632054433232416</v>
      </c>
      <c r="D871" s="44">
        <f t="shared" si="89"/>
        <v>1.7590274187340358</v>
      </c>
      <c r="E871" s="44">
        <f t="shared" si="89"/>
        <v>1.7443804697591456</v>
      </c>
      <c r="F871" s="44">
        <f t="shared" si="89"/>
        <v>1.7098584810484614</v>
      </c>
      <c r="G871" s="44">
        <f t="shared" si="89"/>
        <v>1.7000412973445092</v>
      </c>
      <c r="H871" s="44">
        <f t="shared" si="89"/>
        <v>1.6292995949407292</v>
      </c>
      <c r="I871" s="44">
        <f t="shared" si="89"/>
        <v>1.6921110340024179</v>
      </c>
      <c r="J871" s="44">
        <f t="shared" si="89"/>
        <v>1.8026803145047607</v>
      </c>
      <c r="K871" s="44">
        <f t="shared" si="89"/>
        <v>1.7973403582778924</v>
      </c>
      <c r="L871" s="44">
        <f t="shared" si="89"/>
        <v>1.8174669133124062</v>
      </c>
      <c r="M871" s="44">
        <f t="shared" si="89"/>
        <v>1.7627811024835067</v>
      </c>
      <c r="N871" s="44">
        <f t="shared" si="89"/>
        <v>1.7119598002092582</v>
      </c>
      <c r="O871" s="44">
        <f t="shared" si="89"/>
        <v>1.6461643154354093</v>
      </c>
      <c r="P871" s="44">
        <f t="shared" si="89"/>
        <v>1.7351379255508541</v>
      </c>
      <c r="Q871" s="44">
        <f t="shared" si="89"/>
        <v>1.750048872403384</v>
      </c>
      <c r="R871" s="44">
        <f t="shared" si="89"/>
        <v>1.7427405945213277</v>
      </c>
      <c r="S871" s="44">
        <f t="shared" si="89"/>
        <v>1.6687587412133646</v>
      </c>
      <c r="T871" s="44">
        <f t="shared" si="89"/>
        <v>1.6170384745838642</v>
      </c>
      <c r="U871" s="44">
        <f t="shared" ref="U871:X871" si="90">U858/U$862</f>
        <v>1.6680047304859911</v>
      </c>
      <c r="V871" s="44">
        <f t="shared" si="90"/>
        <v>1.6955304350563927</v>
      </c>
      <c r="W871" s="44">
        <f t="shared" si="90"/>
        <v>1.6710883864205563</v>
      </c>
      <c r="X871" s="44">
        <f t="shared" si="90"/>
        <v>1.6710451622915934</v>
      </c>
      <c r="Y871" s="44">
        <v>1.7332836611269999</v>
      </c>
      <c r="Z871" s="44">
        <v>1.7901522380270001</v>
      </c>
      <c r="AA871" s="44">
        <v>1.776049923098</v>
      </c>
      <c r="AB871" s="44">
        <v>1.5645566996469999</v>
      </c>
      <c r="AC871" s="44">
        <v>1.559581353312</v>
      </c>
      <c r="AD871" s="44">
        <v>1.577943666008</v>
      </c>
      <c r="AE871" s="44">
        <v>1.695374367488</v>
      </c>
      <c r="AF871" s="44">
        <v>1.6908747142210001</v>
      </c>
      <c r="AG871" s="44">
        <v>1.6986779162429999</v>
      </c>
      <c r="AH871" s="44">
        <v>1.8304335220229999</v>
      </c>
      <c r="AI871" s="44">
        <v>1.9284792810360001</v>
      </c>
      <c r="AJ871" s="44">
        <v>1.9461642571260001</v>
      </c>
      <c r="AK871" s="44">
        <v>1.8315611994300001</v>
      </c>
      <c r="AL871" s="44">
        <v>1.7896596810400001</v>
      </c>
      <c r="AM871" s="44">
        <v>1.710755535801</v>
      </c>
      <c r="AN871" s="44">
        <v>1.7581736897</v>
      </c>
      <c r="AO871" s="44">
        <v>1.6311342669340001</v>
      </c>
      <c r="AP871" s="44">
        <v>1.6868529235009999</v>
      </c>
      <c r="AQ871" s="44">
        <v>1.6286003986590001</v>
      </c>
      <c r="AR871" s="44">
        <v>1.7969508729970001</v>
      </c>
      <c r="AS871" s="44">
        <v>1.856746955055</v>
      </c>
      <c r="AT871" s="44">
        <v>1.752502011242</v>
      </c>
      <c r="AU871" s="44">
        <v>1.725608355931</v>
      </c>
      <c r="AV871" s="44">
        <v>1.9817906806159999</v>
      </c>
      <c r="AW871" s="44">
        <v>2.040401983143</v>
      </c>
      <c r="AX871" s="44">
        <v>2.0019603400769999</v>
      </c>
      <c r="AY871" s="225">
        <v>1.745372500227</v>
      </c>
      <c r="AZ871" s="225">
        <v>1.8261071520029999</v>
      </c>
      <c r="BA871" s="44">
        <v>1.82879775108</v>
      </c>
      <c r="BB871" s="44">
        <v>1.8617310192709999</v>
      </c>
      <c r="BC871" s="44">
        <v>1.8668661756789999</v>
      </c>
      <c r="BD871" s="44">
        <v>1.6935628781809999</v>
      </c>
      <c r="BE871" s="44">
        <v>1.6620702790090001</v>
      </c>
      <c r="BF871" s="225">
        <v>1.6824395717859999</v>
      </c>
      <c r="BG871" s="225">
        <v>1.7512341137659999</v>
      </c>
      <c r="BH871" s="17"/>
      <c r="BI871" s="17"/>
      <c r="BJ871" s="17"/>
      <c r="BK871" s="17"/>
    </row>
    <row r="872" spans="1:63" s="44" customFormat="1" ht="11.25" hidden="1" outlineLevel="1" x14ac:dyDescent="0.2">
      <c r="A872" s="16" t="s">
        <v>382</v>
      </c>
      <c r="B872" s="31"/>
      <c r="C872" s="44">
        <f t="shared" ref="C872:T872" si="91">C859/C$862</f>
        <v>3.6383515138538263</v>
      </c>
      <c r="D872" s="44">
        <f t="shared" si="91"/>
        <v>1.8119533807907588</v>
      </c>
      <c r="E872" s="44">
        <f t="shared" si="91"/>
        <v>1.9917113397194741</v>
      </c>
      <c r="F872" s="44">
        <f t="shared" si="91"/>
        <v>1.7561907538643995</v>
      </c>
      <c r="G872" s="44">
        <f t="shared" si="91"/>
        <v>1.9656615470383361</v>
      </c>
      <c r="H872" s="44">
        <f t="shared" si="91"/>
        <v>1.9283569467429116</v>
      </c>
      <c r="I872" s="44">
        <f t="shared" si="91"/>
        <v>1.5465138039553774</v>
      </c>
      <c r="J872" s="44">
        <f t="shared" si="91"/>
        <v>1.7620231793184333</v>
      </c>
      <c r="K872" s="44">
        <f t="shared" si="91"/>
        <v>1.8517613878711168</v>
      </c>
      <c r="L872" s="44">
        <f t="shared" si="91"/>
        <v>1.8563518252335491</v>
      </c>
      <c r="M872" s="44">
        <f t="shared" si="91"/>
        <v>1.9194765305819423</v>
      </c>
      <c r="N872" s="44">
        <f t="shared" si="91"/>
        <v>1.7324960507382474</v>
      </c>
      <c r="O872" s="44">
        <f t="shared" si="91"/>
        <v>1.9259398404256305</v>
      </c>
      <c r="P872" s="44">
        <f t="shared" si="91"/>
        <v>1.6749839377387856</v>
      </c>
      <c r="Q872" s="44">
        <f t="shared" si="91"/>
        <v>1.6700339823215873</v>
      </c>
      <c r="R872" s="44">
        <f t="shared" si="91"/>
        <v>1.709839267734897</v>
      </c>
      <c r="S872" s="44">
        <f t="shared" si="91"/>
        <v>1.8954591153495588</v>
      </c>
      <c r="T872" s="44">
        <f t="shared" si="91"/>
        <v>1.7294728510774289</v>
      </c>
      <c r="U872" s="44">
        <f t="shared" ref="U872:X872" si="92">U859/U$862</f>
        <v>1.6229490130605251</v>
      </c>
      <c r="V872" s="44">
        <f t="shared" si="92"/>
        <v>1.6056771013586415</v>
      </c>
      <c r="W872" s="44">
        <f t="shared" si="92"/>
        <v>1.5001266189315099</v>
      </c>
      <c r="X872" s="44">
        <f t="shared" si="92"/>
        <v>1.7914485203072623</v>
      </c>
      <c r="Y872" s="44">
        <v>1.8058894281119999</v>
      </c>
      <c r="Z872" s="44">
        <v>1.861022544086</v>
      </c>
      <c r="AA872" s="44">
        <v>1.9081820157489999</v>
      </c>
      <c r="AB872" s="44">
        <v>2.0311773125679999</v>
      </c>
      <c r="AC872" s="44">
        <v>1.870462934843</v>
      </c>
      <c r="AD872" s="44">
        <v>2.7382538706699999</v>
      </c>
      <c r="AE872" s="44">
        <v>1.696008965648</v>
      </c>
      <c r="AF872" s="44">
        <v>1.6857570951950001</v>
      </c>
      <c r="AG872" s="44">
        <v>1.7688918462759999</v>
      </c>
      <c r="AH872" s="44">
        <v>1.805875661887</v>
      </c>
      <c r="AI872" s="44">
        <v>1.7419651436720001</v>
      </c>
      <c r="AJ872" s="44">
        <v>1.955896934231</v>
      </c>
      <c r="AK872" s="44">
        <v>2.0293862881720002</v>
      </c>
      <c r="AL872" s="44">
        <v>1.973742340112</v>
      </c>
      <c r="AM872" s="44">
        <v>1.8755037935400001</v>
      </c>
      <c r="AN872" s="44">
        <v>1.8662633435380001</v>
      </c>
      <c r="AO872" s="44">
        <v>1.8287627949459999</v>
      </c>
      <c r="AP872" s="44">
        <v>1.626810016044</v>
      </c>
      <c r="AQ872" s="44">
        <v>2.1292559148630001</v>
      </c>
      <c r="AR872" s="44">
        <v>1.483751710657</v>
      </c>
      <c r="AS872" s="44">
        <v>1.7604809228989999</v>
      </c>
      <c r="AT872" s="44">
        <v>1.843726846352</v>
      </c>
      <c r="AU872" s="44">
        <v>2.0458494635919999</v>
      </c>
      <c r="AV872" s="44">
        <v>1.8483218727440001</v>
      </c>
      <c r="AW872" s="44">
        <v>1.854633108886</v>
      </c>
      <c r="AX872" s="44">
        <v>1.9068538942790001</v>
      </c>
      <c r="AY872" s="225">
        <v>2.3530940563480001</v>
      </c>
      <c r="AZ872" s="225">
        <v>1.7779754279669999</v>
      </c>
      <c r="BA872" s="44">
        <v>2.0093645849409998</v>
      </c>
      <c r="BB872" s="44">
        <v>1.9275621493420001</v>
      </c>
      <c r="BC872" s="44">
        <v>1.797633679544</v>
      </c>
      <c r="BD872" s="44">
        <v>2.1257360510669998</v>
      </c>
      <c r="BE872" s="44">
        <v>1.714125556315</v>
      </c>
      <c r="BF872" s="225">
        <v>1.8917867476479999</v>
      </c>
      <c r="BG872" s="225">
        <v>1.757221090042</v>
      </c>
      <c r="BH872" s="17"/>
      <c r="BI872" s="17"/>
      <c r="BJ872" s="17"/>
      <c r="BK872" s="17"/>
    </row>
    <row r="873" spans="1:63" s="44" customFormat="1" ht="11.25" hidden="1" outlineLevel="1" x14ac:dyDescent="0.2">
      <c r="A873" s="16" t="s">
        <v>383</v>
      </c>
      <c r="B873" s="31"/>
      <c r="C873" s="44">
        <f t="shared" ref="C873:J873" si="93">C860/C$862</f>
        <v>3.2886515287427183</v>
      </c>
      <c r="D873" s="44">
        <f t="shared" si="93"/>
        <v>1.6300788741929717</v>
      </c>
      <c r="E873" s="44">
        <f t="shared" si="93"/>
        <v>1.7993565914444072</v>
      </c>
      <c r="F873" s="44">
        <f t="shared" si="93"/>
        <v>1.5636616143766644</v>
      </c>
      <c r="G873" s="44">
        <f t="shared" si="93"/>
        <v>1.7653814894264412</v>
      </c>
      <c r="H873" s="44">
        <f t="shared" si="93"/>
        <v>1.7396473757071023</v>
      </c>
      <c r="I873" s="44">
        <f t="shared" si="93"/>
        <v>1.3715026846653933</v>
      </c>
      <c r="J873" s="44">
        <f t="shared" si="93"/>
        <v>1.575017360096733</v>
      </c>
      <c r="K873" s="44">
        <f t="shared" ref="K873:AS873" si="94">K860/K862</f>
        <v>1.6375801859629997</v>
      </c>
      <c r="L873" s="44">
        <f t="shared" si="94"/>
        <v>1.6500967277266072</v>
      </c>
      <c r="M873" s="44">
        <f t="shared" si="94"/>
        <v>1.7309682976211287</v>
      </c>
      <c r="N873" s="44">
        <f t="shared" si="94"/>
        <v>1.5575073799308612</v>
      </c>
      <c r="O873" s="44">
        <f t="shared" si="94"/>
        <v>0</v>
      </c>
      <c r="P873" s="44">
        <f t="shared" si="94"/>
        <v>1.491838274571994</v>
      </c>
      <c r="Q873" s="44">
        <f t="shared" si="94"/>
        <v>1.4753509325916361</v>
      </c>
      <c r="R873" s="44">
        <f t="shared" si="94"/>
        <v>1.5167311646120629</v>
      </c>
      <c r="S873" s="44">
        <f t="shared" si="94"/>
        <v>1.7055611504908017</v>
      </c>
      <c r="T873" s="44">
        <f t="shared" si="94"/>
        <v>1.4094047532885228</v>
      </c>
      <c r="U873" s="44">
        <f t="shared" si="94"/>
        <v>1.2754844400923837</v>
      </c>
      <c r="V873" s="44">
        <f t="shared" si="94"/>
        <v>1.1679029432858077</v>
      </c>
      <c r="W873" s="44">
        <f t="shared" si="94"/>
        <v>1.136887185615971</v>
      </c>
      <c r="X873" s="44">
        <f t="shared" si="94"/>
        <v>1.4044335418015335</v>
      </c>
      <c r="Y873" s="44">
        <f t="shared" si="94"/>
        <v>1.4644946409652222</v>
      </c>
      <c r="Z873" s="44">
        <f t="shared" si="94"/>
        <v>1.5591735002042775</v>
      </c>
      <c r="AA873" s="44">
        <f t="shared" si="94"/>
        <v>1.5497388813310145</v>
      </c>
      <c r="AB873" s="44">
        <f t="shared" si="94"/>
        <v>1.6108280805142914</v>
      </c>
      <c r="AC873" s="44">
        <f t="shared" si="94"/>
        <v>1.5866035981904669</v>
      </c>
      <c r="AD873" s="44">
        <f t="shared" si="94"/>
        <v>2.1578424963172216</v>
      </c>
      <c r="AE873" s="44">
        <f t="shared" si="94"/>
        <v>1.2949733669423316</v>
      </c>
      <c r="AF873" s="44">
        <f t="shared" si="94"/>
        <v>1.32019750151176</v>
      </c>
      <c r="AG873" s="44">
        <f t="shared" si="94"/>
        <v>1.3544631409725745</v>
      </c>
      <c r="AH873" s="44">
        <f t="shared" si="94"/>
        <v>1.3778212159449277</v>
      </c>
      <c r="AI873" s="44">
        <f t="shared" si="94"/>
        <v>1.2088330694342826</v>
      </c>
      <c r="AJ873" s="44">
        <f t="shared" si="94"/>
        <v>1.314579710827285</v>
      </c>
      <c r="AK873" s="44">
        <f t="shared" si="94"/>
        <v>1.4380215255776074</v>
      </c>
      <c r="AL873" s="44">
        <f t="shared" si="94"/>
        <v>1.354185688080904</v>
      </c>
      <c r="AM873" s="44">
        <f t="shared" si="94"/>
        <v>1.2200725399255032</v>
      </c>
      <c r="AN873" s="44">
        <f t="shared" si="94"/>
        <v>1.4117982732078744</v>
      </c>
      <c r="AO873" s="44">
        <f t="shared" si="94"/>
        <v>1.3129542419399221</v>
      </c>
      <c r="AP873" s="44">
        <f t="shared" si="94"/>
        <v>1.0761574881763079</v>
      </c>
      <c r="AQ873" s="44">
        <f t="shared" si="94"/>
        <v>1.6279605447653234</v>
      </c>
      <c r="AR873" s="44">
        <f t="shared" si="94"/>
        <v>1.0815992647123309</v>
      </c>
      <c r="AS873" s="44">
        <f t="shared" si="94"/>
        <v>1.1894183583944598</v>
      </c>
      <c r="AT873" s="44">
        <f>AT860/AT862</f>
        <v>1.3956699956970129</v>
      </c>
      <c r="AU873" s="44">
        <f>AU860/AU862</f>
        <v>1.1396146115867871</v>
      </c>
      <c r="AV873" s="44">
        <f>AV860/AV862</f>
        <v>1.3422740402061626</v>
      </c>
      <c r="AW873" s="44">
        <f>AW860/AW862</f>
        <v>1.3758180378946969</v>
      </c>
      <c r="AX873" s="44">
        <f>AX860/AX862</f>
        <v>1.3074697374229507</v>
      </c>
      <c r="AY873" s="225">
        <v>1.83117273248</v>
      </c>
      <c r="AZ873" s="225">
        <v>1.2746922126539999</v>
      </c>
      <c r="BA873" s="44">
        <v>1.51842385227</v>
      </c>
      <c r="BB873" s="44">
        <v>1.3759124818720001</v>
      </c>
      <c r="BC873" s="44">
        <v>1.3280947837679999</v>
      </c>
      <c r="BD873" s="44">
        <v>1.6564379264869999</v>
      </c>
      <c r="BE873" s="44">
        <v>1.2865907428600001</v>
      </c>
      <c r="BF873" s="225">
        <v>1.417511424075</v>
      </c>
      <c r="BG873" s="225">
        <v>1.1049259442220001</v>
      </c>
      <c r="BH873" s="17"/>
      <c r="BI873" s="17"/>
      <c r="BJ873" s="17"/>
      <c r="BK873" s="17"/>
    </row>
    <row r="874" spans="1:63" s="44" customFormat="1" ht="12.75" hidden="1" outlineLevel="1" x14ac:dyDescent="0.2">
      <c r="A874" s="49" t="s">
        <v>384</v>
      </c>
      <c r="B874" s="50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17"/>
      <c r="BI874" s="17"/>
      <c r="BJ874" s="17"/>
      <c r="BK874" s="17"/>
    </row>
    <row r="875" spans="1:63" s="44" customFormat="1" ht="11.25" hidden="1" outlineLevel="1" x14ac:dyDescent="0.2">
      <c r="A875" s="16" t="s">
        <v>385</v>
      </c>
      <c r="B875" s="31"/>
      <c r="C875" s="44">
        <f t="shared" ref="C875:R875" si="95">C857/C$863</f>
        <v>2.4331146120999798</v>
      </c>
      <c r="D875" s="44">
        <f t="shared" si="95"/>
        <v>2.4559185593030666</v>
      </c>
      <c r="E875" s="44">
        <f t="shared" si="95"/>
        <v>2.4222190547133335</v>
      </c>
      <c r="F875" s="44">
        <f t="shared" si="95"/>
        <v>2.3949039340317761</v>
      </c>
      <c r="G875" s="44">
        <f t="shared" si="95"/>
        <v>2.4105589800414595</v>
      </c>
      <c r="H875" s="44">
        <f t="shared" si="95"/>
        <v>2.3771870384592995</v>
      </c>
      <c r="I875" s="44">
        <f t="shared" si="95"/>
        <v>2.4178616779470943</v>
      </c>
      <c r="J875" s="44">
        <f t="shared" si="95"/>
        <v>2.5486862122969769</v>
      </c>
      <c r="K875" s="44">
        <f t="shared" si="95"/>
        <v>2.6037028748003377</v>
      </c>
      <c r="L875" s="44">
        <f t="shared" si="95"/>
        <v>2.6066222369479388</v>
      </c>
      <c r="M875" s="44">
        <f t="shared" si="95"/>
        <v>2.5766179874693997</v>
      </c>
      <c r="N875" s="44">
        <f t="shared" si="95"/>
        <v>2.5747501013046294</v>
      </c>
      <c r="O875" s="44">
        <f t="shared" si="95"/>
        <v>2.5089535233262876</v>
      </c>
      <c r="P875" s="44">
        <f t="shared" si="95"/>
        <v>2.5119965446911063</v>
      </c>
      <c r="Q875" s="44">
        <f t="shared" si="95"/>
        <v>2.483142624219778</v>
      </c>
      <c r="R875" s="44">
        <f t="shared" si="95"/>
        <v>2.6006052808422342</v>
      </c>
      <c r="S875" s="44">
        <f>S857/S$863</f>
        <v>2.6276869193761536</v>
      </c>
      <c r="T875" s="44">
        <f t="shared" ref="T875:X875" si="96">T857/T$863</f>
        <v>2.5307530398482299</v>
      </c>
      <c r="U875" s="44">
        <f t="shared" si="96"/>
        <v>2.5132107157622019</v>
      </c>
      <c r="V875" s="44">
        <f t="shared" si="96"/>
        <v>2.5953717404321446</v>
      </c>
      <c r="W875" s="44">
        <f t="shared" si="96"/>
        <v>2.8170466676718404</v>
      </c>
      <c r="X875" s="44">
        <f t="shared" si="96"/>
        <v>2.9355915882541179</v>
      </c>
      <c r="Y875" s="44">
        <v>3.2417537113480002</v>
      </c>
      <c r="Z875" s="44">
        <v>3.202973428016</v>
      </c>
      <c r="AA875" s="44">
        <v>3.1541151149669999</v>
      </c>
      <c r="AB875" s="44">
        <v>3.1281255967149999</v>
      </c>
      <c r="AC875" s="44">
        <v>3.284663542758</v>
      </c>
      <c r="AD875" s="44">
        <v>3.2525342504160002</v>
      </c>
      <c r="AE875" s="44">
        <v>3.2897310842369998</v>
      </c>
      <c r="AF875" s="44">
        <v>3.3490877322960002</v>
      </c>
      <c r="AG875" s="44">
        <v>3.496154594868</v>
      </c>
      <c r="AH875" s="44">
        <v>3.6922050162210001</v>
      </c>
      <c r="AI875" s="44">
        <v>3.92186298769</v>
      </c>
      <c r="AJ875" s="44">
        <v>4.000847959603</v>
      </c>
      <c r="AK875" s="44">
        <v>3.704133153011</v>
      </c>
      <c r="AL875" s="44">
        <v>3.6743517831669998</v>
      </c>
      <c r="AM875" s="44">
        <v>3.5335140865470001</v>
      </c>
      <c r="AN875" s="44">
        <v>2.9375394975560001</v>
      </c>
      <c r="AO875" s="44">
        <v>3.0381010699150002</v>
      </c>
      <c r="AP875" s="44">
        <v>3.156183548799</v>
      </c>
      <c r="AQ875" s="44">
        <v>3.14264051978</v>
      </c>
      <c r="AR875" s="44">
        <v>3.121643080123</v>
      </c>
      <c r="AS875" s="44">
        <v>3.1620815173130001</v>
      </c>
      <c r="AT875" s="44">
        <v>3.3139415888719999</v>
      </c>
      <c r="AU875" s="44">
        <v>3.4141768413550002</v>
      </c>
      <c r="AV875" s="44">
        <v>3.5642601607879998</v>
      </c>
      <c r="AW875" s="44">
        <v>3.4698542174329998</v>
      </c>
      <c r="AX875" s="44">
        <v>2.9902295562750001</v>
      </c>
      <c r="AY875" s="225">
        <v>2.914041828317</v>
      </c>
      <c r="AZ875" s="225">
        <v>2.9944284021469998</v>
      </c>
      <c r="BA875" s="44">
        <v>2.8891781050969998</v>
      </c>
      <c r="BB875" s="44">
        <v>2.8479917625229998</v>
      </c>
      <c r="BC875" s="44">
        <v>2.7893848421279999</v>
      </c>
      <c r="BD875" s="44">
        <v>2.6016443562729998</v>
      </c>
      <c r="BE875" s="44">
        <v>2.7550543308959998</v>
      </c>
      <c r="BF875" s="225">
        <v>2.7528812113869998</v>
      </c>
      <c r="BG875" s="225">
        <v>2.8559891300950002</v>
      </c>
      <c r="BH875" s="17"/>
      <c r="BI875" s="17"/>
      <c r="BJ875" s="17"/>
      <c r="BK875" s="17"/>
    </row>
    <row r="876" spans="1:63" s="44" customFormat="1" ht="11.25" hidden="1" outlineLevel="1" x14ac:dyDescent="0.2">
      <c r="A876" s="16" t="s">
        <v>386</v>
      </c>
      <c r="B876" s="31"/>
      <c r="C876" s="44">
        <f t="shared" ref="C876:X876" si="97">C858/C$863</f>
        <v>2.7177417312611056</v>
      </c>
      <c r="D876" s="44">
        <f t="shared" si="97"/>
        <v>2.7540951609784088</v>
      </c>
      <c r="E876" s="44">
        <f t="shared" si="97"/>
        <v>2.6784192894028331</v>
      </c>
      <c r="F876" s="44">
        <f t="shared" si="97"/>
        <v>2.6240277507055634</v>
      </c>
      <c r="G876" s="44">
        <f t="shared" si="97"/>
        <v>2.6316456841717044</v>
      </c>
      <c r="H876" s="44">
        <f t="shared" si="97"/>
        <v>2.5312237265968367</v>
      </c>
      <c r="I876" s="44">
        <f t="shared" si="97"/>
        <v>2.7012384760622252</v>
      </c>
      <c r="J876" s="44">
        <f t="shared" si="97"/>
        <v>2.8994149838760088</v>
      </c>
      <c r="K876" s="44">
        <f t="shared" si="97"/>
        <v>2.9119887897839538</v>
      </c>
      <c r="L876" s="44">
        <f t="shared" si="97"/>
        <v>2.9957046110580929</v>
      </c>
      <c r="M876" s="44">
        <f t="shared" si="97"/>
        <v>2.9465798958658511</v>
      </c>
      <c r="N876" s="44">
        <f t="shared" si="97"/>
        <v>2.90497952081614</v>
      </c>
      <c r="O876" s="44">
        <f t="shared" si="97"/>
        <v>2.7681013691327352</v>
      </c>
      <c r="P876" s="44">
        <f t="shared" si="97"/>
        <v>2.932541950637626</v>
      </c>
      <c r="Q876" s="44">
        <f t="shared" si="97"/>
        <v>3.00135754699446</v>
      </c>
      <c r="R876" s="44">
        <f t="shared" si="97"/>
        <v>3.0265786850234773</v>
      </c>
      <c r="S876" s="44">
        <f t="shared" si="97"/>
        <v>2.8988137496128288</v>
      </c>
      <c r="T876" s="44">
        <f t="shared" si="97"/>
        <v>2.8012019844928155</v>
      </c>
      <c r="U876" s="44">
        <f t="shared" si="97"/>
        <v>2.9389104363167515</v>
      </c>
      <c r="V876" s="44">
        <f t="shared" si="97"/>
        <v>3.0304553570914732</v>
      </c>
      <c r="W876" s="44">
        <f t="shared" si="97"/>
        <v>3.1449180153162071</v>
      </c>
      <c r="X876" s="44">
        <f t="shared" si="97"/>
        <v>3.2310208185773632</v>
      </c>
      <c r="Y876" s="44">
        <v>3.6986713826340001</v>
      </c>
      <c r="Z876" s="44">
        <v>3.9152027522389998</v>
      </c>
      <c r="AA876" s="44">
        <v>3.8891047647149999</v>
      </c>
      <c r="AB876" s="44">
        <v>3.4215221391649999</v>
      </c>
      <c r="AC876" s="44">
        <v>3.4539311977390001</v>
      </c>
      <c r="AD876" s="44">
        <v>3.540246038242</v>
      </c>
      <c r="AE876" s="44">
        <v>3.783236673337</v>
      </c>
      <c r="AF876" s="44">
        <v>3.6981139306599999</v>
      </c>
      <c r="AG876" s="44">
        <v>3.7858714369389999</v>
      </c>
      <c r="AH876" s="44">
        <v>4.116270600989</v>
      </c>
      <c r="AI876" s="44">
        <v>4.3722233088689997</v>
      </c>
      <c r="AJ876" s="44">
        <v>4.4273254120749996</v>
      </c>
      <c r="AK876" s="44">
        <v>4.1687942584190001</v>
      </c>
      <c r="AL876" s="44">
        <v>4.1040844524329998</v>
      </c>
      <c r="AM876" s="44">
        <v>3.9284814793930001</v>
      </c>
      <c r="AN876" s="44">
        <v>3.3514468856219999</v>
      </c>
      <c r="AO876" s="44">
        <v>3.1102073067060001</v>
      </c>
      <c r="AP876" s="44">
        <v>3.191612921006</v>
      </c>
      <c r="AQ876" s="44">
        <v>3.0873174553160001</v>
      </c>
      <c r="AR876" s="44">
        <v>3.399904323751</v>
      </c>
      <c r="AS876" s="44">
        <v>3.5793890250140001</v>
      </c>
      <c r="AT876" s="44">
        <v>3.4119019873659999</v>
      </c>
      <c r="AU876" s="44">
        <v>3.3632376399630002</v>
      </c>
      <c r="AV876" s="44">
        <v>3.8909990285989999</v>
      </c>
      <c r="AW876" s="44">
        <v>4.0150879558319996</v>
      </c>
      <c r="AX876" s="44">
        <v>3.4221608619919999</v>
      </c>
      <c r="AY876" s="225">
        <v>3.0127828783370001</v>
      </c>
      <c r="AZ876" s="225">
        <v>3.1841892625539998</v>
      </c>
      <c r="BA876" s="44">
        <v>3.0867295923209999</v>
      </c>
      <c r="BB876" s="44">
        <v>3.1405235703319998</v>
      </c>
      <c r="BC876" s="44">
        <v>3.1580352239199998</v>
      </c>
      <c r="BD876" s="44">
        <v>2.8673474096640001</v>
      </c>
      <c r="BE876" s="44">
        <v>2.9280829100229999</v>
      </c>
      <c r="BF876" s="225">
        <v>2.8951595992680002</v>
      </c>
      <c r="BG876" s="225">
        <v>3.0169416039370001</v>
      </c>
      <c r="BH876" s="17"/>
      <c r="BI876" s="17"/>
      <c r="BJ876" s="17"/>
      <c r="BK876" s="17"/>
    </row>
    <row r="877" spans="1:63" s="44" customFormat="1" ht="11.25" hidden="1" outlineLevel="1" x14ac:dyDescent="0.2">
      <c r="A877" s="16" t="s">
        <v>387</v>
      </c>
      <c r="B877" s="31"/>
      <c r="C877" s="44">
        <f t="shared" ref="C877:X877" si="98">C859/C$863</f>
        <v>5.6080247367888916</v>
      </c>
      <c r="D877" s="44">
        <f t="shared" si="98"/>
        <v>2.8369609164738252</v>
      </c>
      <c r="E877" s="44">
        <f t="shared" si="98"/>
        <v>3.058184933682258</v>
      </c>
      <c r="F877" s="44">
        <f t="shared" si="98"/>
        <v>2.6951313952292515</v>
      </c>
      <c r="G877" s="44">
        <f t="shared" si="98"/>
        <v>3.0428229801746003</v>
      </c>
      <c r="H877" s="44">
        <f t="shared" si="98"/>
        <v>2.9958289267978708</v>
      </c>
      <c r="I877" s="44">
        <f t="shared" si="98"/>
        <v>2.4688111519043789</v>
      </c>
      <c r="J877" s="44">
        <f t="shared" si="98"/>
        <v>2.8340224092679613</v>
      </c>
      <c r="K877" s="44">
        <f t="shared" si="98"/>
        <v>3.0001598628776502</v>
      </c>
      <c r="L877" s="44">
        <f t="shared" si="98"/>
        <v>3.0597980529191346</v>
      </c>
      <c r="M877" s="44">
        <f t="shared" si="98"/>
        <v>3.2085044181780384</v>
      </c>
      <c r="N877" s="44">
        <f t="shared" si="98"/>
        <v>2.9398269437601665</v>
      </c>
      <c r="O877" s="44">
        <f t="shared" si="98"/>
        <v>3.2385568434214123</v>
      </c>
      <c r="P877" s="44">
        <f t="shared" si="98"/>
        <v>2.83087620397888</v>
      </c>
      <c r="Q877" s="44">
        <f t="shared" si="98"/>
        <v>2.8641309254949556</v>
      </c>
      <c r="R877" s="44">
        <f t="shared" si="98"/>
        <v>2.9694396852929099</v>
      </c>
      <c r="S877" s="44">
        <f t="shared" si="98"/>
        <v>3.292616727454039</v>
      </c>
      <c r="T877" s="44">
        <f t="shared" si="98"/>
        <v>2.9959724884166858</v>
      </c>
      <c r="U877" s="44">
        <f t="shared" si="98"/>
        <v>2.8595253388183415</v>
      </c>
      <c r="V877" s="44">
        <f t="shared" si="98"/>
        <v>2.8698587020111876</v>
      </c>
      <c r="W877" s="44">
        <f t="shared" si="98"/>
        <v>2.8231751638454585</v>
      </c>
      <c r="X877" s="44">
        <f t="shared" si="98"/>
        <v>3.4638246740050396</v>
      </c>
      <c r="Y877" s="44">
        <v>3.8536055567609999</v>
      </c>
      <c r="Z877" s="44">
        <v>4.0702016464339996</v>
      </c>
      <c r="AA877" s="44">
        <v>4.1784409733540002</v>
      </c>
      <c r="AB877" s="44">
        <v>4.4419726974989997</v>
      </c>
      <c r="AC877" s="44">
        <v>4.142425960113</v>
      </c>
      <c r="AD877" s="44">
        <v>6.1434971514959997</v>
      </c>
      <c r="AE877" s="44">
        <v>3.7846527824149998</v>
      </c>
      <c r="AF877" s="44">
        <v>3.6869211805100002</v>
      </c>
      <c r="AG877" s="44">
        <v>3.942358378722</v>
      </c>
      <c r="AH877" s="44">
        <v>4.0610449965160003</v>
      </c>
      <c r="AI877" s="44">
        <v>3.9493608665119999</v>
      </c>
      <c r="AJ877" s="44">
        <v>4.449466260935</v>
      </c>
      <c r="AK877" s="44">
        <v>4.6190615464429996</v>
      </c>
      <c r="AL877" s="44">
        <v>4.5262265988220003</v>
      </c>
      <c r="AM877" s="44">
        <v>4.3067999858929999</v>
      </c>
      <c r="AN877" s="44">
        <v>3.557488379614</v>
      </c>
      <c r="AO877" s="44">
        <v>3.4870405964589999</v>
      </c>
      <c r="AP877" s="44">
        <v>3.0780086366099999</v>
      </c>
      <c r="AQ877" s="44">
        <v>4.0364038705910001</v>
      </c>
      <c r="AR877" s="44">
        <v>2.807318737668</v>
      </c>
      <c r="AS877" s="44">
        <v>3.3938098441559998</v>
      </c>
      <c r="AT877" s="44">
        <v>3.5895053191809998</v>
      </c>
      <c r="AU877" s="44">
        <v>3.9873925610060001</v>
      </c>
      <c r="AV877" s="44">
        <v>3.6289496573619999</v>
      </c>
      <c r="AW877" s="44">
        <v>3.6495333368099998</v>
      </c>
      <c r="AX877" s="44">
        <v>3.2595854352860001</v>
      </c>
      <c r="AY877" s="225">
        <v>4.0618042756839996</v>
      </c>
      <c r="AZ877" s="225">
        <v>3.100261811367</v>
      </c>
      <c r="BA877" s="44">
        <v>3.3914986621329999</v>
      </c>
      <c r="BB877" s="44">
        <v>3.251573025656</v>
      </c>
      <c r="BC877" s="44">
        <v>3.040919886847</v>
      </c>
      <c r="BD877" s="44">
        <v>3.599053709893</v>
      </c>
      <c r="BE877" s="44">
        <v>3.0197891211160002</v>
      </c>
      <c r="BF877" s="225">
        <v>3.255406407498</v>
      </c>
      <c r="BG877" s="225">
        <v>3.027255677691</v>
      </c>
      <c r="BH877" s="17"/>
      <c r="BI877" s="17"/>
      <c r="BJ877" s="17"/>
      <c r="BK877" s="17"/>
    </row>
    <row r="878" spans="1:63" ht="11.25" hidden="1" outlineLevel="1" x14ac:dyDescent="0.2">
      <c r="A878" s="16" t="s">
        <v>388</v>
      </c>
      <c r="C878" s="44">
        <f t="shared" ref="C878:S878" si="99">C860/C$863</f>
        <v>5.0690097022353635</v>
      </c>
      <c r="D878" s="44">
        <f t="shared" si="99"/>
        <v>2.5522014561086213</v>
      </c>
      <c r="E878" s="44">
        <f t="shared" si="99"/>
        <v>2.7628326999695618</v>
      </c>
      <c r="F878" s="44">
        <f t="shared" si="99"/>
        <v>2.3996672907815566</v>
      </c>
      <c r="G878" s="44">
        <f t="shared" si="99"/>
        <v>2.7327916003114825</v>
      </c>
      <c r="H878" s="44">
        <f t="shared" si="99"/>
        <v>2.7026562376712104</v>
      </c>
      <c r="I878" s="44">
        <f t="shared" si="99"/>
        <v>2.1894283220160737</v>
      </c>
      <c r="J878" s="44">
        <f t="shared" si="99"/>
        <v>2.5332439129585018</v>
      </c>
      <c r="K878" s="44">
        <f t="shared" si="99"/>
        <v>2.6531508748101498</v>
      </c>
      <c r="L878" s="44">
        <f t="shared" si="99"/>
        <v>2.7198307378995326</v>
      </c>
      <c r="M878" s="44">
        <f t="shared" si="99"/>
        <v>2.8934031451583913</v>
      </c>
      <c r="N878" s="44">
        <f t="shared" si="99"/>
        <v>2.6428932745185416</v>
      </c>
      <c r="O878" s="44">
        <f t="shared" si="99"/>
        <v>0</v>
      </c>
      <c r="P878" s="44">
        <f t="shared" si="99"/>
        <v>2.5213432657581576</v>
      </c>
      <c r="Q878" s="44">
        <f t="shared" si="99"/>
        <v>2.5302468552881421</v>
      </c>
      <c r="R878" s="44">
        <f t="shared" si="99"/>
        <v>2.6340731536046893</v>
      </c>
      <c r="S878" s="44">
        <f t="shared" si="99"/>
        <v>2.9627435001498914</v>
      </c>
      <c r="T878" s="44">
        <f t="shared" ref="T878:AT878" si="100">T860/T863</f>
        <v>2.4415172884995329</v>
      </c>
      <c r="U878" s="44">
        <f t="shared" si="100"/>
        <v>2.2473164876786407</v>
      </c>
      <c r="V878" s="44">
        <f t="shared" si="100"/>
        <v>2.0874162196479005</v>
      </c>
      <c r="W878" s="44">
        <f t="shared" si="100"/>
        <v>2.1395738373146691</v>
      </c>
      <c r="X878" s="44">
        <f t="shared" si="100"/>
        <v>2.7155184756624005</v>
      </c>
      <c r="Y878" s="44">
        <f t="shared" si="100"/>
        <v>3.1250997972704981</v>
      </c>
      <c r="Z878" s="44">
        <f t="shared" si="100"/>
        <v>3.4100342136147632</v>
      </c>
      <c r="AA878" s="44">
        <f t="shared" si="100"/>
        <v>3.3935402321780184</v>
      </c>
      <c r="AB878" s="44">
        <f t="shared" si="100"/>
        <v>3.5227128179047291</v>
      </c>
      <c r="AC878" s="44">
        <f t="shared" si="100"/>
        <v>3.5137760872251107</v>
      </c>
      <c r="AD878" s="44">
        <f t="shared" si="100"/>
        <v>4.8412966290158179</v>
      </c>
      <c r="AE878" s="44">
        <f t="shared" si="100"/>
        <v>2.8897397681101324</v>
      </c>
      <c r="AF878" s="44">
        <f t="shared" si="100"/>
        <v>2.8874053940180815</v>
      </c>
      <c r="AG878" s="44">
        <f t="shared" si="100"/>
        <v>3.0187143008626798</v>
      </c>
      <c r="AH878" s="44">
        <f t="shared" si="100"/>
        <v>3.0984380991871996</v>
      </c>
      <c r="AI878" s="44">
        <f t="shared" si="100"/>
        <v>2.7406507159183446</v>
      </c>
      <c r="AJ878" s="44">
        <f t="shared" si="100"/>
        <v>2.9905349152118639</v>
      </c>
      <c r="AK878" s="44">
        <f t="shared" si="100"/>
        <v>3.2730633724856295</v>
      </c>
      <c r="AL878" s="44">
        <f t="shared" si="100"/>
        <v>3.1054465211425342</v>
      </c>
      <c r="AM878" s="44">
        <f t="shared" si="100"/>
        <v>2.8017050215520283</v>
      </c>
      <c r="AN878" s="44">
        <f t="shared" si="100"/>
        <v>2.6911828749967022</v>
      </c>
      <c r="AO878" s="44">
        <f t="shared" si="100"/>
        <v>2.5035093429353648</v>
      </c>
      <c r="AP878" s="44">
        <f t="shared" si="100"/>
        <v>2.0361455915627049</v>
      </c>
      <c r="AQ878" s="44">
        <f t="shared" si="100"/>
        <v>3.0861044922737886</v>
      </c>
      <c r="AR878" s="44">
        <f t="shared" si="100"/>
        <v>2.046429911199902</v>
      </c>
      <c r="AS878" s="44">
        <f t="shared" si="100"/>
        <v>2.292930120241452</v>
      </c>
      <c r="AT878" s="44">
        <f t="shared" si="100"/>
        <v>2.7171947311481102</v>
      </c>
      <c r="AU878" s="44">
        <f>AU860/AU863</f>
        <v>2.2211266786905819</v>
      </c>
      <c r="AV878" s="44">
        <f>AV860/AV863</f>
        <v>2.6353878017736516</v>
      </c>
      <c r="AW878" s="44">
        <f>AW860/AW863</f>
        <v>2.7073245763713816</v>
      </c>
      <c r="AX878" s="44">
        <f>AX860/AX863</f>
        <v>2.2349952063179983</v>
      </c>
      <c r="AY878" s="225">
        <v>3.1608873492490002</v>
      </c>
      <c r="AZ878" s="225">
        <v>2.2226851541229999</v>
      </c>
      <c r="BA878" s="44">
        <v>2.5628661429180002</v>
      </c>
      <c r="BB878" s="44">
        <v>2.321004234933</v>
      </c>
      <c r="BC878" s="44">
        <v>2.2466367233410001</v>
      </c>
      <c r="BD878" s="44">
        <v>2.804491677853</v>
      </c>
      <c r="BE878" s="44">
        <v>2.2665975163279999</v>
      </c>
      <c r="BF878" s="225">
        <v>2.439268473771</v>
      </c>
      <c r="BG878" s="225">
        <v>1.903513084966</v>
      </c>
      <c r="BH878" s="17"/>
      <c r="BI878" s="17"/>
      <c r="BJ878" s="17"/>
      <c r="BK878" s="17"/>
    </row>
    <row r="879" spans="1:63" hidden="1" outlineLevel="1" x14ac:dyDescent="0.25">
      <c r="A879" s="49" t="s">
        <v>389</v>
      </c>
      <c r="B879" s="50"/>
      <c r="V879" s="44"/>
      <c r="W879" s="44"/>
      <c r="AA879" s="56"/>
      <c r="AB879" s="56"/>
      <c r="BH879" s="17"/>
      <c r="BI879" s="17"/>
      <c r="BJ879" s="17"/>
      <c r="BK879" s="17"/>
    </row>
    <row r="880" spans="1:63" ht="11.25" hidden="1" outlineLevel="1" x14ac:dyDescent="0.2"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220"/>
      <c r="BG880" s="220"/>
      <c r="BH880" s="17"/>
      <c r="BI880" s="17"/>
      <c r="BJ880" s="17"/>
      <c r="BK880" s="17"/>
    </row>
    <row r="881" spans="1:63" ht="11.25" hidden="1" outlineLevel="1" x14ac:dyDescent="0.2">
      <c r="A881" s="16" t="s">
        <v>390</v>
      </c>
      <c r="C881" s="18">
        <v>0</v>
      </c>
      <c r="D881" s="18">
        <f t="shared" ref="D881:D886" si="101">D810/C809</f>
        <v>3.4112033671968786E-2</v>
      </c>
      <c r="E881" s="18">
        <f t="shared" ref="E881:E886" si="102">E810/D809</f>
        <v>3.3377048569660235E-2</v>
      </c>
      <c r="F881" s="18">
        <f t="shared" ref="F881:F886" si="103">F810/E809</f>
        <v>3.185998391449063E-2</v>
      </c>
      <c r="G881" s="18">
        <f t="shared" ref="G881:G886" si="104">G810/F809</f>
        <v>3.3011499788005119E-2</v>
      </c>
      <c r="H881" s="18">
        <f t="shared" ref="H881:H886" si="105">H810/G809</f>
        <v>3.0589817344890278E-2</v>
      </c>
      <c r="I881" s="18">
        <f t="shared" ref="I881:I886" si="106">I810/H809</f>
        <v>2.8228081993890937E-2</v>
      </c>
      <c r="J881" s="18">
        <f t="shared" ref="J881:J886" si="107">J810/I809</f>
        <v>3.1223270260131854E-2</v>
      </c>
      <c r="K881" s="18">
        <f t="shared" ref="K881:K886" si="108">K810/J809</f>
        <v>2.406833996216794E-2</v>
      </c>
      <c r="L881" s="18">
        <f t="shared" ref="L881:L886" si="109">L810/K809</f>
        <v>3.0415570347669889E-2</v>
      </c>
      <c r="M881" s="18">
        <f t="shared" ref="M881:M886" si="110">M810/L809</f>
        <v>3.0125761495518846E-2</v>
      </c>
      <c r="N881" s="18">
        <f t="shared" ref="N881:N886" si="111">N810/M809</f>
        <v>3.1206879468148669E-2</v>
      </c>
      <c r="O881" s="18">
        <f t="shared" ref="O881:O886" si="112">O810/N809</f>
        <v>3.2293181260607179E-2</v>
      </c>
      <c r="P881" s="18">
        <f t="shared" ref="P881:P886" si="113">P810/O809</f>
        <v>2.9397083950145918E-2</v>
      </c>
      <c r="Q881" s="18">
        <f t="shared" ref="Q881:Q886" si="114">Q810/P809</f>
        <v>3.4384738266953332E-2</v>
      </c>
      <c r="R881" s="18">
        <f t="shared" ref="R881:R886" si="115">R810/Q809</f>
        <v>3.1704635653702684E-2</v>
      </c>
      <c r="S881" s="18">
        <f t="shared" ref="S881:S886" si="116">S810/R809</f>
        <v>2.342279884497455E-2</v>
      </c>
      <c r="T881" s="18">
        <f t="shared" ref="T881:T886" si="117">T810/S809</f>
        <v>3.4287082548137303E-2</v>
      </c>
      <c r="U881" s="18">
        <f t="shared" ref="U881:U886" si="118">U810/T809</f>
        <v>2.9553880949050749E-2</v>
      </c>
      <c r="V881" s="18">
        <f t="shared" ref="V881:V886" si="119">V810/U809</f>
        <v>3.3891881459911663E-2</v>
      </c>
      <c r="W881" s="18">
        <f t="shared" ref="W881:W886" si="120">W810/V809</f>
        <v>2.8534128932048451E-2</v>
      </c>
      <c r="X881" s="18">
        <f t="shared" ref="X881:X886" si="121">X810/W809</f>
        <v>3.5196756732253191E-2</v>
      </c>
      <c r="Y881" s="18">
        <f t="shared" ref="Y881:Y886" si="122">Y810/X809</f>
        <v>4.9380781644193544E-2</v>
      </c>
      <c r="Z881" s="18">
        <f t="shared" ref="Z881:Z886" si="123">Z810/Y809</f>
        <v>5.9798022477284336E-2</v>
      </c>
      <c r="AA881" s="18">
        <f t="shared" ref="AA881:AA886" si="124">AA810/Z809</f>
        <v>4.8642687873061974E-2</v>
      </c>
      <c r="AB881" s="18">
        <f t="shared" ref="AB881:AB886" si="125">AB810/AA809</f>
        <v>4.0376470888315932E-2</v>
      </c>
      <c r="AC881" s="18">
        <f t="shared" ref="AC881:AC886" si="126">AC810/AB809</f>
        <v>4.563502583016741E-2</v>
      </c>
      <c r="AD881" s="18">
        <f t="shared" ref="AD881:AD886" si="127">AD810/AC809</f>
        <v>4.1185493807353611E-2</v>
      </c>
      <c r="AE881" s="18">
        <f t="shared" ref="AE881:AE886" si="128">AE810/AD809</f>
        <v>4.4105664568730385E-2</v>
      </c>
      <c r="AF881" s="18">
        <f t="shared" ref="AF881:AF886" si="129">AF810/AE809</f>
        <v>4.2931228184219544E-2</v>
      </c>
      <c r="AG881" s="18">
        <f t="shared" ref="AG881:AG886" si="130">AG810/AF809</f>
        <v>3.2172893548007057E-2</v>
      </c>
      <c r="AH881" s="18">
        <f t="shared" ref="AH881:AH886" si="131">AH810/AG809</f>
        <v>3.7340260946992811E-2</v>
      </c>
      <c r="AI881" s="18">
        <f t="shared" ref="AI881:AI886" si="132">AI810/AH809</f>
        <v>2.6649353457330192E-2</v>
      </c>
      <c r="AJ881" s="18">
        <f t="shared" ref="AJ881:AJ886" si="133">AJ810/AI809</f>
        <v>2.8850521925643184E-2</v>
      </c>
      <c r="AK881" s="18">
        <f t="shared" ref="AK881:AK886" si="134">AK810/AJ809</f>
        <v>3.0904804769109499E-2</v>
      </c>
      <c r="AL881" s="18">
        <f t="shared" ref="AL881:AL886" si="135">AL810/AK809</f>
        <v>3.2833730310604776E-2</v>
      </c>
      <c r="AM881" s="18">
        <f t="shared" ref="AM881" si="136">AM810/AL809</f>
        <v>2.5643083939834447E-2</v>
      </c>
      <c r="AN881" s="18">
        <f t="shared" ref="AN881:AQ881" si="137">AN810/AM809</f>
        <v>3.1744764452285884E-2</v>
      </c>
      <c r="AO881" s="18">
        <f t="shared" si="137"/>
        <v>2.7489386647170516E-2</v>
      </c>
      <c r="AP881" s="18">
        <f t="shared" si="137"/>
        <v>2.3585482167637273E-2</v>
      </c>
      <c r="AQ881" s="18">
        <f t="shared" si="137"/>
        <v>3.1036894751926707E-2</v>
      </c>
      <c r="AR881" s="18">
        <f t="shared" ref="AR881:AR886" si="138">AR810/AQ809</f>
        <v>2.3552104467439751E-2</v>
      </c>
      <c r="AS881" s="18">
        <f t="shared" ref="AS881:AS886" si="139">AS810/AR809</f>
        <v>2.4283891019164356E-2</v>
      </c>
      <c r="AT881" s="18">
        <f t="shared" ref="AT881:AT886" si="140">AT810/AS809</f>
        <v>2.933618070170026E-2</v>
      </c>
      <c r="AU881" s="18">
        <f t="shared" ref="AU881:AU886" si="141">AU810/AT809</f>
        <v>1.9239216341780257E-2</v>
      </c>
      <c r="AV881" s="18">
        <f t="shared" ref="AV881:AV886" si="142">AV810/AU809</f>
        <v>2.2587098654945743E-2</v>
      </c>
      <c r="AW881" s="18">
        <f t="shared" ref="AW881:AW886" si="143">AW810/AV809</f>
        <v>2.7185080224057131E-2</v>
      </c>
      <c r="AX881" s="18">
        <f t="shared" ref="AX881:AX886" si="144">AX810/AW809</f>
        <v>2.3001215738546521E-2</v>
      </c>
      <c r="AY881" s="18">
        <f t="shared" ref="AY881:AY886" si="145">AY810/AX809</f>
        <v>2.1978989822869818E-2</v>
      </c>
      <c r="AZ881" s="18">
        <f t="shared" ref="AZ881:AZ886" si="146">AZ810/AY809</f>
        <v>2.41191904590073E-2</v>
      </c>
      <c r="BA881" s="18">
        <f t="shared" ref="BA881:BG886" si="147">BA810/AZ809</f>
        <v>2.357541397504483E-2</v>
      </c>
      <c r="BB881" s="18">
        <f t="shared" si="147"/>
        <v>2.3562871945786889E-2</v>
      </c>
      <c r="BC881" s="18">
        <f t="shared" si="147"/>
        <v>2.4857516193274962E-2</v>
      </c>
      <c r="BD881" s="18">
        <f>BD810/BC809</f>
        <v>2.5686868959404849E-2</v>
      </c>
      <c r="BE881" s="18">
        <f>BE810/BD809</f>
        <v>2.6336460884873403E-2</v>
      </c>
      <c r="BF881" s="220">
        <f>BF810/BE809</f>
        <v>2.7310913306483428E-2</v>
      </c>
      <c r="BG881" s="220">
        <f>BG810/BF809</f>
        <v>1.9737444654630315E-2</v>
      </c>
      <c r="BH881" s="17"/>
      <c r="BI881" s="17"/>
      <c r="BJ881" s="17"/>
      <c r="BK881" s="17"/>
    </row>
    <row r="882" spans="1:63" ht="11.25" hidden="1" outlineLevel="1" x14ac:dyDescent="0.2">
      <c r="A882" s="16" t="s">
        <v>391</v>
      </c>
      <c r="C882" s="18">
        <v>0</v>
      </c>
      <c r="D882" s="18">
        <f t="shared" si="101"/>
        <v>0.30127911416390768</v>
      </c>
      <c r="E882" s="18">
        <f t="shared" si="102"/>
        <v>0.34175696378626919</v>
      </c>
      <c r="F882" s="18">
        <f t="shared" si="103"/>
        <v>0.31723550426308439</v>
      </c>
      <c r="G882" s="18">
        <f t="shared" si="104"/>
        <v>0.33536760218672751</v>
      </c>
      <c r="H882" s="18">
        <f t="shared" si="105"/>
        <v>0.37573419673208081</v>
      </c>
      <c r="I882" s="18">
        <f t="shared" si="106"/>
        <v>0.32337397759157227</v>
      </c>
      <c r="J882" s="18">
        <f t="shared" si="107"/>
        <v>0.32105661908155331</v>
      </c>
      <c r="K882" s="18">
        <f t="shared" si="108"/>
        <v>0.30734797670086156</v>
      </c>
      <c r="L882" s="18">
        <f t="shared" si="109"/>
        <v>0.31270584357770048</v>
      </c>
      <c r="M882" s="18">
        <f t="shared" si="110"/>
        <v>0.31250625433297385</v>
      </c>
      <c r="N882" s="18">
        <f t="shared" si="111"/>
        <v>0.31163584709971182</v>
      </c>
      <c r="O882" s="18">
        <f t="shared" si="112"/>
        <v>0.27364371578505731</v>
      </c>
      <c r="P882" s="18">
        <f t="shared" si="113"/>
        <v>0.26890320805240908</v>
      </c>
      <c r="Q882" s="18">
        <f t="shared" si="114"/>
        <v>0.28967048459346589</v>
      </c>
      <c r="R882" s="18">
        <f t="shared" si="115"/>
        <v>0.30731703290076723</v>
      </c>
      <c r="S882" s="18">
        <f t="shared" si="116"/>
        <v>0.30781094648826607</v>
      </c>
      <c r="T882" s="18">
        <f t="shared" si="117"/>
        <v>0.3190913777242495</v>
      </c>
      <c r="U882" s="18">
        <f t="shared" si="118"/>
        <v>0.31453486514191165</v>
      </c>
      <c r="V882" s="18">
        <f t="shared" si="119"/>
        <v>0.30511929521235875</v>
      </c>
      <c r="W882" s="18">
        <f t="shared" si="120"/>
        <v>0.25209122617963747</v>
      </c>
      <c r="X882" s="18">
        <f t="shared" si="121"/>
        <v>0.3170505700053517</v>
      </c>
      <c r="Y882" s="18">
        <f t="shared" si="122"/>
        <v>0.2632416949547684</v>
      </c>
      <c r="Z882" s="18">
        <f t="shared" si="123"/>
        <v>0.24318840266119898</v>
      </c>
      <c r="AA882" s="18">
        <f t="shared" si="124"/>
        <v>0.16999698040220459</v>
      </c>
      <c r="AB882" s="18">
        <f t="shared" si="125"/>
        <v>0.17619170337038684</v>
      </c>
      <c r="AC882" s="18">
        <f t="shared" si="126"/>
        <v>0.26370358435821406</v>
      </c>
      <c r="AD882" s="18">
        <f t="shared" si="127"/>
        <v>0.1892005197224472</v>
      </c>
      <c r="AE882" s="18">
        <f t="shared" si="128"/>
        <v>0.22234383425687806</v>
      </c>
      <c r="AF882" s="18">
        <f t="shared" si="129"/>
        <v>0.22214148072819148</v>
      </c>
      <c r="AG882" s="18">
        <f t="shared" si="130"/>
        <v>0.20300701483809175</v>
      </c>
      <c r="AH882" s="18">
        <f t="shared" si="131"/>
        <v>0.2308954716093698</v>
      </c>
      <c r="AI882" s="18">
        <f t="shared" si="132"/>
        <v>0.15589443492163355</v>
      </c>
      <c r="AJ882" s="18">
        <f t="shared" si="133"/>
        <v>0.19364251298948493</v>
      </c>
      <c r="AK882" s="18">
        <f t="shared" si="134"/>
        <v>0.19652712957245211</v>
      </c>
      <c r="AL882" s="18">
        <f t="shared" si="135"/>
        <v>0.21368013427853569</v>
      </c>
      <c r="AM882" s="18">
        <f t="shared" ref="AM882:AQ882" si="148">AM811/AL810</f>
        <v>0.16554032441568542</v>
      </c>
      <c r="AN882" s="18">
        <f t="shared" si="148"/>
        <v>0.20876393118262659</v>
      </c>
      <c r="AO882" s="18">
        <f t="shared" si="148"/>
        <v>0.20693395110399729</v>
      </c>
      <c r="AP882" s="18">
        <f t="shared" si="148"/>
        <v>0.23227436005557503</v>
      </c>
      <c r="AQ882" s="18">
        <f t="shared" si="148"/>
        <v>0.246853708253221</v>
      </c>
      <c r="AR882" s="18">
        <f t="shared" si="138"/>
        <v>0.1608639446332201</v>
      </c>
      <c r="AS882" s="18">
        <f t="shared" si="139"/>
        <v>0.20970780242939144</v>
      </c>
      <c r="AT882" s="18">
        <f t="shared" si="140"/>
        <v>0.25688556011159558</v>
      </c>
      <c r="AU882" s="18">
        <f t="shared" si="141"/>
        <v>0.17575001341619267</v>
      </c>
      <c r="AV882" s="18">
        <f t="shared" si="142"/>
        <v>0.23342136990976636</v>
      </c>
      <c r="AW882" s="18">
        <f t="shared" si="143"/>
        <v>0.18620405545862523</v>
      </c>
      <c r="AX882" s="18">
        <f t="shared" si="144"/>
        <v>0.19675682329289457</v>
      </c>
      <c r="AY882" s="18">
        <f t="shared" si="145"/>
        <v>0.21623061662051168</v>
      </c>
      <c r="AZ882" s="18">
        <f t="shared" si="146"/>
        <v>0.22919291901653524</v>
      </c>
      <c r="BA882" s="18">
        <f t="shared" si="147"/>
        <v>0.22346401980904307</v>
      </c>
      <c r="BB882" s="18">
        <f t="shared" si="147"/>
        <v>0.20382828302052988</v>
      </c>
      <c r="BC882" s="18">
        <f t="shared" si="147"/>
        <v>0.18742492584676451</v>
      </c>
      <c r="BD882" s="18">
        <f t="shared" si="147"/>
        <v>0.19821831029563414</v>
      </c>
      <c r="BE882" s="18">
        <f t="shared" si="147"/>
        <v>0.25670964974424981</v>
      </c>
      <c r="BF882" s="220">
        <f t="shared" si="147"/>
        <v>0.21043996429949263</v>
      </c>
      <c r="BG882" s="220">
        <f t="shared" si="147"/>
        <v>0.17267621439105629</v>
      </c>
      <c r="BH882" s="17"/>
      <c r="BI882" s="17"/>
      <c r="BJ882" s="17"/>
      <c r="BK882" s="17"/>
    </row>
    <row r="883" spans="1:63" ht="11.25" hidden="1" outlineLevel="1" x14ac:dyDescent="0.2">
      <c r="A883" s="16" t="s">
        <v>392</v>
      </c>
      <c r="C883" s="18">
        <v>0</v>
      </c>
      <c r="D883" s="18">
        <f t="shared" si="101"/>
        <v>0.72715112184649455</v>
      </c>
      <c r="E883" s="18">
        <f t="shared" si="102"/>
        <v>0.757165370083552</v>
      </c>
      <c r="F883" s="18">
        <f t="shared" si="103"/>
        <v>0.7226650550146736</v>
      </c>
      <c r="G883" s="18">
        <f t="shared" si="104"/>
        <v>0.79890370390903787</v>
      </c>
      <c r="H883" s="18">
        <f t="shared" si="105"/>
        <v>0.73042233142763746</v>
      </c>
      <c r="I883" s="18">
        <f t="shared" si="106"/>
        <v>0.72388153283085921</v>
      </c>
      <c r="J883" s="18">
        <f t="shared" si="107"/>
        <v>0.79547490343123051</v>
      </c>
      <c r="K883" s="18">
        <f t="shared" si="108"/>
        <v>0.72316094813562082</v>
      </c>
      <c r="L883" s="18">
        <f t="shared" si="109"/>
        <v>0.81701637287977302</v>
      </c>
      <c r="M883" s="18">
        <f t="shared" si="110"/>
        <v>0.84861661804988386</v>
      </c>
      <c r="N883" s="18">
        <f t="shared" si="111"/>
        <v>0.73753461167768197</v>
      </c>
      <c r="O883" s="18">
        <f t="shared" si="112"/>
        <v>0.78148814360328345</v>
      </c>
      <c r="P883" s="18">
        <f t="shared" si="113"/>
        <v>0.8155032869395844</v>
      </c>
      <c r="Q883" s="18">
        <f t="shared" si="114"/>
        <v>0.76374945811618178</v>
      </c>
      <c r="R883" s="18">
        <f t="shared" si="115"/>
        <v>0.69378947879918595</v>
      </c>
      <c r="S883" s="18">
        <f t="shared" si="116"/>
        <v>0.64699668535135246</v>
      </c>
      <c r="T883" s="18">
        <f t="shared" si="117"/>
        <v>0.82225667857004603</v>
      </c>
      <c r="U883" s="18">
        <f t="shared" si="118"/>
        <v>0.76720955018195769</v>
      </c>
      <c r="V883" s="18">
        <f t="shared" si="119"/>
        <v>0.76833592470823009</v>
      </c>
      <c r="W883" s="18">
        <f t="shared" si="120"/>
        <v>0.74176711052142008</v>
      </c>
      <c r="X883" s="18">
        <f t="shared" si="121"/>
        <v>0.6964180095985667</v>
      </c>
      <c r="Y883" s="18">
        <f t="shared" si="122"/>
        <v>0.69039524112179274</v>
      </c>
      <c r="Z883" s="18">
        <f t="shared" si="123"/>
        <v>0.69620912312850181</v>
      </c>
      <c r="AA883" s="18">
        <f t="shared" si="124"/>
        <v>0.56393149694876532</v>
      </c>
      <c r="AB883" s="18">
        <f t="shared" si="125"/>
        <v>0.62312337992624256</v>
      </c>
      <c r="AC883" s="18">
        <f t="shared" si="126"/>
        <v>0.65268955251918115</v>
      </c>
      <c r="AD883" s="18">
        <f t="shared" si="127"/>
        <v>0.60420426241187497</v>
      </c>
      <c r="AE883" s="18">
        <f t="shared" si="128"/>
        <v>0.72838292059753773</v>
      </c>
      <c r="AF883" s="18">
        <f t="shared" si="129"/>
        <v>0.66429239903014925</v>
      </c>
      <c r="AG883" s="18">
        <f t="shared" si="130"/>
        <v>0.72771564734838023</v>
      </c>
      <c r="AH883" s="18">
        <f t="shared" si="131"/>
        <v>0.64374147937951687</v>
      </c>
      <c r="AI883" s="18">
        <f t="shared" si="132"/>
        <v>0.63054649475852831</v>
      </c>
      <c r="AJ883" s="18">
        <f t="shared" si="133"/>
        <v>0.72169626449037516</v>
      </c>
      <c r="AK883" s="18">
        <f t="shared" si="134"/>
        <v>0.80691203478710938</v>
      </c>
      <c r="AL883" s="18">
        <f t="shared" si="135"/>
        <v>0.78004379890036424</v>
      </c>
      <c r="AM883" s="18">
        <f t="shared" ref="AM883:AQ883" si="149">AM812/AL811</f>
        <v>0.77717076231311211</v>
      </c>
      <c r="AN883" s="18">
        <f t="shared" si="149"/>
        <v>0.68453659272133249</v>
      </c>
      <c r="AO883" s="18">
        <f t="shared" si="149"/>
        <v>0.70966887737103734</v>
      </c>
      <c r="AP883" s="18">
        <f t="shared" si="149"/>
        <v>0.73784930616552113</v>
      </c>
      <c r="AQ883" s="18">
        <f t="shared" si="149"/>
        <v>0.75931498700981026</v>
      </c>
      <c r="AR883" s="18">
        <f t="shared" si="138"/>
        <v>0.70483393724829368</v>
      </c>
      <c r="AS883" s="18">
        <f t="shared" si="139"/>
        <v>0.78142744787992446</v>
      </c>
      <c r="AT883" s="18">
        <f t="shared" si="140"/>
        <v>0.73553671478807059</v>
      </c>
      <c r="AU883" s="18">
        <f t="shared" si="141"/>
        <v>0.79584615754862331</v>
      </c>
      <c r="AV883" s="18">
        <f t="shared" si="142"/>
        <v>0.80200633710068359</v>
      </c>
      <c r="AW883" s="18">
        <f t="shared" si="143"/>
        <v>0.85060065649653893</v>
      </c>
      <c r="AX883" s="18">
        <f t="shared" si="144"/>
        <v>0.82466630260457296</v>
      </c>
      <c r="AY883" s="18">
        <f t="shared" si="145"/>
        <v>0.82462999518558588</v>
      </c>
      <c r="AZ883" s="18">
        <f t="shared" si="146"/>
        <v>0.9410884661609269</v>
      </c>
      <c r="BA883" s="18">
        <f t="shared" si="147"/>
        <v>0.79437366921551233</v>
      </c>
      <c r="BB883" s="18">
        <f t="shared" si="147"/>
        <v>0.74892855601104169</v>
      </c>
      <c r="BC883" s="18">
        <f t="shared" si="147"/>
        <v>0.74621642746531924</v>
      </c>
      <c r="BD883" s="18">
        <f t="shared" si="147"/>
        <v>0.64053999373890758</v>
      </c>
      <c r="BE883" s="18">
        <f t="shared" si="147"/>
        <v>0.77370581763687318</v>
      </c>
      <c r="BF883" s="220">
        <f t="shared" si="147"/>
        <v>0.69335257193604738</v>
      </c>
      <c r="BG883" s="220">
        <f t="shared" si="147"/>
        <v>0.68222358601720268</v>
      </c>
      <c r="BH883" s="17"/>
      <c r="BI883" s="17"/>
      <c r="BJ883" s="17"/>
      <c r="BK883" s="17"/>
    </row>
    <row r="884" spans="1:63" ht="11.25" hidden="1" outlineLevel="1" x14ac:dyDescent="0.2">
      <c r="A884" s="16" t="s">
        <v>393</v>
      </c>
      <c r="C884" s="18">
        <v>0</v>
      </c>
      <c r="D884" s="18">
        <f t="shared" si="101"/>
        <v>0.87549509749574494</v>
      </c>
      <c r="E884" s="18">
        <f t="shared" si="102"/>
        <v>0.91727095161331507</v>
      </c>
      <c r="F884" s="18">
        <f t="shared" si="103"/>
        <v>0.88029110965131308</v>
      </c>
      <c r="G884" s="18">
        <f t="shared" si="104"/>
        <v>0.89151727556225968</v>
      </c>
      <c r="H884" s="18">
        <f t="shared" si="105"/>
        <v>0.85945056963211031</v>
      </c>
      <c r="I884" s="18">
        <f t="shared" si="106"/>
        <v>0.96838475141064229</v>
      </c>
      <c r="J884" s="18">
        <f t="shared" si="107"/>
        <v>0.83425252786219328</v>
      </c>
      <c r="K884" s="18">
        <f t="shared" si="108"/>
        <v>0.77748063826298097</v>
      </c>
      <c r="L884" s="18">
        <f t="shared" si="109"/>
        <v>0.8513668021128068</v>
      </c>
      <c r="M884" s="18">
        <f t="shared" si="110"/>
        <v>0.79314044518243698</v>
      </c>
      <c r="N884" s="18">
        <f t="shared" si="111"/>
        <v>0.89382088430110884</v>
      </c>
      <c r="O884" s="18">
        <f t="shared" si="112"/>
        <v>0.77157502578562354</v>
      </c>
      <c r="P884" s="18">
        <f t="shared" si="113"/>
        <v>0.9096448185852799</v>
      </c>
      <c r="Q884" s="18">
        <f t="shared" si="114"/>
        <v>0.87942559658825603</v>
      </c>
      <c r="R884" s="18">
        <f t="shared" si="115"/>
        <v>0.95054529221811401</v>
      </c>
      <c r="S884" s="18">
        <f t="shared" si="116"/>
        <v>1.1081510958893985</v>
      </c>
      <c r="T884" s="18">
        <f t="shared" si="117"/>
        <v>0.88684583938714401</v>
      </c>
      <c r="U884" s="18">
        <f t="shared" si="118"/>
        <v>0.87552342429969976</v>
      </c>
      <c r="V884" s="18">
        <f t="shared" si="119"/>
        <v>0.88833634431789354</v>
      </c>
      <c r="W884" s="18">
        <f t="shared" si="120"/>
        <v>0.84811104472902143</v>
      </c>
      <c r="X884" s="18">
        <f t="shared" si="121"/>
        <v>0.94986891127342499</v>
      </c>
      <c r="Y884" s="18">
        <f t="shared" si="122"/>
        <v>1.0797379165972247</v>
      </c>
      <c r="Z884" s="18">
        <f t="shared" si="123"/>
        <v>0.93307501371783064</v>
      </c>
      <c r="AA884" s="18">
        <f t="shared" si="124"/>
        <v>0.76985622991911051</v>
      </c>
      <c r="AB884" s="18">
        <f t="shared" si="125"/>
        <v>0.74322450784613681</v>
      </c>
      <c r="AC884" s="18">
        <f t="shared" si="126"/>
        <v>0.81084278212720817</v>
      </c>
      <c r="AD884" s="18">
        <f t="shared" si="127"/>
        <v>0.79639533833405141</v>
      </c>
      <c r="AE884" s="18">
        <f t="shared" si="128"/>
        <v>0.85845250491253167</v>
      </c>
      <c r="AF884" s="18">
        <f t="shared" si="129"/>
        <v>0.84206426297254988</v>
      </c>
      <c r="AG884" s="18">
        <f t="shared" si="130"/>
        <v>0.87889430389136058</v>
      </c>
      <c r="AH884" s="18">
        <f t="shared" si="131"/>
        <v>0.88036027772037873</v>
      </c>
      <c r="AI884" s="18">
        <f t="shared" si="132"/>
        <v>0.80818494694540366</v>
      </c>
      <c r="AJ884" s="18">
        <f t="shared" si="133"/>
        <v>0.80441505984835093</v>
      </c>
      <c r="AK884" s="18">
        <f t="shared" si="134"/>
        <v>0.87448102906673431</v>
      </c>
      <c r="AL884" s="18">
        <f t="shared" si="135"/>
        <v>0.90027386445514257</v>
      </c>
      <c r="AM884" s="18">
        <f t="shared" ref="AM884:AQ884" si="150">AM813/AL812</f>
        <v>0.81505933240693251</v>
      </c>
      <c r="AN884" s="18">
        <f t="shared" si="150"/>
        <v>0.81807566992481229</v>
      </c>
      <c r="AO884" s="18">
        <f t="shared" si="150"/>
        <v>0.89494555125629416</v>
      </c>
      <c r="AP884" s="18">
        <f t="shared" si="150"/>
        <v>0.74966261098986609</v>
      </c>
      <c r="AQ884" s="18">
        <f t="shared" si="150"/>
        <v>0.78630819681020103</v>
      </c>
      <c r="AR884" s="18">
        <f t="shared" si="138"/>
        <v>0.80743768996768273</v>
      </c>
      <c r="AS884" s="18">
        <f t="shared" si="139"/>
        <v>0.81381894744340499</v>
      </c>
      <c r="AT884" s="18">
        <f t="shared" si="140"/>
        <v>0.84416461604016579</v>
      </c>
      <c r="AU884" s="18">
        <f t="shared" si="141"/>
        <v>0.83455365787263924</v>
      </c>
      <c r="AV884" s="18">
        <f t="shared" si="142"/>
        <v>0.84787967753794247</v>
      </c>
      <c r="AW884" s="18">
        <f t="shared" si="143"/>
        <v>0.97729358400378719</v>
      </c>
      <c r="AX884" s="18">
        <f t="shared" si="144"/>
        <v>0.85625027290161104</v>
      </c>
      <c r="AY884" s="18">
        <f t="shared" si="145"/>
        <v>0.94769262511409313</v>
      </c>
      <c r="AZ884" s="18">
        <f t="shared" si="146"/>
        <v>0.89276676538523125</v>
      </c>
      <c r="BA884" s="18">
        <f t="shared" si="147"/>
        <v>0.93208688745015422</v>
      </c>
      <c r="BB884" s="18">
        <f t="shared" si="147"/>
        <v>0.88311175139303433</v>
      </c>
      <c r="BC884" s="18">
        <f t="shared" si="147"/>
        <v>0.93276116038227597</v>
      </c>
      <c r="BD884" s="18">
        <f t="shared" si="147"/>
        <v>0.90768386104836518</v>
      </c>
      <c r="BE884" s="18">
        <f t="shared" si="147"/>
        <v>1.0200690332174174</v>
      </c>
      <c r="BF884" s="220">
        <f t="shared" si="147"/>
        <v>0.90306329058274082</v>
      </c>
      <c r="BG884" s="220">
        <f t="shared" si="147"/>
        <v>0.92859929597188151</v>
      </c>
      <c r="BH884" s="17"/>
      <c r="BI884" s="17"/>
      <c r="BJ884" s="17"/>
      <c r="BK884" s="17"/>
    </row>
    <row r="885" spans="1:63" ht="11.25" hidden="1" outlineLevel="1" x14ac:dyDescent="0.2">
      <c r="A885" s="16" t="s">
        <v>394</v>
      </c>
      <c r="C885" s="18">
        <v>0</v>
      </c>
      <c r="D885" s="18">
        <f t="shared" si="101"/>
        <v>0.8963420199456944</v>
      </c>
      <c r="E885" s="18">
        <f t="shared" si="102"/>
        <v>0.95403742336615194</v>
      </c>
      <c r="F885" s="18">
        <f t="shared" si="103"/>
        <v>0.92691276030199288</v>
      </c>
      <c r="G885" s="18">
        <f t="shared" si="104"/>
        <v>0.9119214032687295</v>
      </c>
      <c r="H885" s="18">
        <f t="shared" si="105"/>
        <v>0.91415848405035216</v>
      </c>
      <c r="I885" s="18">
        <f t="shared" si="106"/>
        <v>0.9097058751118523</v>
      </c>
      <c r="J885" s="18">
        <f t="shared" si="107"/>
        <v>0.93433011762888141</v>
      </c>
      <c r="K885" s="18">
        <f t="shared" si="108"/>
        <v>0.90691526799682232</v>
      </c>
      <c r="L885" s="18">
        <f t="shared" si="109"/>
        <v>0.95072765779108548</v>
      </c>
      <c r="M885" s="18">
        <f t="shared" si="110"/>
        <v>0.96642300464517061</v>
      </c>
      <c r="N885" s="18">
        <f t="shared" si="111"/>
        <v>0.91454535960953476</v>
      </c>
      <c r="O885" s="18">
        <f t="shared" si="112"/>
        <v>0.96161428931114801</v>
      </c>
      <c r="P885" s="18">
        <f t="shared" si="113"/>
        <v>0.91468959459507371</v>
      </c>
      <c r="Q885" s="18">
        <f t="shared" si="114"/>
        <v>0.95319085950100912</v>
      </c>
      <c r="R885" s="18">
        <f t="shared" si="115"/>
        <v>0.92221605706055154</v>
      </c>
      <c r="S885" s="18">
        <f t="shared" si="116"/>
        <v>0.85723208486750124</v>
      </c>
      <c r="T885" s="18">
        <f t="shared" si="117"/>
        <v>0.83956875441330081</v>
      </c>
      <c r="U885" s="18">
        <f t="shared" si="118"/>
        <v>0.94219859476834045</v>
      </c>
      <c r="V885" s="18">
        <f t="shared" si="119"/>
        <v>0.88900202100006542</v>
      </c>
      <c r="W885" s="18">
        <f t="shared" si="120"/>
        <v>0.96026991755193625</v>
      </c>
      <c r="X885" s="18">
        <f t="shared" si="121"/>
        <v>0.87288194822816989</v>
      </c>
      <c r="Y885" s="18">
        <f t="shared" si="122"/>
        <v>0.77911610336067183</v>
      </c>
      <c r="Z885" s="18">
        <f t="shared" si="123"/>
        <v>0.80072273420507234</v>
      </c>
      <c r="AA885" s="18">
        <f t="shared" si="124"/>
        <v>0.83494314363800304</v>
      </c>
      <c r="AB885" s="18">
        <f t="shared" si="125"/>
        <v>0.81402843744320375</v>
      </c>
      <c r="AC885" s="18">
        <f t="shared" si="126"/>
        <v>0.96740870433512327</v>
      </c>
      <c r="AD885" s="18">
        <f t="shared" si="127"/>
        <v>0.87199642274878908</v>
      </c>
      <c r="AE885" s="18">
        <f t="shared" si="128"/>
        <v>0.8194410398946409</v>
      </c>
      <c r="AF885" s="18">
        <f t="shared" si="129"/>
        <v>0.85350621724278219</v>
      </c>
      <c r="AG885" s="18">
        <f t="shared" si="130"/>
        <v>0.79872661596320893</v>
      </c>
      <c r="AH885" s="18">
        <f t="shared" si="131"/>
        <v>0.82266931418685507</v>
      </c>
      <c r="AI885" s="18">
        <f t="shared" si="132"/>
        <v>0.86485456439664365</v>
      </c>
      <c r="AJ885" s="18">
        <f t="shared" si="133"/>
        <v>0.86112674466647787</v>
      </c>
      <c r="AK885" s="18">
        <f t="shared" si="134"/>
        <v>0.9603221779982275</v>
      </c>
      <c r="AL885" s="18">
        <f t="shared" si="135"/>
        <v>0.92060218554835516</v>
      </c>
      <c r="AM885" s="18">
        <f t="shared" ref="AM885:AQ885" si="151">AM814/AL813</f>
        <v>0.96444144084247418</v>
      </c>
      <c r="AN885" s="18">
        <f t="shared" si="151"/>
        <v>1.050695783546322</v>
      </c>
      <c r="AO885" s="18">
        <f t="shared" si="151"/>
        <v>1.0040351580651969</v>
      </c>
      <c r="AP885" s="18">
        <f t="shared" si="151"/>
        <v>0.99253766286916356</v>
      </c>
      <c r="AQ885" s="18">
        <f t="shared" si="151"/>
        <v>1.0774036182569116</v>
      </c>
      <c r="AR885" s="18">
        <f t="shared" si="138"/>
        <v>0.94055699458513664</v>
      </c>
      <c r="AS885" s="18">
        <f t="shared" si="139"/>
        <v>0.9175206765830719</v>
      </c>
      <c r="AT885" s="18">
        <f t="shared" si="140"/>
        <v>0.87211808130971136</v>
      </c>
      <c r="AU885" s="18">
        <f t="shared" si="141"/>
        <v>0.94375754388990996</v>
      </c>
      <c r="AV885" s="18">
        <f t="shared" si="142"/>
        <v>0.89684381429690607</v>
      </c>
      <c r="AW885" s="18">
        <f t="shared" si="143"/>
        <v>0.82344373114980607</v>
      </c>
      <c r="AX885" s="18">
        <f t="shared" si="144"/>
        <v>0.88897880949147301</v>
      </c>
      <c r="AY885" s="18">
        <f t="shared" si="145"/>
        <v>0.8963429974026681</v>
      </c>
      <c r="AZ885" s="18">
        <f t="shared" si="146"/>
        <v>0.72203305721927824</v>
      </c>
      <c r="BA885" s="18">
        <f t="shared" si="147"/>
        <v>0.86753998321643744</v>
      </c>
      <c r="BB885" s="18">
        <f t="shared" si="147"/>
        <v>0.84813808937521096</v>
      </c>
      <c r="BC885" s="18">
        <f t="shared" si="147"/>
        <v>0.92579271238618199</v>
      </c>
      <c r="BD885" s="18">
        <f t="shared" si="147"/>
        <v>0.89268776683843598</v>
      </c>
      <c r="BE885" s="18">
        <f t="shared" si="147"/>
        <v>0.83231987828360288</v>
      </c>
      <c r="BF885" s="220">
        <f t="shared" si="147"/>
        <v>0.79966422015401073</v>
      </c>
      <c r="BG885" s="220">
        <f t="shared" si="147"/>
        <v>0.89711895101724037</v>
      </c>
      <c r="BH885" s="17"/>
      <c r="BI885" s="17"/>
      <c r="BJ885" s="17"/>
      <c r="BK885" s="17"/>
    </row>
    <row r="886" spans="1:63" ht="11.25" hidden="1" outlineLevel="1" x14ac:dyDescent="0.2">
      <c r="A886" s="16" t="s">
        <v>620</v>
      </c>
      <c r="C886" s="18">
        <v>0</v>
      </c>
      <c r="D886" s="18">
        <f t="shared" si="101"/>
        <v>1.2540918112981485</v>
      </c>
      <c r="E886" s="18">
        <f t="shared" si="102"/>
        <v>1.0722179079555181</v>
      </c>
      <c r="F886" s="18">
        <f t="shared" si="103"/>
        <v>1.0531723184967365</v>
      </c>
      <c r="G886" s="18">
        <f t="shared" si="104"/>
        <v>1.0303346474135995</v>
      </c>
      <c r="H886" s="18">
        <f t="shared" si="105"/>
        <v>1.0847210295594087</v>
      </c>
      <c r="I886" s="18">
        <f t="shared" si="106"/>
        <v>1.0830622412249453</v>
      </c>
      <c r="J886" s="18">
        <f t="shared" si="107"/>
        <v>1.0777512296326723</v>
      </c>
      <c r="K886" s="18">
        <f t="shared" si="108"/>
        <v>1.0993835256205575</v>
      </c>
      <c r="L886" s="18">
        <f t="shared" si="109"/>
        <v>1.1053080666020392</v>
      </c>
      <c r="M886" s="18">
        <f t="shared" si="110"/>
        <v>1.06992824285573</v>
      </c>
      <c r="N886" s="18">
        <f t="shared" si="111"/>
        <v>1.0333663289496242</v>
      </c>
      <c r="O886" s="18">
        <f t="shared" si="112"/>
        <v>1.0151014958900906</v>
      </c>
      <c r="P886" s="18">
        <f t="shared" si="113"/>
        <v>1.0271485210320688</v>
      </c>
      <c r="Q886" s="18">
        <f t="shared" si="114"/>
        <v>1.1284670238969683</v>
      </c>
      <c r="R886" s="18">
        <f t="shared" si="115"/>
        <v>0.937424505475281</v>
      </c>
      <c r="S886" s="18">
        <f t="shared" si="116"/>
        <v>0.92140288980512497</v>
      </c>
      <c r="T886" s="18">
        <f t="shared" si="117"/>
        <v>1.0245596240775063</v>
      </c>
      <c r="U886" s="18">
        <f t="shared" si="118"/>
        <v>0.99466773046460033</v>
      </c>
      <c r="V886" s="18">
        <f t="shared" si="119"/>
        <v>1.0110671199405299</v>
      </c>
      <c r="W886" s="18">
        <f t="shared" si="120"/>
        <v>0.96817294950723398</v>
      </c>
      <c r="X886" s="18">
        <f t="shared" si="121"/>
        <v>1.0276321163160937</v>
      </c>
      <c r="Y886" s="18">
        <f t="shared" si="122"/>
        <v>0.94738359558149043</v>
      </c>
      <c r="Z886" s="18">
        <f t="shared" si="123"/>
        <v>0.9003346483138116</v>
      </c>
      <c r="AA886" s="18">
        <f t="shared" si="124"/>
        <v>1.0902036669379012</v>
      </c>
      <c r="AB886" s="18">
        <f t="shared" si="125"/>
        <v>0.73706300468190367</v>
      </c>
      <c r="AC886" s="18">
        <f t="shared" si="126"/>
        <v>0.81168357412534564</v>
      </c>
      <c r="AD886" s="18">
        <f t="shared" si="127"/>
        <v>0.86997558793038743</v>
      </c>
      <c r="AE886" s="18">
        <f t="shared" si="128"/>
        <v>0.80655546626825358</v>
      </c>
      <c r="AF886" s="18">
        <f t="shared" si="129"/>
        <v>0.94034643612083002</v>
      </c>
      <c r="AG886" s="18">
        <f t="shared" si="130"/>
        <v>0.88144614110292741</v>
      </c>
      <c r="AH886" s="18">
        <f t="shared" si="131"/>
        <v>0.91242796554551453</v>
      </c>
      <c r="AI886" s="18">
        <f t="shared" si="132"/>
        <v>0.87792668130571561</v>
      </c>
      <c r="AJ886" s="18">
        <f t="shared" si="133"/>
        <v>0.93458928749660342</v>
      </c>
      <c r="AK886" s="18">
        <f t="shared" si="134"/>
        <v>0.96177242045969369</v>
      </c>
      <c r="AL886" s="18">
        <f t="shared" si="135"/>
        <v>0.92316929685110538</v>
      </c>
      <c r="AM886" s="18">
        <f t="shared" ref="AM886:AQ886" si="152">AM815/AL814</f>
        <v>0.91692347850744516</v>
      </c>
      <c r="AN886" s="18">
        <f t="shared" si="152"/>
        <v>0.68661896007889545</v>
      </c>
      <c r="AO886" s="18">
        <f t="shared" si="152"/>
        <v>0.73080623837286685</v>
      </c>
      <c r="AP886" s="18">
        <f t="shared" si="152"/>
        <v>0.95266033290626806</v>
      </c>
      <c r="AQ886" s="18">
        <f t="shared" si="152"/>
        <v>0.8498943467117368</v>
      </c>
      <c r="AR886" s="18">
        <f t="shared" si="138"/>
        <v>0.76615239335270724</v>
      </c>
      <c r="AS886" s="18">
        <f t="shared" si="139"/>
        <v>0.93424779924403045</v>
      </c>
      <c r="AT886" s="18">
        <f t="shared" si="140"/>
        <v>0.85313400267383843</v>
      </c>
      <c r="AU886" s="18">
        <f t="shared" si="141"/>
        <v>0.87879098772230657</v>
      </c>
      <c r="AV886" s="18">
        <f t="shared" si="142"/>
        <v>0.90543894500084954</v>
      </c>
      <c r="AW886" s="18">
        <f t="shared" si="143"/>
        <v>0.95043075821947687</v>
      </c>
      <c r="AX886" s="18">
        <f t="shared" si="144"/>
        <v>0.95822026118134318</v>
      </c>
      <c r="AY886" s="18">
        <f t="shared" si="145"/>
        <v>0.9051417627324243</v>
      </c>
      <c r="AZ886" s="18">
        <f t="shared" si="146"/>
        <v>1.0488739988445803</v>
      </c>
      <c r="BA886" s="18">
        <f t="shared" si="147"/>
        <v>0.92701208568036064</v>
      </c>
      <c r="BB886" s="18">
        <f t="shared" si="147"/>
        <v>0.77531330811534271</v>
      </c>
      <c r="BC886" s="18">
        <f t="shared" si="147"/>
        <v>0.84885984156572247</v>
      </c>
      <c r="BD886" s="18">
        <f t="shared" si="147"/>
        <v>0.76124982635318994</v>
      </c>
      <c r="BE886" s="18">
        <f t="shared" si="147"/>
        <v>0.84449305020240062</v>
      </c>
      <c r="BF886" s="220">
        <f t="shared" si="147"/>
        <v>0.86544750087578726</v>
      </c>
      <c r="BG886" s="220">
        <f t="shared" si="147"/>
        <v>0.92141703932946284</v>
      </c>
      <c r="BH886" s="17"/>
      <c r="BI886" s="17"/>
      <c r="BJ886" s="17"/>
      <c r="BK886" s="17"/>
    </row>
    <row r="887" spans="1:63" hidden="1" outlineLevel="1" x14ac:dyDescent="0.25">
      <c r="A887" s="16" t="s">
        <v>514</v>
      </c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72"/>
      <c r="V887" s="18"/>
      <c r="W887" s="18"/>
      <c r="Y887" s="88"/>
      <c r="Z887" s="88"/>
      <c r="AA887" s="88"/>
      <c r="AB887" s="88"/>
      <c r="AR887" s="18"/>
      <c r="AS887" s="18"/>
      <c r="BH887" s="17"/>
      <c r="BI887" s="17"/>
      <c r="BJ887" s="17"/>
      <c r="BK887" s="17"/>
    </row>
    <row r="888" spans="1:63" s="17" customFormat="1" ht="11.25" hidden="1" outlineLevel="1" x14ac:dyDescent="0.2">
      <c r="A888" s="36" t="s">
        <v>397</v>
      </c>
      <c r="B888" s="37"/>
      <c r="BF888" s="218"/>
      <c r="BG888" s="218"/>
    </row>
    <row r="889" spans="1:63" s="19" customFormat="1" ht="11.25" hidden="1" outlineLevel="1" x14ac:dyDescent="0.2">
      <c r="A889" s="28" t="s">
        <v>398</v>
      </c>
      <c r="B889" s="32"/>
      <c r="BF889" s="224"/>
      <c r="BG889" s="224"/>
      <c r="BH889" s="17"/>
      <c r="BI889" s="17"/>
      <c r="BJ889" s="17"/>
      <c r="BK889" s="17"/>
    </row>
    <row r="890" spans="1:63" hidden="1" outlineLevel="1" x14ac:dyDescent="0.25"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17"/>
      <c r="BI890" s="17"/>
      <c r="BJ890" s="17"/>
      <c r="BK890" s="17"/>
    </row>
    <row r="891" spans="1:63" hidden="1" outlineLevel="1" x14ac:dyDescent="0.25">
      <c r="A891" s="49" t="s">
        <v>822</v>
      </c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126"/>
      <c r="AS891" s="12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17"/>
      <c r="BI891" s="17"/>
      <c r="BJ891" s="17"/>
      <c r="BK891" s="17"/>
    </row>
    <row r="892" spans="1:63" hidden="1" outlineLevel="1" x14ac:dyDescent="0.25">
      <c r="A892" s="36" t="s">
        <v>826</v>
      </c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17">
        <v>29</v>
      </c>
      <c r="AS892" s="17">
        <v>45</v>
      </c>
      <c r="AT892" s="17">
        <v>37</v>
      </c>
      <c r="AU892" s="17">
        <v>29</v>
      </c>
      <c r="AV892" s="17">
        <v>34</v>
      </c>
      <c r="AW892" s="17">
        <v>23</v>
      </c>
      <c r="AX892" s="17">
        <v>23</v>
      </c>
      <c r="AY892" s="17">
        <v>23</v>
      </c>
      <c r="AZ892" s="17">
        <v>13</v>
      </c>
      <c r="BA892" s="17">
        <v>13</v>
      </c>
      <c r="BB892" s="17">
        <v>8</v>
      </c>
      <c r="BC892" s="17">
        <v>12</v>
      </c>
      <c r="BD892" s="17">
        <v>17</v>
      </c>
      <c r="BE892" s="17">
        <v>15</v>
      </c>
      <c r="BF892" s="218">
        <v>16</v>
      </c>
      <c r="BG892" s="218">
        <v>8</v>
      </c>
      <c r="BH892" s="17"/>
      <c r="BI892" s="17"/>
      <c r="BJ892" s="17"/>
      <c r="BK892" s="17"/>
    </row>
    <row r="893" spans="1:63" hidden="1" outlineLevel="1" x14ac:dyDescent="0.25">
      <c r="A893" s="36" t="s">
        <v>825</v>
      </c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19">
        <v>-120880.98</v>
      </c>
      <c r="AS893" s="19">
        <v>-220360.37</v>
      </c>
      <c r="AT893" s="19">
        <v>-157121.19</v>
      </c>
      <c r="AU893" s="19">
        <v>-134208.89000000001</v>
      </c>
      <c r="AV893" s="19">
        <v>-158424.32000000001</v>
      </c>
      <c r="AW893" s="19">
        <v>-115466.44</v>
      </c>
      <c r="AX893" s="19">
        <v>-103131.85</v>
      </c>
      <c r="AY893" s="19">
        <v>-107197.18</v>
      </c>
      <c r="AZ893" s="19">
        <v>-51807.32</v>
      </c>
      <c r="BA893" s="19">
        <v>-50515.99</v>
      </c>
      <c r="BB893" s="19">
        <v>-30507.45</v>
      </c>
      <c r="BC893" s="19">
        <v>-41687.15</v>
      </c>
      <c r="BD893" s="19">
        <v>-71243.789999999994</v>
      </c>
      <c r="BE893" s="19">
        <v>-58185.27</v>
      </c>
      <c r="BF893" s="224">
        <v>-72909.78</v>
      </c>
      <c r="BG893" s="224">
        <v>-30923.88</v>
      </c>
      <c r="BH893" s="17"/>
      <c r="BI893" s="17"/>
      <c r="BJ893" s="17"/>
      <c r="BK893" s="17"/>
    </row>
    <row r="894" spans="1:63" hidden="1" outlineLevel="1" x14ac:dyDescent="0.25">
      <c r="A894" s="36" t="s">
        <v>827</v>
      </c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17">
        <v>6</v>
      </c>
      <c r="AS894" s="17">
        <v>8</v>
      </c>
      <c r="AT894" s="17">
        <v>6</v>
      </c>
      <c r="AU894" s="17">
        <v>7</v>
      </c>
      <c r="AV894" s="17">
        <v>3</v>
      </c>
      <c r="AW894" s="17">
        <v>4</v>
      </c>
      <c r="AX894" s="17">
        <v>10</v>
      </c>
      <c r="AY894" s="17">
        <v>5</v>
      </c>
      <c r="AZ894" s="17">
        <v>6</v>
      </c>
      <c r="BA894" s="17">
        <v>3</v>
      </c>
      <c r="BB894" s="17">
        <v>10</v>
      </c>
      <c r="BC894" s="17">
        <v>5</v>
      </c>
      <c r="BD894" s="17">
        <v>6</v>
      </c>
      <c r="BE894" s="17">
        <v>6</v>
      </c>
      <c r="BF894" s="218">
        <v>3</v>
      </c>
      <c r="BG894" s="218">
        <v>8</v>
      </c>
      <c r="BH894" s="17"/>
      <c r="BI894" s="17"/>
      <c r="BJ894" s="17"/>
      <c r="BK894" s="17"/>
    </row>
    <row r="895" spans="1:63" hidden="1" outlineLevel="1" x14ac:dyDescent="0.25">
      <c r="A895" s="36" t="s">
        <v>823</v>
      </c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17" t="s">
        <v>1</v>
      </c>
      <c r="AS895" s="17">
        <v>153</v>
      </c>
      <c r="AT895" s="17">
        <v>55</v>
      </c>
      <c r="AU895" s="17">
        <v>84</v>
      </c>
      <c r="AV895" s="17">
        <v>63</v>
      </c>
      <c r="AW895" s="17">
        <v>61</v>
      </c>
      <c r="AX895" s="17">
        <v>58</v>
      </c>
      <c r="AY895" s="17">
        <v>54</v>
      </c>
      <c r="AZ895" s="17">
        <v>65</v>
      </c>
      <c r="BA895" s="17">
        <v>36</v>
      </c>
      <c r="BB895" s="17">
        <v>453</v>
      </c>
      <c r="BC895" s="17">
        <v>424</v>
      </c>
      <c r="BD895" s="17">
        <v>476</v>
      </c>
      <c r="BE895" s="17">
        <v>373</v>
      </c>
      <c r="BF895" s="218">
        <v>473</v>
      </c>
      <c r="BG895" s="218">
        <v>531</v>
      </c>
      <c r="BH895" s="17"/>
      <c r="BI895" s="17"/>
      <c r="BJ895" s="17"/>
      <c r="BK895" s="17"/>
    </row>
    <row r="896" spans="1:63" hidden="1" outlineLevel="1" x14ac:dyDescent="0.25">
      <c r="A896" s="36" t="s">
        <v>1830</v>
      </c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17">
        <v>15</v>
      </c>
      <c r="AS896" s="17">
        <v>9</v>
      </c>
      <c r="AT896" s="17">
        <v>9</v>
      </c>
      <c r="AU896" s="17">
        <v>6</v>
      </c>
      <c r="AV896" s="17">
        <v>14</v>
      </c>
      <c r="AW896" s="17">
        <v>8</v>
      </c>
      <c r="AX896" s="17">
        <v>9</v>
      </c>
      <c r="AY896" s="17">
        <v>9</v>
      </c>
      <c r="AZ896" s="17">
        <v>8</v>
      </c>
      <c r="BA896" s="17">
        <v>9</v>
      </c>
      <c r="BB896" s="17">
        <v>9</v>
      </c>
      <c r="BC896" s="17">
        <v>10</v>
      </c>
      <c r="BD896" s="17">
        <v>10</v>
      </c>
      <c r="BE896" s="17">
        <v>9</v>
      </c>
      <c r="BF896" s="218">
        <v>6</v>
      </c>
      <c r="BG896" s="218">
        <v>8</v>
      </c>
      <c r="BH896" s="17"/>
      <c r="BI896" s="17"/>
      <c r="BJ896" s="17"/>
      <c r="BK896" s="17"/>
    </row>
    <row r="897" spans="1:63" hidden="1" outlineLevel="1" x14ac:dyDescent="0.25"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17"/>
      <c r="BI897" s="17"/>
      <c r="BJ897" s="17"/>
      <c r="BK897" s="17"/>
    </row>
    <row r="898" spans="1:63" hidden="1" outlineLevel="1" x14ac:dyDescent="0.25">
      <c r="A898" s="49" t="s">
        <v>400</v>
      </c>
      <c r="B898" s="50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17"/>
      <c r="BI898" s="17"/>
      <c r="BJ898" s="17"/>
      <c r="BK898" s="17"/>
    </row>
    <row r="899" spans="1:63" ht="12.75" hidden="1" outlineLevel="1" x14ac:dyDescent="0.2">
      <c r="A899" s="60" t="s">
        <v>723</v>
      </c>
      <c r="B899" s="50"/>
      <c r="C899" s="19">
        <f>'FIA Only'!C700</f>
        <v>29840982.649999999</v>
      </c>
      <c r="D899" s="19">
        <f>'FIA Only'!D700</f>
        <v>32221082.350000001</v>
      </c>
      <c r="E899" s="19">
        <f>'FIA Only'!E700</f>
        <v>31008345.879999999</v>
      </c>
      <c r="F899" s="19">
        <f>'FIA Only'!F700</f>
        <v>29693206.41</v>
      </c>
      <c r="G899" s="19">
        <f>'FIA Only'!G700</f>
        <v>29698720.239999998</v>
      </c>
      <c r="H899" s="19">
        <f>'FIA Only'!H700</f>
        <v>31092343.73</v>
      </c>
      <c r="I899" s="19">
        <f>'FIA Only'!I700</f>
        <v>31817215.59</v>
      </c>
      <c r="J899" s="19">
        <f>'FIA Only'!J700</f>
        <v>31382631.030000001</v>
      </c>
      <c r="K899" s="19">
        <f>'FIA Only'!K700</f>
        <v>32218764.629999999</v>
      </c>
      <c r="L899" s="19">
        <f>'FIA Only'!L700</f>
        <v>30778716.030000001</v>
      </c>
      <c r="M899" s="19">
        <f>'FIA Only'!M700</f>
        <v>31992825.82</v>
      </c>
      <c r="N899" s="19">
        <f>'FIA Only'!N700</f>
        <v>32552957.359999999</v>
      </c>
      <c r="O899" s="19">
        <f>'FIA Only'!O700</f>
        <v>32562468.800000001</v>
      </c>
      <c r="P899" s="19">
        <f>'FIA Only'!P700</f>
        <v>33837538.310000002</v>
      </c>
      <c r="Q899" s="19">
        <f>'FIA Only'!Q700</f>
        <v>31366003.170000002</v>
      </c>
      <c r="R899" s="19">
        <f>'FIA Only'!R700</f>
        <v>34060796.009999998</v>
      </c>
      <c r="S899" s="19">
        <f>'FIA Only'!S700</f>
        <v>33038518.68</v>
      </c>
      <c r="T899" s="19">
        <f>Sphere!C899+'FIA Only'!T700</f>
        <v>34803993.420000002</v>
      </c>
      <c r="U899" s="19">
        <f>Sphere!D899+'FIA Only'!U700</f>
        <v>37754492.649999999</v>
      </c>
      <c r="V899" s="19">
        <f>Sphere!E899+'FIA Only'!V700</f>
        <v>34322537.340000004</v>
      </c>
      <c r="W899" s="19">
        <f>Sphere!F899+'FIA on PCAS'!C899+'FIA Only'!W700</f>
        <v>37568012.93</v>
      </c>
      <c r="X899" s="19">
        <f>Sphere!G899+'FIA on PCAS'!D899+'FIA Only'!X700</f>
        <v>36125732.880000003</v>
      </c>
      <c r="Y899" s="19">
        <v>34268986.719999999</v>
      </c>
      <c r="Z899" s="19">
        <v>37390492.890000001</v>
      </c>
      <c r="AA899" s="19">
        <v>41124024.899999999</v>
      </c>
      <c r="AB899" s="19">
        <v>37048749.810000002</v>
      </c>
      <c r="AC899" s="19">
        <v>36250794.390000001</v>
      </c>
      <c r="AD899" s="19">
        <v>39009879.270000003</v>
      </c>
      <c r="AE899" s="19">
        <v>36521679.479999997</v>
      </c>
      <c r="AF899" s="19">
        <v>40691622.979999997</v>
      </c>
      <c r="AG899" s="19">
        <v>42970885.409999996</v>
      </c>
      <c r="AH899" s="19">
        <v>38266343.009999998</v>
      </c>
      <c r="AI899" s="19">
        <v>40975611.969999999</v>
      </c>
      <c r="AJ899" s="19">
        <v>41268265.57</v>
      </c>
      <c r="AK899" s="19">
        <v>41545928.68</v>
      </c>
      <c r="AL899" s="19">
        <v>45117641.270000003</v>
      </c>
      <c r="AM899" s="19">
        <v>45423593.43</v>
      </c>
      <c r="AN899" s="19">
        <v>44302274.439999998</v>
      </c>
      <c r="AO899" s="19">
        <v>47116663.100000001</v>
      </c>
      <c r="AP899" s="19">
        <v>48360425.409999996</v>
      </c>
      <c r="AQ899" s="19">
        <v>41967249.130000003</v>
      </c>
      <c r="AR899" s="19">
        <v>52441003.630000003</v>
      </c>
      <c r="AS899" s="19">
        <v>50569459.350000001</v>
      </c>
      <c r="AT899" s="19">
        <v>45073169.82</v>
      </c>
      <c r="AU899" s="19">
        <v>50935052.75</v>
      </c>
      <c r="AV899" s="19">
        <v>49731884.950000003</v>
      </c>
      <c r="AW899" s="19">
        <v>47745316.780000001</v>
      </c>
      <c r="AX899" s="19">
        <v>53757831.549999997</v>
      </c>
      <c r="AY899" s="19">
        <v>52789741.880000003</v>
      </c>
      <c r="AZ899" s="19">
        <v>50481474.109999999</v>
      </c>
      <c r="BA899" s="19">
        <v>50840287.479999997</v>
      </c>
      <c r="BB899" s="19">
        <v>52489228.049999997</v>
      </c>
      <c r="BC899" s="19">
        <v>52766923.159999996</v>
      </c>
      <c r="BD899" s="19">
        <v>56745526.829999998</v>
      </c>
      <c r="BE899" s="19">
        <v>52562969.659999996</v>
      </c>
      <c r="BF899" s="224">
        <v>54870112.130000003</v>
      </c>
      <c r="BG899" s="224">
        <v>56733940.350000001</v>
      </c>
      <c r="BH899" s="17"/>
      <c r="BI899" s="17"/>
      <c r="BJ899" s="17"/>
      <c r="BK899" s="17"/>
    </row>
    <row r="900" spans="1:63" ht="12.75" hidden="1" outlineLevel="1" x14ac:dyDescent="0.2">
      <c r="A900" s="60" t="s">
        <v>724</v>
      </c>
      <c r="B900" s="50"/>
      <c r="C900" s="19">
        <f>'FIA Only'!C701</f>
        <v>-184650.71</v>
      </c>
      <c r="D900" s="19">
        <f>'FIA Only'!D701</f>
        <v>-148106.97</v>
      </c>
      <c r="E900" s="19">
        <f>'FIA Only'!E701</f>
        <v>-173548.22</v>
      </c>
      <c r="F900" s="19">
        <f>'FIA Only'!F701</f>
        <v>-111838.25</v>
      </c>
      <c r="G900" s="19">
        <f>'FIA Only'!G701</f>
        <v>-97631.74</v>
      </c>
      <c r="H900" s="19">
        <f>'FIA Only'!H701</f>
        <v>-139622.04999999999</v>
      </c>
      <c r="I900" s="19">
        <f>'FIA Only'!I701</f>
        <v>-158995.21</v>
      </c>
      <c r="J900" s="19">
        <f>'FIA Only'!J701</f>
        <v>-88236.07</v>
      </c>
      <c r="K900" s="19">
        <f>'FIA Only'!K701</f>
        <v>-87952.16</v>
      </c>
      <c r="L900" s="19">
        <f>'FIA Only'!L701</f>
        <v>-84937.16</v>
      </c>
      <c r="M900" s="19">
        <f>'FIA Only'!M701</f>
        <v>-128667.62</v>
      </c>
      <c r="N900" s="19">
        <f>'FIA Only'!N701</f>
        <v>-187347.9</v>
      </c>
      <c r="O900" s="19">
        <f>'FIA Only'!O701</f>
        <v>-111659.15</v>
      </c>
      <c r="P900" s="19">
        <f>'FIA Only'!P701</f>
        <v>-87840.59</v>
      </c>
      <c r="Q900" s="19">
        <f>'FIA Only'!Q701</f>
        <v>-131076.79999999999</v>
      </c>
      <c r="R900" s="19">
        <f>'FIA Only'!R701</f>
        <v>-131997.04999999999</v>
      </c>
      <c r="S900" s="19">
        <f>'FIA Only'!S701</f>
        <v>-163104.26999999999</v>
      </c>
      <c r="T900" s="19">
        <f>Sphere!C900+'FIA Only'!T701</f>
        <v>-120571.55</v>
      </c>
      <c r="U900" s="19">
        <f>Sphere!D900+'FIA Only'!U701</f>
        <v>-170103.82</v>
      </c>
      <c r="V900" s="19">
        <f>Sphere!E900+'FIA Only'!V701</f>
        <v>-127241.51</v>
      </c>
      <c r="W900" s="19">
        <f>Sphere!F900+'FIA on PCAS'!C900+'FIA Only'!W701</f>
        <v>-168748.48</v>
      </c>
      <c r="X900" s="19">
        <f>Sphere!G900+'FIA on PCAS'!D900+'FIA Only'!X701</f>
        <v>-92694.32</v>
      </c>
      <c r="Y900" s="19">
        <v>-215075.27</v>
      </c>
      <c r="Z900" s="19">
        <v>-311279.43</v>
      </c>
      <c r="AA900" s="19">
        <v>-1436619.27</v>
      </c>
      <c r="AB900" s="19">
        <v>-824001.15</v>
      </c>
      <c r="AC900" s="19">
        <v>-403498.52</v>
      </c>
      <c r="AD900" s="19">
        <v>-305207.88</v>
      </c>
      <c r="AE900" s="19">
        <v>-250062.51</v>
      </c>
      <c r="AF900" s="19">
        <v>-443304.77</v>
      </c>
      <c r="AG900" s="19">
        <v>-795853.21</v>
      </c>
      <c r="AH900" s="19">
        <v>-602243.35</v>
      </c>
      <c r="AI900" s="19">
        <v>-601169.6</v>
      </c>
      <c r="AJ900" s="19">
        <v>-324546</v>
      </c>
      <c r="AK900" s="19">
        <v>-306904.42</v>
      </c>
      <c r="AL900" s="19">
        <v>-558303.5</v>
      </c>
      <c r="AM900" s="19">
        <v>-572463.79</v>
      </c>
      <c r="AN900" s="19">
        <v>-522210.18</v>
      </c>
      <c r="AO900" s="19">
        <v>-545400.53</v>
      </c>
      <c r="AP900" s="19">
        <v>-709741.42</v>
      </c>
      <c r="AQ900" s="19">
        <v>-542538.79</v>
      </c>
      <c r="AR900" s="19">
        <v>-623791.75</v>
      </c>
      <c r="AS900" s="19">
        <v>-2528755.46</v>
      </c>
      <c r="AT900" s="19">
        <v>-608788.64</v>
      </c>
      <c r="AU900" s="19">
        <v>-501731.42</v>
      </c>
      <c r="AV900" s="19">
        <v>-564449.68999999994</v>
      </c>
      <c r="AW900" s="19">
        <v>-560283.64</v>
      </c>
      <c r="AX900" s="19">
        <v>-542200.13</v>
      </c>
      <c r="AY900" s="19">
        <v>-424803.27</v>
      </c>
      <c r="AZ900" s="19">
        <v>-409693.42</v>
      </c>
      <c r="BA900" s="19">
        <v>-484913.16</v>
      </c>
      <c r="BB900" s="19">
        <v>-396687.35999999999</v>
      </c>
      <c r="BC900" s="19">
        <v>-415803.16</v>
      </c>
      <c r="BD900" s="19">
        <v>-425760.68</v>
      </c>
      <c r="BE900" s="19">
        <v>-489005.45</v>
      </c>
      <c r="BF900" s="224">
        <v>-451299.23</v>
      </c>
      <c r="BG900" s="224">
        <v>-381631.94</v>
      </c>
      <c r="BH900" s="17"/>
      <c r="BI900" s="17"/>
      <c r="BJ900" s="17"/>
      <c r="BK900" s="17"/>
    </row>
    <row r="901" spans="1:63" s="19" customFormat="1" ht="11.25" hidden="1" outlineLevel="1" x14ac:dyDescent="0.2">
      <c r="A901" s="28" t="s">
        <v>401</v>
      </c>
      <c r="B901" s="32"/>
      <c r="C901" s="19">
        <v>29656344.940000001</v>
      </c>
      <c r="D901" s="19">
        <v>32072975.379999999</v>
      </c>
      <c r="E901" s="19">
        <v>30834797.66</v>
      </c>
      <c r="F901" s="19">
        <v>29581368.16</v>
      </c>
      <c r="G901" s="19">
        <v>29601088.5</v>
      </c>
      <c r="H901" s="19">
        <v>30952721.68</v>
      </c>
      <c r="I901" s="19">
        <v>31658220.379999999</v>
      </c>
      <c r="J901" s="19">
        <v>31294394.960000001</v>
      </c>
      <c r="K901" s="19">
        <v>32130812.469999999</v>
      </c>
      <c r="L901" s="19">
        <v>30693778.870000001</v>
      </c>
      <c r="M901" s="19">
        <v>31864158.199999999</v>
      </c>
      <c r="N901" s="19">
        <v>32365609.460000001</v>
      </c>
      <c r="O901" s="19">
        <v>32450809.649999999</v>
      </c>
      <c r="P901" s="19">
        <v>33749697.719999999</v>
      </c>
      <c r="Q901" s="19">
        <v>31234926.370000001</v>
      </c>
      <c r="R901" s="19">
        <v>33928798.960000001</v>
      </c>
      <c r="S901" s="19">
        <v>32875414.41</v>
      </c>
      <c r="T901" s="19">
        <f>'FIA Only'!T702+Sphere!C901</f>
        <v>34683421.869999997</v>
      </c>
      <c r="U901" s="19">
        <f>'FIA Only'!U702+Sphere!D901</f>
        <v>37584388.829999998</v>
      </c>
      <c r="V901" s="19">
        <f>'FIA Only'!V702+Sphere!E901</f>
        <v>34195295.830000006</v>
      </c>
      <c r="W901" s="19">
        <f>'FIA Only'!W702+Sphere!F901+'FIA on PCAS'!C901</f>
        <v>37399264.450000003</v>
      </c>
      <c r="X901" s="19">
        <f>'FIA Only'!X702+Sphere!G901+'FIA on PCAS'!D901</f>
        <v>36033040.579999998</v>
      </c>
      <c r="Y901" s="19">
        <v>34053911.450000003</v>
      </c>
      <c r="Z901" s="19">
        <v>37079213.460000001</v>
      </c>
      <c r="AA901" s="19">
        <v>39687405.630000003</v>
      </c>
      <c r="AB901" s="19">
        <v>36224748.659999996</v>
      </c>
      <c r="AC901" s="19">
        <v>35847295.869999997</v>
      </c>
      <c r="AD901" s="19">
        <v>38704671.390000001</v>
      </c>
      <c r="AE901" s="19">
        <v>36271616.969999999</v>
      </c>
      <c r="AF901" s="19">
        <v>40248318.210000001</v>
      </c>
      <c r="AG901" s="19">
        <v>42175032.200000003</v>
      </c>
      <c r="AH901" s="19">
        <v>37664099.659999996</v>
      </c>
      <c r="AI901" s="19">
        <v>40374442.369999997</v>
      </c>
      <c r="AJ901" s="19">
        <v>40943719.57</v>
      </c>
      <c r="AK901" s="19">
        <v>41239024.259999998</v>
      </c>
      <c r="AL901" s="19">
        <v>44559337.770000003</v>
      </c>
      <c r="AM901" s="19">
        <v>44851129.640000001</v>
      </c>
      <c r="AN901" s="19">
        <v>43780064.259999998</v>
      </c>
      <c r="AO901" s="19">
        <v>46571262.57</v>
      </c>
      <c r="AP901" s="19">
        <v>47650683.990000002</v>
      </c>
      <c r="AQ901" s="19">
        <v>41424710.340000004</v>
      </c>
      <c r="AR901" s="19">
        <v>51817211.880000003</v>
      </c>
      <c r="AS901" s="19">
        <v>48040703.890000001</v>
      </c>
      <c r="AT901" s="19">
        <v>44464381.18</v>
      </c>
      <c r="AU901" s="19">
        <v>50433321.329999998</v>
      </c>
      <c r="AV901" s="19">
        <v>49167435.259999998</v>
      </c>
      <c r="AW901" s="19">
        <v>47185033.140000001</v>
      </c>
      <c r="AX901" s="19">
        <v>53215631.420000002</v>
      </c>
      <c r="AY901" s="19">
        <v>52364938.609999999</v>
      </c>
      <c r="AZ901" s="19">
        <v>50071780.689999998</v>
      </c>
      <c r="BA901" s="19">
        <v>50355374.32</v>
      </c>
      <c r="BB901" s="19">
        <v>52092540.689999998</v>
      </c>
      <c r="BC901" s="19">
        <v>52351120</v>
      </c>
      <c r="BD901" s="19">
        <v>56319766.149999999</v>
      </c>
      <c r="BE901" s="19">
        <v>52073964.210000001</v>
      </c>
      <c r="BF901" s="224">
        <v>54418812.899999999</v>
      </c>
      <c r="BG901" s="224">
        <v>56352308.409999996</v>
      </c>
      <c r="BH901" s="17"/>
      <c r="BI901" s="17"/>
      <c r="BJ901" s="17"/>
      <c r="BK901" s="17"/>
    </row>
    <row r="902" spans="1:63" s="19" customFormat="1" ht="11.25" hidden="1" outlineLevel="1" x14ac:dyDescent="0.2">
      <c r="A902" s="28" t="s">
        <v>402</v>
      </c>
      <c r="B902" s="32"/>
      <c r="C902" s="19">
        <v>505</v>
      </c>
      <c r="D902" s="19">
        <v>526</v>
      </c>
      <c r="E902" s="19">
        <v>515</v>
      </c>
      <c r="F902" s="19">
        <v>497</v>
      </c>
      <c r="G902" s="19">
        <v>492</v>
      </c>
      <c r="H902" s="19">
        <v>510</v>
      </c>
      <c r="I902" s="19">
        <v>528</v>
      </c>
      <c r="J902" s="19">
        <v>517</v>
      </c>
      <c r="K902" s="19">
        <v>525</v>
      </c>
      <c r="L902" s="19">
        <v>505</v>
      </c>
      <c r="M902" s="19">
        <v>508</v>
      </c>
      <c r="N902" s="19">
        <v>512</v>
      </c>
      <c r="O902" s="19">
        <v>509</v>
      </c>
      <c r="P902" s="19">
        <v>517</v>
      </c>
      <c r="Q902" s="19">
        <v>496</v>
      </c>
      <c r="R902" s="19">
        <v>506</v>
      </c>
      <c r="S902" s="19">
        <v>483</v>
      </c>
      <c r="T902" s="19">
        <f>(TOTAL!T901)/(('FIA Only'!T702/'FIA Only'!T703))</f>
        <v>495.99999999999994</v>
      </c>
      <c r="U902" s="19">
        <f>(TOTAL!U901)/(('FIA Only'!U702/'FIA Only'!U703)+(Sphere!D901/Sphere!D902))</f>
        <v>519.97237014842506</v>
      </c>
      <c r="V902" s="19">
        <f>(TOTAL!V901)/(('FIA Only'!V702/'FIA Only'!V703)+(Sphere!E901/Sphere!E902))</f>
        <v>488.00662100387086</v>
      </c>
      <c r="W902" s="19">
        <f>(TOTAL!W901)/(('FIA Only'!W702/'FIA Only'!W703)+(Sphere!F901/Sphere!F902)+('FIA on PCAS'!C901/'FIA on PCAS'!C902))</f>
        <v>507.71407491816751</v>
      </c>
      <c r="X902" s="19">
        <f>(TOTAL!X901)/(('FIA Only'!X702/'FIA Only'!X703)+(Sphere!G901/Sphere!G902)+('FIA on PCAS'!D901/'FIA on PCAS'!D902))</f>
        <v>509.81355283695899</v>
      </c>
      <c r="Y902" s="19">
        <v>520</v>
      </c>
      <c r="Z902" s="19">
        <v>542</v>
      </c>
      <c r="AA902" s="19">
        <v>535</v>
      </c>
      <c r="AB902" s="19">
        <v>493</v>
      </c>
      <c r="AC902" s="19">
        <v>485</v>
      </c>
      <c r="AD902" s="19">
        <v>497</v>
      </c>
      <c r="AE902" s="19">
        <v>475</v>
      </c>
      <c r="AF902" s="19">
        <v>504</v>
      </c>
      <c r="AG902" s="19">
        <v>515</v>
      </c>
      <c r="AH902" s="19">
        <v>480</v>
      </c>
      <c r="AI902" s="19">
        <v>498</v>
      </c>
      <c r="AJ902" s="19">
        <v>501</v>
      </c>
      <c r="AK902" s="19">
        <v>500</v>
      </c>
      <c r="AL902" s="19">
        <v>519</v>
      </c>
      <c r="AM902" s="19">
        <v>519</v>
      </c>
      <c r="AN902" s="19">
        <v>513</v>
      </c>
      <c r="AO902" s="19">
        <v>523</v>
      </c>
      <c r="AP902" s="19">
        <v>525</v>
      </c>
      <c r="AQ902" s="19">
        <v>490</v>
      </c>
      <c r="AR902" s="19">
        <v>543</v>
      </c>
      <c r="AS902" s="19">
        <v>520</v>
      </c>
      <c r="AT902" s="19">
        <v>489</v>
      </c>
      <c r="AU902" s="19">
        <v>529</v>
      </c>
      <c r="AV902" s="19">
        <v>522</v>
      </c>
      <c r="AW902" s="19">
        <v>509</v>
      </c>
      <c r="AX902" s="19">
        <v>541</v>
      </c>
      <c r="AY902" s="19">
        <v>531</v>
      </c>
      <c r="AZ902" s="19">
        <v>524</v>
      </c>
      <c r="BA902" s="19">
        <v>515</v>
      </c>
      <c r="BB902" s="19">
        <v>518</v>
      </c>
      <c r="BC902" s="19">
        <v>517</v>
      </c>
      <c r="BD902" s="19">
        <v>536</v>
      </c>
      <c r="BE902" s="19">
        <v>521</v>
      </c>
      <c r="BF902" s="224">
        <v>514</v>
      </c>
      <c r="BG902" s="224">
        <v>528</v>
      </c>
      <c r="BH902" s="17"/>
      <c r="BI902" s="17"/>
      <c r="BJ902" s="17"/>
      <c r="BK902" s="17"/>
    </row>
    <row r="903" spans="1:63" s="71" customFormat="1" ht="11.25" hidden="1" outlineLevel="1" x14ac:dyDescent="0.2">
      <c r="A903" s="131" t="s">
        <v>867</v>
      </c>
      <c r="B903" s="132"/>
      <c r="D903" s="71">
        <f>D901/C189</f>
        <v>0.16932821810384435</v>
      </c>
      <c r="E903" s="71">
        <f t="shared" ref="E903:AQ903" si="153">E901/D189</f>
        <v>0.16290158115125877</v>
      </c>
      <c r="F903" s="71">
        <f t="shared" si="153"/>
        <v>0.15759561582885748</v>
      </c>
      <c r="G903" s="71">
        <f t="shared" si="153"/>
        <v>0.15788827444372916</v>
      </c>
      <c r="H903" s="71">
        <f t="shared" si="153"/>
        <v>0.16464719777178372</v>
      </c>
      <c r="I903" s="71">
        <f t="shared" si="153"/>
        <v>0.16476321469585722</v>
      </c>
      <c r="J903" s="71">
        <f t="shared" si="153"/>
        <v>0.16557610848549942</v>
      </c>
      <c r="K903" s="71">
        <f t="shared" si="153"/>
        <v>0.17330653404320703</v>
      </c>
      <c r="L903" s="71">
        <f t="shared" si="153"/>
        <v>0.16653152883520927</v>
      </c>
      <c r="M903" s="71">
        <f t="shared" si="153"/>
        <v>0.17238536601801907</v>
      </c>
      <c r="N903" s="71">
        <f t="shared" si="153"/>
        <v>0.17252395515067345</v>
      </c>
      <c r="O903" s="71">
        <f t="shared" si="153"/>
        <v>0.17155654028970527</v>
      </c>
      <c r="P903" s="71">
        <f t="shared" si="153"/>
        <v>0.17713149822621679</v>
      </c>
      <c r="Q903" s="71">
        <f t="shared" si="153"/>
        <v>0.16167151554173342</v>
      </c>
      <c r="R903" s="71">
        <f t="shared" si="153"/>
        <v>0.17397638215673542</v>
      </c>
      <c r="S903" s="71">
        <f t="shared" si="153"/>
        <v>0.16523898911206397</v>
      </c>
      <c r="T903" s="71">
        <f t="shared" si="153"/>
        <v>0.16927004851274363</v>
      </c>
      <c r="U903" s="71">
        <f t="shared" si="153"/>
        <v>0.17591141744397507</v>
      </c>
      <c r="V903" s="71">
        <f t="shared" si="153"/>
        <v>0.16295515747412312</v>
      </c>
      <c r="W903" s="71">
        <f t="shared" si="153"/>
        <v>0.18234928405236947</v>
      </c>
      <c r="X903" s="71">
        <f t="shared" si="153"/>
        <v>0.1793984577486491</v>
      </c>
      <c r="Y903" s="71">
        <f t="shared" si="153"/>
        <v>0.17071529358411192</v>
      </c>
      <c r="Z903" s="71">
        <f t="shared" si="153"/>
        <v>0.18349254522401895</v>
      </c>
      <c r="AA903" s="71">
        <f t="shared" si="153"/>
        <v>0.19851758920813284</v>
      </c>
      <c r="AB903" s="71">
        <f t="shared" si="153"/>
        <v>0.17719758736081653</v>
      </c>
      <c r="AC903" s="71">
        <f t="shared" si="153"/>
        <v>0.17344688705970407</v>
      </c>
      <c r="AD903" s="71">
        <f t="shared" si="153"/>
        <v>0.18786925667941393</v>
      </c>
      <c r="AE903" s="71">
        <f t="shared" si="153"/>
        <v>0.17600017652569352</v>
      </c>
      <c r="AF903" s="71">
        <f t="shared" si="153"/>
        <v>0.19465813033079551</v>
      </c>
      <c r="AG903" s="71">
        <f t="shared" si="153"/>
        <v>0.19448527304109564</v>
      </c>
      <c r="AH903" s="71">
        <f t="shared" si="153"/>
        <v>0.17771062310862795</v>
      </c>
      <c r="AI903" s="71">
        <f t="shared" si="153"/>
        <v>0.19221288031182571</v>
      </c>
      <c r="AJ903" s="71">
        <f t="shared" si="153"/>
        <v>0.19324274871134867</v>
      </c>
      <c r="AK903" s="71">
        <f t="shared" si="153"/>
        <v>0.18851811476749317</v>
      </c>
      <c r="AL903" s="71">
        <f t="shared" si="153"/>
        <v>0.1964049971429434</v>
      </c>
      <c r="AM903" s="71">
        <f t="shared" si="153"/>
        <v>0.19496991996393939</v>
      </c>
      <c r="AN903" s="71">
        <f t="shared" si="153"/>
        <v>0.18520973499988833</v>
      </c>
      <c r="AO903" s="71">
        <f t="shared" si="153"/>
        <v>0.19176687519292254</v>
      </c>
      <c r="AP903" s="71">
        <f t="shared" si="153"/>
        <v>0.19205188530841713</v>
      </c>
      <c r="AQ903" s="71">
        <f t="shared" si="153"/>
        <v>0.16563007439656655</v>
      </c>
      <c r="AR903" s="71">
        <f t="shared" ref="AR903" si="154">AR901/AQ189</f>
        <v>0.20441591839837703</v>
      </c>
      <c r="AS903" s="71">
        <f t="shared" ref="AS903" si="155">AS901/AR189</f>
        <v>0.18266098078112242</v>
      </c>
      <c r="AT903" s="71">
        <f t="shared" ref="AT903" si="156">AT901/AS189</f>
        <v>0.17121105293342997</v>
      </c>
      <c r="AU903" s="71">
        <f t="shared" ref="AU903" si="157">AU901/AT189</f>
        <v>0.19520412739265497</v>
      </c>
      <c r="AV903" s="71">
        <f t="shared" ref="AV903" si="158">AV901/AU189</f>
        <v>0.18817273684309688</v>
      </c>
      <c r="AW903" s="71">
        <f t="shared" ref="AW903" si="159">AW901/AV189</f>
        <v>0.1793290976534079</v>
      </c>
      <c r="AX903" s="71">
        <f t="shared" ref="AX903" si="160">AX901/AW189</f>
        <v>0.19853626288612758</v>
      </c>
      <c r="AY903" s="71">
        <f t="shared" ref="AY903" si="161">AY901/AX189</f>
        <v>0.19262779247632048</v>
      </c>
      <c r="AZ903" s="71">
        <f t="shared" ref="AZ903" si="162">AZ901/AY189</f>
        <v>0.18248786102065287</v>
      </c>
      <c r="BA903" s="71">
        <f t="shared" ref="BA903" si="163">BA901/AZ189</f>
        <v>0.18188914150521587</v>
      </c>
      <c r="BB903" s="71">
        <f t="shared" ref="BB903" si="164">BB901/BA189</f>
        <v>0.1848615192837168</v>
      </c>
      <c r="BC903" s="71">
        <f>BC901/BB189</f>
        <v>0.18147913404976904</v>
      </c>
      <c r="BD903" s="71">
        <f>BD901/BC189</f>
        <v>0.19254235324286756</v>
      </c>
      <c r="BE903" s="71">
        <f>BE901/BD189</f>
        <v>0.17254530633040632</v>
      </c>
      <c r="BF903" s="71">
        <f>BF901/BE189</f>
        <v>0.18216448418455178</v>
      </c>
      <c r="BG903" s="71">
        <f>BG901/BF189</f>
        <v>0.19132610162868255</v>
      </c>
    </row>
    <row r="904" spans="1:63" hidden="1" outlineLevel="1" x14ac:dyDescent="0.25">
      <c r="A904" s="16" t="s">
        <v>403</v>
      </c>
      <c r="U904" s="95"/>
      <c r="V904" s="95"/>
      <c r="W904" s="95"/>
      <c r="X904" s="95"/>
      <c r="Y904" s="108"/>
      <c r="Z904" s="108"/>
      <c r="AA904" s="108"/>
      <c r="AB904" s="108"/>
      <c r="AC904" s="95"/>
      <c r="AD904" s="95"/>
      <c r="AE904" s="109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  <c r="BA904" s="95"/>
      <c r="BB904" s="95"/>
      <c r="BC904" s="95"/>
      <c r="BD904" s="95"/>
      <c r="BE904" s="95"/>
      <c r="BF904" s="226"/>
      <c r="BG904" s="226"/>
      <c r="BH904" s="17"/>
      <c r="BI904" s="17"/>
      <c r="BJ904" s="17"/>
      <c r="BK904" s="17"/>
    </row>
    <row r="905" spans="1:63" hidden="1" outlineLevel="1" x14ac:dyDescent="0.25">
      <c r="A905" s="16" t="s">
        <v>404</v>
      </c>
      <c r="U905" s="95"/>
      <c r="V905" s="95"/>
      <c r="W905" s="95"/>
      <c r="X905" s="95"/>
      <c r="Y905" s="108"/>
      <c r="Z905" s="108"/>
      <c r="AA905" s="108"/>
      <c r="AB905" s="108"/>
      <c r="AC905" s="95"/>
      <c r="AD905" s="95"/>
      <c r="AE905" s="103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  <c r="BA905" s="95"/>
      <c r="BB905" s="95"/>
      <c r="BC905" s="95"/>
      <c r="BD905" s="95"/>
      <c r="BE905" s="95"/>
      <c r="BF905" s="226"/>
      <c r="BG905" s="226"/>
      <c r="BH905" s="17"/>
      <c r="BI905" s="17"/>
      <c r="BJ905" s="17"/>
      <c r="BK905" s="17"/>
    </row>
    <row r="906" spans="1:63" hidden="1" outlineLevel="1" x14ac:dyDescent="0.25">
      <c r="A906" s="16" t="s">
        <v>405</v>
      </c>
      <c r="U906" s="95"/>
      <c r="V906" s="95"/>
      <c r="W906" s="95"/>
      <c r="X906" s="95"/>
      <c r="Y906" s="108"/>
      <c r="Z906" s="108"/>
      <c r="AA906" s="108"/>
      <c r="AB906" s="108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  <c r="BA906" s="95"/>
      <c r="BB906" s="95"/>
      <c r="BC906" s="95"/>
      <c r="BD906" s="95"/>
      <c r="BE906" s="95"/>
      <c r="BF906" s="226"/>
      <c r="BG906" s="226"/>
      <c r="BH906" s="17"/>
      <c r="BI906" s="17"/>
      <c r="BJ906" s="17"/>
      <c r="BK906" s="17"/>
    </row>
    <row r="907" spans="1:63" hidden="1" outlineLevel="1" x14ac:dyDescent="0.25">
      <c r="A907" s="16" t="s">
        <v>406</v>
      </c>
      <c r="U907" s="95"/>
      <c r="V907" s="95"/>
      <c r="W907" s="95"/>
      <c r="X907" s="95"/>
      <c r="Y907" s="108"/>
      <c r="Z907" s="108"/>
      <c r="AA907" s="108"/>
      <c r="AB907" s="108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  <c r="BA907" s="95"/>
      <c r="BB907" s="95"/>
      <c r="BC907" s="95"/>
      <c r="BD907" s="95"/>
      <c r="BE907" s="95"/>
      <c r="BF907" s="226"/>
      <c r="BG907" s="226"/>
      <c r="BH907" s="17"/>
      <c r="BI907" s="17"/>
      <c r="BJ907" s="17"/>
      <c r="BK907" s="17"/>
    </row>
    <row r="908" spans="1:63" s="17" customFormat="1" ht="11.25" hidden="1" outlineLevel="1" x14ac:dyDescent="0.2">
      <c r="A908" s="36" t="s">
        <v>407</v>
      </c>
      <c r="B908" s="37"/>
      <c r="U908" s="110"/>
      <c r="V908" s="110"/>
      <c r="W908" s="110"/>
      <c r="X908" s="110"/>
      <c r="Y908" s="110"/>
      <c r="Z908" s="110"/>
      <c r="AA908" s="110"/>
      <c r="AB908" s="110"/>
      <c r="AC908" s="110"/>
      <c r="AD908" s="110"/>
      <c r="AE908" s="110"/>
      <c r="AF908" s="110"/>
      <c r="AG908" s="110"/>
      <c r="AH908" s="110"/>
      <c r="AI908" s="110"/>
      <c r="AJ908" s="110"/>
      <c r="AK908" s="110"/>
      <c r="AL908" s="110"/>
      <c r="AM908" s="110"/>
      <c r="AN908" s="110"/>
      <c r="AO908" s="110"/>
      <c r="AP908" s="110"/>
      <c r="AQ908" s="110"/>
      <c r="AR908" s="110"/>
      <c r="AS908" s="110"/>
      <c r="AT908" s="110"/>
      <c r="AU908" s="110"/>
      <c r="AV908" s="110"/>
      <c r="AW908" s="110"/>
      <c r="AX908" s="110"/>
      <c r="AY908" s="110"/>
      <c r="AZ908" s="110"/>
      <c r="BA908" s="110"/>
      <c r="BB908" s="110"/>
      <c r="BC908" s="110"/>
      <c r="BD908" s="110"/>
      <c r="BE908" s="110"/>
      <c r="BF908" s="110"/>
      <c r="BG908" s="110"/>
    </row>
    <row r="909" spans="1:63" s="17" customFormat="1" ht="11.25" hidden="1" outlineLevel="1" x14ac:dyDescent="0.2">
      <c r="A909" s="36" t="s">
        <v>408</v>
      </c>
      <c r="B909" s="37"/>
      <c r="U909" s="110"/>
      <c r="V909" s="110"/>
      <c r="W909" s="110"/>
      <c r="X909" s="110"/>
      <c r="Y909" s="110"/>
      <c r="Z909" s="110"/>
      <c r="AA909" s="110"/>
      <c r="AB909" s="110"/>
      <c r="AC909" s="110"/>
      <c r="AD909" s="110"/>
      <c r="AE909" s="110"/>
      <c r="AF909" s="110"/>
      <c r="AG909" s="110"/>
      <c r="AH909" s="110"/>
      <c r="AI909" s="110"/>
      <c r="AJ909" s="110"/>
      <c r="AK909" s="110"/>
      <c r="AL909" s="110"/>
      <c r="AM909" s="110"/>
      <c r="AN909" s="110"/>
      <c r="AO909" s="110"/>
      <c r="AP909" s="110"/>
      <c r="AQ909" s="110"/>
      <c r="AR909" s="110"/>
      <c r="AS909" s="110"/>
      <c r="AT909" s="110"/>
      <c r="AU909" s="110"/>
      <c r="AV909" s="110"/>
      <c r="AW909" s="110"/>
      <c r="AX909" s="110"/>
      <c r="AY909" s="110"/>
      <c r="AZ909" s="110"/>
      <c r="BA909" s="110"/>
      <c r="BB909" s="110"/>
      <c r="BC909" s="110"/>
      <c r="BD909" s="110"/>
      <c r="BE909" s="110"/>
      <c r="BF909" s="110"/>
      <c r="BG909" s="110"/>
    </row>
    <row r="910" spans="1:63" s="17" customFormat="1" hidden="1" outlineLevel="1" x14ac:dyDescent="0.25">
      <c r="A910" s="36" t="s">
        <v>409</v>
      </c>
      <c r="B910" s="37"/>
      <c r="U910" s="110"/>
      <c r="V910" s="110"/>
      <c r="W910" s="110"/>
      <c r="X910" s="110"/>
      <c r="Y910" s="111"/>
      <c r="Z910" s="111"/>
      <c r="AA910" s="111"/>
      <c r="AB910" s="111"/>
      <c r="AC910" s="110"/>
      <c r="AD910" s="110"/>
      <c r="AE910" s="110"/>
      <c r="AF910" s="110"/>
      <c r="AG910" s="110"/>
      <c r="AH910" s="110"/>
      <c r="AI910" s="110"/>
      <c r="AJ910" s="110"/>
      <c r="AK910" s="110"/>
      <c r="AL910" s="110"/>
      <c r="AM910" s="110"/>
      <c r="AN910" s="110"/>
      <c r="AO910" s="110"/>
      <c r="AP910" s="110"/>
      <c r="AQ910" s="110"/>
      <c r="AR910" s="110"/>
      <c r="AS910" s="110"/>
      <c r="AT910" s="110"/>
      <c r="AU910" s="110"/>
      <c r="AV910" s="110"/>
      <c r="AW910" s="110"/>
      <c r="AX910" s="110"/>
      <c r="AY910" s="110"/>
      <c r="AZ910" s="110"/>
      <c r="BA910" s="110"/>
      <c r="BB910" s="110"/>
      <c r="BC910" s="110"/>
      <c r="BD910" s="110"/>
      <c r="BE910" s="110"/>
      <c r="BF910" s="110"/>
      <c r="BG910" s="110"/>
    </row>
    <row r="911" spans="1:63" s="17" customFormat="1" hidden="1" outlineLevel="1" collapsed="1" x14ac:dyDescent="0.25">
      <c r="A911" s="36"/>
      <c r="B911" s="37"/>
      <c r="Y911" s="39"/>
      <c r="Z911" s="39"/>
      <c r="AA911" s="39"/>
      <c r="AB911" s="39"/>
      <c r="BF911" s="218"/>
      <c r="BG911" s="218"/>
    </row>
    <row r="912" spans="1:63" collapsed="1" x14ac:dyDescent="0.25">
      <c r="A912" s="49" t="s">
        <v>411</v>
      </c>
      <c r="B912" s="50"/>
      <c r="AA912" s="56"/>
      <c r="AB912" s="56"/>
      <c r="BH912" s="17"/>
      <c r="BI912" s="17"/>
      <c r="BJ912" s="17"/>
      <c r="BK912" s="17"/>
    </row>
    <row r="913" spans="1:63" s="19" customFormat="1" ht="11.25" x14ac:dyDescent="0.2">
      <c r="A913" s="28" t="s">
        <v>412</v>
      </c>
      <c r="B913" s="32"/>
      <c r="C913" s="19">
        <v>10995446.800000001</v>
      </c>
      <c r="D913" s="19">
        <v>10612686.380000001</v>
      </c>
      <c r="E913" s="19">
        <v>10257190.75</v>
      </c>
      <c r="F913" s="19">
        <v>9840066.1799999997</v>
      </c>
      <c r="G913" s="19">
        <v>9470656.8300000001</v>
      </c>
      <c r="H913" s="19">
        <v>9097594.4000000004</v>
      </c>
      <c r="I913" s="19">
        <v>8659651.0399999991</v>
      </c>
      <c r="J913" s="19">
        <v>8233749.1699999999</v>
      </c>
      <c r="K913" s="19">
        <v>7926382.7300000004</v>
      </c>
      <c r="L913" s="19">
        <v>7588715.2699999996</v>
      </c>
      <c r="M913" s="19">
        <v>7256347.5899999999</v>
      </c>
      <c r="N913" s="19">
        <v>6970825.0300000003</v>
      </c>
      <c r="O913" s="19">
        <v>6649060.7800000003</v>
      </c>
      <c r="P913" s="19">
        <v>6360766.5999999996</v>
      </c>
      <c r="Q913" s="19">
        <v>6189860.7000000002</v>
      </c>
      <c r="R913" s="19">
        <v>5926335.8200000003</v>
      </c>
      <c r="S913" s="19">
        <v>5690517.2000000002</v>
      </c>
      <c r="T913" s="19">
        <f>'FIA Only'!T713+Sphere!C913</f>
        <v>5397723.7599999998</v>
      </c>
      <c r="U913" s="19">
        <f>'FIA Only'!U713+Sphere!D913</f>
        <v>5181209.6500000004</v>
      </c>
      <c r="V913" s="19">
        <f>'FIA Only'!V713+Sphere!E913</f>
        <v>4993843.87</v>
      </c>
      <c r="W913" s="19">
        <f>'FIA Only'!W713+Sphere!F913+'FIA on PCAS'!C913</f>
        <v>4763660.57</v>
      </c>
      <c r="X913" s="19">
        <f>'FIA Only'!X713+Sphere!G913+'FIA on PCAS'!D913</f>
        <v>4508936.24</v>
      </c>
      <c r="Y913" s="19">
        <v>4184943.66</v>
      </c>
      <c r="Z913" s="19">
        <v>3857432.74</v>
      </c>
      <c r="AA913" s="19">
        <v>3560596.48</v>
      </c>
      <c r="AB913" s="19">
        <v>3251386.35</v>
      </c>
      <c r="AC913" s="19">
        <v>3038281.76</v>
      </c>
      <c r="AD913" s="19">
        <v>2888418.97</v>
      </c>
      <c r="AE913" s="19">
        <v>2707536.47</v>
      </c>
      <c r="AF913" s="19">
        <v>2527271.7000000002</v>
      </c>
      <c r="AG913" s="19">
        <v>2346353.29</v>
      </c>
      <c r="AH913" s="19">
        <v>2151954.54</v>
      </c>
      <c r="AI913" s="19">
        <v>2005142.64</v>
      </c>
      <c r="AJ913" s="19">
        <v>1916896.63</v>
      </c>
      <c r="AK913" s="19">
        <v>1815771.3</v>
      </c>
      <c r="AL913" s="19">
        <v>1731577.91</v>
      </c>
      <c r="AM913" s="19">
        <v>1658524.61</v>
      </c>
      <c r="AN913" s="19">
        <v>1686116.31</v>
      </c>
      <c r="AO913" s="19">
        <v>1698847.34</v>
      </c>
      <c r="AP913" s="19">
        <v>1694185.53</v>
      </c>
      <c r="AQ913" s="19">
        <v>1675897.29</v>
      </c>
      <c r="AR913" s="19">
        <v>1609686</v>
      </c>
      <c r="AS913" s="19">
        <v>1557467.65</v>
      </c>
      <c r="AT913" s="19">
        <v>1487391.36</v>
      </c>
      <c r="AU913" s="19">
        <v>1535008.17</v>
      </c>
      <c r="AV913" s="19">
        <v>1501779.54</v>
      </c>
      <c r="AW913" s="19">
        <v>1434800.39</v>
      </c>
      <c r="AX913" s="19">
        <v>1388592.14</v>
      </c>
      <c r="AY913" s="19">
        <v>735959.78</v>
      </c>
      <c r="AZ913" s="19">
        <v>1321720.55</v>
      </c>
      <c r="BA913" s="19">
        <v>1210227.53</v>
      </c>
      <c r="BB913" s="19">
        <v>1310189.8400000001</v>
      </c>
      <c r="BC913" s="19">
        <v>1292476.1499999999</v>
      </c>
      <c r="BD913" s="19">
        <v>1294458.72</v>
      </c>
      <c r="BE913" s="19">
        <v>1264586.5</v>
      </c>
      <c r="BF913" s="224">
        <v>1307657.51</v>
      </c>
      <c r="BG913" s="224">
        <v>1330142.05</v>
      </c>
      <c r="BH913" s="17"/>
      <c r="BI913" s="17"/>
      <c r="BJ913" s="17"/>
      <c r="BK913" s="17"/>
    </row>
    <row r="914" spans="1:63" s="17" customFormat="1" ht="11.25" x14ac:dyDescent="0.2">
      <c r="A914" s="36" t="s">
        <v>413</v>
      </c>
      <c r="B914" s="37"/>
      <c r="C914" s="17">
        <v>2743</v>
      </c>
      <c r="D914" s="17">
        <v>2723</v>
      </c>
      <c r="E914" s="17">
        <v>2721</v>
      </c>
      <c r="F914" s="17">
        <v>2793</v>
      </c>
      <c r="G914" s="17">
        <v>2785</v>
      </c>
      <c r="H914" s="17">
        <v>2761</v>
      </c>
      <c r="I914" s="17">
        <v>2737</v>
      </c>
      <c r="J914" s="17">
        <v>2712</v>
      </c>
      <c r="K914" s="17">
        <v>2704</v>
      </c>
      <c r="L914" s="17">
        <v>2688</v>
      </c>
      <c r="M914" s="17">
        <v>2676</v>
      </c>
      <c r="N914" s="17">
        <v>2672</v>
      </c>
      <c r="O914" s="17">
        <v>2664</v>
      </c>
      <c r="P914" s="17">
        <v>2663</v>
      </c>
      <c r="Q914" s="17">
        <v>2670</v>
      </c>
      <c r="R914" s="17">
        <v>2666</v>
      </c>
      <c r="S914" s="17">
        <v>2663</v>
      </c>
      <c r="T914" s="17">
        <f>'FIA Only'!T714+Sphere!C914</f>
        <v>2643</v>
      </c>
      <c r="U914" s="17">
        <f>'FIA Only'!U714+Sphere!D914</f>
        <v>2634</v>
      </c>
      <c r="V914" s="17">
        <f>'FIA Only'!V714+Sphere!E914</f>
        <v>2618</v>
      </c>
      <c r="W914" s="17">
        <f>'FIA Only'!W714+Sphere!F914+'FIA on PCAS'!C914</f>
        <v>2604</v>
      </c>
      <c r="X914" s="17">
        <f>'FIA Only'!X714+Sphere!G914+'FIA on PCAS'!D914</f>
        <v>2590</v>
      </c>
      <c r="Y914" s="17">
        <v>2558</v>
      </c>
      <c r="Z914" s="17">
        <v>2525</v>
      </c>
      <c r="AA914" s="17">
        <v>2511</v>
      </c>
      <c r="AB914" s="17">
        <v>2485</v>
      </c>
      <c r="AC914" s="17">
        <v>2472</v>
      </c>
      <c r="AD914" s="17">
        <v>2467</v>
      </c>
      <c r="AE914" s="17">
        <v>2443</v>
      </c>
      <c r="AF914" s="17">
        <v>2429</v>
      </c>
      <c r="AG914" s="17">
        <v>2420</v>
      </c>
      <c r="AH914" s="17">
        <v>2399</v>
      </c>
      <c r="AI914" s="17">
        <v>2394</v>
      </c>
      <c r="AJ914" s="17">
        <v>2393</v>
      </c>
      <c r="AK914" s="17">
        <v>2374</v>
      </c>
      <c r="AL914" s="17">
        <v>2366</v>
      </c>
      <c r="AM914" s="17">
        <v>2363</v>
      </c>
      <c r="AN914" s="17">
        <v>2365</v>
      </c>
      <c r="AO914" s="17">
        <v>2378</v>
      </c>
      <c r="AP914" s="17">
        <v>2290</v>
      </c>
      <c r="AQ914" s="17">
        <v>2293</v>
      </c>
      <c r="AR914" s="17">
        <v>2288</v>
      </c>
      <c r="AS914" s="17">
        <v>2287</v>
      </c>
      <c r="AT914" s="17">
        <v>2276</v>
      </c>
      <c r="AU914" s="17">
        <v>2298</v>
      </c>
      <c r="AV914" s="17">
        <v>2210</v>
      </c>
      <c r="AW914" s="17">
        <v>2208</v>
      </c>
      <c r="AX914" s="17">
        <v>2208</v>
      </c>
      <c r="AY914" s="17">
        <v>1974</v>
      </c>
      <c r="AZ914" s="17">
        <v>2218</v>
      </c>
      <c r="BA914" s="17">
        <v>2216</v>
      </c>
      <c r="BB914" s="17">
        <v>2243</v>
      </c>
      <c r="BC914" s="17">
        <v>2245</v>
      </c>
      <c r="BD914" s="17">
        <v>2255</v>
      </c>
      <c r="BE914" s="17">
        <v>2257</v>
      </c>
      <c r="BF914" s="218">
        <v>2275</v>
      </c>
      <c r="BG914" s="218">
        <v>2187</v>
      </c>
    </row>
    <row r="915" spans="1:63" s="19" customFormat="1" ht="11.25" x14ac:dyDescent="0.2">
      <c r="A915" s="28" t="s">
        <v>414</v>
      </c>
      <c r="B915" s="32"/>
      <c r="C915" s="19">
        <v>1264155.01</v>
      </c>
      <c r="D915" s="19">
        <v>1216601.43</v>
      </c>
      <c r="E915" s="19">
        <v>1311889.54</v>
      </c>
      <c r="F915" s="19">
        <v>1034553.86</v>
      </c>
      <c r="G915" s="19">
        <v>1091915.27</v>
      </c>
      <c r="H915" s="19">
        <v>1035891.16</v>
      </c>
      <c r="I915" s="19">
        <v>988486.03</v>
      </c>
      <c r="J915" s="19">
        <v>979867.56</v>
      </c>
      <c r="K915" s="19">
        <v>803138.97</v>
      </c>
      <c r="L915" s="19">
        <v>870491.09</v>
      </c>
      <c r="M915" s="19">
        <v>828479.13</v>
      </c>
      <c r="N915" s="19">
        <v>945695.46</v>
      </c>
      <c r="O915" s="19">
        <v>880108.5</v>
      </c>
      <c r="P915" s="19">
        <v>745934.1</v>
      </c>
      <c r="Q915" s="19">
        <v>851728.2</v>
      </c>
      <c r="R915" s="19">
        <v>755261.74</v>
      </c>
      <c r="S915" s="19">
        <v>575207.57999999996</v>
      </c>
      <c r="T915" s="19">
        <f>'FIA Only'!T715+Sphere!C915</f>
        <v>631858.80000000005</v>
      </c>
      <c r="U915" s="19">
        <f>'FIA Only'!U715+Sphere!D915</f>
        <v>608472.21</v>
      </c>
      <c r="V915" s="19">
        <f>'FIA Only'!V715+Sphere!E915</f>
        <v>611448.81999999995</v>
      </c>
      <c r="W915" s="19">
        <f>'FIA Only'!W715+Sphere!F915+'FIA on PCAS'!C915</f>
        <v>522242.7</v>
      </c>
      <c r="X915" s="19">
        <f>'FIA Only'!X715+Sphere!G915+'FIA on PCAS'!D915</f>
        <v>417555.85</v>
      </c>
      <c r="Y915" s="19">
        <v>746892.69</v>
      </c>
      <c r="Z915" s="19">
        <v>710999.8</v>
      </c>
      <c r="AA915" s="19">
        <v>1134773.23</v>
      </c>
      <c r="AB915" s="19">
        <v>847079.13</v>
      </c>
      <c r="AC915" s="19">
        <v>801004.3</v>
      </c>
      <c r="AD915" s="19">
        <v>739342.53</v>
      </c>
      <c r="AE915" s="19">
        <v>744652.71</v>
      </c>
      <c r="AF915" s="19">
        <v>609796.21</v>
      </c>
      <c r="AG915" s="19">
        <v>422225.99</v>
      </c>
      <c r="AH915" s="19">
        <v>416992.87</v>
      </c>
      <c r="AI915" s="19">
        <v>297085.39</v>
      </c>
      <c r="AJ915" s="19">
        <v>305470.77</v>
      </c>
      <c r="AK915" s="19">
        <v>306831.24</v>
      </c>
      <c r="AL915" s="19">
        <v>243886.13</v>
      </c>
      <c r="AM915" s="19">
        <v>210270.41</v>
      </c>
      <c r="AN915" s="19">
        <v>182191.03</v>
      </c>
      <c r="AO915" s="19">
        <v>197434.53</v>
      </c>
      <c r="AP915" s="19">
        <v>166964.76999999999</v>
      </c>
      <c r="AQ915" s="19">
        <v>226746.85</v>
      </c>
      <c r="AR915" s="19">
        <v>150224.69</v>
      </c>
      <c r="AS915" s="19">
        <v>141461.9</v>
      </c>
      <c r="AT915" s="19">
        <v>182275.29</v>
      </c>
      <c r="AU915" s="19">
        <v>170963.7</v>
      </c>
      <c r="AV915" s="19">
        <v>213580.34</v>
      </c>
      <c r="AW915" s="19">
        <v>198590.64</v>
      </c>
      <c r="AX915" s="19">
        <v>157118.78</v>
      </c>
      <c r="AY915" s="19">
        <v>129643.54</v>
      </c>
      <c r="AZ915" s="19">
        <v>189464.92</v>
      </c>
      <c r="BA915" s="19">
        <v>135815.26999999999</v>
      </c>
      <c r="BB915" s="19">
        <v>183191.56</v>
      </c>
      <c r="BC915" s="19">
        <v>177765.53</v>
      </c>
      <c r="BD915" s="19">
        <v>164003.82999999999</v>
      </c>
      <c r="BE915" s="19">
        <v>175802.55</v>
      </c>
      <c r="BF915" s="224">
        <v>150483.99</v>
      </c>
      <c r="BG915" s="224">
        <v>171859.58</v>
      </c>
      <c r="BH915" s="17"/>
      <c r="BI915" s="17"/>
      <c r="BJ915" s="17"/>
      <c r="BK915" s="17"/>
    </row>
    <row r="916" spans="1:63" s="19" customFormat="1" ht="11.25" x14ac:dyDescent="0.2">
      <c r="A916" s="28" t="s">
        <v>415</v>
      </c>
      <c r="B916" s="32"/>
      <c r="C916" s="19">
        <v>452829.22</v>
      </c>
      <c r="D916" s="19">
        <v>426588.69</v>
      </c>
      <c r="E916" s="19">
        <v>421223.39</v>
      </c>
      <c r="F916" s="19">
        <v>456420.44</v>
      </c>
      <c r="G916" s="19">
        <v>348459.14</v>
      </c>
      <c r="H916" s="19">
        <v>415412.33</v>
      </c>
      <c r="I916" s="19">
        <v>399133.78</v>
      </c>
      <c r="J916" s="19">
        <v>328186.95</v>
      </c>
      <c r="K916" s="19">
        <v>369728.16</v>
      </c>
      <c r="L916" s="19">
        <v>257946.68</v>
      </c>
      <c r="M916" s="19">
        <v>235690.51</v>
      </c>
      <c r="N916" s="19">
        <v>264869.90999999997</v>
      </c>
      <c r="O916" s="19">
        <v>230134.79</v>
      </c>
      <c r="P916" s="19">
        <v>183336.28</v>
      </c>
      <c r="Q916" s="19">
        <v>204114.39</v>
      </c>
      <c r="R916" s="19">
        <v>229543.82</v>
      </c>
      <c r="S916" s="19">
        <v>208972.4</v>
      </c>
      <c r="T916" s="19">
        <f>'FIA Only'!T716+Sphere!C916</f>
        <v>179385.74</v>
      </c>
      <c r="U916" s="19">
        <f>'FIA Only'!U716+Sphere!D916</f>
        <v>243377.21</v>
      </c>
      <c r="V916" s="19">
        <f>'FIA Only'!V716+Sphere!E916</f>
        <v>221467.51999999999</v>
      </c>
      <c r="W916" s="19">
        <f>'FIA Only'!W716+Sphere!F916+'FIA on PCAS'!C916</f>
        <v>221487</v>
      </c>
      <c r="X916" s="19">
        <f>'FIA Only'!X716+Sphere!G916+'FIA on PCAS'!D916</f>
        <v>199900.72999999998</v>
      </c>
      <c r="Y916" s="19">
        <v>213804.82</v>
      </c>
      <c r="Z916" s="19">
        <v>320412.83</v>
      </c>
      <c r="AA916" s="19">
        <v>185736.15</v>
      </c>
      <c r="AB916" s="19">
        <v>307890.13</v>
      </c>
      <c r="AC916" s="19">
        <v>254459.14</v>
      </c>
      <c r="AD916" s="19">
        <v>167879.3</v>
      </c>
      <c r="AE916" s="19">
        <v>188359.4</v>
      </c>
      <c r="AF916" s="19">
        <v>204978.07</v>
      </c>
      <c r="AG916" s="19">
        <v>170519.44</v>
      </c>
      <c r="AH916" s="19">
        <v>124244.58</v>
      </c>
      <c r="AI916" s="19">
        <v>152033.37</v>
      </c>
      <c r="AJ916" s="19">
        <v>90202.72</v>
      </c>
      <c r="AK916" s="19">
        <v>78039.25</v>
      </c>
      <c r="AL916" s="19">
        <v>128678.57</v>
      </c>
      <c r="AM916" s="19">
        <v>117030.43</v>
      </c>
      <c r="AN916" s="19">
        <v>112662.57</v>
      </c>
      <c r="AO916" s="19">
        <v>78185.34</v>
      </c>
      <c r="AP916" s="19">
        <v>101333.99</v>
      </c>
      <c r="AQ916" s="19">
        <v>83888.5</v>
      </c>
      <c r="AR916" s="19">
        <v>107111.96</v>
      </c>
      <c r="AS916" s="19">
        <v>95104.3</v>
      </c>
      <c r="AT916" s="19">
        <v>86603.41</v>
      </c>
      <c r="AU916" s="19">
        <v>59591.4</v>
      </c>
      <c r="AV916" s="19">
        <v>64901.98</v>
      </c>
      <c r="AW916" s="19">
        <v>64752.89</v>
      </c>
      <c r="AX916" s="19">
        <v>69645.61</v>
      </c>
      <c r="AY916" s="19">
        <v>14626.92</v>
      </c>
      <c r="AZ916" s="19">
        <v>50545.52</v>
      </c>
      <c r="BA916" s="19">
        <v>52804.97</v>
      </c>
      <c r="BB916" s="19">
        <v>70255.350000000006</v>
      </c>
      <c r="BC916" s="19">
        <v>35984.47</v>
      </c>
      <c r="BD916" s="19">
        <v>47827.53</v>
      </c>
      <c r="BE916" s="19">
        <v>37587.480000000003</v>
      </c>
      <c r="BF916" s="224">
        <v>72532.02</v>
      </c>
      <c r="BG916" s="224">
        <v>57488.93</v>
      </c>
      <c r="BH916" s="17"/>
      <c r="BI916" s="17"/>
      <c r="BJ916" s="17"/>
      <c r="BK916" s="17"/>
    </row>
    <row r="917" spans="1:63" s="19" customFormat="1" ht="11.25" x14ac:dyDescent="0.2">
      <c r="A917" s="28" t="s">
        <v>416</v>
      </c>
      <c r="B917" s="32"/>
      <c r="C917" s="19">
        <v>399557.16</v>
      </c>
      <c r="D917" s="19">
        <v>374368.3</v>
      </c>
      <c r="E917" s="19">
        <v>313142.28000000003</v>
      </c>
      <c r="F917" s="19">
        <v>326911.37</v>
      </c>
      <c r="G917" s="19">
        <v>379531.44</v>
      </c>
      <c r="H917" s="19">
        <v>286748.03999999998</v>
      </c>
      <c r="I917" s="19">
        <v>257579.42</v>
      </c>
      <c r="J917" s="19">
        <v>287185.24</v>
      </c>
      <c r="K917" s="19">
        <v>229049.23</v>
      </c>
      <c r="L917" s="19">
        <v>297796.53999999998</v>
      </c>
      <c r="M917" s="19">
        <v>257701.34</v>
      </c>
      <c r="N917" s="19">
        <v>234563.41</v>
      </c>
      <c r="O917" s="19">
        <v>257821.25</v>
      </c>
      <c r="P917" s="19">
        <v>245956.45</v>
      </c>
      <c r="Q917" s="19">
        <v>187376.02</v>
      </c>
      <c r="R917" s="19">
        <v>172276.12</v>
      </c>
      <c r="S917" s="19">
        <v>204496.99</v>
      </c>
      <c r="T917" s="19">
        <f>'FIA Only'!T717+Sphere!C917</f>
        <v>173756.88</v>
      </c>
      <c r="U917" s="19">
        <f>'FIA Only'!U717+Sphere!D917</f>
        <v>150890.96</v>
      </c>
      <c r="V917" s="19">
        <f>'FIA Only'!V717+Sphere!E917</f>
        <v>207944.93</v>
      </c>
      <c r="W917" s="19">
        <f>'FIA Only'!W717+Sphere!F917+'FIA on PCAS'!C917</f>
        <v>162078.22</v>
      </c>
      <c r="X917" s="19">
        <f>'FIA Only'!X717+Sphere!G917+'FIA on PCAS'!D917</f>
        <v>162014.45000000001</v>
      </c>
      <c r="Y917" s="19">
        <v>151870.47</v>
      </c>
      <c r="Z917" s="19">
        <v>152071.31</v>
      </c>
      <c r="AA917" s="19">
        <v>180557.29</v>
      </c>
      <c r="AB917" s="19">
        <v>159064.17000000001</v>
      </c>
      <c r="AC917" s="19">
        <v>195588.92</v>
      </c>
      <c r="AD917" s="19">
        <v>194964.94</v>
      </c>
      <c r="AE917" s="19">
        <v>168277.94</v>
      </c>
      <c r="AF917" s="19">
        <v>138489.47</v>
      </c>
      <c r="AG917" s="19">
        <v>122495.23</v>
      </c>
      <c r="AH917" s="19">
        <v>92476.51</v>
      </c>
      <c r="AI917" s="19">
        <v>44694.7</v>
      </c>
      <c r="AJ917" s="19">
        <v>93204.19</v>
      </c>
      <c r="AK917" s="19">
        <v>66858.27</v>
      </c>
      <c r="AL917" s="19">
        <v>60314.48</v>
      </c>
      <c r="AM917" s="19">
        <v>91586.8</v>
      </c>
      <c r="AN917" s="19">
        <v>69829.039999999994</v>
      </c>
      <c r="AO917" s="19">
        <v>78819.8</v>
      </c>
      <c r="AP917" s="19">
        <v>81142.52</v>
      </c>
      <c r="AQ917" s="19">
        <v>106305.24</v>
      </c>
      <c r="AR917" s="19">
        <v>88551.15</v>
      </c>
      <c r="AS917" s="19">
        <v>90496.33</v>
      </c>
      <c r="AT917" s="19">
        <v>93325.31</v>
      </c>
      <c r="AU917" s="19">
        <v>126874.49</v>
      </c>
      <c r="AV917" s="19">
        <v>77354.77</v>
      </c>
      <c r="AW917" s="19">
        <v>94285.18</v>
      </c>
      <c r="AX917" s="19">
        <v>40414.54</v>
      </c>
      <c r="AY917" s="19">
        <v>20443.04</v>
      </c>
      <c r="AZ917" s="19">
        <v>82593.22</v>
      </c>
      <c r="BA917" s="19">
        <v>37568.39</v>
      </c>
      <c r="BB917" s="19">
        <v>78763.570000000007</v>
      </c>
      <c r="BC917" s="19">
        <v>81828.22</v>
      </c>
      <c r="BD917" s="19">
        <v>44231.07</v>
      </c>
      <c r="BE917" s="19">
        <v>52212.56</v>
      </c>
      <c r="BF917" s="224">
        <v>32770.35</v>
      </c>
      <c r="BG917" s="224">
        <v>63953.93</v>
      </c>
      <c r="BH917" s="17"/>
      <c r="BI917" s="17"/>
      <c r="BJ917" s="17"/>
      <c r="BK917" s="17"/>
    </row>
    <row r="918" spans="1:63" s="19" customFormat="1" ht="11.25" x14ac:dyDescent="0.2">
      <c r="A918" s="28" t="s">
        <v>417</v>
      </c>
      <c r="B918" s="32"/>
      <c r="C918" s="19">
        <v>375712.08</v>
      </c>
      <c r="D918" s="19">
        <v>343557.89</v>
      </c>
      <c r="E918" s="19">
        <v>397338.11</v>
      </c>
      <c r="F918" s="19">
        <v>273389.15000000002</v>
      </c>
      <c r="G918" s="19">
        <v>307371.78000000003</v>
      </c>
      <c r="H918" s="19">
        <v>319839.96999999997</v>
      </c>
      <c r="I918" s="19">
        <v>299310.43</v>
      </c>
      <c r="J918" s="19">
        <v>193891.54</v>
      </c>
      <c r="K918" s="19">
        <v>232985.04</v>
      </c>
      <c r="L918" s="19">
        <v>223696.8</v>
      </c>
      <c r="M918" s="19">
        <v>260224.43</v>
      </c>
      <c r="N918" s="19">
        <v>213018.41</v>
      </c>
      <c r="O918" s="19">
        <v>167293.31</v>
      </c>
      <c r="P918" s="19">
        <v>230006.28</v>
      </c>
      <c r="Q918" s="19">
        <v>222269.82</v>
      </c>
      <c r="R918" s="19">
        <v>167429.32</v>
      </c>
      <c r="S918" s="19">
        <v>149108.87</v>
      </c>
      <c r="T918" s="19">
        <f>'FIA Only'!T718+Sphere!C918</f>
        <v>205539.41</v>
      </c>
      <c r="U918" s="19">
        <f>'FIA Only'!U718+Sphere!D918</f>
        <v>184951.49</v>
      </c>
      <c r="V918" s="19">
        <f>'FIA Only'!V718+Sphere!E918</f>
        <v>130314.29</v>
      </c>
      <c r="W918" s="19">
        <f>'FIA Only'!W718+Sphere!F918+'FIA on PCAS'!C918</f>
        <v>149797.26999999999</v>
      </c>
      <c r="X918" s="19">
        <f>'FIA Only'!X718+Sphere!G918+'FIA on PCAS'!D918</f>
        <v>138245.98000000001</v>
      </c>
      <c r="Y918" s="19">
        <v>185621.31</v>
      </c>
      <c r="Z918" s="19">
        <v>137159.67999999999</v>
      </c>
      <c r="AA918" s="19">
        <v>126075.44</v>
      </c>
      <c r="AB918" s="19">
        <v>105705.23</v>
      </c>
      <c r="AC918" s="19">
        <v>118517.9</v>
      </c>
      <c r="AD918" s="19">
        <v>156684.65</v>
      </c>
      <c r="AE918" s="19">
        <v>151988.26999999999</v>
      </c>
      <c r="AF918" s="19">
        <v>124004.32</v>
      </c>
      <c r="AG918" s="19">
        <v>105142.87</v>
      </c>
      <c r="AH918" s="19">
        <v>88481.35</v>
      </c>
      <c r="AI918" s="19">
        <v>59446.69</v>
      </c>
      <c r="AJ918" s="19">
        <v>37417.31</v>
      </c>
      <c r="AK918" s="19">
        <v>61015.3</v>
      </c>
      <c r="AL918" s="19">
        <v>54652.97</v>
      </c>
      <c r="AM918" s="19">
        <v>58098.18</v>
      </c>
      <c r="AN918" s="19">
        <v>92131.85</v>
      </c>
      <c r="AO918" s="19">
        <v>83539.649999999994</v>
      </c>
      <c r="AP918" s="19">
        <v>70105</v>
      </c>
      <c r="AQ918" s="19">
        <v>53980.08</v>
      </c>
      <c r="AR918" s="19">
        <v>69380.479999999996</v>
      </c>
      <c r="AS918" s="19">
        <v>80854.210000000006</v>
      </c>
      <c r="AT918" s="19">
        <v>84281.41</v>
      </c>
      <c r="AU918" s="19">
        <v>87867.91</v>
      </c>
      <c r="AV918" s="19">
        <v>109389.24</v>
      </c>
      <c r="AW918" s="19">
        <v>105852.69</v>
      </c>
      <c r="AX918" s="19">
        <v>117265.83</v>
      </c>
      <c r="AY918" s="19">
        <v>0</v>
      </c>
      <c r="AZ918" s="19">
        <v>91126.79</v>
      </c>
      <c r="BA918" s="19">
        <v>39806.28</v>
      </c>
      <c r="BB918" s="19">
        <v>48664.83</v>
      </c>
      <c r="BC918" s="19">
        <v>68551.679999999993</v>
      </c>
      <c r="BD918" s="19">
        <v>93075.12</v>
      </c>
      <c r="BE918" s="19">
        <v>65341.66</v>
      </c>
      <c r="BF918" s="224">
        <v>70472.95</v>
      </c>
      <c r="BG918" s="224">
        <v>53944.68</v>
      </c>
      <c r="BH918" s="17"/>
      <c r="BI918" s="17"/>
      <c r="BJ918" s="17"/>
      <c r="BK918" s="17"/>
    </row>
    <row r="919" spans="1:63" s="19" customFormat="1" ht="11.25" x14ac:dyDescent="0.2">
      <c r="A919" s="28" t="s">
        <v>418</v>
      </c>
      <c r="B919" s="32"/>
      <c r="C919" s="19">
        <v>210073.93</v>
      </c>
      <c r="D919" s="19">
        <v>289881.57</v>
      </c>
      <c r="E919" s="19">
        <v>304487.01</v>
      </c>
      <c r="F919" s="19">
        <v>412055.57</v>
      </c>
      <c r="G919" s="19">
        <v>286846.27</v>
      </c>
      <c r="H919" s="19">
        <v>304674.3</v>
      </c>
      <c r="I919" s="19">
        <v>283302.71000000002</v>
      </c>
      <c r="J919" s="19">
        <v>282888.34000000003</v>
      </c>
      <c r="K919" s="19">
        <v>262220.46999999997</v>
      </c>
      <c r="L919" s="19">
        <v>224752.85</v>
      </c>
      <c r="M919" s="19">
        <v>199830.84</v>
      </c>
      <c r="N919" s="19">
        <v>247660.72</v>
      </c>
      <c r="O919" s="19">
        <v>208617.32</v>
      </c>
      <c r="P919" s="19">
        <v>199478.47</v>
      </c>
      <c r="Q919" s="19">
        <v>250494.32</v>
      </c>
      <c r="R919" s="19">
        <v>221835.36</v>
      </c>
      <c r="S919" s="19">
        <v>173541.27</v>
      </c>
      <c r="T919" s="19">
        <f>'FIA Only'!T719+Sphere!C919</f>
        <v>171390.25</v>
      </c>
      <c r="U919" s="19">
        <f>'FIA Only'!U719+Sphere!D919</f>
        <v>192440.18</v>
      </c>
      <c r="V919" s="19">
        <f>'FIA Only'!V719+Sphere!E919</f>
        <v>186239.92</v>
      </c>
      <c r="W919" s="19">
        <f>'FIA Only'!W719+Sphere!F919+'FIA on PCAS'!C919</f>
        <v>149781.84</v>
      </c>
      <c r="X919" s="19">
        <f>'FIA Only'!X719+Sphere!G919+'FIA on PCAS'!D919</f>
        <v>160215.43</v>
      </c>
      <c r="Y919" s="19">
        <v>128528.6</v>
      </c>
      <c r="Z919" s="19">
        <v>159085.9</v>
      </c>
      <c r="AA919" s="19">
        <v>93134.02</v>
      </c>
      <c r="AB919" s="19">
        <v>95158.9</v>
      </c>
      <c r="AC919" s="19">
        <v>122346.9</v>
      </c>
      <c r="AD919" s="19">
        <v>66657.03</v>
      </c>
      <c r="AE919" s="19">
        <v>80520.240000000005</v>
      </c>
      <c r="AF919" s="19">
        <v>63738.26</v>
      </c>
      <c r="AG919" s="19">
        <v>52823.75</v>
      </c>
      <c r="AH919" s="19">
        <v>37748.54</v>
      </c>
      <c r="AI919" s="19">
        <v>53156.800000000003</v>
      </c>
      <c r="AJ919" s="19">
        <v>57944.37</v>
      </c>
      <c r="AK919" s="19">
        <v>59934.559999999998</v>
      </c>
      <c r="AL919" s="19">
        <v>34800.75</v>
      </c>
      <c r="AM919" s="19">
        <v>61160.25</v>
      </c>
      <c r="AN919" s="19">
        <v>118550.64</v>
      </c>
      <c r="AO919" s="19">
        <v>152790.53</v>
      </c>
      <c r="AP919" s="19">
        <v>89735.11</v>
      </c>
      <c r="AQ919" s="19">
        <v>98926.87</v>
      </c>
      <c r="AR919" s="19">
        <v>86721.17</v>
      </c>
      <c r="AS919" s="19">
        <v>86951.91</v>
      </c>
      <c r="AT919" s="19">
        <v>58534.25</v>
      </c>
      <c r="AU919" s="19">
        <v>80433.81</v>
      </c>
      <c r="AV919" s="19">
        <v>59370.559999999998</v>
      </c>
      <c r="AW919" s="19">
        <v>47470.2</v>
      </c>
      <c r="AX919" s="19">
        <v>83009.94</v>
      </c>
      <c r="AY919" s="19">
        <v>0</v>
      </c>
      <c r="AZ919" s="19">
        <v>22497.360000000001</v>
      </c>
      <c r="BA919" s="19">
        <v>40669.42</v>
      </c>
      <c r="BB919" s="19">
        <v>49778.67</v>
      </c>
      <c r="BC919" s="19">
        <v>29257.02</v>
      </c>
      <c r="BD919" s="19">
        <v>81695.61</v>
      </c>
      <c r="BE919" s="19">
        <v>53810.11</v>
      </c>
      <c r="BF919" s="224">
        <v>68761.320000000007</v>
      </c>
      <c r="BG919" s="224">
        <v>58709.13</v>
      </c>
      <c r="BH919" s="17"/>
      <c r="BI919" s="17"/>
      <c r="BJ919" s="17"/>
      <c r="BK919" s="17"/>
    </row>
    <row r="920" spans="1:63" s="19" customFormat="1" ht="11.25" x14ac:dyDescent="0.2">
      <c r="A920" s="28" t="s">
        <v>621</v>
      </c>
      <c r="B920" s="32"/>
      <c r="C920" s="19">
        <v>370378.1</v>
      </c>
      <c r="D920" s="19">
        <v>343461.99</v>
      </c>
      <c r="E920" s="19">
        <v>331258.68</v>
      </c>
      <c r="F920" s="19">
        <v>313346.78999999998</v>
      </c>
      <c r="G920" s="19">
        <v>431529.67</v>
      </c>
      <c r="H920" s="19">
        <v>392383.7</v>
      </c>
      <c r="I920" s="19">
        <v>408071.93</v>
      </c>
      <c r="J920" s="19">
        <v>388596.88</v>
      </c>
      <c r="K920" s="19">
        <v>373026.09</v>
      </c>
      <c r="L920" s="19">
        <v>340381.63</v>
      </c>
      <c r="M920" s="19">
        <v>306004.40999999997</v>
      </c>
      <c r="N920" s="19">
        <v>241067.16</v>
      </c>
      <c r="O920" s="19">
        <v>261021.53</v>
      </c>
      <c r="P920" s="19">
        <v>206445.15</v>
      </c>
      <c r="Q920" s="19">
        <v>217041.83</v>
      </c>
      <c r="R920" s="19">
        <v>227830.87</v>
      </c>
      <c r="S920" s="19">
        <v>244519.83</v>
      </c>
      <c r="T920" s="19">
        <f>'FIA Only'!T720+Sphere!C920</f>
        <v>191936.05</v>
      </c>
      <c r="U920" s="19">
        <f>'FIA Only'!U720+Sphere!D920</f>
        <v>164460.64000000001</v>
      </c>
      <c r="V920" s="19">
        <f>'FIA Only'!V720+Sphere!E920</f>
        <v>215687.05</v>
      </c>
      <c r="W920" s="19">
        <f>'FIA Only'!W720+Sphere!F920+'FIA on PCAS'!C920</f>
        <v>224064.27</v>
      </c>
      <c r="X920" s="19">
        <f>'FIA Only'!X720+Sphere!G920+'FIA on PCAS'!D920</f>
        <v>191259.23</v>
      </c>
      <c r="Y920" s="19">
        <v>146963.21</v>
      </c>
      <c r="Z920" s="19">
        <v>90184.42</v>
      </c>
      <c r="AA920" s="19">
        <v>140039.42000000001</v>
      </c>
      <c r="AB920" s="19">
        <v>73001.81</v>
      </c>
      <c r="AC920" s="19">
        <v>55828.480000000003</v>
      </c>
      <c r="AD920" s="19">
        <v>62227.58</v>
      </c>
      <c r="AE920" s="19">
        <v>13800.71</v>
      </c>
      <c r="AF920" s="19">
        <v>34318.46</v>
      </c>
      <c r="AG920" s="19">
        <v>43538.31</v>
      </c>
      <c r="AH920" s="19">
        <v>31079.61</v>
      </c>
      <c r="AI920" s="19">
        <v>29322.38</v>
      </c>
      <c r="AJ920" s="19">
        <v>53381.09</v>
      </c>
      <c r="AK920" s="19">
        <v>56138.85</v>
      </c>
      <c r="AL920" s="19">
        <v>72183.81</v>
      </c>
      <c r="AM920" s="19">
        <v>52655.77</v>
      </c>
      <c r="AN920" s="19">
        <v>47737.62</v>
      </c>
      <c r="AO920" s="19">
        <v>87067.6</v>
      </c>
      <c r="AP920" s="19">
        <v>141374.75</v>
      </c>
      <c r="AQ920" s="19">
        <v>106172.59</v>
      </c>
      <c r="AR920" s="19">
        <v>66110.48</v>
      </c>
      <c r="AS920" s="19">
        <v>67619.009999999995</v>
      </c>
      <c r="AT920" s="19">
        <v>18730.46</v>
      </c>
      <c r="AU920" s="19">
        <v>29006.639999999999</v>
      </c>
      <c r="AV920" s="19">
        <v>87950.2</v>
      </c>
      <c r="AW920" s="19">
        <v>63665.71</v>
      </c>
      <c r="AX920" s="19">
        <v>55435.05</v>
      </c>
      <c r="AY920" s="19">
        <v>0</v>
      </c>
      <c r="AZ920" s="19">
        <v>91162.91</v>
      </c>
      <c r="BA920" s="19">
        <v>25632.2</v>
      </c>
      <c r="BB920" s="19">
        <v>31579.27</v>
      </c>
      <c r="BC920" s="19">
        <v>49856.160000000003</v>
      </c>
      <c r="BD920" s="19">
        <v>22417.09</v>
      </c>
      <c r="BE920" s="19">
        <v>51667.92</v>
      </c>
      <c r="BF920" s="224">
        <v>25654.65</v>
      </c>
      <c r="BG920" s="224">
        <v>45504.29</v>
      </c>
      <c r="BH920" s="17"/>
      <c r="BI920" s="17"/>
      <c r="BJ920" s="17"/>
      <c r="BK920" s="17"/>
    </row>
    <row r="921" spans="1:63" s="17" customFormat="1" ht="11.25" x14ac:dyDescent="0.2">
      <c r="A921" s="36" t="s">
        <v>421</v>
      </c>
      <c r="B921" s="37"/>
      <c r="C921" s="17">
        <v>257</v>
      </c>
      <c r="D921" s="17">
        <v>253</v>
      </c>
      <c r="E921" s="17">
        <v>261</v>
      </c>
      <c r="F921" s="17">
        <v>228</v>
      </c>
      <c r="G921" s="17">
        <v>245</v>
      </c>
      <c r="H921" s="17">
        <v>237</v>
      </c>
      <c r="I921" s="17">
        <v>234</v>
      </c>
      <c r="J921" s="17">
        <v>237</v>
      </c>
      <c r="K921" s="17">
        <v>205</v>
      </c>
      <c r="L921" s="17">
        <v>208</v>
      </c>
      <c r="M921" s="17">
        <v>214</v>
      </c>
      <c r="N921" s="17">
        <v>224</v>
      </c>
      <c r="O921" s="17">
        <v>223</v>
      </c>
      <c r="P921" s="17">
        <v>199</v>
      </c>
      <c r="Q921" s="17">
        <v>228</v>
      </c>
      <c r="R921" s="17">
        <v>205</v>
      </c>
      <c r="S921" s="17">
        <v>163</v>
      </c>
      <c r="T921" s="17">
        <f>'FIA Only'!T721+Sphere!C921</f>
        <v>195</v>
      </c>
      <c r="U921" s="17">
        <f>'FIA Only'!U721+Sphere!D921</f>
        <v>185</v>
      </c>
      <c r="V921" s="17">
        <f>'FIA Only'!V721+Sphere!E921</f>
        <v>195</v>
      </c>
      <c r="W921" s="17">
        <f>'FIA Only'!W721+Sphere!F921+'FIA on PCAS'!C921</f>
        <v>164</v>
      </c>
      <c r="X921" s="17">
        <f>'FIA Only'!X721+Sphere!G921+'FIA on PCAS'!D921</f>
        <v>148</v>
      </c>
      <c r="Y921" s="17">
        <v>274</v>
      </c>
      <c r="Z921" s="17">
        <v>242</v>
      </c>
      <c r="AA921" s="17">
        <v>371</v>
      </c>
      <c r="AB921" s="17">
        <v>293</v>
      </c>
      <c r="AC921" s="17">
        <v>261</v>
      </c>
      <c r="AD921" s="17">
        <v>241</v>
      </c>
      <c r="AE921" s="17">
        <v>225</v>
      </c>
      <c r="AF921" s="17">
        <v>210</v>
      </c>
      <c r="AG921" s="17">
        <v>143</v>
      </c>
      <c r="AH921" s="17">
        <v>152</v>
      </c>
      <c r="AI921" s="17">
        <v>117</v>
      </c>
      <c r="AJ921" s="17">
        <v>113</v>
      </c>
      <c r="AK921" s="17">
        <v>113</v>
      </c>
      <c r="AL921" s="17">
        <v>88</v>
      </c>
      <c r="AM921" s="17">
        <v>71</v>
      </c>
      <c r="AN921" s="17">
        <v>68</v>
      </c>
      <c r="AO921" s="17">
        <v>83</v>
      </c>
      <c r="AP921" s="17">
        <v>67</v>
      </c>
      <c r="AQ921" s="17">
        <v>77</v>
      </c>
      <c r="AR921" s="17">
        <v>54</v>
      </c>
      <c r="AS921" s="17">
        <v>54</v>
      </c>
      <c r="AT921" s="17">
        <v>58</v>
      </c>
      <c r="AU921" s="17">
        <v>44</v>
      </c>
      <c r="AV921" s="17">
        <v>51</v>
      </c>
      <c r="AW921" s="17">
        <v>54</v>
      </c>
      <c r="AX921" s="17">
        <v>41</v>
      </c>
      <c r="AY921" s="17">
        <v>39</v>
      </c>
      <c r="AZ921" s="17">
        <v>57</v>
      </c>
      <c r="BA921" s="17">
        <v>47</v>
      </c>
      <c r="BB921" s="17">
        <v>55</v>
      </c>
      <c r="BC921" s="17">
        <v>51</v>
      </c>
      <c r="BD921" s="17">
        <v>51</v>
      </c>
      <c r="BE921" s="17">
        <v>54</v>
      </c>
      <c r="BF921" s="218">
        <v>45</v>
      </c>
      <c r="BG921" s="218">
        <v>39</v>
      </c>
    </row>
    <row r="922" spans="1:63" s="17" customFormat="1" ht="11.25" x14ac:dyDescent="0.2">
      <c r="A922" s="36" t="s">
        <v>422</v>
      </c>
      <c r="B922" s="37"/>
      <c r="C922" s="17">
        <v>107</v>
      </c>
      <c r="D922" s="17">
        <v>89</v>
      </c>
      <c r="E922" s="17">
        <v>94</v>
      </c>
      <c r="F922" s="17">
        <v>91</v>
      </c>
      <c r="G922" s="17">
        <v>84</v>
      </c>
      <c r="H922" s="17">
        <v>95</v>
      </c>
      <c r="I922" s="17">
        <v>90</v>
      </c>
      <c r="J922" s="17">
        <v>79</v>
      </c>
      <c r="K922" s="17">
        <v>87</v>
      </c>
      <c r="L922" s="17">
        <v>72</v>
      </c>
      <c r="M922" s="17">
        <v>56</v>
      </c>
      <c r="N922" s="17">
        <v>77</v>
      </c>
      <c r="O922" s="17">
        <v>70</v>
      </c>
      <c r="P922" s="17">
        <v>65</v>
      </c>
      <c r="Q922" s="17">
        <v>75</v>
      </c>
      <c r="R922" s="17">
        <v>64</v>
      </c>
      <c r="S922" s="17">
        <v>64</v>
      </c>
      <c r="T922" s="17">
        <f>'FIA Only'!T722+Sphere!C922</f>
        <v>55</v>
      </c>
      <c r="U922" s="17">
        <f>'FIA Only'!U722+Sphere!D922</f>
        <v>77</v>
      </c>
      <c r="V922" s="17">
        <f>'FIA Only'!V722+Sphere!E922</f>
        <v>63</v>
      </c>
      <c r="W922" s="17">
        <f>'FIA Only'!W722+Sphere!F922+'FIA on PCAS'!C922</f>
        <v>56</v>
      </c>
      <c r="X922" s="17">
        <f>'FIA Only'!X722+Sphere!G922+'FIA on PCAS'!D922</f>
        <v>50</v>
      </c>
      <c r="Y922" s="17">
        <v>70</v>
      </c>
      <c r="Z922" s="17">
        <v>106</v>
      </c>
      <c r="AA922" s="17">
        <v>71</v>
      </c>
      <c r="AB922" s="17">
        <v>109</v>
      </c>
      <c r="AC922" s="17">
        <v>104</v>
      </c>
      <c r="AD922" s="17">
        <v>76</v>
      </c>
      <c r="AE922" s="17">
        <v>82</v>
      </c>
      <c r="AF922" s="17">
        <v>74</v>
      </c>
      <c r="AG922" s="17">
        <v>60</v>
      </c>
      <c r="AH922" s="17">
        <v>44</v>
      </c>
      <c r="AI922" s="17">
        <v>54</v>
      </c>
      <c r="AJ922" s="17">
        <v>35</v>
      </c>
      <c r="AK922" s="17">
        <v>40</v>
      </c>
      <c r="AL922" s="17">
        <v>55</v>
      </c>
      <c r="AM922" s="17">
        <v>43</v>
      </c>
      <c r="AN922" s="17">
        <v>34</v>
      </c>
      <c r="AO922" s="17">
        <v>30</v>
      </c>
      <c r="AP922" s="17">
        <v>33</v>
      </c>
      <c r="AQ922" s="17">
        <v>28</v>
      </c>
      <c r="AR922" s="17">
        <v>27</v>
      </c>
      <c r="AS922" s="17">
        <v>25</v>
      </c>
      <c r="AT922" s="17">
        <v>29</v>
      </c>
      <c r="AU922" s="17">
        <v>24</v>
      </c>
      <c r="AV922" s="17">
        <v>20</v>
      </c>
      <c r="AW922" s="17">
        <v>15</v>
      </c>
      <c r="AX922" s="17">
        <v>15</v>
      </c>
      <c r="AY922" s="17">
        <v>7</v>
      </c>
      <c r="AZ922" s="17">
        <v>15</v>
      </c>
      <c r="BA922" s="17">
        <v>12</v>
      </c>
      <c r="BB922" s="17">
        <v>11</v>
      </c>
      <c r="BC922" s="17">
        <v>9</v>
      </c>
      <c r="BD922" s="17">
        <v>9</v>
      </c>
      <c r="BE922" s="17">
        <v>9</v>
      </c>
      <c r="BF922" s="218">
        <v>18</v>
      </c>
      <c r="BG922" s="218">
        <v>13</v>
      </c>
    </row>
    <row r="923" spans="1:63" s="17" customFormat="1" ht="11.25" x14ac:dyDescent="0.2">
      <c r="A923" s="36" t="s">
        <v>423</v>
      </c>
      <c r="B923" s="37"/>
      <c r="C923" s="17">
        <v>78</v>
      </c>
      <c r="D923" s="17">
        <v>83</v>
      </c>
      <c r="E923" s="17">
        <v>68</v>
      </c>
      <c r="F923" s="17">
        <v>70</v>
      </c>
      <c r="G923" s="17">
        <v>72</v>
      </c>
      <c r="H923" s="17">
        <v>61</v>
      </c>
      <c r="I923" s="17">
        <v>65</v>
      </c>
      <c r="J923" s="17">
        <v>63</v>
      </c>
      <c r="K923" s="17">
        <v>49</v>
      </c>
      <c r="L923" s="17">
        <v>66</v>
      </c>
      <c r="M923" s="17">
        <v>63</v>
      </c>
      <c r="N923" s="17">
        <v>55</v>
      </c>
      <c r="O923" s="17">
        <v>60</v>
      </c>
      <c r="P923" s="17">
        <v>65</v>
      </c>
      <c r="Q923" s="17">
        <v>61</v>
      </c>
      <c r="R923" s="17">
        <v>60</v>
      </c>
      <c r="S923" s="17">
        <v>65</v>
      </c>
      <c r="T923" s="17">
        <f>'FIA Only'!T723+Sphere!C923</f>
        <v>60</v>
      </c>
      <c r="U923" s="17">
        <f>'FIA Only'!U723+Sphere!D923</f>
        <v>48</v>
      </c>
      <c r="V923" s="17">
        <f>'FIA Only'!V723+Sphere!E923</f>
        <v>60</v>
      </c>
      <c r="W923" s="17">
        <f>'FIA Only'!W723+Sphere!F923+'FIA on PCAS'!C923</f>
        <v>52</v>
      </c>
      <c r="X923" s="17">
        <f>'FIA Only'!X723+Sphere!G923+'FIA on PCAS'!D923</f>
        <v>52</v>
      </c>
      <c r="Y923" s="17">
        <v>43</v>
      </c>
      <c r="Z923" s="17">
        <v>58</v>
      </c>
      <c r="AA923" s="17">
        <v>65</v>
      </c>
      <c r="AB923" s="17">
        <v>47</v>
      </c>
      <c r="AC923" s="17">
        <v>63</v>
      </c>
      <c r="AD923" s="17">
        <v>57</v>
      </c>
      <c r="AE923" s="17">
        <v>48</v>
      </c>
      <c r="AF923" s="17">
        <v>49</v>
      </c>
      <c r="AG923" s="17">
        <v>45</v>
      </c>
      <c r="AH923" s="17">
        <v>33</v>
      </c>
      <c r="AI923" s="17">
        <v>18</v>
      </c>
      <c r="AJ923" s="17">
        <v>28</v>
      </c>
      <c r="AK923" s="17">
        <v>19</v>
      </c>
      <c r="AL923" s="17">
        <v>27</v>
      </c>
      <c r="AM923" s="17">
        <v>30</v>
      </c>
      <c r="AN923" s="17">
        <v>23</v>
      </c>
      <c r="AO923" s="17">
        <v>20</v>
      </c>
      <c r="AP923" s="17">
        <v>28</v>
      </c>
      <c r="AQ923" s="17">
        <v>26</v>
      </c>
      <c r="AR923" s="17">
        <v>20</v>
      </c>
      <c r="AS923" s="17">
        <v>27</v>
      </c>
      <c r="AT923" s="17">
        <v>20</v>
      </c>
      <c r="AU923" s="17">
        <v>26</v>
      </c>
      <c r="AV923" s="17">
        <v>23</v>
      </c>
      <c r="AW923" s="17">
        <v>22</v>
      </c>
      <c r="AX923" s="17">
        <v>11</v>
      </c>
      <c r="AY923" s="17">
        <v>3</v>
      </c>
      <c r="AZ923" s="17">
        <v>20</v>
      </c>
      <c r="BA923" s="17">
        <v>10</v>
      </c>
      <c r="BB923" s="17">
        <v>17</v>
      </c>
      <c r="BC923" s="17">
        <v>10</v>
      </c>
      <c r="BD923" s="17">
        <v>6</v>
      </c>
      <c r="BE923" s="17">
        <v>10</v>
      </c>
      <c r="BF923" s="218">
        <v>6</v>
      </c>
      <c r="BG923" s="218">
        <v>14</v>
      </c>
    </row>
    <row r="924" spans="1:63" s="17" customFormat="1" ht="11.25" x14ac:dyDescent="0.2">
      <c r="A924" s="36" t="s">
        <v>424</v>
      </c>
      <c r="B924" s="37"/>
      <c r="C924" s="17">
        <v>75</v>
      </c>
      <c r="D924" s="17">
        <v>69</v>
      </c>
      <c r="E924" s="17">
        <v>85</v>
      </c>
      <c r="F924" s="17">
        <v>67</v>
      </c>
      <c r="G924" s="17">
        <v>70</v>
      </c>
      <c r="H924" s="17">
        <v>66</v>
      </c>
      <c r="I924" s="17">
        <v>58</v>
      </c>
      <c r="J924" s="17">
        <v>53</v>
      </c>
      <c r="K924" s="17">
        <v>59</v>
      </c>
      <c r="L924" s="17">
        <v>53</v>
      </c>
      <c r="M924" s="17">
        <v>58</v>
      </c>
      <c r="N924" s="17">
        <v>53</v>
      </c>
      <c r="O924" s="17">
        <v>42</v>
      </c>
      <c r="P924" s="17">
        <v>56</v>
      </c>
      <c r="Q924" s="17">
        <v>57</v>
      </c>
      <c r="R924" s="17">
        <v>55</v>
      </c>
      <c r="S924" s="17">
        <v>52</v>
      </c>
      <c r="T924" s="17">
        <f>'FIA Only'!T724+Sphere!C924</f>
        <v>56</v>
      </c>
      <c r="U924" s="17">
        <f>'FIA Only'!U724+Sphere!D924</f>
        <v>55</v>
      </c>
      <c r="V924" s="17">
        <f>'FIA Only'!V724+Sphere!E924</f>
        <v>37</v>
      </c>
      <c r="W924" s="17">
        <f>'FIA Only'!W724+Sphere!F924+'FIA on PCAS'!C924</f>
        <v>45</v>
      </c>
      <c r="X924" s="17">
        <f>'FIA Only'!X724+Sphere!G924+'FIA on PCAS'!D924</f>
        <v>39</v>
      </c>
      <c r="Y924" s="17">
        <v>50</v>
      </c>
      <c r="Z924" s="17">
        <v>36</v>
      </c>
      <c r="AA924" s="17">
        <v>34</v>
      </c>
      <c r="AB924" s="17">
        <v>36</v>
      </c>
      <c r="AC924" s="17">
        <v>37</v>
      </c>
      <c r="AD924" s="17">
        <v>47</v>
      </c>
      <c r="AE924" s="17">
        <v>42</v>
      </c>
      <c r="AF924" s="17">
        <v>33</v>
      </c>
      <c r="AG924" s="17">
        <v>27</v>
      </c>
      <c r="AH924" s="17">
        <v>33</v>
      </c>
      <c r="AI924" s="17">
        <v>18</v>
      </c>
      <c r="AJ924" s="17">
        <v>12</v>
      </c>
      <c r="AK924" s="17">
        <v>15</v>
      </c>
      <c r="AL924" s="17">
        <v>10</v>
      </c>
      <c r="AM924" s="17">
        <v>19</v>
      </c>
      <c r="AN924" s="17">
        <v>24</v>
      </c>
      <c r="AO924" s="17">
        <v>23</v>
      </c>
      <c r="AP924" s="17">
        <v>17</v>
      </c>
      <c r="AQ924" s="17">
        <v>30</v>
      </c>
      <c r="AR924" s="17">
        <v>25</v>
      </c>
      <c r="AS924" s="17">
        <v>18</v>
      </c>
      <c r="AT924" s="17">
        <v>19</v>
      </c>
      <c r="AU924" s="17">
        <v>20</v>
      </c>
      <c r="AV924" s="17">
        <v>19</v>
      </c>
      <c r="AW924" s="17">
        <v>22</v>
      </c>
      <c r="AX924" s="17">
        <v>23</v>
      </c>
      <c r="AY924" s="17">
        <v>0</v>
      </c>
      <c r="AZ924" s="17">
        <v>16</v>
      </c>
      <c r="BA924" s="17">
        <v>7</v>
      </c>
      <c r="BB924" s="17">
        <v>9</v>
      </c>
      <c r="BC924" s="17">
        <v>15</v>
      </c>
      <c r="BD924" s="17">
        <v>15</v>
      </c>
      <c r="BE924" s="17">
        <v>8</v>
      </c>
      <c r="BF924" s="218">
        <v>11</v>
      </c>
      <c r="BG924" s="218">
        <v>9</v>
      </c>
    </row>
    <row r="925" spans="1:63" s="17" customFormat="1" ht="11.25" x14ac:dyDescent="0.2">
      <c r="A925" s="36" t="s">
        <v>425</v>
      </c>
      <c r="B925" s="37"/>
      <c r="C925" s="17">
        <v>47</v>
      </c>
      <c r="D925" s="17">
        <v>66</v>
      </c>
      <c r="E925" s="17">
        <v>66</v>
      </c>
      <c r="F925" s="17">
        <v>87</v>
      </c>
      <c r="G925" s="17">
        <v>61</v>
      </c>
      <c r="H925" s="17">
        <v>70</v>
      </c>
      <c r="I925" s="17">
        <v>62</v>
      </c>
      <c r="J925" s="17">
        <v>55</v>
      </c>
      <c r="K925" s="17">
        <v>63</v>
      </c>
      <c r="L925" s="17">
        <v>50</v>
      </c>
      <c r="M925" s="17">
        <v>43</v>
      </c>
      <c r="N925" s="17">
        <v>50</v>
      </c>
      <c r="O925" s="17">
        <v>48</v>
      </c>
      <c r="P925" s="17">
        <v>43</v>
      </c>
      <c r="Q925" s="17">
        <v>53</v>
      </c>
      <c r="R925" s="17">
        <v>51</v>
      </c>
      <c r="S925" s="17">
        <v>46</v>
      </c>
      <c r="T925" s="17">
        <f>'FIA Only'!T725+Sphere!C925</f>
        <v>50</v>
      </c>
      <c r="U925" s="17">
        <f>'FIA Only'!U725+Sphere!D925</f>
        <v>52</v>
      </c>
      <c r="V925" s="17">
        <f>'FIA Only'!V725+Sphere!E925</f>
        <v>50</v>
      </c>
      <c r="W925" s="17">
        <f>'FIA Only'!W725+Sphere!F925+'FIA on PCAS'!C925</f>
        <v>39</v>
      </c>
      <c r="X925" s="17">
        <f>'FIA Only'!X725+Sphere!G925+'FIA on PCAS'!D925</f>
        <v>42</v>
      </c>
      <c r="Y925" s="17">
        <v>33</v>
      </c>
      <c r="Z925" s="17">
        <v>42</v>
      </c>
      <c r="AA925" s="17">
        <v>32</v>
      </c>
      <c r="AB925" s="17">
        <v>27</v>
      </c>
      <c r="AC925" s="17">
        <v>32</v>
      </c>
      <c r="AD925" s="17">
        <v>23</v>
      </c>
      <c r="AE925" s="17">
        <v>21</v>
      </c>
      <c r="AF925" s="17">
        <v>17</v>
      </c>
      <c r="AG925" s="17">
        <v>12</v>
      </c>
      <c r="AH925" s="17">
        <v>12</v>
      </c>
      <c r="AI925" s="17">
        <v>19</v>
      </c>
      <c r="AJ925" s="17">
        <v>20</v>
      </c>
      <c r="AK925" s="17">
        <v>17</v>
      </c>
      <c r="AL925" s="17">
        <v>16</v>
      </c>
      <c r="AM925" s="17">
        <v>16</v>
      </c>
      <c r="AN925" s="17">
        <v>24</v>
      </c>
      <c r="AO925" s="17">
        <v>36</v>
      </c>
      <c r="AP925" s="17">
        <v>28</v>
      </c>
      <c r="AQ925" s="17">
        <v>20</v>
      </c>
      <c r="AR925" s="17">
        <v>26</v>
      </c>
      <c r="AS925" s="17">
        <v>22</v>
      </c>
      <c r="AT925" s="17">
        <v>18</v>
      </c>
      <c r="AU925" s="17">
        <v>18</v>
      </c>
      <c r="AV925" s="17">
        <v>18</v>
      </c>
      <c r="AW925" s="17">
        <v>14</v>
      </c>
      <c r="AX925" s="17">
        <v>16</v>
      </c>
      <c r="AY925" s="17">
        <v>0</v>
      </c>
      <c r="AZ925" s="17">
        <v>7</v>
      </c>
      <c r="BA925" s="17">
        <v>7</v>
      </c>
      <c r="BB925" s="17">
        <v>11</v>
      </c>
      <c r="BC925" s="17">
        <v>7</v>
      </c>
      <c r="BD925" s="17">
        <v>14</v>
      </c>
      <c r="BE925" s="17">
        <v>9</v>
      </c>
      <c r="BF925" s="218">
        <v>10</v>
      </c>
      <c r="BG925" s="218">
        <v>10</v>
      </c>
    </row>
    <row r="926" spans="1:63" s="17" customFormat="1" ht="11.25" x14ac:dyDescent="0.2">
      <c r="A926" s="36" t="s">
        <v>622</v>
      </c>
      <c r="B926" s="37"/>
      <c r="C926" s="17">
        <v>75</v>
      </c>
      <c r="D926" s="17">
        <v>67</v>
      </c>
      <c r="E926" s="17">
        <v>73</v>
      </c>
      <c r="F926" s="17">
        <v>67</v>
      </c>
      <c r="G926" s="17">
        <v>95</v>
      </c>
      <c r="H926" s="17">
        <v>83</v>
      </c>
      <c r="I926" s="17">
        <v>88</v>
      </c>
      <c r="J926" s="17">
        <v>77</v>
      </c>
      <c r="K926" s="17">
        <v>64</v>
      </c>
      <c r="L926" s="17">
        <v>68</v>
      </c>
      <c r="M926" s="17">
        <v>64</v>
      </c>
      <c r="N926" s="17">
        <v>52</v>
      </c>
      <c r="O926" s="17">
        <v>51</v>
      </c>
      <c r="P926" s="17">
        <v>43</v>
      </c>
      <c r="Q926" s="17">
        <v>47</v>
      </c>
      <c r="R926" s="17">
        <v>52</v>
      </c>
      <c r="S926" s="17">
        <v>53</v>
      </c>
      <c r="T926" s="17">
        <f>'FIA Only'!T726+Sphere!C926</f>
        <v>47</v>
      </c>
      <c r="U926" s="17">
        <f>'FIA Only'!U726+Sphere!D926</f>
        <v>41</v>
      </c>
      <c r="V926" s="17">
        <f>'FIA Only'!V726+Sphere!E926</f>
        <v>53</v>
      </c>
      <c r="W926" s="17">
        <f>'FIA Only'!W726+Sphere!F926+'FIA on PCAS'!C926</f>
        <v>48</v>
      </c>
      <c r="X926" s="17">
        <f>'FIA Only'!X726+Sphere!G926+'FIA on PCAS'!D926</f>
        <v>45</v>
      </c>
      <c r="Y926" s="17">
        <v>42</v>
      </c>
      <c r="Z926" s="17">
        <v>24</v>
      </c>
      <c r="AA926" s="17">
        <v>34</v>
      </c>
      <c r="AB926" s="17">
        <v>21</v>
      </c>
      <c r="AC926" s="17">
        <v>19</v>
      </c>
      <c r="AD926" s="17">
        <v>24</v>
      </c>
      <c r="AE926" s="17">
        <v>9</v>
      </c>
      <c r="AF926" s="17">
        <v>9</v>
      </c>
      <c r="AG926" s="17">
        <v>12</v>
      </c>
      <c r="AH926" s="17">
        <v>9</v>
      </c>
      <c r="AI926" s="17">
        <v>9</v>
      </c>
      <c r="AJ926" s="17">
        <v>14</v>
      </c>
      <c r="AK926" s="17">
        <v>19</v>
      </c>
      <c r="AL926" s="17">
        <v>16</v>
      </c>
      <c r="AM926" s="17">
        <v>14</v>
      </c>
      <c r="AN926" s="17">
        <v>10</v>
      </c>
      <c r="AO926" s="17">
        <v>19</v>
      </c>
      <c r="AP926" s="17">
        <v>27</v>
      </c>
      <c r="AQ926" s="17">
        <v>28</v>
      </c>
      <c r="AR926" s="17">
        <v>16</v>
      </c>
      <c r="AS926" s="17">
        <v>21</v>
      </c>
      <c r="AT926" s="17">
        <v>8</v>
      </c>
      <c r="AU926" s="17">
        <v>9</v>
      </c>
      <c r="AV926" s="17">
        <v>14</v>
      </c>
      <c r="AW926" s="17">
        <v>12</v>
      </c>
      <c r="AX926" s="17">
        <v>14</v>
      </c>
      <c r="AY926" s="17">
        <v>0</v>
      </c>
      <c r="AZ926" s="17">
        <v>13</v>
      </c>
      <c r="BA926" s="17">
        <v>6</v>
      </c>
      <c r="BB926" s="17">
        <v>7</v>
      </c>
      <c r="BC926" s="17">
        <v>10</v>
      </c>
      <c r="BD926" s="17">
        <v>5</v>
      </c>
      <c r="BE926" s="17">
        <v>9</v>
      </c>
      <c r="BF926" s="218">
        <v>4</v>
      </c>
      <c r="BG926" s="218">
        <v>6</v>
      </c>
    </row>
    <row r="927" spans="1:63" s="19" customFormat="1" ht="11.25" x14ac:dyDescent="0.2">
      <c r="A927" s="28" t="s">
        <v>428</v>
      </c>
      <c r="B927" s="32"/>
      <c r="C927" s="19">
        <v>9183556.2599999998</v>
      </c>
      <c r="D927" s="19">
        <v>8834827.9399999995</v>
      </c>
      <c r="E927" s="19">
        <v>8488121.6799999997</v>
      </c>
      <c r="F927" s="19">
        <v>8057942.8600000003</v>
      </c>
      <c r="G927" s="19">
        <v>7716918.5300000003</v>
      </c>
      <c r="H927" s="19">
        <v>7378536.0599999996</v>
      </c>
      <c r="I927" s="19">
        <v>7012252.7699999996</v>
      </c>
      <c r="J927" s="19">
        <v>6753000.2199999997</v>
      </c>
      <c r="K927" s="19">
        <v>6459373.7400000002</v>
      </c>
      <c r="L927" s="19">
        <v>6244140.7699999996</v>
      </c>
      <c r="M927" s="19">
        <v>5996896.0599999996</v>
      </c>
      <c r="N927" s="19">
        <v>5769645.4199999999</v>
      </c>
      <c r="O927" s="19">
        <v>5524172.5800000001</v>
      </c>
      <c r="P927" s="19">
        <v>5295543.97</v>
      </c>
      <c r="Q927" s="19">
        <v>5108564.32</v>
      </c>
      <c r="R927" s="19">
        <v>4900637.8499999996</v>
      </c>
      <c r="S927" s="19">
        <v>4709877.84</v>
      </c>
      <c r="T927" s="19">
        <f>'FIA Only'!T727+Sphere!C927</f>
        <v>4475715.43</v>
      </c>
      <c r="U927" s="19">
        <f>'FIA Only'!U727+Sphere!D927</f>
        <v>4245089.17</v>
      </c>
      <c r="V927" s="19">
        <f>'FIA Only'!V727+Sphere!E927</f>
        <v>4032190.16</v>
      </c>
      <c r="W927" s="19">
        <f>'FIA Only'!W727+Sphere!F927+'FIA on PCAS'!C927</f>
        <v>3856451.9699999997</v>
      </c>
      <c r="X927" s="19">
        <f>'FIA Only'!X727+Sphere!G927+'FIA on PCAS'!D927</f>
        <v>3657300.42</v>
      </c>
      <c r="Y927" s="19">
        <v>3358155.25</v>
      </c>
      <c r="Z927" s="19">
        <v>2998518.6</v>
      </c>
      <c r="AA927" s="19">
        <v>2835054.16</v>
      </c>
      <c r="AB927" s="19">
        <v>2510566.11</v>
      </c>
      <c r="AC927" s="19">
        <v>2291540.42</v>
      </c>
      <c r="AD927" s="19">
        <v>2240005.4700000002</v>
      </c>
      <c r="AE927" s="19">
        <v>2104589.91</v>
      </c>
      <c r="AF927" s="19">
        <v>1961743.12</v>
      </c>
      <c r="AG927" s="19">
        <v>1851833.69</v>
      </c>
      <c r="AH927" s="19">
        <v>1777923.95</v>
      </c>
      <c r="AI927" s="19">
        <v>1666488.7</v>
      </c>
      <c r="AJ927" s="19">
        <v>1584746.95</v>
      </c>
      <c r="AK927" s="19">
        <v>1493785.07</v>
      </c>
      <c r="AL927" s="19">
        <v>1380947.33</v>
      </c>
      <c r="AM927" s="19">
        <v>1277993.18</v>
      </c>
      <c r="AN927" s="19">
        <v>1245204.5900000001</v>
      </c>
      <c r="AO927" s="19">
        <v>1218444.42</v>
      </c>
      <c r="AP927" s="19">
        <v>1210494.1599999999</v>
      </c>
      <c r="AQ927" s="19">
        <v>1226624.01</v>
      </c>
      <c r="AR927" s="19">
        <v>1191810.76</v>
      </c>
      <c r="AS927" s="19">
        <v>1136441.8899999999</v>
      </c>
      <c r="AT927" s="19">
        <v>1145916.52</v>
      </c>
      <c r="AU927" s="19">
        <v>1151233.92</v>
      </c>
      <c r="AV927" s="19">
        <v>1102812.79</v>
      </c>
      <c r="AW927" s="19">
        <v>1058773.72</v>
      </c>
      <c r="AX927" s="19">
        <v>1022821.17</v>
      </c>
      <c r="AY927" s="19">
        <v>700889.82</v>
      </c>
      <c r="AZ927" s="19">
        <v>983794.75</v>
      </c>
      <c r="BA927" s="19">
        <v>1013746.27</v>
      </c>
      <c r="BB927" s="19">
        <v>1031148.15</v>
      </c>
      <c r="BC927" s="19">
        <v>1026998.6</v>
      </c>
      <c r="BD927" s="19">
        <v>1005212.3</v>
      </c>
      <c r="BE927" s="19">
        <v>1003966.77</v>
      </c>
      <c r="BF927" s="224">
        <v>1037466.22</v>
      </c>
      <c r="BG927" s="224">
        <v>1050541.0900000001</v>
      </c>
      <c r="BH927" s="17"/>
      <c r="BI927" s="17"/>
      <c r="BJ927" s="17"/>
      <c r="BK927" s="17"/>
    </row>
    <row r="928" spans="1:63" hidden="1" outlineLevel="1" x14ac:dyDescent="0.25"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17"/>
      <c r="BI928" s="17"/>
      <c r="BJ928" s="17"/>
      <c r="BK928" s="17"/>
    </row>
    <row r="929" spans="1:63" ht="18" hidden="1" outlineLevel="1" x14ac:dyDescent="0.25">
      <c r="A929" s="97" t="s">
        <v>429</v>
      </c>
      <c r="B929" s="51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BH929" s="17"/>
      <c r="BI929" s="17"/>
      <c r="BJ929" s="17"/>
      <c r="BK929" s="17"/>
    </row>
    <row r="930" spans="1:63" s="19" customFormat="1" ht="11.25" hidden="1" outlineLevel="1" x14ac:dyDescent="0.2">
      <c r="A930" s="28" t="s">
        <v>430</v>
      </c>
      <c r="B930" s="32"/>
      <c r="C930" s="19">
        <v>1813322.25</v>
      </c>
      <c r="D930" s="19">
        <v>1727116.26</v>
      </c>
      <c r="E930" s="19">
        <v>1785211.38</v>
      </c>
      <c r="F930" s="19">
        <v>1738611.36</v>
      </c>
      <c r="G930" s="19">
        <v>1682720</v>
      </c>
      <c r="H930" s="19">
        <v>1725943.17</v>
      </c>
      <c r="I930" s="19">
        <v>1822007.32</v>
      </c>
      <c r="J930" s="19">
        <v>1707811.26</v>
      </c>
      <c r="K930" s="19">
        <v>1745390.78</v>
      </c>
      <c r="L930" s="19">
        <v>1627455.8</v>
      </c>
      <c r="M930" s="19">
        <v>1657429.23</v>
      </c>
      <c r="N930" s="19">
        <v>1730215.16</v>
      </c>
      <c r="O930" s="19">
        <v>1696308.71</v>
      </c>
      <c r="P930" s="19">
        <v>1720737.53</v>
      </c>
      <c r="Q930" s="19">
        <v>1779769.69</v>
      </c>
      <c r="R930" s="19">
        <v>1707012.95</v>
      </c>
      <c r="S930" s="19">
        <v>1730616.1</v>
      </c>
      <c r="T930" s="19">
        <v>1804747.29</v>
      </c>
      <c r="U930" s="19">
        <v>1882959.2400000002</v>
      </c>
      <c r="V930" s="19">
        <v>1888573.79</v>
      </c>
      <c r="W930" s="19">
        <v>1784543.04</v>
      </c>
      <c r="X930" s="19">
        <v>1829573.2200000002</v>
      </c>
      <c r="Y930" s="19">
        <v>1813706.5</v>
      </c>
      <c r="Z930" s="19">
        <v>1680789.9</v>
      </c>
      <c r="AA930" s="19">
        <v>2124591.19</v>
      </c>
      <c r="AB930" s="19">
        <v>1761926.75</v>
      </c>
      <c r="AC930" s="19">
        <v>1912247.83</v>
      </c>
      <c r="AD930" s="19">
        <v>2100248.67</v>
      </c>
      <c r="AE930" s="19">
        <v>1701388.84</v>
      </c>
      <c r="AF930" s="19">
        <v>2272371.36</v>
      </c>
      <c r="AG930" s="19">
        <v>1941323.12</v>
      </c>
      <c r="AH930" s="19">
        <v>1877482.28</v>
      </c>
      <c r="AI930" s="19">
        <v>1804821.08</v>
      </c>
      <c r="AJ930" s="19">
        <v>1894563.43</v>
      </c>
      <c r="AK930" s="19">
        <v>1970874.69</v>
      </c>
      <c r="AL930" s="19">
        <v>2124477.46</v>
      </c>
      <c r="AM930" s="19">
        <v>2097903.75</v>
      </c>
      <c r="AN930" s="19">
        <v>1792931</v>
      </c>
      <c r="AO930" s="19">
        <v>2436190.64</v>
      </c>
      <c r="AP930" s="19">
        <v>2212004.7000000002</v>
      </c>
      <c r="AQ930" s="19">
        <v>1746820.9</v>
      </c>
      <c r="AR930" s="19">
        <v>2543966</v>
      </c>
      <c r="AS930" s="19">
        <v>2222691.62</v>
      </c>
      <c r="AT930" s="19">
        <v>2225127.58</v>
      </c>
      <c r="AU930" s="19">
        <v>2166201</v>
      </c>
      <c r="AV930" s="19">
        <v>2197378.46</v>
      </c>
      <c r="AW930" s="19">
        <v>2172255.83</v>
      </c>
      <c r="AX930" s="19">
        <v>2236772.7999999998</v>
      </c>
      <c r="AY930" s="19">
        <v>2258320.91</v>
      </c>
      <c r="AZ930" s="19">
        <v>2306444.54</v>
      </c>
      <c r="BA930" s="19">
        <v>2333840</v>
      </c>
      <c r="BB930" s="19">
        <v>2324498.87</v>
      </c>
      <c r="BC930" s="19">
        <v>2326627.71</v>
      </c>
      <c r="BD930" s="19">
        <v>2352185.6800000002</v>
      </c>
      <c r="BE930" s="19">
        <v>2406123.0099999998</v>
      </c>
      <c r="BF930" s="224">
        <v>2402077.37</v>
      </c>
      <c r="BG930" s="224">
        <v>2298181.7599999998</v>
      </c>
      <c r="BH930" s="17"/>
      <c r="BI930" s="17"/>
      <c r="BJ930" s="17"/>
      <c r="BK930" s="17"/>
    </row>
    <row r="931" spans="1:63" s="19" customFormat="1" ht="11.25" hidden="1" outlineLevel="1" x14ac:dyDescent="0.2">
      <c r="A931" s="28" t="s">
        <v>846</v>
      </c>
      <c r="B931" s="32"/>
      <c r="AT931" s="17">
        <v>77176</v>
      </c>
      <c r="AU931" s="17">
        <v>75565</v>
      </c>
      <c r="AV931" s="17">
        <v>74440</v>
      </c>
      <c r="AW931" s="17">
        <v>74051</v>
      </c>
      <c r="AX931" s="17">
        <v>73930</v>
      </c>
      <c r="AY931" s="17">
        <v>74202</v>
      </c>
      <c r="AZ931" s="17">
        <v>74436</v>
      </c>
      <c r="BA931" s="17">
        <v>74512</v>
      </c>
      <c r="BB931" s="17">
        <v>74715</v>
      </c>
      <c r="BC931" s="17">
        <v>74207</v>
      </c>
      <c r="BD931" s="17">
        <v>74408</v>
      </c>
      <c r="BE931" s="17">
        <v>75264</v>
      </c>
      <c r="BF931" s="218">
        <v>74594</v>
      </c>
      <c r="BG931" s="218">
        <v>73158</v>
      </c>
      <c r="BH931" s="17"/>
      <c r="BI931" s="17"/>
      <c r="BJ931" s="17"/>
      <c r="BK931" s="17"/>
    </row>
    <row r="932" spans="1:63" s="19" customFormat="1" ht="11.25" hidden="1" outlineLevel="1" x14ac:dyDescent="0.2">
      <c r="A932" s="28" t="s">
        <v>431</v>
      </c>
      <c r="B932" s="32"/>
      <c r="C932" s="19">
        <v>-5479.01</v>
      </c>
      <c r="D932" s="19">
        <v>-9083.48</v>
      </c>
      <c r="E932" s="19">
        <v>-9859.18</v>
      </c>
      <c r="F932" s="19">
        <v>-6849.94</v>
      </c>
      <c r="G932" s="19">
        <v>-8417.5400000000009</v>
      </c>
      <c r="H932" s="19">
        <v>-7323.86</v>
      </c>
      <c r="I932" s="19">
        <v>-6334.27</v>
      </c>
      <c r="J932" s="19">
        <v>-6333.97</v>
      </c>
      <c r="K932" s="19">
        <v>-5159.62</v>
      </c>
      <c r="L932" s="19">
        <v>-5621.53</v>
      </c>
      <c r="M932" s="19">
        <v>-8443.25</v>
      </c>
      <c r="N932" s="19">
        <v>-5810.2</v>
      </c>
      <c r="O932" s="19">
        <v>-6153.11</v>
      </c>
      <c r="P932" s="19">
        <v>-7457.98</v>
      </c>
      <c r="Q932" s="19">
        <v>-6656.23</v>
      </c>
      <c r="R932" s="19">
        <v>-9854</v>
      </c>
      <c r="S932" s="19">
        <v>-18924.14</v>
      </c>
      <c r="T932" s="19">
        <v>-8360.7000000000007</v>
      </c>
      <c r="U932" s="19">
        <v>-7903.28</v>
      </c>
      <c r="V932" s="19">
        <v>-10572.63</v>
      </c>
      <c r="W932" s="19">
        <v>-7870.45</v>
      </c>
      <c r="X932" s="19">
        <v>-11689.32</v>
      </c>
      <c r="Y932" s="19">
        <v>-1387.14</v>
      </c>
      <c r="Z932" s="19">
        <v>-2119.48</v>
      </c>
      <c r="AA932" s="19">
        <v>-8190.85</v>
      </c>
      <c r="AB932" s="19">
        <v>-38119.040000000001</v>
      </c>
      <c r="AC932" s="19">
        <v>-7174.24</v>
      </c>
      <c r="AD932" s="19">
        <v>-10823.04</v>
      </c>
      <c r="AE932" s="19">
        <v>-8033.64</v>
      </c>
      <c r="AF932" s="19">
        <v>-5439.06</v>
      </c>
      <c r="AG932" s="19">
        <v>-9971.4699999999993</v>
      </c>
      <c r="AH932" s="19">
        <v>-10054.49</v>
      </c>
      <c r="AI932" s="19">
        <v>-6995.41</v>
      </c>
      <c r="AJ932" s="19">
        <v>-3660.18</v>
      </c>
      <c r="AK932" s="19">
        <v>-3538.59</v>
      </c>
      <c r="AL932" s="19">
        <v>-6569.32</v>
      </c>
      <c r="AM932" s="19">
        <v>-4661.32</v>
      </c>
      <c r="AN932" s="19">
        <v>-5375.47</v>
      </c>
      <c r="AO932" s="19">
        <v>-5253.66</v>
      </c>
      <c r="AP932" s="19">
        <v>-17566.97</v>
      </c>
      <c r="AQ932" s="19">
        <v>-13875.35</v>
      </c>
      <c r="AR932" s="19">
        <v>-8258.0499999999993</v>
      </c>
      <c r="AS932" s="19">
        <v>-5443.86</v>
      </c>
      <c r="AT932" s="19">
        <v>-8006.56</v>
      </c>
      <c r="AU932" s="19">
        <v>-13727.42</v>
      </c>
      <c r="AV932" s="19">
        <v>-9281.5499999999993</v>
      </c>
      <c r="AW932" s="19">
        <v>-8252.0400000000009</v>
      </c>
      <c r="AX932" s="19">
        <v>-9511.98</v>
      </c>
      <c r="AY932" s="19">
        <v>-2798.51</v>
      </c>
      <c r="AZ932" s="19">
        <v>-4677.24</v>
      </c>
      <c r="BA932" s="19">
        <v>-5478.2</v>
      </c>
      <c r="BB932" s="19">
        <v>-3799.76</v>
      </c>
      <c r="BC932" s="19">
        <v>-5193.4399999999996</v>
      </c>
      <c r="BD932" s="19">
        <v>-6859.15</v>
      </c>
      <c r="BE932" s="19">
        <v>-3916.11</v>
      </c>
      <c r="BF932" s="224">
        <v>-7253.31</v>
      </c>
      <c r="BG932" s="224">
        <v>-5976.81</v>
      </c>
      <c r="BH932" s="17"/>
      <c r="BI932" s="17"/>
      <c r="BJ932" s="17"/>
      <c r="BK932" s="17"/>
    </row>
    <row r="933" spans="1:63" s="19" customFormat="1" ht="11.25" hidden="1" outlineLevel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0</v>
      </c>
      <c r="BC933" s="19">
        <v>0</v>
      </c>
      <c r="BD933" s="19">
        <v>0</v>
      </c>
      <c r="BE933" s="19">
        <v>0</v>
      </c>
      <c r="BF933" s="224">
        <v>0</v>
      </c>
      <c r="BG933" s="224">
        <v>0</v>
      </c>
      <c r="BH933" s="17"/>
      <c r="BI933" s="17"/>
      <c r="BJ933" s="17"/>
      <c r="BK933" s="17"/>
    </row>
    <row r="934" spans="1:63" s="19" customFormat="1" ht="11.25" hidden="1" outlineLevel="1" x14ac:dyDescent="0.2">
      <c r="A934" s="28" t="s">
        <v>433</v>
      </c>
      <c r="B934" s="32"/>
      <c r="C934" s="19">
        <v>0</v>
      </c>
      <c r="D934" s="19">
        <v>-20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0</v>
      </c>
      <c r="BF934" s="224">
        <v>0</v>
      </c>
      <c r="BG934" s="224">
        <v>0</v>
      </c>
      <c r="BH934" s="17"/>
      <c r="BI934" s="17"/>
      <c r="BJ934" s="17"/>
      <c r="BK934" s="17"/>
    </row>
    <row r="935" spans="1:63" s="19" customFormat="1" ht="11.25" hidden="1" outlineLevel="1" x14ac:dyDescent="0.2">
      <c r="A935" s="28" t="s">
        <v>434</v>
      </c>
      <c r="B935" s="32"/>
      <c r="C935" s="19">
        <v>48275.34</v>
      </c>
      <c r="D935" s="19">
        <v>73153.94</v>
      </c>
      <c r="E935" s="19">
        <v>61812.12</v>
      </c>
      <c r="F935" s="19">
        <v>58515.03</v>
      </c>
      <c r="G935" s="19">
        <v>69344.31</v>
      </c>
      <c r="H935" s="19">
        <v>66442.350000000006</v>
      </c>
      <c r="I935" s="19">
        <v>65687.45</v>
      </c>
      <c r="J935" s="19">
        <v>85479.06</v>
      </c>
      <c r="K935" s="19">
        <v>89294.6</v>
      </c>
      <c r="L935" s="19">
        <v>91266.07</v>
      </c>
      <c r="M935" s="19">
        <v>109863.46</v>
      </c>
      <c r="N935" s="19">
        <v>100718.59</v>
      </c>
      <c r="O935" s="19">
        <v>102711.82</v>
      </c>
      <c r="P935" s="19">
        <v>107019.5</v>
      </c>
      <c r="Q935" s="19">
        <v>103289.52</v>
      </c>
      <c r="R935" s="19">
        <v>170163.61</v>
      </c>
      <c r="S935" s="19">
        <v>146423.42000000001</v>
      </c>
      <c r="T935" s="19">
        <v>101333.16</v>
      </c>
      <c r="U935" s="19">
        <v>69084.13</v>
      </c>
      <c r="V935" s="19">
        <v>33000.6</v>
      </c>
      <c r="W935" s="19">
        <v>37002.589999999997</v>
      </c>
      <c r="X935" s="19">
        <v>55528.100000000006</v>
      </c>
      <c r="Y935" s="19">
        <v>87413.759999999995</v>
      </c>
      <c r="Z935" s="19">
        <v>133507.17000000001</v>
      </c>
      <c r="AA935" s="19">
        <v>215305.23</v>
      </c>
      <c r="AB935" s="19">
        <v>99978.97</v>
      </c>
      <c r="AC935" s="19">
        <v>85164.71</v>
      </c>
      <c r="AD935" s="19">
        <v>81441.119999999995</v>
      </c>
      <c r="AE935" s="19">
        <v>73812</v>
      </c>
      <c r="AF935" s="19">
        <v>69640.88</v>
      </c>
      <c r="AG935" s="19">
        <v>85555.92</v>
      </c>
      <c r="AH935" s="19">
        <v>176215.57</v>
      </c>
      <c r="AI935" s="19">
        <v>211996.82</v>
      </c>
      <c r="AJ935" s="19">
        <v>201076.93</v>
      </c>
      <c r="AK935" s="19">
        <v>220606.28</v>
      </c>
      <c r="AL935" s="19">
        <v>175813.95</v>
      </c>
      <c r="AM935" s="19">
        <v>191253.16</v>
      </c>
      <c r="AN935" s="19">
        <v>262037.94</v>
      </c>
      <c r="AO935" s="19">
        <v>246294.22</v>
      </c>
      <c r="AP935" s="19">
        <v>215307.64</v>
      </c>
      <c r="AQ935" s="19">
        <v>235173.56</v>
      </c>
      <c r="AR935" s="19">
        <v>188194.39</v>
      </c>
      <c r="AS935" s="19">
        <v>203547.55</v>
      </c>
      <c r="AT935" s="19">
        <v>213501.61</v>
      </c>
      <c r="AU935" s="19">
        <v>256807.55</v>
      </c>
      <c r="AV935" s="19">
        <v>218894.84</v>
      </c>
      <c r="AW935" s="19">
        <v>233059.26</v>
      </c>
      <c r="AX935" s="19">
        <v>213824.81</v>
      </c>
      <c r="AY935" s="19">
        <v>205981.75</v>
      </c>
      <c r="AZ935" s="19">
        <v>185748.51</v>
      </c>
      <c r="BA935" s="19">
        <v>296465.02</v>
      </c>
      <c r="BB935" s="19">
        <v>331694.19</v>
      </c>
      <c r="BC935" s="19">
        <v>270884.64</v>
      </c>
      <c r="BD935" s="19">
        <v>220893.23</v>
      </c>
      <c r="BE935" s="19">
        <v>225981.79</v>
      </c>
      <c r="BF935" s="224">
        <v>202312.55</v>
      </c>
      <c r="BG935" s="224">
        <v>273779.40999999997</v>
      </c>
      <c r="BH935" s="17"/>
      <c r="BI935" s="17"/>
      <c r="BJ935" s="17"/>
      <c r="BK935" s="17"/>
    </row>
    <row r="936" spans="1:63" s="19" customFormat="1" ht="11.25" hidden="1" outlineLevel="1" x14ac:dyDescent="0.2">
      <c r="A936" s="28" t="s">
        <v>847</v>
      </c>
      <c r="B936" s="32"/>
      <c r="AT936" s="17">
        <v>1524</v>
      </c>
      <c r="AU936" s="17">
        <v>1841</v>
      </c>
      <c r="AV936" s="17">
        <v>1611</v>
      </c>
      <c r="AW936" s="17">
        <v>1657</v>
      </c>
      <c r="AX936" s="17">
        <v>1571</v>
      </c>
      <c r="AY936" s="17">
        <v>1454</v>
      </c>
      <c r="AZ936" s="17">
        <v>1411</v>
      </c>
      <c r="BA936" s="17">
        <v>2217</v>
      </c>
      <c r="BB936" s="17">
        <v>2502</v>
      </c>
      <c r="BC936" s="17">
        <v>2009</v>
      </c>
      <c r="BD936" s="17">
        <v>1745</v>
      </c>
      <c r="BE936" s="17">
        <v>1854</v>
      </c>
      <c r="BF936" s="218">
        <v>1649</v>
      </c>
      <c r="BG936" s="218">
        <v>2195</v>
      </c>
      <c r="BH936" s="17"/>
      <c r="BI936" s="17"/>
      <c r="BJ936" s="17"/>
      <c r="BK936" s="17"/>
    </row>
    <row r="937" spans="1:63" s="19" customFormat="1" ht="11.25" hidden="1" outlineLevel="1" x14ac:dyDescent="0.2">
      <c r="A937" s="28" t="s">
        <v>737</v>
      </c>
      <c r="B937" s="32"/>
      <c r="Y937" s="19">
        <v>-1551.17</v>
      </c>
      <c r="Z937" s="19">
        <v>-399.61</v>
      </c>
      <c r="AA937" s="19">
        <v>-11039</v>
      </c>
      <c r="AB937" s="19">
        <v>-3188.11</v>
      </c>
      <c r="AC937" s="19">
        <v>-2237.54</v>
      </c>
      <c r="AD937" s="19">
        <v>-1745.28</v>
      </c>
      <c r="AE937" s="19">
        <v>-11763.85</v>
      </c>
      <c r="AF937" s="19">
        <v>-1640.31</v>
      </c>
      <c r="AG937" s="19">
        <v>-931.22</v>
      </c>
      <c r="AH937" s="19">
        <v>-556.46</v>
      </c>
      <c r="AI937" s="19">
        <v>-2232.15</v>
      </c>
      <c r="AJ937" s="19">
        <v>-2356.16</v>
      </c>
      <c r="AK937" s="19">
        <v>-1787.39</v>
      </c>
      <c r="AL937" s="19">
        <v>-1537.01</v>
      </c>
      <c r="AM937" s="19">
        <v>-2687.66</v>
      </c>
      <c r="AN937" s="19">
        <v>-1749.2</v>
      </c>
      <c r="AO937" s="19">
        <v>-2465.41</v>
      </c>
      <c r="AP937" s="19">
        <v>-3616.49</v>
      </c>
      <c r="AQ937" s="19">
        <v>-2075.66</v>
      </c>
      <c r="AR937" s="19">
        <v>-3984.08</v>
      </c>
      <c r="AS937" s="19">
        <v>-1277.73</v>
      </c>
      <c r="AT937" s="19">
        <v>-2725.17</v>
      </c>
      <c r="AU937" s="19">
        <v>-1914.99</v>
      </c>
      <c r="AV937" s="19">
        <v>-2592.2399999999998</v>
      </c>
      <c r="AW937" s="19">
        <v>-3018.09</v>
      </c>
      <c r="AX937" s="19">
        <v>-2287.4899999999998</v>
      </c>
      <c r="AY937" s="19">
        <v>-2223.37</v>
      </c>
      <c r="AZ937" s="19">
        <v>-1607.8</v>
      </c>
      <c r="BA937" s="19">
        <v>-2462.94</v>
      </c>
      <c r="BB937" s="19">
        <v>-1734.81</v>
      </c>
      <c r="BC937" s="19">
        <v>-1807.16</v>
      </c>
      <c r="BD937" s="19">
        <v>-2136.33</v>
      </c>
      <c r="BE937" s="19">
        <v>-1905.33</v>
      </c>
      <c r="BF937" s="224">
        <v>-959.17</v>
      </c>
      <c r="BG937" s="224">
        <v>-1355.86</v>
      </c>
      <c r="BH937" s="17"/>
      <c r="BI937" s="17"/>
      <c r="BJ937" s="17"/>
      <c r="BK937" s="17"/>
    </row>
    <row r="938" spans="1:63" s="19" customFormat="1" ht="11.25" hidden="1" outlineLevel="1" x14ac:dyDescent="0.2">
      <c r="A938" s="28" t="s">
        <v>435</v>
      </c>
      <c r="B938" s="32"/>
      <c r="C938" s="19">
        <v>179541.72</v>
      </c>
      <c r="D938" s="19">
        <v>164417.41</v>
      </c>
      <c r="E938" s="19">
        <v>182883.09</v>
      </c>
      <c r="F938" s="19">
        <v>189198.67</v>
      </c>
      <c r="G938" s="19">
        <v>179637.8</v>
      </c>
      <c r="H938" s="19">
        <v>174693.06</v>
      </c>
      <c r="I938" s="19">
        <v>181363.24</v>
      </c>
      <c r="J938" s="19">
        <v>175858.38</v>
      </c>
      <c r="K938" s="19">
        <v>171167.74</v>
      </c>
      <c r="L938" s="19">
        <v>174403.77</v>
      </c>
      <c r="M938" s="19">
        <v>172839.02</v>
      </c>
      <c r="N938" s="19">
        <v>185528.33</v>
      </c>
      <c r="O938" s="19">
        <v>196490.99</v>
      </c>
      <c r="P938" s="19">
        <v>189060.11</v>
      </c>
      <c r="Q938" s="19">
        <v>218589.92</v>
      </c>
      <c r="R938" s="19">
        <v>200708.35</v>
      </c>
      <c r="S938" s="19">
        <v>215374.83</v>
      </c>
      <c r="T938" s="19">
        <v>234617.33</v>
      </c>
      <c r="U938" s="19">
        <v>234698.05</v>
      </c>
      <c r="V938" s="19">
        <v>256708.32</v>
      </c>
      <c r="W938" s="19">
        <v>223726.75999999998</v>
      </c>
      <c r="X938" s="19">
        <v>218804.83000000002</v>
      </c>
      <c r="Y938" s="19">
        <v>11209.58</v>
      </c>
      <c r="Z938" s="19">
        <v>2784.29</v>
      </c>
      <c r="AA938" s="19">
        <v>10906.64</v>
      </c>
      <c r="AB938" s="19">
        <v>25461.79</v>
      </c>
      <c r="AC938" s="19">
        <v>78215.17</v>
      </c>
      <c r="AD938" s="19">
        <v>240606.14</v>
      </c>
      <c r="AE938" s="19">
        <v>211008.61</v>
      </c>
      <c r="AF938" s="19">
        <v>278501.56</v>
      </c>
      <c r="AG938" s="19">
        <v>310703.7</v>
      </c>
      <c r="AH938" s="19">
        <v>305743.84000000003</v>
      </c>
      <c r="AI938" s="19">
        <v>210555.46</v>
      </c>
      <c r="AJ938" s="19">
        <v>243010.42</v>
      </c>
      <c r="AK938" s="19">
        <v>195996.22</v>
      </c>
      <c r="AL938" s="19">
        <v>230154.94</v>
      </c>
      <c r="AM938" s="19">
        <v>206125.07</v>
      </c>
      <c r="AN938" s="19">
        <v>150222.57</v>
      </c>
      <c r="AO938" s="19">
        <v>233452.65</v>
      </c>
      <c r="AP938" s="19">
        <v>186497.23</v>
      </c>
      <c r="AQ938" s="19">
        <v>155149</v>
      </c>
      <c r="AR938" s="19">
        <v>239603.38</v>
      </c>
      <c r="AS938" s="19">
        <v>224077.58</v>
      </c>
      <c r="AT938" s="19">
        <v>215936.24</v>
      </c>
      <c r="AU938" s="19">
        <v>188059.39</v>
      </c>
      <c r="AV938" s="19">
        <v>189812.32</v>
      </c>
      <c r="AW938" s="19">
        <v>189478.32</v>
      </c>
      <c r="AX938" s="19">
        <v>187099.81</v>
      </c>
      <c r="AY938" s="19">
        <v>201865.19</v>
      </c>
      <c r="AZ938" s="19">
        <v>188645.45</v>
      </c>
      <c r="BA938" s="19">
        <v>205594.1</v>
      </c>
      <c r="BB938" s="19">
        <v>203816.89</v>
      </c>
      <c r="BC938" s="19">
        <v>194124.27</v>
      </c>
      <c r="BD938" s="19">
        <v>204963.81</v>
      </c>
      <c r="BE938" s="19">
        <v>221286.55</v>
      </c>
      <c r="BF938" s="224">
        <v>215728.58</v>
      </c>
      <c r="BG938" s="224">
        <v>214099.65</v>
      </c>
      <c r="BH938" s="17"/>
      <c r="BI938" s="17"/>
      <c r="BJ938" s="17"/>
      <c r="BK938" s="17"/>
    </row>
    <row r="939" spans="1:63" s="19" customFormat="1" ht="11.25" hidden="1" outlineLevel="1" x14ac:dyDescent="0.2">
      <c r="A939" s="28" t="s">
        <v>848</v>
      </c>
      <c r="B939" s="32"/>
      <c r="AT939" s="17">
        <v>7652</v>
      </c>
      <c r="AU939" s="17">
        <v>6660</v>
      </c>
      <c r="AV939" s="17">
        <v>6731</v>
      </c>
      <c r="AW939" s="17">
        <v>6702</v>
      </c>
      <c r="AX939" s="17">
        <v>6619</v>
      </c>
      <c r="AY939" s="17">
        <v>7123</v>
      </c>
      <c r="AZ939" s="17">
        <v>6638</v>
      </c>
      <c r="BA939" s="17">
        <v>7279</v>
      </c>
      <c r="BB939" s="17">
        <v>7147</v>
      </c>
      <c r="BC939" s="17">
        <v>6843</v>
      </c>
      <c r="BD939" s="17">
        <v>7229</v>
      </c>
      <c r="BE939" s="17">
        <v>7791</v>
      </c>
      <c r="BF939" s="218">
        <v>7603</v>
      </c>
      <c r="BG939" s="218">
        <v>7519</v>
      </c>
      <c r="BH939" s="17"/>
      <c r="BI939" s="17"/>
      <c r="BJ939" s="17"/>
      <c r="BK939" s="17"/>
    </row>
    <row r="940" spans="1:63" s="19" customFormat="1" ht="11.25" hidden="1" outlineLevel="1" x14ac:dyDescent="0.2">
      <c r="A940" s="28" t="s">
        <v>436</v>
      </c>
      <c r="B940" s="32"/>
      <c r="C940" s="19">
        <v>-30670.240000000002</v>
      </c>
      <c r="D940" s="19">
        <v>-19675.150000000001</v>
      </c>
      <c r="E940" s="19">
        <v>-34082.57</v>
      </c>
      <c r="F940" s="19">
        <v>-37354.9</v>
      </c>
      <c r="G940" s="19">
        <v>-34084.949999999997</v>
      </c>
      <c r="H940" s="19">
        <v>-33661.61</v>
      </c>
      <c r="I940" s="19">
        <v>-31717.54</v>
      </c>
      <c r="J940" s="19">
        <v>-33249.96</v>
      </c>
      <c r="K940" s="19">
        <v>-34125.339999999997</v>
      </c>
      <c r="L940" s="19">
        <v>-30569.67</v>
      </c>
      <c r="M940" s="19">
        <v>-33773.1</v>
      </c>
      <c r="N940" s="19">
        <v>-38274.019999999997</v>
      </c>
      <c r="O940" s="19">
        <v>-34813.67</v>
      </c>
      <c r="P940" s="19">
        <v>-36029.75</v>
      </c>
      <c r="Q940" s="19">
        <v>-43090.37</v>
      </c>
      <c r="R940" s="19">
        <v>-29170.22</v>
      </c>
      <c r="S940" s="19">
        <v>-113112</v>
      </c>
      <c r="T940" s="19">
        <v>-45802.86</v>
      </c>
      <c r="U940" s="19">
        <v>-43260.91</v>
      </c>
      <c r="V940" s="19">
        <v>-61631.83</v>
      </c>
      <c r="W940" s="19">
        <v>-33686.61</v>
      </c>
      <c r="X940" s="19">
        <v>-41190.5</v>
      </c>
      <c r="Y940" s="19">
        <v>-3225</v>
      </c>
      <c r="Z940" s="19">
        <v>-1515</v>
      </c>
      <c r="AA940" s="19">
        <v>-1717.38</v>
      </c>
      <c r="AB940" s="19">
        <v>-2327.5100000000002</v>
      </c>
      <c r="AC940" s="19">
        <v>-3889.74</v>
      </c>
      <c r="AD940" s="19">
        <v>-11136.36</v>
      </c>
      <c r="AE940" s="19">
        <v>-15787.32</v>
      </c>
      <c r="AF940" s="19">
        <v>-17810.73</v>
      </c>
      <c r="AG940" s="19">
        <v>-29366.81</v>
      </c>
      <c r="AH940" s="19">
        <v>-33524.03</v>
      </c>
      <c r="AI940" s="19">
        <v>-30349.97</v>
      </c>
      <c r="AJ940" s="19">
        <v>-19882.97</v>
      </c>
      <c r="AK940" s="19">
        <v>-15001.12</v>
      </c>
      <c r="AL940" s="19">
        <v>-17769.32</v>
      </c>
      <c r="AM940" s="19">
        <v>-17274.88</v>
      </c>
      <c r="AN940" s="19">
        <v>-14316.51</v>
      </c>
      <c r="AO940" s="19">
        <v>-17131.95</v>
      </c>
      <c r="AP940" s="19">
        <v>-15751.91</v>
      </c>
      <c r="AQ940" s="19">
        <v>-13439.68</v>
      </c>
      <c r="AR940" s="19">
        <v>-17272.599999999999</v>
      </c>
      <c r="AS940" s="19">
        <v>-18555.52</v>
      </c>
      <c r="AT940" s="19">
        <v>-18878.47</v>
      </c>
      <c r="AU940" s="19">
        <v>-19533.689999999999</v>
      </c>
      <c r="AV940" s="19">
        <v>-17913.04</v>
      </c>
      <c r="AW940" s="19">
        <v>-15463.28</v>
      </c>
      <c r="AX940" s="19">
        <v>-15814.29</v>
      </c>
      <c r="AY940" s="19">
        <v>-15750.78</v>
      </c>
      <c r="AZ940" s="19">
        <v>-16494.68</v>
      </c>
      <c r="BA940" s="19">
        <v>-17666.79</v>
      </c>
      <c r="BB940" s="19">
        <v>-16968.73</v>
      </c>
      <c r="BC940" s="19">
        <v>-16048.16</v>
      </c>
      <c r="BD940" s="19">
        <v>-15377.63</v>
      </c>
      <c r="BE940" s="19">
        <v>-17464.95</v>
      </c>
      <c r="BF940" s="224">
        <v>-16701.189999999999</v>
      </c>
      <c r="BG940" s="224">
        <v>-20711.07</v>
      </c>
      <c r="BH940" s="17"/>
      <c r="BI940" s="17"/>
      <c r="BJ940" s="17"/>
      <c r="BK940" s="17"/>
    </row>
    <row r="941" spans="1:63" s="19" customFormat="1" ht="11.25" hidden="1" outlineLevel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0</v>
      </c>
      <c r="BF941" s="224">
        <v>0</v>
      </c>
      <c r="BG941" s="224">
        <v>0</v>
      </c>
      <c r="BH941" s="17"/>
      <c r="BI941" s="17"/>
      <c r="BJ941" s="17"/>
      <c r="BK941" s="17"/>
    </row>
    <row r="942" spans="1:63" s="19" customFormat="1" ht="11.25" hidden="1" outlineLevel="1" x14ac:dyDescent="0.2">
      <c r="A942" s="28" t="s">
        <v>849</v>
      </c>
      <c r="B942" s="32"/>
      <c r="AT942" s="17">
        <v>0</v>
      </c>
      <c r="AU942" s="17">
        <v>0</v>
      </c>
      <c r="AV942" s="17">
        <v>0</v>
      </c>
      <c r="AW942" s="17">
        <v>0</v>
      </c>
      <c r="AX942" s="17">
        <v>0</v>
      </c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218">
        <v>0</v>
      </c>
      <c r="BG942" s="218">
        <v>0</v>
      </c>
      <c r="BH942" s="17"/>
      <c r="BI942" s="17"/>
      <c r="BJ942" s="17"/>
      <c r="BK942" s="17"/>
    </row>
    <row r="943" spans="1:63" s="19" customFormat="1" ht="11.25" hidden="1" outlineLevel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-35</v>
      </c>
      <c r="J943" s="19">
        <v>0</v>
      </c>
      <c r="K943" s="19">
        <v>0</v>
      </c>
      <c r="L943" s="19">
        <v>-117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-273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0</v>
      </c>
      <c r="BF943" s="224">
        <v>0</v>
      </c>
      <c r="BG943" s="224">
        <v>0</v>
      </c>
      <c r="BH943" s="17"/>
      <c r="BI943" s="17"/>
      <c r="BJ943" s="17"/>
      <c r="BK943" s="17"/>
    </row>
    <row r="944" spans="1:63" s="19" customFormat="1" ht="11.25" hidden="1" outlineLevel="1" x14ac:dyDescent="0.2">
      <c r="A944" s="28" t="s">
        <v>439</v>
      </c>
      <c r="B944" s="32"/>
      <c r="C944" s="19">
        <v>2506.9499999999998</v>
      </c>
      <c r="D944" s="19">
        <v>2033.9</v>
      </c>
      <c r="E944" s="19">
        <v>2321.9</v>
      </c>
      <c r="F944" s="19">
        <v>2493.38</v>
      </c>
      <c r="G944" s="19">
        <v>1979</v>
      </c>
      <c r="H944" s="19">
        <v>2418.4499999999998</v>
      </c>
      <c r="I944" s="19">
        <v>2359.92</v>
      </c>
      <c r="J944" s="19">
        <v>2029.91</v>
      </c>
      <c r="K944" s="19">
        <v>1727.63</v>
      </c>
      <c r="L944" s="19">
        <v>1890.37</v>
      </c>
      <c r="M944" s="19">
        <v>2562.35</v>
      </c>
      <c r="N944" s="19">
        <v>3110.77</v>
      </c>
      <c r="O944" s="19">
        <v>2866.91</v>
      </c>
      <c r="P944" s="19">
        <v>2277.81</v>
      </c>
      <c r="Q944" s="19">
        <v>2269.85</v>
      </c>
      <c r="R944" s="19">
        <v>2709.23</v>
      </c>
      <c r="S944" s="19">
        <v>2428.75</v>
      </c>
      <c r="T944" s="19">
        <v>2373.66</v>
      </c>
      <c r="U944" s="19">
        <v>3270.66</v>
      </c>
      <c r="V944" s="19">
        <v>2480.31</v>
      </c>
      <c r="W944" s="19">
        <v>2342.12</v>
      </c>
      <c r="X944" s="19">
        <v>2086.34</v>
      </c>
      <c r="Y944" s="19">
        <v>995.74</v>
      </c>
      <c r="Z944" s="19">
        <v>1485</v>
      </c>
      <c r="AA944" s="19">
        <v>1705</v>
      </c>
      <c r="AB944" s="19">
        <v>2183.41</v>
      </c>
      <c r="AC944" s="19">
        <v>2100.92</v>
      </c>
      <c r="AD944" s="19">
        <v>2347.1999999999998</v>
      </c>
      <c r="AE944" s="19">
        <v>2783.1</v>
      </c>
      <c r="AF944" s="19">
        <v>3124</v>
      </c>
      <c r="AG944" s="19">
        <v>4104.4799999999996</v>
      </c>
      <c r="AH944" s="19">
        <v>4014.37</v>
      </c>
      <c r="AI944" s="19">
        <v>3615.85</v>
      </c>
      <c r="AJ944" s="19">
        <v>3339.26</v>
      </c>
      <c r="AK944" s="19">
        <v>3623.18</v>
      </c>
      <c r="AL944" s="19">
        <v>4169.67</v>
      </c>
      <c r="AM944" s="19">
        <v>3965.76</v>
      </c>
      <c r="AN944" s="19">
        <v>4083.31</v>
      </c>
      <c r="AO944" s="19">
        <v>3697.65</v>
      </c>
      <c r="AP944" s="19">
        <v>4388.9399999999996</v>
      </c>
      <c r="AQ944" s="19">
        <v>3474.5</v>
      </c>
      <c r="AR944" s="19">
        <v>3974.58</v>
      </c>
      <c r="AS944" s="19">
        <v>3853.18</v>
      </c>
      <c r="AT944" s="19">
        <v>2745</v>
      </c>
      <c r="AU944" s="19">
        <v>2970.61</v>
      </c>
      <c r="AV944" s="19">
        <v>2711.17</v>
      </c>
      <c r="AW944" s="19">
        <v>2705</v>
      </c>
      <c r="AX944" s="19">
        <v>2570</v>
      </c>
      <c r="AY944" s="19">
        <v>2130.65</v>
      </c>
      <c r="AZ944" s="19">
        <v>2343.89</v>
      </c>
      <c r="BA944" s="19">
        <v>2420.14</v>
      </c>
      <c r="BB944" s="19">
        <v>2610</v>
      </c>
      <c r="BC944" s="19">
        <v>2174.75</v>
      </c>
      <c r="BD944" s="19">
        <v>2574.48</v>
      </c>
      <c r="BE944" s="19">
        <v>2830</v>
      </c>
      <c r="BF944" s="224">
        <v>1890</v>
      </c>
      <c r="BG944" s="224">
        <v>1597.89</v>
      </c>
      <c r="BH944" s="17"/>
      <c r="BI944" s="17"/>
      <c r="BJ944" s="17"/>
      <c r="BK944" s="17"/>
    </row>
    <row r="945" spans="1:63" s="19" customFormat="1" ht="11.25" hidden="1" outlineLevel="1" x14ac:dyDescent="0.2">
      <c r="A945" s="28" t="s">
        <v>855</v>
      </c>
      <c r="B945" s="32"/>
      <c r="AT945" s="17">
        <v>103</v>
      </c>
      <c r="AU945" s="17">
        <v>110</v>
      </c>
      <c r="AV945" s="17">
        <v>102</v>
      </c>
      <c r="AW945" s="17">
        <v>103</v>
      </c>
      <c r="AX945" s="17">
        <v>96</v>
      </c>
      <c r="AY945" s="17">
        <v>81</v>
      </c>
      <c r="AZ945" s="17">
        <v>87</v>
      </c>
      <c r="BA945" s="17">
        <v>90</v>
      </c>
      <c r="BB945" s="17">
        <v>98</v>
      </c>
      <c r="BC945" s="17">
        <v>81</v>
      </c>
      <c r="BD945" s="17">
        <v>95</v>
      </c>
      <c r="BE945" s="17">
        <v>106</v>
      </c>
      <c r="BF945" s="218">
        <v>72</v>
      </c>
      <c r="BG945" s="218">
        <v>57</v>
      </c>
      <c r="BH945" s="17"/>
      <c r="BI945" s="17"/>
      <c r="BJ945" s="17"/>
      <c r="BK945" s="17"/>
    </row>
    <row r="946" spans="1:63" s="19" customFormat="1" ht="11.25" hidden="1" outlineLevel="1" x14ac:dyDescent="0.2">
      <c r="A946" s="28" t="s">
        <v>440</v>
      </c>
      <c r="B946" s="32"/>
      <c r="C946" s="19">
        <v>-407.5</v>
      </c>
      <c r="D946" s="19">
        <v>-323</v>
      </c>
      <c r="E946" s="19">
        <v>-485</v>
      </c>
      <c r="F946" s="19">
        <v>-194</v>
      </c>
      <c r="G946" s="19">
        <v>-307</v>
      </c>
      <c r="H946" s="19">
        <v>-480</v>
      </c>
      <c r="I946" s="19">
        <v>-294</v>
      </c>
      <c r="J946" s="19">
        <v>-473.06</v>
      </c>
      <c r="K946" s="19">
        <v>-338</v>
      </c>
      <c r="L946" s="19">
        <v>-122</v>
      </c>
      <c r="M946" s="19">
        <v>-289.62</v>
      </c>
      <c r="N946" s="19">
        <v>-426.5</v>
      </c>
      <c r="O946" s="19">
        <v>-324</v>
      </c>
      <c r="P946" s="19">
        <v>-601</v>
      </c>
      <c r="Q946" s="19">
        <v>-354</v>
      </c>
      <c r="R946" s="19">
        <v>-440</v>
      </c>
      <c r="S946" s="19">
        <v>-1345.03</v>
      </c>
      <c r="T946" s="19">
        <v>-495</v>
      </c>
      <c r="U946" s="19">
        <v>-503.01</v>
      </c>
      <c r="V946" s="19">
        <v>-754.95</v>
      </c>
      <c r="W946" s="19">
        <v>-576.30999999999995</v>
      </c>
      <c r="X946" s="19">
        <v>-399.73</v>
      </c>
      <c r="Y946" s="19">
        <v>-75</v>
      </c>
      <c r="Z946" s="19">
        <v>-225</v>
      </c>
      <c r="AA946" s="19">
        <v>-100</v>
      </c>
      <c r="AB946" s="19">
        <v>-225</v>
      </c>
      <c r="AC946" s="19">
        <v>-300</v>
      </c>
      <c r="AD946" s="19">
        <v>-160</v>
      </c>
      <c r="AE946" s="19">
        <v>-385</v>
      </c>
      <c r="AF946" s="19">
        <v>-100</v>
      </c>
      <c r="AG946" s="19">
        <v>-275</v>
      </c>
      <c r="AH946" s="19">
        <v>-435</v>
      </c>
      <c r="AI946" s="19">
        <v>-420</v>
      </c>
      <c r="AJ946" s="19">
        <v>-585</v>
      </c>
      <c r="AK946" s="19">
        <v>-475</v>
      </c>
      <c r="AL946" s="19">
        <v>-805</v>
      </c>
      <c r="AM946" s="19">
        <v>-570</v>
      </c>
      <c r="AN946" s="19">
        <v>-620</v>
      </c>
      <c r="AO946" s="19">
        <v>-435</v>
      </c>
      <c r="AP946" s="19">
        <v>-625</v>
      </c>
      <c r="AQ946" s="19">
        <v>-435</v>
      </c>
      <c r="AR946" s="19">
        <v>-730</v>
      </c>
      <c r="AS946" s="19">
        <v>-575</v>
      </c>
      <c r="AT946" s="19">
        <v>-500</v>
      </c>
      <c r="AU946" s="19">
        <v>-475</v>
      </c>
      <c r="AV946" s="19">
        <v>-250</v>
      </c>
      <c r="AW946" s="19">
        <v>-210</v>
      </c>
      <c r="AX946" s="19">
        <v>-280</v>
      </c>
      <c r="AY946" s="19">
        <v>-300</v>
      </c>
      <c r="AZ946" s="19">
        <v>-200</v>
      </c>
      <c r="BA946" s="19">
        <v>-210</v>
      </c>
      <c r="BB946" s="19">
        <v>-125</v>
      </c>
      <c r="BC946" s="19">
        <v>-75</v>
      </c>
      <c r="BD946" s="19">
        <v>-97.97</v>
      </c>
      <c r="BE946" s="19">
        <v>-125</v>
      </c>
      <c r="BF946" s="224">
        <v>-105</v>
      </c>
      <c r="BG946" s="224">
        <v>-50</v>
      </c>
      <c r="BH946" s="17"/>
      <c r="BI946" s="17"/>
      <c r="BJ946" s="17"/>
      <c r="BK946" s="17"/>
    </row>
    <row r="947" spans="1:63" s="19" customFormat="1" ht="11.25" hidden="1" outlineLevel="1" x14ac:dyDescent="0.2">
      <c r="A947" s="28" t="s">
        <v>441</v>
      </c>
      <c r="B947" s="32"/>
      <c r="C947" s="19">
        <v>0</v>
      </c>
      <c r="D947" s="19">
        <v>18885.169999999998</v>
      </c>
      <c r="E947" s="19">
        <v>15800.97</v>
      </c>
      <c r="F947" s="19">
        <v>13205.77</v>
      </c>
      <c r="G947" s="19">
        <v>11298.59</v>
      </c>
      <c r="H947" s="19">
        <v>13405.37</v>
      </c>
      <c r="I947" s="19">
        <v>13535.88</v>
      </c>
      <c r="J947" s="19">
        <v>13827.51</v>
      </c>
      <c r="K947" s="19">
        <v>17143.849999999999</v>
      </c>
      <c r="L947" s="19">
        <v>13800.16</v>
      </c>
      <c r="M947" s="19">
        <v>18092.27</v>
      </c>
      <c r="N947" s="19">
        <v>15953.69</v>
      </c>
      <c r="O947" s="19">
        <v>17477.32</v>
      </c>
      <c r="P947" s="19">
        <v>20519.32</v>
      </c>
      <c r="Q947" s="19">
        <v>15909.08</v>
      </c>
      <c r="R947" s="19">
        <v>17589.63</v>
      </c>
      <c r="S947" s="19">
        <v>16758.32</v>
      </c>
      <c r="T947" s="19">
        <v>15091.28</v>
      </c>
      <c r="U947" s="19">
        <v>15991.95</v>
      </c>
      <c r="V947" s="19">
        <v>14906.34</v>
      </c>
      <c r="W947" s="19">
        <v>18009.030000000002</v>
      </c>
      <c r="X947" s="19">
        <v>16851.150000000001</v>
      </c>
      <c r="Y947" s="19">
        <v>17944.939999999999</v>
      </c>
      <c r="Z947" s="19">
        <v>17604.23</v>
      </c>
      <c r="AA947" s="19">
        <v>25088.09</v>
      </c>
      <c r="AB947" s="19">
        <v>23843.38</v>
      </c>
      <c r="AC947" s="19">
        <v>22163.13</v>
      </c>
      <c r="AD947" s="19">
        <v>19953.509999999998</v>
      </c>
      <c r="AE947" s="19">
        <v>18182.87</v>
      </c>
      <c r="AF947" s="19">
        <v>19565.509999999998</v>
      </c>
      <c r="AG947" s="19">
        <v>20958.22</v>
      </c>
      <c r="AH947" s="19">
        <v>19824.25</v>
      </c>
      <c r="AI947" s="19">
        <v>21897.45</v>
      </c>
      <c r="AJ947" s="19">
        <v>22029.19</v>
      </c>
      <c r="AK947" s="19">
        <v>22181.63</v>
      </c>
      <c r="AL947" s="19">
        <v>22945.439999999999</v>
      </c>
      <c r="AM947" s="19">
        <v>26553.83</v>
      </c>
      <c r="AN947" s="19">
        <v>24252.66</v>
      </c>
      <c r="AO947" s="19">
        <v>22572.080000000002</v>
      </c>
      <c r="AP947" s="19">
        <v>18592.73</v>
      </c>
      <c r="AQ947" s="19">
        <v>16329.19</v>
      </c>
      <c r="AR947" s="19">
        <v>19123.740000000002</v>
      </c>
      <c r="AS947" s="19">
        <v>17629.46</v>
      </c>
      <c r="AT947" s="19">
        <v>14716.8</v>
      </c>
      <c r="AU947" s="19">
        <v>21105.88</v>
      </c>
      <c r="AV947" s="19">
        <v>20380.349999999999</v>
      </c>
      <c r="AW947" s="19">
        <v>17972.41</v>
      </c>
      <c r="AX947" s="19">
        <v>23493.45</v>
      </c>
      <c r="AY947" s="19">
        <v>26372.639999999999</v>
      </c>
      <c r="AZ947" s="19">
        <v>25860.69</v>
      </c>
      <c r="BA947" s="19">
        <v>21326.63</v>
      </c>
      <c r="BB947" s="19">
        <v>19875.38</v>
      </c>
      <c r="BC947" s="19">
        <v>20139.259999999998</v>
      </c>
      <c r="BD947" s="19">
        <v>19432.96</v>
      </c>
      <c r="BE947" s="19">
        <v>17906.830000000002</v>
      </c>
      <c r="BF947" s="224">
        <v>23301.99</v>
      </c>
      <c r="BG947" s="224">
        <v>23304.799999999999</v>
      </c>
      <c r="BH947" s="17"/>
      <c r="BI947" s="17"/>
      <c r="BJ947" s="17"/>
      <c r="BK947" s="17"/>
    </row>
    <row r="948" spans="1:63" s="144" customFormat="1" ht="11.25" hidden="1" outlineLevel="1" x14ac:dyDescent="0.2">
      <c r="A948" s="142" t="s">
        <v>856</v>
      </c>
      <c r="B948" s="143"/>
      <c r="AT948" s="100">
        <v>4000</v>
      </c>
      <c r="AU948" s="100">
        <v>5563</v>
      </c>
      <c r="AV948" s="100">
        <v>4974</v>
      </c>
      <c r="AW948" s="100">
        <v>5310</v>
      </c>
      <c r="AX948" s="100">
        <v>6493</v>
      </c>
      <c r="AY948" s="100">
        <v>7407</v>
      </c>
      <c r="AZ948" s="100">
        <v>7438</v>
      </c>
      <c r="BA948" s="100">
        <v>6174</v>
      </c>
      <c r="BB948" s="100">
        <v>5901</v>
      </c>
      <c r="BC948" s="100">
        <v>5631</v>
      </c>
      <c r="BD948" s="100">
        <v>5748</v>
      </c>
      <c r="BE948" s="100">
        <v>5661</v>
      </c>
      <c r="BF948" s="100">
        <v>5917</v>
      </c>
      <c r="BG948" s="100">
        <v>6041</v>
      </c>
      <c r="BH948" s="100"/>
      <c r="BI948" s="100"/>
      <c r="BJ948" s="100"/>
      <c r="BK948" s="100"/>
    </row>
    <row r="949" spans="1:63" s="19" customFormat="1" ht="11.25" hidden="1" outlineLevel="1" x14ac:dyDescent="0.2">
      <c r="A949" s="28" t="s">
        <v>442</v>
      </c>
      <c r="B949" s="32"/>
      <c r="C949" s="19">
        <v>0</v>
      </c>
      <c r="D949" s="19">
        <v>-529.04999999999995</v>
      </c>
      <c r="E949" s="19">
        <v>-884.06</v>
      </c>
      <c r="F949" s="19">
        <v>-315.04000000000002</v>
      </c>
      <c r="G949" s="19">
        <v>-263.38</v>
      </c>
      <c r="H949" s="19">
        <v>-497.61</v>
      </c>
      <c r="I949" s="19">
        <v>-715.63</v>
      </c>
      <c r="J949" s="19">
        <v>-674.99</v>
      </c>
      <c r="K949" s="19">
        <v>-624.25</v>
      </c>
      <c r="L949" s="19">
        <v>-322.38</v>
      </c>
      <c r="M949" s="19">
        <v>-487.46</v>
      </c>
      <c r="N949" s="19">
        <v>-503.37</v>
      </c>
      <c r="O949" s="19">
        <v>-310.86</v>
      </c>
      <c r="P949" s="19">
        <v>-551.33000000000004</v>
      </c>
      <c r="Q949" s="19">
        <v>-308.70999999999998</v>
      </c>
      <c r="R949" s="19">
        <v>-568.08000000000004</v>
      </c>
      <c r="S949" s="19">
        <v>-664.64</v>
      </c>
      <c r="T949" s="19">
        <v>-653.01</v>
      </c>
      <c r="U949" s="19">
        <v>-490.67</v>
      </c>
      <c r="V949" s="19">
        <v>-366.98</v>
      </c>
      <c r="W949" s="19">
        <v>-432.82</v>
      </c>
      <c r="X949" s="19">
        <v>-633.91999999999996</v>
      </c>
      <c r="Y949" s="19">
        <v>-52.05</v>
      </c>
      <c r="Z949" s="19">
        <v>-395.69</v>
      </c>
      <c r="AA949" s="19">
        <v>-397.03</v>
      </c>
      <c r="AB949" s="19">
        <v>-935.96</v>
      </c>
      <c r="AC949" s="19">
        <v>-1230.5899999999999</v>
      </c>
      <c r="AD949" s="19">
        <v>-1270.42</v>
      </c>
      <c r="AE949" s="19">
        <v>-466.88</v>
      </c>
      <c r="AF949" s="19">
        <v>-348.67</v>
      </c>
      <c r="AG949" s="19">
        <v>-599.19000000000005</v>
      </c>
      <c r="AH949" s="19">
        <v>-407.97</v>
      </c>
      <c r="AI949" s="19">
        <v>-1498.15</v>
      </c>
      <c r="AJ949" s="19">
        <v>-839.38</v>
      </c>
      <c r="AK949" s="19">
        <v>-137.51</v>
      </c>
      <c r="AL949" s="19">
        <v>-608.66999999999996</v>
      </c>
      <c r="AM949" s="19">
        <v>-983.63</v>
      </c>
      <c r="AN949" s="19">
        <v>-560.24</v>
      </c>
      <c r="AO949" s="19">
        <v>-700.47</v>
      </c>
      <c r="AP949" s="19">
        <v>-1185.46</v>
      </c>
      <c r="AQ949" s="19">
        <v>-1263.45</v>
      </c>
      <c r="AR949" s="144">
        <v>-768.18</v>
      </c>
      <c r="AS949" s="19">
        <v>-1197.3800000000001</v>
      </c>
      <c r="AT949" s="19">
        <v>-214.44</v>
      </c>
      <c r="AU949" s="19">
        <v>-426.24</v>
      </c>
      <c r="AV949" s="19">
        <v>-222.66</v>
      </c>
      <c r="AW949" s="19">
        <v>-255.11</v>
      </c>
      <c r="AX949" s="19">
        <v>-266.39</v>
      </c>
      <c r="AY949" s="19">
        <v>-811.24</v>
      </c>
      <c r="AZ949" s="19">
        <v>-761.41</v>
      </c>
      <c r="BA949" s="19">
        <v>-544.01</v>
      </c>
      <c r="BB949" s="19">
        <v>-520.61</v>
      </c>
      <c r="BC949" s="19">
        <v>-780.84</v>
      </c>
      <c r="BD949" s="19">
        <v>-850.97</v>
      </c>
      <c r="BE949" s="19">
        <v>-1190.25</v>
      </c>
      <c r="BF949" s="224">
        <v>-827.09</v>
      </c>
      <c r="BG949" s="224">
        <v>-742.05</v>
      </c>
      <c r="BH949" s="17"/>
      <c r="BI949" s="17"/>
      <c r="BJ949" s="17"/>
      <c r="BK949" s="17"/>
    </row>
    <row r="950" spans="1:63" s="19" customFormat="1" ht="11.25" hidden="1" outlineLevel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50</v>
      </c>
      <c r="AI950" s="19">
        <v>0</v>
      </c>
      <c r="AJ950" s="19">
        <v>0</v>
      </c>
      <c r="AK950" s="19">
        <v>0</v>
      </c>
      <c r="AL950" s="19">
        <v>392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97167</v>
      </c>
      <c r="AU950" s="19">
        <v>143276</v>
      </c>
      <c r="AV950" s="19">
        <v>82173</v>
      </c>
      <c r="AW950" s="19">
        <v>51548</v>
      </c>
      <c r="AX950" s="19">
        <v>54782</v>
      </c>
      <c r="AY950" s="19">
        <v>48755</v>
      </c>
      <c r="AZ950" s="19">
        <v>60221</v>
      </c>
      <c r="BA950" s="19">
        <v>45913</v>
      </c>
      <c r="BB950" s="19">
        <v>52871</v>
      </c>
      <c r="BC950" s="19">
        <v>41650</v>
      </c>
      <c r="BD950" s="19">
        <v>31458</v>
      </c>
      <c r="BE950" s="19">
        <v>33663</v>
      </c>
      <c r="BF950" s="224">
        <v>125440</v>
      </c>
      <c r="BG950" s="224">
        <v>151900</v>
      </c>
      <c r="BH950" s="17"/>
      <c r="BI950" s="17"/>
      <c r="BJ950" s="17"/>
      <c r="BK950" s="17"/>
    </row>
    <row r="951" spans="1:63" s="19" customFormat="1" ht="11.25" hidden="1" outlineLevel="1" x14ac:dyDescent="0.2">
      <c r="A951" s="28" t="s">
        <v>857</v>
      </c>
      <c r="B951" s="32"/>
      <c r="AT951" s="17">
        <v>1983</v>
      </c>
      <c r="AU951" s="17">
        <v>2924</v>
      </c>
      <c r="AV951" s="17">
        <v>1677</v>
      </c>
      <c r="AW951" s="17">
        <v>1052</v>
      </c>
      <c r="AX951" s="17">
        <v>1118</v>
      </c>
      <c r="AY951" s="17">
        <v>995</v>
      </c>
      <c r="AZ951" s="17">
        <v>1229</v>
      </c>
      <c r="BA951" s="17">
        <v>937</v>
      </c>
      <c r="BB951" s="17">
        <v>1079</v>
      </c>
      <c r="BC951" s="17">
        <v>850</v>
      </c>
      <c r="BD951" s="17">
        <v>642</v>
      </c>
      <c r="BE951" s="17">
        <v>687</v>
      </c>
      <c r="BF951" s="218">
        <v>2560</v>
      </c>
      <c r="BG951" s="218">
        <v>3100</v>
      </c>
      <c r="BH951" s="17"/>
      <c r="BI951" s="17"/>
      <c r="BJ951" s="17"/>
      <c r="BK951" s="17"/>
    </row>
    <row r="952" spans="1:63" s="19" customFormat="1" ht="11.25" hidden="1" outlineLevel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-0.61</v>
      </c>
      <c r="Q952" s="19">
        <v>0</v>
      </c>
      <c r="R952" s="19">
        <v>-24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-343</v>
      </c>
      <c r="AM952" s="19">
        <v>-49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-6071.58</v>
      </c>
      <c r="AU952" s="19">
        <v>-9709.4699999999993</v>
      </c>
      <c r="AV952" s="19">
        <v>-11760</v>
      </c>
      <c r="AW952" s="19">
        <v>-7544.39</v>
      </c>
      <c r="AX952" s="19">
        <v>-7533.46</v>
      </c>
      <c r="AY952" s="19">
        <v>-6125</v>
      </c>
      <c r="AZ952" s="19">
        <v>-5586</v>
      </c>
      <c r="BA952" s="19">
        <v>-7203</v>
      </c>
      <c r="BB952" s="19">
        <v>-6468</v>
      </c>
      <c r="BC952" s="19">
        <v>-7056</v>
      </c>
      <c r="BD952" s="19">
        <v>-3969.6</v>
      </c>
      <c r="BE952" s="19">
        <v>-3479</v>
      </c>
      <c r="BF952" s="224">
        <v>-4802</v>
      </c>
      <c r="BG952" s="224">
        <v>-11171.95</v>
      </c>
      <c r="BH952" s="17"/>
      <c r="BI952" s="17"/>
      <c r="BJ952" s="17"/>
      <c r="BK952" s="17"/>
    </row>
    <row r="953" spans="1:63" s="19" customFormat="1" ht="11.25" hidden="1" outlineLevel="1" x14ac:dyDescent="0.2">
      <c r="A953" s="28" t="s">
        <v>445</v>
      </c>
      <c r="B953" s="32"/>
      <c r="C953" s="19">
        <v>601.12</v>
      </c>
      <c r="D953" s="19">
        <v>587.09</v>
      </c>
      <c r="E953" s="19">
        <v>536.05999999999995</v>
      </c>
      <c r="F953" s="19">
        <v>268.27999999999997</v>
      </c>
      <c r="G953" s="19">
        <v>551.87</v>
      </c>
      <c r="H953" s="19">
        <v>680.21</v>
      </c>
      <c r="I953" s="19">
        <v>304.31</v>
      </c>
      <c r="J953" s="19">
        <v>447.53</v>
      </c>
      <c r="K953" s="19">
        <v>435.43</v>
      </c>
      <c r="L953" s="19">
        <v>288.2</v>
      </c>
      <c r="M953" s="19">
        <v>414.65</v>
      </c>
      <c r="N953" s="19">
        <v>439.19</v>
      </c>
      <c r="O953" s="19">
        <v>415.28</v>
      </c>
      <c r="P953" s="19">
        <v>453.62</v>
      </c>
      <c r="Q953" s="19">
        <v>440.62</v>
      </c>
      <c r="R953" s="19">
        <v>613.57000000000005</v>
      </c>
      <c r="S953" s="19">
        <v>854.83</v>
      </c>
      <c r="T953" s="19">
        <v>1056.52</v>
      </c>
      <c r="U953" s="19">
        <v>944.31</v>
      </c>
      <c r="V953" s="19">
        <v>722.26</v>
      </c>
      <c r="W953" s="19">
        <v>429.83</v>
      </c>
      <c r="X953" s="19">
        <v>662.6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0</v>
      </c>
      <c r="BF953" s="224">
        <v>0</v>
      </c>
      <c r="BG953" s="224">
        <v>0</v>
      </c>
      <c r="BH953" s="17"/>
      <c r="BI953" s="17"/>
      <c r="BJ953" s="17"/>
      <c r="BK953" s="17"/>
    </row>
    <row r="954" spans="1:63" s="19" customFormat="1" ht="11.25" hidden="1" outlineLevel="1" x14ac:dyDescent="0.2">
      <c r="A954" s="28" t="s">
        <v>858</v>
      </c>
      <c r="B954" s="32"/>
      <c r="AT954" s="17">
        <v>0</v>
      </c>
      <c r="AU954" s="17">
        <v>0</v>
      </c>
      <c r="AV954" s="17">
        <v>0</v>
      </c>
      <c r="AW954" s="17">
        <v>0</v>
      </c>
      <c r="AX954" s="17">
        <v>0</v>
      </c>
      <c r="AY954" s="17">
        <v>0</v>
      </c>
      <c r="AZ954" s="17">
        <v>0</v>
      </c>
      <c r="BA954" s="17">
        <v>0</v>
      </c>
      <c r="BB954" s="17">
        <v>0</v>
      </c>
      <c r="BC954" s="17">
        <v>0</v>
      </c>
      <c r="BD954" s="17">
        <v>0</v>
      </c>
      <c r="BE954" s="17">
        <v>0</v>
      </c>
      <c r="BF954" s="218">
        <v>0</v>
      </c>
      <c r="BG954" s="218">
        <v>0</v>
      </c>
      <c r="BH954" s="17"/>
      <c r="BI954" s="17"/>
      <c r="BJ954" s="17"/>
      <c r="BK954" s="17"/>
    </row>
    <row r="955" spans="1:63" s="19" customFormat="1" ht="11.25" hidden="1" outlineLevel="1" x14ac:dyDescent="0.2">
      <c r="A955" s="28" t="s">
        <v>446</v>
      </c>
      <c r="B955" s="32"/>
      <c r="C955" s="19">
        <v>0</v>
      </c>
      <c r="D955" s="19">
        <v>0</v>
      </c>
      <c r="E955" s="19">
        <v>0</v>
      </c>
      <c r="F955" s="19">
        <v>0</v>
      </c>
      <c r="G955" s="19">
        <v>-21.17</v>
      </c>
      <c r="H955" s="19">
        <v>0</v>
      </c>
      <c r="I955" s="19">
        <v>-10</v>
      </c>
      <c r="J955" s="19">
        <v>0</v>
      </c>
      <c r="K955" s="19">
        <v>-0.36</v>
      </c>
      <c r="L955" s="19">
        <v>-10</v>
      </c>
      <c r="M955" s="19">
        <v>-25</v>
      </c>
      <c r="N955" s="19">
        <v>-61.68</v>
      </c>
      <c r="O955" s="19">
        <v>-42.63</v>
      </c>
      <c r="P955" s="19">
        <v>-105.26</v>
      </c>
      <c r="Q955" s="19">
        <v>-46.45</v>
      </c>
      <c r="R955" s="19">
        <v>-30</v>
      </c>
      <c r="S955" s="19">
        <v>-121</v>
      </c>
      <c r="T955" s="19">
        <v>-20</v>
      </c>
      <c r="U955" s="19">
        <v>-33.04</v>
      </c>
      <c r="V955" s="19">
        <v>0</v>
      </c>
      <c r="W955" s="19">
        <v>0</v>
      </c>
      <c r="X955" s="19">
        <v>-57.65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0</v>
      </c>
      <c r="BF955" s="224">
        <v>0</v>
      </c>
      <c r="BG955" s="224">
        <v>0</v>
      </c>
      <c r="BH955" s="17"/>
      <c r="BI955" s="17"/>
      <c r="BJ955" s="17"/>
      <c r="BK955" s="17"/>
    </row>
    <row r="956" spans="1:63" s="19" customFormat="1" ht="11.25" hidden="1" outlineLevel="1" x14ac:dyDescent="0.2">
      <c r="A956" s="28" t="s">
        <v>447</v>
      </c>
      <c r="B956" s="32"/>
      <c r="C956" s="19">
        <v>36485.160000000003</v>
      </c>
      <c r="D956" s="19">
        <v>43150.91</v>
      </c>
      <c r="E956" s="19">
        <v>41962.080000000002</v>
      </c>
      <c r="F956" s="19">
        <v>41291.4</v>
      </c>
      <c r="G956" s="19">
        <v>43885.06</v>
      </c>
      <c r="H956" s="19">
        <v>39816.49</v>
      </c>
      <c r="I956" s="19">
        <v>44285.9</v>
      </c>
      <c r="J956" s="19">
        <v>32750.11</v>
      </c>
      <c r="K956" s="19">
        <v>37154.75</v>
      </c>
      <c r="L956" s="19">
        <v>38241.379999999997</v>
      </c>
      <c r="M956" s="19">
        <v>40559.07</v>
      </c>
      <c r="N956" s="19">
        <v>43995.59</v>
      </c>
      <c r="O956" s="19">
        <v>43401.47</v>
      </c>
      <c r="P956" s="19">
        <v>52381.9</v>
      </c>
      <c r="Q956" s="19">
        <v>45887.95</v>
      </c>
      <c r="R956" s="19">
        <v>56965.43</v>
      </c>
      <c r="S956" s="19">
        <v>51959.199999999997</v>
      </c>
      <c r="T956" s="19">
        <v>37942.629999999997</v>
      </c>
      <c r="U956" s="19">
        <v>22369.41</v>
      </c>
      <c r="V956" s="19">
        <v>17443.96</v>
      </c>
      <c r="W956" s="19">
        <v>17294.469999999998</v>
      </c>
      <c r="X956" s="19">
        <v>18141.650000000001</v>
      </c>
      <c r="Y956" s="19">
        <v>11276.01</v>
      </c>
      <c r="Z956" s="19">
        <v>11374.77</v>
      </c>
      <c r="AA956" s="19">
        <v>19122.240000000002</v>
      </c>
      <c r="AB956" s="19">
        <v>19382.849999999999</v>
      </c>
      <c r="AC956" s="19">
        <v>20026.73</v>
      </c>
      <c r="AD956" s="19">
        <v>19703.849999999999</v>
      </c>
      <c r="AE956" s="19">
        <v>17335.77</v>
      </c>
      <c r="AF956" s="19">
        <v>19567.11</v>
      </c>
      <c r="AG956" s="19">
        <v>17629.27</v>
      </c>
      <c r="AH956" s="19">
        <v>14538.99</v>
      </c>
      <c r="AI956" s="19">
        <v>16465.8</v>
      </c>
      <c r="AJ956" s="19">
        <v>19994.939999999999</v>
      </c>
      <c r="AK956" s="19">
        <v>19370.990000000002</v>
      </c>
      <c r="AL956" s="19">
        <v>19127.68</v>
      </c>
      <c r="AM956" s="19">
        <v>20702.22</v>
      </c>
      <c r="AN956" s="19">
        <v>22912.18</v>
      </c>
      <c r="AO956" s="19">
        <v>20494.84</v>
      </c>
      <c r="AP956" s="19">
        <v>20669.580000000002</v>
      </c>
      <c r="AQ956" s="19">
        <v>20214.189999999999</v>
      </c>
      <c r="AR956" s="19">
        <v>24209.51</v>
      </c>
      <c r="AS956" s="19">
        <v>18337.04</v>
      </c>
      <c r="AT956" s="19">
        <v>15628.83</v>
      </c>
      <c r="AU956" s="19">
        <v>17328.150000000001</v>
      </c>
      <c r="AV956" s="19">
        <v>19646.28</v>
      </c>
      <c r="AW956" s="19">
        <v>18333.759999999998</v>
      </c>
      <c r="AX956" s="19">
        <v>24098.79</v>
      </c>
      <c r="AY956" s="19">
        <v>21473.64</v>
      </c>
      <c r="AZ956" s="19">
        <v>25567.72</v>
      </c>
      <c r="BA956" s="19">
        <v>25229.15</v>
      </c>
      <c r="BB956" s="19">
        <v>25985.73</v>
      </c>
      <c r="BC956" s="19">
        <v>23591.35</v>
      </c>
      <c r="BD956" s="19">
        <v>26033.41</v>
      </c>
      <c r="BE956" s="19">
        <v>22223.27</v>
      </c>
      <c r="BF956" s="224">
        <v>23139.83</v>
      </c>
      <c r="BG956" s="224">
        <v>24972.11</v>
      </c>
      <c r="BH956" s="17"/>
      <c r="BI956" s="17"/>
      <c r="BJ956" s="17"/>
      <c r="BK956" s="17"/>
    </row>
    <row r="957" spans="1:63" s="19" customFormat="1" ht="11.25" hidden="1" outlineLevel="1" x14ac:dyDescent="0.2">
      <c r="A957" s="28" t="s">
        <v>859</v>
      </c>
      <c r="B957" s="32"/>
      <c r="AT957" s="17">
        <v>1042</v>
      </c>
      <c r="AU957" s="17">
        <v>1141</v>
      </c>
      <c r="AV957" s="17">
        <v>1195</v>
      </c>
      <c r="AW957" s="17">
        <v>1266</v>
      </c>
      <c r="AX957" s="17">
        <v>1430</v>
      </c>
      <c r="AY957" s="17">
        <v>1415</v>
      </c>
      <c r="AZ957" s="17">
        <v>1575</v>
      </c>
      <c r="BA957" s="17">
        <v>1595</v>
      </c>
      <c r="BB957" s="17">
        <v>1601</v>
      </c>
      <c r="BC957" s="17">
        <v>1559</v>
      </c>
      <c r="BD957" s="17">
        <v>1727</v>
      </c>
      <c r="BE957" s="17">
        <v>1512</v>
      </c>
      <c r="BF957" s="218">
        <v>1584</v>
      </c>
      <c r="BG957" s="218">
        <v>1616</v>
      </c>
      <c r="BH957" s="17"/>
      <c r="BI957" s="17"/>
      <c r="BJ957" s="17"/>
      <c r="BK957" s="17"/>
    </row>
    <row r="958" spans="1:63" s="19" customFormat="1" ht="11.25" hidden="1" outlineLevel="1" x14ac:dyDescent="0.2">
      <c r="A958" s="28" t="s">
        <v>448</v>
      </c>
      <c r="B958" s="32"/>
      <c r="C958" s="19">
        <v>-382.62</v>
      </c>
      <c r="D958" s="19">
        <v>-1360.47</v>
      </c>
      <c r="E958" s="19">
        <v>-1552.32</v>
      </c>
      <c r="F958" s="19">
        <v>-575.26</v>
      </c>
      <c r="G958" s="19">
        <v>-289.8</v>
      </c>
      <c r="H958" s="19">
        <v>-130</v>
      </c>
      <c r="I958" s="19">
        <v>-120</v>
      </c>
      <c r="J958" s="19">
        <v>-695.67</v>
      </c>
      <c r="K958" s="19">
        <v>-846.26</v>
      </c>
      <c r="L958" s="19">
        <v>-271.64</v>
      </c>
      <c r="M958" s="19">
        <v>-1052.17</v>
      </c>
      <c r="N958" s="19">
        <v>-1079.3900000000001</v>
      </c>
      <c r="O958" s="19">
        <v>-1101.3499999999999</v>
      </c>
      <c r="P958" s="19">
        <v>-347</v>
      </c>
      <c r="Q958" s="19">
        <v>-1183.1400000000001</v>
      </c>
      <c r="R958" s="19">
        <v>-730.32</v>
      </c>
      <c r="S958" s="19">
        <v>-2493</v>
      </c>
      <c r="T958" s="19">
        <v>-571.53</v>
      </c>
      <c r="U958" s="19">
        <v>-286.18</v>
      </c>
      <c r="V958" s="19">
        <v>-862.24</v>
      </c>
      <c r="W958" s="19">
        <v>-819.68</v>
      </c>
      <c r="X958" s="19">
        <v>-604.15</v>
      </c>
      <c r="Y958" s="19">
        <v>-80.08</v>
      </c>
      <c r="Z958" s="19">
        <v>-40</v>
      </c>
      <c r="AA958" s="19">
        <v>-130.09</v>
      </c>
      <c r="AB958" s="19">
        <v>-587.28</v>
      </c>
      <c r="AC958" s="19">
        <v>-35.5</v>
      </c>
      <c r="AD958" s="19">
        <v>-187.95</v>
      </c>
      <c r="AE958" s="19">
        <v>-65</v>
      </c>
      <c r="AF958" s="19">
        <v>-110.15</v>
      </c>
      <c r="AG958" s="19">
        <v>-30</v>
      </c>
      <c r="AH958" s="19">
        <v>-90</v>
      </c>
      <c r="AI958" s="19">
        <v>-65</v>
      </c>
      <c r="AJ958" s="19">
        <v>-105</v>
      </c>
      <c r="AK958" s="19">
        <v>-80</v>
      </c>
      <c r="AL958" s="19">
        <v>-95.25</v>
      </c>
      <c r="AM958" s="19">
        <v>-20</v>
      </c>
      <c r="AN958" s="19">
        <v>-271.64999999999998</v>
      </c>
      <c r="AO958" s="19">
        <v>-185.23</v>
      </c>
      <c r="AP958" s="19">
        <v>-169.36</v>
      </c>
      <c r="AQ958" s="19">
        <v>-85.3</v>
      </c>
      <c r="AR958" s="19">
        <v>-140.15</v>
      </c>
      <c r="AS958" s="19">
        <v>-106.02</v>
      </c>
      <c r="AT958" s="19">
        <v>-80.3</v>
      </c>
      <c r="AU958" s="19">
        <v>-83.04</v>
      </c>
      <c r="AV958" s="19">
        <v>-60.15</v>
      </c>
      <c r="AW958" s="19">
        <v>-120.5</v>
      </c>
      <c r="AX958" s="19">
        <v>-96.6</v>
      </c>
      <c r="AY958" s="19">
        <v>-80</v>
      </c>
      <c r="AZ958" s="19">
        <v>-151.75</v>
      </c>
      <c r="BA958" s="19">
        <v>-30</v>
      </c>
      <c r="BB958" s="19">
        <v>-65</v>
      </c>
      <c r="BC958" s="19">
        <v>-187.65</v>
      </c>
      <c r="BD958" s="19">
        <v>-140.9</v>
      </c>
      <c r="BE958" s="19">
        <v>-70.430000000000007</v>
      </c>
      <c r="BF958" s="224">
        <v>-268.20999999999998</v>
      </c>
      <c r="BG958" s="224">
        <v>-465.11</v>
      </c>
      <c r="BH958" s="17"/>
      <c r="BI958" s="17"/>
      <c r="BJ958" s="17"/>
      <c r="BK958" s="17"/>
    </row>
    <row r="959" spans="1:63" s="19" customFormat="1" ht="11.25" hidden="1" outlineLevel="1" x14ac:dyDescent="0.2">
      <c r="A959" s="28" t="s">
        <v>449</v>
      </c>
      <c r="B959" s="32"/>
      <c r="C959" s="19">
        <v>1361.71</v>
      </c>
      <c r="D959" s="19">
        <v>1331.2</v>
      </c>
      <c r="E959" s="19">
        <v>1362.16</v>
      </c>
      <c r="F959" s="19">
        <v>1302.47</v>
      </c>
      <c r="G959" s="19">
        <v>1329.03</v>
      </c>
      <c r="H959" s="19">
        <v>1381.01</v>
      </c>
      <c r="I959" s="19">
        <v>1386.14</v>
      </c>
      <c r="J959" s="19">
        <v>1369.48</v>
      </c>
      <c r="K959" s="19">
        <v>1365.32</v>
      </c>
      <c r="L959" s="19">
        <v>1296.8</v>
      </c>
      <c r="M959" s="19">
        <v>1354.93</v>
      </c>
      <c r="N959" s="19">
        <v>1363.6</v>
      </c>
      <c r="O959" s="19">
        <v>1341.4</v>
      </c>
      <c r="P959" s="19">
        <v>1317.32</v>
      </c>
      <c r="Q959" s="19">
        <v>1269.78</v>
      </c>
      <c r="R959" s="19">
        <v>1233.5</v>
      </c>
      <c r="S959" s="19">
        <v>1270.8699999999999</v>
      </c>
      <c r="T959" s="19">
        <v>1295.97</v>
      </c>
      <c r="U959" s="19">
        <v>1307.58</v>
      </c>
      <c r="V959" s="19">
        <v>1284.0999999999999</v>
      </c>
      <c r="W959" s="19">
        <v>139.53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0</v>
      </c>
      <c r="BF959" s="224">
        <v>0</v>
      </c>
      <c r="BG959" s="224">
        <v>0</v>
      </c>
      <c r="BH959" s="17"/>
      <c r="BI959" s="17"/>
      <c r="BJ959" s="17"/>
      <c r="BK959" s="17"/>
    </row>
    <row r="960" spans="1:63" s="19" customFormat="1" ht="11.25" hidden="1" outlineLevel="1" x14ac:dyDescent="0.2">
      <c r="A960" s="28" t="s">
        <v>860</v>
      </c>
      <c r="B960" s="32"/>
      <c r="AT960" s="17">
        <v>0</v>
      </c>
      <c r="AU960" s="17">
        <v>0</v>
      </c>
      <c r="AV960" s="17">
        <v>0</v>
      </c>
      <c r="AW960" s="17">
        <v>0</v>
      </c>
      <c r="AX960" s="17">
        <v>0</v>
      </c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218">
        <v>0</v>
      </c>
      <c r="BG960" s="218">
        <v>0</v>
      </c>
      <c r="BH960" s="17"/>
      <c r="BI960" s="17"/>
      <c r="BJ960" s="17"/>
      <c r="BK960" s="17"/>
    </row>
    <row r="961" spans="1:63" s="19" customFormat="1" ht="11.25" hidden="1" outlineLevel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-2.77</v>
      </c>
      <c r="I961" s="19">
        <v>0</v>
      </c>
      <c r="J961" s="19">
        <v>0</v>
      </c>
      <c r="K961" s="19">
        <v>0</v>
      </c>
      <c r="L961" s="19">
        <v>-0.02</v>
      </c>
      <c r="M961" s="19">
        <v>0</v>
      </c>
      <c r="N961" s="19">
        <v>0</v>
      </c>
      <c r="O961" s="19">
        <v>0</v>
      </c>
      <c r="P961" s="19">
        <v>-0.12</v>
      </c>
      <c r="Q961" s="19">
        <v>-1.28</v>
      </c>
      <c r="R961" s="19">
        <v>0</v>
      </c>
      <c r="S961" s="19">
        <v>0</v>
      </c>
      <c r="T961" s="19">
        <v>0</v>
      </c>
      <c r="U961" s="19">
        <v>-2.4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0</v>
      </c>
      <c r="BF961" s="224">
        <v>0</v>
      </c>
      <c r="BG961" s="224">
        <v>0</v>
      </c>
      <c r="BH961" s="17"/>
      <c r="BI961" s="17"/>
      <c r="BJ961" s="17"/>
      <c r="BK961" s="17"/>
    </row>
    <row r="962" spans="1:63" s="19" customFormat="1" ht="11.25" hidden="1" outlineLevel="1" x14ac:dyDescent="0.2">
      <c r="A962" s="28" t="s">
        <v>451</v>
      </c>
      <c r="B962" s="32"/>
      <c r="C962" s="19">
        <v>71393.039999999994</v>
      </c>
      <c r="D962" s="19">
        <v>70489.3</v>
      </c>
      <c r="E962" s="19">
        <v>69336.479999999996</v>
      </c>
      <c r="F962" s="19">
        <v>68204.28</v>
      </c>
      <c r="G962" s="19">
        <v>65660.070000000007</v>
      </c>
      <c r="H962" s="19">
        <v>64996.44</v>
      </c>
      <c r="I962" s="19">
        <v>64420.480000000003</v>
      </c>
      <c r="J962" s="19">
        <v>61549.89</v>
      </c>
      <c r="K962" s="19">
        <v>60164.43</v>
      </c>
      <c r="L962" s="19">
        <v>58197.81</v>
      </c>
      <c r="M962" s="19">
        <v>57186.78</v>
      </c>
      <c r="N962" s="19">
        <v>56095.28</v>
      </c>
      <c r="O962" s="19">
        <v>54660.28</v>
      </c>
      <c r="P962" s="19">
        <v>54089.3</v>
      </c>
      <c r="Q962" s="19">
        <v>54569.45</v>
      </c>
      <c r="R962" s="19">
        <v>52908.74</v>
      </c>
      <c r="S962" s="19">
        <v>52876.73</v>
      </c>
      <c r="T962" s="19">
        <v>52893.98</v>
      </c>
      <c r="U962" s="19">
        <v>77.510000000000005</v>
      </c>
      <c r="V962" s="19">
        <v>70.63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0</v>
      </c>
      <c r="BF962" s="224">
        <v>0</v>
      </c>
      <c r="BG962" s="224">
        <v>0</v>
      </c>
      <c r="BH962" s="17"/>
      <c r="BI962" s="17"/>
      <c r="BJ962" s="17"/>
      <c r="BK962" s="17"/>
    </row>
    <row r="963" spans="1:63" s="19" customFormat="1" ht="11.25" hidden="1" outlineLevel="1" x14ac:dyDescent="0.2">
      <c r="A963" s="28" t="s">
        <v>861</v>
      </c>
      <c r="B963" s="32"/>
      <c r="AT963" s="17">
        <v>0</v>
      </c>
      <c r="AU963" s="17">
        <v>0</v>
      </c>
      <c r="AV963" s="17">
        <v>0</v>
      </c>
      <c r="AW963" s="17">
        <v>0</v>
      </c>
      <c r="AX963" s="17">
        <v>0</v>
      </c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218">
        <v>0</v>
      </c>
      <c r="BG963" s="218">
        <v>0</v>
      </c>
      <c r="BH963" s="17"/>
      <c r="BI963" s="17"/>
      <c r="BJ963" s="17"/>
      <c r="BK963" s="17"/>
    </row>
    <row r="964" spans="1:63" s="19" customFormat="1" ht="11.25" hidden="1" outlineLevel="1" x14ac:dyDescent="0.2">
      <c r="A964" s="28" t="s">
        <v>452</v>
      </c>
      <c r="B964" s="32"/>
      <c r="C964" s="19">
        <v>-882.59</v>
      </c>
      <c r="D964" s="19">
        <v>-402.17</v>
      </c>
      <c r="E964" s="19">
        <v>-166.41</v>
      </c>
      <c r="F964" s="19">
        <v>-529.26</v>
      </c>
      <c r="G964" s="19">
        <v>-637.64</v>
      </c>
      <c r="H964" s="19">
        <v>-653.41</v>
      </c>
      <c r="I964" s="19">
        <v>-370.87</v>
      </c>
      <c r="J964" s="19">
        <v>-188.05</v>
      </c>
      <c r="K964" s="19">
        <v>-38.92</v>
      </c>
      <c r="L964" s="19">
        <v>-440.14</v>
      </c>
      <c r="M964" s="19">
        <v>-152.80000000000001</v>
      </c>
      <c r="N964" s="19">
        <v>-111.82</v>
      </c>
      <c r="O964" s="19">
        <v>-77.48</v>
      </c>
      <c r="P964" s="19">
        <v>-390.34</v>
      </c>
      <c r="Q964" s="19">
        <v>-4.7</v>
      </c>
      <c r="R964" s="19">
        <v>-379.22</v>
      </c>
      <c r="S964" s="19">
        <v>-707.19</v>
      </c>
      <c r="T964" s="19">
        <v>-124.25</v>
      </c>
      <c r="U964" s="19">
        <v>-134.88999999999999</v>
      </c>
      <c r="V964" s="19">
        <v>-156.24</v>
      </c>
      <c r="W964" s="19">
        <v>0</v>
      </c>
      <c r="X964" s="19">
        <v>-1.42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0</v>
      </c>
      <c r="BF964" s="224">
        <v>0</v>
      </c>
      <c r="BG964" s="224">
        <v>0</v>
      </c>
      <c r="BH964" s="17"/>
      <c r="BI964" s="17"/>
      <c r="BJ964" s="17"/>
      <c r="BK964" s="17"/>
    </row>
    <row r="965" spans="1:63" ht="11.25" hidden="1" outlineLevel="1" x14ac:dyDescent="0.2">
      <c r="A965" s="28" t="s">
        <v>515</v>
      </c>
      <c r="B965" s="32"/>
      <c r="C965" s="27" t="s">
        <v>1</v>
      </c>
      <c r="D965" s="27">
        <v>-522974.09</v>
      </c>
      <c r="E965" s="27">
        <v>-479142.15</v>
      </c>
      <c r="F965" s="27">
        <v>-485327.2</v>
      </c>
      <c r="G965" s="27">
        <v>-494580.05</v>
      </c>
      <c r="H965" s="27">
        <v>-591531.80000000005</v>
      </c>
      <c r="I965" s="27">
        <v>-462874.43</v>
      </c>
      <c r="J965" s="27">
        <v>-451455.27</v>
      </c>
      <c r="K965" s="27">
        <v>-513579.07</v>
      </c>
      <c r="L965" s="27">
        <v>-513545.21</v>
      </c>
      <c r="M965" s="27">
        <v>-569637.82999999996</v>
      </c>
      <c r="N965" s="27">
        <v>-559443.99</v>
      </c>
      <c r="O965" s="27">
        <v>-556443.64</v>
      </c>
      <c r="P965" s="27">
        <v>-596201.97</v>
      </c>
      <c r="Q965" s="27">
        <v>-537605.18000000005</v>
      </c>
      <c r="R965" s="27">
        <v>-570585.99</v>
      </c>
      <c r="S965" s="27">
        <v>-608109.46</v>
      </c>
      <c r="T965" s="27">
        <v>-729641.86</v>
      </c>
      <c r="U965" s="27">
        <v>-562127.85</v>
      </c>
      <c r="V965" s="27">
        <v>-513641.75</v>
      </c>
      <c r="W965" s="27">
        <v>-559495.97</v>
      </c>
      <c r="X965" s="27">
        <v>-555015.86</v>
      </c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7"/>
      <c r="BI965" s="17"/>
      <c r="BJ965" s="17"/>
      <c r="BK965" s="17"/>
    </row>
    <row r="966" spans="1:63" ht="11.25" hidden="1" outlineLevel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19"/>
      <c r="V966" s="19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17"/>
      <c r="BI966" s="17"/>
      <c r="BJ966" s="17"/>
      <c r="BK966" s="17"/>
    </row>
    <row r="967" spans="1:63" ht="18" hidden="1" outlineLevel="1" x14ac:dyDescent="0.25">
      <c r="A967" s="97" t="s">
        <v>453</v>
      </c>
      <c r="B967" s="51"/>
      <c r="T967" s="27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40"/>
      <c r="AS967" s="40"/>
      <c r="AT967" s="56"/>
      <c r="AU967" s="56"/>
      <c r="AV967" s="56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17"/>
      <c r="BI967" s="17"/>
      <c r="BJ967" s="17"/>
      <c r="BK967" s="17"/>
    </row>
    <row r="968" spans="1:63" s="19" customFormat="1" ht="11.25" hidden="1" outlineLevel="1" x14ac:dyDescent="0.2">
      <c r="A968" s="28" t="s">
        <v>454</v>
      </c>
      <c r="B968" s="32"/>
      <c r="C968" s="27">
        <v>15431479.890000001</v>
      </c>
      <c r="D968" s="27">
        <v>15305944.77</v>
      </c>
      <c r="E968" s="27">
        <v>15136810</v>
      </c>
      <c r="F968" s="27">
        <v>15095787.48</v>
      </c>
      <c r="G968" s="27">
        <v>14933043.210000001</v>
      </c>
      <c r="H968" s="27">
        <v>15013950.869999999</v>
      </c>
      <c r="I968" s="27">
        <v>14793769.9</v>
      </c>
      <c r="J968" s="27">
        <v>14225183.970000001</v>
      </c>
      <c r="K968" s="27">
        <v>13779624.92</v>
      </c>
      <c r="L968" s="27">
        <v>13558420.359999999</v>
      </c>
      <c r="M968" s="27">
        <v>13449340.15</v>
      </c>
      <c r="N968" s="27">
        <v>13519887.310000001</v>
      </c>
      <c r="O968" s="27">
        <v>13315819.369999999</v>
      </c>
      <c r="P968" s="27">
        <v>13255153.550000001</v>
      </c>
      <c r="Q968" s="27">
        <v>13177109.050000001</v>
      </c>
      <c r="R968" s="27">
        <v>10344847.939999999</v>
      </c>
      <c r="S968" s="27">
        <v>10444341.23</v>
      </c>
      <c r="T968" s="27">
        <f>'FIA Only'!T756+Sphere!C968</f>
        <v>10663975.17</v>
      </c>
      <c r="U968" s="27">
        <f>'FIA Only'!U756+Sphere!D968</f>
        <v>13233838.68</v>
      </c>
      <c r="V968" s="27">
        <f>'FIA Only'!V756+Sphere!E968</f>
        <v>12767186.699999999</v>
      </c>
      <c r="W968" s="27">
        <f>'FIA Only'!W756+Sphere!F968+'FIA on PCAS'!C968</f>
        <v>12462124.889999999</v>
      </c>
      <c r="X968" s="27">
        <f>'FIA Only'!X756+Sphere!G968+'FIA on PCAS'!D968</f>
        <v>12221063.02</v>
      </c>
      <c r="Y968" s="27">
        <v>12030710.32</v>
      </c>
      <c r="Z968" s="27">
        <v>11693877</v>
      </c>
      <c r="AA968" s="27">
        <v>11554300.050000001</v>
      </c>
      <c r="AB968" s="27">
        <v>11251406.84</v>
      </c>
      <c r="AC968" s="27">
        <v>11042380.07</v>
      </c>
      <c r="AD968" s="27">
        <v>10871850.289999999</v>
      </c>
      <c r="AE968" s="27">
        <v>10663179.279999999</v>
      </c>
      <c r="AF968" s="27">
        <v>10746632.01</v>
      </c>
      <c r="AG968" s="27">
        <v>10528360.75</v>
      </c>
      <c r="AH968" s="27">
        <v>10322132.35</v>
      </c>
      <c r="AI968" s="27">
        <v>10069246.52</v>
      </c>
      <c r="AJ968" s="27">
        <v>9957678.3200000003</v>
      </c>
      <c r="AK968" s="27">
        <v>9891044.9399999995</v>
      </c>
      <c r="AL968" s="27">
        <v>9838300.9399999995</v>
      </c>
      <c r="AM968" s="27">
        <v>9862873.1699999999</v>
      </c>
      <c r="AN968" s="27">
        <v>9807046.2699999996</v>
      </c>
      <c r="AO968" s="27">
        <v>9802936.25</v>
      </c>
      <c r="AP968" s="27">
        <v>9662742.5299999993</v>
      </c>
      <c r="AQ968" s="27">
        <v>9522360.5899999999</v>
      </c>
      <c r="AR968" s="27">
        <v>9642177.3200000003</v>
      </c>
      <c r="AS968" s="27">
        <v>9415164.0199999996</v>
      </c>
      <c r="AT968" s="27">
        <v>9229653.8699999992</v>
      </c>
      <c r="AU968" s="27">
        <v>8996005.7899999991</v>
      </c>
      <c r="AV968" s="27">
        <v>8821997.7100000009</v>
      </c>
      <c r="AW968" s="27">
        <v>8783711.0800000001</v>
      </c>
      <c r="AX968" s="27">
        <v>8691784.4700000007</v>
      </c>
      <c r="AY968" s="27">
        <v>8721750.5299999993</v>
      </c>
      <c r="AZ968" s="27">
        <v>8671671.2400000002</v>
      </c>
      <c r="BA968" s="27">
        <v>8593327.5700000003</v>
      </c>
      <c r="BB968" s="27">
        <v>8483900.8800000008</v>
      </c>
      <c r="BC968" s="27">
        <v>8440547.3900000006</v>
      </c>
      <c r="BD968" s="27">
        <v>8498663.1199999992</v>
      </c>
      <c r="BE968" s="27">
        <v>8389284.3699999992</v>
      </c>
      <c r="BF968" s="27">
        <v>8248846.2400000002</v>
      </c>
      <c r="BG968" s="27">
        <v>8272177.8799999999</v>
      </c>
      <c r="BH968" s="17"/>
      <c r="BI968" s="17"/>
      <c r="BJ968" s="17"/>
      <c r="BK968" s="17"/>
    </row>
    <row r="969" spans="1:63" s="19" customFormat="1" ht="11.25" hidden="1" outlineLevel="1" x14ac:dyDescent="0.2">
      <c r="A969" s="28" t="s">
        <v>455</v>
      </c>
      <c r="B969" s="32"/>
      <c r="C969" s="27">
        <v>61421800</v>
      </c>
      <c r="D969" s="27">
        <v>61664200</v>
      </c>
      <c r="E969" s="27">
        <v>61677000</v>
      </c>
      <c r="F969" s="27">
        <v>61667100</v>
      </c>
      <c r="G969" s="27">
        <v>61655500</v>
      </c>
      <c r="H969" s="27">
        <v>61659400</v>
      </c>
      <c r="I969" s="27">
        <v>61641800</v>
      </c>
      <c r="J969" s="27">
        <v>61608800</v>
      </c>
      <c r="K969" s="27">
        <v>61576400</v>
      </c>
      <c r="L969" s="27">
        <v>61598700</v>
      </c>
      <c r="M969" s="27">
        <v>61680400</v>
      </c>
      <c r="N969" s="27">
        <v>61734900</v>
      </c>
      <c r="O969" s="27">
        <v>61941900</v>
      </c>
      <c r="P969" s="27">
        <v>62052200</v>
      </c>
      <c r="Q969" s="27">
        <v>62219800</v>
      </c>
      <c r="R969" s="27">
        <v>42904800</v>
      </c>
      <c r="S969" s="27">
        <v>43232100</v>
      </c>
      <c r="T969" s="27">
        <f>'FIA Only'!T757+Sphere!C969</f>
        <v>43449000</v>
      </c>
      <c r="U969" s="27">
        <f>'FIA Only'!U757+Sphere!D969</f>
        <v>63280400</v>
      </c>
      <c r="V969" s="27">
        <f>'FIA Only'!V757+Sphere!E969</f>
        <v>63285600</v>
      </c>
      <c r="W969" s="27">
        <f>'FIA Only'!W757+Sphere!F969+'FIA on PCAS'!C969</f>
        <v>63149500</v>
      </c>
      <c r="X969" s="27">
        <f>'FIA Only'!X757+Sphere!G969+'FIA on PCAS'!D969</f>
        <v>63036500</v>
      </c>
      <c r="Y969" s="27">
        <v>62939200</v>
      </c>
      <c r="Z969" s="27">
        <v>62845600</v>
      </c>
      <c r="AA969" s="27">
        <v>62827800</v>
      </c>
      <c r="AB969" s="27">
        <v>62724300</v>
      </c>
      <c r="AC969" s="27">
        <v>62617200</v>
      </c>
      <c r="AD969" s="27">
        <v>62555200</v>
      </c>
      <c r="AE969" s="27">
        <v>62501000</v>
      </c>
      <c r="AF969" s="27">
        <v>62401900</v>
      </c>
      <c r="AG969" s="27">
        <v>62334400</v>
      </c>
      <c r="AH969" s="27">
        <v>62331800</v>
      </c>
      <c r="AI969" s="27">
        <v>62266800</v>
      </c>
      <c r="AJ969" s="27">
        <v>62304200</v>
      </c>
      <c r="AK969" s="27">
        <v>62257700</v>
      </c>
      <c r="AL969" s="27">
        <v>62243200</v>
      </c>
      <c r="AM969" s="27">
        <v>62213400</v>
      </c>
      <c r="AN969" s="27">
        <v>62205700</v>
      </c>
      <c r="AO969" s="27">
        <v>62198500</v>
      </c>
      <c r="AP969" s="27">
        <v>62191100</v>
      </c>
      <c r="AQ969" s="27">
        <v>62157500</v>
      </c>
      <c r="AR969" s="27">
        <v>62133100</v>
      </c>
      <c r="AS969" s="27">
        <v>62059700</v>
      </c>
      <c r="AT969" s="27">
        <v>62058900</v>
      </c>
      <c r="AU969" s="27">
        <v>61993000</v>
      </c>
      <c r="AV969" s="27">
        <v>61964000</v>
      </c>
      <c r="AW969" s="27">
        <v>61942500</v>
      </c>
      <c r="AX969" s="27">
        <v>61912700</v>
      </c>
      <c r="AY969" s="27">
        <v>61879300</v>
      </c>
      <c r="AZ969" s="27">
        <v>61843400</v>
      </c>
      <c r="BA969" s="27">
        <v>61847400</v>
      </c>
      <c r="BB969" s="27">
        <v>61835500</v>
      </c>
      <c r="BC969" s="27">
        <v>61806300</v>
      </c>
      <c r="BD969" s="27">
        <v>61872600</v>
      </c>
      <c r="BE969" s="27">
        <v>62019400</v>
      </c>
      <c r="BF969" s="27">
        <v>62283500</v>
      </c>
      <c r="BG969" s="27">
        <v>62573000</v>
      </c>
      <c r="BH969" s="17"/>
      <c r="BI969" s="17"/>
      <c r="BJ969" s="17"/>
      <c r="BK969" s="17"/>
    </row>
    <row r="970" spans="1:63" s="17" customFormat="1" ht="11.25" hidden="1" outlineLevel="1" x14ac:dyDescent="0.2">
      <c r="A970" s="36" t="s">
        <v>456</v>
      </c>
      <c r="B970" s="37"/>
      <c r="C970" s="17">
        <v>7080</v>
      </c>
      <c r="D970" s="17">
        <v>7103</v>
      </c>
      <c r="E970" s="17">
        <v>7025</v>
      </c>
      <c r="F970" s="17">
        <v>6966</v>
      </c>
      <c r="G970" s="17">
        <v>6936</v>
      </c>
      <c r="H970" s="17">
        <v>6909</v>
      </c>
      <c r="I970" s="17">
        <v>6926</v>
      </c>
      <c r="J970" s="17">
        <v>6874</v>
      </c>
      <c r="K970" s="17">
        <v>6851</v>
      </c>
      <c r="L970" s="17">
        <v>6824</v>
      </c>
      <c r="M970" s="17">
        <v>6826</v>
      </c>
      <c r="N970" s="17">
        <v>6867</v>
      </c>
      <c r="O970" s="17">
        <v>6833</v>
      </c>
      <c r="P970" s="17">
        <v>6904</v>
      </c>
      <c r="Q970" s="17">
        <v>6971</v>
      </c>
      <c r="R970" s="17">
        <v>6296</v>
      </c>
      <c r="S970" s="17">
        <v>6474</v>
      </c>
      <c r="T970" s="17">
        <f>'FIA Only'!T758+Sphere!C970</f>
        <v>6564</v>
      </c>
      <c r="U970" s="17">
        <f>'FIA Only'!U758+Sphere!D970</f>
        <v>7427</v>
      </c>
      <c r="V970" s="17">
        <f>'FIA Only'!V758+Sphere!E970</f>
        <v>7342</v>
      </c>
      <c r="W970" s="17">
        <f>'FIA Only'!W758+Sphere!F970+'FIA on PCAS'!C970</f>
        <v>7683</v>
      </c>
      <c r="X970" s="17">
        <f>'FIA Only'!X758+Sphere!G970+'FIA on PCAS'!D970</f>
        <v>7615</v>
      </c>
      <c r="Y970" s="17">
        <v>10135</v>
      </c>
      <c r="Z970" s="17">
        <v>10151</v>
      </c>
      <c r="AA970" s="17">
        <v>10177</v>
      </c>
      <c r="AB970" s="17">
        <v>10175</v>
      </c>
      <c r="AC970" s="17">
        <v>10165</v>
      </c>
      <c r="AD970" s="17">
        <v>10163</v>
      </c>
      <c r="AE970" s="17">
        <v>10152</v>
      </c>
      <c r="AF970" s="17">
        <v>10142</v>
      </c>
      <c r="AG970" s="17">
        <v>10132</v>
      </c>
      <c r="AH970" s="17">
        <v>10161</v>
      </c>
      <c r="AI970" s="17">
        <v>10165</v>
      </c>
      <c r="AJ970" s="17">
        <v>10202</v>
      </c>
      <c r="AK970" s="17">
        <v>10199</v>
      </c>
      <c r="AL970" s="17">
        <v>10188</v>
      </c>
      <c r="AM970" s="17">
        <v>10193</v>
      </c>
      <c r="AN970" s="17">
        <v>6976</v>
      </c>
      <c r="AO970" s="17">
        <v>6982</v>
      </c>
      <c r="AP970" s="17">
        <v>6979</v>
      </c>
      <c r="AQ970" s="17">
        <v>6978</v>
      </c>
      <c r="AR970" s="17">
        <v>6982</v>
      </c>
      <c r="AS970" s="17">
        <v>6946</v>
      </c>
      <c r="AT970" s="17">
        <v>6886</v>
      </c>
      <c r="AU970" s="17">
        <v>6833</v>
      </c>
      <c r="AV970" s="17">
        <v>6792</v>
      </c>
      <c r="AW970" s="17">
        <v>6793</v>
      </c>
      <c r="AX970" s="17">
        <v>5986</v>
      </c>
      <c r="AY970" s="17">
        <v>5981</v>
      </c>
      <c r="AZ970" s="17">
        <v>5972</v>
      </c>
      <c r="BA970" s="17">
        <v>5825</v>
      </c>
      <c r="BB970" s="17">
        <v>5828</v>
      </c>
      <c r="BC970" s="17">
        <v>5841</v>
      </c>
      <c r="BD970" s="17">
        <v>6105</v>
      </c>
      <c r="BE970" s="17">
        <v>6476</v>
      </c>
      <c r="BF970" s="218">
        <v>6737</v>
      </c>
      <c r="BG970" s="218">
        <v>7215</v>
      </c>
    </row>
    <row r="971" spans="1:63" hidden="1" outlineLevel="1" x14ac:dyDescent="0.25">
      <c r="A971" s="49" t="s">
        <v>457</v>
      </c>
      <c r="B971" s="50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17"/>
      <c r="BI971" s="17"/>
      <c r="BJ971" s="17"/>
      <c r="BK971" s="17"/>
    </row>
    <row r="972" spans="1:63" s="19" customFormat="1" ht="11.25" hidden="1" outlineLevel="1" x14ac:dyDescent="0.2">
      <c r="A972" s="28" t="s">
        <v>458</v>
      </c>
      <c r="B972" s="32"/>
      <c r="C972" s="19">
        <v>845612</v>
      </c>
      <c r="D972" s="19">
        <v>783435</v>
      </c>
      <c r="E972" s="19">
        <v>826421</v>
      </c>
      <c r="F972" s="19">
        <v>814410</v>
      </c>
      <c r="G972" s="19">
        <v>851272</v>
      </c>
      <c r="H972" s="19">
        <v>762598</v>
      </c>
      <c r="I972" s="19">
        <v>644012</v>
      </c>
      <c r="J972" s="19">
        <v>688596</v>
      </c>
      <c r="K972" s="19">
        <v>417116</v>
      </c>
      <c r="L972" s="19">
        <v>648901</v>
      </c>
      <c r="M972" s="19">
        <v>569169</v>
      </c>
      <c r="N972" s="19">
        <v>587773</v>
      </c>
      <c r="O972" s="19">
        <v>617846</v>
      </c>
      <c r="P972" s="19">
        <v>530220</v>
      </c>
      <c r="Q972" s="19">
        <v>700052</v>
      </c>
      <c r="R972" s="19">
        <v>574077</v>
      </c>
      <c r="S972" s="19">
        <v>465271</v>
      </c>
      <c r="T972" s="19">
        <f>'FIA Only'!T760+Sphere!C972</f>
        <v>619467</v>
      </c>
      <c r="U972" s="19">
        <f>'FIA Only'!U760+Sphere!D972</f>
        <v>575215</v>
      </c>
      <c r="V972" s="19">
        <f>'FIA Only'!V760+Sphere!E972</f>
        <v>601763</v>
      </c>
      <c r="W972" s="19">
        <f>'FIA Only'!W760+Sphere!F972+'FIA on PCAS'!C972</f>
        <v>473412</v>
      </c>
      <c r="X972" s="19">
        <f>'FIA Only'!X760+Sphere!G972+'FIA on PCAS'!D972</f>
        <v>586146</v>
      </c>
      <c r="Y972" s="19">
        <v>934415</v>
      </c>
      <c r="Z972" s="19">
        <v>945068</v>
      </c>
      <c r="AA972" s="19">
        <v>771089</v>
      </c>
      <c r="AB972" s="19">
        <v>636113</v>
      </c>
      <c r="AC972" s="19">
        <v>785900</v>
      </c>
      <c r="AD972" s="19">
        <v>580050</v>
      </c>
      <c r="AE972" s="19">
        <v>627184</v>
      </c>
      <c r="AF972" s="19">
        <v>666694</v>
      </c>
      <c r="AG972" s="19">
        <v>500023</v>
      </c>
      <c r="AH972" s="19">
        <v>471214</v>
      </c>
      <c r="AI972" s="19">
        <v>429947</v>
      </c>
      <c r="AJ972" s="19">
        <v>450502</v>
      </c>
      <c r="AK972" s="19">
        <v>386468</v>
      </c>
      <c r="AL972" s="19">
        <v>474550</v>
      </c>
      <c r="AM972" s="19">
        <v>368096</v>
      </c>
      <c r="AN972" s="19">
        <v>502272</v>
      </c>
      <c r="AO972" s="19">
        <v>453075</v>
      </c>
      <c r="AP972" s="19">
        <v>396075</v>
      </c>
      <c r="AQ972" s="19">
        <v>465134</v>
      </c>
      <c r="AR972" s="19">
        <v>329696</v>
      </c>
      <c r="AS972" s="19">
        <v>386248</v>
      </c>
      <c r="AT972" s="19">
        <v>362527</v>
      </c>
      <c r="AU972" s="19">
        <v>316185</v>
      </c>
      <c r="AV972" s="19">
        <v>317389</v>
      </c>
      <c r="AW972" s="19">
        <v>307156</v>
      </c>
      <c r="AX972" s="19">
        <v>277858</v>
      </c>
      <c r="AY972" s="19">
        <v>286707</v>
      </c>
      <c r="AZ972" s="19">
        <v>324721</v>
      </c>
      <c r="BA972" s="19">
        <v>277315</v>
      </c>
      <c r="BB972" s="19">
        <v>350840</v>
      </c>
      <c r="BC972" s="19">
        <v>272931</v>
      </c>
      <c r="BD972" s="19">
        <v>352690</v>
      </c>
      <c r="BE972" s="19">
        <v>346287</v>
      </c>
      <c r="BF972" s="224">
        <v>336415</v>
      </c>
      <c r="BG972" s="224">
        <v>311113</v>
      </c>
      <c r="BH972" s="17"/>
      <c r="BI972" s="17"/>
      <c r="BJ972" s="17"/>
      <c r="BK972" s="17"/>
    </row>
    <row r="973" spans="1:63" s="19" customFormat="1" ht="11.25" hidden="1" outlineLevel="1" x14ac:dyDescent="0.2">
      <c r="A973" s="28" t="s">
        <v>459</v>
      </c>
      <c r="B973" s="32"/>
      <c r="C973" s="19">
        <v>298039</v>
      </c>
      <c r="D973" s="19">
        <v>223099</v>
      </c>
      <c r="E973" s="19">
        <v>272846</v>
      </c>
      <c r="F973" s="19">
        <v>314455</v>
      </c>
      <c r="G973" s="19">
        <v>259540</v>
      </c>
      <c r="H973" s="19">
        <v>261931</v>
      </c>
      <c r="I973" s="19">
        <v>239093</v>
      </c>
      <c r="J973" s="19">
        <v>222559</v>
      </c>
      <c r="K973" s="19">
        <v>235716</v>
      </c>
      <c r="L973" s="19">
        <v>159483</v>
      </c>
      <c r="M973" s="19">
        <v>215355</v>
      </c>
      <c r="N973" s="19">
        <v>239613</v>
      </c>
      <c r="O973" s="19">
        <v>215563</v>
      </c>
      <c r="P973" s="19">
        <v>222391</v>
      </c>
      <c r="Q973" s="19">
        <v>203240</v>
      </c>
      <c r="R973" s="19">
        <v>125027</v>
      </c>
      <c r="S973" s="19">
        <v>189752</v>
      </c>
      <c r="T973" s="19">
        <f>'FIA Only'!T761+Sphere!C973</f>
        <v>160274</v>
      </c>
      <c r="U973" s="19">
        <f>'FIA Only'!U761+Sphere!D973</f>
        <v>290120</v>
      </c>
      <c r="V973" s="19">
        <f>'FIA Only'!V761+Sphere!E973</f>
        <v>170541</v>
      </c>
      <c r="W973" s="19">
        <f>'FIA Only'!W761+Sphere!F973+'FIA on PCAS'!C973</f>
        <v>222841</v>
      </c>
      <c r="X973" s="19">
        <f>'FIA Only'!X761+Sphere!G973+'FIA on PCAS'!D973</f>
        <v>175580</v>
      </c>
      <c r="Y973" s="19">
        <v>147386</v>
      </c>
      <c r="Z973" s="19">
        <v>211269</v>
      </c>
      <c r="AA973" s="19">
        <v>186931</v>
      </c>
      <c r="AB973" s="19">
        <v>131532</v>
      </c>
      <c r="AC973" s="19">
        <v>161417</v>
      </c>
      <c r="AD973" s="19">
        <v>217193</v>
      </c>
      <c r="AE973" s="19">
        <v>131844</v>
      </c>
      <c r="AF973" s="19">
        <v>171969</v>
      </c>
      <c r="AG973" s="19">
        <v>113076</v>
      </c>
      <c r="AH973" s="19">
        <v>167823</v>
      </c>
      <c r="AI973" s="19">
        <v>101117</v>
      </c>
      <c r="AJ973" s="19">
        <v>84840</v>
      </c>
      <c r="AK973" s="19">
        <v>138349</v>
      </c>
      <c r="AL973" s="19">
        <v>108381</v>
      </c>
      <c r="AM973" s="19">
        <v>84403</v>
      </c>
      <c r="AN973" s="19">
        <v>103974</v>
      </c>
      <c r="AO973" s="19">
        <v>142385</v>
      </c>
      <c r="AP973" s="19">
        <v>171063</v>
      </c>
      <c r="AQ973" s="19">
        <v>88051</v>
      </c>
      <c r="AR973" s="19">
        <v>78821</v>
      </c>
      <c r="AS973" s="19">
        <v>71702</v>
      </c>
      <c r="AT973" s="19">
        <v>100251</v>
      </c>
      <c r="AU973" s="19">
        <v>61216</v>
      </c>
      <c r="AV973" s="19">
        <v>39479</v>
      </c>
      <c r="AW973" s="19">
        <v>73197</v>
      </c>
      <c r="AX973" s="19">
        <v>58713</v>
      </c>
      <c r="AY973" s="19">
        <v>98315</v>
      </c>
      <c r="AZ973" s="19">
        <v>63820</v>
      </c>
      <c r="BA973" s="19">
        <v>72214</v>
      </c>
      <c r="BB973" s="19">
        <v>70300</v>
      </c>
      <c r="BC973" s="19">
        <v>79433</v>
      </c>
      <c r="BD973" s="19">
        <v>46418</v>
      </c>
      <c r="BE973" s="19">
        <v>64749</v>
      </c>
      <c r="BF973" s="224">
        <v>99633</v>
      </c>
      <c r="BG973" s="224">
        <v>22648</v>
      </c>
      <c r="BH973" s="17"/>
      <c r="BI973" s="17"/>
      <c r="BJ973" s="17"/>
      <c r="BK973" s="17"/>
    </row>
    <row r="974" spans="1:63" s="19" customFormat="1" ht="11.25" hidden="1" outlineLevel="1" x14ac:dyDescent="0.2">
      <c r="A974" s="28" t="s">
        <v>460</v>
      </c>
      <c r="B974" s="32"/>
      <c r="C974" s="19">
        <v>168959</v>
      </c>
      <c r="D974" s="19">
        <v>170851</v>
      </c>
      <c r="E974" s="19">
        <v>165683</v>
      </c>
      <c r="F974" s="19">
        <v>182870</v>
      </c>
      <c r="G974" s="19">
        <v>216310</v>
      </c>
      <c r="H974" s="19">
        <v>180241</v>
      </c>
      <c r="I974" s="19">
        <v>172083</v>
      </c>
      <c r="J974" s="19">
        <v>159037</v>
      </c>
      <c r="K974" s="19">
        <v>169975</v>
      </c>
      <c r="L974" s="19">
        <v>183474</v>
      </c>
      <c r="M974" s="19">
        <v>124502</v>
      </c>
      <c r="N974" s="19">
        <v>141460</v>
      </c>
      <c r="O974" s="19">
        <v>138587</v>
      </c>
      <c r="P974" s="19">
        <v>183392</v>
      </c>
      <c r="Q974" s="19">
        <v>211374</v>
      </c>
      <c r="R974" s="19">
        <v>114115</v>
      </c>
      <c r="S974" s="19">
        <v>68842</v>
      </c>
      <c r="T974" s="19">
        <f>'FIA Only'!T762+Sphere!C974</f>
        <v>145674</v>
      </c>
      <c r="U974" s="19">
        <f>'FIA Only'!U762+Sphere!D974</f>
        <v>106632</v>
      </c>
      <c r="V974" s="19">
        <f>'FIA Only'!V762+Sphere!E974</f>
        <v>205129</v>
      </c>
      <c r="W974" s="19">
        <f>'FIA Only'!W762+Sphere!F974+'FIA on PCAS'!C974</f>
        <v>121472</v>
      </c>
      <c r="X974" s="19">
        <f>'FIA Only'!X762+Sphere!G974+'FIA on PCAS'!D974</f>
        <v>131821</v>
      </c>
      <c r="Y974" s="19">
        <v>142942</v>
      </c>
      <c r="Z974" s="19">
        <v>101970</v>
      </c>
      <c r="AA974" s="19">
        <v>142904</v>
      </c>
      <c r="AB974" s="19">
        <v>114587</v>
      </c>
      <c r="AC974" s="19">
        <v>79184</v>
      </c>
      <c r="AD974" s="19">
        <v>91959</v>
      </c>
      <c r="AE974" s="19">
        <v>188712</v>
      </c>
      <c r="AF974" s="19">
        <v>51636</v>
      </c>
      <c r="AG974" s="19">
        <v>143551</v>
      </c>
      <c r="AH974" s="19">
        <v>107907</v>
      </c>
      <c r="AI974" s="19">
        <v>95104</v>
      </c>
      <c r="AJ974" s="19">
        <v>79839</v>
      </c>
      <c r="AK974" s="19">
        <v>36416</v>
      </c>
      <c r="AL974" s="19">
        <v>112818</v>
      </c>
      <c r="AM974" s="19">
        <v>110348</v>
      </c>
      <c r="AN974" s="19">
        <v>61958</v>
      </c>
      <c r="AO974" s="19">
        <v>64782</v>
      </c>
      <c r="AP974" s="19">
        <v>30284</v>
      </c>
      <c r="AQ974" s="19">
        <v>144024</v>
      </c>
      <c r="AR974" s="19">
        <v>71987</v>
      </c>
      <c r="AS974" s="19">
        <v>77858</v>
      </c>
      <c r="AT974" s="19">
        <v>67045</v>
      </c>
      <c r="AU974" s="19">
        <v>42620</v>
      </c>
      <c r="AV974" s="19">
        <v>63983</v>
      </c>
      <c r="AW974" s="19">
        <v>47502</v>
      </c>
      <c r="AX974" s="19">
        <v>66489</v>
      </c>
      <c r="AY974" s="19">
        <v>44681</v>
      </c>
      <c r="AZ974" s="19">
        <v>71693</v>
      </c>
      <c r="BA974" s="19">
        <v>48592</v>
      </c>
      <c r="BB974" s="19">
        <v>38503</v>
      </c>
      <c r="BC974" s="19">
        <v>44505</v>
      </c>
      <c r="BD974" s="19">
        <v>59617</v>
      </c>
      <c r="BE974" s="19">
        <v>32813</v>
      </c>
      <c r="BF974" s="224">
        <v>45669</v>
      </c>
      <c r="BG974" s="224">
        <v>67554</v>
      </c>
      <c r="BH974" s="17"/>
      <c r="BI974" s="17"/>
      <c r="BJ974" s="17"/>
      <c r="BK974" s="17"/>
    </row>
    <row r="975" spans="1:63" s="19" customFormat="1" ht="11.25" hidden="1" outlineLevel="1" x14ac:dyDescent="0.2">
      <c r="A975" s="28" t="s">
        <v>461</v>
      </c>
      <c r="B975" s="32"/>
      <c r="C975" s="19">
        <v>168817</v>
      </c>
      <c r="D975" s="19">
        <v>142950</v>
      </c>
      <c r="E975" s="19">
        <v>143961</v>
      </c>
      <c r="F975" s="19">
        <v>143106</v>
      </c>
      <c r="G975" s="19">
        <v>167012</v>
      </c>
      <c r="H975" s="19">
        <v>184608</v>
      </c>
      <c r="I975" s="19">
        <v>180739</v>
      </c>
      <c r="J975" s="19">
        <v>169499</v>
      </c>
      <c r="K975" s="19">
        <v>124223</v>
      </c>
      <c r="L975" s="19">
        <v>135958</v>
      </c>
      <c r="M975" s="19">
        <v>143165</v>
      </c>
      <c r="N975" s="19">
        <v>118865</v>
      </c>
      <c r="O975" s="19">
        <v>115130</v>
      </c>
      <c r="P975" s="19">
        <v>132063</v>
      </c>
      <c r="Q975" s="19">
        <v>196917</v>
      </c>
      <c r="R975" s="19">
        <v>224871</v>
      </c>
      <c r="S975" s="19">
        <v>202761</v>
      </c>
      <c r="T975" s="19">
        <f>'FIA Only'!T763+Sphere!C975</f>
        <v>96575</v>
      </c>
      <c r="U975" s="19">
        <f>'FIA Only'!U763+Sphere!D975</f>
        <v>171608</v>
      </c>
      <c r="V975" s="19">
        <f>'FIA Only'!V763+Sphere!E975</f>
        <v>106603</v>
      </c>
      <c r="W975" s="19">
        <f>'FIA Only'!W763+Sphere!F975+'FIA on PCAS'!C975</f>
        <v>198564</v>
      </c>
      <c r="X975" s="19">
        <f>'FIA Only'!X763+Sphere!G975+'FIA on PCAS'!D975</f>
        <v>124547</v>
      </c>
      <c r="Y975" s="19">
        <v>160033</v>
      </c>
      <c r="Z975" s="19">
        <v>119599</v>
      </c>
      <c r="AA975" s="19">
        <v>105218</v>
      </c>
      <c r="AB975" s="19">
        <v>79122</v>
      </c>
      <c r="AC975" s="19">
        <v>85463</v>
      </c>
      <c r="AD975" s="19">
        <v>81603</v>
      </c>
      <c r="AE975" s="19">
        <v>91783</v>
      </c>
      <c r="AF975" s="19">
        <v>171481</v>
      </c>
      <c r="AG975" s="19">
        <v>50173</v>
      </c>
      <c r="AH975" s="19">
        <v>112610</v>
      </c>
      <c r="AI975" s="19">
        <v>84022</v>
      </c>
      <c r="AJ975" s="19">
        <v>64871</v>
      </c>
      <c r="AK975" s="19">
        <v>72136</v>
      </c>
      <c r="AL975" s="19">
        <v>52675</v>
      </c>
      <c r="AM975" s="19">
        <v>92159</v>
      </c>
      <c r="AN975" s="19">
        <v>91560</v>
      </c>
      <c r="AO975" s="19">
        <v>69076</v>
      </c>
      <c r="AP975" s="19">
        <v>86236</v>
      </c>
      <c r="AQ975" s="19">
        <v>26179</v>
      </c>
      <c r="AR975" s="19">
        <v>111264</v>
      </c>
      <c r="AS975" s="19">
        <v>45387</v>
      </c>
      <c r="AT975" s="19">
        <v>39750</v>
      </c>
      <c r="AU975" s="19">
        <v>58759</v>
      </c>
      <c r="AV975" s="19">
        <v>33122</v>
      </c>
      <c r="AW975" s="19">
        <v>38508</v>
      </c>
      <c r="AX975" s="19">
        <v>15625</v>
      </c>
      <c r="AY975" s="19">
        <v>60481</v>
      </c>
      <c r="AZ975" s="19">
        <v>38640</v>
      </c>
      <c r="BA975" s="19">
        <v>61849</v>
      </c>
      <c r="BB975" s="19">
        <v>49427</v>
      </c>
      <c r="BC975" s="19">
        <v>37495</v>
      </c>
      <c r="BD975" s="19">
        <v>29649</v>
      </c>
      <c r="BE975" s="19">
        <v>55780</v>
      </c>
      <c r="BF975" s="224">
        <v>26254</v>
      </c>
      <c r="BG975" s="224">
        <v>42385</v>
      </c>
      <c r="BH975" s="17"/>
      <c r="BI975" s="17"/>
      <c r="BJ975" s="17"/>
      <c r="BK975" s="17"/>
    </row>
    <row r="976" spans="1:63" s="19" customFormat="1" ht="11.25" hidden="1" outlineLevel="1" x14ac:dyDescent="0.2">
      <c r="A976" s="19" t="s">
        <v>462</v>
      </c>
      <c r="B976" s="32"/>
      <c r="C976" s="19">
        <v>136529</v>
      </c>
      <c r="D976" s="19">
        <v>174624</v>
      </c>
      <c r="E976" s="19">
        <v>171873</v>
      </c>
      <c r="F976" s="19">
        <v>146638</v>
      </c>
      <c r="G976" s="19">
        <v>140318</v>
      </c>
      <c r="H976" s="19">
        <v>164182</v>
      </c>
      <c r="I976" s="19">
        <v>199693</v>
      </c>
      <c r="J976" s="19">
        <v>170414</v>
      </c>
      <c r="K976" s="19">
        <v>128743</v>
      </c>
      <c r="L976" s="19">
        <v>151248</v>
      </c>
      <c r="M976" s="19">
        <v>159660</v>
      </c>
      <c r="N976" s="19">
        <v>157619</v>
      </c>
      <c r="O976" s="19">
        <v>130216</v>
      </c>
      <c r="P976" s="19">
        <v>97332</v>
      </c>
      <c r="Q976" s="19">
        <v>113682</v>
      </c>
      <c r="R976" s="19">
        <v>72902</v>
      </c>
      <c r="S976" s="19">
        <v>134420</v>
      </c>
      <c r="T976" s="19">
        <f>'FIA Only'!T764+Sphere!C976</f>
        <v>145334</v>
      </c>
      <c r="U976" s="19">
        <f>'FIA Only'!U764+Sphere!D976</f>
        <v>111828</v>
      </c>
      <c r="V976" s="19">
        <f>'FIA Only'!V764+Sphere!E976</f>
        <v>162261</v>
      </c>
      <c r="W976" s="19">
        <f>'FIA Only'!W764+Sphere!F976+'FIA on PCAS'!C976</f>
        <v>81561</v>
      </c>
      <c r="X976" s="19">
        <f>'FIA Only'!X764+Sphere!G976+'FIA on PCAS'!D976</f>
        <v>153614</v>
      </c>
      <c r="Y976" s="19">
        <v>77910</v>
      </c>
      <c r="Z976" s="19">
        <v>118561</v>
      </c>
      <c r="AA976" s="19">
        <v>49130</v>
      </c>
      <c r="AB976" s="19">
        <v>58871</v>
      </c>
      <c r="AC976" s="19">
        <v>60272</v>
      </c>
      <c r="AD976" s="19">
        <v>76789</v>
      </c>
      <c r="AE976" s="19">
        <v>42191</v>
      </c>
      <c r="AF976" s="19">
        <v>65574</v>
      </c>
      <c r="AG976" s="19">
        <v>109088</v>
      </c>
      <c r="AH976" s="19">
        <v>22091</v>
      </c>
      <c r="AI976" s="19">
        <v>76086</v>
      </c>
      <c r="AJ976" s="19">
        <v>53053</v>
      </c>
      <c r="AK976" s="19">
        <v>45684</v>
      </c>
      <c r="AL976" s="19">
        <v>53982</v>
      </c>
      <c r="AM976" s="19">
        <v>35942</v>
      </c>
      <c r="AN976" s="19">
        <v>83977</v>
      </c>
      <c r="AO976" s="19">
        <v>112456</v>
      </c>
      <c r="AP976" s="19">
        <v>58483</v>
      </c>
      <c r="AQ976" s="19">
        <v>88372</v>
      </c>
      <c r="AR976" s="19">
        <v>39792</v>
      </c>
      <c r="AS976" s="19">
        <v>107684</v>
      </c>
      <c r="AT976" s="19">
        <v>39556</v>
      </c>
      <c r="AU976" s="19">
        <v>39995</v>
      </c>
      <c r="AV976" s="19">
        <v>52158</v>
      </c>
      <c r="AW976" s="19">
        <v>29636</v>
      </c>
      <c r="AX976" s="19">
        <v>36995</v>
      </c>
      <c r="AY976" s="19">
        <v>19144</v>
      </c>
      <c r="AZ976" s="19">
        <v>43407</v>
      </c>
      <c r="BA976" s="19">
        <v>37610</v>
      </c>
      <c r="BB976" s="19">
        <v>58620</v>
      </c>
      <c r="BC976" s="19">
        <v>47786</v>
      </c>
      <c r="BD976" s="19">
        <v>32936</v>
      </c>
      <c r="BE976" s="19">
        <v>18708</v>
      </c>
      <c r="BF976" s="224">
        <v>44415</v>
      </c>
      <c r="BG976" s="224">
        <v>25390</v>
      </c>
      <c r="BH976" s="17"/>
      <c r="BI976" s="17"/>
      <c r="BJ976" s="17"/>
      <c r="BK976" s="17"/>
    </row>
    <row r="977" spans="1:63" s="19" customFormat="1" ht="11.25" hidden="1" outlineLevel="1" x14ac:dyDescent="0.2">
      <c r="A977" s="19" t="s">
        <v>692</v>
      </c>
      <c r="B977" s="32"/>
      <c r="C977" s="19">
        <f>'FIA Only'!C765</f>
        <v>179421</v>
      </c>
      <c r="D977" s="19">
        <f>'FIA Only'!D765</f>
        <v>162282</v>
      </c>
      <c r="E977" s="19">
        <f>'FIA Only'!E765</f>
        <v>199731</v>
      </c>
      <c r="F977" s="19">
        <f>'FIA Only'!F765</f>
        <v>187203</v>
      </c>
      <c r="G977" s="19">
        <f>'FIA Only'!G765</f>
        <v>168152</v>
      </c>
      <c r="H977" s="19">
        <f>'FIA Only'!H765</f>
        <v>167109</v>
      </c>
      <c r="I977" s="19">
        <f>'FIA Only'!I765</f>
        <v>205602</v>
      </c>
      <c r="J977" s="19">
        <f>'FIA Only'!J765</f>
        <v>213782</v>
      </c>
      <c r="K977" s="19">
        <f>'FIA Only'!K765</f>
        <v>181754</v>
      </c>
      <c r="L977" s="19">
        <f>'FIA Only'!L765</f>
        <v>129545</v>
      </c>
      <c r="M977" s="19">
        <f>'FIA Only'!M765</f>
        <v>151382</v>
      </c>
      <c r="N977" s="19">
        <f>'FIA Only'!N765</f>
        <v>150523</v>
      </c>
      <c r="O977" s="19">
        <f>'FIA Only'!O765</f>
        <v>168465</v>
      </c>
      <c r="P977" s="19">
        <f>'FIA Only'!P765</f>
        <v>165957</v>
      </c>
      <c r="Q977" s="19">
        <f>'FIA Only'!Q765</f>
        <v>124640</v>
      </c>
      <c r="R977" s="19">
        <f>'FIA Only'!R765</f>
        <v>126983</v>
      </c>
      <c r="S977" s="19">
        <f>'FIA Only'!S765</f>
        <v>90309</v>
      </c>
      <c r="T977" s="19">
        <f>'FIA Only'!T765+Sphere!C977</f>
        <v>164055</v>
      </c>
      <c r="U977" s="19">
        <f>'FIA Only'!U765+Sphere!D977</f>
        <v>205947</v>
      </c>
      <c r="V977" s="19">
        <f>'FIA Only'!V765+Sphere!E977</f>
        <v>135194</v>
      </c>
      <c r="W977" s="19">
        <f>'FIA Only'!W765+Sphere!F977+'FIA on PCAS'!C977</f>
        <v>159006</v>
      </c>
      <c r="X977" s="19">
        <f>'FIA Only'!X765+Sphere!G977+'FIA on PCAS'!D977</f>
        <v>104058</v>
      </c>
      <c r="Y977" s="19">
        <v>122375</v>
      </c>
      <c r="Z977" s="19">
        <v>73659</v>
      </c>
      <c r="AA977" s="19">
        <v>123501</v>
      </c>
      <c r="AB977" s="19">
        <v>35735</v>
      </c>
      <c r="AC977" s="19">
        <v>31711</v>
      </c>
      <c r="AD977" s="19">
        <v>37035</v>
      </c>
      <c r="AE977" s="19">
        <v>64124</v>
      </c>
      <c r="AF977" s="19">
        <v>42410</v>
      </c>
      <c r="AG977" s="19">
        <v>55929</v>
      </c>
      <c r="AH977" s="19">
        <v>108065</v>
      </c>
      <c r="AI977" s="19">
        <v>19756</v>
      </c>
      <c r="AJ977" s="19">
        <v>74391</v>
      </c>
      <c r="AK977" s="19">
        <v>43179</v>
      </c>
      <c r="AL977" s="19">
        <v>46311</v>
      </c>
      <c r="AM977" s="19">
        <v>35008</v>
      </c>
      <c r="AN977" s="19">
        <v>18844</v>
      </c>
      <c r="AO977" s="19">
        <v>30869</v>
      </c>
      <c r="AP977" s="19">
        <v>90320</v>
      </c>
      <c r="AQ977" s="19">
        <v>49094</v>
      </c>
      <c r="AR977" s="19">
        <v>66902</v>
      </c>
      <c r="AS977" s="19">
        <v>24106</v>
      </c>
      <c r="AT977" s="19">
        <v>79959</v>
      </c>
      <c r="AU977" s="19">
        <v>34471</v>
      </c>
      <c r="AV977" s="19">
        <v>40855</v>
      </c>
      <c r="AW977" s="19">
        <v>49748</v>
      </c>
      <c r="AX977" s="19">
        <v>34501</v>
      </c>
      <c r="AY977" s="19">
        <v>33409</v>
      </c>
      <c r="AZ977" s="19">
        <v>24252</v>
      </c>
      <c r="BA977" s="19">
        <v>44301</v>
      </c>
      <c r="BB977" s="19">
        <v>36746</v>
      </c>
      <c r="BC977" s="19">
        <v>56485</v>
      </c>
      <c r="BD977" s="19">
        <v>46640</v>
      </c>
      <c r="BE977" s="19">
        <v>23916</v>
      </c>
      <c r="BF977" s="224">
        <v>16594</v>
      </c>
      <c r="BG977" s="224">
        <v>33554</v>
      </c>
      <c r="BH977" s="17"/>
      <c r="BI977" s="17"/>
      <c r="BJ977" s="17"/>
      <c r="BK977" s="17"/>
    </row>
    <row r="978" spans="1:63" s="19" customFormat="1" ht="11.25" hidden="1" outlineLevel="1" x14ac:dyDescent="0.2">
      <c r="A978" s="28" t="s">
        <v>465</v>
      </c>
      <c r="B978" s="32"/>
      <c r="C978" s="19">
        <v>951765</v>
      </c>
      <c r="D978" s="19">
        <v>873806</v>
      </c>
      <c r="E978" s="19">
        <v>954094</v>
      </c>
      <c r="F978" s="19">
        <v>974271</v>
      </c>
      <c r="G978" s="19">
        <v>951331</v>
      </c>
      <c r="H978" s="19">
        <v>958071</v>
      </c>
      <c r="I978" s="19">
        <v>997210</v>
      </c>
      <c r="J978" s="19">
        <v>935291</v>
      </c>
      <c r="K978" s="19">
        <v>840411</v>
      </c>
      <c r="L978" s="19">
        <v>759707</v>
      </c>
      <c r="M978" s="19">
        <v>794064</v>
      </c>
      <c r="N978" s="19">
        <v>808080</v>
      </c>
      <c r="O978" s="19">
        <v>767961</v>
      </c>
      <c r="P978" s="19">
        <v>801135</v>
      </c>
      <c r="Q978" s="19">
        <v>849853</v>
      </c>
      <c r="R978" s="19">
        <v>663898</v>
      </c>
      <c r="S978" s="19">
        <v>686084</v>
      </c>
      <c r="T978" s="19">
        <f>'FIA Only'!T766+Sphere!C978</f>
        <v>711912</v>
      </c>
      <c r="U978" s="19">
        <f>'FIA Only'!U766+Sphere!D978</f>
        <v>886134</v>
      </c>
      <c r="V978" s="19">
        <f>'FIA Only'!V766+Sphere!E978</f>
        <v>779729</v>
      </c>
      <c r="W978" s="19">
        <f>'FIA Only'!W766+Sphere!F978+'FIA on PCAS'!C978</f>
        <v>783445</v>
      </c>
      <c r="X978" s="19">
        <f>'FIA Only'!X766+Sphere!G978+'FIA on PCAS'!D978</f>
        <v>689620</v>
      </c>
      <c r="Y978" s="19">
        <v>650646</v>
      </c>
      <c r="Z978" s="19">
        <v>625057</v>
      </c>
      <c r="AA978" s="19">
        <v>607685</v>
      </c>
      <c r="AB978" s="19">
        <v>419847</v>
      </c>
      <c r="AC978" s="19">
        <v>418046</v>
      </c>
      <c r="AD978" s="19">
        <v>504580</v>
      </c>
      <c r="AE978" s="19">
        <v>518653</v>
      </c>
      <c r="AF978" s="19">
        <v>503069</v>
      </c>
      <c r="AG978" s="19">
        <v>471818</v>
      </c>
      <c r="AH978" s="19">
        <v>518496</v>
      </c>
      <c r="AI978" s="19">
        <v>376085</v>
      </c>
      <c r="AJ978" s="19">
        <v>356993</v>
      </c>
      <c r="AK978" s="19">
        <v>335764</v>
      </c>
      <c r="AL978" s="19">
        <v>374167</v>
      </c>
      <c r="AM978" s="19">
        <v>357860</v>
      </c>
      <c r="AN978" s="19">
        <v>360314</v>
      </c>
      <c r="AO978" s="19">
        <v>419567</v>
      </c>
      <c r="AP978" s="19">
        <v>436386</v>
      </c>
      <c r="AQ978" s="19">
        <v>395719</v>
      </c>
      <c r="AR978" s="19">
        <v>368766</v>
      </c>
      <c r="AS978" s="19">
        <v>326737</v>
      </c>
      <c r="AT978" s="19">
        <v>326560</v>
      </c>
      <c r="AU978" s="19">
        <v>237061</v>
      </c>
      <c r="AV978" s="19">
        <v>229597</v>
      </c>
      <c r="AW978" s="19">
        <v>238591</v>
      </c>
      <c r="AX978" s="19">
        <v>212323</v>
      </c>
      <c r="AY978" s="19">
        <v>256031</v>
      </c>
      <c r="AZ978" s="19">
        <v>241812</v>
      </c>
      <c r="BA978" s="19">
        <v>264566</v>
      </c>
      <c r="BB978" s="19">
        <v>253597</v>
      </c>
      <c r="BC978" s="19">
        <v>265703</v>
      </c>
      <c r="BD978" s="19">
        <v>215260</v>
      </c>
      <c r="BE978" s="19">
        <v>195965</v>
      </c>
      <c r="BF978" s="224">
        <v>232564</v>
      </c>
      <c r="BG978" s="224">
        <v>191530</v>
      </c>
      <c r="BH978" s="17"/>
      <c r="BI978" s="17"/>
      <c r="BJ978" s="17"/>
      <c r="BK978" s="17"/>
    </row>
    <row r="979" spans="1:63" s="19" customFormat="1" ht="11.25" hidden="1" outlineLevel="1" x14ac:dyDescent="0.2">
      <c r="A979" s="28" t="s">
        <v>466</v>
      </c>
      <c r="B979" s="32"/>
      <c r="C979" s="19">
        <v>484768</v>
      </c>
      <c r="D979" s="19">
        <v>479855</v>
      </c>
      <c r="E979" s="19">
        <v>515565</v>
      </c>
      <c r="F979" s="19">
        <v>476947</v>
      </c>
      <c r="G979" s="19">
        <v>475482</v>
      </c>
      <c r="H979" s="19">
        <v>515900</v>
      </c>
      <c r="I979" s="19">
        <v>586034</v>
      </c>
      <c r="J979" s="19">
        <v>553695</v>
      </c>
      <c r="K979" s="19">
        <v>434721</v>
      </c>
      <c r="L979" s="19">
        <v>416751</v>
      </c>
      <c r="M979" s="19">
        <v>454207</v>
      </c>
      <c r="N979" s="19">
        <v>427007</v>
      </c>
      <c r="O979" s="19">
        <v>413811</v>
      </c>
      <c r="P979" s="19">
        <v>395351</v>
      </c>
      <c r="Q979" s="19">
        <v>435239</v>
      </c>
      <c r="R979" s="19">
        <v>424756</v>
      </c>
      <c r="S979" s="19">
        <v>427490</v>
      </c>
      <c r="T979" s="19">
        <f>'FIA Only'!T767+Sphere!C979</f>
        <v>405963</v>
      </c>
      <c r="U979" s="19">
        <f>'FIA Only'!U767+Sphere!D979</f>
        <v>489382</v>
      </c>
      <c r="V979" s="19">
        <f>'FIA Only'!V767+Sphere!E979</f>
        <v>404058</v>
      </c>
      <c r="W979" s="19">
        <f>'FIA Only'!W767+Sphere!F979+'FIA on PCAS'!C979</f>
        <v>439132</v>
      </c>
      <c r="X979" s="19">
        <f>'FIA Only'!X767+Sphere!G979+'FIA on PCAS'!D979</f>
        <v>382219</v>
      </c>
      <c r="Y979" s="19">
        <v>360317</v>
      </c>
      <c r="Z979" s="19">
        <v>311818</v>
      </c>
      <c r="AA979" s="19">
        <v>277850</v>
      </c>
      <c r="AB979" s="19">
        <v>173728</v>
      </c>
      <c r="AC979" s="19">
        <v>177446</v>
      </c>
      <c r="AD979" s="19">
        <v>195428</v>
      </c>
      <c r="AE979" s="19">
        <v>198097</v>
      </c>
      <c r="AF979" s="19">
        <v>279465</v>
      </c>
      <c r="AG979" s="19">
        <v>215191</v>
      </c>
      <c r="AH979" s="19">
        <v>242766</v>
      </c>
      <c r="AI979" s="19">
        <v>179864</v>
      </c>
      <c r="AJ979" s="19">
        <v>192314</v>
      </c>
      <c r="AK979" s="19">
        <v>160999</v>
      </c>
      <c r="AL979" s="19">
        <v>152968</v>
      </c>
      <c r="AM979" s="19">
        <v>163109</v>
      </c>
      <c r="AN979" s="19">
        <v>194382</v>
      </c>
      <c r="AO979" s="19">
        <v>212400</v>
      </c>
      <c r="AP979" s="19">
        <v>235039</v>
      </c>
      <c r="AQ979" s="19">
        <v>163645</v>
      </c>
      <c r="AR979" s="19">
        <v>217958</v>
      </c>
      <c r="AS979" s="19">
        <v>177177</v>
      </c>
      <c r="AT979" s="19">
        <v>159265</v>
      </c>
      <c r="AU979" s="19">
        <v>133225</v>
      </c>
      <c r="AV979" s="19">
        <v>126135</v>
      </c>
      <c r="AW979" s="19">
        <v>117892</v>
      </c>
      <c r="AX979" s="19">
        <v>87121</v>
      </c>
      <c r="AY979" s="19">
        <v>113034</v>
      </c>
      <c r="AZ979" s="19">
        <v>106299</v>
      </c>
      <c r="BA979" s="19">
        <v>143760</v>
      </c>
      <c r="BB979" s="19">
        <v>144794</v>
      </c>
      <c r="BC979" s="19">
        <v>141765</v>
      </c>
      <c r="BD979" s="19">
        <v>109225</v>
      </c>
      <c r="BE979" s="19">
        <v>98403</v>
      </c>
      <c r="BF979" s="224">
        <v>87263</v>
      </c>
      <c r="BG979" s="224">
        <v>101329</v>
      </c>
      <c r="BH979" s="17"/>
      <c r="BI979" s="17"/>
      <c r="BJ979" s="17"/>
      <c r="BK979" s="17"/>
    </row>
    <row r="980" spans="1:63" hidden="1" outlineLevel="1" x14ac:dyDescent="0.25">
      <c r="A980" s="49" t="s">
        <v>467</v>
      </c>
      <c r="B980" s="50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17"/>
      <c r="BI980" s="17"/>
      <c r="BJ980" s="17"/>
      <c r="BK980" s="17"/>
    </row>
    <row r="981" spans="1:63" s="17" customFormat="1" ht="11.25" hidden="1" outlineLevel="1" x14ac:dyDescent="0.2">
      <c r="A981" s="36" t="s">
        <v>468</v>
      </c>
      <c r="B981" s="37"/>
      <c r="C981" s="17">
        <v>6510</v>
      </c>
      <c r="D981" s="17">
        <v>6539</v>
      </c>
      <c r="E981" s="17">
        <v>6435</v>
      </c>
      <c r="F981" s="17">
        <v>6364</v>
      </c>
      <c r="G981" s="17">
        <v>6366</v>
      </c>
      <c r="H981" s="17">
        <v>6339</v>
      </c>
      <c r="I981" s="17">
        <v>6386</v>
      </c>
      <c r="J981" s="17">
        <v>6334</v>
      </c>
      <c r="K981" s="17">
        <v>6368</v>
      </c>
      <c r="L981" s="17">
        <v>6331</v>
      </c>
      <c r="M981" s="17">
        <v>6333</v>
      </c>
      <c r="N981" s="17">
        <v>6391</v>
      </c>
      <c r="O981" s="17">
        <v>6360</v>
      </c>
      <c r="P981" s="17">
        <v>6446</v>
      </c>
      <c r="Q981" s="17">
        <v>6462</v>
      </c>
      <c r="R981" s="17">
        <v>5880</v>
      </c>
      <c r="S981" s="17">
        <v>6091</v>
      </c>
      <c r="T981" s="17">
        <f>'FIA Only'!T769+Sphere!C981</f>
        <v>6097</v>
      </c>
      <c r="U981" s="17">
        <f>'FIA Only'!U769+Sphere!D981</f>
        <v>6885</v>
      </c>
      <c r="V981" s="17">
        <f>'FIA Only'!V769+Sphere!E981</f>
        <v>6782</v>
      </c>
      <c r="W981" s="17">
        <f>'FIA Only'!W769+Sphere!F981+'FIA on PCAS'!C981</f>
        <v>7187</v>
      </c>
      <c r="X981" s="17">
        <f>'FIA Only'!X769+Sphere!G981+'FIA on PCAS'!D981</f>
        <v>7097</v>
      </c>
      <c r="Y981" s="17">
        <v>9482</v>
      </c>
      <c r="Z981" s="17">
        <v>9496</v>
      </c>
      <c r="AA981" s="17">
        <v>9614</v>
      </c>
      <c r="AB981" s="17">
        <v>9709</v>
      </c>
      <c r="AC981" s="17">
        <v>9668</v>
      </c>
      <c r="AD981" s="17">
        <v>9693</v>
      </c>
      <c r="AE981" s="17">
        <v>9655</v>
      </c>
      <c r="AF981" s="17">
        <v>9660</v>
      </c>
      <c r="AG981" s="17">
        <v>9708</v>
      </c>
      <c r="AH981" s="17">
        <v>9746</v>
      </c>
      <c r="AI981" s="17">
        <v>9837</v>
      </c>
      <c r="AJ981" s="17">
        <v>9903</v>
      </c>
      <c r="AK981" s="17">
        <v>9860</v>
      </c>
      <c r="AL981" s="17">
        <v>9852</v>
      </c>
      <c r="AM981" s="17">
        <v>9895</v>
      </c>
      <c r="AN981" s="17">
        <v>6665</v>
      </c>
      <c r="AO981" s="17">
        <v>6677</v>
      </c>
      <c r="AP981" s="17">
        <v>6689</v>
      </c>
      <c r="AQ981" s="17">
        <v>6654</v>
      </c>
      <c r="AR981" s="17">
        <v>6725</v>
      </c>
      <c r="AS981" s="17">
        <v>6688</v>
      </c>
      <c r="AT981" s="17">
        <v>6610</v>
      </c>
      <c r="AU981" s="17">
        <v>6626</v>
      </c>
      <c r="AV981" s="17">
        <v>6558</v>
      </c>
      <c r="AW981" s="17">
        <v>6553</v>
      </c>
      <c r="AX981" s="17">
        <v>5745</v>
      </c>
      <c r="AY981" s="17">
        <v>5755</v>
      </c>
      <c r="AZ981" s="17">
        <v>5750</v>
      </c>
      <c r="BA981" s="17">
        <v>5596</v>
      </c>
      <c r="BB981" s="17">
        <v>5610</v>
      </c>
      <c r="BC981" s="17">
        <v>5629</v>
      </c>
      <c r="BD981" s="17">
        <v>5882</v>
      </c>
      <c r="BE981" s="17">
        <v>6242</v>
      </c>
      <c r="BF981" s="218">
        <v>6505</v>
      </c>
      <c r="BG981" s="218">
        <v>7008</v>
      </c>
    </row>
    <row r="982" spans="1:63" s="17" customFormat="1" ht="11.25" hidden="1" outlineLevel="1" x14ac:dyDescent="0.2">
      <c r="A982" s="36" t="s">
        <v>469</v>
      </c>
      <c r="B982" s="37"/>
      <c r="C982" s="17">
        <v>252</v>
      </c>
      <c r="D982" s="17">
        <v>276</v>
      </c>
      <c r="E982" s="17">
        <v>288</v>
      </c>
      <c r="F982" s="17">
        <v>279</v>
      </c>
      <c r="G982" s="17">
        <v>263</v>
      </c>
      <c r="H982" s="17">
        <v>271</v>
      </c>
      <c r="I982" s="17">
        <v>220</v>
      </c>
      <c r="J982" s="17">
        <v>239</v>
      </c>
      <c r="K982" s="17">
        <v>194</v>
      </c>
      <c r="L982" s="17">
        <v>228</v>
      </c>
      <c r="M982" s="17">
        <v>233</v>
      </c>
      <c r="N982" s="17">
        <v>207</v>
      </c>
      <c r="O982" s="17">
        <v>226</v>
      </c>
      <c r="P982" s="17">
        <v>209</v>
      </c>
      <c r="Q982" s="17">
        <v>238</v>
      </c>
      <c r="R982" s="17">
        <v>206</v>
      </c>
      <c r="S982" s="17">
        <v>173</v>
      </c>
      <c r="T982" s="17">
        <f>'FIA Only'!T770+Sphere!C982</f>
        <v>254</v>
      </c>
      <c r="U982" s="17">
        <f>'FIA Only'!U770+Sphere!D982</f>
        <v>254</v>
      </c>
      <c r="V982" s="17">
        <f>'FIA Only'!V770+Sphere!E982</f>
        <v>274</v>
      </c>
      <c r="W982" s="17">
        <f>'FIA Only'!W770+Sphere!F982+'FIA on PCAS'!C982</f>
        <v>219</v>
      </c>
      <c r="X982" s="17">
        <f>'FIA Only'!X770+Sphere!G982+'FIA on PCAS'!D982</f>
        <v>258</v>
      </c>
      <c r="Y982" s="17">
        <v>400</v>
      </c>
      <c r="Z982" s="17">
        <v>399</v>
      </c>
      <c r="AA982" s="17">
        <v>330</v>
      </c>
      <c r="AB982" s="17">
        <v>276</v>
      </c>
      <c r="AC982" s="17">
        <v>306</v>
      </c>
      <c r="AD982" s="17">
        <v>274</v>
      </c>
      <c r="AE982" s="17">
        <v>303</v>
      </c>
      <c r="AF982" s="17">
        <v>297</v>
      </c>
      <c r="AG982" s="17">
        <v>229</v>
      </c>
      <c r="AH982" s="17">
        <v>219</v>
      </c>
      <c r="AI982" s="17">
        <v>182</v>
      </c>
      <c r="AJ982" s="17">
        <v>172</v>
      </c>
      <c r="AK982" s="17">
        <v>211</v>
      </c>
      <c r="AL982" s="17">
        <v>197</v>
      </c>
      <c r="AM982" s="17">
        <v>162</v>
      </c>
      <c r="AN982" s="17">
        <v>189</v>
      </c>
      <c r="AO982" s="17">
        <v>183</v>
      </c>
      <c r="AP982" s="17">
        <v>160</v>
      </c>
      <c r="AQ982" s="17">
        <v>200</v>
      </c>
      <c r="AR982" s="17">
        <v>148</v>
      </c>
      <c r="AS982" s="17">
        <v>149</v>
      </c>
      <c r="AT982" s="17">
        <v>168</v>
      </c>
      <c r="AU982" s="17">
        <v>114</v>
      </c>
      <c r="AV982" s="17">
        <v>142</v>
      </c>
      <c r="AW982" s="17">
        <v>149</v>
      </c>
      <c r="AX982" s="17">
        <v>155</v>
      </c>
      <c r="AY982" s="17">
        <v>129</v>
      </c>
      <c r="AZ982" s="17">
        <v>135</v>
      </c>
      <c r="BA982" s="17">
        <v>140</v>
      </c>
      <c r="BB982" s="17">
        <v>131</v>
      </c>
      <c r="BC982" s="17">
        <v>117</v>
      </c>
      <c r="BD982" s="17">
        <v>139</v>
      </c>
      <c r="BE982" s="17">
        <v>147</v>
      </c>
      <c r="BF982" s="218">
        <v>149</v>
      </c>
      <c r="BG982" s="218">
        <v>140</v>
      </c>
    </row>
    <row r="983" spans="1:63" s="17" customFormat="1" ht="11.25" hidden="1" outlineLevel="1" x14ac:dyDescent="0.2">
      <c r="A983" s="36" t="s">
        <v>470</v>
      </c>
      <c r="B983" s="37"/>
      <c r="C983" s="17">
        <v>107</v>
      </c>
      <c r="D983" s="17">
        <v>72</v>
      </c>
      <c r="E983" s="17">
        <v>86</v>
      </c>
      <c r="F983" s="17">
        <v>111</v>
      </c>
      <c r="G983" s="17">
        <v>98</v>
      </c>
      <c r="H983" s="17">
        <v>98</v>
      </c>
      <c r="I983" s="17">
        <v>108</v>
      </c>
      <c r="J983" s="17">
        <v>85</v>
      </c>
      <c r="K983" s="17">
        <v>93</v>
      </c>
      <c r="L983" s="17">
        <v>71</v>
      </c>
      <c r="M983" s="17">
        <v>80</v>
      </c>
      <c r="N983" s="17">
        <v>99</v>
      </c>
      <c r="O983" s="17">
        <v>71</v>
      </c>
      <c r="P983" s="17">
        <v>86</v>
      </c>
      <c r="Q983" s="17">
        <v>86</v>
      </c>
      <c r="R983" s="17">
        <v>63</v>
      </c>
      <c r="S983" s="17">
        <v>69</v>
      </c>
      <c r="T983" s="17">
        <f>'FIA Only'!T771+Sphere!C983</f>
        <v>60</v>
      </c>
      <c r="U983" s="17">
        <f>'FIA Only'!U771+Sphere!D983</f>
        <v>113</v>
      </c>
      <c r="V983" s="17">
        <f>'FIA Only'!V771+Sphere!E983</f>
        <v>87</v>
      </c>
      <c r="W983" s="17">
        <f>'FIA Only'!W771+Sphere!F983+'FIA on PCAS'!C983</f>
        <v>86</v>
      </c>
      <c r="X983" s="17">
        <f>'FIA Only'!X771+Sphere!G983+'FIA on PCAS'!D983</f>
        <v>78</v>
      </c>
      <c r="Y983" s="17">
        <v>81</v>
      </c>
      <c r="Z983" s="17">
        <v>107</v>
      </c>
      <c r="AA983" s="17">
        <v>82</v>
      </c>
      <c r="AB983" s="17">
        <v>70</v>
      </c>
      <c r="AC983" s="17">
        <v>86</v>
      </c>
      <c r="AD983" s="17">
        <v>77</v>
      </c>
      <c r="AE983" s="17">
        <v>64</v>
      </c>
      <c r="AF983" s="17">
        <v>67</v>
      </c>
      <c r="AG983" s="17">
        <v>68</v>
      </c>
      <c r="AH983" s="17">
        <v>70</v>
      </c>
      <c r="AI983" s="17">
        <v>44</v>
      </c>
      <c r="AJ983" s="17">
        <v>35</v>
      </c>
      <c r="AK983" s="17">
        <v>52</v>
      </c>
      <c r="AL983" s="17">
        <v>57</v>
      </c>
      <c r="AM983" s="17">
        <v>47</v>
      </c>
      <c r="AN983" s="17">
        <v>33</v>
      </c>
      <c r="AO983" s="17">
        <v>37</v>
      </c>
      <c r="AP983" s="17">
        <v>46</v>
      </c>
      <c r="AQ983" s="17">
        <v>40</v>
      </c>
      <c r="AR983" s="17">
        <v>38</v>
      </c>
      <c r="AS983" s="17">
        <v>36</v>
      </c>
      <c r="AT983" s="17">
        <v>41</v>
      </c>
      <c r="AU983" s="17">
        <v>27</v>
      </c>
      <c r="AV983" s="17">
        <v>25</v>
      </c>
      <c r="AW983" s="17">
        <v>31</v>
      </c>
      <c r="AX983" s="17">
        <v>26</v>
      </c>
      <c r="AY983" s="17">
        <v>40</v>
      </c>
      <c r="AZ983" s="17">
        <v>31</v>
      </c>
      <c r="BA983" s="17">
        <v>35</v>
      </c>
      <c r="BB983" s="17">
        <v>28</v>
      </c>
      <c r="BC983" s="17">
        <v>33</v>
      </c>
      <c r="BD983" s="17">
        <v>18</v>
      </c>
      <c r="BE983" s="17">
        <v>34</v>
      </c>
      <c r="BF983" s="218">
        <v>33</v>
      </c>
      <c r="BG983" s="218">
        <v>14</v>
      </c>
    </row>
    <row r="984" spans="1:63" s="17" customFormat="1" ht="11.25" hidden="1" outlineLevel="1" x14ac:dyDescent="0.2">
      <c r="A984" s="36" t="s">
        <v>471</v>
      </c>
      <c r="B984" s="37"/>
      <c r="C984" s="17">
        <v>67</v>
      </c>
      <c r="D984" s="17">
        <v>63</v>
      </c>
      <c r="E984" s="17">
        <v>53</v>
      </c>
      <c r="F984" s="17">
        <v>61</v>
      </c>
      <c r="G984" s="17">
        <v>65</v>
      </c>
      <c r="H984" s="17">
        <v>54</v>
      </c>
      <c r="I984" s="17">
        <v>63</v>
      </c>
      <c r="J984" s="17">
        <v>66</v>
      </c>
      <c r="K984" s="17">
        <v>56</v>
      </c>
      <c r="L984" s="17">
        <v>60</v>
      </c>
      <c r="M984" s="17">
        <v>47</v>
      </c>
      <c r="N984" s="17">
        <v>48</v>
      </c>
      <c r="O984" s="17">
        <v>55</v>
      </c>
      <c r="P984" s="17">
        <v>49</v>
      </c>
      <c r="Q984" s="17">
        <v>70</v>
      </c>
      <c r="R984" s="17">
        <v>44</v>
      </c>
      <c r="S984" s="17">
        <v>33</v>
      </c>
      <c r="T984" s="17">
        <f>'FIA Only'!T772+Sphere!C984</f>
        <v>46</v>
      </c>
      <c r="U984" s="17">
        <f>'FIA Only'!U772+Sphere!D984</f>
        <v>46</v>
      </c>
      <c r="V984" s="17">
        <f>'FIA Only'!V772+Sphere!E984</f>
        <v>79</v>
      </c>
      <c r="W984" s="17">
        <f>'FIA Only'!W772+Sphere!F984+'FIA on PCAS'!C984</f>
        <v>59</v>
      </c>
      <c r="X984" s="17">
        <f>'FIA Only'!X772+Sphere!G984+'FIA on PCAS'!D984</f>
        <v>54</v>
      </c>
      <c r="Y984" s="17">
        <v>50</v>
      </c>
      <c r="Z984" s="17">
        <v>48</v>
      </c>
      <c r="AA984" s="17">
        <v>54</v>
      </c>
      <c r="AB984" s="17">
        <v>45</v>
      </c>
      <c r="AC984" s="17">
        <v>34</v>
      </c>
      <c r="AD984" s="17">
        <v>44</v>
      </c>
      <c r="AE984" s="17">
        <v>54</v>
      </c>
      <c r="AF984" s="17">
        <v>33</v>
      </c>
      <c r="AG984" s="17">
        <v>49</v>
      </c>
      <c r="AH984" s="17">
        <v>40</v>
      </c>
      <c r="AI984" s="17">
        <v>34</v>
      </c>
      <c r="AJ984" s="17">
        <v>23</v>
      </c>
      <c r="AK984" s="17">
        <v>19</v>
      </c>
      <c r="AL984" s="17">
        <v>29</v>
      </c>
      <c r="AM984" s="17">
        <v>41</v>
      </c>
      <c r="AN984" s="17">
        <v>31</v>
      </c>
      <c r="AO984" s="17">
        <v>22</v>
      </c>
      <c r="AP984" s="17">
        <v>17</v>
      </c>
      <c r="AQ984" s="17">
        <v>29</v>
      </c>
      <c r="AR984" s="17">
        <v>21</v>
      </c>
      <c r="AS984" s="17">
        <v>30</v>
      </c>
      <c r="AT984" s="17">
        <v>21</v>
      </c>
      <c r="AU984" s="17">
        <v>20</v>
      </c>
      <c r="AV984" s="17">
        <v>22</v>
      </c>
      <c r="AW984" s="17">
        <v>18</v>
      </c>
      <c r="AX984" s="17">
        <v>20</v>
      </c>
      <c r="AY984" s="17">
        <v>14</v>
      </c>
      <c r="AZ984" s="17">
        <v>21</v>
      </c>
      <c r="BA984" s="17">
        <v>16</v>
      </c>
      <c r="BB984" s="17">
        <v>21</v>
      </c>
      <c r="BC984" s="17">
        <v>20</v>
      </c>
      <c r="BD984" s="17">
        <v>23</v>
      </c>
      <c r="BE984" s="17">
        <v>11</v>
      </c>
      <c r="BF984" s="218">
        <v>18</v>
      </c>
      <c r="BG984" s="218">
        <v>19</v>
      </c>
    </row>
    <row r="985" spans="1:63" s="17" customFormat="1" ht="11.25" hidden="1" outlineLevel="1" x14ac:dyDescent="0.2">
      <c r="A985" s="36" t="s">
        <v>472</v>
      </c>
      <c r="B985" s="37"/>
      <c r="C985" s="17">
        <v>61</v>
      </c>
      <c r="D985" s="17">
        <v>54</v>
      </c>
      <c r="E985" s="17">
        <v>53</v>
      </c>
      <c r="F985" s="17">
        <v>45</v>
      </c>
      <c r="G985" s="17">
        <v>50</v>
      </c>
      <c r="H985" s="17">
        <v>53</v>
      </c>
      <c r="I985" s="17">
        <v>47</v>
      </c>
      <c r="J985" s="17">
        <v>50</v>
      </c>
      <c r="K985" s="17">
        <v>49</v>
      </c>
      <c r="L985" s="17">
        <v>46</v>
      </c>
      <c r="M985" s="17">
        <v>46</v>
      </c>
      <c r="N985" s="17">
        <v>40</v>
      </c>
      <c r="O985" s="17">
        <v>42</v>
      </c>
      <c r="P985" s="17">
        <v>39</v>
      </c>
      <c r="Q985" s="17">
        <v>42</v>
      </c>
      <c r="R985" s="17">
        <v>53</v>
      </c>
      <c r="S985" s="17">
        <v>49</v>
      </c>
      <c r="T985" s="17">
        <f>'FIA Only'!T773+Sphere!C985</f>
        <v>32</v>
      </c>
      <c r="U985" s="17">
        <f>'FIA Only'!U773+Sphere!D985</f>
        <v>45</v>
      </c>
      <c r="V985" s="17">
        <f>'FIA Only'!V773+Sphere!E985</f>
        <v>35</v>
      </c>
      <c r="W985" s="17">
        <f>'FIA Only'!W773+Sphere!F985+'FIA on PCAS'!C985</f>
        <v>59</v>
      </c>
      <c r="X985" s="17">
        <f>'FIA Only'!X773+Sphere!G985+'FIA on PCAS'!D985</f>
        <v>45</v>
      </c>
      <c r="Y985" s="17">
        <v>46</v>
      </c>
      <c r="Z985" s="17">
        <v>35</v>
      </c>
      <c r="AA985" s="17">
        <v>35</v>
      </c>
      <c r="AB985" s="17">
        <v>34</v>
      </c>
      <c r="AC985" s="17">
        <v>30</v>
      </c>
      <c r="AD985" s="17">
        <v>26</v>
      </c>
      <c r="AE985" s="17">
        <v>37</v>
      </c>
      <c r="AF985" s="17">
        <v>44</v>
      </c>
      <c r="AG985" s="17">
        <v>21</v>
      </c>
      <c r="AH985" s="17">
        <v>39</v>
      </c>
      <c r="AI985" s="17">
        <v>32</v>
      </c>
      <c r="AJ985" s="17">
        <v>25</v>
      </c>
      <c r="AK985" s="17">
        <v>15</v>
      </c>
      <c r="AL985" s="17">
        <v>18</v>
      </c>
      <c r="AM985" s="17">
        <v>19</v>
      </c>
      <c r="AN985" s="17">
        <v>30</v>
      </c>
      <c r="AO985" s="17">
        <v>23</v>
      </c>
      <c r="AP985" s="17">
        <v>19</v>
      </c>
      <c r="AQ985" s="17">
        <v>12</v>
      </c>
      <c r="AR985" s="17">
        <v>22</v>
      </c>
      <c r="AS985" s="17">
        <v>15</v>
      </c>
      <c r="AT985" s="17">
        <v>19</v>
      </c>
      <c r="AU985" s="17">
        <v>19</v>
      </c>
      <c r="AV985" s="17">
        <v>16</v>
      </c>
      <c r="AW985" s="17">
        <v>16</v>
      </c>
      <c r="AX985" s="17">
        <v>10</v>
      </c>
      <c r="AY985" s="17">
        <v>18</v>
      </c>
      <c r="AZ985" s="17">
        <v>12</v>
      </c>
      <c r="BA985" s="17">
        <v>17</v>
      </c>
      <c r="BB985" s="17">
        <v>17</v>
      </c>
      <c r="BC985" s="17">
        <v>19</v>
      </c>
      <c r="BD985" s="17">
        <v>15</v>
      </c>
      <c r="BE985" s="17">
        <v>21</v>
      </c>
      <c r="BF985" s="218">
        <v>10</v>
      </c>
      <c r="BG985" s="218">
        <v>16</v>
      </c>
    </row>
    <row r="986" spans="1:63" s="17" customFormat="1" ht="11.25" hidden="1" outlineLevel="1" x14ac:dyDescent="0.2">
      <c r="A986" s="17" t="s">
        <v>473</v>
      </c>
      <c r="B986" s="37"/>
      <c r="C986" s="17">
        <v>35</v>
      </c>
      <c r="D986" s="17">
        <v>55</v>
      </c>
      <c r="E986" s="17">
        <v>56</v>
      </c>
      <c r="F986" s="17">
        <v>47</v>
      </c>
      <c r="G986" s="17">
        <v>42</v>
      </c>
      <c r="H986" s="17">
        <v>45</v>
      </c>
      <c r="I986" s="17">
        <v>51</v>
      </c>
      <c r="J986" s="17">
        <v>44</v>
      </c>
      <c r="K986" s="17">
        <v>45</v>
      </c>
      <c r="L986" s="17">
        <v>48</v>
      </c>
      <c r="M986" s="17">
        <v>43</v>
      </c>
      <c r="N986" s="17">
        <v>44</v>
      </c>
      <c r="O986" s="17">
        <v>36</v>
      </c>
      <c r="P986" s="17">
        <v>37</v>
      </c>
      <c r="Q986" s="17">
        <v>33</v>
      </c>
      <c r="R986" s="17">
        <v>20</v>
      </c>
      <c r="S986" s="17">
        <v>34</v>
      </c>
      <c r="T986" s="17">
        <f>'FIA Only'!T774+Sphere!C986</f>
        <v>36</v>
      </c>
      <c r="U986" s="17">
        <f>'FIA Only'!U774+Sphere!D986</f>
        <v>38</v>
      </c>
      <c r="V986" s="17">
        <f>'FIA Only'!V774+Sphere!E986</f>
        <v>44</v>
      </c>
      <c r="W986" s="17">
        <f>'FIA Only'!W774+Sphere!F986+'FIA on PCAS'!C986</f>
        <v>31</v>
      </c>
      <c r="X986" s="17">
        <f>'FIA Only'!X774+Sphere!G986+'FIA on PCAS'!D986</f>
        <v>48</v>
      </c>
      <c r="Y986" s="17">
        <v>31</v>
      </c>
      <c r="Z986" s="17">
        <v>36</v>
      </c>
      <c r="AA986" s="17">
        <v>27</v>
      </c>
      <c r="AB986" s="17">
        <v>21</v>
      </c>
      <c r="AC986" s="17">
        <v>24</v>
      </c>
      <c r="AD986" s="17">
        <v>27</v>
      </c>
      <c r="AE986" s="17">
        <v>18</v>
      </c>
      <c r="AF986" s="17">
        <v>25</v>
      </c>
      <c r="AG986" s="17">
        <v>33</v>
      </c>
      <c r="AH986" s="17">
        <v>16</v>
      </c>
      <c r="AI986" s="17">
        <v>24</v>
      </c>
      <c r="AJ986" s="17">
        <v>25</v>
      </c>
      <c r="AK986" s="17">
        <v>21</v>
      </c>
      <c r="AL986" s="17">
        <v>14</v>
      </c>
      <c r="AM986" s="17">
        <v>18</v>
      </c>
      <c r="AN986" s="17">
        <v>18</v>
      </c>
      <c r="AO986" s="17">
        <v>31</v>
      </c>
      <c r="AP986" s="17">
        <v>25</v>
      </c>
      <c r="AQ986" s="17">
        <v>21</v>
      </c>
      <c r="AR986" s="17">
        <v>13</v>
      </c>
      <c r="AS986" s="17">
        <v>18</v>
      </c>
      <c r="AT986" s="17">
        <v>14</v>
      </c>
      <c r="AU986" s="17">
        <v>15</v>
      </c>
      <c r="AV986" s="17">
        <v>14</v>
      </c>
      <c r="AW986" s="17">
        <v>15</v>
      </c>
      <c r="AX986" s="17">
        <v>15</v>
      </c>
      <c r="AY986" s="17">
        <v>10</v>
      </c>
      <c r="AZ986" s="17">
        <v>11</v>
      </c>
      <c r="BA986" s="17">
        <v>10</v>
      </c>
      <c r="BB986" s="17">
        <v>12</v>
      </c>
      <c r="BC986" s="17">
        <v>15</v>
      </c>
      <c r="BD986" s="17">
        <v>15</v>
      </c>
      <c r="BE986" s="17">
        <v>9</v>
      </c>
      <c r="BF986" s="218">
        <v>14</v>
      </c>
      <c r="BG986" s="218">
        <v>8</v>
      </c>
    </row>
    <row r="987" spans="1:63" s="17" customFormat="1" ht="11.25" hidden="1" outlineLevel="1" x14ac:dyDescent="0.2">
      <c r="A987" s="17" t="s">
        <v>760</v>
      </c>
      <c r="B987" s="37"/>
      <c r="C987" s="17">
        <f>'FIA Only'!C775</f>
        <v>48</v>
      </c>
      <c r="D987" s="17">
        <f>'FIA Only'!D775</f>
        <v>44</v>
      </c>
      <c r="E987" s="17">
        <f>'FIA Only'!E775</f>
        <v>54</v>
      </c>
      <c r="F987" s="17">
        <f>'FIA Only'!F775</f>
        <v>59</v>
      </c>
      <c r="G987" s="17">
        <f>'FIA Only'!G775</f>
        <v>52</v>
      </c>
      <c r="H987" s="17">
        <f>'FIA Only'!H775</f>
        <v>49</v>
      </c>
      <c r="I987" s="17">
        <f>'FIA Only'!I775</f>
        <v>51</v>
      </c>
      <c r="J987" s="17">
        <f>'FIA Only'!J775</f>
        <v>56</v>
      </c>
      <c r="K987" s="17">
        <f>'FIA Only'!K775</f>
        <v>46</v>
      </c>
      <c r="L987" s="17">
        <f>'FIA Only'!L775</f>
        <v>40</v>
      </c>
      <c r="M987" s="17">
        <f>'FIA Only'!M775</f>
        <v>44</v>
      </c>
      <c r="N987" s="17">
        <f>'FIA Only'!N775</f>
        <v>38</v>
      </c>
      <c r="O987" s="17">
        <f>'FIA Only'!O775</f>
        <v>43</v>
      </c>
      <c r="P987" s="17">
        <f>'FIA Only'!P775</f>
        <v>38</v>
      </c>
      <c r="Q987" s="17">
        <f>'FIA Only'!Q775</f>
        <v>40</v>
      </c>
      <c r="R987" s="17">
        <f>'FIA Only'!R775</f>
        <v>30</v>
      </c>
      <c r="S987" s="17">
        <f>'FIA Only'!S775</f>
        <v>25</v>
      </c>
      <c r="T987" s="17">
        <f>'FIA Only'!T775+Sphere!C987</f>
        <v>39</v>
      </c>
      <c r="U987" s="17">
        <f>'FIA Only'!U775+Sphere!D987</f>
        <v>46</v>
      </c>
      <c r="V987" s="17">
        <f>'FIA Only'!V775+Sphere!E987</f>
        <v>41</v>
      </c>
      <c r="W987" s="17">
        <f>'FIA Only'!W775+Sphere!F987</f>
        <v>41</v>
      </c>
      <c r="X987" s="17">
        <f>'FIA Only'!X775+Sphere!G987</f>
        <v>34</v>
      </c>
      <c r="Y987" s="17">
        <v>45</v>
      </c>
      <c r="Z987" s="17">
        <v>30</v>
      </c>
      <c r="AA987" s="17">
        <v>35</v>
      </c>
      <c r="AB987" s="17">
        <v>20</v>
      </c>
      <c r="AC987" s="17">
        <v>17</v>
      </c>
      <c r="AD987" s="17">
        <v>22</v>
      </c>
      <c r="AE987" s="17">
        <v>21</v>
      </c>
      <c r="AF987" s="17">
        <v>16</v>
      </c>
      <c r="AG987" s="17">
        <v>24</v>
      </c>
      <c r="AH987" s="17">
        <v>31</v>
      </c>
      <c r="AI987" s="17">
        <v>12</v>
      </c>
      <c r="AJ987" s="17">
        <v>19</v>
      </c>
      <c r="AK987" s="17">
        <v>21</v>
      </c>
      <c r="AL987" s="17">
        <v>21</v>
      </c>
      <c r="AM987" s="17">
        <v>11</v>
      </c>
      <c r="AN987" s="17">
        <v>10</v>
      </c>
      <c r="AO987" s="17">
        <v>9</v>
      </c>
      <c r="AP987" s="17">
        <v>23</v>
      </c>
      <c r="AQ987" s="17">
        <v>22</v>
      </c>
      <c r="AR987" s="17">
        <v>15</v>
      </c>
      <c r="AS987" s="17">
        <v>10</v>
      </c>
      <c r="AT987" s="17">
        <v>13</v>
      </c>
      <c r="AU987" s="17">
        <v>12</v>
      </c>
      <c r="AV987" s="17">
        <v>15</v>
      </c>
      <c r="AW987" s="17">
        <v>11</v>
      </c>
      <c r="AX987" s="17">
        <v>15</v>
      </c>
      <c r="AY987" s="17">
        <v>15</v>
      </c>
      <c r="AZ987" s="17">
        <v>12</v>
      </c>
      <c r="BA987" s="17">
        <v>11</v>
      </c>
      <c r="BB987" s="17">
        <v>9</v>
      </c>
      <c r="BC987" s="17">
        <v>8</v>
      </c>
      <c r="BD987" s="17">
        <v>13</v>
      </c>
      <c r="BE987" s="17">
        <v>12</v>
      </c>
      <c r="BF987" s="218">
        <v>8</v>
      </c>
      <c r="BG987" s="218">
        <v>10</v>
      </c>
    </row>
    <row r="988" spans="1:63" s="17" customFormat="1" ht="11.25" hidden="1" outlineLevel="1" x14ac:dyDescent="0.2">
      <c r="A988" s="36" t="s">
        <v>476</v>
      </c>
      <c r="B988" s="37"/>
      <c r="C988" s="17">
        <v>318</v>
      </c>
      <c r="D988" s="17">
        <v>288</v>
      </c>
      <c r="E988" s="17">
        <v>302</v>
      </c>
      <c r="F988" s="17">
        <v>323</v>
      </c>
      <c r="G988" s="17">
        <v>307</v>
      </c>
      <c r="H988" s="17">
        <v>299</v>
      </c>
      <c r="I988" s="17">
        <v>320</v>
      </c>
      <c r="J988" s="17">
        <v>301</v>
      </c>
      <c r="K988" s="17">
        <v>289</v>
      </c>
      <c r="L988" s="17">
        <v>265</v>
      </c>
      <c r="M988" s="17">
        <v>260</v>
      </c>
      <c r="N988" s="17">
        <v>269</v>
      </c>
      <c r="O988" s="17">
        <v>247</v>
      </c>
      <c r="P988" s="17">
        <v>249</v>
      </c>
      <c r="Q988" s="17">
        <v>271</v>
      </c>
      <c r="R988" s="17">
        <v>210</v>
      </c>
      <c r="S988" s="17">
        <v>210</v>
      </c>
      <c r="T988" s="17">
        <f>'FIA Only'!T776+Sphere!C988</f>
        <v>213</v>
      </c>
      <c r="U988" s="17">
        <f>'FIA Only'!U776+Sphere!D988</f>
        <v>288</v>
      </c>
      <c r="V988" s="17">
        <f>'FIA Only'!V776+Sphere!E988</f>
        <v>286</v>
      </c>
      <c r="W988" s="17">
        <f>'FIA Only'!W776+Sphere!F988+'FIA on PCAS'!C988</f>
        <v>277</v>
      </c>
      <c r="X988" s="17">
        <f>'FIA Only'!X776+Sphere!G988+'FIA on PCAS'!D988</f>
        <v>260</v>
      </c>
      <c r="Y988" s="17">
        <v>253</v>
      </c>
      <c r="Z988" s="17">
        <v>256</v>
      </c>
      <c r="AA988" s="17">
        <v>233</v>
      </c>
      <c r="AB988" s="17">
        <v>190</v>
      </c>
      <c r="AC988" s="17">
        <v>191</v>
      </c>
      <c r="AD988" s="17">
        <v>196</v>
      </c>
      <c r="AE988" s="17">
        <v>194</v>
      </c>
      <c r="AF988" s="17">
        <v>185</v>
      </c>
      <c r="AG988" s="17">
        <v>195</v>
      </c>
      <c r="AH988" s="17">
        <v>196</v>
      </c>
      <c r="AI988" s="17">
        <v>146</v>
      </c>
      <c r="AJ988" s="17">
        <v>127</v>
      </c>
      <c r="AK988" s="17">
        <v>128</v>
      </c>
      <c r="AL988" s="17">
        <v>139</v>
      </c>
      <c r="AM988" s="17">
        <v>136</v>
      </c>
      <c r="AN988" s="17">
        <v>122</v>
      </c>
      <c r="AO988" s="17">
        <v>122</v>
      </c>
      <c r="AP988" s="17">
        <v>130</v>
      </c>
      <c r="AQ988" s="17">
        <v>124</v>
      </c>
      <c r="AR988" s="17">
        <v>109</v>
      </c>
      <c r="AS988" s="17">
        <v>109</v>
      </c>
      <c r="AT988" s="17">
        <v>108</v>
      </c>
      <c r="AU988" s="17">
        <v>93</v>
      </c>
      <c r="AV988" s="17">
        <v>92</v>
      </c>
      <c r="AW988" s="17">
        <v>91</v>
      </c>
      <c r="AX988" s="17">
        <v>86</v>
      </c>
      <c r="AY988" s="17">
        <v>97</v>
      </c>
      <c r="AZ988" s="17">
        <v>87</v>
      </c>
      <c r="BA988" s="17">
        <v>89</v>
      </c>
      <c r="BB988" s="17">
        <v>87</v>
      </c>
      <c r="BC988" s="17">
        <v>95</v>
      </c>
      <c r="BD988" s="17">
        <v>84</v>
      </c>
      <c r="BE988" s="17">
        <v>87</v>
      </c>
      <c r="BF988" s="218">
        <v>83</v>
      </c>
      <c r="BG988" s="218">
        <v>67</v>
      </c>
    </row>
    <row r="989" spans="1:63" s="17" customFormat="1" ht="11.25" hidden="1" outlineLevel="1" x14ac:dyDescent="0.2">
      <c r="A989" s="36" t="s">
        <v>477</v>
      </c>
      <c r="B989" s="37"/>
      <c r="C989" s="17">
        <v>144</v>
      </c>
      <c r="D989" s="17">
        <v>153</v>
      </c>
      <c r="E989" s="17">
        <v>163</v>
      </c>
      <c r="F989" s="17">
        <v>151</v>
      </c>
      <c r="G989" s="17">
        <v>144</v>
      </c>
      <c r="H989" s="17">
        <v>147</v>
      </c>
      <c r="I989" s="17">
        <v>149</v>
      </c>
      <c r="J989" s="17">
        <v>150</v>
      </c>
      <c r="K989" s="17">
        <v>140</v>
      </c>
      <c r="L989" s="17">
        <v>134</v>
      </c>
      <c r="M989" s="17">
        <v>133</v>
      </c>
      <c r="N989" s="17">
        <v>122</v>
      </c>
      <c r="O989" s="17">
        <v>121</v>
      </c>
      <c r="P989" s="17">
        <v>114</v>
      </c>
      <c r="Q989" s="17">
        <v>115</v>
      </c>
      <c r="R989" s="17">
        <v>103</v>
      </c>
      <c r="S989" s="17">
        <v>108</v>
      </c>
      <c r="T989" s="17">
        <f>'FIA Only'!T777+Sphere!C989</f>
        <v>107</v>
      </c>
      <c r="U989" s="17">
        <f>'FIA Only'!U777+Sphere!D989</f>
        <v>129</v>
      </c>
      <c r="V989" s="17">
        <f>'FIA Only'!V777+Sphere!E989</f>
        <v>120</v>
      </c>
      <c r="W989" s="17">
        <f>'FIA Only'!W777+Sphere!F989+'FIA on PCAS'!C989</f>
        <v>132</v>
      </c>
      <c r="X989" s="17">
        <f>'FIA Only'!X777+Sphere!G989+'FIA on PCAS'!D989</f>
        <v>128</v>
      </c>
      <c r="Y989" s="17">
        <v>122</v>
      </c>
      <c r="Z989" s="17">
        <v>101</v>
      </c>
      <c r="AA989" s="17">
        <v>97</v>
      </c>
      <c r="AB989" s="17">
        <v>75</v>
      </c>
      <c r="AC989" s="17">
        <v>71</v>
      </c>
      <c r="AD989" s="17">
        <v>75</v>
      </c>
      <c r="AE989" s="17">
        <v>76</v>
      </c>
      <c r="AF989" s="17">
        <v>85</v>
      </c>
      <c r="AG989" s="17">
        <v>78</v>
      </c>
      <c r="AH989" s="17">
        <v>86</v>
      </c>
      <c r="AI989" s="17">
        <v>68</v>
      </c>
      <c r="AJ989" s="17">
        <v>69</v>
      </c>
      <c r="AK989" s="17">
        <v>57</v>
      </c>
      <c r="AL989" s="17">
        <v>53</v>
      </c>
      <c r="AM989" s="17">
        <v>48</v>
      </c>
      <c r="AN989" s="17">
        <v>58</v>
      </c>
      <c r="AO989" s="17">
        <v>63</v>
      </c>
      <c r="AP989" s="17">
        <v>67</v>
      </c>
      <c r="AQ989" s="17">
        <v>55</v>
      </c>
      <c r="AR989" s="17">
        <v>50</v>
      </c>
      <c r="AS989" s="17">
        <v>43</v>
      </c>
      <c r="AT989" s="17">
        <v>46</v>
      </c>
      <c r="AU989" s="17">
        <v>46</v>
      </c>
      <c r="AV989" s="17">
        <v>45</v>
      </c>
      <c r="AW989" s="17">
        <v>42</v>
      </c>
      <c r="AX989" s="17">
        <v>40</v>
      </c>
      <c r="AY989" s="17">
        <v>43</v>
      </c>
      <c r="AZ989" s="17">
        <v>35</v>
      </c>
      <c r="BA989" s="17">
        <v>38</v>
      </c>
      <c r="BB989" s="17">
        <v>38</v>
      </c>
      <c r="BC989" s="17">
        <v>42</v>
      </c>
      <c r="BD989" s="17">
        <v>43</v>
      </c>
      <c r="BE989" s="17">
        <v>42</v>
      </c>
      <c r="BF989" s="218">
        <v>32</v>
      </c>
      <c r="BG989" s="218">
        <v>34</v>
      </c>
    </row>
    <row r="990" spans="1:63" hidden="1" outlineLevel="1" x14ac:dyDescent="0.25"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88"/>
      <c r="AS990" s="56"/>
      <c r="AT990" s="56"/>
      <c r="AU990" s="56"/>
      <c r="AV990" s="56"/>
      <c r="AW990" s="17"/>
      <c r="AX990" s="17"/>
      <c r="AY990" s="17"/>
      <c r="AZ990" s="17"/>
      <c r="BA990" s="17"/>
      <c r="BB990" s="17"/>
      <c r="BC990" s="17"/>
      <c r="BD990" s="17"/>
      <c r="BE990" s="17"/>
      <c r="BF990" s="218"/>
      <c r="BG990" s="218"/>
      <c r="BH990" s="17"/>
      <c r="BI990" s="17"/>
      <c r="BJ990" s="17"/>
      <c r="BK990" s="17"/>
    </row>
    <row r="991" spans="1:63" ht="18" hidden="1" outlineLevel="1" x14ac:dyDescent="0.25">
      <c r="A991" s="97" t="s">
        <v>478</v>
      </c>
      <c r="B991" s="51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88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17"/>
      <c r="BI991" s="17"/>
      <c r="BJ991" s="17"/>
      <c r="BK991" s="17"/>
    </row>
    <row r="992" spans="1:63" hidden="1" outlineLevel="1" x14ac:dyDescent="0.25">
      <c r="A992" s="16" t="s">
        <v>479</v>
      </c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88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17"/>
      <c r="BI992" s="17"/>
      <c r="BJ992" s="17"/>
      <c r="BK992" s="17"/>
    </row>
    <row r="993" spans="1:63" ht="11.25" hidden="1" outlineLevel="1" x14ac:dyDescent="0.2">
      <c r="A993" s="16" t="s">
        <v>480</v>
      </c>
      <c r="C993" s="18">
        <v>0.33812313803380001</v>
      </c>
      <c r="D993" s="18">
        <v>0.33445109469130002</v>
      </c>
      <c r="E993" s="18">
        <v>0.33366483347089998</v>
      </c>
      <c r="F993" s="18">
        <v>0.3292118231485</v>
      </c>
      <c r="G993" s="18">
        <v>0.3274428986813</v>
      </c>
      <c r="H993" s="18">
        <v>0.33275566614059998</v>
      </c>
      <c r="I993" s="18">
        <v>0.3492140426907</v>
      </c>
      <c r="J993" s="18">
        <v>0.37298697398550001</v>
      </c>
      <c r="K993" s="18">
        <v>0.39548545557859999</v>
      </c>
      <c r="L993" s="18">
        <v>0.41581759886000003</v>
      </c>
      <c r="M993" s="18">
        <v>0.43789745799219998</v>
      </c>
      <c r="N993" s="18">
        <v>0.45595168190590002</v>
      </c>
      <c r="O993" s="18">
        <v>0.47424138450469999</v>
      </c>
      <c r="P993" s="18">
        <v>0.49111839410079999</v>
      </c>
      <c r="Q993" s="18">
        <v>0.50721017644379995</v>
      </c>
      <c r="R993" s="18">
        <v>0.95359421814610001</v>
      </c>
      <c r="S993" s="18">
        <v>0.95557728933959996</v>
      </c>
      <c r="T993" s="18">
        <f>(('FIA Only'!T781*'FIA Only'!T$181)+(Sphere!C993*Sphere!C$181))/(Sphere!C$181+'FIA Only'!T$181)</f>
        <v>0.95687491934209012</v>
      </c>
      <c r="U993" s="18">
        <f>(('FIA Only'!U781*'FIA Only'!U$181)+(Sphere!D993*Sphere!D$181))/(Sphere!D$181+'FIA Only'!U$181)</f>
        <v>0.957882811117023</v>
      </c>
      <c r="V993" s="18">
        <f>(('FIA Only'!V781*'FIA Only'!V$181)+(Sphere!E993*Sphere!E$181))/(Sphere!E$181+'FIA Only'!V$181)</f>
        <v>0.95810166518115658</v>
      </c>
      <c r="W993" s="18">
        <f>(('FIA Only'!W781*'FIA Only'!W$181)+(Sphere!F993*Sphere!F$181)+('FIA on PCAS'!C993*'FIA on PCAS'!C$181))/(Sphere!F$181+'FIA Only'!W$181+'FIA on PCAS'!C$181)</f>
        <v>0.93446196471495302</v>
      </c>
      <c r="X993" s="18">
        <f>(('FIA Only'!X781*'FIA Only'!X$181)+(Sphere!G993*Sphere!G$181)+('FIA on PCAS'!D993*'FIA on PCAS'!D$181))/(Sphere!G$181+'FIA Only'!X$181+'FIA on PCAS'!D$181)</f>
        <v>0.9407493503803841</v>
      </c>
      <c r="Y993" s="18">
        <v>0.96863726971120001</v>
      </c>
      <c r="Z993" s="18">
        <v>0.96188908178889998</v>
      </c>
      <c r="AA993" s="18">
        <v>0.96296227351700003</v>
      </c>
      <c r="AB993" s="18">
        <v>0.96390405213179997</v>
      </c>
      <c r="AC993" s="18">
        <v>0.96451163096879999</v>
      </c>
      <c r="AD993" s="18">
        <v>0.96538324232899997</v>
      </c>
      <c r="AE993" s="18">
        <v>0.96616744442659996</v>
      </c>
      <c r="AF993" s="18">
        <v>0.96671683753159998</v>
      </c>
      <c r="AG993" s="18">
        <v>0.96716111160749996</v>
      </c>
      <c r="AH993" s="18">
        <v>0.94553322013469998</v>
      </c>
      <c r="AI993" s="18">
        <v>0.92156268283599996</v>
      </c>
      <c r="AJ993" s="18">
        <v>0.90859341643500002</v>
      </c>
      <c r="AK993" s="18">
        <v>0.90027570232349996</v>
      </c>
      <c r="AL993" s="18">
        <v>0.89261248854480002</v>
      </c>
      <c r="AM993" s="18">
        <v>0.8856166733802</v>
      </c>
      <c r="AN993" s="18">
        <v>0.87318886823340003</v>
      </c>
      <c r="AO993" s="18">
        <v>0.86634750959109996</v>
      </c>
      <c r="AP993" s="18">
        <v>0.85052966554179998</v>
      </c>
      <c r="AQ993" s="18">
        <v>0.83508408906160003</v>
      </c>
      <c r="AR993" s="18">
        <v>0.82251239961900002</v>
      </c>
      <c r="AS993" s="18">
        <v>0.81047888774459997</v>
      </c>
      <c r="AT993" s="18">
        <v>0.79830088780630004</v>
      </c>
      <c r="AU993" s="18">
        <v>0.78253204175830005</v>
      </c>
      <c r="AV993" s="18">
        <v>0.76876725963369996</v>
      </c>
      <c r="AW993" s="18">
        <v>0.75530150427630005</v>
      </c>
      <c r="AX993" s="18">
        <v>0.70860394495659995</v>
      </c>
      <c r="AY993" s="18">
        <v>0.69719519175730005</v>
      </c>
      <c r="AZ993" s="18">
        <v>0.68489759411390005</v>
      </c>
      <c r="BA993" s="18">
        <v>0.65049330114860004</v>
      </c>
      <c r="BB993" s="18">
        <v>0.6351473646886</v>
      </c>
      <c r="BC993" s="18">
        <v>0.62439604704310003</v>
      </c>
      <c r="BD993" s="18">
        <v>0.61440761032180002</v>
      </c>
      <c r="BE993" s="18">
        <v>0.60355661841399999</v>
      </c>
      <c r="BF993" s="220">
        <v>0.57773701005099998</v>
      </c>
      <c r="BG993" s="220">
        <v>0.56601855446799998</v>
      </c>
      <c r="BH993" s="17"/>
      <c r="BI993" s="17"/>
      <c r="BJ993" s="17"/>
      <c r="BK993" s="17"/>
    </row>
    <row r="994" spans="1:63" ht="11.25" hidden="1" outlineLevel="1" x14ac:dyDescent="0.2">
      <c r="A994" s="16" t="s">
        <v>481</v>
      </c>
      <c r="C994" s="18">
        <v>0.63679245283020003</v>
      </c>
      <c r="D994" s="18">
        <v>0.64109137699100005</v>
      </c>
      <c r="E994" s="18">
        <v>0.64223842152889998</v>
      </c>
      <c r="F994" s="18">
        <v>0.64710023499549996</v>
      </c>
      <c r="G994" s="18">
        <v>0.64932496597910005</v>
      </c>
      <c r="H994" s="18">
        <v>0.64437645828690004</v>
      </c>
      <c r="I994" s="18">
        <v>0.62848073596779996</v>
      </c>
      <c r="J994" s="18">
        <v>0.60560644168319999</v>
      </c>
      <c r="K994" s="18">
        <v>0.58374727349379996</v>
      </c>
      <c r="L994" s="18">
        <v>0.56406305664409995</v>
      </c>
      <c r="M994" s="18">
        <v>0.54278328306760004</v>
      </c>
      <c r="N994" s="18">
        <v>0.52534183373879995</v>
      </c>
      <c r="O994" s="18">
        <v>0.50752339029570004</v>
      </c>
      <c r="P994" s="18">
        <v>0.49133142154850001</v>
      </c>
      <c r="Q994" s="18">
        <v>0.47579982283790001</v>
      </c>
      <c r="R994" s="18">
        <v>4.6405781853940002E-2</v>
      </c>
      <c r="S994" s="18">
        <v>4.4422710660420001E-2</v>
      </c>
      <c r="T994" s="18">
        <f>(('FIA Only'!T782*'FIA Only'!T$181)+(Sphere!C994*Sphere!C$181))/(Sphere!C$181+'FIA Only'!T$181)</f>
        <v>4.3125080657879934E-2</v>
      </c>
      <c r="U994" s="18">
        <f>(('FIA Only'!U782*'FIA Only'!U$181)+(Sphere!D994*Sphere!D$181))/(Sphere!D$181+'FIA Only'!U$181)</f>
        <v>4.2117188882986975E-2</v>
      </c>
      <c r="V994" s="18">
        <f>(('FIA Only'!V782*'FIA Only'!V$181)+(Sphere!E994*Sphere!E$181))/(Sphere!E$181+'FIA Only'!V$181)</f>
        <v>4.1898334818843169E-2</v>
      </c>
      <c r="W994" s="18">
        <f>(('FIA Only'!W782*'FIA Only'!W$181)+(Sphere!F994*Sphere!F$181)+('FIA on PCAS'!C994*'FIA on PCAS'!C$181))/(Sphere!F$181+'FIA Only'!W$181+'FIA on PCAS'!C$181)</f>
        <v>6.5538035285010371E-2</v>
      </c>
      <c r="X994" s="18">
        <f>(('FIA Only'!X782*'FIA Only'!X$181)+(Sphere!G994*Sphere!G$181)+('FIA on PCAS'!D994*'FIA on PCAS'!D$181))/(Sphere!G$181+'FIA Only'!X$181+'FIA on PCAS'!D$181)</f>
        <v>5.9250649619579716E-2</v>
      </c>
      <c r="Y994" s="18">
        <v>3.1328243011150003E-2</v>
      </c>
      <c r="Z994" s="18">
        <v>3.8078886845999999E-2</v>
      </c>
      <c r="AA994" s="18">
        <v>3.7006701414740002E-2</v>
      </c>
      <c r="AB994" s="18">
        <v>3.6065553839980002E-2</v>
      </c>
      <c r="AC994" s="18">
        <v>3.5458446291669998E-2</v>
      </c>
      <c r="AD994" s="18">
        <v>3.4587495830190003E-2</v>
      </c>
      <c r="AE994" s="18">
        <v>3.3803820601830001E-2</v>
      </c>
      <c r="AF994" s="18">
        <v>3.3254763865619999E-2</v>
      </c>
      <c r="AG994" s="18">
        <v>3.2810964167629998E-2</v>
      </c>
      <c r="AH994" s="18">
        <v>5.4439393109490003E-2</v>
      </c>
      <c r="AI994" s="18">
        <v>7.8410722833890001E-2</v>
      </c>
      <c r="AJ994" s="18">
        <v>9.1380549220530002E-2</v>
      </c>
      <c r="AK994" s="18">
        <v>9.9698674784000005E-2</v>
      </c>
      <c r="AL994" s="18">
        <v>0.1073621961531</v>
      </c>
      <c r="AM994" s="18">
        <v>0.1143584617603</v>
      </c>
      <c r="AN994" s="18">
        <v>0.1268111317666</v>
      </c>
      <c r="AO994" s="18">
        <v>0.13365249040890001</v>
      </c>
      <c r="AP994" s="18">
        <v>0.14947033445819999</v>
      </c>
      <c r="AQ994" s="18">
        <v>0.1649159109384</v>
      </c>
      <c r="AR994" s="18">
        <v>0.177487600381</v>
      </c>
      <c r="AS994" s="18">
        <v>0.1895211122554</v>
      </c>
      <c r="AT994" s="18">
        <v>0.20169911219369999</v>
      </c>
      <c r="AU994" s="18">
        <v>0.21746795824170001</v>
      </c>
      <c r="AV994" s="18">
        <v>0.23123274036630001</v>
      </c>
      <c r="AW994" s="18">
        <v>0.2446984957237</v>
      </c>
      <c r="AX994" s="18">
        <v>0.29139605504339999</v>
      </c>
      <c r="AY994" s="18">
        <v>0.30280480824270001</v>
      </c>
      <c r="AZ994" s="18">
        <v>0.3151024058861</v>
      </c>
      <c r="BA994" s="18">
        <v>0.34950669885140001</v>
      </c>
      <c r="BB994" s="18">
        <v>0.3648526353114</v>
      </c>
      <c r="BC994" s="18">
        <v>0.37560395295690002</v>
      </c>
      <c r="BD994" s="18">
        <v>0.38559238967819998</v>
      </c>
      <c r="BE994" s="18">
        <v>0.39644338158600001</v>
      </c>
      <c r="BF994" s="220">
        <v>0.42226298994900002</v>
      </c>
      <c r="BG994" s="220">
        <v>0.43398144553200002</v>
      </c>
      <c r="BH994" s="17"/>
      <c r="BI994" s="17"/>
      <c r="BJ994" s="17"/>
      <c r="BK994" s="17"/>
    </row>
    <row r="995" spans="1:63" ht="11.25" hidden="1" outlineLevel="1" x14ac:dyDescent="0.2">
      <c r="A995" s="16" t="s">
        <v>482</v>
      </c>
      <c r="C995" s="18">
        <v>2.508440913605E-2</v>
      </c>
      <c r="D995" s="18">
        <v>2.4457528317700001E-2</v>
      </c>
      <c r="E995" s="18">
        <v>2.4096745000150001E-2</v>
      </c>
      <c r="F995" s="18">
        <v>2.368794185597E-2</v>
      </c>
      <c r="G995" s="18">
        <v>2.3232135339670001E-2</v>
      </c>
      <c r="H995" s="18">
        <v>2.286787557242E-2</v>
      </c>
      <c r="I995" s="18">
        <v>2.2305221341540001E-2</v>
      </c>
      <c r="J995" s="18">
        <v>2.140658433124E-2</v>
      </c>
      <c r="K995" s="18">
        <v>2.0767270927649999E-2</v>
      </c>
      <c r="L995" s="18">
        <v>2.0119344495899999E-2</v>
      </c>
      <c r="M995" s="18">
        <v>1.9319258940109999E-2</v>
      </c>
      <c r="N995" s="18">
        <v>1.8706484355339999E-2</v>
      </c>
      <c r="O995" s="18">
        <v>1.8235225199590002E-2</v>
      </c>
      <c r="P995" s="18">
        <v>1.7550184350679999E-2</v>
      </c>
      <c r="Q995" s="18">
        <v>1.6990000718219999E-2</v>
      </c>
      <c r="R995" s="18">
        <v>0</v>
      </c>
      <c r="S995" s="18">
        <v>0</v>
      </c>
      <c r="T995" s="18">
        <f>(('FIA Only'!T783*'FIA Only'!T$181)+(Sphere!C995*Sphere!C$181))/(Sphere!C$181+'FIA Only'!T$181)</f>
        <v>0</v>
      </c>
      <c r="U995" s="18">
        <f>(('FIA Only'!U783*'FIA Only'!U$181)+(Sphere!D995*Sphere!D$181))/(Sphere!D$181+'FIA Only'!U$181)</f>
        <v>0</v>
      </c>
      <c r="V995" s="18">
        <f>(('FIA Only'!V783*'FIA Only'!V$181)+(Sphere!E995*Sphere!E$181))/(Sphere!E$181+'FIA Only'!V$181)</f>
        <v>0</v>
      </c>
      <c r="W995" s="18">
        <f>(('FIA Only'!W783*'FIA Only'!W$181)+(Sphere!F995*Sphere!F$181)+('FIA on PCAS'!C995*'FIA on PCAS'!C$181))/(Sphere!F$181+'FIA Only'!W$181+'FIA on PCAS'!C$181)</f>
        <v>0</v>
      </c>
      <c r="X995" s="18">
        <f>(('FIA Only'!X783*'FIA Only'!X$181)+(Sphere!G995*Sphere!G$181)+('FIA on PCAS'!D995*'FIA on PCAS'!D$181))/(Sphere!G$181+'FIA Only'!X$181+'FIA on PCAS'!D$181)</f>
        <v>0</v>
      </c>
      <c r="Y995" s="18">
        <v>3.4487277642999998E-5</v>
      </c>
      <c r="Z995" s="18">
        <v>3.2031365113E-5</v>
      </c>
      <c r="AA995" s="18">
        <v>3.1025068255000002E-5</v>
      </c>
      <c r="AB995" s="18">
        <v>3.0394028181000001E-5</v>
      </c>
      <c r="AC995" s="18">
        <v>2.9922739487000001E-5</v>
      </c>
      <c r="AD995" s="18">
        <v>2.9261840803999998E-5</v>
      </c>
      <c r="AE995" s="18">
        <v>2.8734971609999999E-5</v>
      </c>
      <c r="AF995" s="18">
        <v>2.8398602789000001E-5</v>
      </c>
      <c r="AG995" s="18">
        <v>2.7924224823999999E-5</v>
      </c>
      <c r="AH995" s="18">
        <v>2.7386755764999999E-5</v>
      </c>
      <c r="AI995" s="18">
        <v>2.6594330089000001E-5</v>
      </c>
      <c r="AJ995" s="18">
        <v>2.6034344507E-5</v>
      </c>
      <c r="AK995" s="18">
        <v>2.5622892517E-5</v>
      </c>
      <c r="AL995" s="18">
        <v>2.5315302087000001E-5</v>
      </c>
      <c r="AM995" s="18">
        <v>2.4864859488999999E-5</v>
      </c>
      <c r="AN995" s="18">
        <v>0</v>
      </c>
      <c r="AO995" s="18">
        <v>0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8">
        <v>0</v>
      </c>
      <c r="AY995" s="18">
        <v>0</v>
      </c>
      <c r="AZ995" s="18">
        <v>0</v>
      </c>
      <c r="BA995" s="18">
        <v>0</v>
      </c>
      <c r="BB995" s="18">
        <v>0</v>
      </c>
      <c r="BC995" s="18">
        <v>0</v>
      </c>
      <c r="BD995" s="18">
        <v>0</v>
      </c>
      <c r="BE995" s="18">
        <v>0</v>
      </c>
      <c r="BF995" s="220">
        <v>0</v>
      </c>
      <c r="BG995" s="220">
        <v>0</v>
      </c>
      <c r="BH995" s="17"/>
      <c r="BI995" s="17"/>
      <c r="BJ995" s="17"/>
      <c r="BK995" s="17"/>
    </row>
    <row r="996" spans="1:63" hidden="1" outlineLevel="1" x14ac:dyDescent="0.25">
      <c r="AA996" s="56"/>
      <c r="AB996" s="56"/>
      <c r="AR996" s="17"/>
      <c r="AW996" s="18"/>
      <c r="AX996" s="18"/>
      <c r="AY996" s="18"/>
      <c r="AZ996" s="18"/>
      <c r="BA996" s="18"/>
      <c r="BB996" s="18"/>
      <c r="BC996" s="18"/>
      <c r="BD996" s="18"/>
      <c r="BE996" s="18"/>
      <c r="BF996" s="220"/>
      <c r="BG996" s="220"/>
      <c r="BH996" s="17"/>
      <c r="BI996" s="17"/>
      <c r="BJ996" s="17"/>
      <c r="BK996" s="17"/>
    </row>
    <row r="997" spans="1:63" ht="18" hidden="1" outlineLevel="1" x14ac:dyDescent="0.25">
      <c r="A997" s="97" t="s">
        <v>1806</v>
      </c>
      <c r="AA997" s="56"/>
      <c r="AB997" s="56"/>
      <c r="AR997" s="45"/>
      <c r="AW997" s="18"/>
      <c r="AX997" s="18"/>
      <c r="AY997" s="18"/>
      <c r="AZ997" s="18"/>
      <c r="BA997" s="18"/>
      <c r="BB997" s="18"/>
      <c r="BC997" s="18"/>
      <c r="BD997" s="18"/>
      <c r="BE997" s="18"/>
      <c r="BF997" s="220"/>
      <c r="BG997" s="220"/>
      <c r="BH997" s="17"/>
      <c r="BI997" s="17"/>
      <c r="BJ997" s="17"/>
      <c r="BK997" s="17"/>
    </row>
    <row r="998" spans="1:63" s="18" customFormat="1" ht="11.25" hidden="1" outlineLevel="1" x14ac:dyDescent="0.2">
      <c r="A998" s="148" t="s">
        <v>1809</v>
      </c>
      <c r="B998" s="59"/>
      <c r="Y998" s="18">
        <v>0.1016998942634</v>
      </c>
      <c r="Z998" s="18">
        <v>9.3092126048520005E-2</v>
      </c>
      <c r="AA998" s="18">
        <v>7.9162012679900001E-2</v>
      </c>
      <c r="AB998" s="18">
        <v>7.7521731713380004E-2</v>
      </c>
      <c r="AC998" s="18">
        <v>7.4669623433669993E-2</v>
      </c>
      <c r="AD998" s="18">
        <v>7.1448672358370005E-2</v>
      </c>
      <c r="AE998" s="18">
        <v>6.8879927379029995E-2</v>
      </c>
      <c r="AF998" s="18">
        <v>6.6676401263599999E-2</v>
      </c>
      <c r="AG998" s="18">
        <v>6.5572482124409998E-2</v>
      </c>
      <c r="AH998" s="18">
        <v>6.4360410404420004E-2</v>
      </c>
      <c r="AI998" s="18">
        <v>6.2285939909719999E-2</v>
      </c>
      <c r="AJ998" s="18">
        <v>6.0337147621559999E-2</v>
      </c>
      <c r="AK998" s="18">
        <v>5.4371494910620002E-2</v>
      </c>
      <c r="AL998" s="18">
        <v>5.2802623236069997E-2</v>
      </c>
      <c r="AM998" s="18">
        <v>5.159863771605E-2</v>
      </c>
      <c r="AN998" s="18">
        <v>5.0511311346299999E-2</v>
      </c>
      <c r="AO998" s="18">
        <v>4.5487750730539997E-2</v>
      </c>
      <c r="AP998" s="18">
        <v>4.5367159404659997E-2</v>
      </c>
      <c r="AQ998" s="18">
        <v>4.4723673711580002E-2</v>
      </c>
      <c r="AR998" s="18">
        <v>4.4274012877749999E-2</v>
      </c>
      <c r="AS998" s="18">
        <v>4.4254698781899998E-2</v>
      </c>
      <c r="AT998" s="18">
        <v>4.4222996971569999E-2</v>
      </c>
      <c r="AU998" s="18">
        <v>4.3440787179030001E-2</v>
      </c>
      <c r="AV998" s="18">
        <v>4.3577992862250003E-2</v>
      </c>
      <c r="AW998" s="18">
        <v>4.3309175640759999E-2</v>
      </c>
      <c r="AX998" s="18">
        <v>4.3212827614069999E-2</v>
      </c>
      <c r="AY998" s="18">
        <v>4.3923406901619999E-2</v>
      </c>
      <c r="AZ998" s="18">
        <v>4.3721769608339997E-2</v>
      </c>
      <c r="BA998" s="18">
        <v>4.3411376846190002E-2</v>
      </c>
      <c r="BB998" s="18">
        <v>4.2538215500449998E-2</v>
      </c>
      <c r="BC998" s="18">
        <v>4.111771898845E-2</v>
      </c>
      <c r="BD998" s="18">
        <v>3.9982543799900003E-2</v>
      </c>
      <c r="BE998" s="18">
        <v>4.0939191013870002E-2</v>
      </c>
      <c r="BF998" s="220">
        <v>4.1403997025799999E-2</v>
      </c>
      <c r="BG998" s="220">
        <v>4.0824123381970001E-2</v>
      </c>
    </row>
    <row r="999" spans="1:63" s="18" customFormat="1" ht="11.25" hidden="1" outlineLevel="1" x14ac:dyDescent="0.2">
      <c r="A999" s="148" t="s">
        <v>1807</v>
      </c>
      <c r="B999" s="59"/>
      <c r="Y999" s="18">
        <v>3.2804232804229998E-2</v>
      </c>
      <c r="Z999" s="18">
        <v>2.9832935560859999E-2</v>
      </c>
      <c r="AA999" s="18">
        <v>2.4161341853039999E-2</v>
      </c>
      <c r="AB999" s="18">
        <v>2.2963951935909999E-2</v>
      </c>
      <c r="AC999" s="18">
        <v>1.6568047337280001E-2</v>
      </c>
      <c r="AD999" s="18">
        <v>1.9321394910460001E-2</v>
      </c>
      <c r="AE999" s="18">
        <v>1.394324853229E-2</v>
      </c>
      <c r="AF999" s="18">
        <v>1.4566395663959999E-2</v>
      </c>
      <c r="AG999" s="18">
        <v>1.415270018622E-2</v>
      </c>
      <c r="AH999" s="18">
        <v>1.651039543416E-2</v>
      </c>
      <c r="AI999" s="18">
        <v>1.297998918334E-2</v>
      </c>
      <c r="AJ999" s="18">
        <v>2.3818897637799999E-2</v>
      </c>
      <c r="AK999" s="18">
        <v>2.4432379072060001E-2</v>
      </c>
      <c r="AL999" s="18">
        <v>2.4531024531020001E-2</v>
      </c>
      <c r="AM999" s="18">
        <v>2.7218290691339998E-2</v>
      </c>
      <c r="AN999" s="18">
        <v>2.4942263279450001E-2</v>
      </c>
      <c r="AO999" s="18">
        <v>2.4284475281869999E-2</v>
      </c>
      <c r="AP999" s="18">
        <v>1.3140604467809999E-2</v>
      </c>
      <c r="AQ999" s="18">
        <v>9.6926059263359992E-3</v>
      </c>
      <c r="AR999" s="18">
        <v>9.2899800929E-3</v>
      </c>
      <c r="AS999" s="18">
        <v>1.01632275947E-2</v>
      </c>
      <c r="AT999" s="18">
        <v>1.066982809721E-2</v>
      </c>
      <c r="AU999" s="18">
        <v>1.191001323335E-2</v>
      </c>
      <c r="AV999" s="18">
        <v>9.2750793263360002E-3</v>
      </c>
      <c r="AW999" s="18">
        <v>1.008610086101E-2</v>
      </c>
      <c r="AX999" s="18">
        <v>1.6081000595589999E-2</v>
      </c>
      <c r="AY999" s="18">
        <v>1.243133853715E-2</v>
      </c>
      <c r="AZ999" s="18">
        <v>6.7042102440329999E-3</v>
      </c>
      <c r="BA999" s="18">
        <v>7.6603894031279998E-3</v>
      </c>
      <c r="BB999" s="18">
        <v>9.0909090909090003E-3</v>
      </c>
      <c r="BC999" s="18">
        <v>8.1529378689909997E-3</v>
      </c>
      <c r="BD999" s="18">
        <v>1.936051628043E-2</v>
      </c>
      <c r="BE999" s="18">
        <v>2.8047182175620002E-2</v>
      </c>
      <c r="BF999" s="220">
        <v>2.9326223945709998E-2</v>
      </c>
      <c r="BG999" s="220">
        <v>3.5000000000000003E-2</v>
      </c>
    </row>
    <row r="1000" spans="1:63" s="147" customFormat="1" ht="11.25" hidden="1" outlineLevel="1" x14ac:dyDescent="0.2">
      <c r="A1000" s="145" t="s">
        <v>1808</v>
      </c>
      <c r="B1000" s="146"/>
      <c r="Y1000" s="147">
        <v>716.4673400611</v>
      </c>
      <c r="Z1000" s="147">
        <v>726.54274041199994</v>
      </c>
      <c r="AA1000" s="147">
        <v>727.57156344589998</v>
      </c>
      <c r="AB1000" s="147">
        <v>727.04250684190004</v>
      </c>
      <c r="AC1000" s="147">
        <v>726.99019825250002</v>
      </c>
      <c r="AD1000" s="147">
        <v>718.63724321740006</v>
      </c>
      <c r="AE1000" s="147">
        <v>720.55879454130002</v>
      </c>
      <c r="AF1000" s="147">
        <v>722.23584750880002</v>
      </c>
      <c r="AG1000" s="147">
        <v>719.24370153450002</v>
      </c>
      <c r="AH1000" s="147">
        <v>718.63338378050003</v>
      </c>
      <c r="AI1000" s="147">
        <v>720.19308828390001</v>
      </c>
      <c r="AJ1000" s="147">
        <v>722.1323856839</v>
      </c>
      <c r="AK1000" s="147">
        <v>724.05441111150003</v>
      </c>
      <c r="AL1000" s="147">
        <v>723.86678418630004</v>
      </c>
      <c r="AM1000" s="147">
        <v>724.20439591460001</v>
      </c>
      <c r="AN1000" s="147">
        <v>724.69736569070005</v>
      </c>
      <c r="AO1000" s="147">
        <v>724.92694226900005</v>
      </c>
      <c r="AP1000" s="147">
        <v>724.22501414359999</v>
      </c>
      <c r="AQ1000" s="147">
        <v>725.13847777620003</v>
      </c>
      <c r="AR1000" s="147">
        <v>725.45255526339997</v>
      </c>
      <c r="AS1000" s="147">
        <v>722.97428775360004</v>
      </c>
      <c r="AT1000" s="147">
        <v>723.78179285440001</v>
      </c>
      <c r="AU1000" s="147">
        <v>725.48233237490001</v>
      </c>
      <c r="AV1000" s="147">
        <v>725.86125065019996</v>
      </c>
      <c r="AW1000" s="147">
        <v>726.61926714740002</v>
      </c>
      <c r="AX1000" s="147">
        <v>726.964164869</v>
      </c>
      <c r="AY1000" s="147">
        <v>726.73759178399996</v>
      </c>
      <c r="AZ1000" s="147">
        <v>727.05860441230004</v>
      </c>
      <c r="BA1000" s="147">
        <v>726.52304461469998</v>
      </c>
      <c r="BB1000" s="147">
        <v>727.12280672120005</v>
      </c>
      <c r="BC1000" s="147">
        <v>727.39445804189995</v>
      </c>
      <c r="BD1000" s="147">
        <v>728.06357870010004</v>
      </c>
      <c r="BE1000" s="147">
        <v>725.59430983660002</v>
      </c>
      <c r="BF1000" s="147">
        <v>724.94722263920005</v>
      </c>
      <c r="BG1000" s="147">
        <v>725.55650489250002</v>
      </c>
    </row>
    <row r="1001" spans="1:63" s="147" customFormat="1" ht="11.25" hidden="1" outlineLevel="1" x14ac:dyDescent="0.2">
      <c r="A1001" s="145" t="s">
        <v>1810</v>
      </c>
      <c r="B1001" s="146"/>
      <c r="Y1001" s="147">
        <v>763.5106690778</v>
      </c>
      <c r="Z1001" s="147">
        <v>765.74313352909996</v>
      </c>
      <c r="AA1001" s="147">
        <v>766.81353168939995</v>
      </c>
      <c r="AB1001" s="147">
        <v>763.99836601310005</v>
      </c>
      <c r="AC1001" s="147">
        <v>769.13989004279995</v>
      </c>
      <c r="AD1001" s="147">
        <v>772.51449275360005</v>
      </c>
      <c r="AE1001" s="147">
        <v>776.75675006189999</v>
      </c>
      <c r="AF1001" s="147">
        <v>772.73715074159998</v>
      </c>
      <c r="AG1001" s="147">
        <v>770.61640714010002</v>
      </c>
      <c r="AH1001" s="147">
        <v>770.42328370550001</v>
      </c>
      <c r="AI1001" s="147">
        <v>769.95278339150002</v>
      </c>
      <c r="AJ1001" s="147">
        <v>766.4269955876</v>
      </c>
      <c r="AK1001" s="147">
        <v>767.94325885010005</v>
      </c>
      <c r="AL1001" s="147">
        <v>766.51590106009996</v>
      </c>
      <c r="AM1001" s="147">
        <v>765.52491694349999</v>
      </c>
      <c r="AN1001" s="147">
        <v>766.2109448082</v>
      </c>
      <c r="AO1001" s="147">
        <v>767.26124008229999</v>
      </c>
      <c r="AP1001" s="147">
        <v>768.37657091560004</v>
      </c>
      <c r="AQ1001" s="147">
        <v>767.03973885890002</v>
      </c>
      <c r="AR1001" s="147">
        <v>766.86650895570006</v>
      </c>
      <c r="AS1001" s="147">
        <v>767.74162229880005</v>
      </c>
      <c r="AT1001" s="147">
        <v>765.60084286569997</v>
      </c>
      <c r="AU1001" s="147">
        <v>768.07325842700004</v>
      </c>
      <c r="AV1001" s="147">
        <v>768.89185185190001</v>
      </c>
      <c r="AW1001" s="147">
        <v>768.59147557330004</v>
      </c>
      <c r="AX1001" s="147">
        <v>766.68205128210002</v>
      </c>
      <c r="AY1001" s="147">
        <v>767.37507365939996</v>
      </c>
      <c r="AZ1001" s="147">
        <v>763.30518598970002</v>
      </c>
      <c r="BA1001" s="147">
        <v>764.05312449539997</v>
      </c>
      <c r="BB1001" s="147">
        <v>766.47478260870002</v>
      </c>
      <c r="BC1001" s="147">
        <v>767.08210227270001</v>
      </c>
      <c r="BD1001" s="147">
        <v>745.51764008299995</v>
      </c>
      <c r="BE1001" s="147">
        <v>737.79713983049999</v>
      </c>
      <c r="BF1001" s="147">
        <v>737.05870793420002</v>
      </c>
      <c r="BG1001" s="147">
        <v>738.37902869760001</v>
      </c>
    </row>
    <row r="1002" spans="1:63" s="18" customFormat="1" ht="11.25" hidden="1" outlineLevel="1" x14ac:dyDescent="0.2">
      <c r="A1002" s="148" t="s">
        <v>1811</v>
      </c>
      <c r="B1002" s="59"/>
      <c r="Y1002" s="18">
        <v>0.14425780215209999</v>
      </c>
      <c r="Z1002" s="18">
        <v>0.12431343210119999</v>
      </c>
      <c r="AA1002" s="18">
        <v>0.1223331397019</v>
      </c>
      <c r="AB1002" s="18">
        <v>0.12673378251180001</v>
      </c>
      <c r="AC1002" s="18">
        <v>0.12548915683719999</v>
      </c>
      <c r="AD1002" s="18">
        <v>0.1313257232001</v>
      </c>
      <c r="AE1002" s="18">
        <v>0.12793690657039999</v>
      </c>
      <c r="AF1002" s="18">
        <v>0.1250904958248</v>
      </c>
      <c r="AG1002" s="18">
        <v>0.13077394573709999</v>
      </c>
      <c r="AH1002" s="18">
        <v>0.1337427412219</v>
      </c>
      <c r="AI1002" s="18">
        <v>0.13078843182809999</v>
      </c>
      <c r="AJ1002" s="18">
        <v>0.12509503064390001</v>
      </c>
      <c r="AK1002" s="18">
        <v>0.1187742247283</v>
      </c>
      <c r="AL1002" s="18">
        <v>0.11783633214439999</v>
      </c>
      <c r="AM1002" s="18">
        <v>0.1155501872116</v>
      </c>
      <c r="AN1002" s="18">
        <v>0.1141054026299</v>
      </c>
      <c r="AO1002" s="18">
        <v>0.1140923405432</v>
      </c>
      <c r="AP1002" s="18">
        <v>0.11720446779510001</v>
      </c>
      <c r="AQ1002" s="18">
        <v>0.1130485264497</v>
      </c>
      <c r="AR1002" s="18">
        <v>0.1121072717521</v>
      </c>
      <c r="AS1002" s="18">
        <v>0.1169749166236</v>
      </c>
      <c r="AT1002" s="18">
        <v>0.1164811649331</v>
      </c>
      <c r="AU1002" s="18">
        <v>0.11278597042669999</v>
      </c>
      <c r="AV1002" s="18">
        <v>0.1105749975633</v>
      </c>
      <c r="AW1002" s="18">
        <v>0.1101182110829</v>
      </c>
      <c r="AX1002" s="18">
        <v>0.10876581407490001</v>
      </c>
      <c r="AY1002" s="18">
        <v>0.10917011121840001</v>
      </c>
      <c r="AZ1002" s="18">
        <v>0.1099107702905</v>
      </c>
      <c r="BA1002" s="18">
        <v>0.1084072918359</v>
      </c>
      <c r="BB1002" s="18">
        <v>0.109032126189</v>
      </c>
      <c r="BC1002" s="18">
        <v>0.1084963105553</v>
      </c>
      <c r="BD1002" s="18">
        <v>0.1064917278639</v>
      </c>
      <c r="BE1002" s="18">
        <v>0.11200913171390001</v>
      </c>
      <c r="BF1002" s="220">
        <v>0.114521122575</v>
      </c>
      <c r="BG1002" s="220">
        <v>0.1140736176582</v>
      </c>
    </row>
    <row r="1003" spans="1:63" s="18" customFormat="1" ht="11.25" hidden="1" outlineLevel="1" x14ac:dyDescent="0.2">
      <c r="A1003" s="148" t="s">
        <v>1812</v>
      </c>
      <c r="B1003" s="59"/>
      <c r="Y1003" s="18">
        <v>1.111111111111E-2</v>
      </c>
      <c r="Z1003" s="18">
        <v>1.142175247187E-2</v>
      </c>
      <c r="AA1003" s="18">
        <v>1.178115015974E-2</v>
      </c>
      <c r="AB1003" s="18">
        <v>1.121495327103E-2</v>
      </c>
      <c r="AC1003" s="18">
        <v>2.130177514793E-2</v>
      </c>
      <c r="AD1003" s="18">
        <v>6.3619227144199996E-3</v>
      </c>
      <c r="AE1003" s="18">
        <v>6.3600782778859997E-3</v>
      </c>
      <c r="AF1003" s="18">
        <v>1.219512195122E-2</v>
      </c>
      <c r="AG1003" s="18">
        <v>1.3780260707639999E-2</v>
      </c>
      <c r="AH1003" s="18">
        <v>1.5695067264570001E-2</v>
      </c>
      <c r="AI1003" s="18">
        <v>1.1537768162970001E-2</v>
      </c>
      <c r="AJ1003" s="18">
        <v>1.4370078740160001E-2</v>
      </c>
      <c r="AK1003" s="18">
        <v>1.0858835143140001E-2</v>
      </c>
      <c r="AL1003" s="18">
        <v>8.6580086580089997E-3</v>
      </c>
      <c r="AM1003" s="18">
        <v>1.115949918345E-2</v>
      </c>
      <c r="AN1003" s="18">
        <v>1.339491916859E-2</v>
      </c>
      <c r="AO1003" s="18">
        <v>1.12749349523E-2</v>
      </c>
      <c r="AP1003" s="18">
        <v>1.029347349978E-2</v>
      </c>
      <c r="AQ1003" s="18">
        <v>1.16311271116E-2</v>
      </c>
      <c r="AR1003" s="18">
        <v>1.2939615129399999E-2</v>
      </c>
      <c r="AS1003" s="18">
        <v>1.201108715738E-2</v>
      </c>
      <c r="AT1003" s="18">
        <v>1.5411973918199999E-2</v>
      </c>
      <c r="AU1003" s="18">
        <v>1.235112483458E-2</v>
      </c>
      <c r="AV1003" s="18">
        <v>7.8105931169149996E-3</v>
      </c>
      <c r="AW1003" s="18">
        <v>7.8720787207870006E-3</v>
      </c>
      <c r="AX1003" s="18">
        <v>8.3382966051219996E-3</v>
      </c>
      <c r="AY1003" s="18">
        <v>1.0118531367449999E-2</v>
      </c>
      <c r="AZ1003" s="18">
        <v>6.7042102440329999E-3</v>
      </c>
      <c r="BA1003" s="18">
        <v>5.7452920523459999E-3</v>
      </c>
      <c r="BB1003" s="18">
        <v>5.7851239669420001E-3</v>
      </c>
      <c r="BC1003" s="18">
        <v>8.9963452347479999E-3</v>
      </c>
      <c r="BD1003" s="18">
        <v>8.4482252860080001E-2</v>
      </c>
      <c r="BE1003" s="18">
        <v>0.1064220183486</v>
      </c>
      <c r="BF1003" s="220">
        <v>0.10591371788660001</v>
      </c>
      <c r="BG1003" s="220">
        <v>0.11173913043479999</v>
      </c>
    </row>
    <row r="1004" spans="1:63" s="18" customFormat="1" ht="11.25" hidden="1" outlineLevel="1" x14ac:dyDescent="0.2">
      <c r="A1004" s="148" t="s">
        <v>1816</v>
      </c>
      <c r="B1004" s="59"/>
      <c r="Y1004" s="18">
        <v>4.9543676662319996E-3</v>
      </c>
      <c r="Z1004" s="18">
        <v>4.0887850467290002E-3</v>
      </c>
      <c r="AA1004" s="18">
        <v>4.7178370531660001E-3</v>
      </c>
      <c r="AB1004" s="18">
        <v>2.4931438544000002E-3</v>
      </c>
      <c r="AC1004" s="18">
        <v>3.2165832737669998E-3</v>
      </c>
      <c r="AD1004" s="18">
        <v>2.2123893805309999E-3</v>
      </c>
      <c r="AE1004" s="18">
        <v>8.4483244156600002E-4</v>
      </c>
      <c r="AF1004" s="18">
        <v>3.9766081871349997E-3</v>
      </c>
      <c r="AG1004" s="18">
        <v>4.7846889952150003E-3</v>
      </c>
      <c r="AH1004" s="18">
        <v>3.3509700176369999E-3</v>
      </c>
      <c r="AI1004" s="18">
        <v>3.9575088523219996E-3</v>
      </c>
      <c r="AJ1004" s="18">
        <v>1.935305501797E-3</v>
      </c>
      <c r="AK1004" s="18">
        <v>2.1406727828749998E-3</v>
      </c>
      <c r="AL1004" s="18">
        <v>1.2147716229349999E-3</v>
      </c>
      <c r="AM1004" s="18">
        <v>1.527106133876E-3</v>
      </c>
      <c r="AN1004" s="18">
        <v>1.416932341481E-3</v>
      </c>
      <c r="AO1004" s="18">
        <v>7.7700077700100002E-4</v>
      </c>
      <c r="AP1004" s="18">
        <v>1.292267930218E-3</v>
      </c>
      <c r="AQ1004" s="18">
        <v>1.5214910612400001E-3</v>
      </c>
      <c r="AR1004" s="18">
        <v>2.469135802469E-3</v>
      </c>
      <c r="AS1004" s="18">
        <v>1.55159038014E-3</v>
      </c>
      <c r="AT1004" s="18">
        <v>1.8326206475259999E-3</v>
      </c>
      <c r="AU1004" s="18">
        <v>1.434720229555E-3</v>
      </c>
      <c r="AV1004" s="18">
        <v>1.448575567359E-3</v>
      </c>
      <c r="AW1004" s="18">
        <v>1.816530426885E-3</v>
      </c>
      <c r="AX1004" s="18">
        <v>1.379944802208E-3</v>
      </c>
      <c r="AY1004" s="18">
        <v>2.3262576330330001E-3</v>
      </c>
      <c r="AZ1004" s="18">
        <v>2.4526979677649999E-3</v>
      </c>
      <c r="BA1004" s="18">
        <v>1.57678965626E-3</v>
      </c>
      <c r="BB1004" s="18">
        <v>1.5328019619869999E-3</v>
      </c>
      <c r="BC1004" s="18">
        <v>1.849283402681E-3</v>
      </c>
      <c r="BD1004" s="18">
        <v>2.0294266869610002E-3</v>
      </c>
      <c r="BE1004" s="18">
        <v>2.0340706839560001E-3</v>
      </c>
      <c r="BF1004" s="220">
        <v>3.0969340353050002E-3</v>
      </c>
      <c r="BG1004" s="220">
        <v>6.0477774417900003E-4</v>
      </c>
    </row>
    <row r="1005" spans="1:63" s="17" customFormat="1" ht="11.25" hidden="1" outlineLevel="1" x14ac:dyDescent="0.2">
      <c r="A1005" s="36" t="s">
        <v>1813</v>
      </c>
      <c r="B1005" s="37"/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  <c r="AK1005" s="17">
        <v>0</v>
      </c>
      <c r="AL1005" s="17">
        <v>0</v>
      </c>
      <c r="AM1005" s="17">
        <v>0</v>
      </c>
      <c r="AN1005" s="17">
        <v>0</v>
      </c>
      <c r="AO1005" s="17">
        <v>0</v>
      </c>
      <c r="AP1005" s="17">
        <v>0</v>
      </c>
      <c r="AQ1005" s="17">
        <v>0</v>
      </c>
      <c r="AR1005" s="17">
        <v>0</v>
      </c>
      <c r="AS1005" s="17">
        <v>0</v>
      </c>
      <c r="AT1005" s="17">
        <v>0</v>
      </c>
      <c r="AU1005" s="17">
        <v>0</v>
      </c>
      <c r="AV1005" s="17">
        <v>0</v>
      </c>
      <c r="AW1005" s="17">
        <v>0</v>
      </c>
      <c r="AX1005" s="17">
        <v>0</v>
      </c>
      <c r="AY1005" s="17">
        <v>0</v>
      </c>
      <c r="AZ1005" s="17">
        <v>0</v>
      </c>
      <c r="BA1005" s="17">
        <v>0</v>
      </c>
      <c r="BB1005" s="17">
        <v>0</v>
      </c>
      <c r="BC1005" s="17">
        <v>0</v>
      </c>
      <c r="BD1005" s="17">
        <v>0</v>
      </c>
      <c r="BE1005" s="17">
        <v>0</v>
      </c>
      <c r="BF1005" s="218">
        <v>0</v>
      </c>
      <c r="BG1005" s="218">
        <v>0</v>
      </c>
    </row>
    <row r="1006" spans="1:63" s="18" customFormat="1" ht="11.25" hidden="1" outlineLevel="1" x14ac:dyDescent="0.2">
      <c r="A1006" s="148" t="s">
        <v>1814</v>
      </c>
      <c r="B1006" s="59"/>
      <c r="Y1006" s="18">
        <v>4.2566093806070002E-2</v>
      </c>
      <c r="Z1006" s="18">
        <v>3.68414951693E-2</v>
      </c>
      <c r="AA1006" s="18">
        <v>3.5975735369999998E-2</v>
      </c>
      <c r="AB1006" s="18">
        <v>3.6778397251600002E-2</v>
      </c>
      <c r="AC1006" s="18">
        <v>3.7180899219590002E-2</v>
      </c>
      <c r="AD1006" s="18">
        <v>3.5946923226759998E-2</v>
      </c>
      <c r="AE1006" s="18">
        <v>3.5053527945610001E-2</v>
      </c>
      <c r="AF1006" s="18">
        <v>3.4669513331290001E-2</v>
      </c>
      <c r="AG1006" s="18">
        <v>3.5819943792939998E-2</v>
      </c>
      <c r="AH1006" s="18">
        <v>3.7699000652589999E-2</v>
      </c>
      <c r="AI1006" s="18">
        <v>3.6573289993649997E-2</v>
      </c>
      <c r="AJ1006" s="18">
        <v>3.413427838244E-2</v>
      </c>
      <c r="AK1006" s="18">
        <v>3.1545324605359998E-2</v>
      </c>
      <c r="AL1006" s="18">
        <v>3.2247843408180002E-2</v>
      </c>
      <c r="AM1006" s="18">
        <v>3.3292954585300003E-2</v>
      </c>
      <c r="AN1006" s="18">
        <v>3.2412793405400001E-2</v>
      </c>
      <c r="AO1006" s="18">
        <v>3.210087647228E-2</v>
      </c>
      <c r="AP1006" s="18">
        <v>3.3310147687220001E-2</v>
      </c>
      <c r="AQ1006" s="18">
        <v>3.0749720013679999E-2</v>
      </c>
      <c r="AR1006" s="18">
        <v>3.2492525749179997E-2</v>
      </c>
      <c r="AS1006" s="18">
        <v>3.4190576149250002E-2</v>
      </c>
      <c r="AT1006" s="18">
        <v>3.278709217379E-2</v>
      </c>
      <c r="AU1006" s="18">
        <v>3.1947151082290001E-2</v>
      </c>
      <c r="AV1006" s="18">
        <v>3.2578452878349998E-2</v>
      </c>
      <c r="AW1006" s="18">
        <v>3.2059946611100003E-2</v>
      </c>
      <c r="AX1006" s="18">
        <v>3.1402875211110001E-2</v>
      </c>
      <c r="AY1006" s="18">
        <v>3.1383058941420003E-2</v>
      </c>
      <c r="AZ1006" s="18">
        <v>3.1918583548580001E-2</v>
      </c>
      <c r="BA1006" s="18">
        <v>3.1671826936780001E-2</v>
      </c>
      <c r="BB1006" s="18">
        <v>3.1433715387540001E-2</v>
      </c>
      <c r="BC1006" s="18">
        <v>3.3126677978900003E-2</v>
      </c>
      <c r="BD1006" s="18">
        <v>3.1707594635020001E-2</v>
      </c>
      <c r="BE1006" s="18">
        <v>3.3696747252330003E-2</v>
      </c>
      <c r="BF1006" s="220">
        <v>3.4975005882350002E-2</v>
      </c>
      <c r="BG1006" s="220">
        <v>3.4647802576400002E-2</v>
      </c>
    </row>
    <row r="1007" spans="1:63" s="17" customFormat="1" ht="11.25" hidden="1" outlineLevel="1" x14ac:dyDescent="0.2">
      <c r="A1007" s="36" t="s">
        <v>1815</v>
      </c>
      <c r="B1007" s="37"/>
      <c r="Y1007" s="17">
        <v>5670</v>
      </c>
      <c r="Z1007" s="17">
        <v>5866</v>
      </c>
      <c r="AA1007" s="17">
        <v>5008</v>
      </c>
      <c r="AB1007" s="17">
        <v>3745</v>
      </c>
      <c r="AC1007" s="17">
        <v>3380</v>
      </c>
      <c r="AD1007" s="17">
        <v>4244</v>
      </c>
      <c r="AE1007" s="17">
        <v>4088</v>
      </c>
      <c r="AF1007" s="17">
        <v>2952</v>
      </c>
      <c r="AG1007" s="17">
        <v>2685</v>
      </c>
      <c r="AH1007" s="17">
        <v>4906</v>
      </c>
      <c r="AI1007" s="17">
        <v>5547</v>
      </c>
      <c r="AJ1007" s="17">
        <v>5080</v>
      </c>
      <c r="AK1007" s="17">
        <v>4052</v>
      </c>
      <c r="AL1007" s="17">
        <v>3465</v>
      </c>
      <c r="AM1007" s="17">
        <v>3674</v>
      </c>
      <c r="AN1007" s="17">
        <v>4330</v>
      </c>
      <c r="AO1007" s="17">
        <v>3459</v>
      </c>
      <c r="AP1007" s="17">
        <v>4566</v>
      </c>
      <c r="AQ1007" s="17">
        <v>3611</v>
      </c>
      <c r="AR1007" s="17">
        <v>3014</v>
      </c>
      <c r="AS1007" s="17">
        <v>3247</v>
      </c>
      <c r="AT1007" s="17">
        <v>3374</v>
      </c>
      <c r="AU1007" s="17">
        <v>4534</v>
      </c>
      <c r="AV1007" s="17">
        <v>4097</v>
      </c>
      <c r="AW1007" s="17">
        <v>4065</v>
      </c>
      <c r="AX1007" s="17">
        <v>3358</v>
      </c>
      <c r="AY1007" s="17">
        <v>3459</v>
      </c>
      <c r="AZ1007" s="17">
        <v>3729</v>
      </c>
      <c r="BA1007" s="17">
        <v>6266</v>
      </c>
      <c r="BB1007" s="17">
        <v>4840</v>
      </c>
      <c r="BC1007" s="17">
        <v>3557</v>
      </c>
      <c r="BD1007" s="17">
        <v>3409</v>
      </c>
      <c r="BE1007" s="17">
        <v>3815</v>
      </c>
      <c r="BF1007" s="218">
        <v>4126</v>
      </c>
      <c r="BG1007" s="218">
        <v>4600</v>
      </c>
    </row>
    <row r="1008" spans="1:63" s="61" customFormat="1" ht="11.25" hidden="1" outlineLevel="1" x14ac:dyDescent="0.2">
      <c r="A1008" s="149" t="s">
        <v>1817</v>
      </c>
      <c r="B1008" s="63"/>
      <c r="Y1008" s="61">
        <v>5135.0169619999997</v>
      </c>
      <c r="Z1008" s="61">
        <v>5311.1537760000001</v>
      </c>
      <c r="AA1008" s="61">
        <v>5452.3461939999997</v>
      </c>
      <c r="AB1008" s="61">
        <v>5234.5177659999999</v>
      </c>
      <c r="AC1008" s="61">
        <v>5544.4092490000003</v>
      </c>
      <c r="AD1008" s="61">
        <v>5569.9476699999996</v>
      </c>
      <c r="AE1008" s="61">
        <v>5638.2076669999997</v>
      </c>
      <c r="AF1008" s="61">
        <v>5687.9382889999997</v>
      </c>
      <c r="AG1008" s="61">
        <v>5783.4932820000004</v>
      </c>
      <c r="AH1008" s="61">
        <v>7046.5069860000003</v>
      </c>
      <c r="AI1008" s="61">
        <v>7113.0273440000001</v>
      </c>
      <c r="AJ1008" s="61">
        <v>6852.4314210000002</v>
      </c>
      <c r="AK1008" s="61">
        <v>6835.2631579999997</v>
      </c>
      <c r="AL1008" s="61">
        <v>6849.0187059999998</v>
      </c>
      <c r="AM1008" s="61">
        <v>6419.8990199999998</v>
      </c>
      <c r="AN1008" s="61">
        <v>6864.3683700000001</v>
      </c>
      <c r="AO1008" s="61">
        <v>6819.6096369999996</v>
      </c>
      <c r="AP1008" s="61">
        <v>6621.9568749999999</v>
      </c>
      <c r="AQ1008" s="61">
        <v>6683.5994190000001</v>
      </c>
      <c r="AR1008" s="61">
        <v>6646.2552009999999</v>
      </c>
      <c r="AS1008" s="61">
        <v>6614.1272429999999</v>
      </c>
      <c r="AT1008" s="61">
        <v>6587.783649</v>
      </c>
      <c r="AU1008" s="61">
        <v>6630.5003429999997</v>
      </c>
      <c r="AV1008" s="61">
        <v>6565.9429769999997</v>
      </c>
      <c r="AW1008" s="61">
        <v>6471.0899250000002</v>
      </c>
      <c r="AX1008" s="61">
        <v>6325.1800810000004</v>
      </c>
      <c r="AY1008" s="61">
        <v>6400.3370100000002</v>
      </c>
      <c r="AZ1008" s="61">
        <v>6327.0499239999999</v>
      </c>
      <c r="BA1008" s="61">
        <v>6916.6970950000004</v>
      </c>
      <c r="BB1008" s="61">
        <v>6740.9565220000004</v>
      </c>
      <c r="BC1008" s="61">
        <v>6580.4117470000001</v>
      </c>
      <c r="BD1008" s="61">
        <v>5489.5107029999999</v>
      </c>
      <c r="BE1008" s="61">
        <v>5298.149187</v>
      </c>
      <c r="BF1008" s="61">
        <v>5174.9354009999997</v>
      </c>
      <c r="BG1008" s="61">
        <v>5396.7357050000001</v>
      </c>
    </row>
    <row r="1009" spans="1:63" hidden="1" outlineLevel="1" x14ac:dyDescent="0.25">
      <c r="AA1009" s="56"/>
      <c r="AB1009" s="56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220"/>
      <c r="BG1009" s="220"/>
      <c r="BH1009" s="17"/>
      <c r="BI1009" s="17"/>
      <c r="BJ1009" s="17"/>
      <c r="BK1009" s="17"/>
    </row>
    <row r="1010" spans="1:63" ht="18" hidden="1" outlineLevel="1" x14ac:dyDescent="0.25">
      <c r="A1010" s="97" t="s">
        <v>489</v>
      </c>
      <c r="B1010" s="51"/>
      <c r="Y1010" s="88"/>
      <c r="Z1010" s="88"/>
      <c r="AA1010" s="88"/>
      <c r="AB1010" s="88"/>
      <c r="AC1010" s="18"/>
      <c r="AD1010" s="18"/>
      <c r="AE1010" s="18"/>
      <c r="AF1010" s="18"/>
      <c r="AG1010" s="18"/>
      <c r="AH1010" s="18"/>
      <c r="AI1010" s="18"/>
      <c r="AJ1010" s="18"/>
      <c r="AK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220"/>
      <c r="BG1010" s="220"/>
      <c r="BH1010" s="17"/>
      <c r="BI1010" s="17"/>
      <c r="BJ1010" s="17"/>
      <c r="BK1010" s="17"/>
    </row>
    <row r="1011" spans="1:63" s="17" customFormat="1" hidden="1" outlineLevel="1" x14ac:dyDescent="0.25">
      <c r="A1011" s="36" t="s">
        <v>490</v>
      </c>
      <c r="B1011" s="37"/>
      <c r="C1011" s="17">
        <v>44</v>
      </c>
      <c r="D1011" s="17">
        <v>51</v>
      </c>
      <c r="E1011" s="17">
        <v>50</v>
      </c>
      <c r="F1011" s="17">
        <v>52</v>
      </c>
      <c r="G1011" s="17">
        <v>51</v>
      </c>
      <c r="H1011" s="17">
        <v>51</v>
      </c>
      <c r="I1011" s="17">
        <v>51</v>
      </c>
      <c r="J1011" s="17">
        <v>49</v>
      </c>
      <c r="K1011" s="17">
        <v>47</v>
      </c>
      <c r="L1011" s="17">
        <v>44</v>
      </c>
      <c r="M1011" s="17">
        <v>44</v>
      </c>
      <c r="N1011" s="17">
        <v>39</v>
      </c>
      <c r="O1011" s="17">
        <v>38</v>
      </c>
      <c r="P1011" s="17">
        <v>33</v>
      </c>
      <c r="Q1011" s="17">
        <v>31</v>
      </c>
      <c r="R1011" s="17">
        <v>32</v>
      </c>
      <c r="S1011" s="17">
        <v>32</v>
      </c>
      <c r="T1011" s="17">
        <f>'FIA Only'!T786</f>
        <v>35</v>
      </c>
      <c r="U1011" s="17">
        <f>'FIA Only'!U786</f>
        <v>41</v>
      </c>
      <c r="V1011" s="17">
        <f>'FIA Only'!V786</f>
        <v>41</v>
      </c>
      <c r="W1011" s="17">
        <f>'FIA Only'!W786</f>
        <v>52</v>
      </c>
      <c r="X1011" s="17">
        <f>'FIA Only'!X786</f>
        <v>44</v>
      </c>
      <c r="Y1011" s="39"/>
      <c r="Z1011" s="39"/>
      <c r="AA1011" s="39"/>
      <c r="AB1011" s="39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220"/>
      <c r="BG1011" s="220"/>
    </row>
    <row r="1012" spans="1:63" s="19" customFormat="1" hidden="1" outlineLevel="1" x14ac:dyDescent="0.25">
      <c r="A1012" s="28" t="s">
        <v>491</v>
      </c>
      <c r="B1012" s="32"/>
      <c r="C1012" s="19">
        <v>220.97198</v>
      </c>
      <c r="D1012" s="19">
        <v>278.01630999999998</v>
      </c>
      <c r="E1012" s="19">
        <v>277.85172</v>
      </c>
      <c r="F1012" s="19">
        <v>290.31015000000002</v>
      </c>
      <c r="G1012" s="19">
        <v>282.75468000000001</v>
      </c>
      <c r="H1012" s="19">
        <v>288.57013000000001</v>
      </c>
      <c r="I1012" s="19">
        <v>313.72881000000001</v>
      </c>
      <c r="J1012" s="19">
        <v>274.89591999999999</v>
      </c>
      <c r="K1012" s="19">
        <v>257.48309999999998</v>
      </c>
      <c r="L1012" s="19">
        <v>254.10882000000001</v>
      </c>
      <c r="M1012" s="19">
        <v>246.87304</v>
      </c>
      <c r="N1012" s="19">
        <v>230.61089999999999</v>
      </c>
      <c r="O1012" s="19">
        <v>212.55484000000001</v>
      </c>
      <c r="P1012" s="19">
        <v>218.43591000000001</v>
      </c>
      <c r="Q1012" s="19">
        <v>204.33865</v>
      </c>
      <c r="R1012" s="19">
        <v>205.18024</v>
      </c>
      <c r="S1012" s="19">
        <v>206.87470999999999</v>
      </c>
      <c r="T1012" s="19">
        <f>'FIA Only'!T787</f>
        <v>209.19537</v>
      </c>
      <c r="U1012" s="19">
        <f>'FIA Only'!U787</f>
        <v>244.05761999999999</v>
      </c>
      <c r="V1012" s="19">
        <f>'FIA Only'!V787</f>
        <v>245.92364000000001</v>
      </c>
      <c r="W1012" s="19">
        <f>'FIA Only'!W787</f>
        <v>284.97868999999997</v>
      </c>
      <c r="X1012" s="19">
        <f>'FIA Only'!X787</f>
        <v>265.70659000000001</v>
      </c>
      <c r="Y1012" s="88"/>
      <c r="Z1012" s="88"/>
      <c r="AA1012" s="88"/>
      <c r="AB1012" s="88"/>
      <c r="AC1012" s="18"/>
      <c r="AD1012" s="18"/>
      <c r="AE1012" s="18"/>
      <c r="AF1012" s="18"/>
      <c r="AG1012" s="18"/>
      <c r="AH1012" s="18"/>
      <c r="AI1012" s="18"/>
      <c r="AJ1012" s="18"/>
      <c r="AK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218"/>
      <c r="BG1012" s="218"/>
      <c r="BH1012" s="17"/>
      <c r="BI1012" s="17"/>
      <c r="BJ1012" s="17"/>
      <c r="BK1012" s="17"/>
    </row>
    <row r="1013" spans="1:63" hidden="1" outlineLevel="1" x14ac:dyDescent="0.25">
      <c r="A1013" s="16" t="s">
        <v>492</v>
      </c>
      <c r="AA1013" s="56"/>
      <c r="AB1013" s="56"/>
      <c r="BH1013" s="17"/>
      <c r="BI1013" s="17"/>
      <c r="BJ1013" s="17"/>
      <c r="BK1013" s="17"/>
    </row>
    <row r="1014" spans="1:63" s="17" customFormat="1" hidden="1" outlineLevel="1" x14ac:dyDescent="0.25">
      <c r="A1014" s="36" t="s">
        <v>493</v>
      </c>
      <c r="B1014" s="37"/>
      <c r="C1014" s="17">
        <v>106145</v>
      </c>
      <c r="D1014" s="17">
        <v>107983</v>
      </c>
      <c r="E1014" s="17">
        <v>105881</v>
      </c>
      <c r="F1014" s="17">
        <v>106040</v>
      </c>
      <c r="G1014" s="17">
        <v>107293</v>
      </c>
      <c r="H1014" s="17">
        <v>108575</v>
      </c>
      <c r="I1014" s="17">
        <v>110500</v>
      </c>
      <c r="J1014" s="17">
        <v>111803</v>
      </c>
      <c r="K1014" s="17">
        <v>114342</v>
      </c>
      <c r="L1014" s="17">
        <v>117417</v>
      </c>
      <c r="M1014" s="17">
        <v>121111</v>
      </c>
      <c r="N1014" s="17">
        <v>124222</v>
      </c>
      <c r="O1014" s="17">
        <v>124484</v>
      </c>
      <c r="P1014" s="17">
        <v>126990</v>
      </c>
      <c r="Q1014" s="17">
        <v>130256</v>
      </c>
      <c r="R1014" s="17">
        <v>136181</v>
      </c>
      <c r="S1014" s="17">
        <v>141096</v>
      </c>
      <c r="T1014" s="17">
        <f>'FIA Only'!T789</f>
        <v>144477</v>
      </c>
      <c r="U1014" s="17">
        <f>'FIA Only'!U789</f>
        <v>146152</v>
      </c>
      <c r="V1014" s="17">
        <f>'FIA Only'!V789</f>
        <v>145055</v>
      </c>
      <c r="W1014" s="17">
        <f>'FIA Only'!W789</f>
        <v>137643</v>
      </c>
      <c r="X1014" s="17">
        <f>'FIA Only'!X789</f>
        <v>136328</v>
      </c>
      <c r="Y1014" s="39"/>
      <c r="Z1014" s="39"/>
      <c r="AA1014" s="39"/>
      <c r="AB1014" s="39"/>
      <c r="BF1014" s="218"/>
      <c r="BG1014" s="218"/>
    </row>
    <row r="1015" spans="1:63" s="17" customFormat="1" hidden="1" outlineLevel="1" x14ac:dyDescent="0.25">
      <c r="A1015" s="36" t="s">
        <v>494</v>
      </c>
      <c r="B1015" s="37"/>
      <c r="C1015" s="17">
        <v>4</v>
      </c>
      <c r="D1015" s="17">
        <v>5</v>
      </c>
      <c r="E1015" s="17">
        <v>7</v>
      </c>
      <c r="F1015" s="17">
        <v>5</v>
      </c>
      <c r="G1015" s="17">
        <v>6</v>
      </c>
      <c r="H1015" s="17">
        <v>5</v>
      </c>
      <c r="I1015" s="17">
        <v>8</v>
      </c>
      <c r="J1015" s="17">
        <v>0</v>
      </c>
      <c r="K1015" s="17">
        <v>3</v>
      </c>
      <c r="L1015" s="17">
        <v>8</v>
      </c>
      <c r="M1015" s="17">
        <v>3</v>
      </c>
      <c r="N1015" s="17">
        <v>5</v>
      </c>
      <c r="O1015" s="17">
        <v>3</v>
      </c>
      <c r="P1015" s="17">
        <v>2</v>
      </c>
      <c r="Q1015" s="17">
        <v>2</v>
      </c>
      <c r="R1015" s="17">
        <v>1</v>
      </c>
      <c r="S1015" s="17">
        <v>1</v>
      </c>
      <c r="T1015" s="17">
        <f>'FIA Only'!T790</f>
        <v>4</v>
      </c>
      <c r="U1015" s="17">
        <f>'FIA Only'!U790</f>
        <v>9</v>
      </c>
      <c r="V1015" s="17">
        <f>'FIA Only'!V790</f>
        <v>6</v>
      </c>
      <c r="W1015" s="17">
        <f>'FIA Only'!W790</f>
        <v>5</v>
      </c>
      <c r="X1015" s="17">
        <f>'FIA Only'!X790</f>
        <v>7</v>
      </c>
      <c r="Y1015" s="39"/>
      <c r="Z1015" s="39"/>
      <c r="AA1015" s="39"/>
      <c r="AB1015" s="39"/>
      <c r="BF1015" s="218"/>
      <c r="BG1015" s="218"/>
    </row>
    <row r="1016" spans="1:63" s="17" customFormat="1" hidden="1" outlineLevel="1" x14ac:dyDescent="0.25">
      <c r="A1016" s="36" t="s">
        <v>495</v>
      </c>
      <c r="B1016" s="37"/>
      <c r="C1016" s="17">
        <v>3</v>
      </c>
      <c r="D1016" s="17">
        <v>4</v>
      </c>
      <c r="E1016" s="17">
        <v>4</v>
      </c>
      <c r="F1016" s="17">
        <v>6</v>
      </c>
      <c r="G1016" s="17">
        <v>4</v>
      </c>
      <c r="H1016" s="17">
        <v>6</v>
      </c>
      <c r="I1016" s="17">
        <v>3</v>
      </c>
      <c r="J1016" s="17">
        <v>6</v>
      </c>
      <c r="K1016" s="17">
        <v>0</v>
      </c>
      <c r="L1016" s="17">
        <v>4</v>
      </c>
      <c r="M1016" s="17">
        <v>2</v>
      </c>
      <c r="N1016" s="17">
        <v>2</v>
      </c>
      <c r="O1016" s="17">
        <v>4</v>
      </c>
      <c r="P1016" s="17">
        <v>3</v>
      </c>
      <c r="Q1016" s="17">
        <v>1</v>
      </c>
      <c r="R1016" s="17">
        <v>1</v>
      </c>
      <c r="S1016" s="17">
        <v>1</v>
      </c>
      <c r="T1016" s="17">
        <f>'FIA Only'!T791</f>
        <v>1</v>
      </c>
      <c r="U1016" s="17">
        <f>'FIA Only'!U791</f>
        <v>2</v>
      </c>
      <c r="V1016" s="17">
        <f>'FIA Only'!V791</f>
        <v>7</v>
      </c>
      <c r="W1016" s="17">
        <f>'FIA Only'!W791</f>
        <v>4</v>
      </c>
      <c r="X1016" s="17">
        <f>'FIA Only'!X791</f>
        <v>3</v>
      </c>
      <c r="Y1016" s="39"/>
      <c r="Z1016" s="39"/>
      <c r="AA1016" s="39"/>
      <c r="AB1016" s="39"/>
      <c r="BF1016" s="218"/>
      <c r="BG1016" s="218"/>
    </row>
    <row r="1017" spans="1:63" s="17" customFormat="1" hidden="1" outlineLevel="1" x14ac:dyDescent="0.25">
      <c r="A1017" s="36" t="s">
        <v>496</v>
      </c>
      <c r="B1017" s="37"/>
      <c r="C1017" s="17">
        <v>3</v>
      </c>
      <c r="D1017" s="17">
        <v>2</v>
      </c>
      <c r="E1017" s="17">
        <v>4</v>
      </c>
      <c r="F1017" s="17">
        <v>4</v>
      </c>
      <c r="G1017" s="17">
        <v>6</v>
      </c>
      <c r="H1017" s="17">
        <v>3</v>
      </c>
      <c r="I1017" s="17">
        <v>4</v>
      </c>
      <c r="J1017" s="17">
        <v>3</v>
      </c>
      <c r="K1017" s="17">
        <v>6</v>
      </c>
      <c r="L1017" s="17">
        <v>1</v>
      </c>
      <c r="M1017" s="17">
        <v>4</v>
      </c>
      <c r="N1017" s="17">
        <v>2</v>
      </c>
      <c r="O1017" s="17">
        <v>2</v>
      </c>
      <c r="P1017" s="17">
        <v>4</v>
      </c>
      <c r="Q1017" s="17">
        <v>2</v>
      </c>
      <c r="R1017" s="17">
        <v>1</v>
      </c>
      <c r="S1017" s="17">
        <v>1</v>
      </c>
      <c r="T1017" s="17">
        <f>'FIA Only'!T792</f>
        <v>1</v>
      </c>
      <c r="U1017" s="17">
        <f>'FIA Only'!U792</f>
        <v>1</v>
      </c>
      <c r="V1017" s="17">
        <f>'FIA Only'!V792</f>
        <v>2</v>
      </c>
      <c r="W1017" s="17">
        <f>'FIA Only'!W792</f>
        <v>7</v>
      </c>
      <c r="X1017" s="17">
        <f>'FIA Only'!X792</f>
        <v>4</v>
      </c>
      <c r="Y1017" s="39"/>
      <c r="Z1017" s="39"/>
      <c r="AA1017" s="39"/>
      <c r="AB1017" s="39"/>
      <c r="BF1017" s="218"/>
      <c r="BG1017" s="218"/>
    </row>
    <row r="1018" spans="1:63" s="17" customFormat="1" hidden="1" outlineLevel="1" x14ac:dyDescent="0.25">
      <c r="A1018" s="36" t="s">
        <v>497</v>
      </c>
      <c r="B1018" s="37"/>
      <c r="C1018" s="17">
        <v>4</v>
      </c>
      <c r="D1018" s="17">
        <v>3</v>
      </c>
      <c r="E1018" s="17">
        <v>2</v>
      </c>
      <c r="F1018" s="17">
        <v>4</v>
      </c>
      <c r="G1018" s="17">
        <v>5</v>
      </c>
      <c r="H1018" s="17">
        <v>6</v>
      </c>
      <c r="I1018" s="17">
        <v>3</v>
      </c>
      <c r="J1018" s="17">
        <v>4</v>
      </c>
      <c r="K1018" s="17">
        <v>3</v>
      </c>
      <c r="L1018" s="17">
        <v>5</v>
      </c>
      <c r="M1018" s="17">
        <v>0</v>
      </c>
      <c r="N1018" s="17">
        <v>4</v>
      </c>
      <c r="O1018" s="17">
        <v>2</v>
      </c>
      <c r="P1018" s="17">
        <v>2</v>
      </c>
      <c r="Q1018" s="17">
        <v>4</v>
      </c>
      <c r="R1018" s="17">
        <v>2</v>
      </c>
      <c r="S1018" s="17">
        <v>1</v>
      </c>
      <c r="T1018" s="17">
        <f>'FIA Only'!T793</f>
        <v>1</v>
      </c>
      <c r="U1018" s="17">
        <f>'FIA Only'!U793</f>
        <v>1</v>
      </c>
      <c r="V1018" s="17">
        <f>'FIA Only'!V793</f>
        <v>1</v>
      </c>
      <c r="W1018" s="17">
        <f>'FIA Only'!W793</f>
        <v>2</v>
      </c>
      <c r="X1018" s="17">
        <f>'FIA Only'!X793</f>
        <v>5</v>
      </c>
      <c r="Y1018" s="39"/>
      <c r="Z1018" s="39"/>
      <c r="AA1018" s="39"/>
      <c r="AB1018" s="39"/>
      <c r="BF1018" s="218"/>
      <c r="BG1018" s="218"/>
    </row>
    <row r="1019" spans="1:63" s="17" customFormat="1" hidden="1" outlineLevel="1" x14ac:dyDescent="0.25">
      <c r="A1019" s="36" t="s">
        <v>761</v>
      </c>
      <c r="B1019" s="37"/>
      <c r="C1019" s="17">
        <v>2</v>
      </c>
      <c r="D1019" s="17">
        <v>4</v>
      </c>
      <c r="E1019" s="17">
        <v>3</v>
      </c>
      <c r="F1019" s="17">
        <v>2</v>
      </c>
      <c r="G1019" s="17">
        <v>3</v>
      </c>
      <c r="H1019" s="17">
        <v>4</v>
      </c>
      <c r="I1019" s="17">
        <v>6</v>
      </c>
      <c r="J1019" s="17">
        <v>4</v>
      </c>
      <c r="K1019" s="17">
        <v>4</v>
      </c>
      <c r="L1019" s="17">
        <v>3</v>
      </c>
      <c r="M1019" s="17">
        <v>5</v>
      </c>
      <c r="N1019" s="17">
        <v>0</v>
      </c>
      <c r="O1019" s="17">
        <v>4</v>
      </c>
      <c r="P1019" s="17">
        <v>2</v>
      </c>
      <c r="Q1019" s="17">
        <v>2</v>
      </c>
      <c r="R1019" s="17">
        <v>4</v>
      </c>
      <c r="S1019" s="17">
        <v>4</v>
      </c>
      <c r="T1019" s="17">
        <f>'FIA Only'!T794</f>
        <v>1</v>
      </c>
      <c r="U1019" s="17">
        <f>'FIA Only'!U794</f>
        <v>1</v>
      </c>
      <c r="V1019" s="17">
        <f>'FIA Only'!V794</f>
        <v>1</v>
      </c>
      <c r="W1019" s="17">
        <f>'FIA Only'!W794</f>
        <v>1</v>
      </c>
      <c r="X1019" s="17">
        <f>'FIA Only'!X794</f>
        <v>2</v>
      </c>
      <c r="Y1019" s="39"/>
      <c r="Z1019" s="39"/>
      <c r="AA1019" s="39"/>
      <c r="AB1019" s="39"/>
      <c r="BF1019" s="218"/>
      <c r="BG1019" s="218"/>
    </row>
    <row r="1020" spans="1:63" s="17" customFormat="1" hidden="1" outlineLevel="1" x14ac:dyDescent="0.25">
      <c r="A1020" s="36" t="s">
        <v>501</v>
      </c>
      <c r="B1020" s="37"/>
      <c r="C1020" s="17">
        <v>14</v>
      </c>
      <c r="D1020" s="17">
        <v>15</v>
      </c>
      <c r="E1020" s="17">
        <v>17</v>
      </c>
      <c r="F1020" s="17">
        <v>19</v>
      </c>
      <c r="G1020" s="17">
        <v>20</v>
      </c>
      <c r="H1020" s="17">
        <v>22</v>
      </c>
      <c r="I1020" s="17">
        <v>20</v>
      </c>
      <c r="J1020" s="17">
        <v>22</v>
      </c>
      <c r="K1020" s="17">
        <v>16</v>
      </c>
      <c r="L1020" s="17">
        <v>17</v>
      </c>
      <c r="M1020" s="17">
        <v>15</v>
      </c>
      <c r="N1020" s="17">
        <v>13</v>
      </c>
      <c r="O1020" s="17">
        <v>13</v>
      </c>
      <c r="P1020" s="17">
        <v>15</v>
      </c>
      <c r="Q1020" s="17">
        <v>11</v>
      </c>
      <c r="R1020" s="17">
        <v>10</v>
      </c>
      <c r="S1020" s="17">
        <v>10</v>
      </c>
      <c r="T1020" s="17">
        <f>'FIA Only'!T796</f>
        <v>7</v>
      </c>
      <c r="U1020" s="17">
        <f>'FIA Only'!U796</f>
        <v>6</v>
      </c>
      <c r="V1020" s="17">
        <f>'FIA Only'!V796</f>
        <v>12</v>
      </c>
      <c r="W1020" s="17">
        <f>'FIA Only'!W796</f>
        <v>15</v>
      </c>
      <c r="X1020" s="17">
        <f>'FIA Only'!X796</f>
        <v>15</v>
      </c>
      <c r="Y1020" s="39"/>
      <c r="Z1020" s="39"/>
      <c r="AA1020" s="39"/>
      <c r="AB1020" s="39"/>
      <c r="BF1020" s="218"/>
      <c r="BG1020" s="218"/>
    </row>
    <row r="1021" spans="1:63" s="17" customFormat="1" hidden="1" outlineLevel="1" x14ac:dyDescent="0.25">
      <c r="A1021" s="36" t="s">
        <v>502</v>
      </c>
      <c r="B1021" s="37"/>
      <c r="C1021" s="17">
        <v>8</v>
      </c>
      <c r="D1021" s="17">
        <v>9</v>
      </c>
      <c r="E1021" s="17">
        <v>9</v>
      </c>
      <c r="F1021" s="17">
        <v>9</v>
      </c>
      <c r="G1021" s="17">
        <v>10</v>
      </c>
      <c r="H1021" s="17">
        <v>13</v>
      </c>
      <c r="I1021" s="17">
        <v>13</v>
      </c>
      <c r="J1021" s="17">
        <v>13</v>
      </c>
      <c r="K1021" s="17">
        <v>10</v>
      </c>
      <c r="L1021" s="17">
        <v>12</v>
      </c>
      <c r="M1021" s="17">
        <v>9</v>
      </c>
      <c r="N1021" s="17">
        <v>9</v>
      </c>
      <c r="O1021" s="17">
        <v>7</v>
      </c>
      <c r="P1021" s="17">
        <v>8</v>
      </c>
      <c r="Q1021" s="17">
        <v>8</v>
      </c>
      <c r="R1021" s="17">
        <v>8</v>
      </c>
      <c r="S1021" s="17">
        <v>8</v>
      </c>
      <c r="T1021" s="17">
        <f>'FIA Only'!T797</f>
        <v>5</v>
      </c>
      <c r="U1021" s="17">
        <f>'FIA Only'!U797</f>
        <v>3</v>
      </c>
      <c r="V1021" s="17">
        <f>'FIA Only'!V797</f>
        <v>3</v>
      </c>
      <c r="W1021" s="17">
        <f>'FIA Only'!W797</f>
        <v>4</v>
      </c>
      <c r="X1021" s="17">
        <f>'FIA Only'!X797</f>
        <v>8</v>
      </c>
      <c r="Y1021" s="39"/>
      <c r="Z1021" s="39"/>
      <c r="AA1021" s="39"/>
      <c r="AB1021" s="39"/>
      <c r="BF1021" s="218"/>
      <c r="BG1021" s="218"/>
    </row>
    <row r="1022" spans="1:63" hidden="1" outlineLevel="1" x14ac:dyDescent="0.25">
      <c r="A1022" s="16" t="s">
        <v>503</v>
      </c>
      <c r="AA1022" s="56"/>
      <c r="AB1022" s="56"/>
      <c r="BH1022" s="17"/>
      <c r="BI1022" s="17"/>
      <c r="BJ1022" s="17"/>
      <c r="BK1022" s="17"/>
    </row>
    <row r="1023" spans="1:63" s="19" customFormat="1" hidden="1" outlineLevel="1" x14ac:dyDescent="0.25">
      <c r="A1023" s="28" t="s">
        <v>504</v>
      </c>
      <c r="B1023" s="32"/>
      <c r="C1023" s="19">
        <v>127211</v>
      </c>
      <c r="D1023" s="19">
        <v>151620</v>
      </c>
      <c r="E1023" s="19">
        <v>123575</v>
      </c>
      <c r="F1023" s="19">
        <v>121088</v>
      </c>
      <c r="G1023" s="19">
        <v>105553</v>
      </c>
      <c r="H1023" s="19">
        <v>104609</v>
      </c>
      <c r="I1023" s="19">
        <v>96452</v>
      </c>
      <c r="J1023" s="19">
        <v>104897</v>
      </c>
      <c r="K1023" s="19">
        <v>122522</v>
      </c>
      <c r="L1023" s="19">
        <v>93852</v>
      </c>
      <c r="M1023" s="19">
        <v>112120</v>
      </c>
      <c r="N1023" s="19">
        <v>93307</v>
      </c>
      <c r="O1023" s="19">
        <v>116939</v>
      </c>
      <c r="P1023" s="19">
        <v>99202</v>
      </c>
      <c r="Q1023" s="19">
        <v>117408</v>
      </c>
      <c r="R1023" s="19">
        <v>131761</v>
      </c>
      <c r="S1023" s="19">
        <v>124669</v>
      </c>
      <c r="T1023" s="19">
        <f>'FIA Only'!T799</f>
        <v>141269</v>
      </c>
      <c r="U1023" s="19">
        <f>'FIA Only'!U799</f>
        <v>140811</v>
      </c>
      <c r="V1023" s="19">
        <f>'FIA Only'!V799</f>
        <v>129340</v>
      </c>
      <c r="W1023" s="19">
        <f>'FIA Only'!W799</f>
        <v>125850</v>
      </c>
      <c r="X1023" s="19">
        <f>'FIA Only'!X799</f>
        <v>131548</v>
      </c>
      <c r="Y1023" s="40"/>
      <c r="Z1023" s="40"/>
      <c r="AA1023" s="40"/>
      <c r="AB1023" s="40"/>
      <c r="BF1023" s="224"/>
      <c r="BG1023" s="224"/>
      <c r="BH1023" s="17"/>
      <c r="BI1023" s="17"/>
      <c r="BJ1023" s="17"/>
      <c r="BK1023" s="17"/>
    </row>
    <row r="1024" spans="1:63" s="19" customFormat="1" hidden="1" outlineLevel="1" x14ac:dyDescent="0.25">
      <c r="A1024" s="28" t="s">
        <v>505</v>
      </c>
      <c r="B1024" s="32"/>
      <c r="C1024" s="19">
        <v>28123</v>
      </c>
      <c r="D1024" s="19">
        <v>48953</v>
      </c>
      <c r="E1024" s="19">
        <v>39076</v>
      </c>
      <c r="F1024" s="19">
        <v>30064</v>
      </c>
      <c r="G1024" s="19">
        <v>25617</v>
      </c>
      <c r="H1024" s="19">
        <v>31853</v>
      </c>
      <c r="I1024" s="19">
        <v>62769</v>
      </c>
      <c r="J1024" s="19">
        <v>0</v>
      </c>
      <c r="K1024" s="19">
        <v>17637</v>
      </c>
      <c r="L1024" s="19">
        <v>42046</v>
      </c>
      <c r="M1024" s="19">
        <v>28896</v>
      </c>
      <c r="N1024" s="19">
        <v>32614</v>
      </c>
      <c r="O1024" s="19">
        <v>8811</v>
      </c>
      <c r="P1024" s="19">
        <v>23152</v>
      </c>
      <c r="Q1024" s="19">
        <v>12632</v>
      </c>
      <c r="R1024" s="19">
        <v>4755</v>
      </c>
      <c r="S1024" s="19">
        <v>12581</v>
      </c>
      <c r="T1024" s="19">
        <f>'FIA Only'!T800</f>
        <v>23052</v>
      </c>
      <c r="U1024" s="19">
        <f>'FIA Only'!U800</f>
        <v>67361</v>
      </c>
      <c r="V1024" s="19">
        <f>'FIA Only'!V800</f>
        <v>40982</v>
      </c>
      <c r="W1024" s="19">
        <f>'FIA Only'!W800</f>
        <v>55907</v>
      </c>
      <c r="X1024" s="19">
        <f>'FIA Only'!X800</f>
        <v>36318</v>
      </c>
      <c r="Y1024" s="40"/>
      <c r="Z1024" s="40"/>
      <c r="AA1024" s="40"/>
      <c r="AB1024" s="40"/>
      <c r="BF1024" s="224"/>
      <c r="BG1024" s="224"/>
      <c r="BH1024" s="17"/>
      <c r="BI1024" s="17"/>
      <c r="BJ1024" s="17"/>
      <c r="BK1024" s="17"/>
    </row>
    <row r="1025" spans="1:63" s="19" customFormat="1" hidden="1" outlineLevel="1" x14ac:dyDescent="0.25">
      <c r="A1025" s="28" t="s">
        <v>506</v>
      </c>
      <c r="B1025" s="32"/>
      <c r="C1025" s="19">
        <v>28473</v>
      </c>
      <c r="D1025" s="19">
        <v>21821</v>
      </c>
      <c r="E1025" s="19">
        <v>44499</v>
      </c>
      <c r="F1025" s="19">
        <v>38334</v>
      </c>
      <c r="G1025" s="19">
        <v>19110</v>
      </c>
      <c r="H1025" s="19">
        <v>31935</v>
      </c>
      <c r="I1025" s="19">
        <v>17739</v>
      </c>
      <c r="J1025" s="19">
        <v>60339</v>
      </c>
      <c r="K1025" s="19">
        <v>0</v>
      </c>
      <c r="L1025" s="19">
        <v>12829</v>
      </c>
      <c r="M1025" s="19">
        <v>11928</v>
      </c>
      <c r="N1025" s="19">
        <v>17085</v>
      </c>
      <c r="O1025" s="19">
        <v>34866</v>
      </c>
      <c r="P1025" s="19">
        <v>8970</v>
      </c>
      <c r="Q1025" s="19">
        <v>1538</v>
      </c>
      <c r="R1025" s="19">
        <v>5058</v>
      </c>
      <c r="S1025" s="19">
        <v>5093</v>
      </c>
      <c r="T1025" s="19">
        <f>'FIA Only'!T801</f>
        <v>12618</v>
      </c>
      <c r="U1025" s="19">
        <f>'FIA Only'!U801</f>
        <v>10084</v>
      </c>
      <c r="V1025" s="19">
        <f>'FIA Only'!V801</f>
        <v>45776</v>
      </c>
      <c r="W1025" s="19">
        <f>'FIA Only'!W801</f>
        <v>28693</v>
      </c>
      <c r="X1025" s="19">
        <f>'FIA Only'!X801</f>
        <v>14624</v>
      </c>
      <c r="Y1025" s="40"/>
      <c r="Z1025" s="40"/>
      <c r="AA1025" s="40"/>
      <c r="AB1025" s="40"/>
      <c r="BF1025" s="224"/>
      <c r="BG1025" s="224"/>
      <c r="BH1025" s="17"/>
      <c r="BI1025" s="17"/>
      <c r="BJ1025" s="17"/>
      <c r="BK1025" s="17"/>
    </row>
    <row r="1026" spans="1:63" s="19" customFormat="1" hidden="1" outlineLevel="1" x14ac:dyDescent="0.25">
      <c r="A1026" s="28" t="s">
        <v>507</v>
      </c>
      <c r="B1026" s="32"/>
      <c r="C1026" s="19">
        <v>7856</v>
      </c>
      <c r="D1026" s="19">
        <v>23926</v>
      </c>
      <c r="E1026" s="19">
        <v>22310</v>
      </c>
      <c r="F1026" s="19">
        <v>45031</v>
      </c>
      <c r="G1026" s="19">
        <v>38941</v>
      </c>
      <c r="H1026" s="19">
        <v>12325</v>
      </c>
      <c r="I1026" s="19">
        <v>23891</v>
      </c>
      <c r="J1026" s="19">
        <v>18006</v>
      </c>
      <c r="K1026" s="19">
        <v>61252</v>
      </c>
      <c r="L1026" s="19">
        <v>11281</v>
      </c>
      <c r="M1026" s="19">
        <v>21781</v>
      </c>
      <c r="N1026" s="19">
        <v>13316</v>
      </c>
      <c r="O1026" s="19">
        <v>17229</v>
      </c>
      <c r="P1026" s="19">
        <v>35449</v>
      </c>
      <c r="Q1026" s="19">
        <v>7621</v>
      </c>
      <c r="R1026" s="19">
        <v>1573</v>
      </c>
      <c r="S1026" s="19">
        <v>1607</v>
      </c>
      <c r="T1026" s="19">
        <f>'FIA Only'!T802</f>
        <v>5128</v>
      </c>
      <c r="U1026" s="19">
        <f>'FIA Only'!U802</f>
        <v>12654</v>
      </c>
      <c r="V1026" s="19">
        <f>'FIA Only'!V802</f>
        <v>10182</v>
      </c>
      <c r="W1026" s="19">
        <f>'FIA Only'!W802</f>
        <v>46287</v>
      </c>
      <c r="X1026" s="19">
        <f>'FIA Only'!X802</f>
        <v>28503</v>
      </c>
      <c r="Y1026" s="40"/>
      <c r="Z1026" s="40"/>
      <c r="AA1026" s="40"/>
      <c r="AB1026" s="40"/>
      <c r="BF1026" s="224"/>
      <c r="BG1026" s="224"/>
      <c r="BH1026" s="17"/>
      <c r="BI1026" s="17"/>
      <c r="BJ1026" s="17"/>
      <c r="BK1026" s="17"/>
    </row>
    <row r="1027" spans="1:63" s="19" customFormat="1" hidden="1" outlineLevel="1" x14ac:dyDescent="0.25">
      <c r="A1027" s="28" t="s">
        <v>508</v>
      </c>
      <c r="B1027" s="32"/>
      <c r="C1027" s="19">
        <v>14884</v>
      </c>
      <c r="D1027" s="19">
        <v>8029</v>
      </c>
      <c r="E1027" s="19">
        <v>24476</v>
      </c>
      <c r="F1027" s="19">
        <v>22390</v>
      </c>
      <c r="G1027" s="19">
        <v>59430</v>
      </c>
      <c r="H1027" s="19">
        <v>53363</v>
      </c>
      <c r="I1027" s="19">
        <v>12632</v>
      </c>
      <c r="J1027" s="19">
        <v>24260</v>
      </c>
      <c r="K1027" s="19">
        <v>18275</v>
      </c>
      <c r="L1027" s="19">
        <v>50523</v>
      </c>
      <c r="M1027" s="19">
        <v>0</v>
      </c>
      <c r="N1027" s="19">
        <v>22168</v>
      </c>
      <c r="O1027" s="19">
        <v>11122</v>
      </c>
      <c r="P1027" s="19">
        <v>17373</v>
      </c>
      <c r="Q1027" s="19">
        <v>36043</v>
      </c>
      <c r="R1027" s="19">
        <v>7778</v>
      </c>
      <c r="S1027" s="19">
        <v>6004</v>
      </c>
      <c r="T1027" s="19">
        <f>'FIA Only'!T803</f>
        <v>1629</v>
      </c>
      <c r="U1027" s="19">
        <f>'FIA Only'!U803</f>
        <v>5163</v>
      </c>
      <c r="V1027" s="19">
        <f>'FIA Only'!V803</f>
        <v>12691</v>
      </c>
      <c r="W1027" s="19">
        <f>'FIA Only'!W803</f>
        <v>10281</v>
      </c>
      <c r="X1027" s="19">
        <f>'FIA Only'!X803</f>
        <v>31571</v>
      </c>
      <c r="Y1027" s="40"/>
      <c r="Z1027" s="40"/>
      <c r="AA1027" s="40"/>
      <c r="AB1027" s="40"/>
      <c r="BF1027" s="224"/>
      <c r="BG1027" s="224"/>
      <c r="BH1027" s="17"/>
      <c r="BI1027" s="17"/>
      <c r="BJ1027" s="17"/>
      <c r="BK1027" s="17"/>
    </row>
    <row r="1028" spans="1:63" s="19" customFormat="1" hidden="1" outlineLevel="1" x14ac:dyDescent="0.25">
      <c r="A1028" s="28" t="s">
        <v>762</v>
      </c>
      <c r="B1028" s="32"/>
      <c r="C1028" s="19">
        <v>8196</v>
      </c>
      <c r="D1028" s="19">
        <v>15291</v>
      </c>
      <c r="E1028" s="19">
        <v>8203</v>
      </c>
      <c r="F1028" s="19">
        <v>25022</v>
      </c>
      <c r="G1028" s="19">
        <v>8518</v>
      </c>
      <c r="H1028" s="19">
        <v>45852</v>
      </c>
      <c r="I1028" s="19">
        <v>53957</v>
      </c>
      <c r="J1028" s="19">
        <v>27206</v>
      </c>
      <c r="K1028" s="19">
        <v>24638</v>
      </c>
      <c r="L1028" s="19">
        <v>18563</v>
      </c>
      <c r="M1028" s="19">
        <v>51301</v>
      </c>
      <c r="N1028" s="19">
        <v>0</v>
      </c>
      <c r="O1028" s="19">
        <v>22561</v>
      </c>
      <c r="P1028" s="19">
        <v>11334</v>
      </c>
      <c r="Q1028" s="19">
        <v>17522</v>
      </c>
      <c r="R1028" s="19">
        <v>36587</v>
      </c>
      <c r="S1028" s="19">
        <v>20993</v>
      </c>
      <c r="T1028" s="19">
        <f>'FIA Only'!T804</f>
        <v>6145</v>
      </c>
      <c r="U1028" s="19">
        <f>'FIA Only'!U804</f>
        <v>1692</v>
      </c>
      <c r="V1028" s="19">
        <f>'FIA Only'!V804</f>
        <v>5198</v>
      </c>
      <c r="W1028" s="19">
        <f>'FIA Only'!W804</f>
        <v>12727</v>
      </c>
      <c r="X1028" s="19">
        <f>'FIA Only'!X804</f>
        <v>10379</v>
      </c>
      <c r="Y1028" s="40"/>
      <c r="Z1028" s="40"/>
      <c r="AA1028" s="40"/>
      <c r="AB1028" s="40"/>
      <c r="BF1028" s="224"/>
      <c r="BG1028" s="224"/>
      <c r="BH1028" s="17"/>
      <c r="BI1028" s="17"/>
      <c r="BJ1028" s="17"/>
      <c r="BK1028" s="17"/>
    </row>
    <row r="1029" spans="1:63" s="19" customFormat="1" hidden="1" outlineLevel="1" x14ac:dyDescent="0.25">
      <c r="A1029" s="28" t="s">
        <v>512</v>
      </c>
      <c r="B1029" s="32"/>
      <c r="C1029" s="19">
        <v>65638</v>
      </c>
      <c r="D1029" s="19">
        <v>77443</v>
      </c>
      <c r="E1029" s="19">
        <v>115200</v>
      </c>
      <c r="F1029" s="19">
        <v>139158</v>
      </c>
      <c r="G1029" s="19">
        <v>151584</v>
      </c>
      <c r="H1029" s="19">
        <v>152108</v>
      </c>
      <c r="I1029" s="19">
        <v>154508</v>
      </c>
      <c r="J1029" s="19">
        <v>169999</v>
      </c>
      <c r="K1029" s="19">
        <v>117324</v>
      </c>
      <c r="L1029" s="19">
        <v>118211</v>
      </c>
      <c r="M1029" s="19">
        <v>105857</v>
      </c>
      <c r="N1029" s="19">
        <v>104690</v>
      </c>
      <c r="O1029" s="19">
        <v>86805</v>
      </c>
      <c r="P1029" s="19">
        <v>96082</v>
      </c>
      <c r="Q1029" s="19">
        <v>74300</v>
      </c>
      <c r="R1029" s="19">
        <v>68664</v>
      </c>
      <c r="S1029" s="19">
        <v>69624</v>
      </c>
      <c r="T1029" s="19">
        <f>'FIA Only'!T806</f>
        <v>44875</v>
      </c>
      <c r="U1029" s="19">
        <f>'FIA Only'!U806</f>
        <v>35886</v>
      </c>
      <c r="V1029" s="19">
        <f>'FIA Only'!V806</f>
        <v>75601</v>
      </c>
      <c r="W1029" s="19">
        <f>'FIA Only'!W806</f>
        <v>103221</v>
      </c>
      <c r="X1029" s="19">
        <f>'FIA Only'!X806</f>
        <v>97841</v>
      </c>
      <c r="Y1029" s="40"/>
      <c r="Z1029" s="40"/>
      <c r="AA1029" s="40"/>
      <c r="AB1029" s="40"/>
      <c r="BF1029" s="224"/>
      <c r="BG1029" s="224"/>
      <c r="BH1029" s="17"/>
      <c r="BI1029" s="17"/>
      <c r="BJ1029" s="17"/>
      <c r="BK1029" s="17"/>
    </row>
    <row r="1030" spans="1:63" s="19" customFormat="1" hidden="1" outlineLevel="1" x14ac:dyDescent="0.25">
      <c r="A1030" s="28" t="s">
        <v>513</v>
      </c>
      <c r="B1030" s="32"/>
      <c r="C1030" s="19">
        <v>29309</v>
      </c>
      <c r="D1030" s="19">
        <v>31696</v>
      </c>
      <c r="E1030" s="19">
        <v>48391</v>
      </c>
      <c r="F1030" s="19">
        <v>55792</v>
      </c>
      <c r="G1030" s="19">
        <v>93533</v>
      </c>
      <c r="H1030" s="19">
        <v>107848</v>
      </c>
      <c r="I1030" s="19">
        <v>112879</v>
      </c>
      <c r="J1030" s="19">
        <v>91654</v>
      </c>
      <c r="K1030" s="19">
        <v>56072</v>
      </c>
      <c r="L1030" s="19">
        <v>94101</v>
      </c>
      <c r="M1030" s="19">
        <v>72148</v>
      </c>
      <c r="N1030" s="19">
        <v>74289</v>
      </c>
      <c r="O1030" s="19">
        <v>34710</v>
      </c>
      <c r="P1030" s="19">
        <v>51662</v>
      </c>
      <c r="Q1030" s="19">
        <v>65140</v>
      </c>
      <c r="R1030" s="19">
        <v>62034</v>
      </c>
      <c r="S1030" s="19">
        <v>62924</v>
      </c>
      <c r="T1030" s="19">
        <f>'FIA Only'!T807</f>
        <v>27129</v>
      </c>
      <c r="U1030" s="19">
        <f>'FIA Only'!U807</f>
        <v>13147</v>
      </c>
      <c r="V1030" s="19">
        <f>'FIA Only'!V807</f>
        <v>19644</v>
      </c>
      <c r="W1030" s="19">
        <f>'FIA Only'!W807</f>
        <v>28241</v>
      </c>
      <c r="X1030" s="19">
        <f>'FIA Only'!X807</f>
        <v>54714</v>
      </c>
      <c r="Y1030" s="40"/>
      <c r="Z1030" s="40"/>
      <c r="AA1030" s="40"/>
      <c r="AB1030" s="40"/>
      <c r="BF1030" s="224"/>
      <c r="BG1030" s="224"/>
      <c r="BH1030" s="17"/>
      <c r="BI1030" s="17"/>
      <c r="BJ1030" s="17"/>
      <c r="BK1030" s="17"/>
    </row>
    <row r="1031" spans="1:63" collapsed="1" x14ac:dyDescent="0.25"/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806"/>
  <sheetViews>
    <sheetView zoomScale="106" zoomScaleNormal="106" workbookViewId="0">
      <pane xSplit="1" ySplit="1" topLeftCell="AI2" activePane="bottomRight" state="frozen"/>
      <selection activeCell="B353" sqref="B353"/>
      <selection pane="topRight" activeCell="B353" sqref="B353"/>
      <selection pane="bottomLeft" activeCell="B353" sqref="B353"/>
      <selection pane="bottomRight" activeCell="AK28" sqref="AK28"/>
    </sheetView>
  </sheetViews>
  <sheetFormatPr defaultColWidth="9.140625" defaultRowHeight="15" x14ac:dyDescent="0.25"/>
  <cols>
    <col min="1" max="1" width="38.42578125" style="11" customWidth="1"/>
    <col min="2" max="2" width="32.28515625" style="31" customWidth="1"/>
    <col min="3" max="10" width="13.85546875" style="7" bestFit="1" customWidth="1"/>
    <col min="11" max="12" width="13.85546875" style="7" customWidth="1"/>
    <col min="13" max="19" width="13.85546875" style="7" bestFit="1" customWidth="1"/>
    <col min="20" max="20" width="14.5703125" style="7" bestFit="1" customWidth="1"/>
    <col min="21" max="21" width="16.42578125" style="7" customWidth="1"/>
    <col min="22" max="23" width="12.28515625" style="7" bestFit="1" customWidth="1"/>
    <col min="24" max="24" width="12.28515625" style="7" customWidth="1"/>
    <col min="25" max="26" width="14.7109375" style="56" customWidth="1"/>
    <col min="27" max="40" width="12.28515625" style="7" customWidth="1"/>
    <col min="41" max="41" width="13.85546875" style="7" customWidth="1"/>
    <col min="42" max="52" width="12.28515625" style="7" customWidth="1"/>
    <col min="53" max="60" width="12.28515625" style="7" bestFit="1" customWidth="1"/>
    <col min="61" max="16384" width="9.140625" style="7"/>
  </cols>
  <sheetData>
    <row r="1" spans="1:78" s="42" customFormat="1" ht="11.25" x14ac:dyDescent="0.2">
      <c r="A1" s="9" t="s">
        <v>0</v>
      </c>
      <c r="B1" s="62"/>
      <c r="C1" s="42">
        <v>201107</v>
      </c>
      <c r="D1" s="42">
        <v>201108</v>
      </c>
      <c r="E1" s="42">
        <v>201109</v>
      </c>
      <c r="F1" s="42">
        <v>201110</v>
      </c>
      <c r="G1" s="42">
        <v>201111</v>
      </c>
      <c r="H1" s="42">
        <v>201112</v>
      </c>
      <c r="I1" s="42">
        <v>201201</v>
      </c>
      <c r="J1" s="42">
        <v>201202</v>
      </c>
      <c r="K1" s="42">
        <v>201203</v>
      </c>
      <c r="L1" s="42">
        <v>201204</v>
      </c>
      <c r="M1" s="42">
        <v>201205</v>
      </c>
      <c r="N1" s="42">
        <v>201206</v>
      </c>
      <c r="O1" s="42">
        <v>201207</v>
      </c>
      <c r="P1" s="42">
        <v>201208</v>
      </c>
      <c r="Q1" s="42">
        <v>201209</v>
      </c>
      <c r="R1" s="42">
        <v>201210</v>
      </c>
      <c r="S1" s="42">
        <v>201211</v>
      </c>
      <c r="T1" s="42">
        <v>201212</v>
      </c>
      <c r="U1" s="42">
        <v>201301</v>
      </c>
      <c r="V1" s="42">
        <v>201302</v>
      </c>
      <c r="W1" s="87">
        <v>41364</v>
      </c>
      <c r="X1" s="87">
        <v>41394</v>
      </c>
      <c r="Y1" s="87">
        <v>41425</v>
      </c>
      <c r="Z1" s="87">
        <v>41455</v>
      </c>
      <c r="AA1" s="87">
        <v>41486</v>
      </c>
      <c r="AB1" s="87">
        <v>41517</v>
      </c>
      <c r="AC1" s="87">
        <v>41547</v>
      </c>
      <c r="AD1" s="87">
        <v>41578</v>
      </c>
      <c r="AE1" s="87">
        <v>41608</v>
      </c>
      <c r="AF1" s="87">
        <v>41639</v>
      </c>
      <c r="AG1" s="87">
        <v>41670</v>
      </c>
      <c r="AH1" s="87">
        <v>41698</v>
      </c>
      <c r="AI1" s="87">
        <v>41729</v>
      </c>
      <c r="AJ1" s="87">
        <v>41759</v>
      </c>
      <c r="AK1" s="87">
        <v>41790</v>
      </c>
      <c r="AL1" s="87">
        <v>41820</v>
      </c>
      <c r="AM1" s="87">
        <v>41851</v>
      </c>
      <c r="AN1" s="87">
        <v>41882</v>
      </c>
      <c r="AO1" s="87">
        <v>41912</v>
      </c>
      <c r="AP1" s="87">
        <v>41943</v>
      </c>
      <c r="AQ1" s="87"/>
      <c r="AR1" s="87">
        <v>41425</v>
      </c>
      <c r="AS1" s="87">
        <v>41455</v>
      </c>
      <c r="AT1" s="87">
        <v>41486</v>
      </c>
      <c r="AU1" s="87">
        <v>41517</v>
      </c>
      <c r="AV1" s="87">
        <v>41547</v>
      </c>
      <c r="AW1" s="87">
        <v>41578</v>
      </c>
      <c r="AX1" s="125">
        <v>41608</v>
      </c>
      <c r="AY1" s="87">
        <v>41639</v>
      </c>
      <c r="AZ1" s="87">
        <v>41670</v>
      </c>
      <c r="BA1" s="87">
        <v>41698</v>
      </c>
      <c r="BB1" s="87">
        <v>41729</v>
      </c>
      <c r="BC1" s="87">
        <v>41759</v>
      </c>
      <c r="BD1" s="87">
        <v>41790</v>
      </c>
      <c r="BE1" s="87">
        <v>41820</v>
      </c>
      <c r="BF1" s="87">
        <v>41851</v>
      </c>
      <c r="BG1" s="87">
        <v>41882</v>
      </c>
      <c r="BH1" s="87">
        <v>41912</v>
      </c>
    </row>
    <row r="2" spans="1:78" ht="11.25" x14ac:dyDescent="0.2">
      <c r="C2" s="65">
        <v>40725</v>
      </c>
      <c r="D2" s="65">
        <v>40756</v>
      </c>
      <c r="E2" s="65">
        <v>40787</v>
      </c>
      <c r="F2" s="65">
        <v>40817</v>
      </c>
      <c r="G2" s="65">
        <v>40848</v>
      </c>
      <c r="H2" s="65">
        <v>40878</v>
      </c>
      <c r="I2" s="65">
        <v>40909</v>
      </c>
      <c r="J2" s="65">
        <v>40940</v>
      </c>
      <c r="K2" s="65">
        <v>40969</v>
      </c>
      <c r="L2" s="65">
        <v>41000</v>
      </c>
      <c r="M2" s="65">
        <v>41030</v>
      </c>
      <c r="N2" s="65">
        <v>41061</v>
      </c>
      <c r="O2" s="65">
        <v>41091</v>
      </c>
      <c r="P2" s="65">
        <v>41122</v>
      </c>
      <c r="Q2" s="65">
        <v>41153</v>
      </c>
      <c r="R2" s="65">
        <v>41183</v>
      </c>
      <c r="S2" s="65">
        <v>41214</v>
      </c>
      <c r="T2" s="65">
        <v>41244</v>
      </c>
      <c r="U2" s="65">
        <v>41275</v>
      </c>
      <c r="V2" s="65">
        <v>41306</v>
      </c>
      <c r="W2" s="65">
        <v>41334</v>
      </c>
      <c r="X2" s="65">
        <v>41365</v>
      </c>
      <c r="Y2" s="65">
        <v>41395</v>
      </c>
      <c r="Z2" s="65">
        <v>41426</v>
      </c>
      <c r="AA2" s="65">
        <v>41456</v>
      </c>
      <c r="AB2" s="65">
        <v>41487</v>
      </c>
      <c r="AC2" s="65">
        <v>41518</v>
      </c>
      <c r="AD2" s="65">
        <v>41548</v>
      </c>
      <c r="AE2" s="65">
        <v>41579</v>
      </c>
      <c r="AF2" s="65">
        <v>41609</v>
      </c>
      <c r="AG2" s="65">
        <v>41640</v>
      </c>
      <c r="AH2" s="65">
        <v>41671</v>
      </c>
      <c r="AI2" s="65">
        <v>41699</v>
      </c>
      <c r="AJ2" s="65">
        <v>41730</v>
      </c>
      <c r="AK2" s="65">
        <v>41760</v>
      </c>
      <c r="AL2" s="65">
        <v>41791</v>
      </c>
      <c r="AM2" s="65">
        <v>41821</v>
      </c>
      <c r="AN2" s="65">
        <v>41852</v>
      </c>
      <c r="AO2" s="65">
        <v>41883</v>
      </c>
      <c r="AP2" s="65">
        <v>41913</v>
      </c>
      <c r="AQ2" s="65"/>
      <c r="AR2" s="65"/>
      <c r="AS2" s="65"/>
      <c r="AT2" s="65"/>
      <c r="AU2" s="65"/>
      <c r="AV2" s="65"/>
      <c r="AW2" s="65"/>
      <c r="AX2" s="65"/>
      <c r="AY2" s="65"/>
      <c r="AZ2" s="65"/>
    </row>
    <row r="3" spans="1:78" ht="18" x14ac:dyDescent="0.25">
      <c r="A3" s="10" t="s">
        <v>2</v>
      </c>
      <c r="B3" s="51"/>
    </row>
    <row r="4" spans="1:78" s="17" customFormat="1" ht="11.25" x14ac:dyDescent="0.2">
      <c r="A4" s="36" t="s">
        <v>3</v>
      </c>
      <c r="B4" s="37"/>
      <c r="C4" s="17">
        <v>26</v>
      </c>
      <c r="D4" s="17">
        <v>1386</v>
      </c>
      <c r="E4" s="17">
        <v>1716</v>
      </c>
      <c r="F4" s="17">
        <v>1751</v>
      </c>
      <c r="G4" s="17">
        <v>1870</v>
      </c>
      <c r="H4" s="17">
        <v>1975</v>
      </c>
      <c r="I4" s="17">
        <v>2669</v>
      </c>
      <c r="J4" s="17">
        <v>3815</v>
      </c>
      <c r="K4" s="17">
        <v>3878</v>
      </c>
      <c r="L4" s="17">
        <v>3872</v>
      </c>
      <c r="M4" s="17">
        <v>4454</v>
      </c>
      <c r="N4" s="17">
        <v>3873</v>
      </c>
      <c r="O4" s="17">
        <v>3353</v>
      </c>
      <c r="P4" s="17">
        <v>3779</v>
      </c>
      <c r="Q4" s="17">
        <v>4020</v>
      </c>
      <c r="R4" s="17">
        <v>7216</v>
      </c>
      <c r="S4" s="17">
        <v>5799</v>
      </c>
      <c r="T4" s="17">
        <f>'FIA Only'!T4+Sphere!C4</f>
        <v>4201</v>
      </c>
      <c r="U4" s="17">
        <f>'FIA Only'!U4+Sphere!D4</f>
        <v>2964</v>
      </c>
      <c r="V4" s="17">
        <f>'FIA Only'!V4+Sphere!E4</f>
        <v>1508</v>
      </c>
      <c r="W4" s="17">
        <f>'FIA Only'!W4+Sphere!F4</f>
        <v>3771</v>
      </c>
      <c r="X4" s="17">
        <f>'FIA Only'!X4+Sphere!G4</f>
        <v>4493</v>
      </c>
      <c r="Y4" s="17">
        <v>5670</v>
      </c>
      <c r="Z4" s="17">
        <v>5866</v>
      </c>
      <c r="AA4" s="17">
        <v>5008</v>
      </c>
      <c r="AB4" s="17">
        <v>3745</v>
      </c>
      <c r="AC4" s="17">
        <v>3380</v>
      </c>
      <c r="AD4" s="17">
        <v>4244</v>
      </c>
      <c r="AE4" s="17">
        <v>4088</v>
      </c>
      <c r="AF4" s="17">
        <v>2952</v>
      </c>
      <c r="AG4" s="17">
        <v>2685</v>
      </c>
      <c r="AH4" s="17">
        <v>4906</v>
      </c>
      <c r="AI4" s="17">
        <v>5547</v>
      </c>
      <c r="AJ4" s="17">
        <v>5080</v>
      </c>
      <c r="AK4" s="17">
        <v>4052</v>
      </c>
      <c r="AL4" s="17">
        <v>3465</v>
      </c>
      <c r="AM4" s="17">
        <v>3674</v>
      </c>
      <c r="AN4" s="17">
        <v>4330</v>
      </c>
      <c r="AO4" s="17">
        <v>3459</v>
      </c>
      <c r="AP4" s="17">
        <v>4566</v>
      </c>
      <c r="AR4" s="17">
        <v>5670</v>
      </c>
      <c r="AS4" s="17">
        <v>5866</v>
      </c>
      <c r="AT4" s="17">
        <v>5008</v>
      </c>
      <c r="AU4" s="17">
        <v>3745</v>
      </c>
      <c r="AV4" s="17">
        <v>3380</v>
      </c>
      <c r="AW4" s="17">
        <v>4244</v>
      </c>
      <c r="AX4" s="17">
        <v>4088</v>
      </c>
      <c r="AY4" s="17">
        <v>2952</v>
      </c>
      <c r="AZ4" s="17">
        <v>2685</v>
      </c>
      <c r="BA4" s="17">
        <v>4906</v>
      </c>
      <c r="BB4" s="17">
        <v>5547</v>
      </c>
      <c r="BC4" s="17">
        <v>5080</v>
      </c>
      <c r="BD4" s="17">
        <v>4052</v>
      </c>
      <c r="BE4" s="17">
        <v>3465</v>
      </c>
      <c r="BF4" s="17">
        <v>3674</v>
      </c>
      <c r="BG4" s="17">
        <v>4330</v>
      </c>
      <c r="BH4" s="17">
        <v>3459</v>
      </c>
    </row>
    <row r="5" spans="1:78" s="19" customFormat="1" ht="11.25" x14ac:dyDescent="0.2">
      <c r="A5" s="28" t="s">
        <v>623</v>
      </c>
      <c r="B5" s="32"/>
      <c r="C5" s="27">
        <v>129300</v>
      </c>
      <c r="D5" s="27">
        <v>7728200</v>
      </c>
      <c r="E5" s="27">
        <v>10314200</v>
      </c>
      <c r="F5" s="27">
        <v>10233700</v>
      </c>
      <c r="G5" s="27">
        <v>10958000</v>
      </c>
      <c r="H5" s="27">
        <v>11907300</v>
      </c>
      <c r="I5" s="27">
        <v>15019300</v>
      </c>
      <c r="J5" s="27">
        <v>22528200</v>
      </c>
      <c r="K5" s="27">
        <v>23366500</v>
      </c>
      <c r="L5" s="27">
        <v>23895500</v>
      </c>
      <c r="M5" s="27">
        <v>26663300</v>
      </c>
      <c r="N5" s="27">
        <v>22645600</v>
      </c>
      <c r="O5" s="27">
        <v>19206000</v>
      </c>
      <c r="P5" s="27">
        <v>21816700</v>
      </c>
      <c r="Q5" s="27">
        <v>25120200</v>
      </c>
      <c r="R5" s="27">
        <v>45473300</v>
      </c>
      <c r="S5" s="27">
        <v>34649300</v>
      </c>
      <c r="T5" s="27">
        <f>'FIA Only'!T5+Sphere!C5</f>
        <v>24305400</v>
      </c>
      <c r="U5" s="27">
        <f>'FIA Only'!U5+Sphere!D5</f>
        <v>16914600</v>
      </c>
      <c r="V5" s="27">
        <f>'FIA Only'!V5+Sphere!E5</f>
        <v>6166600</v>
      </c>
      <c r="W5" s="27">
        <f>'FIA Only'!W5+Sphere!F5</f>
        <v>16089300.25</v>
      </c>
      <c r="X5" s="27">
        <f>'FIA Only'!X5+Sphere!G5</f>
        <v>18219400</v>
      </c>
      <c r="Y5" s="27">
        <v>27764600</v>
      </c>
      <c r="Z5" s="27">
        <v>29286000</v>
      </c>
      <c r="AA5" s="27">
        <v>26452100</v>
      </c>
      <c r="AB5" s="27">
        <v>18772700</v>
      </c>
      <c r="AC5" s="19">
        <v>17716500</v>
      </c>
      <c r="AD5" s="19">
        <v>22457100</v>
      </c>
      <c r="AE5" s="19">
        <v>22333200</v>
      </c>
      <c r="AF5" s="19">
        <v>16386700</v>
      </c>
      <c r="AG5" s="19">
        <v>15213900</v>
      </c>
      <c r="AH5" s="19">
        <v>32029600</v>
      </c>
      <c r="AI5" s="19">
        <v>36944300</v>
      </c>
      <c r="AJ5" s="19">
        <v>33379700</v>
      </c>
      <c r="AK5" s="19">
        <v>26295500</v>
      </c>
      <c r="AL5" s="19">
        <v>22670550</v>
      </c>
      <c r="AM5" s="19">
        <v>21889000</v>
      </c>
      <c r="AN5" s="19">
        <v>28694000</v>
      </c>
      <c r="AO5" s="19">
        <v>22614200</v>
      </c>
      <c r="AP5" s="19">
        <v>28803200</v>
      </c>
      <c r="AR5" s="19">
        <v>27764600</v>
      </c>
      <c r="AS5" s="19">
        <v>29286000</v>
      </c>
      <c r="AT5" s="19">
        <v>26452100</v>
      </c>
      <c r="AU5" s="19">
        <v>18772700</v>
      </c>
      <c r="AV5" s="19">
        <v>17716500</v>
      </c>
      <c r="AW5" s="19">
        <v>22457100</v>
      </c>
      <c r="AX5" s="19">
        <v>22333200</v>
      </c>
      <c r="AY5" s="19">
        <v>16386700</v>
      </c>
      <c r="AZ5" s="19">
        <v>15213900</v>
      </c>
      <c r="BA5" s="19">
        <v>32029600</v>
      </c>
      <c r="BB5" s="19">
        <v>36944300</v>
      </c>
      <c r="BC5" s="19">
        <v>33379700</v>
      </c>
      <c r="BD5" s="19">
        <v>26295500</v>
      </c>
      <c r="BE5" s="19">
        <v>22670550</v>
      </c>
      <c r="BF5" s="19">
        <v>21889000</v>
      </c>
      <c r="BG5" s="19">
        <v>28694000</v>
      </c>
      <c r="BH5" s="19">
        <v>22614200</v>
      </c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</row>
    <row r="6" spans="1:78" s="19" customFormat="1" ht="11.25" x14ac:dyDescent="0.2">
      <c r="A6" s="28" t="s">
        <v>625</v>
      </c>
      <c r="B6" s="32"/>
      <c r="C6" s="27">
        <v>60.52</v>
      </c>
      <c r="D6" s="27">
        <v>243332.18</v>
      </c>
      <c r="E6" s="27">
        <v>268025.01</v>
      </c>
      <c r="F6" s="27">
        <v>166630.95000000001</v>
      </c>
      <c r="G6" s="27">
        <v>163297.63</v>
      </c>
      <c r="H6" s="27">
        <v>225680.86</v>
      </c>
      <c r="I6" s="27">
        <v>242265.54</v>
      </c>
      <c r="J6" s="27">
        <v>563279.29</v>
      </c>
      <c r="K6" s="27">
        <v>780858.04</v>
      </c>
      <c r="L6" s="27">
        <v>602101.34</v>
      </c>
      <c r="M6" s="27">
        <v>812728.04</v>
      </c>
      <c r="N6" s="27">
        <v>675892.37</v>
      </c>
      <c r="O6" s="27">
        <v>440280.2</v>
      </c>
      <c r="P6" s="27">
        <v>597721.42000000004</v>
      </c>
      <c r="Q6" s="27">
        <v>639127.17000000004</v>
      </c>
      <c r="R6" s="27">
        <v>1125426.3600000001</v>
      </c>
      <c r="S6" s="27">
        <v>901827.29</v>
      </c>
      <c r="T6" s="27">
        <f>'FIA Only'!T6+Sphere!C6</f>
        <v>837588.21</v>
      </c>
      <c r="U6" s="27">
        <f>'FIA Only'!U6+Sphere!D6</f>
        <v>524094.77</v>
      </c>
      <c r="V6" s="27">
        <f>'FIA Only'!V6+Sphere!E6</f>
        <v>212090.06</v>
      </c>
      <c r="W6" s="27">
        <f>'FIA Only'!W6+Sphere!F6</f>
        <v>635592.28</v>
      </c>
      <c r="X6" s="27">
        <f>'FIA Only'!X6+Sphere!G6</f>
        <v>840300.01</v>
      </c>
      <c r="Y6" s="27">
        <v>1713744.99</v>
      </c>
      <c r="Z6" s="27">
        <v>2002747.81</v>
      </c>
      <c r="AA6" s="27">
        <v>2790974.87</v>
      </c>
      <c r="AB6" s="27">
        <v>1680521</v>
      </c>
      <c r="AC6" s="19">
        <v>1416797.65</v>
      </c>
      <c r="AD6" s="19">
        <v>1564252.85</v>
      </c>
      <c r="AE6" s="19">
        <v>1708607.38</v>
      </c>
      <c r="AF6" s="19">
        <v>1605392.58</v>
      </c>
      <c r="AG6" s="19">
        <v>1225565.26</v>
      </c>
      <c r="AH6" s="19">
        <v>1358230.28</v>
      </c>
      <c r="AI6" s="19">
        <v>2445815.35</v>
      </c>
      <c r="AJ6" s="19">
        <v>3907275.48</v>
      </c>
      <c r="AK6" s="19">
        <v>3005958.95</v>
      </c>
      <c r="AL6" s="19">
        <v>2317556.88</v>
      </c>
      <c r="AM6" s="19">
        <v>2285224.9700000002</v>
      </c>
      <c r="AN6" s="19">
        <v>4077399.29</v>
      </c>
      <c r="AO6" s="19">
        <v>2842156.84</v>
      </c>
      <c r="AP6" s="19">
        <v>2823780.37</v>
      </c>
      <c r="AR6" s="19">
        <v>1713744.99</v>
      </c>
      <c r="AS6" s="19">
        <v>2002747.81</v>
      </c>
      <c r="AT6" s="19">
        <v>2790974.87</v>
      </c>
      <c r="AU6" s="19">
        <v>1680521</v>
      </c>
      <c r="AV6" s="19">
        <v>1416797.65</v>
      </c>
      <c r="AW6" s="19">
        <v>1564252.85</v>
      </c>
      <c r="AX6" s="19">
        <v>1708607.38</v>
      </c>
      <c r="AY6" s="19">
        <v>1605392.58</v>
      </c>
      <c r="AZ6" s="19">
        <v>1225565.26</v>
      </c>
      <c r="BA6" s="19">
        <v>1358230.28</v>
      </c>
      <c r="BB6" s="19">
        <v>2445815.35</v>
      </c>
      <c r="BC6" s="19">
        <v>3907275.48</v>
      </c>
      <c r="BD6" s="19">
        <v>3005958.95</v>
      </c>
      <c r="BE6" s="19">
        <v>2317556.88</v>
      </c>
      <c r="BF6" s="19">
        <v>2285224.9700000002</v>
      </c>
      <c r="BG6" s="19">
        <v>4077399.29</v>
      </c>
      <c r="BH6" s="19">
        <v>2842156.84</v>
      </c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</row>
    <row r="7" spans="1:78" s="19" customFormat="1" ht="11.25" x14ac:dyDescent="0.2">
      <c r="A7" s="28" t="s">
        <v>626</v>
      </c>
      <c r="B7" s="32"/>
      <c r="C7" s="27">
        <v>3769562.64</v>
      </c>
      <c r="D7" s="27">
        <v>4963534.8499999996</v>
      </c>
      <c r="E7" s="27">
        <v>6026087.9400000004</v>
      </c>
      <c r="F7" s="27">
        <v>7187685.2000000002</v>
      </c>
      <c r="G7" s="27">
        <v>8444926.9499999993</v>
      </c>
      <c r="H7" s="27">
        <v>10214192.390000001</v>
      </c>
      <c r="I7" s="27">
        <v>242265.54</v>
      </c>
      <c r="J7" s="27">
        <v>1781667.74</v>
      </c>
      <c r="K7" s="27">
        <v>4076021.87</v>
      </c>
      <c r="L7" s="27">
        <v>6505841.0899999999</v>
      </c>
      <c r="M7" s="27">
        <v>9609767.5999999996</v>
      </c>
      <c r="N7" s="27">
        <v>12408004.49</v>
      </c>
      <c r="O7" s="27">
        <v>15140628.65</v>
      </c>
      <c r="P7" s="27">
        <v>18185955.32</v>
      </c>
      <c r="Q7" s="27">
        <v>21082187.23</v>
      </c>
      <c r="R7" s="27">
        <v>25221353.440000001</v>
      </c>
      <c r="S7" s="27">
        <v>29908111.899999999</v>
      </c>
      <c r="T7" s="27">
        <f>'FIA Only'!T7+Sphere!C7</f>
        <v>35560180.759999998</v>
      </c>
      <c r="U7" s="27">
        <f>'FIA Only'!U7+Sphere!D7</f>
        <v>524094.77</v>
      </c>
      <c r="V7" s="27">
        <f>'FIA Only'!V7+Sphere!E7</f>
        <v>1491103.25</v>
      </c>
      <c r="W7" s="27">
        <f>'FIA Only'!W7+Sphere!F7</f>
        <v>2821451.06</v>
      </c>
      <c r="X7" s="27">
        <f>'FIA Only'!X7+Sphere!G7</f>
        <v>4946349.8099999996</v>
      </c>
      <c r="Y7" s="27">
        <v>8224774.1799999997</v>
      </c>
      <c r="Z7" s="27">
        <v>12751879.5</v>
      </c>
      <c r="AA7" s="27">
        <v>18933360.68</v>
      </c>
      <c r="AB7" s="27">
        <v>24313921.82</v>
      </c>
      <c r="AC7" s="19">
        <v>28073360.210000001</v>
      </c>
      <c r="AD7" s="19">
        <v>31791118.449999999</v>
      </c>
      <c r="AE7" s="19">
        <v>35876947.32</v>
      </c>
      <c r="AF7" s="19">
        <v>42164576.289999999</v>
      </c>
      <c r="AG7" s="19">
        <v>1225565.26</v>
      </c>
      <c r="AH7" s="19">
        <v>3294359.01</v>
      </c>
      <c r="AI7" s="19">
        <v>8096177.75</v>
      </c>
      <c r="AJ7" s="19">
        <v>15715122.390000001</v>
      </c>
      <c r="AK7" s="19">
        <v>22715967.34</v>
      </c>
      <c r="AL7" s="19">
        <v>27798269.98</v>
      </c>
      <c r="AM7" s="19">
        <v>33865494.950000003</v>
      </c>
      <c r="AN7" s="19">
        <v>40708289</v>
      </c>
      <c r="AO7" s="19">
        <v>46797893.68</v>
      </c>
      <c r="AP7" s="19">
        <v>51762288.109999999</v>
      </c>
      <c r="AR7" s="19">
        <v>8224774.1799999997</v>
      </c>
      <c r="AS7" s="19">
        <v>12751879.5</v>
      </c>
      <c r="AT7" s="19">
        <v>18933360.68</v>
      </c>
      <c r="AU7" s="19">
        <v>24313921.82</v>
      </c>
      <c r="AV7" s="19">
        <v>28073360.210000001</v>
      </c>
      <c r="AW7" s="19">
        <v>31791118.449999999</v>
      </c>
      <c r="AX7" s="19">
        <v>35876947.32</v>
      </c>
      <c r="AY7" s="19">
        <v>42164576.289999999</v>
      </c>
      <c r="AZ7" s="19">
        <v>1225565.26</v>
      </c>
      <c r="BA7" s="19">
        <v>3294359.01</v>
      </c>
      <c r="BB7" s="19">
        <v>8096177.75</v>
      </c>
      <c r="BC7" s="19">
        <v>15715122.390000001</v>
      </c>
      <c r="BD7" s="19">
        <v>22715967.34</v>
      </c>
      <c r="BE7" s="19">
        <v>27798269.98</v>
      </c>
      <c r="BF7" s="19">
        <v>33865494.950000003</v>
      </c>
      <c r="BG7" s="19">
        <v>40708289</v>
      </c>
      <c r="BH7" s="19">
        <v>46797893.68</v>
      </c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</row>
    <row r="8" spans="1:78" s="19" customFormat="1" ht="11.25" x14ac:dyDescent="0.2">
      <c r="A8" s="28" t="s">
        <v>627</v>
      </c>
      <c r="B8" s="32"/>
      <c r="C8" s="19">
        <v>129300</v>
      </c>
      <c r="D8" s="19">
        <v>7566900</v>
      </c>
      <c r="E8" s="19">
        <v>10196600</v>
      </c>
      <c r="F8" s="19">
        <v>10050700</v>
      </c>
      <c r="G8" s="19">
        <v>10859500</v>
      </c>
      <c r="H8" s="19">
        <v>11724400</v>
      </c>
      <c r="I8" s="19">
        <v>14872400</v>
      </c>
      <c r="J8" s="19">
        <v>22189100</v>
      </c>
      <c r="K8" s="19">
        <v>22969400</v>
      </c>
      <c r="L8" s="19">
        <v>23511500</v>
      </c>
      <c r="M8" s="19">
        <v>26264300</v>
      </c>
      <c r="N8" s="19">
        <v>22282900</v>
      </c>
      <c r="O8" s="19">
        <v>18868100</v>
      </c>
      <c r="P8" s="19">
        <v>21468500</v>
      </c>
      <c r="Q8" s="19">
        <v>24831700</v>
      </c>
      <c r="R8" s="19">
        <v>44706500</v>
      </c>
      <c r="S8" s="19">
        <v>34153500</v>
      </c>
      <c r="T8" s="19">
        <f>'FIA Only'!T8+Sphere!C8</f>
        <v>23930100</v>
      </c>
      <c r="U8" s="19">
        <f>'FIA Only'!U8+Sphere!D8</f>
        <v>16559800</v>
      </c>
      <c r="V8" s="19">
        <f>'FIA Only'!V8+Sphere!E8</f>
        <v>6092100</v>
      </c>
      <c r="W8" s="19">
        <f>'FIA Only'!W8+Sphere!F8</f>
        <v>15667800.25</v>
      </c>
      <c r="X8" s="19">
        <f>'FIA Only'!X8+Sphere!G8</f>
        <v>17781300</v>
      </c>
      <c r="Y8" s="19">
        <v>27252300</v>
      </c>
      <c r="Z8" s="19">
        <v>29046700</v>
      </c>
      <c r="AA8" s="19">
        <v>26144000</v>
      </c>
      <c r="AB8" s="19">
        <v>18561600</v>
      </c>
      <c r="AC8" s="19">
        <v>17503700</v>
      </c>
      <c r="AD8" s="19">
        <v>22352200</v>
      </c>
      <c r="AE8" s="19">
        <v>22208900</v>
      </c>
      <c r="AF8" s="19">
        <v>16222000</v>
      </c>
      <c r="AG8" s="19">
        <v>15066000</v>
      </c>
      <c r="AH8" s="19">
        <v>31772700</v>
      </c>
      <c r="AI8" s="19">
        <v>36418700</v>
      </c>
      <c r="AJ8" s="19">
        <v>32973900</v>
      </c>
      <c r="AK8" s="19">
        <v>25974000</v>
      </c>
      <c r="AL8" s="19">
        <v>22334650</v>
      </c>
      <c r="AM8" s="19">
        <v>21615800</v>
      </c>
      <c r="AN8" s="19">
        <v>28473400</v>
      </c>
      <c r="AO8" s="19">
        <v>22361500</v>
      </c>
      <c r="AP8" s="19">
        <v>28560500</v>
      </c>
      <c r="AR8" s="19">
        <v>27252300</v>
      </c>
      <c r="AS8" s="19">
        <v>29046700</v>
      </c>
      <c r="AT8" s="19">
        <v>26144000</v>
      </c>
      <c r="AU8" s="19">
        <v>18561600</v>
      </c>
      <c r="AV8" s="19">
        <v>17503700</v>
      </c>
      <c r="AW8" s="19">
        <v>22352200</v>
      </c>
      <c r="AX8" s="19">
        <v>22208900</v>
      </c>
      <c r="AY8" s="19">
        <v>16222000</v>
      </c>
      <c r="AZ8" s="19">
        <v>15066000</v>
      </c>
      <c r="BA8" s="19">
        <v>31772700</v>
      </c>
      <c r="BB8" s="19">
        <v>36418700</v>
      </c>
      <c r="BC8" s="19">
        <v>32973900</v>
      </c>
      <c r="BD8" s="19">
        <v>25974000</v>
      </c>
      <c r="BE8" s="19">
        <v>22334650</v>
      </c>
      <c r="BF8" s="19">
        <v>21615800</v>
      </c>
      <c r="BG8" s="19">
        <v>28473400</v>
      </c>
      <c r="BH8" s="19">
        <v>22361500</v>
      </c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</row>
    <row r="9" spans="1:78" s="19" customFormat="1" ht="11.25" x14ac:dyDescent="0.2">
      <c r="A9" s="28" t="s">
        <v>624</v>
      </c>
      <c r="B9" s="32"/>
      <c r="C9" s="19">
        <f t="shared" ref="C9:X9" si="0">C5/C4</f>
        <v>4973.0769230769229</v>
      </c>
      <c r="D9" s="19">
        <f t="shared" si="0"/>
        <v>5575.9018759018763</v>
      </c>
      <c r="E9" s="19">
        <f t="shared" si="0"/>
        <v>6010.606060606061</v>
      </c>
      <c r="F9" s="19">
        <f t="shared" si="0"/>
        <v>5844.4888635065681</v>
      </c>
      <c r="G9" s="19">
        <f t="shared" si="0"/>
        <v>5859.8930481283423</v>
      </c>
      <c r="H9" s="19">
        <f t="shared" si="0"/>
        <v>6029.0126582278481</v>
      </c>
      <c r="I9" s="19">
        <f t="shared" si="0"/>
        <v>5627.3136005994756</v>
      </c>
      <c r="J9" s="19">
        <f t="shared" si="0"/>
        <v>5905.1638269986897</v>
      </c>
      <c r="K9" s="19">
        <f t="shared" si="0"/>
        <v>6025.3996905621452</v>
      </c>
      <c r="L9" s="19">
        <f t="shared" si="0"/>
        <v>6171.3584710743798</v>
      </c>
      <c r="M9" s="19">
        <f t="shared" si="0"/>
        <v>5986.3718006286481</v>
      </c>
      <c r="N9" s="19">
        <f t="shared" si="0"/>
        <v>5847.0436354247349</v>
      </c>
      <c r="O9" s="19">
        <f t="shared" si="0"/>
        <v>5728.0047718461083</v>
      </c>
      <c r="P9" s="19">
        <f t="shared" si="0"/>
        <v>5773.1410426038638</v>
      </c>
      <c r="Q9" s="19">
        <f t="shared" si="0"/>
        <v>6248.8059701492539</v>
      </c>
      <c r="R9" s="19">
        <f t="shared" si="0"/>
        <v>6301.7322616407982</v>
      </c>
      <c r="S9" s="19">
        <f t="shared" si="0"/>
        <v>5975.0474219693051</v>
      </c>
      <c r="T9" s="19">
        <f t="shared" si="0"/>
        <v>5785.622470840276</v>
      </c>
      <c r="U9" s="19">
        <f t="shared" si="0"/>
        <v>5706.6801619433199</v>
      </c>
      <c r="V9" s="19">
        <f t="shared" si="0"/>
        <v>4089.2572944297081</v>
      </c>
      <c r="W9" s="19">
        <f t="shared" si="0"/>
        <v>4266.5871784672499</v>
      </c>
      <c r="X9" s="19">
        <f t="shared" si="0"/>
        <v>4055.0634320053418</v>
      </c>
      <c r="Y9" s="19">
        <v>5135.0169619999997</v>
      </c>
      <c r="Z9" s="19">
        <v>5311.1537760000001</v>
      </c>
      <c r="AA9" s="19">
        <v>5452.3461939999997</v>
      </c>
      <c r="AB9" s="19">
        <v>5234.5177659999999</v>
      </c>
      <c r="AC9" s="19">
        <v>5544.4092490000003</v>
      </c>
      <c r="AD9" s="19">
        <v>5569.9476699999996</v>
      </c>
      <c r="AE9" s="19">
        <v>5638.2076669999997</v>
      </c>
      <c r="AF9" s="19">
        <v>5687.9382889999997</v>
      </c>
      <c r="AG9" s="19">
        <v>5783.4932820000004</v>
      </c>
      <c r="AH9" s="19">
        <v>7046.5069860000003</v>
      </c>
      <c r="AI9" s="19">
        <v>7113.0273440000001</v>
      </c>
      <c r="AJ9" s="19">
        <v>6852.4314210000002</v>
      </c>
      <c r="AK9" s="19">
        <v>6835.2631579999997</v>
      </c>
      <c r="AL9" s="19">
        <v>6849.0187059999998</v>
      </c>
      <c r="AM9" s="19">
        <v>6419.8990199999998</v>
      </c>
      <c r="AN9" s="19">
        <v>6864.3683700000001</v>
      </c>
      <c r="AO9" s="19">
        <v>6819.6096369999996</v>
      </c>
      <c r="AP9" s="19">
        <v>6621.9568749999999</v>
      </c>
      <c r="AR9" s="19">
        <v>5135.0169619999997</v>
      </c>
      <c r="AS9" s="19">
        <v>5311.1537760000001</v>
      </c>
      <c r="AT9" s="19">
        <v>5452.3461939999997</v>
      </c>
      <c r="AU9" s="19">
        <v>5234.5177659999999</v>
      </c>
      <c r="AV9" s="19">
        <v>5544.4092490000003</v>
      </c>
      <c r="AW9" s="19">
        <v>5569.9476699999996</v>
      </c>
      <c r="AX9" s="19">
        <v>5638.2076669999997</v>
      </c>
      <c r="AY9" s="19">
        <v>5687.9382889999997</v>
      </c>
      <c r="AZ9" s="19">
        <v>5783.4932820000004</v>
      </c>
      <c r="BA9" s="19">
        <v>7046.5069860000003</v>
      </c>
      <c r="BB9" s="19">
        <v>7113.0273440000001</v>
      </c>
      <c r="BC9" s="19">
        <v>6852.4314210000002</v>
      </c>
      <c r="BD9" s="19">
        <v>6835.2631579999997</v>
      </c>
      <c r="BE9" s="19">
        <v>6849.0187059999998</v>
      </c>
      <c r="BF9" s="19">
        <v>6419.8990199999998</v>
      </c>
      <c r="BG9" s="19">
        <v>6864.3683700000001</v>
      </c>
      <c r="BH9" s="19">
        <v>6819.6096369999996</v>
      </c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</row>
    <row r="10" spans="1:78" ht="12.75" x14ac:dyDescent="0.2">
      <c r="A10" s="49" t="s">
        <v>4</v>
      </c>
      <c r="Y10" s="7"/>
      <c r="Z10" s="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</row>
    <row r="11" spans="1:78" s="17" customFormat="1" ht="11.25" x14ac:dyDescent="0.2">
      <c r="A11" s="36" t="s">
        <v>5</v>
      </c>
      <c r="B11" s="37"/>
      <c r="C11" s="17">
        <v>0</v>
      </c>
      <c r="D11" s="17">
        <v>26</v>
      </c>
      <c r="E11" s="17">
        <v>35</v>
      </c>
      <c r="F11" s="17">
        <v>18</v>
      </c>
      <c r="G11" s="17">
        <v>24</v>
      </c>
      <c r="H11" s="17">
        <v>25</v>
      </c>
      <c r="I11" s="17">
        <v>34</v>
      </c>
      <c r="J11" s="17">
        <v>99</v>
      </c>
      <c r="K11" s="17">
        <v>99</v>
      </c>
      <c r="L11" s="17">
        <v>92</v>
      </c>
      <c r="M11" s="17">
        <v>136</v>
      </c>
      <c r="N11" s="17">
        <v>94</v>
      </c>
      <c r="O11" s="17">
        <v>68</v>
      </c>
      <c r="P11" s="17">
        <v>96</v>
      </c>
      <c r="Q11" s="17">
        <v>89</v>
      </c>
      <c r="R11" s="17">
        <v>179</v>
      </c>
      <c r="S11" s="17">
        <v>127</v>
      </c>
      <c r="T11" s="17">
        <f>'FIA Only'!T11+Sphere!C11</f>
        <v>112</v>
      </c>
      <c r="U11" s="17">
        <f>'FIA Only'!U11+Sphere!D11</f>
        <v>76</v>
      </c>
      <c r="V11" s="17">
        <f>'FIA Only'!V11+Sphere!E11</f>
        <v>4</v>
      </c>
      <c r="W11" s="17">
        <f>'FIA Only'!W11+Sphere!F11</f>
        <v>0</v>
      </c>
      <c r="X11" s="17">
        <f>'FIA Only'!X11+Sphere!G11</f>
        <v>12</v>
      </c>
      <c r="Y11" s="17">
        <v>239</v>
      </c>
      <c r="Z11" s="17">
        <v>277</v>
      </c>
      <c r="AA11" s="17">
        <v>373</v>
      </c>
      <c r="AB11" s="17">
        <v>233</v>
      </c>
      <c r="AC11" s="17">
        <v>205</v>
      </c>
      <c r="AD11" s="17">
        <v>201</v>
      </c>
      <c r="AE11" s="17">
        <v>208</v>
      </c>
      <c r="AF11" s="17">
        <v>135</v>
      </c>
      <c r="AG11" s="17">
        <v>137</v>
      </c>
      <c r="AH11" s="17">
        <v>201</v>
      </c>
      <c r="AI11" s="17">
        <v>249</v>
      </c>
      <c r="AJ11" s="17">
        <v>461</v>
      </c>
      <c r="AK11" s="17">
        <v>357</v>
      </c>
      <c r="AL11" s="17">
        <v>278</v>
      </c>
      <c r="AM11" s="17">
        <v>284</v>
      </c>
      <c r="AN11" s="17">
        <v>440</v>
      </c>
      <c r="AO11" s="17">
        <v>336</v>
      </c>
      <c r="AP11" s="17">
        <v>349</v>
      </c>
      <c r="AR11" s="17">
        <v>239</v>
      </c>
      <c r="AS11" s="17">
        <v>277</v>
      </c>
      <c r="AT11" s="17">
        <v>373</v>
      </c>
      <c r="AU11" s="17">
        <v>233</v>
      </c>
      <c r="AV11" s="17">
        <v>205</v>
      </c>
      <c r="AW11" s="17">
        <v>201</v>
      </c>
      <c r="AX11" s="17">
        <v>208</v>
      </c>
      <c r="AY11" s="17">
        <v>135</v>
      </c>
      <c r="AZ11" s="17">
        <v>137</v>
      </c>
      <c r="BA11" s="17">
        <v>201</v>
      </c>
      <c r="BB11" s="17">
        <v>249</v>
      </c>
      <c r="BC11" s="17">
        <v>461</v>
      </c>
      <c r="BD11" s="17">
        <v>357</v>
      </c>
      <c r="BE11" s="17">
        <v>278</v>
      </c>
      <c r="BF11" s="17">
        <v>284</v>
      </c>
      <c r="BG11" s="17">
        <v>440</v>
      </c>
      <c r="BH11" s="17">
        <v>336</v>
      </c>
    </row>
    <row r="12" spans="1:78" ht="11.25" x14ac:dyDescent="0.2">
      <c r="A12" s="16" t="s">
        <v>6</v>
      </c>
      <c r="C12" s="7">
        <v>0</v>
      </c>
      <c r="D12" s="18">
        <f t="shared" ref="D12:S12" si="1">D11/D4</f>
        <v>1.875901875901876E-2</v>
      </c>
      <c r="E12" s="18">
        <f t="shared" si="1"/>
        <v>2.0396270396270396E-2</v>
      </c>
      <c r="F12" s="18">
        <f t="shared" si="1"/>
        <v>1.0279840091376356E-2</v>
      </c>
      <c r="G12" s="18">
        <f t="shared" si="1"/>
        <v>1.2834224598930482E-2</v>
      </c>
      <c r="H12" s="18">
        <f t="shared" si="1"/>
        <v>1.2658227848101266E-2</v>
      </c>
      <c r="I12" s="18">
        <f t="shared" si="1"/>
        <v>1.2738853503184714E-2</v>
      </c>
      <c r="J12" s="18">
        <f t="shared" si="1"/>
        <v>2.5950196592398427E-2</v>
      </c>
      <c r="K12" s="18">
        <f t="shared" si="1"/>
        <v>2.552862300154719E-2</v>
      </c>
      <c r="L12" s="18">
        <f t="shared" si="1"/>
        <v>2.3760330578512397E-2</v>
      </c>
      <c r="M12" s="18">
        <f t="shared" si="1"/>
        <v>3.0534351145038167E-2</v>
      </c>
      <c r="N12" s="18">
        <f t="shared" si="1"/>
        <v>2.4270591272915053E-2</v>
      </c>
      <c r="O12" s="18">
        <f t="shared" si="1"/>
        <v>2.0280345958842826E-2</v>
      </c>
      <c r="P12" s="18">
        <f t="shared" si="1"/>
        <v>2.540354591161683E-2</v>
      </c>
      <c r="Q12" s="18">
        <f t="shared" si="1"/>
        <v>2.2139303482587063E-2</v>
      </c>
      <c r="R12" s="18">
        <f t="shared" si="1"/>
        <v>2.48059866962306E-2</v>
      </c>
      <c r="S12" s="18">
        <f t="shared" si="1"/>
        <v>2.1900327642697018E-2</v>
      </c>
      <c r="T12" s="18">
        <f>T11/T4</f>
        <v>2.6660318971673411E-2</v>
      </c>
      <c r="U12" s="18">
        <f t="shared" ref="U12:X12" si="2">U11/U4</f>
        <v>2.564102564102564E-2</v>
      </c>
      <c r="V12" s="18">
        <f t="shared" si="2"/>
        <v>2.6525198938992041E-3</v>
      </c>
      <c r="W12" s="18">
        <f t="shared" si="2"/>
        <v>0</v>
      </c>
      <c r="X12" s="18">
        <f t="shared" si="2"/>
        <v>2.6708212775428445E-3</v>
      </c>
      <c r="Y12" s="18">
        <v>4.2151675485009997E-2</v>
      </c>
      <c r="Z12" s="18">
        <v>4.7221275144900002E-2</v>
      </c>
      <c r="AA12" s="18">
        <v>7.4480830670930004E-2</v>
      </c>
      <c r="AB12" s="18">
        <v>6.2216288384510002E-2</v>
      </c>
      <c r="AC12" s="18">
        <v>6.0650887573959998E-2</v>
      </c>
      <c r="AD12" s="18">
        <v>4.7360980207350002E-2</v>
      </c>
      <c r="AE12" s="18">
        <v>5.0880626223090003E-2</v>
      </c>
      <c r="AF12" s="18">
        <v>4.5731707317069999E-2</v>
      </c>
      <c r="AG12" s="18">
        <v>5.1024208566110001E-2</v>
      </c>
      <c r="AH12" s="18">
        <v>4.0970240521810003E-2</v>
      </c>
      <c r="AI12" s="18">
        <v>4.4889129259060002E-2</v>
      </c>
      <c r="AJ12" s="18">
        <v>9.0748031496060005E-2</v>
      </c>
      <c r="AK12" s="18">
        <v>8.8104639684110003E-2</v>
      </c>
      <c r="AL12" s="18">
        <v>8.023088023088E-2</v>
      </c>
      <c r="AM12" s="18">
        <v>7.729994556342E-2</v>
      </c>
      <c r="AN12" s="18">
        <v>0.1016166281755</v>
      </c>
      <c r="AO12" s="18">
        <v>9.7137901127490003E-2</v>
      </c>
      <c r="AP12" s="18">
        <v>7.6434515987739995E-2</v>
      </c>
      <c r="AQ12" s="18"/>
      <c r="AR12" s="18">
        <v>4.2151675485009997E-2</v>
      </c>
      <c r="AS12" s="18">
        <v>4.7221275144900002E-2</v>
      </c>
      <c r="AT12" s="18">
        <v>7.4480830670930004E-2</v>
      </c>
      <c r="AU12" s="18">
        <v>6.2216288384510002E-2</v>
      </c>
      <c r="AV12" s="18">
        <v>6.0650887573959998E-2</v>
      </c>
      <c r="AW12" s="18">
        <v>4.7360980207350002E-2</v>
      </c>
      <c r="AX12" s="18">
        <v>5.0880626223090003E-2</v>
      </c>
      <c r="AY12" s="18">
        <v>4.5731707317069999E-2</v>
      </c>
      <c r="AZ12" s="18">
        <v>5.1024208566110001E-2</v>
      </c>
      <c r="BA12" s="18">
        <v>4.0970240521810003E-2</v>
      </c>
      <c r="BB12" s="18">
        <v>4.4889129259060002E-2</v>
      </c>
      <c r="BC12" s="18">
        <v>9.0748031496060005E-2</v>
      </c>
      <c r="BD12" s="18">
        <v>8.8104639684110003E-2</v>
      </c>
      <c r="BE12" s="18">
        <v>8.023088023088E-2</v>
      </c>
      <c r="BF12" s="18">
        <v>7.729994556342E-2</v>
      </c>
      <c r="BG12" s="18">
        <v>0.1016166281755</v>
      </c>
      <c r="BH12" s="18">
        <v>9.7137901127490003E-2</v>
      </c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</row>
    <row r="13" spans="1:78" s="17" customFormat="1" ht="11.25" x14ac:dyDescent="0.2">
      <c r="A13" s="36" t="s">
        <v>7</v>
      </c>
      <c r="B13" s="37"/>
      <c r="C13" s="17">
        <v>0</v>
      </c>
      <c r="D13" s="17">
        <v>29</v>
      </c>
      <c r="E13" s="17">
        <v>43</v>
      </c>
      <c r="F13" s="17">
        <v>30</v>
      </c>
      <c r="G13" s="17">
        <v>28</v>
      </c>
      <c r="H13" s="17">
        <v>29</v>
      </c>
      <c r="I13" s="17">
        <v>37</v>
      </c>
      <c r="J13" s="17">
        <v>118</v>
      </c>
      <c r="K13" s="17">
        <v>132</v>
      </c>
      <c r="L13" s="17">
        <v>112</v>
      </c>
      <c r="M13" s="17">
        <v>163</v>
      </c>
      <c r="N13" s="17">
        <v>110</v>
      </c>
      <c r="O13" s="17">
        <v>87</v>
      </c>
      <c r="P13" s="17">
        <v>120</v>
      </c>
      <c r="Q13" s="17">
        <v>109</v>
      </c>
      <c r="R13" s="17">
        <v>241</v>
      </c>
      <c r="S13" s="17">
        <v>164</v>
      </c>
      <c r="T13" s="17">
        <f>'FIA Only'!T13+Sphere!C13</f>
        <v>140</v>
      </c>
      <c r="U13" s="17">
        <f>'FIA Only'!U13+Sphere!D13</f>
        <v>89</v>
      </c>
      <c r="V13" s="17">
        <f>'FIA Only'!V13+Sphere!E13</f>
        <v>4</v>
      </c>
      <c r="W13" s="17">
        <f>'FIA Only'!W13+Sphere!F13</f>
        <v>0</v>
      </c>
      <c r="X13" s="17">
        <f>'FIA Only'!X13+Sphere!G13</f>
        <v>12</v>
      </c>
      <c r="Y13" s="17">
        <v>239</v>
      </c>
      <c r="Z13" s="17">
        <v>277</v>
      </c>
      <c r="AA13" s="17">
        <v>373</v>
      </c>
      <c r="AB13" s="17">
        <v>233</v>
      </c>
      <c r="AC13" s="17">
        <v>205</v>
      </c>
      <c r="AD13" s="17">
        <v>201</v>
      </c>
      <c r="AE13" s="17">
        <v>208</v>
      </c>
      <c r="AF13" s="17">
        <v>135</v>
      </c>
      <c r="AG13" s="17">
        <v>137</v>
      </c>
      <c r="AH13" s="17">
        <v>201</v>
      </c>
      <c r="AI13" s="17">
        <v>249</v>
      </c>
      <c r="AJ13" s="17">
        <v>461</v>
      </c>
      <c r="AK13" s="17">
        <v>357</v>
      </c>
      <c r="AL13" s="17">
        <v>278</v>
      </c>
      <c r="AM13" s="17">
        <v>284</v>
      </c>
      <c r="AN13" s="17">
        <v>440</v>
      </c>
      <c r="AO13" s="17">
        <v>336</v>
      </c>
      <c r="AP13" s="17">
        <v>349</v>
      </c>
      <c r="AR13" s="17">
        <v>239</v>
      </c>
      <c r="AS13" s="17">
        <v>277</v>
      </c>
      <c r="AT13" s="17">
        <v>373</v>
      </c>
      <c r="AU13" s="17">
        <v>233</v>
      </c>
      <c r="AV13" s="17">
        <v>205</v>
      </c>
      <c r="AW13" s="17">
        <v>201</v>
      </c>
      <c r="AX13" s="17">
        <v>208</v>
      </c>
      <c r="AY13" s="17">
        <v>135</v>
      </c>
      <c r="AZ13" s="17">
        <v>137</v>
      </c>
      <c r="BA13" s="17">
        <v>201</v>
      </c>
      <c r="BB13" s="17">
        <v>249</v>
      </c>
      <c r="BC13" s="17">
        <v>461</v>
      </c>
      <c r="BD13" s="17">
        <v>357</v>
      </c>
      <c r="BE13" s="17">
        <v>278</v>
      </c>
      <c r="BF13" s="17">
        <v>284</v>
      </c>
      <c r="BG13" s="17">
        <v>440</v>
      </c>
      <c r="BH13" s="17">
        <v>336</v>
      </c>
    </row>
    <row r="14" spans="1:78" s="19" customFormat="1" ht="11.25" x14ac:dyDescent="0.2">
      <c r="A14" s="28" t="s">
        <v>8</v>
      </c>
      <c r="B14" s="32"/>
      <c r="C14" s="27">
        <v>0</v>
      </c>
      <c r="D14" s="27">
        <v>96143.76</v>
      </c>
      <c r="E14" s="27">
        <v>124281.47</v>
      </c>
      <c r="F14" s="27">
        <v>66415.02</v>
      </c>
      <c r="G14" s="27">
        <v>50091.29</v>
      </c>
      <c r="H14" s="27">
        <v>100996.81</v>
      </c>
      <c r="I14" s="27">
        <v>110873</v>
      </c>
      <c r="J14" s="27">
        <v>342250.02</v>
      </c>
      <c r="K14" s="27">
        <v>489581.53</v>
      </c>
      <c r="L14" s="27">
        <v>391273.44</v>
      </c>
      <c r="M14" s="27">
        <v>466447.02</v>
      </c>
      <c r="N14" s="27">
        <v>409484.81</v>
      </c>
      <c r="O14" s="27">
        <v>259769.32</v>
      </c>
      <c r="P14" s="27">
        <v>368156.6</v>
      </c>
      <c r="Q14" s="27">
        <v>413495.47</v>
      </c>
      <c r="R14" s="27">
        <v>701050.83</v>
      </c>
      <c r="S14" s="27">
        <v>518691.77</v>
      </c>
      <c r="T14" s="27">
        <f>'FIA Only'!T14+Sphere!C14</f>
        <v>450401.03</v>
      </c>
      <c r="U14" s="27">
        <f>'FIA Only'!U14+Sphere!D14</f>
        <v>308153.34999999998</v>
      </c>
      <c r="V14" s="27">
        <f>'FIA Only'!V14+Sphere!E14</f>
        <v>48130</v>
      </c>
      <c r="W14" s="27">
        <f>'FIA Only'!W14+Sphere!F14</f>
        <v>0</v>
      </c>
      <c r="X14" s="27">
        <f>'FIA Only'!X14+Sphere!G14</f>
        <v>0</v>
      </c>
      <c r="Y14" s="27">
        <v>844980.68</v>
      </c>
      <c r="Z14" s="27">
        <v>1308630.99</v>
      </c>
      <c r="AA14" s="27">
        <v>1584365.03</v>
      </c>
      <c r="AB14" s="27">
        <v>1009395.56</v>
      </c>
      <c r="AC14" s="19">
        <v>857353.59</v>
      </c>
      <c r="AD14" s="19">
        <v>910723.29</v>
      </c>
      <c r="AE14" s="19">
        <v>855530.37</v>
      </c>
      <c r="AF14" s="19">
        <v>649715.81000000006</v>
      </c>
      <c r="AG14" s="19">
        <v>607480.18999999994</v>
      </c>
      <c r="AH14" s="19">
        <v>928911.52</v>
      </c>
      <c r="AI14" s="19">
        <v>1178660.94</v>
      </c>
      <c r="AJ14" s="19">
        <v>2307047.9700000002</v>
      </c>
      <c r="AK14" s="19">
        <v>1934908.58</v>
      </c>
      <c r="AL14" s="19">
        <v>1465910.38</v>
      </c>
      <c r="AM14" s="19">
        <v>1339198.01</v>
      </c>
      <c r="AN14" s="19">
        <v>2400614.5499999998</v>
      </c>
      <c r="AO14" s="19">
        <v>1788633.66</v>
      </c>
      <c r="AP14" s="19">
        <v>1715344.2</v>
      </c>
      <c r="AR14" s="19">
        <v>844980.68</v>
      </c>
      <c r="AS14" s="19">
        <v>1308630.99</v>
      </c>
      <c r="AT14" s="19">
        <v>1584365.03</v>
      </c>
      <c r="AU14" s="19">
        <v>1009395.56</v>
      </c>
      <c r="AV14" s="19">
        <v>857353.59</v>
      </c>
      <c r="AW14" s="19">
        <v>910723.29</v>
      </c>
      <c r="AX14" s="19">
        <v>855530.37</v>
      </c>
      <c r="AY14" s="19">
        <v>649715.81000000006</v>
      </c>
      <c r="AZ14" s="19">
        <v>607480.18999999994</v>
      </c>
      <c r="BA14" s="19">
        <v>928911.52</v>
      </c>
      <c r="BB14" s="19">
        <v>1178660.94</v>
      </c>
      <c r="BC14" s="19">
        <v>2307047.9700000002</v>
      </c>
      <c r="BD14" s="19">
        <v>1934908.58</v>
      </c>
      <c r="BE14" s="19">
        <v>1465910.38</v>
      </c>
      <c r="BF14" s="19">
        <v>1339198.01</v>
      </c>
      <c r="BG14" s="19">
        <v>2400614.5499999998</v>
      </c>
      <c r="BH14" s="19">
        <v>1788633.66</v>
      </c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</row>
    <row r="15" spans="1:78" ht="12.75" x14ac:dyDescent="0.2">
      <c r="A15" s="8" t="s">
        <v>9</v>
      </c>
      <c r="B15" s="50"/>
      <c r="Y15" s="7"/>
      <c r="Z15" s="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</row>
    <row r="16" spans="1:78" ht="11.25" x14ac:dyDescent="0.2">
      <c r="A16" s="11" t="s">
        <v>628</v>
      </c>
      <c r="Y16" s="7"/>
      <c r="Z16" s="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</row>
    <row r="17" spans="1:60" s="17" customFormat="1" ht="11.25" x14ac:dyDescent="0.2">
      <c r="A17" s="23" t="s">
        <v>10</v>
      </c>
      <c r="B17" s="37"/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f>'FIA Only'!T17+Sphere!C17</f>
        <v>0</v>
      </c>
      <c r="U17" s="17">
        <f>'FIA Only'!U17+Sphere!D17</f>
        <v>1</v>
      </c>
      <c r="V17" s="17">
        <f>'FIA Only'!V17+Sphere!E17</f>
        <v>7</v>
      </c>
      <c r="W17" s="17">
        <f>'FIA Only'!W17+Sphere!F17</f>
        <v>13</v>
      </c>
      <c r="X17" s="17">
        <f>'FIA Only'!X17+Sphere!G17</f>
        <v>24</v>
      </c>
      <c r="Y17" s="17">
        <v>46</v>
      </c>
      <c r="Z17" s="17">
        <v>34</v>
      </c>
      <c r="AA17" s="17">
        <v>45</v>
      </c>
      <c r="AB17" s="17">
        <v>34</v>
      </c>
      <c r="AC17" s="17">
        <v>17</v>
      </c>
      <c r="AD17" s="17">
        <v>225</v>
      </c>
      <c r="AE17" s="17">
        <v>26</v>
      </c>
      <c r="AF17" s="17">
        <v>7</v>
      </c>
      <c r="AG17" s="17">
        <v>11</v>
      </c>
      <c r="AH17" s="17">
        <v>9</v>
      </c>
      <c r="AI17" s="17">
        <v>12</v>
      </c>
      <c r="AJ17" s="17">
        <v>7</v>
      </c>
      <c r="AK17" s="17">
        <v>4</v>
      </c>
      <c r="AL17" s="17">
        <v>7</v>
      </c>
      <c r="AM17" s="17">
        <v>9</v>
      </c>
      <c r="AN17" s="17">
        <v>5</v>
      </c>
      <c r="AO17" s="17">
        <v>7</v>
      </c>
      <c r="AP17" s="17">
        <v>8</v>
      </c>
      <c r="AR17" s="17">
        <v>46</v>
      </c>
      <c r="AS17" s="17">
        <v>34</v>
      </c>
      <c r="AT17" s="17">
        <v>45</v>
      </c>
      <c r="AU17" s="17">
        <v>34</v>
      </c>
      <c r="AV17" s="17">
        <v>17</v>
      </c>
      <c r="AW17" s="17">
        <v>225</v>
      </c>
      <c r="AX17" s="17">
        <v>26</v>
      </c>
      <c r="AY17" s="17">
        <v>7</v>
      </c>
      <c r="AZ17" s="17">
        <v>11</v>
      </c>
      <c r="BA17" s="17">
        <v>9</v>
      </c>
      <c r="BB17" s="17">
        <v>12</v>
      </c>
      <c r="BC17" s="17">
        <v>7</v>
      </c>
      <c r="BD17" s="17">
        <v>4</v>
      </c>
      <c r="BE17" s="17">
        <v>7</v>
      </c>
      <c r="BF17" s="17">
        <v>9</v>
      </c>
      <c r="BG17" s="17">
        <v>5</v>
      </c>
      <c r="BH17" s="17">
        <v>7</v>
      </c>
    </row>
    <row r="18" spans="1:60" s="17" customFormat="1" ht="11.25" x14ac:dyDescent="0.2">
      <c r="A18" s="23" t="s">
        <v>11</v>
      </c>
      <c r="B18" s="37"/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3</v>
      </c>
      <c r="T18" s="17">
        <f>'FIA Only'!T18+Sphere!C18</f>
        <v>0</v>
      </c>
      <c r="U18" s="17">
        <f>'FIA Only'!U18+Sphere!D18</f>
        <v>0</v>
      </c>
      <c r="V18" s="17">
        <f>'FIA Only'!V18+Sphere!E18</f>
        <v>1</v>
      </c>
      <c r="W18" s="17">
        <f>'FIA Only'!W18+Sphere!F18</f>
        <v>0</v>
      </c>
      <c r="X18" s="17">
        <f>'FIA Only'!X18+Sphere!G18</f>
        <v>0</v>
      </c>
      <c r="Y18" s="17">
        <v>1</v>
      </c>
      <c r="Z18" s="17">
        <v>0</v>
      </c>
      <c r="AA18" s="17">
        <v>0</v>
      </c>
      <c r="AB18" s="17">
        <v>0</v>
      </c>
      <c r="AC18" s="17">
        <v>1</v>
      </c>
      <c r="AD18" s="17">
        <v>0</v>
      </c>
      <c r="AE18" s="17">
        <v>0</v>
      </c>
      <c r="AF18" s="17">
        <v>0</v>
      </c>
      <c r="AG18" s="17">
        <v>1</v>
      </c>
      <c r="AH18" s="17">
        <v>2</v>
      </c>
      <c r="AI18" s="17">
        <v>0</v>
      </c>
      <c r="AJ18" s="17">
        <v>6</v>
      </c>
      <c r="AK18" s="17">
        <v>0</v>
      </c>
      <c r="AL18" s="17">
        <v>1</v>
      </c>
      <c r="AM18" s="17">
        <v>0</v>
      </c>
      <c r="AN18" s="17">
        <v>1</v>
      </c>
      <c r="AO18" s="17">
        <v>1</v>
      </c>
      <c r="AP18" s="17">
        <v>51</v>
      </c>
      <c r="AR18" s="17">
        <v>1</v>
      </c>
      <c r="AS18" s="17">
        <v>0</v>
      </c>
      <c r="AT18" s="17">
        <v>0</v>
      </c>
      <c r="AU18" s="17">
        <v>0</v>
      </c>
      <c r="AV18" s="17">
        <v>1</v>
      </c>
      <c r="AW18" s="17">
        <v>0</v>
      </c>
      <c r="AX18" s="17">
        <v>0</v>
      </c>
      <c r="AY18" s="17">
        <v>0</v>
      </c>
      <c r="AZ18" s="17">
        <v>1</v>
      </c>
      <c r="BA18" s="17">
        <v>2</v>
      </c>
      <c r="BB18" s="17">
        <v>0</v>
      </c>
      <c r="BC18" s="17">
        <v>6</v>
      </c>
      <c r="BD18" s="17">
        <v>0</v>
      </c>
      <c r="BE18" s="17">
        <v>1</v>
      </c>
      <c r="BF18" s="17">
        <v>0</v>
      </c>
      <c r="BG18" s="17">
        <v>1</v>
      </c>
      <c r="BH18" s="17">
        <v>1</v>
      </c>
    </row>
    <row r="19" spans="1:60" s="17" customFormat="1" ht="11.25" x14ac:dyDescent="0.2">
      <c r="A19" s="23" t="s">
        <v>12</v>
      </c>
      <c r="B19" s="37"/>
      <c r="C19" s="17">
        <v>0</v>
      </c>
      <c r="D19" s="17">
        <v>33</v>
      </c>
      <c r="E19" s="17">
        <v>16</v>
      </c>
      <c r="F19" s="17">
        <v>35</v>
      </c>
      <c r="G19" s="17">
        <v>24</v>
      </c>
      <c r="H19" s="17">
        <v>28</v>
      </c>
      <c r="I19" s="17">
        <v>37</v>
      </c>
      <c r="J19" s="17">
        <v>43</v>
      </c>
      <c r="K19" s="17">
        <v>47</v>
      </c>
      <c r="L19" s="17">
        <v>42</v>
      </c>
      <c r="M19" s="17">
        <v>32</v>
      </c>
      <c r="N19" s="17">
        <v>36</v>
      </c>
      <c r="O19" s="17">
        <v>47</v>
      </c>
      <c r="P19" s="17">
        <v>58</v>
      </c>
      <c r="Q19" s="17">
        <v>53</v>
      </c>
      <c r="R19" s="17">
        <v>56</v>
      </c>
      <c r="S19" s="17">
        <v>36</v>
      </c>
      <c r="T19" s="17">
        <f>'FIA Only'!T19+Sphere!C19</f>
        <v>63</v>
      </c>
      <c r="U19" s="17">
        <f>'FIA Only'!U19+Sphere!D19</f>
        <v>80</v>
      </c>
      <c r="V19" s="17">
        <f>'FIA Only'!V19+Sphere!E19</f>
        <v>12</v>
      </c>
      <c r="W19" s="17">
        <f>'FIA Only'!W19+Sphere!F19</f>
        <v>1</v>
      </c>
      <c r="X19" s="17">
        <f>'FIA Only'!X19+Sphere!G19</f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48</v>
      </c>
      <c r="AD19" s="17">
        <v>0</v>
      </c>
      <c r="AE19" s="17">
        <v>3</v>
      </c>
      <c r="AF19" s="17">
        <v>15</v>
      </c>
      <c r="AG19" s="17">
        <v>15</v>
      </c>
      <c r="AH19" s="17">
        <v>24</v>
      </c>
      <c r="AI19" s="17">
        <v>15</v>
      </c>
      <c r="AJ19" s="17">
        <v>21</v>
      </c>
      <c r="AK19" s="17">
        <v>14</v>
      </c>
      <c r="AL19" s="17">
        <v>7</v>
      </c>
      <c r="AM19" s="17">
        <v>7</v>
      </c>
      <c r="AN19" s="17">
        <v>8</v>
      </c>
      <c r="AO19" s="17">
        <v>10</v>
      </c>
      <c r="AP19" s="17">
        <v>12</v>
      </c>
      <c r="AR19" s="17">
        <v>0</v>
      </c>
      <c r="AS19" s="17">
        <v>0</v>
      </c>
      <c r="AT19" s="17">
        <v>0</v>
      </c>
      <c r="AU19" s="17">
        <v>0</v>
      </c>
      <c r="AV19" s="17">
        <v>48</v>
      </c>
      <c r="AW19" s="17">
        <v>0</v>
      </c>
      <c r="AX19" s="17">
        <v>3</v>
      </c>
      <c r="AY19" s="17">
        <v>15</v>
      </c>
      <c r="AZ19" s="17">
        <v>15</v>
      </c>
      <c r="BA19" s="17">
        <v>24</v>
      </c>
      <c r="BB19" s="17">
        <v>15</v>
      </c>
      <c r="BC19" s="17">
        <v>21</v>
      </c>
      <c r="BD19" s="17">
        <v>14</v>
      </c>
      <c r="BE19" s="17">
        <v>7</v>
      </c>
      <c r="BF19" s="17">
        <v>7</v>
      </c>
      <c r="BG19" s="17">
        <v>8</v>
      </c>
      <c r="BH19" s="17">
        <v>10</v>
      </c>
    </row>
    <row r="20" spans="1:60" s="17" customFormat="1" ht="11.25" x14ac:dyDescent="0.2">
      <c r="A20" s="23" t="s">
        <v>13</v>
      </c>
      <c r="B20" s="37"/>
      <c r="C20" s="17">
        <v>0</v>
      </c>
      <c r="D20" s="17">
        <v>2</v>
      </c>
      <c r="E20" s="17">
        <v>3</v>
      </c>
      <c r="F20" s="17">
        <v>8</v>
      </c>
      <c r="G20" s="17">
        <v>4</v>
      </c>
      <c r="H20" s="17">
        <v>3</v>
      </c>
      <c r="I20" s="17">
        <v>0</v>
      </c>
      <c r="J20" s="17">
        <v>2</v>
      </c>
      <c r="K20" s="17">
        <v>1</v>
      </c>
      <c r="L20" s="17">
        <v>2</v>
      </c>
      <c r="M20" s="17">
        <v>3</v>
      </c>
      <c r="N20" s="17">
        <v>2</v>
      </c>
      <c r="O20" s="17">
        <v>2</v>
      </c>
      <c r="P20" s="17">
        <v>1</v>
      </c>
      <c r="Q20" s="17">
        <v>2</v>
      </c>
      <c r="R20" s="17">
        <v>2</v>
      </c>
      <c r="S20" s="17">
        <v>3</v>
      </c>
      <c r="T20" s="17">
        <f>'FIA Only'!T20+Sphere!C20</f>
        <v>3</v>
      </c>
      <c r="U20" s="17">
        <f>'FIA Only'!U20+Sphere!D20</f>
        <v>0</v>
      </c>
      <c r="V20" s="17">
        <f>'FIA Only'!V20+Sphere!E20</f>
        <v>2</v>
      </c>
      <c r="W20" s="17">
        <f>'FIA Only'!W20+Sphere!F20</f>
        <v>2</v>
      </c>
      <c r="X20" s="17">
        <f>'FIA Only'!X20+Sphere!G20</f>
        <v>2</v>
      </c>
      <c r="Y20" s="17">
        <v>3</v>
      </c>
      <c r="Z20" s="17">
        <v>3</v>
      </c>
      <c r="AA20" s="17">
        <v>10</v>
      </c>
      <c r="AB20" s="17">
        <v>1</v>
      </c>
      <c r="AC20" s="17">
        <v>1</v>
      </c>
      <c r="AD20" s="17">
        <v>3</v>
      </c>
      <c r="AE20" s="17">
        <v>0</v>
      </c>
      <c r="AF20" s="17">
        <v>0</v>
      </c>
      <c r="AG20" s="17">
        <v>3</v>
      </c>
      <c r="AH20" s="17">
        <v>1</v>
      </c>
      <c r="AI20" s="17">
        <v>6</v>
      </c>
      <c r="AJ20" s="17">
        <v>8</v>
      </c>
      <c r="AK20" s="17">
        <v>3</v>
      </c>
      <c r="AL20" s="17">
        <v>3</v>
      </c>
      <c r="AM20" s="17">
        <v>3</v>
      </c>
      <c r="AN20" s="17">
        <v>1</v>
      </c>
      <c r="AO20" s="17">
        <v>1</v>
      </c>
      <c r="AP20" s="17">
        <v>3</v>
      </c>
      <c r="AR20" s="17">
        <v>3</v>
      </c>
      <c r="AS20" s="17">
        <v>3</v>
      </c>
      <c r="AT20" s="17">
        <v>10</v>
      </c>
      <c r="AU20" s="17">
        <v>1</v>
      </c>
      <c r="AV20" s="17">
        <v>1</v>
      </c>
      <c r="AW20" s="17">
        <v>3</v>
      </c>
      <c r="AX20" s="17">
        <v>0</v>
      </c>
      <c r="AY20" s="17">
        <v>0</v>
      </c>
      <c r="AZ20" s="17">
        <v>3</v>
      </c>
      <c r="BA20" s="17">
        <v>1</v>
      </c>
      <c r="BB20" s="17">
        <v>6</v>
      </c>
      <c r="BC20" s="17">
        <v>8</v>
      </c>
      <c r="BD20" s="17">
        <v>3</v>
      </c>
      <c r="BE20" s="17">
        <v>3</v>
      </c>
      <c r="BF20" s="17">
        <v>3</v>
      </c>
      <c r="BG20" s="17">
        <v>1</v>
      </c>
      <c r="BH20" s="17">
        <v>1</v>
      </c>
    </row>
    <row r="21" spans="1:60" s="17" customFormat="1" ht="11.25" x14ac:dyDescent="0.2">
      <c r="A21" s="23" t="s">
        <v>14</v>
      </c>
      <c r="B21" s="37"/>
      <c r="C21" s="17">
        <v>0</v>
      </c>
      <c r="D21" s="17">
        <v>17</v>
      </c>
      <c r="E21" s="17">
        <v>10</v>
      </c>
      <c r="F21" s="17">
        <v>11</v>
      </c>
      <c r="G21" s="17">
        <v>12</v>
      </c>
      <c r="H21" s="17">
        <v>16</v>
      </c>
      <c r="I21" s="17">
        <v>24</v>
      </c>
      <c r="J21" s="17">
        <v>15</v>
      </c>
      <c r="K21" s="17">
        <v>9</v>
      </c>
      <c r="L21" s="17">
        <v>11</v>
      </c>
      <c r="M21" s="17">
        <v>11</v>
      </c>
      <c r="N21" s="17">
        <v>17</v>
      </c>
      <c r="O21" s="17">
        <v>22</v>
      </c>
      <c r="P21" s="17">
        <v>23</v>
      </c>
      <c r="Q21" s="17">
        <v>20</v>
      </c>
      <c r="R21" s="17">
        <v>31</v>
      </c>
      <c r="S21" s="17">
        <v>20</v>
      </c>
      <c r="T21" s="17">
        <f>'FIA Only'!T21+Sphere!C21</f>
        <v>14</v>
      </c>
      <c r="U21" s="17">
        <f>'FIA Only'!U21+Sphere!D21</f>
        <v>14</v>
      </c>
      <c r="V21" s="17">
        <f>'FIA Only'!V21+Sphere!E21</f>
        <v>6</v>
      </c>
      <c r="W21" s="17">
        <f>'FIA Only'!W21+Sphere!F21</f>
        <v>4</v>
      </c>
      <c r="X21" s="17">
        <f>'FIA Only'!X21+Sphere!G21</f>
        <v>14</v>
      </c>
      <c r="Y21" s="17">
        <v>17</v>
      </c>
      <c r="Z21" s="17">
        <v>21</v>
      </c>
      <c r="AA21" s="17">
        <v>16</v>
      </c>
      <c r="AB21" s="17">
        <v>12</v>
      </c>
      <c r="AC21" s="17">
        <v>6</v>
      </c>
      <c r="AD21" s="17">
        <v>2</v>
      </c>
      <c r="AE21" s="17">
        <v>5</v>
      </c>
      <c r="AF21" s="17">
        <v>2</v>
      </c>
      <c r="AG21" s="17">
        <v>3</v>
      </c>
      <c r="AH21" s="17">
        <v>9</v>
      </c>
      <c r="AI21" s="17">
        <v>13</v>
      </c>
      <c r="AJ21" s="17">
        <v>10</v>
      </c>
      <c r="AK21" s="17">
        <v>5</v>
      </c>
      <c r="AL21" s="17">
        <v>4</v>
      </c>
      <c r="AM21" s="17">
        <v>3</v>
      </c>
      <c r="AN21" s="17">
        <v>14</v>
      </c>
      <c r="AO21" s="17">
        <v>11</v>
      </c>
      <c r="AP21" s="17">
        <v>6</v>
      </c>
      <c r="AR21" s="17">
        <v>17</v>
      </c>
      <c r="AS21" s="17">
        <v>21</v>
      </c>
      <c r="AT21" s="17">
        <v>16</v>
      </c>
      <c r="AU21" s="17">
        <v>12</v>
      </c>
      <c r="AV21" s="17">
        <v>6</v>
      </c>
      <c r="AW21" s="17">
        <v>2</v>
      </c>
      <c r="AX21" s="17">
        <v>5</v>
      </c>
      <c r="AY21" s="17">
        <v>2</v>
      </c>
      <c r="AZ21" s="17">
        <v>3</v>
      </c>
      <c r="BA21" s="17">
        <v>9</v>
      </c>
      <c r="BB21" s="17">
        <v>13</v>
      </c>
      <c r="BC21" s="17">
        <v>10</v>
      </c>
      <c r="BD21" s="17">
        <v>5</v>
      </c>
      <c r="BE21" s="17">
        <v>4</v>
      </c>
      <c r="BF21" s="17">
        <v>3</v>
      </c>
      <c r="BG21" s="17">
        <v>14</v>
      </c>
      <c r="BH21" s="17">
        <v>11</v>
      </c>
    </row>
    <row r="22" spans="1:60" s="17" customFormat="1" ht="11.25" x14ac:dyDescent="0.2">
      <c r="A22" s="36" t="s">
        <v>15</v>
      </c>
      <c r="B22" s="37"/>
      <c r="C22" s="17">
        <v>0</v>
      </c>
      <c r="D22" s="17">
        <v>37</v>
      </c>
      <c r="E22" s="17">
        <v>46</v>
      </c>
      <c r="F22" s="17">
        <v>31</v>
      </c>
      <c r="G22" s="17">
        <v>34</v>
      </c>
      <c r="H22" s="17">
        <v>34</v>
      </c>
      <c r="I22" s="17">
        <v>42</v>
      </c>
      <c r="J22" s="17">
        <v>47</v>
      </c>
      <c r="K22" s="17">
        <v>49</v>
      </c>
      <c r="L22" s="17">
        <v>35</v>
      </c>
      <c r="M22" s="17">
        <v>51</v>
      </c>
      <c r="N22" s="17">
        <v>91</v>
      </c>
      <c r="O22" s="17">
        <v>105</v>
      </c>
      <c r="P22" s="17">
        <v>131</v>
      </c>
      <c r="Q22" s="17">
        <v>96</v>
      </c>
      <c r="R22" s="17">
        <v>241</v>
      </c>
      <c r="S22" s="17">
        <v>176</v>
      </c>
      <c r="T22" s="17">
        <f>'FIA Only'!T22+Sphere!C22</f>
        <v>119</v>
      </c>
      <c r="U22" s="17">
        <f>'FIA Only'!U22+Sphere!D22</f>
        <v>84</v>
      </c>
      <c r="V22" s="17">
        <f>'FIA Only'!V22+Sphere!E22</f>
        <v>10</v>
      </c>
      <c r="W22" s="17">
        <f>'FIA Only'!W22+Sphere!F22</f>
        <v>19</v>
      </c>
      <c r="X22" s="17">
        <f>'FIA Only'!X22+Sphere!G22</f>
        <v>31</v>
      </c>
      <c r="Y22" s="17">
        <v>43</v>
      </c>
      <c r="Z22" s="17">
        <v>43</v>
      </c>
      <c r="AA22" s="17">
        <v>33</v>
      </c>
      <c r="AB22" s="17">
        <v>29</v>
      </c>
      <c r="AC22" s="17">
        <v>17</v>
      </c>
      <c r="AD22" s="17">
        <v>22</v>
      </c>
      <c r="AE22" s="17">
        <v>18</v>
      </c>
      <c r="AF22" s="17">
        <v>19</v>
      </c>
      <c r="AG22" s="17">
        <v>16</v>
      </c>
      <c r="AH22" s="17">
        <v>43</v>
      </c>
      <c r="AI22" s="17">
        <v>30</v>
      </c>
      <c r="AJ22" s="17">
        <v>34</v>
      </c>
      <c r="AK22" s="17">
        <v>22</v>
      </c>
      <c r="AL22" s="17">
        <v>16</v>
      </c>
      <c r="AM22" s="17">
        <v>28</v>
      </c>
      <c r="AN22" s="17">
        <v>35</v>
      </c>
      <c r="AO22" s="17">
        <v>17</v>
      </c>
      <c r="AP22" s="17">
        <v>26</v>
      </c>
      <c r="AR22" s="17">
        <v>43</v>
      </c>
      <c r="AS22" s="17">
        <v>43</v>
      </c>
      <c r="AT22" s="17">
        <v>33</v>
      </c>
      <c r="AU22" s="17">
        <v>29</v>
      </c>
      <c r="AV22" s="17">
        <v>17</v>
      </c>
      <c r="AW22" s="17">
        <v>22</v>
      </c>
      <c r="AX22" s="17">
        <v>18</v>
      </c>
      <c r="AY22" s="17">
        <v>19</v>
      </c>
      <c r="AZ22" s="17">
        <v>16</v>
      </c>
      <c r="BA22" s="17">
        <v>43</v>
      </c>
      <c r="BB22" s="17">
        <v>30</v>
      </c>
      <c r="BC22" s="17">
        <v>34</v>
      </c>
      <c r="BD22" s="17">
        <v>22</v>
      </c>
      <c r="BE22" s="17">
        <v>16</v>
      </c>
      <c r="BF22" s="17">
        <v>28</v>
      </c>
      <c r="BG22" s="17">
        <v>35</v>
      </c>
      <c r="BH22" s="17">
        <v>17</v>
      </c>
    </row>
    <row r="23" spans="1:60" s="17" customFormat="1" ht="11.25" x14ac:dyDescent="0.2">
      <c r="A23" s="36" t="s">
        <v>16</v>
      </c>
      <c r="B23" s="37"/>
      <c r="C23" s="17">
        <v>1</v>
      </c>
      <c r="D23" s="17">
        <v>105</v>
      </c>
      <c r="E23" s="17">
        <v>104</v>
      </c>
      <c r="F23" s="17">
        <v>82</v>
      </c>
      <c r="G23" s="17">
        <v>94</v>
      </c>
      <c r="H23" s="17">
        <v>95</v>
      </c>
      <c r="I23" s="17">
        <v>114</v>
      </c>
      <c r="J23" s="17">
        <v>164</v>
      </c>
      <c r="K23" s="17">
        <v>184</v>
      </c>
      <c r="L23" s="17">
        <v>162</v>
      </c>
      <c r="M23" s="17">
        <v>217</v>
      </c>
      <c r="N23" s="17">
        <v>219</v>
      </c>
      <c r="O23" s="17">
        <v>253</v>
      </c>
      <c r="P23" s="17">
        <v>239</v>
      </c>
      <c r="Q23" s="17">
        <v>236</v>
      </c>
      <c r="R23" s="17">
        <v>386</v>
      </c>
      <c r="S23" s="17">
        <v>350</v>
      </c>
      <c r="T23" s="17">
        <f>'FIA Only'!T23+Sphere!C23</f>
        <v>254</v>
      </c>
      <c r="U23" s="17">
        <f>'FIA Only'!U23+Sphere!D23</f>
        <v>166</v>
      </c>
      <c r="V23" s="17">
        <f>'FIA Only'!V23+Sphere!E23</f>
        <v>54</v>
      </c>
      <c r="W23" s="17">
        <f>'FIA Only'!W23+Sphere!F23</f>
        <v>123</v>
      </c>
      <c r="X23" s="17">
        <f>'FIA Only'!X23+Sphere!G23</f>
        <v>176</v>
      </c>
      <c r="Y23" s="17">
        <v>221</v>
      </c>
      <c r="Z23" s="17">
        <v>204</v>
      </c>
      <c r="AA23" s="17">
        <v>166</v>
      </c>
      <c r="AB23" s="17">
        <v>130</v>
      </c>
      <c r="AC23" s="17">
        <v>91</v>
      </c>
      <c r="AD23" s="17">
        <v>81</v>
      </c>
      <c r="AE23" s="17">
        <v>73</v>
      </c>
      <c r="AF23" s="17">
        <v>63</v>
      </c>
      <c r="AG23" s="17">
        <v>58</v>
      </c>
      <c r="AH23" s="17">
        <v>116</v>
      </c>
      <c r="AI23" s="17">
        <v>153</v>
      </c>
      <c r="AJ23" s="17">
        <v>134</v>
      </c>
      <c r="AK23" s="17">
        <v>109</v>
      </c>
      <c r="AL23" s="17">
        <v>115</v>
      </c>
      <c r="AM23" s="17">
        <v>131</v>
      </c>
      <c r="AN23" s="17">
        <v>136</v>
      </c>
      <c r="AO23" s="17">
        <v>95</v>
      </c>
      <c r="AP23" s="17">
        <v>115</v>
      </c>
      <c r="AR23" s="17">
        <v>221</v>
      </c>
      <c r="AS23" s="17">
        <v>204</v>
      </c>
      <c r="AT23" s="17">
        <v>166</v>
      </c>
      <c r="AU23" s="17">
        <v>130</v>
      </c>
      <c r="AV23" s="17">
        <v>91</v>
      </c>
      <c r="AW23" s="17">
        <v>81</v>
      </c>
      <c r="AX23" s="17">
        <v>73</v>
      </c>
      <c r="AY23" s="17">
        <v>63</v>
      </c>
      <c r="AZ23" s="17">
        <v>58</v>
      </c>
      <c r="BA23" s="17">
        <v>116</v>
      </c>
      <c r="BB23" s="17">
        <v>153</v>
      </c>
      <c r="BC23" s="17">
        <v>134</v>
      </c>
      <c r="BD23" s="17">
        <v>109</v>
      </c>
      <c r="BE23" s="17">
        <v>115</v>
      </c>
      <c r="BF23" s="17">
        <v>131</v>
      </c>
      <c r="BG23" s="17">
        <v>136</v>
      </c>
      <c r="BH23" s="17">
        <v>95</v>
      </c>
    </row>
    <row r="24" spans="1:60" s="17" customFormat="1" ht="11.25" x14ac:dyDescent="0.2">
      <c r="A24" s="36" t="s">
        <v>17</v>
      </c>
      <c r="B24" s="37"/>
      <c r="C24" s="17">
        <v>2</v>
      </c>
      <c r="D24" s="17">
        <v>136</v>
      </c>
      <c r="E24" s="17">
        <v>160</v>
      </c>
      <c r="F24" s="17">
        <v>159</v>
      </c>
      <c r="G24" s="17">
        <v>167</v>
      </c>
      <c r="H24" s="17">
        <v>145</v>
      </c>
      <c r="I24" s="17">
        <v>229</v>
      </c>
      <c r="J24" s="17">
        <v>299</v>
      </c>
      <c r="K24" s="17">
        <v>346</v>
      </c>
      <c r="L24" s="17">
        <v>299</v>
      </c>
      <c r="M24" s="17">
        <v>335</v>
      </c>
      <c r="N24" s="17">
        <v>333</v>
      </c>
      <c r="O24" s="17">
        <v>300</v>
      </c>
      <c r="P24" s="17">
        <v>369</v>
      </c>
      <c r="Q24" s="17">
        <v>349</v>
      </c>
      <c r="R24" s="17">
        <v>624</v>
      </c>
      <c r="S24" s="17">
        <v>527</v>
      </c>
      <c r="T24" s="17">
        <f>'FIA Only'!T24+Sphere!C24</f>
        <v>338</v>
      </c>
      <c r="U24" s="17">
        <f>'FIA Only'!U24+Sphere!D24</f>
        <v>245</v>
      </c>
      <c r="V24" s="17">
        <f>'FIA Only'!V24+Sphere!E24</f>
        <v>102</v>
      </c>
      <c r="W24" s="17">
        <f>'FIA Only'!W24+Sphere!F24</f>
        <v>302</v>
      </c>
      <c r="X24" s="17">
        <f>'FIA Only'!X24+Sphere!G24</f>
        <v>378</v>
      </c>
      <c r="Y24" s="17">
        <v>395</v>
      </c>
      <c r="Z24" s="17">
        <v>403</v>
      </c>
      <c r="AA24" s="17">
        <v>322</v>
      </c>
      <c r="AB24" s="17">
        <v>230</v>
      </c>
      <c r="AC24" s="17">
        <v>171</v>
      </c>
      <c r="AD24" s="17">
        <v>192</v>
      </c>
      <c r="AE24" s="17">
        <v>161</v>
      </c>
      <c r="AF24" s="17">
        <v>135</v>
      </c>
      <c r="AG24" s="17">
        <v>150</v>
      </c>
      <c r="AH24" s="17">
        <v>302</v>
      </c>
      <c r="AI24" s="17">
        <v>312</v>
      </c>
      <c r="AJ24" s="17">
        <v>331</v>
      </c>
      <c r="AK24" s="17">
        <v>214</v>
      </c>
      <c r="AL24" s="17">
        <v>198</v>
      </c>
      <c r="AM24" s="17">
        <v>252</v>
      </c>
      <c r="AN24" s="17">
        <v>265</v>
      </c>
      <c r="AO24" s="17">
        <v>214</v>
      </c>
      <c r="AP24" s="17">
        <v>255</v>
      </c>
      <c r="AR24" s="17">
        <v>395</v>
      </c>
      <c r="AS24" s="17">
        <v>403</v>
      </c>
      <c r="AT24" s="17">
        <v>322</v>
      </c>
      <c r="AU24" s="17">
        <v>230</v>
      </c>
      <c r="AV24" s="17">
        <v>171</v>
      </c>
      <c r="AW24" s="17">
        <v>192</v>
      </c>
      <c r="AX24" s="17">
        <v>161</v>
      </c>
      <c r="AY24" s="17">
        <v>135</v>
      </c>
      <c r="AZ24" s="17">
        <v>150</v>
      </c>
      <c r="BA24" s="17">
        <v>302</v>
      </c>
      <c r="BB24" s="17">
        <v>312</v>
      </c>
      <c r="BC24" s="17">
        <v>331</v>
      </c>
      <c r="BD24" s="17">
        <v>214</v>
      </c>
      <c r="BE24" s="17">
        <v>198</v>
      </c>
      <c r="BF24" s="17">
        <v>252</v>
      </c>
      <c r="BG24" s="17">
        <v>265</v>
      </c>
      <c r="BH24" s="17">
        <v>214</v>
      </c>
    </row>
    <row r="25" spans="1:60" s="17" customFormat="1" ht="11.25" x14ac:dyDescent="0.2">
      <c r="A25" s="36" t="s">
        <v>18</v>
      </c>
      <c r="B25" s="37"/>
      <c r="C25" s="17">
        <v>4</v>
      </c>
      <c r="D25" s="17">
        <v>157</v>
      </c>
      <c r="E25" s="17">
        <v>191</v>
      </c>
      <c r="F25" s="17">
        <v>197</v>
      </c>
      <c r="G25" s="17">
        <v>187</v>
      </c>
      <c r="H25" s="17">
        <v>185</v>
      </c>
      <c r="I25" s="17">
        <v>267</v>
      </c>
      <c r="J25" s="17">
        <v>391</v>
      </c>
      <c r="K25" s="17">
        <v>385</v>
      </c>
      <c r="L25" s="17">
        <v>355</v>
      </c>
      <c r="M25" s="17">
        <v>429</v>
      </c>
      <c r="N25" s="17">
        <v>370</v>
      </c>
      <c r="O25" s="17">
        <v>335</v>
      </c>
      <c r="P25" s="17">
        <v>374</v>
      </c>
      <c r="Q25" s="17">
        <v>392</v>
      </c>
      <c r="R25" s="17">
        <v>656</v>
      </c>
      <c r="S25" s="17">
        <v>572</v>
      </c>
      <c r="T25" s="17">
        <f>'FIA Only'!T25+Sphere!C25</f>
        <v>418</v>
      </c>
      <c r="U25" s="17">
        <f>'FIA Only'!U25+Sphere!D25</f>
        <v>239</v>
      </c>
      <c r="V25" s="17">
        <f>'FIA Only'!V25+Sphere!E25</f>
        <v>125</v>
      </c>
      <c r="W25" s="17">
        <f>'FIA Only'!W25+Sphere!F25</f>
        <v>367</v>
      </c>
      <c r="X25" s="17">
        <f>'FIA Only'!X25+Sphere!G25</f>
        <v>441</v>
      </c>
      <c r="Y25" s="17">
        <v>507</v>
      </c>
      <c r="Z25" s="17">
        <v>466</v>
      </c>
      <c r="AA25" s="17">
        <v>403</v>
      </c>
      <c r="AB25" s="17">
        <v>341</v>
      </c>
      <c r="AC25" s="17">
        <v>281</v>
      </c>
      <c r="AD25" s="17">
        <v>308</v>
      </c>
      <c r="AE25" s="17">
        <v>270</v>
      </c>
      <c r="AF25" s="17">
        <v>237</v>
      </c>
      <c r="AG25" s="17">
        <v>195</v>
      </c>
      <c r="AH25" s="17">
        <v>379</v>
      </c>
      <c r="AI25" s="17">
        <v>455</v>
      </c>
      <c r="AJ25" s="17">
        <v>482</v>
      </c>
      <c r="AK25" s="17">
        <v>338</v>
      </c>
      <c r="AL25" s="17">
        <v>296</v>
      </c>
      <c r="AM25" s="17">
        <v>307</v>
      </c>
      <c r="AN25" s="17">
        <v>382</v>
      </c>
      <c r="AO25" s="17">
        <v>304</v>
      </c>
      <c r="AP25" s="17">
        <v>390</v>
      </c>
      <c r="AR25" s="17">
        <v>507</v>
      </c>
      <c r="AS25" s="17">
        <v>466</v>
      </c>
      <c r="AT25" s="17">
        <v>403</v>
      </c>
      <c r="AU25" s="17">
        <v>341</v>
      </c>
      <c r="AV25" s="17">
        <v>281</v>
      </c>
      <c r="AW25" s="17">
        <v>308</v>
      </c>
      <c r="AX25" s="17">
        <v>270</v>
      </c>
      <c r="AY25" s="17">
        <v>237</v>
      </c>
      <c r="AZ25" s="17">
        <v>195</v>
      </c>
      <c r="BA25" s="17">
        <v>379</v>
      </c>
      <c r="BB25" s="17">
        <v>455</v>
      </c>
      <c r="BC25" s="17">
        <v>482</v>
      </c>
      <c r="BD25" s="17">
        <v>338</v>
      </c>
      <c r="BE25" s="17">
        <v>296</v>
      </c>
      <c r="BF25" s="17">
        <v>307</v>
      </c>
      <c r="BG25" s="17">
        <v>382</v>
      </c>
      <c r="BH25" s="17">
        <v>304</v>
      </c>
    </row>
    <row r="26" spans="1:60" s="17" customFormat="1" ht="11.25" x14ac:dyDescent="0.2">
      <c r="A26" s="23" t="s">
        <v>19</v>
      </c>
      <c r="B26" s="37"/>
      <c r="C26" s="17">
        <v>5</v>
      </c>
      <c r="D26" s="17">
        <v>171</v>
      </c>
      <c r="E26" s="17">
        <v>195</v>
      </c>
      <c r="F26" s="17">
        <v>202</v>
      </c>
      <c r="G26" s="17">
        <v>199</v>
      </c>
      <c r="H26" s="17">
        <v>206</v>
      </c>
      <c r="I26" s="17">
        <v>318</v>
      </c>
      <c r="J26" s="17">
        <v>412</v>
      </c>
      <c r="K26" s="17">
        <v>456</v>
      </c>
      <c r="L26" s="17">
        <v>413</v>
      </c>
      <c r="M26" s="17">
        <v>484</v>
      </c>
      <c r="N26" s="17">
        <v>447</v>
      </c>
      <c r="O26" s="17">
        <v>370</v>
      </c>
      <c r="P26" s="17">
        <v>394</v>
      </c>
      <c r="Q26" s="17">
        <v>419</v>
      </c>
      <c r="R26" s="17">
        <v>778</v>
      </c>
      <c r="S26" s="17">
        <v>599</v>
      </c>
      <c r="T26" s="17">
        <f>'FIA Only'!T26+Sphere!C26</f>
        <v>441</v>
      </c>
      <c r="U26" s="17">
        <f>'FIA Only'!U26+Sphere!D26</f>
        <v>323</v>
      </c>
      <c r="V26" s="17">
        <f>'FIA Only'!V26+Sphere!E26</f>
        <v>169</v>
      </c>
      <c r="W26" s="17">
        <f>'FIA Only'!W26+Sphere!F26</f>
        <v>455</v>
      </c>
      <c r="X26" s="17">
        <f>'FIA Only'!X26+Sphere!G26</f>
        <v>499</v>
      </c>
      <c r="Y26" s="17">
        <v>611</v>
      </c>
      <c r="Z26" s="17">
        <v>614</v>
      </c>
      <c r="AA26" s="17">
        <v>522</v>
      </c>
      <c r="AB26" s="17">
        <v>424</v>
      </c>
      <c r="AC26" s="17">
        <v>349</v>
      </c>
      <c r="AD26" s="17">
        <v>413</v>
      </c>
      <c r="AE26" s="17">
        <v>373</v>
      </c>
      <c r="AF26" s="17">
        <v>281</v>
      </c>
      <c r="AG26" s="17">
        <v>257</v>
      </c>
      <c r="AH26" s="17">
        <v>476</v>
      </c>
      <c r="AI26" s="17">
        <v>537</v>
      </c>
      <c r="AJ26" s="17">
        <v>520</v>
      </c>
      <c r="AK26" s="17">
        <v>451</v>
      </c>
      <c r="AL26" s="17">
        <v>387</v>
      </c>
      <c r="AM26" s="17">
        <v>409</v>
      </c>
      <c r="AN26" s="17">
        <v>475</v>
      </c>
      <c r="AO26" s="17">
        <v>370</v>
      </c>
      <c r="AP26" s="17">
        <v>486</v>
      </c>
      <c r="AR26" s="17">
        <v>611</v>
      </c>
      <c r="AS26" s="17">
        <v>614</v>
      </c>
      <c r="AT26" s="17">
        <v>522</v>
      </c>
      <c r="AU26" s="17">
        <v>424</v>
      </c>
      <c r="AV26" s="17">
        <v>349</v>
      </c>
      <c r="AW26" s="17">
        <v>413</v>
      </c>
      <c r="AX26" s="17">
        <v>373</v>
      </c>
      <c r="AY26" s="17">
        <v>281</v>
      </c>
      <c r="AZ26" s="17">
        <v>257</v>
      </c>
      <c r="BA26" s="17">
        <v>476</v>
      </c>
      <c r="BB26" s="17">
        <v>537</v>
      </c>
      <c r="BC26" s="17">
        <v>520</v>
      </c>
      <c r="BD26" s="17">
        <v>451</v>
      </c>
      <c r="BE26" s="17">
        <v>387</v>
      </c>
      <c r="BF26" s="17">
        <v>409</v>
      </c>
      <c r="BG26" s="17">
        <v>475</v>
      </c>
      <c r="BH26" s="17">
        <v>370</v>
      </c>
    </row>
    <row r="27" spans="1:60" s="17" customFormat="1" ht="11.25" x14ac:dyDescent="0.2">
      <c r="A27" s="23" t="s">
        <v>20</v>
      </c>
      <c r="B27" s="37"/>
      <c r="C27" s="17">
        <v>3</v>
      </c>
      <c r="D27" s="17">
        <v>157</v>
      </c>
      <c r="E27" s="17">
        <v>190</v>
      </c>
      <c r="F27" s="17">
        <v>189</v>
      </c>
      <c r="G27" s="17">
        <v>224</v>
      </c>
      <c r="H27" s="17">
        <v>206</v>
      </c>
      <c r="I27" s="17">
        <v>301</v>
      </c>
      <c r="J27" s="17">
        <v>450</v>
      </c>
      <c r="K27" s="17">
        <v>414</v>
      </c>
      <c r="L27" s="17">
        <v>483</v>
      </c>
      <c r="M27" s="17">
        <v>498</v>
      </c>
      <c r="N27" s="17">
        <v>426</v>
      </c>
      <c r="O27" s="17">
        <v>385</v>
      </c>
      <c r="P27" s="17">
        <v>420</v>
      </c>
      <c r="Q27" s="17">
        <v>458</v>
      </c>
      <c r="R27" s="17">
        <v>757</v>
      </c>
      <c r="S27" s="17">
        <v>609</v>
      </c>
      <c r="T27" s="17">
        <f>'FIA Only'!T27+Sphere!C27</f>
        <v>472</v>
      </c>
      <c r="U27" s="17">
        <f>'FIA Only'!U27+Sphere!D27</f>
        <v>310</v>
      </c>
      <c r="V27" s="17">
        <f>'FIA Only'!V27+Sphere!E27</f>
        <v>177</v>
      </c>
      <c r="W27" s="17">
        <f>'FIA Only'!W27+Sphere!F27</f>
        <v>421</v>
      </c>
      <c r="X27" s="17">
        <f>'FIA Only'!X27+Sphere!G27</f>
        <v>565</v>
      </c>
      <c r="Y27" s="17">
        <v>679</v>
      </c>
      <c r="Z27" s="17">
        <v>720</v>
      </c>
      <c r="AA27" s="17">
        <v>552</v>
      </c>
      <c r="AB27" s="17">
        <v>461</v>
      </c>
      <c r="AC27" s="17">
        <v>381</v>
      </c>
      <c r="AD27" s="17">
        <v>457</v>
      </c>
      <c r="AE27" s="17">
        <v>422</v>
      </c>
      <c r="AF27" s="17">
        <v>308</v>
      </c>
      <c r="AG27" s="17">
        <v>327</v>
      </c>
      <c r="AH27" s="17">
        <v>532</v>
      </c>
      <c r="AI27" s="17">
        <v>614</v>
      </c>
      <c r="AJ27" s="17">
        <v>583</v>
      </c>
      <c r="AK27" s="17">
        <v>503</v>
      </c>
      <c r="AL27" s="17">
        <v>433</v>
      </c>
      <c r="AM27" s="17">
        <v>439</v>
      </c>
      <c r="AN27" s="17">
        <v>513</v>
      </c>
      <c r="AO27" s="17">
        <v>398</v>
      </c>
      <c r="AP27" s="17">
        <v>555</v>
      </c>
      <c r="AR27" s="17">
        <v>679</v>
      </c>
      <c r="AS27" s="17">
        <v>720</v>
      </c>
      <c r="AT27" s="17">
        <v>552</v>
      </c>
      <c r="AU27" s="17">
        <v>461</v>
      </c>
      <c r="AV27" s="17">
        <v>381</v>
      </c>
      <c r="AW27" s="17">
        <v>457</v>
      </c>
      <c r="AX27" s="17">
        <v>422</v>
      </c>
      <c r="AY27" s="17">
        <v>308</v>
      </c>
      <c r="AZ27" s="17">
        <v>327</v>
      </c>
      <c r="BA27" s="17">
        <v>532</v>
      </c>
      <c r="BB27" s="17">
        <v>614</v>
      </c>
      <c r="BC27" s="17">
        <v>583</v>
      </c>
      <c r="BD27" s="17">
        <v>503</v>
      </c>
      <c r="BE27" s="17">
        <v>433</v>
      </c>
      <c r="BF27" s="17">
        <v>439</v>
      </c>
      <c r="BG27" s="17">
        <v>513</v>
      </c>
      <c r="BH27" s="17">
        <v>398</v>
      </c>
    </row>
    <row r="28" spans="1:60" s="17" customFormat="1" ht="11.25" x14ac:dyDescent="0.2">
      <c r="A28" s="23" t="s">
        <v>21</v>
      </c>
      <c r="B28" s="37"/>
      <c r="C28" s="17">
        <v>4</v>
      </c>
      <c r="D28" s="17">
        <v>154</v>
      </c>
      <c r="E28" s="17">
        <v>207</v>
      </c>
      <c r="F28" s="17">
        <v>189</v>
      </c>
      <c r="G28" s="17">
        <v>229</v>
      </c>
      <c r="H28" s="17">
        <v>204</v>
      </c>
      <c r="I28" s="17">
        <v>307</v>
      </c>
      <c r="J28" s="17">
        <v>414</v>
      </c>
      <c r="K28" s="17">
        <v>433</v>
      </c>
      <c r="L28" s="17">
        <v>466</v>
      </c>
      <c r="M28" s="17">
        <v>537</v>
      </c>
      <c r="N28" s="17">
        <v>439</v>
      </c>
      <c r="O28" s="17">
        <v>337</v>
      </c>
      <c r="P28" s="17">
        <v>421</v>
      </c>
      <c r="Q28" s="17">
        <v>442</v>
      </c>
      <c r="R28" s="17">
        <v>787</v>
      </c>
      <c r="S28" s="17">
        <v>669</v>
      </c>
      <c r="T28" s="17">
        <f>'FIA Only'!T28+Sphere!C28</f>
        <v>461</v>
      </c>
      <c r="U28" s="17">
        <f>'FIA Only'!U28+Sphere!D28</f>
        <v>310</v>
      </c>
      <c r="V28" s="17">
        <f>'FIA Only'!V28+Sphere!E28</f>
        <v>174</v>
      </c>
      <c r="W28" s="17">
        <f>'FIA Only'!W28+Sphere!F28</f>
        <v>430</v>
      </c>
      <c r="X28" s="17">
        <f>'FIA Only'!X28+Sphere!G28</f>
        <v>500</v>
      </c>
      <c r="Y28" s="17">
        <v>717</v>
      </c>
      <c r="Z28" s="17">
        <v>760</v>
      </c>
      <c r="AA28" s="17">
        <v>620</v>
      </c>
      <c r="AB28" s="17">
        <v>476</v>
      </c>
      <c r="AC28" s="17">
        <v>444</v>
      </c>
      <c r="AD28" s="17">
        <v>493</v>
      </c>
      <c r="AE28" s="17">
        <v>495</v>
      </c>
      <c r="AF28" s="17">
        <v>402</v>
      </c>
      <c r="AG28" s="17">
        <v>369</v>
      </c>
      <c r="AH28" s="17">
        <v>598</v>
      </c>
      <c r="AI28" s="17">
        <v>712</v>
      </c>
      <c r="AJ28" s="17">
        <v>624</v>
      </c>
      <c r="AK28" s="17">
        <v>501</v>
      </c>
      <c r="AL28" s="17">
        <v>417</v>
      </c>
      <c r="AM28" s="17">
        <v>429</v>
      </c>
      <c r="AN28" s="17">
        <v>539</v>
      </c>
      <c r="AO28" s="17">
        <v>438</v>
      </c>
      <c r="AP28" s="17">
        <v>563</v>
      </c>
      <c r="AR28" s="17">
        <v>717</v>
      </c>
      <c r="AS28" s="17">
        <v>760</v>
      </c>
      <c r="AT28" s="17">
        <v>620</v>
      </c>
      <c r="AU28" s="17">
        <v>476</v>
      </c>
      <c r="AV28" s="17">
        <v>444</v>
      </c>
      <c r="AW28" s="17">
        <v>493</v>
      </c>
      <c r="AX28" s="17">
        <v>495</v>
      </c>
      <c r="AY28" s="17">
        <v>402</v>
      </c>
      <c r="AZ28" s="17">
        <v>369</v>
      </c>
      <c r="BA28" s="17">
        <v>598</v>
      </c>
      <c r="BB28" s="17">
        <v>712</v>
      </c>
      <c r="BC28" s="17">
        <v>624</v>
      </c>
      <c r="BD28" s="17">
        <v>501</v>
      </c>
      <c r="BE28" s="17">
        <v>417</v>
      </c>
      <c r="BF28" s="17">
        <v>429</v>
      </c>
      <c r="BG28" s="17">
        <v>539</v>
      </c>
      <c r="BH28" s="17">
        <v>438</v>
      </c>
    </row>
    <row r="29" spans="1:60" s="17" customFormat="1" ht="11.25" x14ac:dyDescent="0.2">
      <c r="A29" s="23" t="s">
        <v>22</v>
      </c>
      <c r="B29" s="37"/>
      <c r="C29" s="17">
        <v>6</v>
      </c>
      <c r="D29" s="17">
        <v>143</v>
      </c>
      <c r="E29" s="17">
        <v>198</v>
      </c>
      <c r="F29" s="17">
        <v>217</v>
      </c>
      <c r="G29" s="17">
        <v>255</v>
      </c>
      <c r="H29" s="17">
        <v>259</v>
      </c>
      <c r="I29" s="17">
        <v>349</v>
      </c>
      <c r="J29" s="17">
        <v>511</v>
      </c>
      <c r="K29" s="17">
        <v>542</v>
      </c>
      <c r="L29" s="17">
        <v>525</v>
      </c>
      <c r="M29" s="17">
        <v>588</v>
      </c>
      <c r="N29" s="17">
        <v>456</v>
      </c>
      <c r="O29" s="17">
        <v>418</v>
      </c>
      <c r="P29" s="17">
        <v>453</v>
      </c>
      <c r="Q29" s="17">
        <v>529</v>
      </c>
      <c r="R29" s="17">
        <v>971</v>
      </c>
      <c r="S29" s="17">
        <v>706</v>
      </c>
      <c r="T29" s="17">
        <f>'FIA Only'!T29+Sphere!C29</f>
        <v>542</v>
      </c>
      <c r="U29" s="17">
        <f>'FIA Only'!U29+Sphere!D29</f>
        <v>384</v>
      </c>
      <c r="V29" s="17">
        <f>'FIA Only'!V29+Sphere!E29</f>
        <v>215</v>
      </c>
      <c r="W29" s="17">
        <f>'FIA Only'!W29+Sphere!F29</f>
        <v>564</v>
      </c>
      <c r="X29" s="17">
        <f>'FIA Only'!X29+Sphere!G29</f>
        <v>610</v>
      </c>
      <c r="Y29" s="17">
        <v>811</v>
      </c>
      <c r="Z29" s="17">
        <v>871</v>
      </c>
      <c r="AA29" s="17">
        <v>787</v>
      </c>
      <c r="AB29" s="17">
        <v>542</v>
      </c>
      <c r="AC29" s="17">
        <v>527</v>
      </c>
      <c r="AD29" s="17">
        <v>618</v>
      </c>
      <c r="AE29" s="17">
        <v>667</v>
      </c>
      <c r="AF29" s="17">
        <v>439</v>
      </c>
      <c r="AG29" s="17">
        <v>405</v>
      </c>
      <c r="AH29" s="17">
        <v>744</v>
      </c>
      <c r="AI29" s="17">
        <v>822</v>
      </c>
      <c r="AJ29" s="17">
        <v>785</v>
      </c>
      <c r="AK29" s="17">
        <v>669</v>
      </c>
      <c r="AL29" s="17">
        <v>550</v>
      </c>
      <c r="AM29" s="17">
        <v>544</v>
      </c>
      <c r="AN29" s="17">
        <v>633</v>
      </c>
      <c r="AO29" s="17">
        <v>551</v>
      </c>
      <c r="AP29" s="17">
        <v>689</v>
      </c>
      <c r="AR29" s="17">
        <v>811</v>
      </c>
      <c r="AS29" s="17">
        <v>871</v>
      </c>
      <c r="AT29" s="17">
        <v>787</v>
      </c>
      <c r="AU29" s="17">
        <v>542</v>
      </c>
      <c r="AV29" s="17">
        <v>527</v>
      </c>
      <c r="AW29" s="17">
        <v>618</v>
      </c>
      <c r="AX29" s="17">
        <v>667</v>
      </c>
      <c r="AY29" s="17">
        <v>439</v>
      </c>
      <c r="AZ29" s="17">
        <v>405</v>
      </c>
      <c r="BA29" s="17">
        <v>744</v>
      </c>
      <c r="BB29" s="17">
        <v>822</v>
      </c>
      <c r="BC29" s="17">
        <v>785</v>
      </c>
      <c r="BD29" s="17">
        <v>669</v>
      </c>
      <c r="BE29" s="17">
        <v>550</v>
      </c>
      <c r="BF29" s="17">
        <v>544</v>
      </c>
      <c r="BG29" s="17">
        <v>633</v>
      </c>
      <c r="BH29" s="17">
        <v>551</v>
      </c>
    </row>
    <row r="30" spans="1:60" s="17" customFormat="1" ht="11.25" x14ac:dyDescent="0.2">
      <c r="A30" s="23" t="s">
        <v>23</v>
      </c>
      <c r="B30" s="37"/>
      <c r="C30" s="17">
        <v>1</v>
      </c>
      <c r="D30" s="17">
        <v>164</v>
      </c>
      <c r="E30" s="17">
        <v>195</v>
      </c>
      <c r="F30" s="17">
        <v>251</v>
      </c>
      <c r="G30" s="17">
        <v>267</v>
      </c>
      <c r="H30" s="17">
        <v>333</v>
      </c>
      <c r="I30" s="17">
        <v>384</v>
      </c>
      <c r="J30" s="17">
        <v>599</v>
      </c>
      <c r="K30" s="17">
        <v>571</v>
      </c>
      <c r="L30" s="17">
        <v>616</v>
      </c>
      <c r="M30" s="17">
        <v>712</v>
      </c>
      <c r="N30" s="17">
        <v>620</v>
      </c>
      <c r="O30" s="17">
        <v>439</v>
      </c>
      <c r="P30" s="17">
        <v>481</v>
      </c>
      <c r="Q30" s="17">
        <v>603</v>
      </c>
      <c r="R30" s="17">
        <v>1085</v>
      </c>
      <c r="S30" s="17">
        <v>850</v>
      </c>
      <c r="T30" s="17">
        <f>'FIA Only'!T30+Sphere!C30</f>
        <v>575</v>
      </c>
      <c r="U30" s="17">
        <f>'FIA Only'!U30+Sphere!D30</f>
        <v>464</v>
      </c>
      <c r="V30" s="17">
        <f>'FIA Only'!V30+Sphere!E30</f>
        <v>281</v>
      </c>
      <c r="W30" s="17">
        <f>'FIA Only'!W30+Sphere!F30</f>
        <v>620</v>
      </c>
      <c r="X30" s="17">
        <f>'FIA Only'!X30+Sphere!G30</f>
        <v>724</v>
      </c>
      <c r="Y30" s="17">
        <v>927</v>
      </c>
      <c r="Z30" s="17">
        <v>932</v>
      </c>
      <c r="AA30" s="17">
        <v>852</v>
      </c>
      <c r="AB30" s="17">
        <v>638</v>
      </c>
      <c r="AC30" s="17">
        <v>589</v>
      </c>
      <c r="AD30" s="17">
        <v>833</v>
      </c>
      <c r="AE30" s="17">
        <v>888</v>
      </c>
      <c r="AF30" s="17">
        <v>602</v>
      </c>
      <c r="AG30" s="17">
        <v>518</v>
      </c>
      <c r="AH30" s="17">
        <v>919</v>
      </c>
      <c r="AI30" s="17">
        <v>1073</v>
      </c>
      <c r="AJ30" s="17">
        <v>893</v>
      </c>
      <c r="AK30" s="17">
        <v>703</v>
      </c>
      <c r="AL30" s="17">
        <v>602</v>
      </c>
      <c r="AM30" s="17">
        <v>626</v>
      </c>
      <c r="AN30" s="17">
        <v>757</v>
      </c>
      <c r="AO30" s="17">
        <v>557</v>
      </c>
      <c r="AP30" s="17">
        <v>797</v>
      </c>
      <c r="AR30" s="17">
        <v>927</v>
      </c>
      <c r="AS30" s="17">
        <v>932</v>
      </c>
      <c r="AT30" s="17">
        <v>852</v>
      </c>
      <c r="AU30" s="17">
        <v>638</v>
      </c>
      <c r="AV30" s="17">
        <v>589</v>
      </c>
      <c r="AW30" s="17">
        <v>833</v>
      </c>
      <c r="AX30" s="17">
        <v>888</v>
      </c>
      <c r="AY30" s="17">
        <v>602</v>
      </c>
      <c r="AZ30" s="17">
        <v>518</v>
      </c>
      <c r="BA30" s="17">
        <v>919</v>
      </c>
      <c r="BB30" s="17">
        <v>1073</v>
      </c>
      <c r="BC30" s="17">
        <v>893</v>
      </c>
      <c r="BD30" s="17">
        <v>703</v>
      </c>
      <c r="BE30" s="17">
        <v>602</v>
      </c>
      <c r="BF30" s="17">
        <v>626</v>
      </c>
      <c r="BG30" s="17">
        <v>757</v>
      </c>
      <c r="BH30" s="17">
        <v>557</v>
      </c>
    </row>
    <row r="31" spans="1:60" s="17" customFormat="1" ht="11.25" x14ac:dyDescent="0.2">
      <c r="A31" s="23" t="s">
        <v>24</v>
      </c>
      <c r="B31" s="37"/>
      <c r="C31" s="17">
        <v>0</v>
      </c>
      <c r="D31" s="17">
        <v>87</v>
      </c>
      <c r="E31" s="17">
        <v>160</v>
      </c>
      <c r="F31" s="17">
        <v>144</v>
      </c>
      <c r="G31" s="17">
        <v>140</v>
      </c>
      <c r="H31" s="17">
        <v>193</v>
      </c>
      <c r="I31" s="17">
        <v>229</v>
      </c>
      <c r="J31" s="17">
        <v>357</v>
      </c>
      <c r="K31" s="17">
        <v>331</v>
      </c>
      <c r="L31" s="17">
        <v>361</v>
      </c>
      <c r="M31" s="17">
        <v>438</v>
      </c>
      <c r="N31" s="17">
        <v>320</v>
      </c>
      <c r="O31" s="17">
        <v>265</v>
      </c>
      <c r="P31" s="17">
        <v>320</v>
      </c>
      <c r="Q31" s="17">
        <v>329</v>
      </c>
      <c r="R31" s="17">
        <v>632</v>
      </c>
      <c r="S31" s="17">
        <v>518</v>
      </c>
      <c r="T31" s="17">
        <f>'FIA Only'!T31+Sphere!C31</f>
        <v>378</v>
      </c>
      <c r="U31" s="17">
        <f>'FIA Only'!U31+Sphere!D31</f>
        <v>273</v>
      </c>
      <c r="V31" s="17">
        <f>'FIA Only'!V31+Sphere!E31</f>
        <v>146</v>
      </c>
      <c r="W31" s="17">
        <f>'FIA Only'!W31+Sphere!F31</f>
        <v>365</v>
      </c>
      <c r="X31" s="17">
        <f>'FIA Only'!X31+Sphere!G31</f>
        <v>407</v>
      </c>
      <c r="Y31" s="17">
        <v>537</v>
      </c>
      <c r="Z31" s="17">
        <v>608</v>
      </c>
      <c r="AA31" s="17">
        <v>521</v>
      </c>
      <c r="AB31" s="17">
        <v>341</v>
      </c>
      <c r="AC31" s="17">
        <v>367</v>
      </c>
      <c r="AD31" s="17">
        <v>465</v>
      </c>
      <c r="AE31" s="17">
        <v>543</v>
      </c>
      <c r="AF31" s="17">
        <v>358</v>
      </c>
      <c r="AG31" s="17">
        <v>273</v>
      </c>
      <c r="AH31" s="17">
        <v>579</v>
      </c>
      <c r="AI31" s="17">
        <v>614</v>
      </c>
      <c r="AJ31" s="17">
        <v>497</v>
      </c>
      <c r="AK31" s="17">
        <v>411</v>
      </c>
      <c r="AL31" s="17">
        <v>334</v>
      </c>
      <c r="AM31" s="17">
        <v>378</v>
      </c>
      <c r="AN31" s="17">
        <v>438</v>
      </c>
      <c r="AO31" s="17">
        <v>379</v>
      </c>
      <c r="AP31" s="17">
        <v>476</v>
      </c>
      <c r="AR31" s="17">
        <v>537</v>
      </c>
      <c r="AS31" s="17">
        <v>608</v>
      </c>
      <c r="AT31" s="17">
        <v>521</v>
      </c>
      <c r="AU31" s="17">
        <v>341</v>
      </c>
      <c r="AV31" s="17">
        <v>367</v>
      </c>
      <c r="AW31" s="17">
        <v>465</v>
      </c>
      <c r="AX31" s="17">
        <v>543</v>
      </c>
      <c r="AY31" s="17">
        <v>358</v>
      </c>
      <c r="AZ31" s="17">
        <v>273</v>
      </c>
      <c r="BA31" s="17">
        <v>579</v>
      </c>
      <c r="BB31" s="17">
        <v>614</v>
      </c>
      <c r="BC31" s="17">
        <v>497</v>
      </c>
      <c r="BD31" s="17">
        <v>411</v>
      </c>
      <c r="BE31" s="17">
        <v>334</v>
      </c>
      <c r="BF31" s="17">
        <v>378</v>
      </c>
      <c r="BG31" s="17">
        <v>438</v>
      </c>
      <c r="BH31" s="17">
        <v>379</v>
      </c>
    </row>
    <row r="32" spans="1:60" s="17" customFormat="1" ht="11.25" x14ac:dyDescent="0.2">
      <c r="A32" s="23" t="s">
        <v>795</v>
      </c>
      <c r="B32" s="37"/>
      <c r="C32" s="17">
        <v>0</v>
      </c>
      <c r="D32" s="17">
        <v>23</v>
      </c>
      <c r="E32" s="17">
        <v>41</v>
      </c>
      <c r="F32" s="17">
        <v>36</v>
      </c>
      <c r="G32" s="17">
        <v>34</v>
      </c>
      <c r="H32" s="17">
        <v>68</v>
      </c>
      <c r="I32" s="17">
        <v>68</v>
      </c>
      <c r="J32" s="17">
        <v>111</v>
      </c>
      <c r="K32" s="17">
        <v>110</v>
      </c>
      <c r="L32" s="17">
        <v>102</v>
      </c>
      <c r="M32" s="17">
        <v>119</v>
      </c>
      <c r="N32" s="17">
        <v>97</v>
      </c>
      <c r="O32" s="17">
        <v>75</v>
      </c>
      <c r="P32" s="17">
        <v>95</v>
      </c>
      <c r="Q32" s="17">
        <v>92</v>
      </c>
      <c r="R32" s="17">
        <v>210</v>
      </c>
      <c r="S32" s="17">
        <v>161</v>
      </c>
      <c r="T32" s="17">
        <f>'FIA Only'!T32+Sphere!C32</f>
        <v>123</v>
      </c>
      <c r="U32" s="17">
        <f>'FIA Only'!U32+Sphere!D32</f>
        <v>71</v>
      </c>
      <c r="V32" s="17">
        <f>'FIA Only'!V32+Sphere!E32</f>
        <v>27</v>
      </c>
      <c r="W32" s="17">
        <f>'FIA Only'!W32+Sphere!F32</f>
        <v>85</v>
      </c>
      <c r="X32" s="17">
        <f>'FIA Only'!X32+Sphere!G32</f>
        <v>122</v>
      </c>
      <c r="Y32" s="17">
        <v>155</v>
      </c>
      <c r="Z32" s="17">
        <v>187</v>
      </c>
      <c r="AA32" s="17">
        <v>159</v>
      </c>
      <c r="AB32" s="17">
        <v>86</v>
      </c>
      <c r="AC32" s="17">
        <v>90</v>
      </c>
      <c r="AD32" s="17">
        <v>132</v>
      </c>
      <c r="AE32" s="17">
        <v>144</v>
      </c>
      <c r="AF32" s="17">
        <v>84</v>
      </c>
      <c r="AG32" s="17">
        <v>84</v>
      </c>
      <c r="AH32" s="17">
        <v>173</v>
      </c>
      <c r="AI32" s="17">
        <v>179</v>
      </c>
      <c r="AJ32" s="17">
        <v>145</v>
      </c>
      <c r="AK32" s="17">
        <v>105</v>
      </c>
      <c r="AL32" s="17">
        <v>95</v>
      </c>
      <c r="AM32" s="17">
        <v>109</v>
      </c>
      <c r="AN32" s="17">
        <v>128</v>
      </c>
      <c r="AO32" s="17">
        <v>106</v>
      </c>
      <c r="AP32" s="17">
        <v>134</v>
      </c>
      <c r="AR32" s="17">
        <v>155</v>
      </c>
      <c r="AS32" s="17">
        <v>187</v>
      </c>
      <c r="AT32" s="17">
        <v>159</v>
      </c>
      <c r="AU32" s="17">
        <v>86</v>
      </c>
      <c r="AV32" s="17">
        <v>90</v>
      </c>
      <c r="AW32" s="17">
        <v>132</v>
      </c>
      <c r="AX32" s="17">
        <v>144</v>
      </c>
      <c r="AY32" s="17">
        <v>84</v>
      </c>
      <c r="AZ32" s="17">
        <v>84</v>
      </c>
      <c r="BA32" s="17">
        <v>173</v>
      </c>
      <c r="BB32" s="17">
        <v>179</v>
      </c>
      <c r="BC32" s="17">
        <v>145</v>
      </c>
      <c r="BD32" s="17">
        <v>105</v>
      </c>
      <c r="BE32" s="17">
        <v>95</v>
      </c>
      <c r="BF32" s="17">
        <v>109</v>
      </c>
      <c r="BG32" s="17">
        <v>128</v>
      </c>
      <c r="BH32" s="17">
        <v>106</v>
      </c>
    </row>
    <row r="33" spans="1:78" s="17" customFormat="1" ht="11.25" x14ac:dyDescent="0.2">
      <c r="A33" s="23"/>
      <c r="B33" s="37"/>
      <c r="AR33" s="17">
        <v>0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0</v>
      </c>
      <c r="BC33" s="17">
        <v>0</v>
      </c>
      <c r="BD33" s="17">
        <v>0</v>
      </c>
      <c r="BE33" s="17">
        <v>0</v>
      </c>
      <c r="BF33" s="17">
        <v>0</v>
      </c>
      <c r="BG33" s="17">
        <v>0</v>
      </c>
      <c r="BH33" s="17">
        <v>0</v>
      </c>
    </row>
    <row r="34" spans="1:78" x14ac:dyDescent="0.25">
      <c r="A34" s="8" t="s">
        <v>27</v>
      </c>
      <c r="B34" s="50"/>
      <c r="AA34" s="56"/>
      <c r="AB34" s="56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</row>
    <row r="35" spans="1:78" x14ac:dyDescent="0.25">
      <c r="A35" s="11" t="s">
        <v>628</v>
      </c>
      <c r="AA35" s="56"/>
      <c r="AB35" s="56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</row>
    <row r="36" spans="1:78" s="19" customFormat="1" ht="11.25" x14ac:dyDescent="0.2">
      <c r="A36" s="24" t="s">
        <v>10</v>
      </c>
      <c r="B36" s="32"/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f>'FIA Only'!T36+Sphere!C36</f>
        <v>0</v>
      </c>
      <c r="U36" s="19">
        <f>'FIA Only'!U36+Sphere!D36</f>
        <v>0</v>
      </c>
      <c r="V36" s="19">
        <f>'FIA Only'!V36+Sphere!E36</f>
        <v>0</v>
      </c>
      <c r="W36" s="19">
        <f>'FIA Only'!W36+Sphere!F36</f>
        <v>259.95999999999998</v>
      </c>
      <c r="X36" s="19">
        <f>'FIA Only'!X36+Sphere!G36</f>
        <v>647.69000000000005</v>
      </c>
      <c r="Y36" s="19">
        <v>5564.23</v>
      </c>
      <c r="Z36" s="19">
        <v>11088.87</v>
      </c>
      <c r="AA36" s="19">
        <v>1747.42</v>
      </c>
      <c r="AB36" s="19">
        <v>963.47</v>
      </c>
      <c r="AC36" s="19">
        <v>206.66</v>
      </c>
      <c r="AD36" s="19">
        <v>9705.83</v>
      </c>
      <c r="AE36" s="19">
        <v>6692.68</v>
      </c>
      <c r="AF36" s="19">
        <v>1510.39</v>
      </c>
      <c r="AG36" s="19">
        <v>60.87</v>
      </c>
      <c r="AH36" s="19">
        <v>57.31</v>
      </c>
      <c r="AI36" s="19">
        <v>1554.76</v>
      </c>
      <c r="AJ36" s="19">
        <v>565.70000000000005</v>
      </c>
      <c r="AK36" s="19">
        <v>0</v>
      </c>
      <c r="AL36" s="19">
        <v>-172.46</v>
      </c>
      <c r="AM36" s="19">
        <v>0</v>
      </c>
      <c r="AN36" s="19">
        <v>520.1</v>
      </c>
      <c r="AO36" s="19">
        <v>196.21</v>
      </c>
      <c r="AP36" s="19">
        <v>228.45</v>
      </c>
      <c r="AR36" s="19">
        <v>5564.23</v>
      </c>
      <c r="AS36" s="19">
        <v>11088.87</v>
      </c>
      <c r="AT36" s="19">
        <v>1747.42</v>
      </c>
      <c r="AU36" s="19">
        <v>963.47</v>
      </c>
      <c r="AV36" s="19">
        <v>206.66</v>
      </c>
      <c r="AW36" s="19">
        <v>9705.83</v>
      </c>
      <c r="AX36" s="19">
        <v>6692.68</v>
      </c>
      <c r="AY36" s="19">
        <v>1510.39</v>
      </c>
      <c r="AZ36" s="19">
        <v>60.87</v>
      </c>
      <c r="BA36" s="19">
        <v>57.31</v>
      </c>
      <c r="BB36" s="19">
        <v>1554.76</v>
      </c>
      <c r="BC36" s="19">
        <v>565.70000000000005</v>
      </c>
      <c r="BD36" s="19">
        <v>0</v>
      </c>
      <c r="BE36" s="19">
        <v>-172.46</v>
      </c>
      <c r="BF36" s="19">
        <v>0</v>
      </c>
      <c r="BG36" s="19">
        <v>520.1</v>
      </c>
      <c r="BH36" s="19">
        <v>196.21</v>
      </c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</row>
    <row r="37" spans="1:78" s="19" customFormat="1" ht="11.25" x14ac:dyDescent="0.2">
      <c r="A37" s="24" t="s">
        <v>11</v>
      </c>
      <c r="B37" s="32"/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4173.8999999999996</v>
      </c>
      <c r="T37" s="19">
        <f>'FIA Only'!T37+Sphere!C37</f>
        <v>0</v>
      </c>
      <c r="U37" s="19">
        <f>'FIA Only'!U37+Sphere!D37</f>
        <v>0</v>
      </c>
      <c r="V37" s="19">
        <f>'FIA Only'!V37+Sphere!E37</f>
        <v>0</v>
      </c>
      <c r="W37" s="19">
        <f>'FIA Only'!W37+Sphere!F37</f>
        <v>0</v>
      </c>
      <c r="X37" s="19">
        <f>'FIA Only'!X37+Sphere!G37</f>
        <v>0</v>
      </c>
      <c r="Y37" s="19">
        <v>160.1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6180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23632.47</v>
      </c>
      <c r="AR37" s="19">
        <v>160.1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0</v>
      </c>
      <c r="BC37" s="19">
        <v>6180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</row>
    <row r="38" spans="1:78" s="19" customFormat="1" ht="11.25" x14ac:dyDescent="0.2">
      <c r="A38" s="24" t="s">
        <v>629</v>
      </c>
      <c r="B38" s="32"/>
      <c r="C38" s="19">
        <v>0</v>
      </c>
      <c r="D38" s="19">
        <v>6676.33</v>
      </c>
      <c r="E38" s="19">
        <v>1648.18</v>
      </c>
      <c r="F38" s="19">
        <v>3633.41</v>
      </c>
      <c r="G38" s="19">
        <v>1416.27</v>
      </c>
      <c r="H38" s="19">
        <v>1715.61</v>
      </c>
      <c r="I38" s="19">
        <v>1629.73</v>
      </c>
      <c r="J38" s="19">
        <v>1743.67</v>
      </c>
      <c r="K38" s="19">
        <v>6436.16</v>
      </c>
      <c r="L38" s="19">
        <v>1980.57</v>
      </c>
      <c r="M38" s="19">
        <v>6205.75</v>
      </c>
      <c r="N38" s="19">
        <v>1594.57</v>
      </c>
      <c r="O38" s="19">
        <v>3111.41</v>
      </c>
      <c r="P38" s="19">
        <v>7576.75</v>
      </c>
      <c r="Q38" s="19">
        <v>3396.82</v>
      </c>
      <c r="R38" s="19">
        <v>3624.61</v>
      </c>
      <c r="S38" s="19">
        <v>1660.68</v>
      </c>
      <c r="T38" s="19">
        <f>'FIA Only'!T38+Sphere!C38</f>
        <v>2814.86</v>
      </c>
      <c r="U38" s="19">
        <f>'FIA Only'!U38+Sphere!D38</f>
        <v>9715.69</v>
      </c>
      <c r="V38" s="19">
        <f>'FIA Only'!V38+Sphere!E38</f>
        <v>1009.53</v>
      </c>
      <c r="W38" s="19">
        <f>'FIA Only'!W38+Sphere!F38</f>
        <v>0</v>
      </c>
      <c r="X38" s="19">
        <f>'FIA Only'!X38+Sphere!G38</f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27865.58</v>
      </c>
      <c r="AD38" s="19">
        <v>0</v>
      </c>
      <c r="AE38" s="19">
        <v>0</v>
      </c>
      <c r="AF38" s="19">
        <v>621.19000000000005</v>
      </c>
      <c r="AG38" s="19">
        <v>2584.16</v>
      </c>
      <c r="AH38" s="19">
        <v>632.04999999999995</v>
      </c>
      <c r="AI38" s="19">
        <v>2078.86</v>
      </c>
      <c r="AJ38" s="19">
        <v>4616.16</v>
      </c>
      <c r="AK38" s="19">
        <v>1614.91</v>
      </c>
      <c r="AL38" s="19">
        <v>819.22</v>
      </c>
      <c r="AM38" s="19">
        <v>965.09</v>
      </c>
      <c r="AN38" s="19">
        <v>440.7</v>
      </c>
      <c r="AO38" s="19">
        <v>1596.17</v>
      </c>
      <c r="AP38" s="19">
        <v>382.85</v>
      </c>
      <c r="AR38" s="19">
        <v>0</v>
      </c>
      <c r="AS38" s="19">
        <v>0</v>
      </c>
      <c r="AT38" s="19">
        <v>0</v>
      </c>
      <c r="AU38" s="19">
        <v>0</v>
      </c>
      <c r="AV38" s="19">
        <v>27865.58</v>
      </c>
      <c r="AW38" s="19">
        <v>0</v>
      </c>
      <c r="AX38" s="19">
        <v>0</v>
      </c>
      <c r="AY38" s="19">
        <v>621.19000000000005</v>
      </c>
      <c r="AZ38" s="19">
        <v>2584.16</v>
      </c>
      <c r="BA38" s="19">
        <v>632.04999999999995</v>
      </c>
      <c r="BB38" s="19">
        <v>2078.86</v>
      </c>
      <c r="BC38" s="19">
        <v>4616.16</v>
      </c>
      <c r="BD38" s="19">
        <v>1614.91</v>
      </c>
      <c r="BE38" s="19">
        <v>819.22</v>
      </c>
      <c r="BF38" s="19">
        <v>965.09</v>
      </c>
      <c r="BG38" s="19">
        <v>440.7</v>
      </c>
      <c r="BH38" s="19">
        <v>1596.17</v>
      </c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</row>
    <row r="39" spans="1:78" s="19" customFormat="1" ht="11.25" x14ac:dyDescent="0.2">
      <c r="A39" s="24" t="s">
        <v>13</v>
      </c>
      <c r="B39" s="32"/>
      <c r="C39" s="19">
        <v>0</v>
      </c>
      <c r="D39" s="19">
        <v>460.32</v>
      </c>
      <c r="E39" s="19">
        <v>0</v>
      </c>
      <c r="F39" s="19">
        <v>92.31</v>
      </c>
      <c r="G39" s="19">
        <v>1039.3900000000001</v>
      </c>
      <c r="H39" s="19">
        <v>238.38</v>
      </c>
      <c r="I39" s="19">
        <v>0</v>
      </c>
      <c r="J39" s="19">
        <v>2617.15</v>
      </c>
      <c r="K39" s="19">
        <v>0</v>
      </c>
      <c r="L39" s="19">
        <v>21.21</v>
      </c>
      <c r="M39" s="19">
        <v>889.11</v>
      </c>
      <c r="N39" s="19">
        <v>151.24</v>
      </c>
      <c r="O39" s="19">
        <v>0</v>
      </c>
      <c r="P39" s="19">
        <v>0</v>
      </c>
      <c r="Q39" s="19">
        <v>0</v>
      </c>
      <c r="R39" s="19">
        <v>206.98</v>
      </c>
      <c r="S39" s="19">
        <v>725.46</v>
      </c>
      <c r="T39" s="19">
        <f>'FIA Only'!T39+Sphere!C39</f>
        <v>0</v>
      </c>
      <c r="U39" s="19">
        <f>'FIA Only'!U39+Sphere!D39</f>
        <v>0</v>
      </c>
      <c r="V39" s="19">
        <f>'FIA Only'!V39+Sphere!E39</f>
        <v>0</v>
      </c>
      <c r="W39" s="19">
        <f>'FIA Only'!W39+Sphere!F39</f>
        <v>0</v>
      </c>
      <c r="X39" s="19">
        <f>'FIA Only'!X39+Sphere!G39</f>
        <v>0</v>
      </c>
      <c r="Y39" s="19">
        <v>841.48</v>
      </c>
      <c r="Z39" s="19">
        <v>306.2</v>
      </c>
      <c r="AA39" s="19">
        <v>1048.1199999999999</v>
      </c>
      <c r="AB39" s="19">
        <v>0</v>
      </c>
      <c r="AC39" s="19">
        <v>125.37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5938.25</v>
      </c>
      <c r="AJ39" s="19">
        <v>215.66</v>
      </c>
      <c r="AK39" s="19">
        <v>0</v>
      </c>
      <c r="AL39" s="19">
        <v>171.44</v>
      </c>
      <c r="AM39" s="19">
        <v>92.77</v>
      </c>
      <c r="AN39" s="19">
        <v>0</v>
      </c>
      <c r="AO39" s="19">
        <v>0</v>
      </c>
      <c r="AP39" s="19">
        <v>0</v>
      </c>
      <c r="AR39" s="19">
        <v>841.48</v>
      </c>
      <c r="AS39" s="19">
        <v>306.2</v>
      </c>
      <c r="AT39" s="19">
        <v>1048.1199999999999</v>
      </c>
      <c r="AU39" s="19">
        <v>0</v>
      </c>
      <c r="AV39" s="19">
        <v>125.37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5938.25</v>
      </c>
      <c r="BC39" s="19">
        <v>215.66</v>
      </c>
      <c r="BD39" s="19">
        <v>0</v>
      </c>
      <c r="BE39" s="19">
        <v>171.44</v>
      </c>
      <c r="BF39" s="19">
        <v>92.77</v>
      </c>
      <c r="BG39" s="19">
        <v>0</v>
      </c>
      <c r="BH39" s="19">
        <v>0</v>
      </c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</row>
    <row r="40" spans="1:78" s="19" customFormat="1" ht="11.25" x14ac:dyDescent="0.2">
      <c r="A40" s="24" t="s">
        <v>14</v>
      </c>
      <c r="B40" s="32"/>
      <c r="C40" s="19">
        <v>0</v>
      </c>
      <c r="D40" s="19">
        <v>752.08</v>
      </c>
      <c r="E40" s="19">
        <v>0</v>
      </c>
      <c r="F40" s="19">
        <v>828.19</v>
      </c>
      <c r="G40" s="19">
        <v>2789.28</v>
      </c>
      <c r="H40" s="19">
        <v>1752.03</v>
      </c>
      <c r="I40" s="19">
        <v>2128.0500000000002</v>
      </c>
      <c r="J40" s="19">
        <v>1170.98</v>
      </c>
      <c r="K40" s="19">
        <v>535.41</v>
      </c>
      <c r="L40" s="19">
        <v>1185.7</v>
      </c>
      <c r="M40" s="19">
        <v>0</v>
      </c>
      <c r="N40" s="19">
        <v>795.78</v>
      </c>
      <c r="O40" s="19">
        <v>4083.08</v>
      </c>
      <c r="P40" s="19">
        <v>1240.53</v>
      </c>
      <c r="Q40" s="19">
        <v>101.25</v>
      </c>
      <c r="R40" s="19">
        <v>4100.0200000000004</v>
      </c>
      <c r="S40" s="19">
        <v>5712.4</v>
      </c>
      <c r="T40" s="19">
        <f>'FIA Only'!T40+Sphere!C40</f>
        <v>6204.14</v>
      </c>
      <c r="U40" s="19">
        <f>'FIA Only'!U40+Sphere!D40</f>
        <v>4138.67</v>
      </c>
      <c r="V40" s="19">
        <f>'FIA Only'!V40+Sphere!E40</f>
        <v>207.36</v>
      </c>
      <c r="W40" s="19">
        <f>'FIA Only'!W40+Sphere!F40</f>
        <v>125.01</v>
      </c>
      <c r="X40" s="19">
        <f>'FIA Only'!X40+Sphere!G40</f>
        <v>262.57</v>
      </c>
      <c r="Y40" s="19">
        <v>1643.07</v>
      </c>
      <c r="Z40" s="19">
        <v>1012.55</v>
      </c>
      <c r="AA40" s="19">
        <v>1105.2</v>
      </c>
      <c r="AB40" s="19">
        <v>434.39</v>
      </c>
      <c r="AC40" s="19">
        <v>515</v>
      </c>
      <c r="AD40" s="19">
        <v>615.37</v>
      </c>
      <c r="AE40" s="19">
        <v>281.66000000000003</v>
      </c>
      <c r="AF40" s="19">
        <v>241.62</v>
      </c>
      <c r="AG40" s="19">
        <v>493.08</v>
      </c>
      <c r="AH40" s="19">
        <v>470.18</v>
      </c>
      <c r="AI40" s="19">
        <v>3405.02</v>
      </c>
      <c r="AJ40" s="19">
        <v>489.25</v>
      </c>
      <c r="AK40" s="19">
        <v>1328.53</v>
      </c>
      <c r="AL40" s="19">
        <v>499</v>
      </c>
      <c r="AM40" s="19">
        <v>409.02</v>
      </c>
      <c r="AN40" s="19">
        <v>1202.2</v>
      </c>
      <c r="AO40" s="19">
        <v>1411.68</v>
      </c>
      <c r="AP40" s="19">
        <v>346.75</v>
      </c>
      <c r="AR40" s="19">
        <v>1643.07</v>
      </c>
      <c r="AS40" s="19">
        <v>1012.55</v>
      </c>
      <c r="AT40" s="19">
        <v>1105.2</v>
      </c>
      <c r="AU40" s="19">
        <v>434.39</v>
      </c>
      <c r="AV40" s="19">
        <v>515</v>
      </c>
      <c r="AW40" s="19">
        <v>615.37</v>
      </c>
      <c r="AX40" s="19">
        <v>281.66000000000003</v>
      </c>
      <c r="AY40" s="19">
        <v>241.62</v>
      </c>
      <c r="AZ40" s="19">
        <v>493.08</v>
      </c>
      <c r="BA40" s="19">
        <v>470.18</v>
      </c>
      <c r="BB40" s="19">
        <v>3405.02</v>
      </c>
      <c r="BC40" s="19">
        <v>489.25</v>
      </c>
      <c r="BD40" s="19">
        <v>1328.53</v>
      </c>
      <c r="BE40" s="19">
        <v>499</v>
      </c>
      <c r="BF40" s="19">
        <v>409.02</v>
      </c>
      <c r="BG40" s="19">
        <v>1202.2</v>
      </c>
      <c r="BH40" s="19">
        <v>1411.68</v>
      </c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</row>
    <row r="41" spans="1:78" s="19" customFormat="1" ht="11.25" x14ac:dyDescent="0.2">
      <c r="A41" s="24" t="s">
        <v>15</v>
      </c>
      <c r="B41" s="32"/>
      <c r="C41" s="19">
        <v>0</v>
      </c>
      <c r="D41" s="19">
        <v>13069.43</v>
      </c>
      <c r="E41" s="19">
        <v>3345.25</v>
      </c>
      <c r="F41" s="19">
        <v>921.77</v>
      </c>
      <c r="G41" s="19">
        <v>5523.54</v>
      </c>
      <c r="H41" s="19">
        <v>6420.7</v>
      </c>
      <c r="I41" s="19">
        <v>1285.3900000000001</v>
      </c>
      <c r="J41" s="19">
        <v>15261.98</v>
      </c>
      <c r="K41" s="19">
        <v>6557.01</v>
      </c>
      <c r="L41" s="19">
        <v>12307.14</v>
      </c>
      <c r="M41" s="19">
        <v>9582.64</v>
      </c>
      <c r="N41" s="19">
        <v>9157.73</v>
      </c>
      <c r="O41" s="19">
        <v>8960.9599999999991</v>
      </c>
      <c r="P41" s="19">
        <v>23326.29</v>
      </c>
      <c r="Q41" s="19">
        <v>5038.84</v>
      </c>
      <c r="R41" s="19">
        <v>31513.68</v>
      </c>
      <c r="S41" s="19">
        <v>20393.77</v>
      </c>
      <c r="T41" s="19">
        <f>'FIA Only'!T41+Sphere!C41</f>
        <v>28403.09</v>
      </c>
      <c r="U41" s="19">
        <f>'FIA Only'!U41+Sphere!D41</f>
        <v>6655.9400000000005</v>
      </c>
      <c r="V41" s="19">
        <f>'FIA Only'!V41+Sphere!E41</f>
        <v>92.09</v>
      </c>
      <c r="W41" s="19">
        <f>'FIA Only'!W41+Sphere!F41</f>
        <v>378.14</v>
      </c>
      <c r="X41" s="19">
        <f>'FIA Only'!X41+Sphere!G41</f>
        <v>1640.64</v>
      </c>
      <c r="Y41" s="19">
        <v>3454.96</v>
      </c>
      <c r="Z41" s="19">
        <v>2270.69</v>
      </c>
      <c r="AA41" s="19">
        <v>6388.77</v>
      </c>
      <c r="AB41" s="19">
        <v>2297.52</v>
      </c>
      <c r="AC41" s="19">
        <v>772.5</v>
      </c>
      <c r="AD41" s="19">
        <v>410.62</v>
      </c>
      <c r="AE41" s="19">
        <v>194.56</v>
      </c>
      <c r="AF41" s="19">
        <v>1573.11</v>
      </c>
      <c r="AG41" s="19">
        <v>1491.47</v>
      </c>
      <c r="AH41" s="19">
        <v>15244.08</v>
      </c>
      <c r="AI41" s="19">
        <v>11189.15</v>
      </c>
      <c r="AJ41" s="19">
        <v>8843.5499999999993</v>
      </c>
      <c r="AK41" s="19">
        <v>5451.38</v>
      </c>
      <c r="AL41" s="19">
        <v>1496.21</v>
      </c>
      <c r="AM41" s="19">
        <v>7324.64</v>
      </c>
      <c r="AN41" s="19">
        <v>3788.22</v>
      </c>
      <c r="AO41" s="19">
        <v>711.6</v>
      </c>
      <c r="AP41" s="19">
        <v>5809.12</v>
      </c>
      <c r="AR41" s="19">
        <v>3454.96</v>
      </c>
      <c r="AS41" s="19">
        <v>2270.69</v>
      </c>
      <c r="AT41" s="19">
        <v>6388.77</v>
      </c>
      <c r="AU41" s="19">
        <v>2297.52</v>
      </c>
      <c r="AV41" s="19">
        <v>772.5</v>
      </c>
      <c r="AW41" s="19">
        <v>410.62</v>
      </c>
      <c r="AX41" s="19">
        <v>194.56</v>
      </c>
      <c r="AY41" s="19">
        <v>1573.11</v>
      </c>
      <c r="AZ41" s="19">
        <v>1491.47</v>
      </c>
      <c r="BA41" s="19">
        <v>15244.08</v>
      </c>
      <c r="BB41" s="19">
        <v>11189.15</v>
      </c>
      <c r="BC41" s="19">
        <v>8843.5499999999993</v>
      </c>
      <c r="BD41" s="19">
        <v>5451.38</v>
      </c>
      <c r="BE41" s="19">
        <v>1496.21</v>
      </c>
      <c r="BF41" s="19">
        <v>7324.64</v>
      </c>
      <c r="BG41" s="19">
        <v>3788.22</v>
      </c>
      <c r="BH41" s="19">
        <v>711.6</v>
      </c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</row>
    <row r="42" spans="1:78" s="19" customFormat="1" ht="11.25" x14ac:dyDescent="0.2">
      <c r="A42" s="24" t="s">
        <v>16</v>
      </c>
      <c r="B42" s="32"/>
      <c r="C42" s="19">
        <v>0</v>
      </c>
      <c r="D42" s="19">
        <v>30903.85</v>
      </c>
      <c r="E42" s="19">
        <v>46412.42</v>
      </c>
      <c r="F42" s="19">
        <v>5962.51</v>
      </c>
      <c r="G42" s="19">
        <v>13094.98</v>
      </c>
      <c r="H42" s="19">
        <v>23628.720000000001</v>
      </c>
      <c r="I42" s="19">
        <v>16130.38</v>
      </c>
      <c r="J42" s="19">
        <v>33959.08</v>
      </c>
      <c r="K42" s="19">
        <v>46914.64</v>
      </c>
      <c r="L42" s="19">
        <v>27527.89</v>
      </c>
      <c r="M42" s="19">
        <v>53994.61</v>
      </c>
      <c r="N42" s="19">
        <v>29564.39</v>
      </c>
      <c r="O42" s="19">
        <v>27597.69</v>
      </c>
      <c r="P42" s="19">
        <v>42258.16</v>
      </c>
      <c r="Q42" s="19">
        <v>69246.58</v>
      </c>
      <c r="R42" s="19">
        <v>64966.25</v>
      </c>
      <c r="S42" s="19">
        <v>84211.43</v>
      </c>
      <c r="T42" s="19">
        <f>'FIA Only'!T42+Sphere!C42</f>
        <v>82977.33</v>
      </c>
      <c r="U42" s="19">
        <f>'FIA Only'!U42+Sphere!D42</f>
        <v>48515.99</v>
      </c>
      <c r="V42" s="19">
        <f>'FIA Only'!V42+Sphere!E42</f>
        <v>4999.8099999999995</v>
      </c>
      <c r="W42" s="19">
        <f>'FIA Only'!W42+Sphere!F42</f>
        <v>11690.98</v>
      </c>
      <c r="X42" s="19">
        <f>'FIA Only'!X42+Sphere!G42</f>
        <v>22793.43</v>
      </c>
      <c r="Y42" s="19">
        <v>39667.85</v>
      </c>
      <c r="Z42" s="19">
        <v>41106.839999999997</v>
      </c>
      <c r="AA42" s="19">
        <v>62033.74</v>
      </c>
      <c r="AB42" s="19">
        <v>35235.75</v>
      </c>
      <c r="AC42" s="19">
        <v>19273.669999999998</v>
      </c>
      <c r="AD42" s="19">
        <v>35602.31</v>
      </c>
      <c r="AE42" s="19">
        <v>29081.41</v>
      </c>
      <c r="AF42" s="19">
        <v>23015.19</v>
      </c>
      <c r="AG42" s="19">
        <v>15130.37</v>
      </c>
      <c r="AH42" s="19">
        <v>34788.639999999999</v>
      </c>
      <c r="AI42" s="19">
        <v>81125.679999999993</v>
      </c>
      <c r="AJ42" s="19">
        <v>78376.83</v>
      </c>
      <c r="AK42" s="19">
        <v>49169.06</v>
      </c>
      <c r="AL42" s="19">
        <v>69586.52</v>
      </c>
      <c r="AM42" s="19">
        <v>94383.62</v>
      </c>
      <c r="AN42" s="19">
        <v>58628.17</v>
      </c>
      <c r="AO42" s="19">
        <v>50674.71</v>
      </c>
      <c r="AP42" s="19">
        <v>46776.7</v>
      </c>
      <c r="AR42" s="19">
        <v>39667.85</v>
      </c>
      <c r="AS42" s="19">
        <v>41106.839999999997</v>
      </c>
      <c r="AT42" s="19">
        <v>62033.74</v>
      </c>
      <c r="AU42" s="19">
        <v>35235.75</v>
      </c>
      <c r="AV42" s="19">
        <v>19273.669999999998</v>
      </c>
      <c r="AW42" s="19">
        <v>35602.31</v>
      </c>
      <c r="AX42" s="19">
        <v>29081.41</v>
      </c>
      <c r="AY42" s="19">
        <v>23015.19</v>
      </c>
      <c r="AZ42" s="19">
        <v>15130.37</v>
      </c>
      <c r="BA42" s="19">
        <v>34788.639999999999</v>
      </c>
      <c r="BB42" s="19">
        <v>81125.679999999993</v>
      </c>
      <c r="BC42" s="19">
        <v>78376.83</v>
      </c>
      <c r="BD42" s="19">
        <v>49169.06</v>
      </c>
      <c r="BE42" s="19">
        <v>69586.52</v>
      </c>
      <c r="BF42" s="19">
        <v>94383.62</v>
      </c>
      <c r="BG42" s="19">
        <v>58628.17</v>
      </c>
      <c r="BH42" s="19">
        <v>50674.71</v>
      </c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</row>
    <row r="43" spans="1:78" s="19" customFormat="1" ht="11.25" x14ac:dyDescent="0.2">
      <c r="A43" s="24" t="s">
        <v>17</v>
      </c>
      <c r="B43" s="32"/>
      <c r="C43" s="19">
        <v>0</v>
      </c>
      <c r="D43" s="19">
        <v>27698.78</v>
      </c>
      <c r="E43" s="19">
        <v>33639.620000000003</v>
      </c>
      <c r="F43" s="19">
        <v>13584.81</v>
      </c>
      <c r="G43" s="19">
        <v>17060.43</v>
      </c>
      <c r="H43" s="19">
        <v>14533.6</v>
      </c>
      <c r="I43" s="19">
        <v>17471.330000000002</v>
      </c>
      <c r="J43" s="19">
        <v>37957.879999999997</v>
      </c>
      <c r="K43" s="19">
        <v>64320.87</v>
      </c>
      <c r="L43" s="19">
        <v>60565.78</v>
      </c>
      <c r="M43" s="19">
        <v>73849.899999999994</v>
      </c>
      <c r="N43" s="19">
        <v>108384.66</v>
      </c>
      <c r="O43" s="19">
        <v>46636.75</v>
      </c>
      <c r="P43" s="19">
        <v>98249.49</v>
      </c>
      <c r="Q43" s="19">
        <v>57019.03</v>
      </c>
      <c r="R43" s="19">
        <v>188857.94</v>
      </c>
      <c r="S43" s="19">
        <v>132070.32</v>
      </c>
      <c r="T43" s="19">
        <f>'FIA Only'!T43+Sphere!C43</f>
        <v>87448.88</v>
      </c>
      <c r="U43" s="19">
        <f>'FIA Only'!U43+Sphere!D43</f>
        <v>52030.57</v>
      </c>
      <c r="V43" s="19">
        <f>'FIA Only'!V43+Sphere!E43</f>
        <v>17847.849999999999</v>
      </c>
      <c r="W43" s="19">
        <f>'FIA Only'!W43+Sphere!F43</f>
        <v>42196.46</v>
      </c>
      <c r="X43" s="19">
        <f>'FIA Only'!X43+Sphere!G43</f>
        <v>64676.5</v>
      </c>
      <c r="Y43" s="19">
        <v>140771.01999999999</v>
      </c>
      <c r="Z43" s="19">
        <v>159767.89000000001</v>
      </c>
      <c r="AA43" s="19">
        <v>144864.43</v>
      </c>
      <c r="AB43" s="19">
        <v>107181.29</v>
      </c>
      <c r="AC43" s="19">
        <v>93227.5</v>
      </c>
      <c r="AD43" s="19">
        <v>98925.23</v>
      </c>
      <c r="AE43" s="19">
        <v>53159.44</v>
      </c>
      <c r="AF43" s="19">
        <v>85956.37</v>
      </c>
      <c r="AG43" s="19">
        <v>117062.73</v>
      </c>
      <c r="AH43" s="19">
        <v>102482.98</v>
      </c>
      <c r="AI43" s="19">
        <v>216993.97</v>
      </c>
      <c r="AJ43" s="19">
        <v>287343.67</v>
      </c>
      <c r="AK43" s="19">
        <v>179105.84</v>
      </c>
      <c r="AL43" s="19">
        <v>150562.43</v>
      </c>
      <c r="AM43" s="19">
        <v>184335.35999999999</v>
      </c>
      <c r="AN43" s="19">
        <v>255612.41</v>
      </c>
      <c r="AO43" s="19">
        <v>176684.44</v>
      </c>
      <c r="AP43" s="19">
        <v>168551.89</v>
      </c>
      <c r="AR43" s="19">
        <v>140771.01999999999</v>
      </c>
      <c r="AS43" s="19">
        <v>159767.89000000001</v>
      </c>
      <c r="AT43" s="19">
        <v>144864.43</v>
      </c>
      <c r="AU43" s="19">
        <v>107181.29</v>
      </c>
      <c r="AV43" s="19">
        <v>93227.5</v>
      </c>
      <c r="AW43" s="19">
        <v>98925.23</v>
      </c>
      <c r="AX43" s="19">
        <v>53159.44</v>
      </c>
      <c r="AY43" s="19">
        <v>85956.37</v>
      </c>
      <c r="AZ43" s="19">
        <v>117062.73</v>
      </c>
      <c r="BA43" s="19">
        <v>102482.98</v>
      </c>
      <c r="BB43" s="19">
        <v>216993.97</v>
      </c>
      <c r="BC43" s="19">
        <v>287343.67</v>
      </c>
      <c r="BD43" s="19">
        <v>179105.84</v>
      </c>
      <c r="BE43" s="19">
        <v>150562.43</v>
      </c>
      <c r="BF43" s="19">
        <v>184335.35999999999</v>
      </c>
      <c r="BG43" s="19">
        <v>255612.41</v>
      </c>
      <c r="BH43" s="19">
        <v>176684.44</v>
      </c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</row>
    <row r="44" spans="1:78" s="19" customFormat="1" ht="11.25" x14ac:dyDescent="0.2">
      <c r="A44" s="24" t="s">
        <v>18</v>
      </c>
      <c r="B44" s="32"/>
      <c r="C44" s="19">
        <v>0</v>
      </c>
      <c r="D44" s="19">
        <v>34481.96</v>
      </c>
      <c r="E44" s="19">
        <v>43281.36</v>
      </c>
      <c r="F44" s="19">
        <v>27471.06</v>
      </c>
      <c r="G44" s="19">
        <v>19219.810000000001</v>
      </c>
      <c r="H44" s="19">
        <v>39376.26</v>
      </c>
      <c r="I44" s="19">
        <v>26953.37</v>
      </c>
      <c r="J44" s="19">
        <v>67997.08</v>
      </c>
      <c r="K44" s="19">
        <v>80773.53</v>
      </c>
      <c r="L44" s="19">
        <v>53107.27</v>
      </c>
      <c r="M44" s="19">
        <v>80339.539999999994</v>
      </c>
      <c r="N44" s="19">
        <v>63089.22</v>
      </c>
      <c r="O44" s="19">
        <v>76270.179999999993</v>
      </c>
      <c r="P44" s="19">
        <v>76065.97</v>
      </c>
      <c r="Q44" s="19">
        <v>98283.68</v>
      </c>
      <c r="R44" s="19">
        <v>142471.43</v>
      </c>
      <c r="S44" s="19">
        <v>136580.84</v>
      </c>
      <c r="T44" s="19">
        <f>'FIA Only'!T44+Sphere!C44</f>
        <v>85593.54</v>
      </c>
      <c r="U44" s="19">
        <f>'FIA Only'!U44+Sphere!D44</f>
        <v>53422.49</v>
      </c>
      <c r="V44" s="19">
        <f>'FIA Only'!V44+Sphere!E44</f>
        <v>40250.78</v>
      </c>
      <c r="W44" s="19">
        <f>'FIA Only'!W44+Sphere!F44</f>
        <v>72925.850000000006</v>
      </c>
      <c r="X44" s="19">
        <f>'FIA Only'!X44+Sphere!G44</f>
        <v>89496.78</v>
      </c>
      <c r="Y44" s="19">
        <v>209229.23</v>
      </c>
      <c r="Z44" s="19">
        <v>278597.46000000002</v>
      </c>
      <c r="AA44" s="19">
        <v>253680.97</v>
      </c>
      <c r="AB44" s="19">
        <v>196984.66</v>
      </c>
      <c r="AC44" s="19">
        <v>133960.57</v>
      </c>
      <c r="AD44" s="19">
        <v>189412.06</v>
      </c>
      <c r="AE44" s="19">
        <v>163288.20000000001</v>
      </c>
      <c r="AF44" s="19">
        <v>187031.67</v>
      </c>
      <c r="AG44" s="19">
        <v>97386.86</v>
      </c>
      <c r="AH44" s="19">
        <v>143539.76999999999</v>
      </c>
      <c r="AI44" s="19">
        <v>291312.90999999997</v>
      </c>
      <c r="AJ44" s="19">
        <v>496658.95</v>
      </c>
      <c r="AK44" s="19">
        <v>379763.94</v>
      </c>
      <c r="AL44" s="19">
        <v>228423.92</v>
      </c>
      <c r="AM44" s="19">
        <v>253871.3</v>
      </c>
      <c r="AN44" s="19">
        <v>466137.51</v>
      </c>
      <c r="AO44" s="19">
        <v>299561.53000000003</v>
      </c>
      <c r="AP44" s="19">
        <v>327288.48</v>
      </c>
      <c r="AR44" s="19">
        <v>209229.23</v>
      </c>
      <c r="AS44" s="19">
        <v>278597.46000000002</v>
      </c>
      <c r="AT44" s="19">
        <v>253680.97</v>
      </c>
      <c r="AU44" s="19">
        <v>196984.66</v>
      </c>
      <c r="AV44" s="19">
        <v>133960.57</v>
      </c>
      <c r="AW44" s="19">
        <v>189412.06</v>
      </c>
      <c r="AX44" s="19">
        <v>163288.20000000001</v>
      </c>
      <c r="AY44" s="19">
        <v>187031.67</v>
      </c>
      <c r="AZ44" s="19">
        <v>97386.86</v>
      </c>
      <c r="BA44" s="19">
        <v>143539.76999999999</v>
      </c>
      <c r="BB44" s="19">
        <v>291312.90999999997</v>
      </c>
      <c r="BC44" s="19">
        <v>496658.95</v>
      </c>
      <c r="BD44" s="19">
        <v>379763.94</v>
      </c>
      <c r="BE44" s="19">
        <v>228423.92</v>
      </c>
      <c r="BF44" s="19">
        <v>253871.3</v>
      </c>
      <c r="BG44" s="19">
        <v>466137.51</v>
      </c>
      <c r="BH44" s="19">
        <v>299561.53000000003</v>
      </c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</row>
    <row r="45" spans="1:78" s="19" customFormat="1" ht="11.25" x14ac:dyDescent="0.2">
      <c r="A45" s="24" t="s">
        <v>19</v>
      </c>
      <c r="B45" s="32"/>
      <c r="C45" s="19">
        <v>60.52</v>
      </c>
      <c r="D45" s="19">
        <v>22513.21</v>
      </c>
      <c r="E45" s="19">
        <v>63375.06</v>
      </c>
      <c r="F45" s="19">
        <v>17468.11</v>
      </c>
      <c r="G45" s="19">
        <v>10181.25</v>
      </c>
      <c r="H45" s="19">
        <v>39715.360000000001</v>
      </c>
      <c r="I45" s="19">
        <v>51380.79</v>
      </c>
      <c r="J45" s="19">
        <v>106059.35</v>
      </c>
      <c r="K45" s="19">
        <v>201864.87</v>
      </c>
      <c r="L45" s="19">
        <v>86109.81</v>
      </c>
      <c r="M45" s="19">
        <v>136311.26999999999</v>
      </c>
      <c r="N45" s="19">
        <v>120662.86</v>
      </c>
      <c r="O45" s="19">
        <v>72579.240000000005</v>
      </c>
      <c r="P45" s="19">
        <v>120274.46</v>
      </c>
      <c r="Q45" s="19">
        <v>92745.79</v>
      </c>
      <c r="R45" s="19">
        <v>177226.04</v>
      </c>
      <c r="S45" s="19">
        <v>160319.21</v>
      </c>
      <c r="T45" s="19">
        <f>'FIA Only'!T45+Sphere!C45</f>
        <v>151582.72</v>
      </c>
      <c r="U45" s="19">
        <f>'FIA Only'!U45+Sphere!D45</f>
        <v>64918.48</v>
      </c>
      <c r="V45" s="19">
        <f>'FIA Only'!V45+Sphere!E45</f>
        <v>38367.74</v>
      </c>
      <c r="W45" s="19">
        <f>'FIA Only'!W45+Sphere!F45</f>
        <v>146216.57999999999</v>
      </c>
      <c r="X45" s="19">
        <f>'FIA Only'!X45+Sphere!G45</f>
        <v>136788.49</v>
      </c>
      <c r="Y45" s="19">
        <v>323964.06</v>
      </c>
      <c r="Z45" s="19">
        <v>272354.7</v>
      </c>
      <c r="AA45" s="19">
        <v>462366.44</v>
      </c>
      <c r="AB45" s="19">
        <v>318420.94</v>
      </c>
      <c r="AC45" s="19">
        <v>204746.77</v>
      </c>
      <c r="AD45" s="19">
        <v>241705.71</v>
      </c>
      <c r="AE45" s="19">
        <v>227841.91</v>
      </c>
      <c r="AF45" s="19">
        <v>169990.25</v>
      </c>
      <c r="AG45" s="19">
        <v>187747.72</v>
      </c>
      <c r="AH45" s="19">
        <v>221274.74</v>
      </c>
      <c r="AI45" s="19">
        <v>322059.37</v>
      </c>
      <c r="AJ45" s="19">
        <v>514237.44</v>
      </c>
      <c r="AK45" s="19">
        <v>469201.21</v>
      </c>
      <c r="AL45" s="19">
        <v>346704.47</v>
      </c>
      <c r="AM45" s="19">
        <v>355280.09</v>
      </c>
      <c r="AN45" s="19">
        <v>681915.37</v>
      </c>
      <c r="AO45" s="19">
        <v>465123.27</v>
      </c>
      <c r="AP45" s="19">
        <v>406500.3</v>
      </c>
      <c r="AR45" s="19">
        <v>323964.06</v>
      </c>
      <c r="AS45" s="19">
        <v>272354.7</v>
      </c>
      <c r="AT45" s="19">
        <v>462366.44</v>
      </c>
      <c r="AU45" s="19">
        <v>318420.94</v>
      </c>
      <c r="AV45" s="19">
        <v>204746.77</v>
      </c>
      <c r="AW45" s="19">
        <v>241705.71</v>
      </c>
      <c r="AX45" s="19">
        <v>227841.91</v>
      </c>
      <c r="AY45" s="19">
        <v>169990.25</v>
      </c>
      <c r="AZ45" s="19">
        <v>187747.72</v>
      </c>
      <c r="BA45" s="19">
        <v>221274.74</v>
      </c>
      <c r="BB45" s="19">
        <v>322059.37</v>
      </c>
      <c r="BC45" s="19">
        <v>514237.44</v>
      </c>
      <c r="BD45" s="19">
        <v>469201.21</v>
      </c>
      <c r="BE45" s="19">
        <v>346704.47</v>
      </c>
      <c r="BF45" s="19">
        <v>355280.09</v>
      </c>
      <c r="BG45" s="19">
        <v>681915.37</v>
      </c>
      <c r="BH45" s="19">
        <v>465123.27</v>
      </c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</row>
    <row r="46" spans="1:78" s="19" customFormat="1" ht="11.25" x14ac:dyDescent="0.2">
      <c r="A46" s="24" t="s">
        <v>20</v>
      </c>
      <c r="B46" s="32"/>
      <c r="C46" s="19">
        <v>0</v>
      </c>
      <c r="D46" s="19">
        <v>26459.03</v>
      </c>
      <c r="E46" s="19">
        <v>21589.37</v>
      </c>
      <c r="F46" s="19">
        <v>34710.400000000001</v>
      </c>
      <c r="G46" s="19">
        <v>17730.95</v>
      </c>
      <c r="H46" s="19">
        <v>23188.3</v>
      </c>
      <c r="I46" s="19">
        <v>35325.83</v>
      </c>
      <c r="J46" s="19">
        <v>69093.64</v>
      </c>
      <c r="K46" s="19">
        <v>68300.05</v>
      </c>
      <c r="L46" s="19">
        <v>101916.7</v>
      </c>
      <c r="M46" s="19">
        <v>114369.55</v>
      </c>
      <c r="N46" s="19">
        <v>69184.800000000003</v>
      </c>
      <c r="O46" s="19">
        <v>54453.72</v>
      </c>
      <c r="P46" s="19">
        <v>72406.64</v>
      </c>
      <c r="Q46" s="19">
        <v>98655.44</v>
      </c>
      <c r="R46" s="19">
        <v>122274.62</v>
      </c>
      <c r="S46" s="19">
        <v>81281.039999999994</v>
      </c>
      <c r="T46" s="19">
        <f>'FIA Only'!T46+Sphere!C46</f>
        <v>111647.23</v>
      </c>
      <c r="U46" s="19">
        <f>'FIA Only'!U46+Sphere!D46</f>
        <v>81540.3</v>
      </c>
      <c r="V46" s="19">
        <f>'FIA Only'!V46+Sphere!E46</f>
        <v>32350.34</v>
      </c>
      <c r="W46" s="19">
        <f>'FIA Only'!W46+Sphere!F46</f>
        <v>110941.78</v>
      </c>
      <c r="X46" s="19">
        <f>'FIA Only'!X46+Sphere!G46</f>
        <v>112513.3</v>
      </c>
      <c r="Y46" s="19">
        <v>256528.95</v>
      </c>
      <c r="Z46" s="19">
        <v>407941.58</v>
      </c>
      <c r="AA46" s="19">
        <v>422522.03</v>
      </c>
      <c r="AB46" s="19">
        <v>239734.63</v>
      </c>
      <c r="AC46" s="19">
        <v>274680.34000000003</v>
      </c>
      <c r="AD46" s="19">
        <v>292161.11</v>
      </c>
      <c r="AE46" s="19">
        <v>271089.58</v>
      </c>
      <c r="AF46" s="19">
        <v>297549.31</v>
      </c>
      <c r="AG46" s="19">
        <v>183897.23</v>
      </c>
      <c r="AH46" s="19">
        <v>257413.88</v>
      </c>
      <c r="AI46" s="19">
        <v>377727.66</v>
      </c>
      <c r="AJ46" s="19">
        <v>679925.16</v>
      </c>
      <c r="AK46" s="19">
        <v>598281.18000000005</v>
      </c>
      <c r="AL46" s="19">
        <v>344765.53</v>
      </c>
      <c r="AM46" s="19">
        <v>349746.56</v>
      </c>
      <c r="AN46" s="19">
        <v>705776.35</v>
      </c>
      <c r="AO46" s="19">
        <v>497997.02</v>
      </c>
      <c r="AP46" s="19">
        <v>520710.66</v>
      </c>
      <c r="AR46" s="19">
        <v>256528.95</v>
      </c>
      <c r="AS46" s="19">
        <v>407941.58</v>
      </c>
      <c r="AT46" s="19">
        <v>422522.03</v>
      </c>
      <c r="AU46" s="19">
        <v>239734.63</v>
      </c>
      <c r="AV46" s="19">
        <v>274680.34000000003</v>
      </c>
      <c r="AW46" s="19">
        <v>292161.11</v>
      </c>
      <c r="AX46" s="19">
        <v>271089.58</v>
      </c>
      <c r="AY46" s="19">
        <v>297549.31</v>
      </c>
      <c r="AZ46" s="19">
        <v>183897.23</v>
      </c>
      <c r="BA46" s="19">
        <v>257413.88</v>
      </c>
      <c r="BB46" s="19">
        <v>377727.66</v>
      </c>
      <c r="BC46" s="19">
        <v>679925.16</v>
      </c>
      <c r="BD46" s="19">
        <v>598281.18000000005</v>
      </c>
      <c r="BE46" s="19">
        <v>344765.53</v>
      </c>
      <c r="BF46" s="19">
        <v>349746.56</v>
      </c>
      <c r="BG46" s="19">
        <v>705776.35</v>
      </c>
      <c r="BH46" s="19">
        <v>497997.02</v>
      </c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</row>
    <row r="47" spans="1:78" s="19" customFormat="1" ht="11.25" x14ac:dyDescent="0.2">
      <c r="A47" s="24" t="s">
        <v>21</v>
      </c>
      <c r="B47" s="32"/>
      <c r="C47" s="19">
        <v>0</v>
      </c>
      <c r="D47" s="19">
        <v>13731.86</v>
      </c>
      <c r="E47" s="19">
        <v>26628.080000000002</v>
      </c>
      <c r="F47" s="19">
        <v>34961.35</v>
      </c>
      <c r="G47" s="19">
        <v>18164.18</v>
      </c>
      <c r="H47" s="19">
        <v>19940.43</v>
      </c>
      <c r="I47" s="19">
        <v>46258.78</v>
      </c>
      <c r="J47" s="19">
        <v>59779.17</v>
      </c>
      <c r="K47" s="19">
        <v>64834.51</v>
      </c>
      <c r="L47" s="19">
        <v>44823.65</v>
      </c>
      <c r="M47" s="19">
        <v>94439.17</v>
      </c>
      <c r="N47" s="19">
        <v>112783.06</v>
      </c>
      <c r="O47" s="19">
        <v>51541.02</v>
      </c>
      <c r="P47" s="19">
        <v>60625.18</v>
      </c>
      <c r="Q47" s="19">
        <v>83724.570000000007</v>
      </c>
      <c r="R47" s="19">
        <v>128176.36</v>
      </c>
      <c r="S47" s="19">
        <v>95332.24</v>
      </c>
      <c r="T47" s="19">
        <f>'FIA Only'!T47+Sphere!C47</f>
        <v>124570.31999999999</v>
      </c>
      <c r="U47" s="19">
        <f>'FIA Only'!U47+Sphere!D47</f>
        <v>92082.099999999991</v>
      </c>
      <c r="V47" s="19">
        <f>'FIA Only'!V47+Sphere!E47</f>
        <v>51479.78</v>
      </c>
      <c r="W47" s="19">
        <f>'FIA Only'!W47+Sphere!F47</f>
        <v>117131.94</v>
      </c>
      <c r="X47" s="19">
        <f>'FIA Only'!X47+Sphere!G47</f>
        <v>140980.37</v>
      </c>
      <c r="Y47" s="19">
        <v>286972.31</v>
      </c>
      <c r="Z47" s="19">
        <v>371389.46</v>
      </c>
      <c r="AA47" s="19">
        <v>515174.2</v>
      </c>
      <c r="AB47" s="19">
        <v>264056.93</v>
      </c>
      <c r="AC47" s="19">
        <v>259471.55</v>
      </c>
      <c r="AD47" s="19">
        <v>236833.81</v>
      </c>
      <c r="AE47" s="19">
        <v>232002.54</v>
      </c>
      <c r="AF47" s="19">
        <v>244508.75</v>
      </c>
      <c r="AG47" s="19">
        <v>205110.24</v>
      </c>
      <c r="AH47" s="19">
        <v>245010.81</v>
      </c>
      <c r="AI47" s="19">
        <v>373197.59</v>
      </c>
      <c r="AJ47" s="19">
        <v>669015.30000000005</v>
      </c>
      <c r="AK47" s="19">
        <v>432807.46</v>
      </c>
      <c r="AL47" s="19">
        <v>425456.21</v>
      </c>
      <c r="AM47" s="19">
        <v>385348.84</v>
      </c>
      <c r="AN47" s="19">
        <v>743012.89</v>
      </c>
      <c r="AO47" s="19">
        <v>447621.46</v>
      </c>
      <c r="AP47" s="19">
        <v>447694.81</v>
      </c>
      <c r="AR47" s="19">
        <v>286972.31</v>
      </c>
      <c r="AS47" s="19">
        <v>371389.46</v>
      </c>
      <c r="AT47" s="19">
        <v>515174.2</v>
      </c>
      <c r="AU47" s="19">
        <v>264056.93</v>
      </c>
      <c r="AV47" s="19">
        <v>259471.55</v>
      </c>
      <c r="AW47" s="19">
        <v>236833.81</v>
      </c>
      <c r="AX47" s="19">
        <v>232002.54</v>
      </c>
      <c r="AY47" s="19">
        <v>244508.75</v>
      </c>
      <c r="AZ47" s="19">
        <v>205110.24</v>
      </c>
      <c r="BA47" s="19">
        <v>245010.81</v>
      </c>
      <c r="BB47" s="19">
        <v>373197.59</v>
      </c>
      <c r="BC47" s="19">
        <v>669015.30000000005</v>
      </c>
      <c r="BD47" s="19">
        <v>432807.46</v>
      </c>
      <c r="BE47" s="19">
        <v>425456.21</v>
      </c>
      <c r="BF47" s="19">
        <v>385348.84</v>
      </c>
      <c r="BG47" s="19">
        <v>743012.89</v>
      </c>
      <c r="BH47" s="19">
        <v>447621.46</v>
      </c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</row>
    <row r="48" spans="1:78" s="19" customFormat="1" ht="11.25" x14ac:dyDescent="0.2">
      <c r="A48" s="24" t="s">
        <v>22</v>
      </c>
      <c r="B48" s="32"/>
      <c r="C48" s="19">
        <v>0</v>
      </c>
      <c r="D48" s="19">
        <v>20118.810000000001</v>
      </c>
      <c r="E48" s="19">
        <v>12725.48</v>
      </c>
      <c r="F48" s="19">
        <v>18330.580000000002</v>
      </c>
      <c r="G48" s="19">
        <v>28386.97</v>
      </c>
      <c r="H48" s="19">
        <v>24253.040000000001</v>
      </c>
      <c r="I48" s="19">
        <v>18902.79</v>
      </c>
      <c r="J48" s="19">
        <v>75863.009999999995</v>
      </c>
      <c r="K48" s="19">
        <v>122558.73</v>
      </c>
      <c r="L48" s="19">
        <v>104185.04</v>
      </c>
      <c r="M48" s="19">
        <v>112872.36</v>
      </c>
      <c r="N48" s="19">
        <v>71501.52</v>
      </c>
      <c r="O48" s="19">
        <v>39137</v>
      </c>
      <c r="P48" s="19">
        <v>34945.99</v>
      </c>
      <c r="Q48" s="19">
        <v>35304.71</v>
      </c>
      <c r="R48" s="19">
        <v>92602.9</v>
      </c>
      <c r="S48" s="19">
        <v>68153.070000000007</v>
      </c>
      <c r="T48" s="19">
        <f>'FIA Only'!T48+Sphere!C48</f>
        <v>71830.62</v>
      </c>
      <c r="U48" s="19">
        <f>'FIA Only'!U48+Sphere!D48</f>
        <v>32782.25</v>
      </c>
      <c r="V48" s="19">
        <f>'FIA Only'!V48+Sphere!E48</f>
        <v>6804.84</v>
      </c>
      <c r="W48" s="19">
        <f>'FIA Only'!W48+Sphere!F48</f>
        <v>76854.23</v>
      </c>
      <c r="X48" s="19">
        <f>'FIA Only'!X48+Sphere!G48</f>
        <v>129757.48</v>
      </c>
      <c r="Y48" s="19">
        <v>196950.8</v>
      </c>
      <c r="Z48" s="19">
        <v>247652.05</v>
      </c>
      <c r="AA48" s="19">
        <v>460367.62</v>
      </c>
      <c r="AB48" s="19">
        <v>207694.59</v>
      </c>
      <c r="AC48" s="19">
        <v>187126.49</v>
      </c>
      <c r="AD48" s="19">
        <v>262059.04</v>
      </c>
      <c r="AE48" s="19">
        <v>258672.85</v>
      </c>
      <c r="AF48" s="19">
        <v>249574.18</v>
      </c>
      <c r="AG48" s="19">
        <v>198185.57</v>
      </c>
      <c r="AH48" s="19">
        <v>167145.63</v>
      </c>
      <c r="AI48" s="19">
        <v>320001.07</v>
      </c>
      <c r="AJ48" s="19">
        <v>599683.18000000005</v>
      </c>
      <c r="AK48" s="19">
        <v>420831.77</v>
      </c>
      <c r="AL48" s="19">
        <v>384997.02</v>
      </c>
      <c r="AM48" s="19">
        <v>317157.92</v>
      </c>
      <c r="AN48" s="19">
        <v>547740.5</v>
      </c>
      <c r="AO48" s="19">
        <v>486375.25</v>
      </c>
      <c r="AP48" s="19">
        <v>434637.01</v>
      </c>
      <c r="AR48" s="19">
        <v>196950.8</v>
      </c>
      <c r="AS48" s="19">
        <v>247652.05</v>
      </c>
      <c r="AT48" s="19">
        <v>460367.62</v>
      </c>
      <c r="AU48" s="19">
        <v>207694.59</v>
      </c>
      <c r="AV48" s="19">
        <v>187126.49</v>
      </c>
      <c r="AW48" s="19">
        <v>262059.04</v>
      </c>
      <c r="AX48" s="19">
        <v>258672.85</v>
      </c>
      <c r="AY48" s="19">
        <v>249574.18</v>
      </c>
      <c r="AZ48" s="19">
        <v>198185.57</v>
      </c>
      <c r="BA48" s="19">
        <v>167145.63</v>
      </c>
      <c r="BB48" s="19">
        <v>320001.07</v>
      </c>
      <c r="BC48" s="19">
        <v>599683.18000000005</v>
      </c>
      <c r="BD48" s="19">
        <v>420831.77</v>
      </c>
      <c r="BE48" s="19">
        <v>384997.02</v>
      </c>
      <c r="BF48" s="19">
        <v>317157.92</v>
      </c>
      <c r="BG48" s="19">
        <v>547740.5</v>
      </c>
      <c r="BH48" s="19">
        <v>486375.25</v>
      </c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</row>
    <row r="49" spans="1:78" s="19" customFormat="1" ht="11.25" x14ac:dyDescent="0.2">
      <c r="A49" s="24" t="s">
        <v>23</v>
      </c>
      <c r="B49" s="32"/>
      <c r="C49" s="19">
        <v>0</v>
      </c>
      <c r="D49" s="19">
        <v>30255.82</v>
      </c>
      <c r="E49" s="19">
        <v>12094.52</v>
      </c>
      <c r="F49" s="19">
        <v>4972.45</v>
      </c>
      <c r="G49" s="19">
        <v>18103.12</v>
      </c>
      <c r="H49" s="19">
        <v>9181.1</v>
      </c>
      <c r="I49" s="19">
        <v>15753.59</v>
      </c>
      <c r="J49" s="19">
        <v>53116.83</v>
      </c>
      <c r="K49" s="19">
        <v>68680.62</v>
      </c>
      <c r="L49" s="19">
        <v>86105.85</v>
      </c>
      <c r="M49" s="19">
        <v>66052.13</v>
      </c>
      <c r="N49" s="19">
        <v>60909.89</v>
      </c>
      <c r="O49" s="19">
        <v>19976.22</v>
      </c>
      <c r="P49" s="19">
        <v>44383.1</v>
      </c>
      <c r="Q49" s="19">
        <v>64165.33</v>
      </c>
      <c r="R49" s="19">
        <v>77985.25</v>
      </c>
      <c r="S49" s="19">
        <v>38879.83</v>
      </c>
      <c r="T49" s="19">
        <f>'FIA Only'!T49+Sphere!C49</f>
        <v>40971.589999999997</v>
      </c>
      <c r="U49" s="19">
        <f>'FIA Only'!U49+Sphere!D49</f>
        <v>54411.25</v>
      </c>
      <c r="V49" s="19">
        <f>'FIA Only'!V49+Sphere!E49</f>
        <v>17917.04</v>
      </c>
      <c r="W49" s="19">
        <f>'FIA Only'!W49+Sphere!F49</f>
        <v>39509.370000000003</v>
      </c>
      <c r="X49" s="19">
        <f>'FIA Only'!X49+Sphere!G49</f>
        <v>77703.100000000006</v>
      </c>
      <c r="Y49" s="19">
        <v>162378.21</v>
      </c>
      <c r="Z49" s="19">
        <v>115118.93</v>
      </c>
      <c r="AA49" s="19">
        <v>285886.32</v>
      </c>
      <c r="AB49" s="19">
        <v>218608.34</v>
      </c>
      <c r="AC49" s="19">
        <v>167309.23000000001</v>
      </c>
      <c r="AD49" s="19">
        <v>133620.26</v>
      </c>
      <c r="AE49" s="19">
        <v>298906.7</v>
      </c>
      <c r="AF49" s="19">
        <v>197830.01</v>
      </c>
      <c r="AG49" s="19">
        <v>159898.20000000001</v>
      </c>
      <c r="AH49" s="19">
        <v>87218.3</v>
      </c>
      <c r="AI49" s="19">
        <v>283651.01</v>
      </c>
      <c r="AJ49" s="19">
        <v>347633.34</v>
      </c>
      <c r="AK49" s="19">
        <v>321955.86</v>
      </c>
      <c r="AL49" s="19">
        <v>295284.55</v>
      </c>
      <c r="AM49" s="19">
        <v>227602.79</v>
      </c>
      <c r="AN49" s="19">
        <v>412271.49</v>
      </c>
      <c r="AO49" s="19">
        <v>236793.98</v>
      </c>
      <c r="AP49" s="19">
        <v>302432.24</v>
      </c>
      <c r="AR49" s="19">
        <v>162378.21</v>
      </c>
      <c r="AS49" s="19">
        <v>115118.93</v>
      </c>
      <c r="AT49" s="19">
        <v>285886.32</v>
      </c>
      <c r="AU49" s="19">
        <v>218608.34</v>
      </c>
      <c r="AV49" s="19">
        <v>167309.23000000001</v>
      </c>
      <c r="AW49" s="19">
        <v>133620.26</v>
      </c>
      <c r="AX49" s="19">
        <v>298906.7</v>
      </c>
      <c r="AY49" s="19">
        <v>197830.01</v>
      </c>
      <c r="AZ49" s="19">
        <v>159898.20000000001</v>
      </c>
      <c r="BA49" s="19">
        <v>87218.3</v>
      </c>
      <c r="BB49" s="19">
        <v>283651.01</v>
      </c>
      <c r="BC49" s="19">
        <v>347633.34</v>
      </c>
      <c r="BD49" s="19">
        <v>321955.86</v>
      </c>
      <c r="BE49" s="19">
        <v>295284.55</v>
      </c>
      <c r="BF49" s="19">
        <v>227602.79</v>
      </c>
      <c r="BG49" s="19">
        <v>412271.49</v>
      </c>
      <c r="BH49" s="19">
        <v>236793.98</v>
      </c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</row>
    <row r="50" spans="1:78" s="19" customFormat="1" ht="11.25" x14ac:dyDescent="0.2">
      <c r="A50" s="24" t="s">
        <v>24</v>
      </c>
      <c r="B50" s="32"/>
      <c r="C50" s="19">
        <v>0</v>
      </c>
      <c r="D50" s="19">
        <v>9293.3799999999992</v>
      </c>
      <c r="E50" s="19">
        <v>3126.99</v>
      </c>
      <c r="F50" s="19">
        <v>3531.2</v>
      </c>
      <c r="G50" s="19">
        <v>7148.48</v>
      </c>
      <c r="H50" s="19">
        <v>18694.95</v>
      </c>
      <c r="I50" s="19">
        <v>6525.27</v>
      </c>
      <c r="J50" s="19">
        <v>34836.550000000003</v>
      </c>
      <c r="K50" s="19">
        <v>33945.160000000003</v>
      </c>
      <c r="L50" s="19">
        <v>19347.259999999998</v>
      </c>
      <c r="M50" s="19">
        <v>57852.61</v>
      </c>
      <c r="N50" s="19">
        <v>15110.76</v>
      </c>
      <c r="O50" s="19">
        <v>31624.49</v>
      </c>
      <c r="P50" s="19">
        <v>13392.18</v>
      </c>
      <c r="Q50" s="19">
        <v>15549.07</v>
      </c>
      <c r="R50" s="19">
        <v>72013.399999999994</v>
      </c>
      <c r="S50" s="19">
        <v>59820.5</v>
      </c>
      <c r="T50" s="19">
        <f>'FIA Only'!T50+Sphere!C50</f>
        <v>33077.65</v>
      </c>
      <c r="U50" s="19">
        <f>'FIA Only'!U50+Sphere!D50</f>
        <v>18311.219999999998</v>
      </c>
      <c r="V50" s="19">
        <f>'FIA Only'!V50+Sphere!E50</f>
        <v>762.90000000000009</v>
      </c>
      <c r="W50" s="19">
        <f>'FIA Only'!W50+Sphere!F50</f>
        <v>14893</v>
      </c>
      <c r="X50" s="19">
        <f>'FIA Only'!X50+Sphere!G50</f>
        <v>51157.57</v>
      </c>
      <c r="Y50" s="19">
        <v>60148.68</v>
      </c>
      <c r="Z50" s="19">
        <v>72448.37</v>
      </c>
      <c r="AA50" s="19">
        <v>148010.1</v>
      </c>
      <c r="AB50" s="19">
        <v>81553.710000000006</v>
      </c>
      <c r="AC50" s="19">
        <v>43362.36</v>
      </c>
      <c r="AD50" s="19">
        <v>49840.160000000003</v>
      </c>
      <c r="AE50" s="19">
        <v>138073.21</v>
      </c>
      <c r="AF50" s="19">
        <v>132769.93</v>
      </c>
      <c r="AG50" s="19">
        <v>44107.73</v>
      </c>
      <c r="AH50" s="19">
        <v>73632.33</v>
      </c>
      <c r="AI50" s="19">
        <v>122833.25</v>
      </c>
      <c r="AJ50" s="19">
        <v>169801.81</v>
      </c>
      <c r="AK50" s="19">
        <v>122310.39999999999</v>
      </c>
      <c r="AL50" s="19">
        <v>54664.38</v>
      </c>
      <c r="AM50" s="19">
        <v>84807.81</v>
      </c>
      <c r="AN50" s="19">
        <v>175823.79</v>
      </c>
      <c r="AO50" s="19">
        <v>143913.96</v>
      </c>
      <c r="AP50" s="19">
        <v>116695.66</v>
      </c>
      <c r="AR50" s="19">
        <v>60148.68</v>
      </c>
      <c r="AS50" s="19">
        <v>72448.37</v>
      </c>
      <c r="AT50" s="19">
        <v>148010.1</v>
      </c>
      <c r="AU50" s="19">
        <v>81553.710000000006</v>
      </c>
      <c r="AV50" s="19">
        <v>43362.36</v>
      </c>
      <c r="AW50" s="19">
        <v>49840.160000000003</v>
      </c>
      <c r="AX50" s="19">
        <v>138073.21</v>
      </c>
      <c r="AY50" s="19">
        <v>132769.93</v>
      </c>
      <c r="AZ50" s="19">
        <v>44107.73</v>
      </c>
      <c r="BA50" s="19">
        <v>73632.33</v>
      </c>
      <c r="BB50" s="19">
        <v>122833.25</v>
      </c>
      <c r="BC50" s="19">
        <v>169801.81</v>
      </c>
      <c r="BD50" s="19">
        <v>122310.39999999999</v>
      </c>
      <c r="BE50" s="19">
        <v>54664.38</v>
      </c>
      <c r="BF50" s="19">
        <v>84807.81</v>
      </c>
      <c r="BG50" s="19">
        <v>175823.79</v>
      </c>
      <c r="BH50" s="19">
        <v>143913.96</v>
      </c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</row>
    <row r="51" spans="1:78" s="19" customFormat="1" ht="11.25" x14ac:dyDescent="0.2">
      <c r="A51" s="23" t="s">
        <v>795</v>
      </c>
      <c r="B51" s="32"/>
      <c r="C51" s="19">
        <v>0</v>
      </c>
      <c r="D51" s="19">
        <v>6917.32</v>
      </c>
      <c r="E51" s="19">
        <v>158.68</v>
      </c>
      <c r="F51" s="19">
        <v>162.80000000000001</v>
      </c>
      <c r="G51" s="19">
        <v>3438.98</v>
      </c>
      <c r="H51" s="19">
        <v>3042.38</v>
      </c>
      <c r="I51" s="19">
        <v>2520.2399999999998</v>
      </c>
      <c r="J51" s="19">
        <v>3822.92</v>
      </c>
      <c r="K51" s="19">
        <v>15136.48</v>
      </c>
      <c r="L51" s="19">
        <v>2917.47</v>
      </c>
      <c r="M51" s="19">
        <v>5969.4</v>
      </c>
      <c r="N51" s="19">
        <v>13001.89</v>
      </c>
      <c r="O51" s="19">
        <v>4308.4399999999996</v>
      </c>
      <c r="P51" s="19">
        <v>2976.68</v>
      </c>
      <c r="Q51" s="19">
        <v>15896.06</v>
      </c>
      <c r="R51" s="19">
        <v>19406.88</v>
      </c>
      <c r="S51" s="19">
        <v>12512.6</v>
      </c>
      <c r="T51" s="19">
        <f>'FIA Only'!T51+Sphere!C51</f>
        <v>10466.24</v>
      </c>
      <c r="U51" s="19">
        <f>'FIA Only'!U51+Sphere!D51</f>
        <v>5569.82</v>
      </c>
      <c r="V51" s="19">
        <f>'FIA Only'!V51+Sphere!E51</f>
        <v>0</v>
      </c>
      <c r="W51" s="19">
        <f>'FIA Only'!W51+Sphere!F51</f>
        <v>2468.98</v>
      </c>
      <c r="X51" s="19">
        <f>'FIA Only'!X51+Sphere!G51</f>
        <v>11882.09</v>
      </c>
      <c r="Y51" s="19">
        <v>25470.04</v>
      </c>
      <c r="Z51" s="19">
        <v>21692.22</v>
      </c>
      <c r="AA51" s="19">
        <v>25779.51</v>
      </c>
      <c r="AB51" s="19">
        <v>7354.78</v>
      </c>
      <c r="AC51" s="19">
        <v>4154.0600000000004</v>
      </c>
      <c r="AD51" s="19">
        <v>13361.34</v>
      </c>
      <c r="AE51" s="19">
        <v>29322.639999999999</v>
      </c>
      <c r="AF51" s="19">
        <v>13220.61</v>
      </c>
      <c r="AG51" s="19">
        <v>12409.03</v>
      </c>
      <c r="AH51" s="19">
        <v>9319.58</v>
      </c>
      <c r="AI51" s="19">
        <v>32746.799999999999</v>
      </c>
      <c r="AJ51" s="19">
        <v>43689.48</v>
      </c>
      <c r="AK51" s="19">
        <v>24137.41</v>
      </c>
      <c r="AL51" s="19">
        <v>14298.44</v>
      </c>
      <c r="AM51" s="19">
        <v>23899.16</v>
      </c>
      <c r="AN51" s="19">
        <v>24529.59</v>
      </c>
      <c r="AO51" s="19">
        <v>33495.56</v>
      </c>
      <c r="AP51" s="19">
        <v>22092.98</v>
      </c>
      <c r="AR51" s="19">
        <v>25470.04</v>
      </c>
      <c r="AS51" s="19">
        <v>21692.22</v>
      </c>
      <c r="AT51" s="19">
        <v>25779.51</v>
      </c>
      <c r="AU51" s="19">
        <v>7354.78</v>
      </c>
      <c r="AV51" s="19">
        <v>4154.0600000000004</v>
      </c>
      <c r="AW51" s="19">
        <v>13361.34</v>
      </c>
      <c r="AX51" s="19">
        <v>29322.639999999999</v>
      </c>
      <c r="AY51" s="19">
        <v>13220.61</v>
      </c>
      <c r="AZ51" s="19">
        <v>12409.03</v>
      </c>
      <c r="BA51" s="19">
        <v>9319.58</v>
      </c>
      <c r="BB51" s="19">
        <v>32746.799999999999</v>
      </c>
      <c r="BC51" s="19">
        <v>43689.48</v>
      </c>
      <c r="BD51" s="19">
        <v>24137.41</v>
      </c>
      <c r="BE51" s="19">
        <v>14298.44</v>
      </c>
      <c r="BF51" s="19">
        <v>23899.16</v>
      </c>
      <c r="BG51" s="19">
        <v>24529.59</v>
      </c>
      <c r="BH51" s="19">
        <v>33495.56</v>
      </c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</row>
    <row r="52" spans="1:78" s="19" customFormat="1" ht="11.25" x14ac:dyDescent="0.2">
      <c r="A52" s="24"/>
      <c r="B52" s="32"/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</row>
    <row r="53" spans="1:78" x14ac:dyDescent="0.25">
      <c r="A53" s="8" t="s">
        <v>28</v>
      </c>
      <c r="B53" s="50"/>
      <c r="AA53" s="56"/>
      <c r="AB53" s="56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</row>
    <row r="54" spans="1:78" x14ac:dyDescent="0.25">
      <c r="A54" s="11" t="s">
        <v>29</v>
      </c>
      <c r="AA54" s="56"/>
      <c r="AB54" s="56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</row>
    <row r="55" spans="1:78" s="19" customFormat="1" ht="11.25" x14ac:dyDescent="0.2">
      <c r="A55" s="24" t="s">
        <v>630</v>
      </c>
      <c r="B55" s="32"/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f>'FIA Only'!T55+Sphere!C55</f>
        <v>0</v>
      </c>
      <c r="U55" s="19">
        <f>'FIA Only'!U55+Sphere!D55</f>
        <v>0</v>
      </c>
      <c r="V55" s="19">
        <f>'FIA Only'!V55+Sphere!E55</f>
        <v>0</v>
      </c>
      <c r="W55" s="19">
        <f>'FIA Only'!W55+Sphere!F55</f>
        <v>0</v>
      </c>
      <c r="X55" s="19">
        <f>'FIA Only'!X55+Sphere!G55</f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</row>
    <row r="56" spans="1:78" s="19" customFormat="1" ht="11.25" x14ac:dyDescent="0.2">
      <c r="A56" s="41">
        <v>0</v>
      </c>
      <c r="B56" s="32"/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f>'FIA Only'!T56+Sphere!C56</f>
        <v>0</v>
      </c>
      <c r="U56" s="19">
        <f>'FIA Only'!U56+Sphere!D56</f>
        <v>0</v>
      </c>
      <c r="V56" s="19">
        <f>'FIA Only'!V56+Sphere!E56</f>
        <v>0</v>
      </c>
      <c r="W56" s="19">
        <f>'FIA Only'!W56+Sphere!F56</f>
        <v>0</v>
      </c>
      <c r="X56" s="19">
        <f>'FIA Only'!X56+Sphere!G56</f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</row>
    <row r="57" spans="1:78" s="19" customFormat="1" ht="11.25" x14ac:dyDescent="0.2">
      <c r="A57" s="24" t="s">
        <v>631</v>
      </c>
      <c r="B57" s="32"/>
      <c r="C57" s="19">
        <v>0</v>
      </c>
      <c r="D57" s="19">
        <v>2674.75</v>
      </c>
      <c r="E57" s="19">
        <v>1111.8</v>
      </c>
      <c r="F57" s="19">
        <v>2255.54</v>
      </c>
      <c r="G57" s="19">
        <v>2153.9299999999998</v>
      </c>
      <c r="H57" s="19">
        <v>3352.53</v>
      </c>
      <c r="I57" s="19">
        <v>1064.04</v>
      </c>
      <c r="J57" s="19">
        <v>3889.56</v>
      </c>
      <c r="K57" s="19">
        <v>1549.27</v>
      </c>
      <c r="L57" s="19">
        <v>2825.72</v>
      </c>
      <c r="M57" s="19">
        <v>3250.55</v>
      </c>
      <c r="N57" s="19">
        <v>1137.26</v>
      </c>
      <c r="O57" s="19">
        <v>1074.01</v>
      </c>
      <c r="P57" s="19">
        <v>1989.96</v>
      </c>
      <c r="Q57" s="19">
        <v>2645.67</v>
      </c>
      <c r="R57" s="19">
        <v>4115.29</v>
      </c>
      <c r="S57" s="19">
        <v>2332.17</v>
      </c>
      <c r="T57" s="19">
        <f>'FIA Only'!T57+Sphere!C57</f>
        <v>5063.6899999999996</v>
      </c>
      <c r="U57" s="19">
        <f>'FIA Only'!U57+Sphere!D57</f>
        <v>2549.58</v>
      </c>
      <c r="V57" s="19">
        <f>'FIA Only'!V57+Sphere!E57</f>
        <v>970.06000000000006</v>
      </c>
      <c r="W57" s="19">
        <f>'FIA Only'!W57+Sphere!F57</f>
        <v>5246.37</v>
      </c>
      <c r="X57" s="19">
        <f>'FIA Only'!X57+Sphere!G57</f>
        <v>9649.8700000000008</v>
      </c>
      <c r="Y57" s="19">
        <v>10934.64</v>
      </c>
      <c r="Z57" s="19">
        <v>7760.01</v>
      </c>
      <c r="AA57" s="19">
        <v>13226.51</v>
      </c>
      <c r="AB57" s="19">
        <v>8661.2999999999993</v>
      </c>
      <c r="AC57" s="19">
        <v>1685.59</v>
      </c>
      <c r="AD57" s="19">
        <v>1444.58</v>
      </c>
      <c r="AE57" s="19">
        <v>571.22</v>
      </c>
      <c r="AF57" s="19">
        <v>4037.39</v>
      </c>
      <c r="AG57" s="19">
        <v>2058.06</v>
      </c>
      <c r="AH57" s="19">
        <v>1433.1</v>
      </c>
      <c r="AI57" s="19">
        <v>4695.1000000000004</v>
      </c>
      <c r="AJ57" s="19">
        <v>1917.16</v>
      </c>
      <c r="AK57" s="19">
        <v>3287.21</v>
      </c>
      <c r="AL57" s="19">
        <v>6582.61</v>
      </c>
      <c r="AM57" s="19">
        <v>6141.44</v>
      </c>
      <c r="AN57" s="19">
        <v>4646.7</v>
      </c>
      <c r="AO57" s="19">
        <v>2689.05</v>
      </c>
      <c r="AP57" s="19">
        <v>5573.07</v>
      </c>
      <c r="AR57" s="19">
        <v>10934.64</v>
      </c>
      <c r="AS57" s="19">
        <v>7760.01</v>
      </c>
      <c r="AT57" s="19">
        <v>13226.51</v>
      </c>
      <c r="AU57" s="19">
        <v>8661.2999999999993</v>
      </c>
      <c r="AV57" s="19">
        <v>1685.59</v>
      </c>
      <c r="AW57" s="19">
        <v>1444.58</v>
      </c>
      <c r="AX57" s="19">
        <v>571.22</v>
      </c>
      <c r="AY57" s="19">
        <v>4037.39</v>
      </c>
      <c r="AZ57" s="19">
        <v>2058.06</v>
      </c>
      <c r="BA57" s="19">
        <v>1433.1</v>
      </c>
      <c r="BB57" s="19">
        <v>4695.1000000000004</v>
      </c>
      <c r="BC57" s="19">
        <v>1917.16</v>
      </c>
      <c r="BD57" s="19">
        <v>3287.21</v>
      </c>
      <c r="BE57" s="19">
        <v>6582.61</v>
      </c>
      <c r="BF57" s="19">
        <v>6141.44</v>
      </c>
      <c r="BG57" s="19">
        <v>4646.7</v>
      </c>
      <c r="BH57" s="19">
        <v>2689.05</v>
      </c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</row>
    <row r="58" spans="1:78" s="19" customFormat="1" ht="11.25" x14ac:dyDescent="0.2">
      <c r="A58" s="24" t="s">
        <v>632</v>
      </c>
      <c r="B58" s="32"/>
      <c r="C58" s="19">
        <v>0</v>
      </c>
      <c r="D58" s="19">
        <v>18837.439999999999</v>
      </c>
      <c r="E58" s="19">
        <v>16971.87</v>
      </c>
      <c r="F58" s="19">
        <v>10332.879999999999</v>
      </c>
      <c r="G58" s="19">
        <v>17909.650000000001</v>
      </c>
      <c r="H58" s="19">
        <v>13226.49</v>
      </c>
      <c r="I58" s="19">
        <v>18868.98</v>
      </c>
      <c r="J58" s="19">
        <v>26045.13</v>
      </c>
      <c r="K58" s="19">
        <v>23156.67</v>
      </c>
      <c r="L58" s="19">
        <v>15989.07</v>
      </c>
      <c r="M58" s="19">
        <v>29268.959999999999</v>
      </c>
      <c r="N58" s="19">
        <v>30294.25</v>
      </c>
      <c r="O58" s="19">
        <v>31302.37</v>
      </c>
      <c r="P58" s="19">
        <v>25753.54</v>
      </c>
      <c r="Q58" s="19">
        <v>20742.009999999998</v>
      </c>
      <c r="R58" s="19">
        <v>47685.62</v>
      </c>
      <c r="S58" s="19">
        <v>23242.71</v>
      </c>
      <c r="T58" s="19">
        <f>'FIA Only'!T58+Sphere!C58</f>
        <v>25184.9</v>
      </c>
      <c r="U58" s="19">
        <f>'FIA Only'!U58+Sphere!D58</f>
        <v>19037.009999999998</v>
      </c>
      <c r="V58" s="19">
        <f>'FIA Only'!V58+Sphere!E58</f>
        <v>4095.37</v>
      </c>
      <c r="W58" s="19">
        <f>'FIA Only'!W58+Sphere!F58</f>
        <v>7979.77</v>
      </c>
      <c r="X58" s="19">
        <f>'FIA Only'!X58+Sphere!G58</f>
        <v>10141.219999999999</v>
      </c>
      <c r="Y58" s="19">
        <v>13842.85</v>
      </c>
      <c r="Z58" s="19">
        <v>11209.55</v>
      </c>
      <c r="AA58" s="19">
        <v>15806.61</v>
      </c>
      <c r="AB58" s="19">
        <v>10459.33</v>
      </c>
      <c r="AC58" s="19">
        <v>6193.96</v>
      </c>
      <c r="AD58" s="19">
        <v>10091.85</v>
      </c>
      <c r="AE58" s="19">
        <v>5148.28</v>
      </c>
      <c r="AF58" s="19">
        <v>2992.99</v>
      </c>
      <c r="AG58" s="19">
        <v>5535.59</v>
      </c>
      <c r="AH58" s="19">
        <v>3991.25</v>
      </c>
      <c r="AI58" s="19">
        <v>10778.15</v>
      </c>
      <c r="AJ58" s="19">
        <v>12213.8</v>
      </c>
      <c r="AK58" s="19">
        <v>6382.8</v>
      </c>
      <c r="AL58" s="19">
        <v>6370.64</v>
      </c>
      <c r="AM58" s="19">
        <v>6608.4</v>
      </c>
      <c r="AN58" s="19">
        <v>7843.83</v>
      </c>
      <c r="AO58" s="19">
        <v>6064.59</v>
      </c>
      <c r="AP58" s="19">
        <v>8743.67</v>
      </c>
      <c r="AR58" s="19">
        <v>13842.85</v>
      </c>
      <c r="AS58" s="19">
        <v>11209.55</v>
      </c>
      <c r="AT58" s="19">
        <v>15806.61</v>
      </c>
      <c r="AU58" s="19">
        <v>10459.33</v>
      </c>
      <c r="AV58" s="19">
        <v>6193.96</v>
      </c>
      <c r="AW58" s="19">
        <v>10091.85</v>
      </c>
      <c r="AX58" s="19">
        <v>5148.28</v>
      </c>
      <c r="AY58" s="19">
        <v>2992.99</v>
      </c>
      <c r="AZ58" s="19">
        <v>5535.59</v>
      </c>
      <c r="BA58" s="19">
        <v>3991.25</v>
      </c>
      <c r="BB58" s="19">
        <v>10778.15</v>
      </c>
      <c r="BC58" s="19">
        <v>12213.8</v>
      </c>
      <c r="BD58" s="19">
        <v>6382.8</v>
      </c>
      <c r="BE58" s="19">
        <v>6370.64</v>
      </c>
      <c r="BF58" s="19">
        <v>6608.4</v>
      </c>
      <c r="BG58" s="19">
        <v>7843.83</v>
      </c>
      <c r="BH58" s="19">
        <v>6064.59</v>
      </c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</row>
    <row r="59" spans="1:78" s="19" customFormat="1" ht="11.25" x14ac:dyDescent="0.2">
      <c r="A59" s="24" t="s">
        <v>633</v>
      </c>
      <c r="B59" s="32"/>
      <c r="C59" s="19">
        <v>0</v>
      </c>
      <c r="D59" s="19">
        <v>518.97</v>
      </c>
      <c r="E59" s="19">
        <v>2846.03</v>
      </c>
      <c r="F59" s="19">
        <v>71.540000000000006</v>
      </c>
      <c r="G59" s="19">
        <v>2424.42</v>
      </c>
      <c r="H59" s="19">
        <v>3552.92</v>
      </c>
      <c r="I59" s="19">
        <v>7685.97</v>
      </c>
      <c r="J59" s="19">
        <v>12486.02</v>
      </c>
      <c r="K59" s="19">
        <v>19002.05</v>
      </c>
      <c r="L59" s="19">
        <v>20654.900000000001</v>
      </c>
      <c r="M59" s="19">
        <v>34837.53</v>
      </c>
      <c r="N59" s="19">
        <v>17065.490000000002</v>
      </c>
      <c r="O59" s="19">
        <v>14948.68</v>
      </c>
      <c r="P59" s="19">
        <v>20852.63</v>
      </c>
      <c r="Q59" s="19">
        <v>24924.37</v>
      </c>
      <c r="R59" s="19">
        <v>31388.63</v>
      </c>
      <c r="S59" s="19">
        <v>29799.01</v>
      </c>
      <c r="T59" s="19">
        <f>'FIA Only'!T59+Sphere!C59</f>
        <v>36558.18</v>
      </c>
      <c r="U59" s="19">
        <f>'FIA Only'!U59+Sphere!D59</f>
        <v>20668.25</v>
      </c>
      <c r="V59" s="19">
        <f>'FIA Only'!V59+Sphere!E59</f>
        <v>8683.33</v>
      </c>
      <c r="W59" s="19">
        <f>'FIA Only'!W59+Sphere!F59</f>
        <v>27110.05</v>
      </c>
      <c r="X59" s="19">
        <f>'FIA Only'!X59+Sphere!G59</f>
        <v>49138.93</v>
      </c>
      <c r="Y59" s="19">
        <v>30768.02</v>
      </c>
      <c r="Z59" s="19">
        <v>15633.99</v>
      </c>
      <c r="AA59" s="19">
        <v>30925.25</v>
      </c>
      <c r="AB59" s="19">
        <v>23468.6</v>
      </c>
      <c r="AC59" s="19">
        <v>10394.85</v>
      </c>
      <c r="AD59" s="19">
        <v>16155.76</v>
      </c>
      <c r="AE59" s="19">
        <v>4943.5</v>
      </c>
      <c r="AF59" s="19">
        <v>6473.67</v>
      </c>
      <c r="AG59" s="19">
        <v>2976.29</v>
      </c>
      <c r="AH59" s="19">
        <v>7231.81</v>
      </c>
      <c r="AI59" s="19">
        <v>14932.11</v>
      </c>
      <c r="AJ59" s="19">
        <v>9700.85</v>
      </c>
      <c r="AK59" s="19">
        <v>6598.93</v>
      </c>
      <c r="AL59" s="19">
        <v>4237.6099999999997</v>
      </c>
      <c r="AM59" s="19">
        <v>9454.84</v>
      </c>
      <c r="AN59" s="19">
        <v>8343.01</v>
      </c>
      <c r="AO59" s="19">
        <v>6632.22</v>
      </c>
      <c r="AP59" s="19">
        <v>5191.75</v>
      </c>
      <c r="AR59" s="19">
        <v>30768.02</v>
      </c>
      <c r="AS59" s="19">
        <v>15633.99</v>
      </c>
      <c r="AT59" s="19">
        <v>30925.25</v>
      </c>
      <c r="AU59" s="19">
        <v>23468.6</v>
      </c>
      <c r="AV59" s="19">
        <v>10394.85</v>
      </c>
      <c r="AW59" s="19">
        <v>16155.76</v>
      </c>
      <c r="AX59" s="19">
        <v>4943.5</v>
      </c>
      <c r="AY59" s="19">
        <v>6473.67</v>
      </c>
      <c r="AZ59" s="19">
        <v>2976.29</v>
      </c>
      <c r="BA59" s="19">
        <v>7231.81</v>
      </c>
      <c r="BB59" s="19">
        <v>14932.11</v>
      </c>
      <c r="BC59" s="19">
        <v>9700.85</v>
      </c>
      <c r="BD59" s="19">
        <v>6598.93</v>
      </c>
      <c r="BE59" s="19">
        <v>4237.6099999999997</v>
      </c>
      <c r="BF59" s="19">
        <v>9454.84</v>
      </c>
      <c r="BG59" s="19">
        <v>8343.01</v>
      </c>
      <c r="BH59" s="19">
        <v>6632.22</v>
      </c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</row>
    <row r="60" spans="1:78" s="19" customFormat="1" ht="11.25" x14ac:dyDescent="0.2">
      <c r="A60" s="24" t="s">
        <v>634</v>
      </c>
      <c r="B60" s="32"/>
      <c r="C60" s="19">
        <v>0</v>
      </c>
      <c r="D60" s="19">
        <v>5257.19</v>
      </c>
      <c r="E60" s="19">
        <v>4207.03</v>
      </c>
      <c r="F60" s="19">
        <v>1710.97</v>
      </c>
      <c r="G60" s="19">
        <v>4411.7</v>
      </c>
      <c r="H60" s="19">
        <v>5451.61</v>
      </c>
      <c r="I60" s="19">
        <v>2025.19</v>
      </c>
      <c r="J60" s="19">
        <v>8165.41</v>
      </c>
      <c r="K60" s="19">
        <v>10412.14</v>
      </c>
      <c r="L60" s="19">
        <v>4111.8100000000004</v>
      </c>
      <c r="M60" s="19">
        <v>12567.17</v>
      </c>
      <c r="N60" s="19">
        <v>5323.83</v>
      </c>
      <c r="O60" s="19">
        <v>2656</v>
      </c>
      <c r="P60" s="19">
        <v>14631.88</v>
      </c>
      <c r="Q60" s="19">
        <v>3225.59</v>
      </c>
      <c r="R60" s="19">
        <v>7225.23</v>
      </c>
      <c r="S60" s="19">
        <v>10753.56</v>
      </c>
      <c r="T60" s="19">
        <f>'FIA Only'!T60+Sphere!C60</f>
        <v>11535.58</v>
      </c>
      <c r="U60" s="19">
        <f>'FIA Only'!U60+Sphere!D60</f>
        <v>11952.14</v>
      </c>
      <c r="V60" s="19">
        <f>'FIA Only'!V60+Sphere!E60</f>
        <v>4742.5199999999995</v>
      </c>
      <c r="W60" s="19">
        <f>'FIA Only'!W60+Sphere!F60</f>
        <v>24682.52</v>
      </c>
      <c r="X60" s="19">
        <f>'FIA Only'!X60+Sphere!G60</f>
        <v>15896.83</v>
      </c>
      <c r="Y60" s="19">
        <v>14580.51</v>
      </c>
      <c r="Z60" s="19">
        <v>21666.58</v>
      </c>
      <c r="AA60" s="19">
        <v>16208.96</v>
      </c>
      <c r="AB60" s="19">
        <v>11590.43</v>
      </c>
      <c r="AC60" s="19">
        <v>8063.29</v>
      </c>
      <c r="AD60" s="19">
        <v>15438.39</v>
      </c>
      <c r="AE60" s="19">
        <v>12399.76</v>
      </c>
      <c r="AF60" s="19">
        <v>9791.34</v>
      </c>
      <c r="AG60" s="19">
        <v>13393.81</v>
      </c>
      <c r="AH60" s="19">
        <v>8743.09</v>
      </c>
      <c r="AI60" s="19">
        <v>19132.150000000001</v>
      </c>
      <c r="AJ60" s="19">
        <v>16678.689999999999</v>
      </c>
      <c r="AK60" s="19">
        <v>4116.03</v>
      </c>
      <c r="AL60" s="19">
        <v>6526.2</v>
      </c>
      <c r="AM60" s="19">
        <v>12073.66</v>
      </c>
      <c r="AN60" s="19">
        <v>15033.02</v>
      </c>
      <c r="AO60" s="19">
        <v>10623.03</v>
      </c>
      <c r="AP60" s="19">
        <v>10075.84</v>
      </c>
      <c r="AR60" s="19">
        <v>14580.51</v>
      </c>
      <c r="AS60" s="19">
        <v>21666.58</v>
      </c>
      <c r="AT60" s="19">
        <v>16208.96</v>
      </c>
      <c r="AU60" s="19">
        <v>11590.43</v>
      </c>
      <c r="AV60" s="19">
        <v>8063.29</v>
      </c>
      <c r="AW60" s="19">
        <v>15438.39</v>
      </c>
      <c r="AX60" s="19">
        <v>12399.76</v>
      </c>
      <c r="AY60" s="19">
        <v>9791.34</v>
      </c>
      <c r="AZ60" s="19">
        <v>13393.81</v>
      </c>
      <c r="BA60" s="19">
        <v>8743.09</v>
      </c>
      <c r="BB60" s="19">
        <v>19132.150000000001</v>
      </c>
      <c r="BC60" s="19">
        <v>16678.689999999999</v>
      </c>
      <c r="BD60" s="19">
        <v>4116.03</v>
      </c>
      <c r="BE60" s="19">
        <v>6526.2</v>
      </c>
      <c r="BF60" s="19">
        <v>12073.66</v>
      </c>
      <c r="BG60" s="19">
        <v>15033.02</v>
      </c>
      <c r="BH60" s="19">
        <v>10623.03</v>
      </c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</row>
    <row r="61" spans="1:78" s="19" customFormat="1" ht="11.25" x14ac:dyDescent="0.2">
      <c r="A61" s="24" t="s">
        <v>635</v>
      </c>
      <c r="B61" s="32"/>
      <c r="C61" s="19">
        <v>0</v>
      </c>
      <c r="D61" s="19">
        <v>9469.99</v>
      </c>
      <c r="E61" s="19">
        <v>13281.1</v>
      </c>
      <c r="F61" s="19">
        <v>4996.1099999999997</v>
      </c>
      <c r="G61" s="19">
        <v>2921.09</v>
      </c>
      <c r="H61" s="19">
        <v>8605.01</v>
      </c>
      <c r="I61" s="19">
        <v>9168.39</v>
      </c>
      <c r="J61" s="19">
        <v>13545.11</v>
      </c>
      <c r="K61" s="19">
        <v>21134.02</v>
      </c>
      <c r="L61" s="19">
        <v>41545.5</v>
      </c>
      <c r="M61" s="19">
        <v>59417.41</v>
      </c>
      <c r="N61" s="19">
        <v>27154.21</v>
      </c>
      <c r="O61" s="19">
        <v>30040.28</v>
      </c>
      <c r="P61" s="19">
        <v>38742.39</v>
      </c>
      <c r="Q61" s="19">
        <v>4062.53</v>
      </c>
      <c r="R61" s="19">
        <v>17500.64</v>
      </c>
      <c r="S61" s="19">
        <v>19965.97</v>
      </c>
      <c r="T61" s="19">
        <f>'FIA Only'!T61+Sphere!C61</f>
        <v>12265.93</v>
      </c>
      <c r="U61" s="19">
        <f>'FIA Only'!U61+Sphere!D61</f>
        <v>17414.439999999999</v>
      </c>
      <c r="V61" s="19">
        <f>'FIA Only'!V61+Sphere!E61</f>
        <v>5085.5600000000004</v>
      </c>
      <c r="W61" s="19">
        <f>'FIA Only'!W61+Sphere!F61</f>
        <v>13902.14</v>
      </c>
      <c r="X61" s="19">
        <f>'FIA Only'!X61+Sphere!G61</f>
        <v>16855.259999999998</v>
      </c>
      <c r="Y61" s="19">
        <v>22978.19</v>
      </c>
      <c r="Z61" s="19">
        <v>16828.22</v>
      </c>
      <c r="AA61" s="19">
        <v>9725.4</v>
      </c>
      <c r="AB61" s="19">
        <v>15782.27</v>
      </c>
      <c r="AC61" s="19">
        <v>13633.36</v>
      </c>
      <c r="AD61" s="19">
        <v>17829.64</v>
      </c>
      <c r="AE61" s="19">
        <v>29147.61</v>
      </c>
      <c r="AF61" s="19">
        <v>19548.75</v>
      </c>
      <c r="AG61" s="19">
        <v>15223.8</v>
      </c>
      <c r="AH61" s="19">
        <v>17078.73</v>
      </c>
      <c r="AI61" s="19">
        <v>13803.31</v>
      </c>
      <c r="AJ61" s="19">
        <v>26586.14</v>
      </c>
      <c r="AK61" s="19">
        <v>27919.919999999998</v>
      </c>
      <c r="AL61" s="19">
        <v>9533.98</v>
      </c>
      <c r="AM61" s="19">
        <v>14936.37</v>
      </c>
      <c r="AN61" s="19">
        <v>24129.35</v>
      </c>
      <c r="AO61" s="19">
        <v>22739.24</v>
      </c>
      <c r="AP61" s="19">
        <v>26351.38</v>
      </c>
      <c r="AR61" s="19">
        <v>22978.19</v>
      </c>
      <c r="AS61" s="19">
        <v>16828.22</v>
      </c>
      <c r="AT61" s="19">
        <v>9725.4</v>
      </c>
      <c r="AU61" s="19">
        <v>15782.27</v>
      </c>
      <c r="AV61" s="19">
        <v>13633.36</v>
      </c>
      <c r="AW61" s="19">
        <v>17829.64</v>
      </c>
      <c r="AX61" s="19">
        <v>29147.61</v>
      </c>
      <c r="AY61" s="19">
        <v>19548.75</v>
      </c>
      <c r="AZ61" s="19">
        <v>15223.8</v>
      </c>
      <c r="BA61" s="19">
        <v>17078.73</v>
      </c>
      <c r="BB61" s="19">
        <v>13803.31</v>
      </c>
      <c r="BC61" s="19">
        <v>26586.14</v>
      </c>
      <c r="BD61" s="19">
        <v>27919.919999999998</v>
      </c>
      <c r="BE61" s="19">
        <v>9533.98</v>
      </c>
      <c r="BF61" s="19">
        <v>14936.37</v>
      </c>
      <c r="BG61" s="19">
        <v>24129.35</v>
      </c>
      <c r="BH61" s="19">
        <v>22739.24</v>
      </c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</row>
    <row r="62" spans="1:78" s="19" customFormat="1" ht="11.25" x14ac:dyDescent="0.2">
      <c r="A62" s="24" t="s">
        <v>636</v>
      </c>
      <c r="B62" s="32"/>
      <c r="C62" s="19">
        <v>0</v>
      </c>
      <c r="D62" s="19">
        <v>2085.48</v>
      </c>
      <c r="E62" s="19">
        <v>0</v>
      </c>
      <c r="F62" s="19">
        <v>0</v>
      </c>
      <c r="G62" s="19">
        <v>0</v>
      </c>
      <c r="H62" s="19">
        <v>182.91</v>
      </c>
      <c r="I62" s="19">
        <v>1430.97</v>
      </c>
      <c r="J62" s="19">
        <v>2967.06</v>
      </c>
      <c r="K62" s="19">
        <v>1218.44</v>
      </c>
      <c r="L62" s="19">
        <v>5739.71</v>
      </c>
      <c r="M62" s="19">
        <v>2600</v>
      </c>
      <c r="N62" s="19">
        <v>5301.22</v>
      </c>
      <c r="O62" s="19">
        <v>124.69</v>
      </c>
      <c r="P62" s="19">
        <v>579.75</v>
      </c>
      <c r="Q62" s="19">
        <v>0</v>
      </c>
      <c r="R62" s="19">
        <v>4403.43</v>
      </c>
      <c r="S62" s="19">
        <v>5465.84</v>
      </c>
      <c r="T62" s="19">
        <f>'FIA Only'!T62+Sphere!C62</f>
        <v>2531.85</v>
      </c>
      <c r="U62" s="19">
        <f>'FIA Only'!U62+Sphere!D62</f>
        <v>7381.0400000000009</v>
      </c>
      <c r="V62" s="19">
        <f>'FIA Only'!V62+Sphere!E62</f>
        <v>3112.21</v>
      </c>
      <c r="W62" s="19">
        <f>'FIA Only'!W62+Sphere!F62</f>
        <v>18684.2</v>
      </c>
      <c r="X62" s="19">
        <f>'FIA Only'!X62+Sphere!G62</f>
        <v>25876.639999999999</v>
      </c>
      <c r="Y62" s="19">
        <v>20433.21</v>
      </c>
      <c r="Z62" s="19">
        <v>16958.490000000002</v>
      </c>
      <c r="AA62" s="19">
        <v>34076.01</v>
      </c>
      <c r="AB62" s="19">
        <v>22449.42</v>
      </c>
      <c r="AC62" s="19">
        <v>14436.31</v>
      </c>
      <c r="AD62" s="19">
        <v>5290.99</v>
      </c>
      <c r="AE62" s="19">
        <v>19255.03</v>
      </c>
      <c r="AF62" s="19">
        <v>30147.919999999998</v>
      </c>
      <c r="AG62" s="19">
        <v>14992.99</v>
      </c>
      <c r="AH62" s="19">
        <v>13173.38</v>
      </c>
      <c r="AI62" s="19">
        <v>46077.79</v>
      </c>
      <c r="AJ62" s="19">
        <v>35372.46</v>
      </c>
      <c r="AK62" s="19">
        <v>38414.879999999997</v>
      </c>
      <c r="AL62" s="19">
        <v>18420.68</v>
      </c>
      <c r="AM62" s="19">
        <v>23061.200000000001</v>
      </c>
      <c r="AN62" s="19">
        <v>20808.009999999998</v>
      </c>
      <c r="AO62" s="19">
        <v>23362.01</v>
      </c>
      <c r="AP62" s="19">
        <v>23451</v>
      </c>
      <c r="AR62" s="19">
        <v>20433.21</v>
      </c>
      <c r="AS62" s="19">
        <v>16958.490000000002</v>
      </c>
      <c r="AT62" s="19">
        <v>34076.01</v>
      </c>
      <c r="AU62" s="19">
        <v>22449.42</v>
      </c>
      <c r="AV62" s="19">
        <v>14436.31</v>
      </c>
      <c r="AW62" s="19">
        <v>5290.99</v>
      </c>
      <c r="AX62" s="19">
        <v>19255.03</v>
      </c>
      <c r="AY62" s="19">
        <v>30147.919999999998</v>
      </c>
      <c r="AZ62" s="19">
        <v>14992.99</v>
      </c>
      <c r="BA62" s="19">
        <v>13173.38</v>
      </c>
      <c r="BB62" s="19">
        <v>46077.79</v>
      </c>
      <c r="BC62" s="19">
        <v>35372.46</v>
      </c>
      <c r="BD62" s="19">
        <v>38414.879999999997</v>
      </c>
      <c r="BE62" s="19">
        <v>18420.68</v>
      </c>
      <c r="BF62" s="19">
        <v>23061.200000000001</v>
      </c>
      <c r="BG62" s="19">
        <v>20808.009999999998</v>
      </c>
      <c r="BH62" s="19">
        <v>23362.01</v>
      </c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</row>
    <row r="63" spans="1:78" s="19" customFormat="1" ht="11.25" x14ac:dyDescent="0.2">
      <c r="A63" s="24" t="s">
        <v>637</v>
      </c>
      <c r="B63" s="32"/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249.04</v>
      </c>
      <c r="L63" s="19">
        <v>55.98</v>
      </c>
      <c r="M63" s="19">
        <v>3816.67</v>
      </c>
      <c r="N63" s="19">
        <v>6381.49</v>
      </c>
      <c r="O63" s="19">
        <v>0</v>
      </c>
      <c r="P63" s="19">
        <v>0</v>
      </c>
      <c r="Q63" s="19">
        <v>0</v>
      </c>
      <c r="R63" s="19">
        <v>5240.3500000000004</v>
      </c>
      <c r="S63" s="19">
        <v>0</v>
      </c>
      <c r="T63" s="19">
        <f>'FIA Only'!T63+Sphere!C63</f>
        <v>3408.71</v>
      </c>
      <c r="U63" s="19">
        <f>'FIA Only'!U63+Sphere!D63</f>
        <v>3411.33</v>
      </c>
      <c r="V63" s="19">
        <f>'FIA Only'!V63+Sphere!E63</f>
        <v>3498.67</v>
      </c>
      <c r="W63" s="19">
        <f>'FIA Only'!W63+Sphere!F63</f>
        <v>24054.880000000001</v>
      </c>
      <c r="X63" s="19">
        <f>'FIA Only'!X63+Sphere!G63</f>
        <v>17079.900000000001</v>
      </c>
      <c r="Y63" s="19">
        <v>9738.39</v>
      </c>
      <c r="Z63" s="19">
        <v>11150.04</v>
      </c>
      <c r="AA63" s="19">
        <v>14497.35</v>
      </c>
      <c r="AB63" s="19">
        <v>3050.72</v>
      </c>
      <c r="AC63" s="19">
        <v>6628.91</v>
      </c>
      <c r="AD63" s="19">
        <v>9397.34</v>
      </c>
      <c r="AE63" s="19">
        <v>3451.65</v>
      </c>
      <c r="AF63" s="19">
        <v>14741.28</v>
      </c>
      <c r="AG63" s="19">
        <v>2945.68</v>
      </c>
      <c r="AH63" s="19">
        <v>4749.01</v>
      </c>
      <c r="AI63" s="19">
        <v>30749.78</v>
      </c>
      <c r="AJ63" s="19">
        <v>19936.53</v>
      </c>
      <c r="AK63" s="19">
        <v>8391.59</v>
      </c>
      <c r="AL63" s="19">
        <v>14726.46</v>
      </c>
      <c r="AM63" s="19">
        <v>12312.57</v>
      </c>
      <c r="AN63" s="19">
        <v>16943.23</v>
      </c>
      <c r="AO63" s="19">
        <v>3223.74</v>
      </c>
      <c r="AP63" s="19">
        <v>17208.86</v>
      </c>
      <c r="AR63" s="19">
        <v>9738.39</v>
      </c>
      <c r="AS63" s="19">
        <v>11150.04</v>
      </c>
      <c r="AT63" s="19">
        <v>14497.35</v>
      </c>
      <c r="AU63" s="19">
        <v>3050.72</v>
      </c>
      <c r="AV63" s="19">
        <v>6628.91</v>
      </c>
      <c r="AW63" s="19">
        <v>9397.34</v>
      </c>
      <c r="AX63" s="19">
        <v>3451.65</v>
      </c>
      <c r="AY63" s="19">
        <v>14741.28</v>
      </c>
      <c r="AZ63" s="19">
        <v>2945.68</v>
      </c>
      <c r="BA63" s="19">
        <v>4749.01</v>
      </c>
      <c r="BB63" s="19">
        <v>30749.78</v>
      </c>
      <c r="BC63" s="19">
        <v>19936.53</v>
      </c>
      <c r="BD63" s="19">
        <v>8391.59</v>
      </c>
      <c r="BE63" s="19">
        <v>14726.46</v>
      </c>
      <c r="BF63" s="19">
        <v>12312.57</v>
      </c>
      <c r="BG63" s="19">
        <v>16943.23</v>
      </c>
      <c r="BH63" s="19">
        <v>3223.74</v>
      </c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</row>
    <row r="64" spans="1:78" s="19" customFormat="1" ht="11.25" x14ac:dyDescent="0.2">
      <c r="A64" s="24" t="s">
        <v>638</v>
      </c>
      <c r="B64" s="32"/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1371.95</v>
      </c>
      <c r="L64" s="19">
        <v>999.76</v>
      </c>
      <c r="M64" s="19">
        <v>1750</v>
      </c>
      <c r="N64" s="19">
        <v>7009.76</v>
      </c>
      <c r="O64" s="19">
        <v>0</v>
      </c>
      <c r="P64" s="19">
        <v>2080</v>
      </c>
      <c r="Q64" s="19">
        <v>0</v>
      </c>
      <c r="R64" s="19">
        <v>0</v>
      </c>
      <c r="S64" s="19">
        <v>2554.11</v>
      </c>
      <c r="T64" s="19">
        <f>'FIA Only'!T64+Sphere!C64</f>
        <v>1650</v>
      </c>
      <c r="U64" s="19">
        <f>'FIA Only'!U64+Sphere!D64</f>
        <v>3726.81</v>
      </c>
      <c r="V64" s="19">
        <f>'FIA Only'!V64+Sphere!E64</f>
        <v>1457.41</v>
      </c>
      <c r="W64" s="19">
        <f>'FIA Only'!W64+Sphere!F64</f>
        <v>36803.760000000002</v>
      </c>
      <c r="X64" s="19">
        <f>'FIA Only'!X64+Sphere!G64</f>
        <v>59197.32</v>
      </c>
      <c r="Y64" s="19">
        <v>29729.94</v>
      </c>
      <c r="Z64" s="19">
        <v>51397.63</v>
      </c>
      <c r="AA64" s="19">
        <v>68603.61</v>
      </c>
      <c r="AB64" s="19">
        <v>29912.73</v>
      </c>
      <c r="AC64" s="19">
        <v>31053.040000000001</v>
      </c>
      <c r="AD64" s="19">
        <v>14464.1</v>
      </c>
      <c r="AE64" s="19">
        <v>25601.1</v>
      </c>
      <c r="AF64" s="19">
        <v>32652.38</v>
      </c>
      <c r="AG64" s="19">
        <v>15302.18</v>
      </c>
      <c r="AH64" s="19">
        <v>18732.57</v>
      </c>
      <c r="AI64" s="19">
        <v>26503.52</v>
      </c>
      <c r="AJ64" s="19">
        <v>88940.81</v>
      </c>
      <c r="AK64" s="19">
        <v>36105.94</v>
      </c>
      <c r="AL64" s="19">
        <v>15632.75</v>
      </c>
      <c r="AM64" s="19">
        <v>34395.06</v>
      </c>
      <c r="AN64" s="19">
        <v>40771.72</v>
      </c>
      <c r="AO64" s="19">
        <v>53425.66</v>
      </c>
      <c r="AP64" s="19">
        <v>47368.12</v>
      </c>
      <c r="AR64" s="19">
        <v>29729.94</v>
      </c>
      <c r="AS64" s="19">
        <v>51397.63</v>
      </c>
      <c r="AT64" s="19">
        <v>68603.61</v>
      </c>
      <c r="AU64" s="19">
        <v>29912.73</v>
      </c>
      <c r="AV64" s="19">
        <v>31053.040000000001</v>
      </c>
      <c r="AW64" s="19">
        <v>14464.1</v>
      </c>
      <c r="AX64" s="19">
        <v>25601.1</v>
      </c>
      <c r="AY64" s="19">
        <v>32652.38</v>
      </c>
      <c r="AZ64" s="19">
        <v>15302.18</v>
      </c>
      <c r="BA64" s="19">
        <v>18732.57</v>
      </c>
      <c r="BB64" s="19">
        <v>26503.52</v>
      </c>
      <c r="BC64" s="19">
        <v>88940.81</v>
      </c>
      <c r="BD64" s="19">
        <v>36105.94</v>
      </c>
      <c r="BE64" s="19">
        <v>15632.75</v>
      </c>
      <c r="BF64" s="19">
        <v>34395.06</v>
      </c>
      <c r="BG64" s="19">
        <v>40771.72</v>
      </c>
      <c r="BH64" s="19">
        <v>53425.66</v>
      </c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</row>
    <row r="65" spans="1:78" s="19" customFormat="1" ht="11.25" x14ac:dyDescent="0.2">
      <c r="A65" s="24" t="s">
        <v>639</v>
      </c>
      <c r="B65" s="32"/>
      <c r="C65" s="19">
        <v>0</v>
      </c>
      <c r="D65" s="19">
        <v>0</v>
      </c>
      <c r="E65" s="19">
        <v>0</v>
      </c>
      <c r="F65" s="19">
        <v>518.51</v>
      </c>
      <c r="G65" s="19">
        <v>222.99</v>
      </c>
      <c r="H65" s="19">
        <v>0</v>
      </c>
      <c r="I65" s="19">
        <v>0</v>
      </c>
      <c r="J65" s="19">
        <v>185.17</v>
      </c>
      <c r="K65" s="19">
        <v>0</v>
      </c>
      <c r="L65" s="19">
        <v>2072.4899999999998</v>
      </c>
      <c r="M65" s="19">
        <v>62.27</v>
      </c>
      <c r="N65" s="19">
        <v>0</v>
      </c>
      <c r="O65" s="19">
        <v>0</v>
      </c>
      <c r="P65" s="19">
        <v>5280.73</v>
      </c>
      <c r="Q65" s="19">
        <v>4368</v>
      </c>
      <c r="R65" s="19">
        <v>160.63999999999999</v>
      </c>
      <c r="S65" s="19">
        <v>534.03</v>
      </c>
      <c r="T65" s="19">
        <f>'FIA Only'!T65+Sphere!C65</f>
        <v>0</v>
      </c>
      <c r="U65" s="19">
        <f>'FIA Only'!U65+Sphere!D65</f>
        <v>0</v>
      </c>
      <c r="V65" s="19">
        <f>'FIA Only'!V65+Sphere!E65</f>
        <v>398.96</v>
      </c>
      <c r="W65" s="19">
        <f>'FIA Only'!W65+Sphere!F65</f>
        <v>21709.67</v>
      </c>
      <c r="X65" s="19">
        <f>'FIA Only'!X65+Sphere!G65</f>
        <v>62303.05</v>
      </c>
      <c r="Y65" s="19">
        <v>27308.79</v>
      </c>
      <c r="Z65" s="19">
        <v>40977.74</v>
      </c>
      <c r="AA65" s="19">
        <v>64009.22</v>
      </c>
      <c r="AB65" s="19">
        <v>47427.48</v>
      </c>
      <c r="AC65" s="19">
        <v>22908.31</v>
      </c>
      <c r="AD65" s="19">
        <v>39263.47</v>
      </c>
      <c r="AE65" s="19">
        <v>36246.980000000003</v>
      </c>
      <c r="AF65" s="19">
        <v>30861.62</v>
      </c>
      <c r="AG65" s="19">
        <v>39375.08</v>
      </c>
      <c r="AH65" s="19">
        <v>28671.45</v>
      </c>
      <c r="AI65" s="19">
        <v>46098.87</v>
      </c>
      <c r="AJ65" s="19">
        <v>65324.52</v>
      </c>
      <c r="AK65" s="19">
        <v>30123.4</v>
      </c>
      <c r="AL65" s="19">
        <v>53328.89</v>
      </c>
      <c r="AM65" s="19">
        <v>50220.35</v>
      </c>
      <c r="AN65" s="19">
        <v>50931.77</v>
      </c>
      <c r="AO65" s="19">
        <v>41069.19</v>
      </c>
      <c r="AP65" s="19">
        <v>49916.97</v>
      </c>
      <c r="AR65" s="19">
        <v>27308.79</v>
      </c>
      <c r="AS65" s="19">
        <v>40977.74</v>
      </c>
      <c r="AT65" s="19">
        <v>64009.22</v>
      </c>
      <c r="AU65" s="19">
        <v>47427.48</v>
      </c>
      <c r="AV65" s="19">
        <v>22908.31</v>
      </c>
      <c r="AW65" s="19">
        <v>39263.47</v>
      </c>
      <c r="AX65" s="19">
        <v>36246.980000000003</v>
      </c>
      <c r="AY65" s="19">
        <v>30861.62</v>
      </c>
      <c r="AZ65" s="19">
        <v>39375.08</v>
      </c>
      <c r="BA65" s="19">
        <v>28671.45</v>
      </c>
      <c r="BB65" s="19">
        <v>46098.87</v>
      </c>
      <c r="BC65" s="19">
        <v>65324.52</v>
      </c>
      <c r="BD65" s="19">
        <v>30123.4</v>
      </c>
      <c r="BE65" s="19">
        <v>53328.89</v>
      </c>
      <c r="BF65" s="19">
        <v>50220.35</v>
      </c>
      <c r="BG65" s="19">
        <v>50931.77</v>
      </c>
      <c r="BH65" s="19">
        <v>41069.19</v>
      </c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</row>
    <row r="66" spans="1:78" s="19" customFormat="1" ht="11.25" x14ac:dyDescent="0.2">
      <c r="A66" s="24" t="s">
        <v>640</v>
      </c>
      <c r="B66" s="32"/>
      <c r="C66" s="19">
        <v>60.52</v>
      </c>
      <c r="D66" s="19">
        <v>75167.94</v>
      </c>
      <c r="E66" s="19">
        <v>83131.77</v>
      </c>
      <c r="F66" s="19">
        <v>61910.080000000002</v>
      </c>
      <c r="G66" s="19">
        <v>59729.52</v>
      </c>
      <c r="H66" s="19">
        <v>78822.460000000006</v>
      </c>
      <c r="I66" s="19">
        <v>81141.679999999993</v>
      </c>
      <c r="J66" s="19">
        <v>162915.29</v>
      </c>
      <c r="K66" s="19">
        <v>183235.24</v>
      </c>
      <c r="L66" s="19">
        <v>85426.74</v>
      </c>
      <c r="M66" s="19">
        <v>182959.65</v>
      </c>
      <c r="N66" s="19">
        <v>131545.82999999999</v>
      </c>
      <c r="O66" s="19">
        <v>84049.76</v>
      </c>
      <c r="P66" s="19">
        <v>155485.76999999999</v>
      </c>
      <c r="Q66" s="19">
        <v>171149.23</v>
      </c>
      <c r="R66" s="19">
        <v>310287.58</v>
      </c>
      <c r="S66" s="19">
        <v>239790.24</v>
      </c>
      <c r="T66" s="19">
        <f>'FIA Only'!T66+Sphere!C66</f>
        <v>285455.73</v>
      </c>
      <c r="U66" s="19">
        <f>'FIA Only'!U66+Sphere!D66</f>
        <v>121986.44</v>
      </c>
      <c r="V66" s="19">
        <f>'FIA Only'!V66+Sphere!E66</f>
        <v>15570.130000000001</v>
      </c>
      <c r="W66" s="19">
        <f>'FIA Only'!W66+Sphere!F66</f>
        <v>36117.99</v>
      </c>
      <c r="X66" s="19">
        <f>'FIA Only'!X66+Sphere!G66</f>
        <v>61616.05</v>
      </c>
      <c r="Y66" s="19">
        <v>108000.1</v>
      </c>
      <c r="Z66" s="19">
        <v>114269.92</v>
      </c>
      <c r="AA66" s="19">
        <v>118677.78</v>
      </c>
      <c r="AB66" s="19">
        <v>85524.34</v>
      </c>
      <c r="AC66" s="19">
        <v>54419.44</v>
      </c>
      <c r="AD66" s="19">
        <v>67052.31</v>
      </c>
      <c r="AE66" s="19">
        <v>192186.05</v>
      </c>
      <c r="AF66" s="19">
        <v>151354.73000000001</v>
      </c>
      <c r="AG66" s="19">
        <v>65243.95</v>
      </c>
      <c r="AH66" s="19">
        <v>55574.16</v>
      </c>
      <c r="AI66" s="19">
        <v>111389.77</v>
      </c>
      <c r="AJ66" s="19">
        <v>121261.57</v>
      </c>
      <c r="AK66" s="19">
        <v>81570.13</v>
      </c>
      <c r="AL66" s="19">
        <v>91929.88</v>
      </c>
      <c r="AM66" s="19">
        <v>102394.41</v>
      </c>
      <c r="AN66" s="19">
        <v>150482.29</v>
      </c>
      <c r="AO66" s="19">
        <v>86624.5</v>
      </c>
      <c r="AP66" s="19">
        <v>123578.1</v>
      </c>
      <c r="AR66" s="19">
        <v>108000.1</v>
      </c>
      <c r="AS66" s="19">
        <v>114269.92</v>
      </c>
      <c r="AT66" s="19">
        <v>118677.78</v>
      </c>
      <c r="AU66" s="19">
        <v>85524.34</v>
      </c>
      <c r="AV66" s="19">
        <v>54419.44</v>
      </c>
      <c r="AW66" s="19">
        <v>67052.31</v>
      </c>
      <c r="AX66" s="19">
        <v>192186.05</v>
      </c>
      <c r="AY66" s="19">
        <v>151354.73000000001</v>
      </c>
      <c r="AZ66" s="19">
        <v>65243.95</v>
      </c>
      <c r="BA66" s="19">
        <v>55574.16</v>
      </c>
      <c r="BB66" s="19">
        <v>111389.77</v>
      </c>
      <c r="BC66" s="19">
        <v>121261.57</v>
      </c>
      <c r="BD66" s="19">
        <v>81570.13</v>
      </c>
      <c r="BE66" s="19">
        <v>91929.88</v>
      </c>
      <c r="BF66" s="19">
        <v>102394.41</v>
      </c>
      <c r="BG66" s="19">
        <v>150482.29</v>
      </c>
      <c r="BH66" s="19">
        <v>86624.5</v>
      </c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</row>
    <row r="67" spans="1:78" s="19" customFormat="1" ht="11.25" x14ac:dyDescent="0.2">
      <c r="A67" s="24" t="s">
        <v>641</v>
      </c>
      <c r="B67" s="32"/>
      <c r="C67" s="19">
        <v>0</v>
      </c>
      <c r="D67" s="19">
        <v>789.21</v>
      </c>
      <c r="E67" s="19">
        <v>0</v>
      </c>
      <c r="F67" s="19">
        <v>0</v>
      </c>
      <c r="G67" s="19">
        <v>288.99</v>
      </c>
      <c r="H67" s="19">
        <v>0</v>
      </c>
      <c r="I67" s="19">
        <v>194.61</v>
      </c>
      <c r="J67" s="19">
        <v>7402.8</v>
      </c>
      <c r="K67" s="19">
        <v>8283.52</v>
      </c>
      <c r="L67" s="19">
        <v>913.06</v>
      </c>
      <c r="M67" s="19">
        <v>4958.2</v>
      </c>
      <c r="N67" s="19">
        <v>15786.37</v>
      </c>
      <c r="O67" s="19">
        <v>603.21</v>
      </c>
      <c r="P67" s="19">
        <v>13711.26</v>
      </c>
      <c r="Q67" s="19">
        <v>199</v>
      </c>
      <c r="R67" s="19">
        <v>25502.62</v>
      </c>
      <c r="S67" s="19">
        <v>12560.52</v>
      </c>
      <c r="T67" s="19">
        <f>'FIA Only'!T67+Sphere!C67</f>
        <v>35215.760000000002</v>
      </c>
      <c r="U67" s="19">
        <f>'FIA Only'!U67+Sphere!D67</f>
        <v>31083.06</v>
      </c>
      <c r="V67" s="19">
        <f>'FIA Only'!V67+Sphere!E67</f>
        <v>15917.91</v>
      </c>
      <c r="W67" s="19">
        <f>'FIA Only'!W67+Sphere!F67</f>
        <v>90016.75</v>
      </c>
      <c r="X67" s="19">
        <f>'FIA Only'!X67+Sphere!G67</f>
        <v>105597.62</v>
      </c>
      <c r="Y67" s="19">
        <v>268234.98</v>
      </c>
      <c r="Z67" s="19">
        <v>219277.33</v>
      </c>
      <c r="AA67" s="19">
        <v>306564.02</v>
      </c>
      <c r="AB67" s="19">
        <v>202191.33</v>
      </c>
      <c r="AC67" s="19">
        <v>196668.43</v>
      </c>
      <c r="AD67" s="19">
        <v>196526.26</v>
      </c>
      <c r="AE67" s="19">
        <v>335161.25</v>
      </c>
      <c r="AF67" s="19">
        <v>289196.89</v>
      </c>
      <c r="AG67" s="19">
        <v>232382.2</v>
      </c>
      <c r="AH67" s="19">
        <v>83413.539999999994</v>
      </c>
      <c r="AI67" s="19">
        <v>174280.46</v>
      </c>
      <c r="AJ67" s="19">
        <v>386496.55</v>
      </c>
      <c r="AK67" s="19">
        <v>317159.48</v>
      </c>
      <c r="AL67" s="19">
        <v>185634.62</v>
      </c>
      <c r="AM67" s="19">
        <v>247743.58</v>
      </c>
      <c r="AN67" s="19">
        <v>348161.94</v>
      </c>
      <c r="AO67" s="19">
        <v>225945.86</v>
      </c>
      <c r="AP67" s="19">
        <v>275885.82</v>
      </c>
      <c r="AR67" s="19">
        <v>268234.98</v>
      </c>
      <c r="AS67" s="19">
        <v>219277.33</v>
      </c>
      <c r="AT67" s="19">
        <v>306564.02</v>
      </c>
      <c r="AU67" s="19">
        <v>202191.33</v>
      </c>
      <c r="AV67" s="19">
        <v>196668.43</v>
      </c>
      <c r="AW67" s="19">
        <v>196526.26</v>
      </c>
      <c r="AX67" s="19">
        <v>335161.25</v>
      </c>
      <c r="AY67" s="19">
        <v>289196.89</v>
      </c>
      <c r="AZ67" s="19">
        <v>232382.2</v>
      </c>
      <c r="BA67" s="19">
        <v>83413.539999999994</v>
      </c>
      <c r="BB67" s="19">
        <v>174280.46</v>
      </c>
      <c r="BC67" s="19">
        <v>386496.55</v>
      </c>
      <c r="BD67" s="19">
        <v>317159.48</v>
      </c>
      <c r="BE67" s="19">
        <v>185634.62</v>
      </c>
      <c r="BF67" s="19">
        <v>247743.58</v>
      </c>
      <c r="BG67" s="19">
        <v>348161.94</v>
      </c>
      <c r="BH67" s="19">
        <v>225945.86</v>
      </c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</row>
    <row r="68" spans="1:78" s="19" customFormat="1" ht="11.25" x14ac:dyDescent="0.2">
      <c r="A68" s="24" t="s">
        <v>642</v>
      </c>
      <c r="B68" s="32"/>
      <c r="C68" s="19">
        <v>0</v>
      </c>
      <c r="D68" s="19">
        <v>1676.05</v>
      </c>
      <c r="E68" s="19">
        <v>5867.16</v>
      </c>
      <c r="F68" s="19">
        <v>0</v>
      </c>
      <c r="G68" s="19">
        <v>0</v>
      </c>
      <c r="H68" s="19">
        <v>0</v>
      </c>
      <c r="I68" s="19">
        <v>718.65</v>
      </c>
      <c r="J68" s="19">
        <v>2726.15</v>
      </c>
      <c r="K68" s="19">
        <v>737.5</v>
      </c>
      <c r="L68" s="19">
        <v>7545.19</v>
      </c>
      <c r="M68" s="19">
        <v>115.94</v>
      </c>
      <c r="N68" s="19">
        <v>61.4</v>
      </c>
      <c r="O68" s="19">
        <v>13475.82</v>
      </c>
      <c r="P68" s="19">
        <v>37.14</v>
      </c>
      <c r="Q68" s="19">
        <v>10952.59</v>
      </c>
      <c r="R68" s="19">
        <v>9656.4699999999993</v>
      </c>
      <c r="S68" s="19">
        <v>13208.48</v>
      </c>
      <c r="T68" s="19">
        <f>'FIA Only'!T68+Sphere!C68</f>
        <v>38109.17</v>
      </c>
      <c r="U68" s="19">
        <f>'FIA Only'!U68+Sphere!D68</f>
        <v>28559.06</v>
      </c>
      <c r="V68" s="19">
        <f>'FIA Only'!V68+Sphere!E68</f>
        <v>14706.02</v>
      </c>
      <c r="W68" s="19">
        <f>'FIA Only'!W68+Sphere!F68</f>
        <v>45099.59</v>
      </c>
      <c r="X68" s="19">
        <f>'FIA Only'!X68+Sphere!G68</f>
        <v>63709.22</v>
      </c>
      <c r="Y68" s="19">
        <v>202597.1</v>
      </c>
      <c r="Z68" s="19">
        <v>268413.68</v>
      </c>
      <c r="AA68" s="19">
        <v>294579.24</v>
      </c>
      <c r="AB68" s="19">
        <v>190521.5</v>
      </c>
      <c r="AC68" s="19">
        <v>148733.31</v>
      </c>
      <c r="AD68" s="19">
        <v>159759.89000000001</v>
      </c>
      <c r="AE68" s="19">
        <v>170569.17</v>
      </c>
      <c r="AF68" s="19">
        <v>169215.07</v>
      </c>
      <c r="AG68" s="19">
        <v>93010.62</v>
      </c>
      <c r="AH68" s="19">
        <v>161082.18</v>
      </c>
      <c r="AI68" s="19">
        <v>257051.95</v>
      </c>
      <c r="AJ68" s="19">
        <v>496511.58</v>
      </c>
      <c r="AK68" s="19">
        <v>332447.38</v>
      </c>
      <c r="AL68" s="19">
        <v>256630.5</v>
      </c>
      <c r="AM68" s="19">
        <v>245480.59</v>
      </c>
      <c r="AN68" s="19">
        <v>425091.98</v>
      </c>
      <c r="AO68" s="19">
        <v>271312.73</v>
      </c>
      <c r="AP68" s="19">
        <v>361753.25</v>
      </c>
      <c r="AR68" s="19">
        <v>202597.1</v>
      </c>
      <c r="AS68" s="19">
        <v>268413.68</v>
      </c>
      <c r="AT68" s="19">
        <v>294579.24</v>
      </c>
      <c r="AU68" s="19">
        <v>190521.5</v>
      </c>
      <c r="AV68" s="19">
        <v>148733.31</v>
      </c>
      <c r="AW68" s="19">
        <v>159759.89000000001</v>
      </c>
      <c r="AX68" s="19">
        <v>170569.17</v>
      </c>
      <c r="AY68" s="19">
        <v>169215.07</v>
      </c>
      <c r="AZ68" s="19">
        <v>93010.62</v>
      </c>
      <c r="BA68" s="19">
        <v>161082.18</v>
      </c>
      <c r="BB68" s="19">
        <v>257051.95</v>
      </c>
      <c r="BC68" s="19">
        <v>496511.58</v>
      </c>
      <c r="BD68" s="19">
        <v>332447.38</v>
      </c>
      <c r="BE68" s="19">
        <v>256630.5</v>
      </c>
      <c r="BF68" s="19">
        <v>245480.59</v>
      </c>
      <c r="BG68" s="19">
        <v>425091.98</v>
      </c>
      <c r="BH68" s="19">
        <v>271312.73</v>
      </c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</row>
    <row r="69" spans="1:78" s="19" customFormat="1" ht="11.25" x14ac:dyDescent="0.2">
      <c r="A69" s="24" t="s">
        <v>643</v>
      </c>
      <c r="B69" s="32"/>
      <c r="C69" s="19">
        <v>0</v>
      </c>
      <c r="D69" s="19">
        <v>49178.05</v>
      </c>
      <c r="E69" s="19">
        <v>35264.089999999997</v>
      </c>
      <c r="F69" s="19">
        <v>45706.68</v>
      </c>
      <c r="G69" s="19">
        <v>13646.6</v>
      </c>
      <c r="H69" s="19">
        <v>45373.25</v>
      </c>
      <c r="I69" s="19">
        <v>57251.87</v>
      </c>
      <c r="J69" s="19">
        <v>114692.81</v>
      </c>
      <c r="K69" s="19">
        <v>108643.9</v>
      </c>
      <c r="L69" s="19">
        <v>88148.64</v>
      </c>
      <c r="M69" s="19">
        <v>169377.61</v>
      </c>
      <c r="N69" s="19">
        <v>120793.9</v>
      </c>
      <c r="O69" s="19">
        <v>109589.55</v>
      </c>
      <c r="P69" s="19">
        <v>88758.87</v>
      </c>
      <c r="Q69" s="19">
        <v>56764.9</v>
      </c>
      <c r="R69" s="19">
        <v>158867</v>
      </c>
      <c r="S69" s="19">
        <v>154886.93</v>
      </c>
      <c r="T69" s="19">
        <f>'FIA Only'!T69+Sphere!C69</f>
        <v>102505.37</v>
      </c>
      <c r="U69" s="19">
        <f>'FIA Only'!U69+Sphere!D69</f>
        <v>53591.060000000005</v>
      </c>
      <c r="V69" s="19">
        <f>'FIA Only'!V69+Sphere!E69</f>
        <v>13164.35</v>
      </c>
      <c r="W69" s="19">
        <f>'FIA Only'!W69+Sphere!F69</f>
        <v>50218.86</v>
      </c>
      <c r="X69" s="19">
        <f>'FIA Only'!X69+Sphere!G69</f>
        <v>113362.03</v>
      </c>
      <c r="Y69" s="19">
        <v>297167.39</v>
      </c>
      <c r="Z69" s="19">
        <v>313267.53999999998</v>
      </c>
      <c r="AA69" s="19">
        <v>490045.06</v>
      </c>
      <c r="AB69" s="19">
        <v>266574.37</v>
      </c>
      <c r="AC69" s="19">
        <v>178031.77</v>
      </c>
      <c r="AD69" s="19">
        <v>262599.81</v>
      </c>
      <c r="AE69" s="19">
        <v>286500.65999999997</v>
      </c>
      <c r="AF69" s="19">
        <v>253794.91</v>
      </c>
      <c r="AG69" s="19">
        <v>196154.37</v>
      </c>
      <c r="AH69" s="19">
        <v>128233.79</v>
      </c>
      <c r="AI69" s="19">
        <v>224000.23</v>
      </c>
      <c r="AJ69" s="19">
        <v>508236.39</v>
      </c>
      <c r="AK69" s="19">
        <v>521699.26</v>
      </c>
      <c r="AL69" s="19">
        <v>310040.61</v>
      </c>
      <c r="AM69" s="19">
        <v>276413.2</v>
      </c>
      <c r="AN69" s="19">
        <v>659131.75</v>
      </c>
      <c r="AO69" s="19">
        <v>350089.26</v>
      </c>
      <c r="AP69" s="19">
        <v>340063.99</v>
      </c>
      <c r="AR69" s="19">
        <v>297167.39</v>
      </c>
      <c r="AS69" s="19">
        <v>313267.53999999998</v>
      </c>
      <c r="AT69" s="19">
        <v>490045.06</v>
      </c>
      <c r="AU69" s="19">
        <v>266574.37</v>
      </c>
      <c r="AV69" s="19">
        <v>178031.77</v>
      </c>
      <c r="AW69" s="19">
        <v>262599.81</v>
      </c>
      <c r="AX69" s="19">
        <v>286500.65999999997</v>
      </c>
      <c r="AY69" s="19">
        <v>253794.91</v>
      </c>
      <c r="AZ69" s="19">
        <v>196154.37</v>
      </c>
      <c r="BA69" s="19">
        <v>128233.79</v>
      </c>
      <c r="BB69" s="19">
        <v>224000.23</v>
      </c>
      <c r="BC69" s="19">
        <v>508236.39</v>
      </c>
      <c r="BD69" s="19">
        <v>521699.26</v>
      </c>
      <c r="BE69" s="19">
        <v>310040.61</v>
      </c>
      <c r="BF69" s="19">
        <v>276413.2</v>
      </c>
      <c r="BG69" s="19">
        <v>659131.75</v>
      </c>
      <c r="BH69" s="19">
        <v>350089.26</v>
      </c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</row>
    <row r="70" spans="1:78" s="19" customFormat="1" ht="11.25" x14ac:dyDescent="0.2">
      <c r="A70" s="24" t="s">
        <v>644</v>
      </c>
      <c r="B70" s="32"/>
      <c r="C70" s="19">
        <v>0</v>
      </c>
      <c r="D70" s="19">
        <v>0</v>
      </c>
      <c r="E70" s="19">
        <v>0</v>
      </c>
      <c r="F70" s="19">
        <v>0</v>
      </c>
      <c r="G70" s="19">
        <v>1067.23</v>
      </c>
      <c r="H70" s="19">
        <v>0</v>
      </c>
      <c r="I70" s="19">
        <v>21.07</v>
      </c>
      <c r="J70" s="19">
        <v>5875.33</v>
      </c>
      <c r="K70" s="19">
        <v>8216</v>
      </c>
      <c r="L70" s="19">
        <v>0</v>
      </c>
      <c r="M70" s="19">
        <v>2352.64</v>
      </c>
      <c r="N70" s="19">
        <v>15403.07</v>
      </c>
      <c r="O70" s="19">
        <v>4779.84</v>
      </c>
      <c r="P70" s="19">
        <v>8320</v>
      </c>
      <c r="Q70" s="19">
        <v>16897.759999999998</v>
      </c>
      <c r="R70" s="19">
        <v>1935.87</v>
      </c>
      <c r="S70" s="19">
        <v>17169.34</v>
      </c>
      <c r="T70" s="19">
        <f>'FIA Only'!T70+Sphere!C70</f>
        <v>23806.11</v>
      </c>
      <c r="U70" s="19">
        <f>'FIA Only'!U70+Sphere!D70</f>
        <v>24480.16</v>
      </c>
      <c r="V70" s="19">
        <f>'FIA Only'!V70+Sphere!E70</f>
        <v>15121.17</v>
      </c>
      <c r="W70" s="19">
        <f>'FIA Only'!W70+Sphere!F70</f>
        <v>52146.400000000001</v>
      </c>
      <c r="X70" s="19">
        <f>'FIA Only'!X70+Sphere!G70</f>
        <v>55151.08</v>
      </c>
      <c r="Y70" s="19">
        <v>135194.66</v>
      </c>
      <c r="Z70" s="19">
        <v>156431.97</v>
      </c>
      <c r="AA70" s="19">
        <v>313442.05</v>
      </c>
      <c r="AB70" s="19">
        <v>128762.08</v>
      </c>
      <c r="AC70" s="19">
        <v>158215.17000000001</v>
      </c>
      <c r="AD70" s="19">
        <v>102669.47</v>
      </c>
      <c r="AE70" s="19">
        <v>105212.16</v>
      </c>
      <c r="AF70" s="19">
        <v>70142.31</v>
      </c>
      <c r="AG70" s="19">
        <v>123485.6</v>
      </c>
      <c r="AH70" s="19">
        <v>106292.44</v>
      </c>
      <c r="AI70" s="19">
        <v>140379.01</v>
      </c>
      <c r="AJ70" s="19">
        <v>437408.81</v>
      </c>
      <c r="AK70" s="19">
        <v>276796.33</v>
      </c>
      <c r="AL70" s="19">
        <v>108346.01</v>
      </c>
      <c r="AM70" s="19">
        <v>217277.92</v>
      </c>
      <c r="AN70" s="19">
        <v>418667.06</v>
      </c>
      <c r="AO70" s="19">
        <v>359829.09</v>
      </c>
      <c r="AP70" s="19">
        <v>246735.54</v>
      </c>
      <c r="AR70" s="19">
        <v>135194.66</v>
      </c>
      <c r="AS70" s="19">
        <v>156431.97</v>
      </c>
      <c r="AT70" s="19">
        <v>313442.05</v>
      </c>
      <c r="AU70" s="19">
        <v>128762.08</v>
      </c>
      <c r="AV70" s="19">
        <v>158215.17000000001</v>
      </c>
      <c r="AW70" s="19">
        <v>102669.47</v>
      </c>
      <c r="AX70" s="19">
        <v>105212.16</v>
      </c>
      <c r="AY70" s="19">
        <v>70142.31</v>
      </c>
      <c r="AZ70" s="19">
        <v>123485.6</v>
      </c>
      <c r="BA70" s="19">
        <v>106292.44</v>
      </c>
      <c r="BB70" s="19">
        <v>140379.01</v>
      </c>
      <c r="BC70" s="19">
        <v>437408.81</v>
      </c>
      <c r="BD70" s="19">
        <v>276796.33</v>
      </c>
      <c r="BE70" s="19">
        <v>108346.01</v>
      </c>
      <c r="BF70" s="19">
        <v>217277.92</v>
      </c>
      <c r="BG70" s="19">
        <v>418667.06</v>
      </c>
      <c r="BH70" s="19">
        <v>359829.09</v>
      </c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</row>
    <row r="71" spans="1:78" s="19" customFormat="1" ht="11.25" x14ac:dyDescent="0.2">
      <c r="A71" s="24" t="s">
        <v>645</v>
      </c>
      <c r="B71" s="32"/>
      <c r="C71" s="19">
        <v>0</v>
      </c>
      <c r="D71" s="19">
        <v>48143.1</v>
      </c>
      <c r="E71" s="19">
        <v>48916.76</v>
      </c>
      <c r="F71" s="19">
        <v>8982.83</v>
      </c>
      <c r="G71" s="19">
        <v>47936.22</v>
      </c>
      <c r="H71" s="19">
        <v>51715.35</v>
      </c>
      <c r="I71" s="19">
        <v>48467.77</v>
      </c>
      <c r="J71" s="19">
        <v>95997.93</v>
      </c>
      <c r="K71" s="19">
        <v>133268.59</v>
      </c>
      <c r="L71" s="19">
        <v>105507.41</v>
      </c>
      <c r="M71" s="19">
        <v>98334.37</v>
      </c>
      <c r="N71" s="19">
        <v>128889.53</v>
      </c>
      <c r="O71" s="19">
        <v>62002.06</v>
      </c>
      <c r="P71" s="19">
        <v>111741.94</v>
      </c>
      <c r="Q71" s="19">
        <v>109637.57</v>
      </c>
      <c r="R71" s="19">
        <v>212029.71</v>
      </c>
      <c r="S71" s="19">
        <v>129576.16</v>
      </c>
      <c r="T71" s="19">
        <f>'FIA Only'!T71+Sphere!C71</f>
        <v>96097.13</v>
      </c>
      <c r="U71" s="19">
        <f>'FIA Only'!U71+Sphere!D71</f>
        <v>76239.600000000006</v>
      </c>
      <c r="V71" s="19">
        <f>'FIA Only'!V71+Sphere!E71</f>
        <v>1620.22</v>
      </c>
      <c r="W71" s="19">
        <f>'FIA Only'!W71+Sphere!F71</f>
        <v>27309.360000000001</v>
      </c>
      <c r="X71" s="19">
        <f>'FIA Only'!X71+Sphere!G71</f>
        <v>34532.410000000003</v>
      </c>
      <c r="Y71" s="19">
        <v>129689.98</v>
      </c>
      <c r="Z71" s="19">
        <v>167417.99</v>
      </c>
      <c r="AA71" s="19">
        <v>166182.23000000001</v>
      </c>
      <c r="AB71" s="19">
        <v>137164.67000000001</v>
      </c>
      <c r="AC71" s="19">
        <v>72966.73</v>
      </c>
      <c r="AD71" s="19">
        <v>119822.01</v>
      </c>
      <c r="AE71" s="19">
        <v>96129.64</v>
      </c>
      <c r="AF71" s="19">
        <v>90341.72</v>
      </c>
      <c r="AG71" s="19">
        <v>71951.929999999993</v>
      </c>
      <c r="AH71" s="19">
        <v>198325.77</v>
      </c>
      <c r="AI71" s="19">
        <v>500073.66</v>
      </c>
      <c r="AJ71" s="19">
        <v>496815.22</v>
      </c>
      <c r="AK71" s="19">
        <v>255152.04</v>
      </c>
      <c r="AL71" s="19">
        <v>275038.11</v>
      </c>
      <c r="AM71" s="19">
        <v>272884.59000000003</v>
      </c>
      <c r="AN71" s="19">
        <v>494236.77</v>
      </c>
      <c r="AO71" s="19">
        <v>414297.91</v>
      </c>
      <c r="AP71" s="19">
        <v>364647.8</v>
      </c>
      <c r="AR71" s="19">
        <v>129689.98</v>
      </c>
      <c r="AS71" s="19">
        <v>167417.99</v>
      </c>
      <c r="AT71" s="19">
        <v>166182.23000000001</v>
      </c>
      <c r="AU71" s="19">
        <v>137164.67000000001</v>
      </c>
      <c r="AV71" s="19">
        <v>72966.73</v>
      </c>
      <c r="AW71" s="19">
        <v>119822.01</v>
      </c>
      <c r="AX71" s="19">
        <v>96129.64</v>
      </c>
      <c r="AY71" s="19">
        <v>90341.72</v>
      </c>
      <c r="AZ71" s="19">
        <v>71951.929999999993</v>
      </c>
      <c r="BA71" s="19">
        <v>198325.77</v>
      </c>
      <c r="BB71" s="19">
        <v>500073.66</v>
      </c>
      <c r="BC71" s="19">
        <v>496815.22</v>
      </c>
      <c r="BD71" s="19">
        <v>255152.04</v>
      </c>
      <c r="BE71" s="19">
        <v>275038.11</v>
      </c>
      <c r="BF71" s="19">
        <v>272884.59000000003</v>
      </c>
      <c r="BG71" s="19">
        <v>494236.77</v>
      </c>
      <c r="BH71" s="19">
        <v>414297.91</v>
      </c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</row>
    <row r="72" spans="1:78" s="19" customFormat="1" ht="11.25" x14ac:dyDescent="0.2">
      <c r="A72" s="24" t="s">
        <v>646</v>
      </c>
      <c r="B72" s="32"/>
      <c r="C72" s="19">
        <v>0</v>
      </c>
      <c r="D72" s="19">
        <v>6413.13</v>
      </c>
      <c r="E72" s="19">
        <v>16.059999999999999</v>
      </c>
      <c r="F72" s="19">
        <v>0</v>
      </c>
      <c r="G72" s="19">
        <v>0</v>
      </c>
      <c r="H72" s="19">
        <v>98.87</v>
      </c>
      <c r="I72" s="19">
        <v>0</v>
      </c>
      <c r="J72" s="19">
        <v>181.31</v>
      </c>
      <c r="K72" s="19">
        <v>34830.050000000003</v>
      </c>
      <c r="L72" s="19">
        <v>0</v>
      </c>
      <c r="M72" s="19">
        <v>646.98</v>
      </c>
      <c r="N72" s="19">
        <v>10400</v>
      </c>
      <c r="O72" s="19">
        <v>0</v>
      </c>
      <c r="P72" s="19">
        <v>10894.87</v>
      </c>
      <c r="Q72" s="19">
        <v>0</v>
      </c>
      <c r="R72" s="19">
        <v>10460.950000000001</v>
      </c>
      <c r="S72" s="19">
        <v>32435.49</v>
      </c>
      <c r="T72" s="19">
        <f>'FIA Only'!T72+Sphere!C72</f>
        <v>27351.119999999999</v>
      </c>
      <c r="U72" s="19">
        <f>'FIA Only'!U72+Sphere!D72</f>
        <v>9360</v>
      </c>
      <c r="V72" s="19">
        <f>'FIA Only'!V72+Sphere!E72</f>
        <v>22332.880000000001</v>
      </c>
      <c r="W72" s="19">
        <f>'FIA Only'!W72+Sphere!F72</f>
        <v>63757.52</v>
      </c>
      <c r="X72" s="19">
        <f>'FIA Only'!X72+Sphere!G72</f>
        <v>51723.62</v>
      </c>
      <c r="Y72" s="19">
        <v>250851.44</v>
      </c>
      <c r="Z72" s="19">
        <v>250654.85</v>
      </c>
      <c r="AA72" s="19">
        <v>345724.62</v>
      </c>
      <c r="AB72" s="19">
        <v>218901.37</v>
      </c>
      <c r="AC72" s="19">
        <v>204018.2</v>
      </c>
      <c r="AD72" s="19">
        <v>207398.37</v>
      </c>
      <c r="AE72" s="19">
        <v>182335.6</v>
      </c>
      <c r="AF72" s="19">
        <v>213026.54</v>
      </c>
      <c r="AG72" s="19">
        <v>165401.03</v>
      </c>
      <c r="AH72" s="19">
        <v>148689.71</v>
      </c>
      <c r="AI72" s="19">
        <v>263491.65000000002</v>
      </c>
      <c r="AJ72" s="19">
        <v>456565.83</v>
      </c>
      <c r="AK72" s="19">
        <v>418361.24</v>
      </c>
      <c r="AL72" s="19">
        <v>449360.67</v>
      </c>
      <c r="AM72" s="19">
        <v>276980.78999999998</v>
      </c>
      <c r="AN72" s="19">
        <v>495608.19</v>
      </c>
      <c r="AO72" s="19">
        <v>354065.03</v>
      </c>
      <c r="AP72" s="19">
        <v>358813.05</v>
      </c>
      <c r="AR72" s="19">
        <v>250851.44</v>
      </c>
      <c r="AS72" s="19">
        <v>250654.85</v>
      </c>
      <c r="AT72" s="19">
        <v>345724.62</v>
      </c>
      <c r="AU72" s="19">
        <v>218901.37</v>
      </c>
      <c r="AV72" s="19">
        <v>204018.2</v>
      </c>
      <c r="AW72" s="19">
        <v>207398.37</v>
      </c>
      <c r="AX72" s="19">
        <v>182335.6</v>
      </c>
      <c r="AY72" s="19">
        <v>213026.54</v>
      </c>
      <c r="AZ72" s="19">
        <v>165401.03</v>
      </c>
      <c r="BA72" s="19">
        <v>148689.71</v>
      </c>
      <c r="BB72" s="19">
        <v>263491.65000000002</v>
      </c>
      <c r="BC72" s="19">
        <v>456565.83</v>
      </c>
      <c r="BD72" s="19">
        <v>418361.24</v>
      </c>
      <c r="BE72" s="19">
        <v>449360.67</v>
      </c>
      <c r="BF72" s="19">
        <v>276980.78999999998</v>
      </c>
      <c r="BG72" s="19">
        <v>495608.19</v>
      </c>
      <c r="BH72" s="19">
        <v>354065.03</v>
      </c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</row>
    <row r="73" spans="1:78" s="19" customFormat="1" ht="11.25" x14ac:dyDescent="0.2">
      <c r="A73" s="24" t="s">
        <v>647</v>
      </c>
      <c r="B73" s="32"/>
      <c r="C73" s="19">
        <v>0</v>
      </c>
      <c r="D73" s="19">
        <v>19911.41</v>
      </c>
      <c r="E73" s="19">
        <v>43148.62</v>
      </c>
      <c r="F73" s="19">
        <v>14987.23</v>
      </c>
      <c r="G73" s="19">
        <v>9927.51</v>
      </c>
      <c r="H73" s="19">
        <v>15174.31</v>
      </c>
      <c r="I73" s="19">
        <v>13038.82</v>
      </c>
      <c r="J73" s="19">
        <v>106204.21</v>
      </c>
      <c r="K73" s="19">
        <v>163215.01</v>
      </c>
      <c r="L73" s="19">
        <v>155358.57999999999</v>
      </c>
      <c r="M73" s="19">
        <v>180039.6</v>
      </c>
      <c r="N73" s="19">
        <v>115319.18</v>
      </c>
      <c r="O73" s="19">
        <v>72025.69</v>
      </c>
      <c r="P73" s="19">
        <v>77498.539999999994</v>
      </c>
      <c r="Q73" s="19">
        <v>168376.41</v>
      </c>
      <c r="R73" s="19">
        <v>210717.52</v>
      </c>
      <c r="S73" s="19">
        <v>114233.05</v>
      </c>
      <c r="T73" s="19">
        <f>'FIA Only'!T73+Sphere!C73</f>
        <v>112553.23</v>
      </c>
      <c r="U73" s="19">
        <f>'FIA Only'!U73+Sphere!D73</f>
        <v>92038.22</v>
      </c>
      <c r="V73" s="19">
        <f>'FIA Only'!V73+Sphere!E73</f>
        <v>34678.47</v>
      </c>
      <c r="W73" s="19">
        <f>'FIA Only'!W73+Sphere!F73</f>
        <v>82943.83</v>
      </c>
      <c r="X73" s="19">
        <f>'FIA Only'!X73+Sphere!G73</f>
        <v>70118.16</v>
      </c>
      <c r="Y73" s="19">
        <v>110851.04</v>
      </c>
      <c r="Z73" s="19">
        <v>233406.56</v>
      </c>
      <c r="AA73" s="19">
        <v>366315.9</v>
      </c>
      <c r="AB73" s="19">
        <v>115940.07</v>
      </c>
      <c r="AC73" s="19">
        <v>201607.32</v>
      </c>
      <c r="AD73" s="19">
        <v>233356.24</v>
      </c>
      <c r="AE73" s="19">
        <v>142244.93</v>
      </c>
      <c r="AF73" s="19">
        <v>144436.9</v>
      </c>
      <c r="AG73" s="19">
        <v>100833.26</v>
      </c>
      <c r="AH73" s="19">
        <v>188204.63</v>
      </c>
      <c r="AI73" s="19">
        <v>317549.31</v>
      </c>
      <c r="AJ73" s="19">
        <v>477596.69</v>
      </c>
      <c r="AK73" s="19">
        <v>357301.28</v>
      </c>
      <c r="AL73" s="19">
        <v>269796.56</v>
      </c>
      <c r="AM73" s="19">
        <v>346225.44</v>
      </c>
      <c r="AN73" s="19">
        <v>566480.31999999995</v>
      </c>
      <c r="AO73" s="19">
        <v>396969.42</v>
      </c>
      <c r="AP73" s="19">
        <v>408432.91</v>
      </c>
      <c r="AR73" s="19">
        <v>110851.04</v>
      </c>
      <c r="AS73" s="19">
        <v>233406.56</v>
      </c>
      <c r="AT73" s="19">
        <v>366315.9</v>
      </c>
      <c r="AU73" s="19">
        <v>115940.07</v>
      </c>
      <c r="AV73" s="19">
        <v>201607.32</v>
      </c>
      <c r="AW73" s="19">
        <v>233356.24</v>
      </c>
      <c r="AX73" s="19">
        <v>142244.93</v>
      </c>
      <c r="AY73" s="19">
        <v>144436.9</v>
      </c>
      <c r="AZ73" s="19">
        <v>100833.26</v>
      </c>
      <c r="BA73" s="19">
        <v>188204.63</v>
      </c>
      <c r="BB73" s="19">
        <v>317549.31</v>
      </c>
      <c r="BC73" s="19">
        <v>477596.69</v>
      </c>
      <c r="BD73" s="19">
        <v>357301.28</v>
      </c>
      <c r="BE73" s="19">
        <v>269796.56</v>
      </c>
      <c r="BF73" s="19">
        <v>346225.44</v>
      </c>
      <c r="BG73" s="19">
        <v>566480.31999999995</v>
      </c>
      <c r="BH73" s="19">
        <v>396969.42</v>
      </c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</row>
    <row r="74" spans="1:78" s="19" customFormat="1" ht="11.25" x14ac:dyDescent="0.2">
      <c r="A74" s="24" t="s">
        <v>648</v>
      </c>
      <c r="B74" s="32"/>
      <c r="C74" s="19">
        <v>0</v>
      </c>
      <c r="D74" s="19">
        <v>0</v>
      </c>
      <c r="E74" s="19">
        <v>643.78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15784.01</v>
      </c>
      <c r="L74" s="19">
        <v>6760</v>
      </c>
      <c r="M74" s="19">
        <v>15526.15</v>
      </c>
      <c r="N74" s="19">
        <v>0</v>
      </c>
      <c r="O74" s="19">
        <v>0</v>
      </c>
      <c r="P74" s="19">
        <v>7994.03</v>
      </c>
      <c r="Q74" s="19">
        <v>16640</v>
      </c>
      <c r="R74" s="19">
        <v>19856.68</v>
      </c>
      <c r="S74" s="19">
        <v>18109.52</v>
      </c>
      <c r="T74" s="19">
        <f>'FIA Only'!T74+Sphere!C74</f>
        <v>969.35</v>
      </c>
      <c r="U74" s="19">
        <f>'FIA Only'!U74+Sphere!D74</f>
        <v>388.1</v>
      </c>
      <c r="V74" s="19">
        <f>'FIA Only'!V74+Sphere!E74</f>
        <v>0</v>
      </c>
      <c r="W74" s="19">
        <f>'FIA Only'!W74+Sphere!F74</f>
        <v>7808.62</v>
      </c>
      <c r="X74" s="19">
        <f>'FIA Only'!X74+Sphere!G74</f>
        <v>0</v>
      </c>
      <c r="Y74" s="19">
        <v>30843.759999999998</v>
      </c>
      <c r="Z74" s="19">
        <v>46737.72</v>
      </c>
      <c r="AA74" s="19">
        <v>98922.65</v>
      </c>
      <c r="AB74" s="19">
        <v>118991.02</v>
      </c>
      <c r="AC74" s="19">
        <v>67569.66</v>
      </c>
      <c r="AD74" s="19">
        <v>67615.649999999994</v>
      </c>
      <c r="AE74" s="19">
        <v>41417.79</v>
      </c>
      <c r="AF74" s="19">
        <v>53173.16</v>
      </c>
      <c r="AG74" s="19">
        <v>27584.12</v>
      </c>
      <c r="AH74" s="19">
        <v>84528.82</v>
      </c>
      <c r="AI74" s="19">
        <v>186407.98</v>
      </c>
      <c r="AJ74" s="19">
        <v>157356.78</v>
      </c>
      <c r="AK74" s="19">
        <v>158042.9</v>
      </c>
      <c r="AL74" s="19">
        <v>96628.47</v>
      </c>
      <c r="AM74" s="19">
        <v>92127.97</v>
      </c>
      <c r="AN74" s="19">
        <v>187200.7</v>
      </c>
      <c r="AO74" s="19">
        <v>148096.88</v>
      </c>
      <c r="AP74" s="19">
        <v>117421.73</v>
      </c>
      <c r="AR74" s="19">
        <v>30843.759999999998</v>
      </c>
      <c r="AS74" s="19">
        <v>46737.72</v>
      </c>
      <c r="AT74" s="19">
        <v>98922.65</v>
      </c>
      <c r="AU74" s="19">
        <v>118991.02</v>
      </c>
      <c r="AV74" s="19">
        <v>67569.66</v>
      </c>
      <c r="AW74" s="19">
        <v>67615.649999999994</v>
      </c>
      <c r="AX74" s="19">
        <v>41417.79</v>
      </c>
      <c r="AY74" s="19">
        <v>53173.16</v>
      </c>
      <c r="AZ74" s="19">
        <v>27584.12</v>
      </c>
      <c r="BA74" s="19">
        <v>84528.82</v>
      </c>
      <c r="BB74" s="19">
        <v>186407.98</v>
      </c>
      <c r="BC74" s="19">
        <v>157356.78</v>
      </c>
      <c r="BD74" s="19">
        <v>158042.9</v>
      </c>
      <c r="BE74" s="19">
        <v>96628.47</v>
      </c>
      <c r="BF74" s="19">
        <v>92127.97</v>
      </c>
      <c r="BG74" s="19">
        <v>187200.7</v>
      </c>
      <c r="BH74" s="19">
        <v>148096.88</v>
      </c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</row>
    <row r="75" spans="1:78" s="19" customFormat="1" ht="11.25" x14ac:dyDescent="0.2">
      <c r="A75" s="24" t="s">
        <v>649</v>
      </c>
      <c r="B75" s="32"/>
      <c r="C75" s="19">
        <v>0</v>
      </c>
      <c r="D75" s="19">
        <v>1341.73</v>
      </c>
      <c r="E75" s="19">
        <v>2180.69</v>
      </c>
      <c r="F75" s="19">
        <v>111.97</v>
      </c>
      <c r="G75" s="19">
        <v>657.78</v>
      </c>
      <c r="H75" s="19">
        <v>125.15</v>
      </c>
      <c r="I75" s="19">
        <v>674.63</v>
      </c>
      <c r="J75" s="19">
        <v>0</v>
      </c>
      <c r="K75" s="19">
        <v>979.87</v>
      </c>
      <c r="L75" s="19">
        <v>232</v>
      </c>
      <c r="M75" s="19">
        <v>389.02</v>
      </c>
      <c r="N75" s="19">
        <v>1744.08</v>
      </c>
      <c r="O75" s="19">
        <v>12041.02</v>
      </c>
      <c r="P75" s="19">
        <v>10464.200000000001</v>
      </c>
      <c r="Q75" s="19">
        <v>20597.05</v>
      </c>
      <c r="R75" s="19">
        <v>25695.81</v>
      </c>
      <c r="S75" s="19">
        <v>5672.33</v>
      </c>
      <c r="T75" s="19">
        <f>'FIA Only'!T75+Sphere!C75</f>
        <v>17273.14</v>
      </c>
      <c r="U75" s="19">
        <f>'FIA Only'!U75+Sphere!D75</f>
        <v>228.47</v>
      </c>
      <c r="V75" s="19">
        <f>'FIA Only'!V75+Sphere!E75</f>
        <v>134.82</v>
      </c>
      <c r="W75" s="19">
        <f>'FIA Only'!W75+Sphere!F75</f>
        <v>0</v>
      </c>
      <c r="X75" s="19">
        <f>'FIA Only'!X75+Sphere!G75</f>
        <v>18350.8</v>
      </c>
      <c r="Y75" s="19">
        <v>0</v>
      </c>
      <c r="Z75" s="19">
        <v>18540</v>
      </c>
      <c r="AA75" s="19">
        <v>18540</v>
      </c>
      <c r="AB75" s="19">
        <v>36967.97</v>
      </c>
      <c r="AC75" s="19">
        <v>19570</v>
      </c>
      <c r="AD75" s="19">
        <v>18076.72</v>
      </c>
      <c r="AE75" s="19">
        <v>0</v>
      </c>
      <c r="AF75" s="19">
        <v>19463.009999999998</v>
      </c>
      <c r="AG75" s="19">
        <v>27929.7</v>
      </c>
      <c r="AH75" s="19">
        <v>26657.25</v>
      </c>
      <c r="AI75" s="19">
        <v>53751.05</v>
      </c>
      <c r="AJ75" s="19">
        <v>42990.54</v>
      </c>
      <c r="AK75" s="19">
        <v>54031.02</v>
      </c>
      <c r="AL75" s="19">
        <v>38900.19</v>
      </c>
      <c r="AM75" s="19">
        <v>38422.589999999997</v>
      </c>
      <c r="AN75" s="19">
        <v>93331.73</v>
      </c>
      <c r="AO75" s="19">
        <v>23586.48</v>
      </c>
      <c r="AP75" s="19">
        <v>10282.4</v>
      </c>
      <c r="AR75" s="19">
        <v>0</v>
      </c>
      <c r="AS75" s="19">
        <v>18540</v>
      </c>
      <c r="AT75" s="19">
        <v>18540</v>
      </c>
      <c r="AU75" s="19">
        <v>36967.97</v>
      </c>
      <c r="AV75" s="19">
        <v>19570</v>
      </c>
      <c r="AW75" s="19">
        <v>18076.72</v>
      </c>
      <c r="AX75" s="19">
        <v>0</v>
      </c>
      <c r="AY75" s="19">
        <v>19463.009999999998</v>
      </c>
      <c r="AZ75" s="19">
        <v>27929.7</v>
      </c>
      <c r="BA75" s="19">
        <v>26657.25</v>
      </c>
      <c r="BB75" s="19">
        <v>53751.05</v>
      </c>
      <c r="BC75" s="19">
        <v>42990.54</v>
      </c>
      <c r="BD75" s="19">
        <v>54031.02</v>
      </c>
      <c r="BE75" s="19">
        <v>38900.19</v>
      </c>
      <c r="BF75" s="19">
        <v>38422.589999999997</v>
      </c>
      <c r="BG75" s="19">
        <v>93331.73</v>
      </c>
      <c r="BH75" s="19">
        <v>23586.48</v>
      </c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</row>
    <row r="76" spans="1:78" s="19" customFormat="1" ht="11.25" x14ac:dyDescent="0.2">
      <c r="A76" s="24" t="s">
        <v>650</v>
      </c>
      <c r="B76" s="32"/>
      <c r="C76" s="19">
        <v>0</v>
      </c>
      <c r="D76" s="19">
        <v>1867.74</v>
      </c>
      <c r="E76" s="19">
        <v>10438.25</v>
      </c>
      <c r="F76" s="19">
        <v>15046.61</v>
      </c>
      <c r="G76" s="19">
        <v>0</v>
      </c>
      <c r="H76" s="19">
        <v>0</v>
      </c>
      <c r="I76" s="19">
        <v>512.9</v>
      </c>
      <c r="J76" s="19">
        <v>0</v>
      </c>
      <c r="K76" s="19">
        <v>45570.77</v>
      </c>
      <c r="L76" s="19">
        <v>58214.78</v>
      </c>
      <c r="M76" s="19">
        <v>10457.32</v>
      </c>
      <c r="N76" s="19">
        <v>36281.5</v>
      </c>
      <c r="O76" s="19">
        <v>1567.22</v>
      </c>
      <c r="P76" s="19">
        <v>2903.92</v>
      </c>
      <c r="Q76" s="19">
        <v>7944.49</v>
      </c>
      <c r="R76" s="19">
        <v>22696.32</v>
      </c>
      <c r="S76" s="19">
        <v>69537.83</v>
      </c>
      <c r="T76" s="19">
        <f>'FIA Only'!T76+Sphere!C76</f>
        <v>53.26</v>
      </c>
      <c r="U76" s="19">
        <f>'FIA Only'!U76+Sphere!D76</f>
        <v>0</v>
      </c>
      <c r="V76" s="19">
        <f>'FIA Only'!V76+Sphere!E76</f>
        <v>46800</v>
      </c>
      <c r="W76" s="19">
        <f>'FIA Only'!W76+Sphere!F76</f>
        <v>0</v>
      </c>
      <c r="X76" s="19">
        <f>'FIA Only'!X76+Sphere!G76</f>
        <v>0</v>
      </c>
      <c r="Y76" s="19">
        <v>0</v>
      </c>
      <c r="Z76" s="19">
        <v>20748</v>
      </c>
      <c r="AA76" s="19">
        <v>4902.3999999999996</v>
      </c>
      <c r="AB76" s="19">
        <v>6180</v>
      </c>
      <c r="AC76" s="19">
        <v>0</v>
      </c>
      <c r="AD76" s="19">
        <v>0</v>
      </c>
      <c r="AE76" s="19">
        <v>20085</v>
      </c>
      <c r="AF76" s="19">
        <v>0</v>
      </c>
      <c r="AG76" s="19">
        <v>9785</v>
      </c>
      <c r="AH76" s="19">
        <v>73423.600000000006</v>
      </c>
      <c r="AI76" s="19">
        <v>4669.5</v>
      </c>
      <c r="AJ76" s="19">
        <v>49364.56</v>
      </c>
      <c r="AK76" s="19">
        <v>72057.19</v>
      </c>
      <c r="AL76" s="19">
        <v>99891.44</v>
      </c>
      <c r="AM76" s="19">
        <v>70</v>
      </c>
      <c r="AN76" s="19">
        <v>49555.92</v>
      </c>
      <c r="AO76" s="19">
        <v>41510.949999999997</v>
      </c>
      <c r="AP76" s="19">
        <v>22285.119999999999</v>
      </c>
      <c r="AR76" s="19">
        <v>0</v>
      </c>
      <c r="AS76" s="19">
        <v>20748</v>
      </c>
      <c r="AT76" s="19">
        <v>4902.3999999999996</v>
      </c>
      <c r="AU76" s="19">
        <v>6180</v>
      </c>
      <c r="AV76" s="19">
        <v>0</v>
      </c>
      <c r="AW76" s="19">
        <v>0</v>
      </c>
      <c r="AX76" s="19">
        <v>20085</v>
      </c>
      <c r="AY76" s="19">
        <v>0</v>
      </c>
      <c r="AZ76" s="19">
        <v>9785</v>
      </c>
      <c r="BA76" s="19">
        <v>73423.600000000006</v>
      </c>
      <c r="BB76" s="19">
        <v>4669.5</v>
      </c>
      <c r="BC76" s="19">
        <v>49364.56</v>
      </c>
      <c r="BD76" s="19">
        <v>72057.19</v>
      </c>
      <c r="BE76" s="19">
        <v>99891.44</v>
      </c>
      <c r="BF76" s="19">
        <v>70</v>
      </c>
      <c r="BG76" s="19">
        <v>49555.92</v>
      </c>
      <c r="BH76" s="19">
        <v>41510.949999999997</v>
      </c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</row>
    <row r="77" spans="1:78" x14ac:dyDescent="0.25">
      <c r="A77" s="8" t="s">
        <v>30</v>
      </c>
      <c r="B77" s="50"/>
      <c r="AA77" s="56"/>
      <c r="AB77" s="56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</row>
    <row r="78" spans="1:78" x14ac:dyDescent="0.25">
      <c r="A78" s="11" t="s">
        <v>628</v>
      </c>
      <c r="AA78" s="56"/>
      <c r="AB78" s="56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</row>
    <row r="79" spans="1:78" ht="11.25" x14ac:dyDescent="0.2">
      <c r="A79" s="11" t="s">
        <v>10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f>IF(ISERROR((('FIA Only'!T$17*'FIA Only'!T79)+(Sphere!C$17*Sphere!C79))/(Sphere!C$17+'FIA Only'!T$17)),0,(('FIA Only'!T$17*'FIA Only'!T79)+(Sphere!C$17*Sphere!C79))/(Sphere!C$17+'FIA Only'!T$17))</f>
        <v>0</v>
      </c>
      <c r="U79" s="18">
        <f>IF(ISERROR((('FIA Only'!U17*'FIA Only'!U79)+(Sphere!D17*Sphere!D79))/(Sphere!D17+'FIA Only'!U17)),0,(('FIA Only'!U17*'FIA Only'!U79)+(Sphere!D17*Sphere!D79))/(Sphere!D17+'FIA Only'!U17))</f>
        <v>0.24990399999999999</v>
      </c>
      <c r="V79" s="18">
        <f>IF(ISERROR((('FIA Only'!V17*'FIA Only'!V79)+(Sphere!E17*Sphere!E79))/(Sphere!E17+'FIA Only'!V17)),0,(('FIA Only'!V17*'FIA Only'!V79)+(Sphere!E17*Sphere!E79))/(Sphere!E17+'FIA Only'!V17))</f>
        <v>0.24990399999999999</v>
      </c>
      <c r="W79" s="18">
        <f>IF(ISERROR((('FIA Only'!W17*'FIA Only'!W79)+(Sphere!F17*Sphere!F79))/(Sphere!F17+'FIA Only'!W17)),0,(('FIA Only'!W17*'FIA Only'!W79)+(Sphere!F17*Sphere!F79))/(Sphere!F17+'FIA Only'!W17))</f>
        <v>0.23221138461539997</v>
      </c>
      <c r="X79" s="18">
        <f>IF(ISERROR((('FIA Only'!X17*'FIA Only'!X79)+(Sphere!G17*Sphere!G79))/(Sphere!G17+'FIA Only'!X17)),0,(('FIA Only'!X17*'FIA Only'!X79)+(Sphere!G17*Sphere!G79))/(Sphere!G17+'FIA Only'!X17))</f>
        <v>0.23698699999999998</v>
      </c>
      <c r="Y79" s="18">
        <v>0.2381646086957</v>
      </c>
      <c r="Z79" s="18">
        <v>0.23960976470590001</v>
      </c>
      <c r="AA79" s="18">
        <v>0.22479279999999999</v>
      </c>
      <c r="AB79" s="18">
        <v>0.2199036470588</v>
      </c>
      <c r="AC79" s="18">
        <v>0.19519741176470001</v>
      </c>
      <c r="AD79" s="18">
        <v>0.17505936</v>
      </c>
      <c r="AE79" s="18">
        <v>0.19067292307690001</v>
      </c>
      <c r="AF79" s="18">
        <v>0.21990399999999999</v>
      </c>
      <c r="AG79" s="18">
        <v>0.24990399999999999</v>
      </c>
      <c r="AH79" s="18">
        <v>0.17879200000000001</v>
      </c>
      <c r="AI79" s="18">
        <v>0.20740400000000001</v>
      </c>
      <c r="AJ79" s="18">
        <v>0.19847542857139999</v>
      </c>
      <c r="AK79" s="18">
        <v>0.21990399999999999</v>
      </c>
      <c r="AL79" s="18">
        <v>0.19847542857139999</v>
      </c>
      <c r="AM79" s="18">
        <v>0.19657066666670001</v>
      </c>
      <c r="AN79" s="18">
        <v>0.201904</v>
      </c>
      <c r="AO79" s="18">
        <v>0.18133257142859999</v>
      </c>
      <c r="AP79" s="18">
        <v>0.204904</v>
      </c>
      <c r="AQ79" s="18"/>
      <c r="AR79" s="18">
        <v>0.2381646086957</v>
      </c>
      <c r="AS79" s="18">
        <v>0.23960976470590001</v>
      </c>
      <c r="AT79" s="18">
        <v>0.22479279999999999</v>
      </c>
      <c r="AU79" s="18">
        <v>0.2199036470588</v>
      </c>
      <c r="AV79" s="18">
        <v>0.19519741176470001</v>
      </c>
      <c r="AW79" s="18">
        <v>0.17505936</v>
      </c>
      <c r="AX79" s="18">
        <v>0.19067292307690001</v>
      </c>
      <c r="AY79" s="18">
        <v>0.21990399999999999</v>
      </c>
      <c r="AZ79" s="18">
        <v>0.24990399999999999</v>
      </c>
      <c r="BA79" s="18">
        <v>0.17879200000000001</v>
      </c>
      <c r="BB79" s="18">
        <v>0.20740400000000001</v>
      </c>
      <c r="BC79" s="18">
        <v>0.19847542857139999</v>
      </c>
      <c r="BD79" s="18">
        <v>0.21990399999999999</v>
      </c>
      <c r="BE79" s="18">
        <v>0.19847542857139999</v>
      </c>
      <c r="BF79" s="18">
        <v>0.19657066666670001</v>
      </c>
      <c r="BG79" s="18">
        <v>0.201904</v>
      </c>
      <c r="BH79" s="18">
        <v>0.18133257142859999</v>
      </c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</row>
    <row r="80" spans="1:78" ht="11.25" x14ac:dyDescent="0.2">
      <c r="A80" s="11" t="s">
        <v>11</v>
      </c>
      <c r="C80" s="18">
        <v>0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0.19989999999999999</v>
      </c>
      <c r="T80" s="18">
        <f>IF(ISERROR((('FIA Only'!T18*'FIA Only'!T80)+(Sphere!C18*Sphere!C80))/(Sphere!C18+'FIA Only'!T18)),0,(('FIA Only'!T18*'FIA Only'!T80)+(Sphere!C18*Sphere!C80))/(Sphere!C18+'FIA Only'!T18))</f>
        <v>0</v>
      </c>
      <c r="U80" s="18">
        <f>IF(ISERROR((('FIA Only'!U18*'FIA Only'!U80)+(Sphere!D18*Sphere!D80))/(Sphere!D18+'FIA Only'!U18)),0,(('FIA Only'!U18*'FIA Only'!U80)+(Sphere!D18*Sphere!D80))/(Sphere!D18+'FIA Only'!U18))</f>
        <v>0</v>
      </c>
      <c r="V80" s="18">
        <f>IF(ISERROR((('FIA Only'!V18*'FIA Only'!V80)+(Sphere!E18*Sphere!E80))/(Sphere!E18+'FIA Only'!V18)),0,(('FIA Only'!V18*'FIA Only'!V80)+(Sphere!E18*Sphere!E80))/(Sphere!E18+'FIA Only'!V18))</f>
        <v>0.24990399999999999</v>
      </c>
      <c r="W80" s="18">
        <f>IF(ISERROR((('FIA Only'!W18*'FIA Only'!W80)+(Sphere!F18*Sphere!F80))/(Sphere!F18+'FIA Only'!W18)),0,(('FIA Only'!W18*'FIA Only'!W80)+(Sphere!F18*Sphere!F80))/(Sphere!F18+'FIA Only'!W18))</f>
        <v>0</v>
      </c>
      <c r="X80" s="18">
        <f>IF(ISERROR((('FIA Only'!X18*'FIA Only'!X80)+(Sphere!G18*Sphere!G80))/(Sphere!G18+'FIA Only'!X18)),0,(('FIA Only'!X18*'FIA Only'!X80)+(Sphere!G18*Sphere!G80))/(Sphere!G18+'FIA Only'!X18))</f>
        <v>0</v>
      </c>
      <c r="Y80" s="18">
        <v>0.12990399999999999</v>
      </c>
      <c r="Z80" s="18">
        <v>0</v>
      </c>
      <c r="AA80" s="18">
        <v>0</v>
      </c>
      <c r="AB80" s="18">
        <v>0</v>
      </c>
      <c r="AC80" s="18">
        <v>0.18990399999999999</v>
      </c>
      <c r="AD80" s="18">
        <v>0</v>
      </c>
      <c r="AE80" s="18">
        <v>0</v>
      </c>
      <c r="AF80" s="18">
        <v>0</v>
      </c>
      <c r="AG80" s="18">
        <v>0.12990399999999999</v>
      </c>
      <c r="AH80" s="18">
        <v>0.18990399999999999</v>
      </c>
      <c r="AI80" s="18">
        <v>0</v>
      </c>
      <c r="AJ80" s="18">
        <v>0.12656999999999999</v>
      </c>
      <c r="AK80" s="18">
        <v>0</v>
      </c>
      <c r="AL80" s="18">
        <v>0.15990399999999999</v>
      </c>
      <c r="AM80" s="18">
        <v>0</v>
      </c>
      <c r="AN80" s="18">
        <v>0.18990399999999999</v>
      </c>
      <c r="AO80" s="18">
        <v>0.21990399999999999</v>
      </c>
      <c r="AP80" s="18">
        <v>0.16755082352940001</v>
      </c>
      <c r="AQ80" s="18"/>
      <c r="AR80" s="18">
        <v>0.12990399999999999</v>
      </c>
      <c r="AS80" s="18">
        <v>0</v>
      </c>
      <c r="AT80" s="18">
        <v>0</v>
      </c>
      <c r="AU80" s="18">
        <v>0</v>
      </c>
      <c r="AV80" s="18">
        <v>0.18990399999999999</v>
      </c>
      <c r="AW80" s="18">
        <v>0</v>
      </c>
      <c r="AX80" s="18">
        <v>0</v>
      </c>
      <c r="AY80" s="18">
        <v>0</v>
      </c>
      <c r="AZ80" s="18">
        <v>0.12990399999999999</v>
      </c>
      <c r="BA80" s="18">
        <v>0.18990399999999999</v>
      </c>
      <c r="BB80" s="18">
        <v>0</v>
      </c>
      <c r="BC80" s="18">
        <v>0.12656999999999999</v>
      </c>
      <c r="BD80" s="18">
        <v>0</v>
      </c>
      <c r="BE80" s="18">
        <v>0.15990399999999999</v>
      </c>
      <c r="BF80" s="18">
        <v>0</v>
      </c>
      <c r="BG80" s="18">
        <v>0.18990399999999999</v>
      </c>
      <c r="BH80" s="18">
        <v>0.21990399999999999</v>
      </c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</row>
    <row r="81" spans="1:78" ht="11.25" x14ac:dyDescent="0.2">
      <c r="A81" s="11" t="s">
        <v>629</v>
      </c>
      <c r="C81" s="18">
        <v>0</v>
      </c>
      <c r="D81" s="18">
        <v>0.18406666666669999</v>
      </c>
      <c r="E81" s="18">
        <v>0.1620875</v>
      </c>
      <c r="F81" s="18">
        <v>0.18225714285710001</v>
      </c>
      <c r="G81" s="18">
        <v>0.17854583333330001</v>
      </c>
      <c r="H81" s="18">
        <v>0.1845428571429</v>
      </c>
      <c r="I81" s="18">
        <v>0.1944945945946</v>
      </c>
      <c r="J81" s="18">
        <v>0.19577209302330001</v>
      </c>
      <c r="K81" s="18">
        <v>0.19575106382980001</v>
      </c>
      <c r="L81" s="18">
        <v>0.1940071428571</v>
      </c>
      <c r="M81" s="18">
        <v>0.19068125</v>
      </c>
      <c r="N81" s="18">
        <v>0.19670555555559999</v>
      </c>
      <c r="O81" s="18">
        <v>0.18500638297870001</v>
      </c>
      <c r="P81" s="18">
        <v>0.18645172413790001</v>
      </c>
      <c r="Q81" s="18">
        <v>0.185041509434</v>
      </c>
      <c r="R81" s="18">
        <v>0.1921767857143</v>
      </c>
      <c r="S81" s="18">
        <v>0.19135833333329999</v>
      </c>
      <c r="T81" s="18">
        <f>IF(ISERROR((('FIA Only'!T19*'FIA Only'!T81)+(Sphere!C19*Sphere!C81))/(Sphere!C19+'FIA Only'!T19)),0,(('FIA Only'!T19*'FIA Only'!T81)+(Sphere!C19*Sphere!C81))/(Sphere!C19+'FIA Only'!T19))</f>
        <v>0.19533650793650001</v>
      </c>
      <c r="U81" s="18">
        <f>IF(ISERROR((('FIA Only'!U19*'FIA Only'!U81)+(Sphere!D19*Sphere!D81))/(Sphere!D19+'FIA Only'!U19)),0,(('FIA Only'!U19*'FIA Only'!U81)+(Sphere!D19*Sphere!D81))/(Sphere!D19+'FIA Only'!U19))</f>
        <v>0.19718125</v>
      </c>
      <c r="V81" s="18">
        <f>IF(ISERROR((('FIA Only'!V19*'FIA Only'!V81)+(Sphere!E19*Sphere!E81))/(Sphere!E19+'FIA Only'!V19)),0,(('FIA Only'!V19*'FIA Only'!V81)+(Sphere!E19*Sphere!E81))/(Sphere!E19+'FIA Only'!V19))</f>
        <v>0.18552500000000002</v>
      </c>
      <c r="W81" s="18">
        <f>IF(ISERROR((('FIA Only'!W19*'FIA Only'!W81)+(Sphere!F19*Sphere!F81))/(Sphere!F19+'FIA Only'!W19)),0,(('FIA Only'!W19*'FIA Only'!W81)+(Sphere!F19*Sphere!F81))/(Sphere!F19+'FIA Only'!W19))</f>
        <v>0.1424</v>
      </c>
      <c r="X81" s="18">
        <f>IF(ISERROR((('FIA Only'!X19*'FIA Only'!X81)+(Sphere!G19*Sphere!G81))/(Sphere!G19+'FIA Only'!X19)),0,(('FIA Only'!X19*'FIA Only'!X81)+(Sphere!G19*Sphere!G81))/(Sphere!G19+'FIA Only'!X19))</f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0.16615374999999999</v>
      </c>
      <c r="AD81" s="18">
        <v>0</v>
      </c>
      <c r="AE81" s="18">
        <v>0.116568</v>
      </c>
      <c r="AF81" s="18">
        <v>0.229904</v>
      </c>
      <c r="AG81" s="18">
        <v>0.24990399999999999</v>
      </c>
      <c r="AH81" s="18">
        <v>0.15240400000000001</v>
      </c>
      <c r="AI81" s="18">
        <v>0.14590400000000001</v>
      </c>
      <c r="AJ81" s="18">
        <v>0.169904</v>
      </c>
      <c r="AK81" s="18">
        <v>0.19847542857139999</v>
      </c>
      <c r="AL81" s="18">
        <v>0.23276114285710001</v>
      </c>
      <c r="AM81" s="18">
        <v>0.23276114285710001</v>
      </c>
      <c r="AN81" s="18">
        <v>0.197404</v>
      </c>
      <c r="AO81" s="18">
        <v>0.22590399999999999</v>
      </c>
      <c r="AP81" s="18">
        <v>0.229904</v>
      </c>
      <c r="AQ81" s="18"/>
      <c r="AR81" s="18">
        <v>0</v>
      </c>
      <c r="AS81" s="18">
        <v>0</v>
      </c>
      <c r="AT81" s="18">
        <v>0</v>
      </c>
      <c r="AU81" s="18">
        <v>0</v>
      </c>
      <c r="AV81" s="18">
        <v>0.16615374999999999</v>
      </c>
      <c r="AW81" s="18">
        <v>0</v>
      </c>
      <c r="AX81" s="18">
        <v>0.116568</v>
      </c>
      <c r="AY81" s="18">
        <v>0.229904</v>
      </c>
      <c r="AZ81" s="18">
        <v>0.24990399999999999</v>
      </c>
      <c r="BA81" s="18">
        <v>0.15240400000000001</v>
      </c>
      <c r="BB81" s="18">
        <v>0.14590400000000001</v>
      </c>
      <c r="BC81" s="18">
        <v>0.169904</v>
      </c>
      <c r="BD81" s="18">
        <v>0.19847542857139999</v>
      </c>
      <c r="BE81" s="18">
        <v>0.23276114285710001</v>
      </c>
      <c r="BF81" s="18">
        <v>0.23276114285710001</v>
      </c>
      <c r="BG81" s="18">
        <v>0.197404</v>
      </c>
      <c r="BH81" s="18">
        <v>0.22590399999999999</v>
      </c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</row>
    <row r="82" spans="1:78" ht="11.25" x14ac:dyDescent="0.2">
      <c r="A82" s="11" t="s">
        <v>13</v>
      </c>
      <c r="C82" s="18">
        <v>0</v>
      </c>
      <c r="D82" s="18">
        <v>0.2049</v>
      </c>
      <c r="E82" s="18">
        <v>0.19989999999999999</v>
      </c>
      <c r="F82" s="18">
        <v>0.1852125</v>
      </c>
      <c r="G82" s="18">
        <v>0.19989999999999999</v>
      </c>
      <c r="H82" s="18">
        <v>0.19989999999999999</v>
      </c>
      <c r="I82" s="18">
        <v>0</v>
      </c>
      <c r="J82" s="18">
        <v>0.2099</v>
      </c>
      <c r="K82" s="18">
        <v>0.19989999999999999</v>
      </c>
      <c r="L82" s="18">
        <v>0.19989999999999999</v>
      </c>
      <c r="M82" s="18">
        <v>0.18073333333329999</v>
      </c>
      <c r="N82" s="18">
        <v>0.19989999999999999</v>
      </c>
      <c r="O82" s="18">
        <v>0.19989999999999999</v>
      </c>
      <c r="P82" s="18">
        <v>0.19989999999999999</v>
      </c>
      <c r="Q82" s="18">
        <v>0.19989999999999999</v>
      </c>
      <c r="R82" s="18">
        <v>0.19989999999999999</v>
      </c>
      <c r="S82" s="18">
        <v>0.19989999999999999</v>
      </c>
      <c r="T82" s="18">
        <f>IF(ISERROR((('FIA Only'!T20*'FIA Only'!T82)+(Sphere!C20*Sphere!C82))/(Sphere!C20+'FIA Only'!T20)),0,(('FIA Only'!T20*'FIA Only'!T82)+(Sphere!C20*Sphere!C82))/(Sphere!C20+'FIA Only'!T20))</f>
        <v>0.18073333333329999</v>
      </c>
      <c r="U82" s="18">
        <f>IF(ISERROR((('FIA Only'!U20*'FIA Only'!U82)+(Sphere!D20*Sphere!D82))/(Sphere!D20+'FIA Only'!U20)),0,(('FIA Only'!U20*'FIA Only'!U82)+(Sphere!D20*Sphere!D82))/(Sphere!D20+'FIA Only'!U20))</f>
        <v>0</v>
      </c>
      <c r="V82" s="18">
        <f>IF(ISERROR((('FIA Only'!V20*'FIA Only'!V82)+(Sphere!E20*Sphere!E82))/(Sphere!E20+'FIA Only'!V20)),0,(('FIA Only'!V20*'FIA Only'!V82)+(Sphere!E20*Sphere!E82))/(Sphere!E20+'FIA Only'!V20))</f>
        <v>0.229902</v>
      </c>
      <c r="W82" s="18">
        <f>IF(ISERROR((('FIA Only'!W20*'FIA Only'!W82)+(Sphere!F20*Sphere!F82))/(Sphere!F20+'FIA Only'!W20)),0,(('FIA Only'!W20*'FIA Only'!W82)+(Sphere!F20*Sphere!F82))/(Sphere!F20+'FIA Only'!W20))</f>
        <v>0.24990399999999999</v>
      </c>
      <c r="X82" s="18">
        <f>IF(ISERROR((('FIA Only'!X20*'FIA Only'!X82)+(Sphere!G20*Sphere!G82))/(Sphere!G20+'FIA Only'!X20)),0,(('FIA Only'!X20*'FIA Only'!X82)+(Sphere!G20*Sphere!G82))/(Sphere!G20+'FIA Only'!X20))</f>
        <v>0.24990399999999999</v>
      </c>
      <c r="Y82" s="18">
        <v>0.23990400000000001</v>
      </c>
      <c r="Z82" s="18">
        <v>0.24990399999999999</v>
      </c>
      <c r="AA82" s="18">
        <v>0.24090400000000001</v>
      </c>
      <c r="AB82" s="18">
        <v>0.24990399999999999</v>
      </c>
      <c r="AC82" s="18">
        <v>0.15990399999999999</v>
      </c>
      <c r="AD82" s="18">
        <v>0.24990399999999999</v>
      </c>
      <c r="AE82" s="18">
        <v>0</v>
      </c>
      <c r="AF82" s="18">
        <v>0</v>
      </c>
      <c r="AG82" s="18">
        <v>0.24990399999999999</v>
      </c>
      <c r="AH82" s="18">
        <v>0.24990399999999999</v>
      </c>
      <c r="AI82" s="18">
        <v>0.20990400000000001</v>
      </c>
      <c r="AJ82" s="18">
        <v>0.234904</v>
      </c>
      <c r="AK82" s="18">
        <v>0.24990399999999999</v>
      </c>
      <c r="AL82" s="18">
        <v>0.20990400000000001</v>
      </c>
      <c r="AM82" s="18">
        <v>0.24990399999999999</v>
      </c>
      <c r="AN82" s="18">
        <v>0.12990399999999999</v>
      </c>
      <c r="AO82" s="18">
        <v>0.24990399999999999</v>
      </c>
      <c r="AP82" s="18">
        <v>0.20990400000000001</v>
      </c>
      <c r="AQ82" s="18"/>
      <c r="AR82" s="18">
        <v>0.23990400000000001</v>
      </c>
      <c r="AS82" s="18">
        <v>0.24990399999999999</v>
      </c>
      <c r="AT82" s="18">
        <v>0.24090400000000001</v>
      </c>
      <c r="AU82" s="18">
        <v>0.24990399999999999</v>
      </c>
      <c r="AV82" s="18">
        <v>0.15990399999999999</v>
      </c>
      <c r="AW82" s="18">
        <v>0.24990399999999999</v>
      </c>
      <c r="AX82" s="18">
        <v>0</v>
      </c>
      <c r="AY82" s="18">
        <v>0</v>
      </c>
      <c r="AZ82" s="18">
        <v>0.24990399999999999</v>
      </c>
      <c r="BA82" s="18">
        <v>0.24990399999999999</v>
      </c>
      <c r="BB82" s="18">
        <v>0.20990400000000001</v>
      </c>
      <c r="BC82" s="18">
        <v>0.234904</v>
      </c>
      <c r="BD82" s="18">
        <v>0.24990399999999999</v>
      </c>
      <c r="BE82" s="18">
        <v>0.20990400000000001</v>
      </c>
      <c r="BF82" s="18">
        <v>0.24990399999999999</v>
      </c>
      <c r="BG82" s="18">
        <v>0.12990399999999999</v>
      </c>
      <c r="BH82" s="18">
        <v>0.24990399999999999</v>
      </c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</row>
    <row r="83" spans="1:78" ht="11.25" x14ac:dyDescent="0.2">
      <c r="A83" s="11" t="s">
        <v>14</v>
      </c>
      <c r="C83" s="18">
        <v>0</v>
      </c>
      <c r="D83" s="18">
        <v>0.2022529411765</v>
      </c>
      <c r="E83" s="18">
        <v>0.19489999999999999</v>
      </c>
      <c r="F83" s="18">
        <v>0.19989999999999999</v>
      </c>
      <c r="G83" s="18">
        <v>0.19739999999999999</v>
      </c>
      <c r="H83" s="18">
        <v>0.19630624999999999</v>
      </c>
      <c r="I83" s="18">
        <v>0.1978166666667</v>
      </c>
      <c r="J83" s="18">
        <v>0.19989999999999999</v>
      </c>
      <c r="K83" s="18">
        <v>0.1965666666667</v>
      </c>
      <c r="L83" s="18">
        <v>0.19808181818180001</v>
      </c>
      <c r="M83" s="18">
        <v>0.19989999999999999</v>
      </c>
      <c r="N83" s="18">
        <v>0.20048823529410001</v>
      </c>
      <c r="O83" s="18">
        <v>0.19989999999999999</v>
      </c>
      <c r="P83" s="18">
        <v>0.19522608695650001</v>
      </c>
      <c r="Q83" s="18">
        <v>0.19989999999999999</v>
      </c>
      <c r="R83" s="18">
        <v>0.19699677419350001</v>
      </c>
      <c r="S83" s="18">
        <v>0.19989999999999999</v>
      </c>
      <c r="T83" s="18">
        <f>IF(ISERROR((('FIA Only'!T21*'FIA Only'!T83)+(Sphere!C21*Sphere!C83))/(Sphere!C21+'FIA Only'!T21)),0,(('FIA Only'!T21*'FIA Only'!T83)+(Sphere!C21*Sphere!C83))/(Sphere!C21+'FIA Only'!T21))</f>
        <v>0.2013285714286</v>
      </c>
      <c r="U83" s="18">
        <f>IF(ISERROR((('FIA Only'!U21*'FIA Only'!U83)+(Sphere!D21*Sphere!D83))/(Sphere!D21+'FIA Only'!U21)),0,(('FIA Only'!U21*'FIA Only'!U83)+(Sphere!D21*Sphere!D83))/(Sphere!D21+'FIA Only'!U21))</f>
        <v>0.20204285714289999</v>
      </c>
      <c r="V83" s="18">
        <f>IF(ISERROR((('FIA Only'!V21*'FIA Only'!V83)+(Sphere!E21*Sphere!E83))/(Sphere!E21+'FIA Only'!V21)),0,(('FIA Only'!V21*'FIA Only'!V83)+(Sphere!E21*Sphere!E83))/(Sphere!E21+'FIA Only'!V21))</f>
        <v>0.20156666666670001</v>
      </c>
      <c r="W83" s="18">
        <f>IF(ISERROR((('FIA Only'!W21*'FIA Only'!W83)+(Sphere!F21*Sphere!F83))/(Sphere!F21+'FIA Only'!W21)),0,(('FIA Only'!W21*'FIA Only'!W83)+(Sphere!F21*Sphere!F83))/(Sphere!F21+'FIA Only'!W21))</f>
        <v>0.24990399999999999</v>
      </c>
      <c r="X83" s="18">
        <f>IF(ISERROR((('FIA Only'!X21*'FIA Only'!X83)+(Sphere!G21*Sphere!G83))/(Sphere!G21+'FIA Only'!X21)),0,(('FIA Only'!X21*'FIA Only'!X83)+(Sphere!G21*Sphere!G83))/(Sphere!G21+'FIA Only'!X21))</f>
        <v>0.24990399999999999</v>
      </c>
      <c r="Y83" s="18">
        <v>0.24990399999999999</v>
      </c>
      <c r="Z83" s="18">
        <v>0.2456182857143</v>
      </c>
      <c r="AA83" s="18">
        <v>0.24990399999999999</v>
      </c>
      <c r="AB83" s="18">
        <v>0.24990399999999999</v>
      </c>
      <c r="AC83" s="18">
        <v>0.24990399999999999</v>
      </c>
      <c r="AD83" s="18">
        <v>0.24990399999999999</v>
      </c>
      <c r="AE83" s="18">
        <v>0.24990399999999999</v>
      </c>
      <c r="AF83" s="18">
        <v>0.24990399999999999</v>
      </c>
      <c r="AG83" s="18">
        <v>0.24990399999999999</v>
      </c>
      <c r="AH83" s="18">
        <v>0.1832373333333</v>
      </c>
      <c r="AI83" s="18">
        <v>0.22221169230769999</v>
      </c>
      <c r="AJ83" s="18">
        <v>0.24990399999999999</v>
      </c>
      <c r="AK83" s="18">
        <v>0.201904</v>
      </c>
      <c r="AL83" s="18">
        <v>0.21990399999999999</v>
      </c>
      <c r="AM83" s="18">
        <v>0.24990399999999999</v>
      </c>
      <c r="AN83" s="18">
        <v>0.23918971428569999</v>
      </c>
      <c r="AO83" s="18">
        <v>0.24990399999999999</v>
      </c>
      <c r="AP83" s="18">
        <v>0.20990400000000001</v>
      </c>
      <c r="AQ83" s="18"/>
      <c r="AR83" s="18">
        <v>0.24990399999999999</v>
      </c>
      <c r="AS83" s="18">
        <v>0.2456182857143</v>
      </c>
      <c r="AT83" s="18">
        <v>0.24990399999999999</v>
      </c>
      <c r="AU83" s="18">
        <v>0.24990399999999999</v>
      </c>
      <c r="AV83" s="18">
        <v>0.24990399999999999</v>
      </c>
      <c r="AW83" s="18">
        <v>0.24990399999999999</v>
      </c>
      <c r="AX83" s="18">
        <v>0.24990399999999999</v>
      </c>
      <c r="AY83" s="18">
        <v>0.24990399999999999</v>
      </c>
      <c r="AZ83" s="18">
        <v>0.24990399999999999</v>
      </c>
      <c r="BA83" s="18">
        <v>0.1832373333333</v>
      </c>
      <c r="BB83" s="18">
        <v>0.22221169230769999</v>
      </c>
      <c r="BC83" s="18">
        <v>0.24990399999999999</v>
      </c>
      <c r="BD83" s="18">
        <v>0.201904</v>
      </c>
      <c r="BE83" s="18">
        <v>0.21990399999999999</v>
      </c>
      <c r="BF83" s="18">
        <v>0.24990399999999999</v>
      </c>
      <c r="BG83" s="18">
        <v>0.23918971428569999</v>
      </c>
      <c r="BH83" s="18">
        <v>0.24990399999999999</v>
      </c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</row>
    <row r="84" spans="1:78" ht="11.25" x14ac:dyDescent="0.2">
      <c r="A84" s="11" t="s">
        <v>15</v>
      </c>
      <c r="C84" s="18">
        <v>0</v>
      </c>
      <c r="D84" s="18">
        <v>0.19503513513510001</v>
      </c>
      <c r="E84" s="18">
        <v>0.191747826087</v>
      </c>
      <c r="F84" s="18">
        <v>0.19272258064520001</v>
      </c>
      <c r="G84" s="18">
        <v>0.19607647058819999</v>
      </c>
      <c r="H84" s="18">
        <v>0.19504705882350001</v>
      </c>
      <c r="I84" s="18">
        <v>0.1978761904762</v>
      </c>
      <c r="J84" s="18">
        <v>0.1992617021277</v>
      </c>
      <c r="K84" s="18">
        <v>0.19683877551019999</v>
      </c>
      <c r="L84" s="18">
        <v>0.19847142857139999</v>
      </c>
      <c r="M84" s="18">
        <v>0.1989196078431</v>
      </c>
      <c r="N84" s="18">
        <v>0.1968230769231</v>
      </c>
      <c r="O84" s="18">
        <v>0.1981380952381</v>
      </c>
      <c r="P84" s="18">
        <v>0.19705648854960001</v>
      </c>
      <c r="Q84" s="18">
        <v>0.19786875000000001</v>
      </c>
      <c r="R84" s="18">
        <v>0.1990804979253</v>
      </c>
      <c r="S84" s="18">
        <v>0.20080909090910001</v>
      </c>
      <c r="T84" s="18">
        <f>IF(ISERROR((('FIA Only'!T22*'FIA Only'!T84)+(Sphere!C22*Sphere!C84))/(Sphere!C22+'FIA Only'!T22)),0,(('FIA Only'!T22*'FIA Only'!T84)+(Sphere!C22*Sphere!C84))/(Sphere!C22+'FIA Only'!T22))</f>
        <v>0.1993327731092</v>
      </c>
      <c r="U84" s="18">
        <f>IF(ISERROR((('FIA Only'!U22*'FIA Only'!U84)+(Sphere!D22*Sphere!D84))/(Sphere!D22+'FIA Only'!U22)),0,(('FIA Only'!U22*'FIA Only'!U84)+(Sphere!D22*Sphere!D84))/(Sphere!D22+'FIA Only'!U22))</f>
        <v>0.2016857619047536</v>
      </c>
      <c r="V84" s="18">
        <f>IF(ISERROR((('FIA Only'!V22*'FIA Only'!V84)+(Sphere!E22*Sphere!E84))/(Sphere!E22+'FIA Only'!V22)),0,(('FIA Only'!V22*'FIA Only'!V84)+(Sphere!E22*Sphere!E84))/(Sphere!E22+'FIA Only'!V22))</f>
        <v>0.22690200000000002</v>
      </c>
      <c r="W84" s="18">
        <f>IF(ISERROR((('FIA Only'!W22*'FIA Only'!W84)+(Sphere!F22*Sphere!F84))/(Sphere!F22+'FIA Only'!W22)),0,(('FIA Only'!W22*'FIA Only'!W84)+(Sphere!F22*Sphere!F84))/(Sphere!F22+'FIA Only'!W22))</f>
        <v>0.24424589473684213</v>
      </c>
      <c r="X84" s="18">
        <f>IF(ISERROR((('FIA Only'!X22*'FIA Only'!X84)+(Sphere!G22*Sphere!G84))/(Sphere!G22+'FIA Only'!X22)),0,(('FIA Only'!X22*'FIA Only'!X84)+(Sphere!G22*Sphere!G84))/(Sphere!G22+'FIA Only'!X22))</f>
        <v>0.24990399999999999</v>
      </c>
      <c r="Y84" s="18">
        <v>0.24036902325580001</v>
      </c>
      <c r="Z84" s="18">
        <v>0.24990399999999999</v>
      </c>
      <c r="AA84" s="18">
        <v>0.24990399999999999</v>
      </c>
      <c r="AB84" s="18">
        <v>0.24680055172410001</v>
      </c>
      <c r="AC84" s="18">
        <v>0.24990399999999999</v>
      </c>
      <c r="AD84" s="18">
        <v>0.24990399999999999</v>
      </c>
      <c r="AE84" s="18">
        <v>0.24657066666669999</v>
      </c>
      <c r="AF84" s="18">
        <v>0.24990399999999999</v>
      </c>
      <c r="AG84" s="18">
        <v>0.24990399999999999</v>
      </c>
      <c r="AH84" s="18">
        <v>0.193392372093</v>
      </c>
      <c r="AI84" s="18">
        <v>0.21790399999999999</v>
      </c>
      <c r="AJ84" s="18">
        <v>0.234904</v>
      </c>
      <c r="AK84" s="18">
        <v>0.2321767272727</v>
      </c>
      <c r="AL84" s="18">
        <v>0.23302899999999999</v>
      </c>
      <c r="AM84" s="18">
        <v>0.2445468571429</v>
      </c>
      <c r="AN84" s="18">
        <v>0.2456182857143</v>
      </c>
      <c r="AO84" s="18">
        <v>0.24990399999999999</v>
      </c>
      <c r="AP84" s="18">
        <v>0.234904</v>
      </c>
      <c r="AQ84" s="18"/>
      <c r="AR84" s="18">
        <v>0.24036902325580001</v>
      </c>
      <c r="AS84" s="18">
        <v>0.24990399999999999</v>
      </c>
      <c r="AT84" s="18">
        <v>0.24990399999999999</v>
      </c>
      <c r="AU84" s="18">
        <v>0.24680055172410001</v>
      </c>
      <c r="AV84" s="18">
        <v>0.24990399999999999</v>
      </c>
      <c r="AW84" s="18">
        <v>0.24990399999999999</v>
      </c>
      <c r="AX84" s="18">
        <v>0.24657066666669999</v>
      </c>
      <c r="AY84" s="18">
        <v>0.24990399999999999</v>
      </c>
      <c r="AZ84" s="18">
        <v>0.24990399999999999</v>
      </c>
      <c r="BA84" s="18">
        <v>0.193392372093</v>
      </c>
      <c r="BB84" s="18">
        <v>0.21790399999999999</v>
      </c>
      <c r="BC84" s="18">
        <v>0.234904</v>
      </c>
      <c r="BD84" s="18">
        <v>0.2321767272727</v>
      </c>
      <c r="BE84" s="18">
        <v>0.23302899999999999</v>
      </c>
      <c r="BF84" s="18">
        <v>0.2445468571429</v>
      </c>
      <c r="BG84" s="18">
        <v>0.2456182857143</v>
      </c>
      <c r="BH84" s="18">
        <v>0.24990399999999999</v>
      </c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</row>
    <row r="85" spans="1:78" ht="11.25" x14ac:dyDescent="0.2">
      <c r="A85" s="11" t="s">
        <v>16</v>
      </c>
      <c r="C85" s="18">
        <v>0.1424</v>
      </c>
      <c r="D85" s="18">
        <v>0.1949952380952</v>
      </c>
      <c r="E85" s="18">
        <v>0.1976884615385</v>
      </c>
      <c r="F85" s="18">
        <v>0.1941073170732</v>
      </c>
      <c r="G85" s="18">
        <v>0.196229787234</v>
      </c>
      <c r="H85" s="18">
        <v>0.19842631578950001</v>
      </c>
      <c r="I85" s="18">
        <v>0.1965885964912</v>
      </c>
      <c r="J85" s="18">
        <v>0.19691219512200001</v>
      </c>
      <c r="K85" s="18">
        <v>0.19576956521739999</v>
      </c>
      <c r="L85" s="18">
        <v>0.19687530864200001</v>
      </c>
      <c r="M85" s="18">
        <v>0.1953032258065</v>
      </c>
      <c r="N85" s="18">
        <v>0.1978566210046</v>
      </c>
      <c r="O85" s="18">
        <v>0.19821027667980001</v>
      </c>
      <c r="P85" s="18">
        <v>0.1968665271967</v>
      </c>
      <c r="Q85" s="18">
        <v>0.1968915254237</v>
      </c>
      <c r="R85" s="18">
        <v>0.1981966321244</v>
      </c>
      <c r="S85" s="18">
        <v>0.20012857142859999</v>
      </c>
      <c r="T85" s="18">
        <f>IF(ISERROR((('FIA Only'!T23*'FIA Only'!T85)+(Sphere!C23*Sphere!C85))/(Sphere!C23+'FIA Only'!T23)),0,(('FIA Only'!T23*'FIA Only'!T85)+(Sphere!C23*Sphere!C85))/(Sphere!C23+'FIA Only'!T23))</f>
        <v>0.20073661417319999</v>
      </c>
      <c r="U85" s="18">
        <f>IF(ISERROR((('FIA Only'!U23*'FIA Only'!U85)+(Sphere!D23*Sphere!D85))/(Sphere!D23+'FIA Only'!U23)),0,(('FIA Only'!U23*'FIA Only'!U85)+(Sphere!D23*Sphere!D85))/(Sphere!D23+'FIA Only'!U23))</f>
        <v>0.20060797590361443</v>
      </c>
      <c r="V85" s="18">
        <f>IF(ISERROR((('FIA Only'!V23*'FIA Only'!V85)+(Sphere!E23*Sphere!E85))/(Sphere!E23+'FIA Only'!V23)),0,(('FIA Only'!V23*'FIA Only'!V85)+(Sphere!E23*Sphere!E85))/(Sphere!E23+'FIA Only'!V23))</f>
        <v>0.23731074074071667</v>
      </c>
      <c r="W85" s="18">
        <f>IF(ISERROR((('FIA Only'!W23*'FIA Only'!W85)+(Sphere!F23*Sphere!F85))/(Sphere!F23+'FIA Only'!W23)),0,(('FIA Only'!W23*'FIA Only'!W85)+(Sphere!F23*Sphere!F85))/(Sphere!F23+'FIA Only'!W23))</f>
        <v>0.24559502439020001</v>
      </c>
      <c r="X85" s="18">
        <f>IF(ISERROR((('FIA Only'!X23*'FIA Only'!X85)+(Sphere!G23*Sphere!G85))/(Sphere!G23+'FIA Only'!X23)),0,(('FIA Only'!X23*'FIA Only'!X85)+(Sphere!G23*Sphere!G85))/(Sphere!G23+'FIA Only'!X23))</f>
        <v>0.24393809090910004</v>
      </c>
      <c r="Y85" s="18">
        <v>0.2459673484163</v>
      </c>
      <c r="Z85" s="18">
        <v>0.2441687058824</v>
      </c>
      <c r="AA85" s="18">
        <v>0.24375942168670001</v>
      </c>
      <c r="AB85" s="18">
        <v>0.2427501538462</v>
      </c>
      <c r="AC85" s="18">
        <v>0.2442996043956</v>
      </c>
      <c r="AD85" s="18">
        <v>0.24397807407409999</v>
      </c>
      <c r="AE85" s="18">
        <v>0.2453834520548</v>
      </c>
      <c r="AF85" s="18">
        <v>0.2432373333333</v>
      </c>
      <c r="AG85" s="18">
        <v>0.2421453793103</v>
      </c>
      <c r="AH85" s="18">
        <v>0.22300744827589999</v>
      </c>
      <c r="AI85" s="18">
        <v>0.23343341176470001</v>
      </c>
      <c r="AJ85" s="18">
        <v>0.23915773134330001</v>
      </c>
      <c r="AK85" s="18">
        <v>0.24357372477059999</v>
      </c>
      <c r="AL85" s="18">
        <v>0.2410344347826</v>
      </c>
      <c r="AM85" s="18">
        <v>0.24028567938930001</v>
      </c>
      <c r="AN85" s="18">
        <v>0.2390951764706</v>
      </c>
      <c r="AO85" s="18">
        <v>0.23695663157890001</v>
      </c>
      <c r="AP85" s="18">
        <v>0.2428605217391</v>
      </c>
      <c r="AQ85" s="18"/>
      <c r="AR85" s="18">
        <v>0.2459673484163</v>
      </c>
      <c r="AS85" s="18">
        <v>0.2441687058824</v>
      </c>
      <c r="AT85" s="18">
        <v>0.24375942168670001</v>
      </c>
      <c r="AU85" s="18">
        <v>0.2427501538462</v>
      </c>
      <c r="AV85" s="18">
        <v>0.2442996043956</v>
      </c>
      <c r="AW85" s="18">
        <v>0.24397807407409999</v>
      </c>
      <c r="AX85" s="18">
        <v>0.2453834520548</v>
      </c>
      <c r="AY85" s="18">
        <v>0.2432373333333</v>
      </c>
      <c r="AZ85" s="18">
        <v>0.2421453793103</v>
      </c>
      <c r="BA85" s="18">
        <v>0.22300744827589999</v>
      </c>
      <c r="BB85" s="18">
        <v>0.23343341176470001</v>
      </c>
      <c r="BC85" s="18">
        <v>0.23915773134330001</v>
      </c>
      <c r="BD85" s="18">
        <v>0.24357372477059999</v>
      </c>
      <c r="BE85" s="18">
        <v>0.2410344347826</v>
      </c>
      <c r="BF85" s="18">
        <v>0.24028567938930001</v>
      </c>
      <c r="BG85" s="18">
        <v>0.2390951764706</v>
      </c>
      <c r="BH85" s="18">
        <v>0.23695663157890001</v>
      </c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</row>
    <row r="86" spans="1:78" ht="11.25" x14ac:dyDescent="0.2">
      <c r="A86" s="11" t="s">
        <v>17</v>
      </c>
      <c r="C86" s="18">
        <v>0.19989999999999999</v>
      </c>
      <c r="D86" s="18">
        <v>0.1983007352941</v>
      </c>
      <c r="E86" s="18">
        <v>0.19524374999999999</v>
      </c>
      <c r="F86" s="18">
        <v>0.19423962264149999</v>
      </c>
      <c r="G86" s="18">
        <v>0.19693592814370001</v>
      </c>
      <c r="H86" s="18">
        <v>0.19543448275860001</v>
      </c>
      <c r="I86" s="18">
        <v>0.19545676855899999</v>
      </c>
      <c r="J86" s="18">
        <v>0.19699030100330001</v>
      </c>
      <c r="K86" s="18">
        <v>0.1963234104046</v>
      </c>
      <c r="L86" s="18">
        <v>0.19428127090299999</v>
      </c>
      <c r="M86" s="18">
        <v>0.196228358209</v>
      </c>
      <c r="N86" s="18">
        <v>0.19605615615620001</v>
      </c>
      <c r="O86" s="18">
        <v>0.197075</v>
      </c>
      <c r="P86" s="18">
        <v>0.19582140921409999</v>
      </c>
      <c r="Q86" s="18">
        <v>0.19601031518619999</v>
      </c>
      <c r="R86" s="18">
        <v>0.19727580128210001</v>
      </c>
      <c r="S86" s="18">
        <v>0.19729563567360001</v>
      </c>
      <c r="T86" s="18">
        <f>IF(ISERROR((('FIA Only'!T24*'FIA Only'!T86)+(Sphere!C24*Sphere!C86))/(Sphere!C24+'FIA Only'!T24)),0,(('FIA Only'!T24*'FIA Only'!T86)+(Sphere!C24*Sphere!C86))/(Sphere!C24+'FIA Only'!T24))</f>
        <v>0.19884234319528846</v>
      </c>
      <c r="U86" s="18">
        <f>IF(ISERROR((('FIA Only'!U24*'FIA Only'!U86)+(Sphere!D24*Sphere!D86))/(Sphere!D24+'FIA Only'!U24)),0,(('FIA Only'!U24*'FIA Only'!U86)+(Sphere!D24*Sphere!D86))/(Sphere!D24+'FIA Only'!U24))</f>
        <v>0.19896132244898448</v>
      </c>
      <c r="V86" s="18">
        <f>IF(ISERROR((('FIA Only'!V24*'FIA Only'!V86)+(Sphere!E24*Sphere!E86))/(Sphere!E24+'FIA Only'!V24)),0,(('FIA Only'!V24*'FIA Only'!V86)+(Sphere!E24*Sphere!E86))/(Sphere!E24+'FIA Only'!V24))</f>
        <v>0.23735443137253726</v>
      </c>
      <c r="W86" s="18">
        <f>IF(ISERROR((('FIA Only'!W24*'FIA Only'!W86)+(Sphere!F24*Sphere!F86))/(Sphere!F24+'FIA Only'!W24)),0,(('FIA Only'!W24*'FIA Only'!W86)+(Sphere!F24*Sphere!F86))/(Sphere!F24+'FIA Only'!W24))</f>
        <v>0.23185762913909996</v>
      </c>
      <c r="X86" s="18">
        <f>IF(ISERROR((('FIA Only'!X24*'FIA Only'!X86)+(Sphere!G24*Sphere!G86))/(Sphere!G24+'FIA Only'!X24)),0,(('FIA Only'!X24*'FIA Only'!X86)+(Sphere!G24*Sphere!G86))/(Sphere!G24+'FIA Only'!X24))</f>
        <v>0.2321262222222</v>
      </c>
      <c r="Y86" s="18">
        <v>0.22954956962029999</v>
      </c>
      <c r="Z86" s="18">
        <v>0.2303258362283</v>
      </c>
      <c r="AA86" s="18">
        <v>0.22661207453419999</v>
      </c>
      <c r="AB86" s="18">
        <v>0.22942573913040001</v>
      </c>
      <c r="AC86" s="18">
        <v>0.22271101754389999</v>
      </c>
      <c r="AD86" s="18">
        <v>0.22443525</v>
      </c>
      <c r="AE86" s="18">
        <v>0.22586673291930001</v>
      </c>
      <c r="AF86" s="18">
        <v>0.22479288888890001</v>
      </c>
      <c r="AG86" s="18">
        <v>0.22850400000000001</v>
      </c>
      <c r="AH86" s="18">
        <v>0.22318214569540001</v>
      </c>
      <c r="AI86" s="18">
        <v>0.2282693846154</v>
      </c>
      <c r="AJ86" s="18">
        <v>0.22262303323259999</v>
      </c>
      <c r="AK86" s="18">
        <v>0.2255114766355</v>
      </c>
      <c r="AL86" s="18">
        <v>0.23096460606059999</v>
      </c>
      <c r="AM86" s="18">
        <v>0.2310944761905</v>
      </c>
      <c r="AN86" s="18">
        <v>0.221262490566</v>
      </c>
      <c r="AO86" s="18">
        <v>0.22733390654210001</v>
      </c>
      <c r="AP86" s="18">
        <v>0.22813929411760001</v>
      </c>
      <c r="AQ86" s="18"/>
      <c r="AR86" s="18">
        <v>0.22954956962029999</v>
      </c>
      <c r="AS86" s="18">
        <v>0.2303258362283</v>
      </c>
      <c r="AT86" s="18">
        <v>0.22661207453419999</v>
      </c>
      <c r="AU86" s="18">
        <v>0.22942573913040001</v>
      </c>
      <c r="AV86" s="18">
        <v>0.22271101754389999</v>
      </c>
      <c r="AW86" s="18">
        <v>0.22443525</v>
      </c>
      <c r="AX86" s="18">
        <v>0.22586673291930001</v>
      </c>
      <c r="AY86" s="18">
        <v>0.22479288888890001</v>
      </c>
      <c r="AZ86" s="18">
        <v>0.22850400000000001</v>
      </c>
      <c r="BA86" s="18">
        <v>0.22318214569540001</v>
      </c>
      <c r="BB86" s="18">
        <v>0.2282693846154</v>
      </c>
      <c r="BC86" s="18">
        <v>0.22262303323259999</v>
      </c>
      <c r="BD86" s="18">
        <v>0.2255114766355</v>
      </c>
      <c r="BE86" s="18">
        <v>0.23096460606059999</v>
      </c>
      <c r="BF86" s="18">
        <v>0.2310944761905</v>
      </c>
      <c r="BG86" s="18">
        <v>0.221262490566</v>
      </c>
      <c r="BH86" s="18">
        <v>0.22733390654210001</v>
      </c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</row>
    <row r="87" spans="1:78" ht="11.25" x14ac:dyDescent="0.2">
      <c r="A87" s="11" t="s">
        <v>18</v>
      </c>
      <c r="C87" s="18">
        <v>0.17302500000000001</v>
      </c>
      <c r="D87" s="18">
        <v>0.19255923566880001</v>
      </c>
      <c r="E87" s="18">
        <v>0.19055445026180001</v>
      </c>
      <c r="F87" s="18">
        <v>0.1912197969543</v>
      </c>
      <c r="G87" s="18">
        <v>0.19131711229949999</v>
      </c>
      <c r="H87" s="18">
        <v>0.1923864864865</v>
      </c>
      <c r="I87" s="18">
        <v>0.1924842696629</v>
      </c>
      <c r="J87" s="18">
        <v>0.19299462915599999</v>
      </c>
      <c r="K87" s="18">
        <v>0.19213376623379999</v>
      </c>
      <c r="L87" s="18">
        <v>0.19111126760559999</v>
      </c>
      <c r="M87" s="18">
        <v>0.19220769230769999</v>
      </c>
      <c r="N87" s="18">
        <v>0.1924675675676</v>
      </c>
      <c r="O87" s="18">
        <v>0.1935492537313</v>
      </c>
      <c r="P87" s="18">
        <v>0.19256711229949999</v>
      </c>
      <c r="Q87" s="18">
        <v>0.19201734693879999</v>
      </c>
      <c r="R87" s="18">
        <v>0.19266676829269999</v>
      </c>
      <c r="S87" s="18">
        <v>0.19341398601400001</v>
      </c>
      <c r="T87" s="18">
        <f>IF(ISERROR((('FIA Only'!T25*'FIA Only'!T87)+(Sphere!C25*Sphere!C87))/(Sphere!C25+'FIA Only'!T25)),0,(('FIA Only'!T25*'FIA Only'!T87)+(Sphere!C25*Sphere!C87))/(Sphere!C25+'FIA Only'!T25))</f>
        <v>0.19356032535881865</v>
      </c>
      <c r="U87" s="18">
        <f>IF(ISERROR((('FIA Only'!U25*'FIA Only'!U87)+(Sphere!D25*Sphere!D87))/(Sphere!D25+'FIA Only'!U25)),0,(('FIA Only'!U25*'FIA Only'!U87)+(Sphere!D25*Sphere!D87))/(Sphere!D25+'FIA Only'!U25))</f>
        <v>0.1965110794979251</v>
      </c>
      <c r="V87" s="18">
        <f>IF(ISERROR((('FIA Only'!V25*'FIA Only'!V87)+(Sphere!E25*Sphere!E87))/(Sphere!E25+'FIA Only'!V25)),0,(('FIA Only'!V25*'FIA Only'!V87)+(Sphere!E25*Sphere!E87))/(Sphere!E25+'FIA Only'!V25))</f>
        <v>0.22150355199999841</v>
      </c>
      <c r="W87" s="18">
        <f>IF(ISERROR((('FIA Only'!W25*'FIA Only'!W87)+(Sphere!F25*Sphere!F87))/(Sphere!F25+'FIA Only'!W25)),0,(('FIA Only'!W25*'FIA Only'!W87)+(Sphere!F25*Sphere!F87))/(Sphere!F25+'FIA Only'!W25))</f>
        <v>0.2129830081744</v>
      </c>
      <c r="X87" s="18">
        <f>IF(ISERROR((('FIA Only'!X25*'FIA Only'!X87)+(Sphere!G25*Sphere!G87))/(Sphere!G25+'FIA Only'!X25)),0,(('FIA Only'!X25*'FIA Only'!X87)+(Sphere!G25*Sphere!G87))/(Sphere!G25+'FIA Only'!X25))</f>
        <v>0.2112645442177</v>
      </c>
      <c r="Y87" s="18">
        <v>0.1978329940828</v>
      </c>
      <c r="Z87" s="18">
        <v>0.19473232618030001</v>
      </c>
      <c r="AA87" s="18">
        <v>0.19645486848640001</v>
      </c>
      <c r="AB87" s="18">
        <v>0.1969714369501</v>
      </c>
      <c r="AC87" s="18">
        <v>0.189263430605</v>
      </c>
      <c r="AD87" s="18">
        <v>0.19292348051950001</v>
      </c>
      <c r="AE87" s="18">
        <v>0.1935706666667</v>
      </c>
      <c r="AF87" s="18">
        <v>0.19332172151900001</v>
      </c>
      <c r="AG87" s="18">
        <v>0.19759630769229999</v>
      </c>
      <c r="AH87" s="18">
        <v>0.20602535092349999</v>
      </c>
      <c r="AI87" s="18">
        <v>0.2143655384615</v>
      </c>
      <c r="AJ87" s="18">
        <v>0.20894964315350001</v>
      </c>
      <c r="AK87" s="18">
        <v>0.2082767810651</v>
      </c>
      <c r="AL87" s="18">
        <v>0.21179589189190001</v>
      </c>
      <c r="AM87" s="18">
        <v>0.20807989576550001</v>
      </c>
      <c r="AN87" s="18">
        <v>0.19838567539269999</v>
      </c>
      <c r="AO87" s="18">
        <v>0.2039171578947</v>
      </c>
      <c r="AP87" s="18">
        <v>0.20544246153849999</v>
      </c>
      <c r="AQ87" s="18"/>
      <c r="AR87" s="18">
        <v>0.1978329940828</v>
      </c>
      <c r="AS87" s="18">
        <v>0.19473232618030001</v>
      </c>
      <c r="AT87" s="18">
        <v>0.19645486848640001</v>
      </c>
      <c r="AU87" s="18">
        <v>0.1969714369501</v>
      </c>
      <c r="AV87" s="18">
        <v>0.189263430605</v>
      </c>
      <c r="AW87" s="18">
        <v>0.19292348051950001</v>
      </c>
      <c r="AX87" s="18">
        <v>0.1935706666667</v>
      </c>
      <c r="AY87" s="18">
        <v>0.19332172151900001</v>
      </c>
      <c r="AZ87" s="18">
        <v>0.19759630769229999</v>
      </c>
      <c r="BA87" s="18">
        <v>0.20602535092349999</v>
      </c>
      <c r="BB87" s="18">
        <v>0.2143655384615</v>
      </c>
      <c r="BC87" s="18">
        <v>0.20894964315350001</v>
      </c>
      <c r="BD87" s="18">
        <v>0.2082767810651</v>
      </c>
      <c r="BE87" s="18">
        <v>0.21179589189190001</v>
      </c>
      <c r="BF87" s="18">
        <v>0.20807989576550001</v>
      </c>
      <c r="BG87" s="18">
        <v>0.19838567539269999</v>
      </c>
      <c r="BH87" s="18">
        <v>0.2039171578947</v>
      </c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</row>
    <row r="88" spans="1:78" ht="11.25" x14ac:dyDescent="0.2">
      <c r="A88" s="11" t="s">
        <v>19</v>
      </c>
      <c r="C88" s="18">
        <v>0.1779</v>
      </c>
      <c r="D88" s="18">
        <v>0.18685906432749999</v>
      </c>
      <c r="E88" s="18">
        <v>0.187041025641</v>
      </c>
      <c r="F88" s="18">
        <v>0.18654603960400001</v>
      </c>
      <c r="G88" s="18">
        <v>0.18830452261309999</v>
      </c>
      <c r="H88" s="18">
        <v>0.18380776699029999</v>
      </c>
      <c r="I88" s="18">
        <v>0.18805251572330001</v>
      </c>
      <c r="J88" s="18">
        <v>0.18696310679610001</v>
      </c>
      <c r="K88" s="18">
        <v>0.18619385964910001</v>
      </c>
      <c r="L88" s="18">
        <v>0.1864375302663</v>
      </c>
      <c r="M88" s="18">
        <v>0.1857884297521</v>
      </c>
      <c r="N88" s="18">
        <v>0.1862758389262</v>
      </c>
      <c r="O88" s="18">
        <v>0.18523108108110001</v>
      </c>
      <c r="P88" s="18">
        <v>0.18750786802030001</v>
      </c>
      <c r="Q88" s="18">
        <v>0.18670190930790001</v>
      </c>
      <c r="R88" s="18">
        <v>0.18620462724940001</v>
      </c>
      <c r="S88" s="18">
        <v>0.1887647746244</v>
      </c>
      <c r="T88" s="18">
        <f>IF(ISERROR((('FIA Only'!T26*'FIA Only'!T88)+(Sphere!C26*Sphere!C88))/(Sphere!C26+'FIA Only'!T26)),0,(('FIA Only'!T26*'FIA Only'!T88)+(Sphere!C26*Sphere!C88))/(Sphere!C26+'FIA Only'!T26))</f>
        <v>0.1890837641723272</v>
      </c>
      <c r="U88" s="18">
        <f>IF(ISERROR((('FIA Only'!U26*'FIA Only'!U88)+(Sphere!D26*Sphere!D88))/(Sphere!D26+'FIA Only'!U26)),0,(('FIA Only'!U26*'FIA Only'!U88)+(Sphere!D26*Sphere!D88))/(Sphere!D26+'FIA Only'!U26))</f>
        <v>0.19104564705881857</v>
      </c>
      <c r="V88" s="18">
        <f>IF(ISERROR((('FIA Only'!V26*'FIA Only'!V88)+(Sphere!E26*Sphere!E88))/(Sphere!E26+'FIA Only'!V26)),0,(('FIA Only'!V26*'FIA Only'!V88)+(Sphere!E26*Sphere!E88))/(Sphere!E26+'FIA Only'!V26))</f>
        <v>0.20619060355027807</v>
      </c>
      <c r="W88" s="18">
        <f>IF(ISERROR((('FIA Only'!W26*'FIA Only'!W88)+(Sphere!F26*Sphere!F88))/(Sphere!F26+'FIA Only'!W26)),0,(('FIA Only'!W26*'FIA Only'!W88)+(Sphere!F26*Sphere!F88))/(Sphere!F26+'FIA Only'!W26))</f>
        <v>0.2006072615385</v>
      </c>
      <c r="X88" s="18">
        <f>IF(ISERROR((('FIA Only'!X26*'FIA Only'!X88)+(Sphere!G26*Sphere!G88))/(Sphere!G26+'FIA Only'!X26)),0,(('FIA Only'!X26*'FIA Only'!X88)+(Sphere!G26*Sphere!G88))/(Sphere!G26+'FIA Only'!X26))</f>
        <v>0.1922687214429</v>
      </c>
      <c r="Y88" s="18">
        <v>0.17730170212769999</v>
      </c>
      <c r="Z88" s="18">
        <v>0.17443168078179999</v>
      </c>
      <c r="AA88" s="18">
        <v>0.1701530344828</v>
      </c>
      <c r="AB88" s="18">
        <v>0.1709417358491</v>
      </c>
      <c r="AC88" s="18">
        <v>0.1670673123209</v>
      </c>
      <c r="AD88" s="18">
        <v>0.17261586440679999</v>
      </c>
      <c r="AE88" s="18">
        <v>0.1774375120643</v>
      </c>
      <c r="AF88" s="18">
        <v>0.1713274875445</v>
      </c>
      <c r="AG88" s="18">
        <v>0.17904796887159999</v>
      </c>
      <c r="AH88" s="18">
        <v>0.2034544201681</v>
      </c>
      <c r="AI88" s="18">
        <v>0.2120269050279</v>
      </c>
      <c r="AJ88" s="18">
        <v>0.19555784615380001</v>
      </c>
      <c r="AK88" s="18">
        <v>0.19702151662969999</v>
      </c>
      <c r="AL88" s="18">
        <v>0.19943888372089999</v>
      </c>
      <c r="AM88" s="18">
        <v>0.19657881662589999</v>
      </c>
      <c r="AN88" s="18">
        <v>0.18428294736840001</v>
      </c>
      <c r="AO88" s="18">
        <v>0.1906337297297</v>
      </c>
      <c r="AP88" s="18">
        <v>0.1950274567901</v>
      </c>
      <c r="AQ88" s="18"/>
      <c r="AR88" s="18">
        <v>0.17730170212769999</v>
      </c>
      <c r="AS88" s="18">
        <v>0.17443168078179999</v>
      </c>
      <c r="AT88" s="18">
        <v>0.1701530344828</v>
      </c>
      <c r="AU88" s="18">
        <v>0.1709417358491</v>
      </c>
      <c r="AV88" s="18">
        <v>0.1670673123209</v>
      </c>
      <c r="AW88" s="18">
        <v>0.17261586440679999</v>
      </c>
      <c r="AX88" s="18">
        <v>0.1774375120643</v>
      </c>
      <c r="AY88" s="18">
        <v>0.1713274875445</v>
      </c>
      <c r="AZ88" s="18">
        <v>0.17904796887159999</v>
      </c>
      <c r="BA88" s="18">
        <v>0.2034544201681</v>
      </c>
      <c r="BB88" s="18">
        <v>0.2120269050279</v>
      </c>
      <c r="BC88" s="18">
        <v>0.19555784615380001</v>
      </c>
      <c r="BD88" s="18">
        <v>0.19702151662969999</v>
      </c>
      <c r="BE88" s="18">
        <v>0.19943888372089999</v>
      </c>
      <c r="BF88" s="18">
        <v>0.19657881662589999</v>
      </c>
      <c r="BG88" s="18">
        <v>0.18428294736840001</v>
      </c>
      <c r="BH88" s="18">
        <v>0.1906337297297</v>
      </c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</row>
    <row r="89" spans="1:78" ht="11.25" x14ac:dyDescent="0.2">
      <c r="A89" s="11" t="s">
        <v>20</v>
      </c>
      <c r="C89" s="18">
        <v>0.1832333333333</v>
      </c>
      <c r="D89" s="18">
        <v>0.17978853503180001</v>
      </c>
      <c r="E89" s="18">
        <v>0.1805052631579</v>
      </c>
      <c r="F89" s="18">
        <v>0.1812227513228</v>
      </c>
      <c r="G89" s="18">
        <v>0.18049151785709999</v>
      </c>
      <c r="H89" s="18">
        <v>0.17790970873789999</v>
      </c>
      <c r="I89" s="18">
        <v>0.1782056478405</v>
      </c>
      <c r="J89" s="18">
        <v>0.1789222222222</v>
      </c>
      <c r="K89" s="18">
        <v>0.17603526570049999</v>
      </c>
      <c r="L89" s="18">
        <v>0.17667018633539999</v>
      </c>
      <c r="M89" s="18">
        <v>0.17636586345380001</v>
      </c>
      <c r="N89" s="18">
        <v>0.17846807511740001</v>
      </c>
      <c r="O89" s="18">
        <v>0.17753636363639999</v>
      </c>
      <c r="P89" s="18">
        <v>0.17632857142860001</v>
      </c>
      <c r="Q89" s="18">
        <v>0.1768868995633</v>
      </c>
      <c r="R89" s="18">
        <v>0.1750387054161</v>
      </c>
      <c r="S89" s="18">
        <v>0.17714548440069999</v>
      </c>
      <c r="T89" s="18">
        <f>IF(ISERROR((('FIA Only'!T27*'FIA Only'!T89)+(Sphere!C27*Sphere!C89))/(Sphere!C27+'FIA Only'!T27)),0,(('FIA Only'!T27*'FIA Only'!T89)+(Sphere!C27*Sphere!C89))/(Sphere!C27+'FIA Only'!T27))</f>
        <v>0.17939158474578684</v>
      </c>
      <c r="U89" s="18">
        <f>IF(ISERROR((('FIA Only'!U27*'FIA Only'!U89)+(Sphere!D27*Sphere!D89))/(Sphere!D27+'FIA Only'!U27)),0,(('FIA Only'!U27*'FIA Only'!U89)+(Sphere!D27*Sphere!D89))/(Sphere!D27+'FIA Only'!U27))</f>
        <v>0.18106956129034968</v>
      </c>
      <c r="V89" s="18">
        <f>IF(ISERROR((('FIA Only'!V27*'FIA Only'!V89)+(Sphere!E27*Sphere!E89))/(Sphere!E27+'FIA Only'!V27)),0,(('FIA Only'!V27*'FIA Only'!V89)+(Sphere!E27*Sphere!E89))/(Sphere!E27+'FIA Only'!V27))</f>
        <v>0.20103326553672374</v>
      </c>
      <c r="W89" s="18">
        <f>IF(ISERROR((('FIA Only'!W27*'FIA Only'!W89)+(Sphere!F27*Sphere!F89))/(Sphere!F27+'FIA Only'!W27)),0,(('FIA Only'!W27*'FIA Only'!W89)+(Sphere!F27*Sphere!F89))/(Sphere!F27+'FIA Only'!W27))</f>
        <v>0.19349011876479999</v>
      </c>
      <c r="X89" s="18">
        <f>IF(ISERROR((('FIA Only'!X27*'FIA Only'!X89)+(Sphere!G27*Sphere!G89))/(Sphere!G27+'FIA Only'!X27)),0,(('FIA Only'!X27*'FIA Only'!X89)+(Sphere!G27*Sphere!G89))/(Sphere!G27+'FIA Only'!X27))</f>
        <v>0.1879211752212</v>
      </c>
      <c r="Y89" s="18">
        <v>0.16818016494849999</v>
      </c>
      <c r="Z89" s="18">
        <v>0.1596808166667</v>
      </c>
      <c r="AA89" s="18">
        <v>0.15816386956520001</v>
      </c>
      <c r="AB89" s="18">
        <v>0.15992477223429999</v>
      </c>
      <c r="AC89" s="18">
        <v>0.15460116535429999</v>
      </c>
      <c r="AD89" s="18">
        <v>0.16417022319470001</v>
      </c>
      <c r="AE89" s="18">
        <v>0.16338647393360001</v>
      </c>
      <c r="AF89" s="18">
        <v>0.16438362337660001</v>
      </c>
      <c r="AG89" s="18">
        <v>0.16721214678900001</v>
      </c>
      <c r="AH89" s="18">
        <v>0.19480994736839999</v>
      </c>
      <c r="AI89" s="18">
        <v>0.1989430879479</v>
      </c>
      <c r="AJ89" s="18">
        <v>0.1877942229846</v>
      </c>
      <c r="AK89" s="18">
        <v>0.18835330417500001</v>
      </c>
      <c r="AL89" s="18">
        <v>0.19392247575060001</v>
      </c>
      <c r="AM89" s="18">
        <v>0.19006322551249999</v>
      </c>
      <c r="AN89" s="18">
        <v>0.17828554385959999</v>
      </c>
      <c r="AO89" s="18">
        <v>0.18188857286429999</v>
      </c>
      <c r="AP89" s="18">
        <v>0.1851830486486</v>
      </c>
      <c r="AQ89" s="18"/>
      <c r="AR89" s="18">
        <v>0.16818016494849999</v>
      </c>
      <c r="AS89" s="18">
        <v>0.1596808166667</v>
      </c>
      <c r="AT89" s="18">
        <v>0.15816386956520001</v>
      </c>
      <c r="AU89" s="18">
        <v>0.15992477223429999</v>
      </c>
      <c r="AV89" s="18">
        <v>0.15460116535429999</v>
      </c>
      <c r="AW89" s="18">
        <v>0.16417022319470001</v>
      </c>
      <c r="AX89" s="18">
        <v>0.16338647393360001</v>
      </c>
      <c r="AY89" s="18">
        <v>0.16438362337660001</v>
      </c>
      <c r="AZ89" s="18">
        <v>0.16721214678900001</v>
      </c>
      <c r="BA89" s="18">
        <v>0.19480994736839999</v>
      </c>
      <c r="BB89" s="18">
        <v>0.1989430879479</v>
      </c>
      <c r="BC89" s="18">
        <v>0.1877942229846</v>
      </c>
      <c r="BD89" s="18">
        <v>0.18835330417500001</v>
      </c>
      <c r="BE89" s="18">
        <v>0.19392247575060001</v>
      </c>
      <c r="BF89" s="18">
        <v>0.19006322551249999</v>
      </c>
      <c r="BG89" s="18">
        <v>0.17828554385959999</v>
      </c>
      <c r="BH89" s="18">
        <v>0.18188857286429999</v>
      </c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</row>
    <row r="90" spans="1:78" ht="11.25" x14ac:dyDescent="0.2">
      <c r="A90" s="11" t="s">
        <v>21</v>
      </c>
      <c r="C90" s="18">
        <v>0.15490000000000001</v>
      </c>
      <c r="D90" s="18">
        <v>0.16705909090910001</v>
      </c>
      <c r="E90" s="18">
        <v>0.16458599033820001</v>
      </c>
      <c r="F90" s="18">
        <v>0.16265132275130001</v>
      </c>
      <c r="G90" s="18">
        <v>0.16452882096070001</v>
      </c>
      <c r="H90" s="18">
        <v>0.1624490196078</v>
      </c>
      <c r="I90" s="18">
        <v>0.16595863192179999</v>
      </c>
      <c r="J90" s="18">
        <v>0.1642719806763</v>
      </c>
      <c r="K90" s="18">
        <v>0.16505011547340001</v>
      </c>
      <c r="L90" s="18">
        <v>0.1648785407725</v>
      </c>
      <c r="M90" s="18">
        <v>0.16233947858469999</v>
      </c>
      <c r="N90" s="18">
        <v>0.16438747152620001</v>
      </c>
      <c r="O90" s="18">
        <v>0.1645661721068</v>
      </c>
      <c r="P90" s="18">
        <v>0.16368266033250001</v>
      </c>
      <c r="Q90" s="18">
        <v>0.16419864253390001</v>
      </c>
      <c r="R90" s="18">
        <v>0.1638644218551</v>
      </c>
      <c r="S90" s="18">
        <v>0.16486636771300001</v>
      </c>
      <c r="T90" s="18">
        <f>IF(ISERROR((('FIA Only'!T28*'FIA Only'!T90)+(Sphere!C28*Sphere!C90))/(Sphere!C28+'FIA Only'!T28)),0,(('FIA Only'!T28*'FIA Only'!T90)+(Sphere!C28*Sphere!C90))/(Sphere!C28+'FIA Only'!T28))</f>
        <v>0.16627747505419629</v>
      </c>
      <c r="U90" s="18">
        <f>IF(ISERROR((('FIA Only'!U28*'FIA Only'!U90)+(Sphere!D28*Sphere!D90))/(Sphere!D28+'FIA Only'!U28)),0,(('FIA Only'!U28*'FIA Only'!U90)+(Sphere!D28*Sphere!D90))/(Sphere!D28+'FIA Only'!U28))</f>
        <v>0.16938401290320257</v>
      </c>
      <c r="V90" s="18">
        <f>IF(ISERROR((('FIA Only'!V28*'FIA Only'!V90)+(Sphere!E28*Sphere!E90))/(Sphere!E28+'FIA Only'!V28)),0,(('FIA Only'!V28*'FIA Only'!V90)+(Sphere!E28*Sphere!E90))/(Sphere!E28+'FIA Only'!V28))</f>
        <v>0.18875409195402645</v>
      </c>
      <c r="W90" s="18">
        <f>IF(ISERROR((('FIA Only'!W28*'FIA Only'!W90)+(Sphere!F28*Sphere!F90))/(Sphere!F28+'FIA Only'!W28)),0,(('FIA Only'!W28*'FIA Only'!W90)+(Sphere!F28*Sphere!F90))/(Sphere!F28+'FIA Only'!W28))</f>
        <v>0.18574080930230003</v>
      </c>
      <c r="X90" s="18">
        <f>IF(ISERROR((('FIA Only'!X28*'FIA Only'!X90)+(Sphere!G28*Sphere!G90))/(Sphere!G28+'FIA Only'!X28)),0,(('FIA Only'!X28*'FIA Only'!X90)+(Sphere!G28*Sphere!G90))/(Sphere!G28+'FIA Only'!X28))</f>
        <v>0.17288363200000001</v>
      </c>
      <c r="Y90" s="18">
        <v>0.156584083682</v>
      </c>
      <c r="Z90" s="18">
        <v>0.1537586578947</v>
      </c>
      <c r="AA90" s="18">
        <v>0.1516291677419</v>
      </c>
      <c r="AB90" s="18">
        <v>0.1529705966387</v>
      </c>
      <c r="AC90" s="18">
        <v>0.15071413513510001</v>
      </c>
      <c r="AD90" s="18">
        <v>0.1520331926978</v>
      </c>
      <c r="AE90" s="18">
        <v>0.1606106181818</v>
      </c>
      <c r="AF90" s="18">
        <v>0.1556745671642</v>
      </c>
      <c r="AG90" s="18">
        <v>0.15830442276420001</v>
      </c>
      <c r="AH90" s="18">
        <v>0.18998757859529999</v>
      </c>
      <c r="AI90" s="18">
        <v>0.1916315280899</v>
      </c>
      <c r="AJ90" s="18">
        <v>0.1812020769231</v>
      </c>
      <c r="AK90" s="18">
        <v>0.18199980838320001</v>
      </c>
      <c r="AL90" s="18">
        <v>0.18227810071940001</v>
      </c>
      <c r="AM90" s="18">
        <v>0.18361006993010001</v>
      </c>
      <c r="AN90" s="18">
        <v>0.1810725565863</v>
      </c>
      <c r="AO90" s="18">
        <v>0.18040594520549999</v>
      </c>
      <c r="AP90" s="18">
        <v>0.17885579396090001</v>
      </c>
      <c r="AQ90" s="18"/>
      <c r="AR90" s="18">
        <v>0.156584083682</v>
      </c>
      <c r="AS90" s="18">
        <v>0.1537586578947</v>
      </c>
      <c r="AT90" s="18">
        <v>0.1516291677419</v>
      </c>
      <c r="AU90" s="18">
        <v>0.1529705966387</v>
      </c>
      <c r="AV90" s="18">
        <v>0.15071413513510001</v>
      </c>
      <c r="AW90" s="18">
        <v>0.1520331926978</v>
      </c>
      <c r="AX90" s="18">
        <v>0.1606106181818</v>
      </c>
      <c r="AY90" s="18">
        <v>0.1556745671642</v>
      </c>
      <c r="AZ90" s="18">
        <v>0.15830442276420001</v>
      </c>
      <c r="BA90" s="18">
        <v>0.18998757859529999</v>
      </c>
      <c r="BB90" s="18">
        <v>0.1916315280899</v>
      </c>
      <c r="BC90" s="18">
        <v>0.1812020769231</v>
      </c>
      <c r="BD90" s="18">
        <v>0.18199980838320001</v>
      </c>
      <c r="BE90" s="18">
        <v>0.18227810071940001</v>
      </c>
      <c r="BF90" s="18">
        <v>0.18361006993010001</v>
      </c>
      <c r="BG90" s="18">
        <v>0.1810725565863</v>
      </c>
      <c r="BH90" s="18">
        <v>0.18040594520549999</v>
      </c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</row>
    <row r="91" spans="1:78" ht="11.25" x14ac:dyDescent="0.2">
      <c r="A91" s="11" t="s">
        <v>22</v>
      </c>
      <c r="C91" s="18">
        <v>0.15989999999999999</v>
      </c>
      <c r="D91" s="18">
        <v>0.155913986014</v>
      </c>
      <c r="E91" s="18">
        <v>0.1559101010101</v>
      </c>
      <c r="F91" s="18">
        <v>0.15662811059910001</v>
      </c>
      <c r="G91" s="18">
        <v>0.15582156862749999</v>
      </c>
      <c r="H91" s="18">
        <v>0.155150965251</v>
      </c>
      <c r="I91" s="18">
        <v>0.15591719197709999</v>
      </c>
      <c r="J91" s="18">
        <v>0.15383346379650001</v>
      </c>
      <c r="K91" s="18">
        <v>0.15436494464940001</v>
      </c>
      <c r="L91" s="18">
        <v>0.15409047619050001</v>
      </c>
      <c r="M91" s="18">
        <v>0.15435578231290001</v>
      </c>
      <c r="N91" s="18">
        <v>0.15461491228070001</v>
      </c>
      <c r="O91" s="18">
        <v>0.15490000000000001</v>
      </c>
      <c r="P91" s="18">
        <v>0.15420463576160001</v>
      </c>
      <c r="Q91" s="18">
        <v>0.15458809073720001</v>
      </c>
      <c r="R91" s="18">
        <v>0.1535869207003</v>
      </c>
      <c r="S91" s="18">
        <v>0.1534269121813</v>
      </c>
      <c r="T91" s="18">
        <f>IF(ISERROR((('FIA Only'!T29*'FIA Only'!T91)+(Sphere!C29*Sphere!C91))/(Sphere!C29+'FIA Only'!T29)),0,(('FIA Only'!T29*'FIA Only'!T91)+(Sphere!C29*Sphere!C91))/(Sphere!C29+'FIA Only'!T29))</f>
        <v>0.15458638376388356</v>
      </c>
      <c r="U91" s="18">
        <f>IF(ISERROR((('FIA Only'!U29*'FIA Only'!U91)+(Sphere!D29*Sphere!D91))/(Sphere!D29+'FIA Only'!U29)),0,(('FIA Only'!U29*'FIA Only'!U91)+(Sphere!D29*Sphere!D91))/(Sphere!D29+'FIA Only'!U29))</f>
        <v>0.15737407291670857</v>
      </c>
      <c r="V91" s="18">
        <f>IF(ISERROR((('FIA Only'!V29*'FIA Only'!V91)+(Sphere!E29*Sphere!E91))/(Sphere!E29+'FIA Only'!V29)),0,(('FIA Only'!V29*'FIA Only'!V91)+(Sphere!E29*Sphere!E91))/(Sphere!E29+'FIA Only'!V29))</f>
        <v>0.1843686697674172</v>
      </c>
      <c r="W91" s="18">
        <f>IF(ISERROR((('FIA Only'!W29*'FIA Only'!W91)+(Sphere!F29*Sphere!F91))/(Sphere!F29+'FIA Only'!W29)),0,(('FIA Only'!W29*'FIA Only'!W91)+(Sphere!F29*Sphere!F91))/(Sphere!F29+'FIA Only'!W29))</f>
        <v>0.17649955319150001</v>
      </c>
      <c r="X91" s="18">
        <f>IF(ISERROR((('FIA Only'!X29*'FIA Only'!X91)+(Sphere!G29*Sphere!G91))/(Sphere!G29+'FIA Only'!X29)),0,(('FIA Only'!X29*'FIA Only'!X91)+(Sphere!G29*Sphere!G91))/(Sphere!G29+'FIA Only'!X29))</f>
        <v>0.16328083934429999</v>
      </c>
      <c r="Y91" s="18">
        <v>0.14740063625149999</v>
      </c>
      <c r="Z91" s="18">
        <v>0.143015053961</v>
      </c>
      <c r="AA91" s="18">
        <v>0.1399926149936</v>
      </c>
      <c r="AB91" s="18">
        <v>0.14005128413279999</v>
      </c>
      <c r="AC91" s="18">
        <v>0.13806304364329999</v>
      </c>
      <c r="AD91" s="18">
        <v>0.14448300970870001</v>
      </c>
      <c r="AE91" s="18">
        <v>0.15066837181410001</v>
      </c>
      <c r="AF91" s="18">
        <v>0.14676020045560001</v>
      </c>
      <c r="AG91" s="18">
        <v>0.15015066666669999</v>
      </c>
      <c r="AH91" s="18">
        <v>0.17282066129029999</v>
      </c>
      <c r="AI91" s="18">
        <v>0.17574341605839999</v>
      </c>
      <c r="AJ91" s="18">
        <v>0.171980433121</v>
      </c>
      <c r="AK91" s="18">
        <v>0.17234046636770001</v>
      </c>
      <c r="AL91" s="18">
        <v>0.1776312727273</v>
      </c>
      <c r="AM91" s="18">
        <v>0.17889289705879999</v>
      </c>
      <c r="AN91" s="18">
        <v>0.16946151658770001</v>
      </c>
      <c r="AO91" s="18">
        <v>0.1710291324864</v>
      </c>
      <c r="AP91" s="18">
        <v>0.16685597097239999</v>
      </c>
      <c r="AQ91" s="18"/>
      <c r="AR91" s="18">
        <v>0.14740063625149999</v>
      </c>
      <c r="AS91" s="18">
        <v>0.143015053961</v>
      </c>
      <c r="AT91" s="18">
        <v>0.1399926149936</v>
      </c>
      <c r="AU91" s="18">
        <v>0.14005128413279999</v>
      </c>
      <c r="AV91" s="18">
        <v>0.13806304364329999</v>
      </c>
      <c r="AW91" s="18">
        <v>0.14448300970870001</v>
      </c>
      <c r="AX91" s="18">
        <v>0.15066837181410001</v>
      </c>
      <c r="AY91" s="18">
        <v>0.14676020045560001</v>
      </c>
      <c r="AZ91" s="18">
        <v>0.15015066666669999</v>
      </c>
      <c r="BA91" s="18">
        <v>0.17282066129029999</v>
      </c>
      <c r="BB91" s="18">
        <v>0.17574341605839999</v>
      </c>
      <c r="BC91" s="18">
        <v>0.171980433121</v>
      </c>
      <c r="BD91" s="18">
        <v>0.17234046636770001</v>
      </c>
      <c r="BE91" s="18">
        <v>0.1776312727273</v>
      </c>
      <c r="BF91" s="18">
        <v>0.17889289705879999</v>
      </c>
      <c r="BG91" s="18">
        <v>0.16946151658770001</v>
      </c>
      <c r="BH91" s="18">
        <v>0.1710291324864</v>
      </c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</row>
    <row r="92" spans="1:78" ht="11.25" x14ac:dyDescent="0.2">
      <c r="A92" s="11" t="s">
        <v>23</v>
      </c>
      <c r="C92" s="18">
        <v>0.1399</v>
      </c>
      <c r="D92" s="18">
        <v>0.15032682926829999</v>
      </c>
      <c r="E92" s="18">
        <v>0.14923333333329999</v>
      </c>
      <c r="F92" s="18">
        <v>0.1495015936255</v>
      </c>
      <c r="G92" s="18">
        <v>0.14948801498129999</v>
      </c>
      <c r="H92" s="18">
        <v>0.1484285285285</v>
      </c>
      <c r="I92" s="18">
        <v>0.1491708333333</v>
      </c>
      <c r="J92" s="18">
        <v>0.14913205342239999</v>
      </c>
      <c r="K92" s="18">
        <v>0.14879667250440001</v>
      </c>
      <c r="L92" s="18">
        <v>0.14856883116879999</v>
      </c>
      <c r="M92" s="18">
        <v>0.1483831460674</v>
      </c>
      <c r="N92" s="18">
        <v>0.14733548387100001</v>
      </c>
      <c r="O92" s="18">
        <v>0.148191571754</v>
      </c>
      <c r="P92" s="18">
        <v>0.147030977131</v>
      </c>
      <c r="Q92" s="18">
        <v>0.1484903814262</v>
      </c>
      <c r="R92" s="18">
        <v>0.14758663594470001</v>
      </c>
      <c r="S92" s="18">
        <v>0.14632352941179999</v>
      </c>
      <c r="T92" s="18">
        <f>IF(ISERROR((('FIA Only'!T30*'FIA Only'!T92)+(Sphere!C30*Sphere!C92))/(Sphere!C30+'FIA Only'!T30)),0,(('FIA Only'!T30*'FIA Only'!T92)+(Sphere!C30*Sphere!C92))/(Sphere!C30+'FIA Only'!T30))</f>
        <v>0.14762175304349459</v>
      </c>
      <c r="U92" s="18">
        <f>IF(ISERROR((('FIA Only'!U30*'FIA Only'!U92)+(Sphere!D30*Sphere!D92))/(Sphere!D30+'FIA Only'!U30)),0,(('FIA Only'!U30*'FIA Only'!U92)+(Sphere!D30*Sphere!D92))/(Sphere!D30+'FIA Only'!U30))</f>
        <v>0.14783115517242498</v>
      </c>
      <c r="V92" s="18">
        <f>IF(ISERROR((('FIA Only'!V30*'FIA Only'!V92)+(Sphere!E30*Sphere!E92))/(Sphere!E30+'FIA Only'!V30)),0,(('FIA Only'!V30*'FIA Only'!V92)+(Sphere!E30*Sphere!E92))/(Sphere!E30+'FIA Only'!V30))</f>
        <v>0.18040177935940746</v>
      </c>
      <c r="W92" s="18">
        <f>IF(ISERROR((('FIA Only'!W30*'FIA Only'!W92)+(Sphere!F30*Sphere!F92))/(Sphere!F30+'FIA Only'!W30)),0,(('FIA Only'!W30*'FIA Only'!W92)+(Sphere!F30*Sphere!F92))/(Sphere!F30+'FIA Only'!W30))</f>
        <v>0.17282331612900001</v>
      </c>
      <c r="X92" s="18">
        <f>IF(ISERROR((('FIA Only'!X30*'FIA Only'!X92)+(Sphere!G30*Sphere!G92))/(Sphere!G30+'FIA Only'!X30)),0,(('FIA Only'!X30*'FIA Only'!X92)+(Sphere!G30*Sphere!G92))/(Sphere!G30+'FIA Only'!X30))</f>
        <v>0.157514441989</v>
      </c>
      <c r="Y92" s="18">
        <v>0.1479837022654</v>
      </c>
      <c r="Z92" s="18">
        <v>0.14285449785410001</v>
      </c>
      <c r="AA92" s="18">
        <v>0.13924657746479999</v>
      </c>
      <c r="AB92" s="18">
        <v>0.1401860626959</v>
      </c>
      <c r="AC92" s="18">
        <v>0.13734021052629999</v>
      </c>
      <c r="AD92" s="18">
        <v>0.14436971908759999</v>
      </c>
      <c r="AE92" s="18">
        <v>0.1489804864865</v>
      </c>
      <c r="AF92" s="18">
        <v>0.14267796013289999</v>
      </c>
      <c r="AG92" s="18">
        <v>0.14677653281850001</v>
      </c>
      <c r="AH92" s="18">
        <v>0.17109006311210001</v>
      </c>
      <c r="AI92" s="18">
        <v>0.17282105498600001</v>
      </c>
      <c r="AJ92" s="18">
        <v>0.17190847480400001</v>
      </c>
      <c r="AK92" s="18">
        <v>0.1719381394026</v>
      </c>
      <c r="AL92" s="18">
        <v>0.17799370099670001</v>
      </c>
      <c r="AM92" s="18">
        <v>0.17608609584660001</v>
      </c>
      <c r="AN92" s="18">
        <v>0.1726648665786</v>
      </c>
      <c r="AO92" s="18">
        <v>0.1701552962298</v>
      </c>
      <c r="AP92" s="18">
        <v>0.1688249385194</v>
      </c>
      <c r="AQ92" s="18"/>
      <c r="AR92" s="18">
        <v>0.1479837022654</v>
      </c>
      <c r="AS92" s="18">
        <v>0.14285449785410001</v>
      </c>
      <c r="AT92" s="18">
        <v>0.13924657746479999</v>
      </c>
      <c r="AU92" s="18">
        <v>0.1401860626959</v>
      </c>
      <c r="AV92" s="18">
        <v>0.13734021052629999</v>
      </c>
      <c r="AW92" s="18">
        <v>0.14436971908759999</v>
      </c>
      <c r="AX92" s="18">
        <v>0.1489804864865</v>
      </c>
      <c r="AY92" s="18">
        <v>0.14267796013289999</v>
      </c>
      <c r="AZ92" s="18">
        <v>0.14677653281850001</v>
      </c>
      <c r="BA92" s="18">
        <v>0.17109006311210001</v>
      </c>
      <c r="BB92" s="18">
        <v>0.17282105498600001</v>
      </c>
      <c r="BC92" s="18">
        <v>0.17190847480400001</v>
      </c>
      <c r="BD92" s="18">
        <v>0.1719381394026</v>
      </c>
      <c r="BE92" s="18">
        <v>0.17799370099670001</v>
      </c>
      <c r="BF92" s="18">
        <v>0.17608609584660001</v>
      </c>
      <c r="BG92" s="18">
        <v>0.1726648665786</v>
      </c>
      <c r="BH92" s="18">
        <v>0.1701552962298</v>
      </c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</row>
    <row r="93" spans="1:78" ht="11.25" x14ac:dyDescent="0.2">
      <c r="A93" s="11" t="s">
        <v>24</v>
      </c>
      <c r="C93" s="18">
        <v>0</v>
      </c>
      <c r="D93" s="18">
        <v>0.14656666666670001</v>
      </c>
      <c r="E93" s="18">
        <v>0.14705625</v>
      </c>
      <c r="F93" s="18">
        <v>0.14712222222220001</v>
      </c>
      <c r="G93" s="18">
        <v>0.14711428571429999</v>
      </c>
      <c r="H93" s="18">
        <v>0.14813834196889999</v>
      </c>
      <c r="I93" s="18">
        <v>0.1471052401747</v>
      </c>
      <c r="J93" s="18">
        <v>0.1454462184874</v>
      </c>
      <c r="K93" s="18">
        <v>0.14588187311180001</v>
      </c>
      <c r="L93" s="18">
        <v>0.1455786703601</v>
      </c>
      <c r="M93" s="18">
        <v>0.1459502283105</v>
      </c>
      <c r="N93" s="18">
        <v>0.14611874999999999</v>
      </c>
      <c r="O93" s="18">
        <v>0.14544716981129999</v>
      </c>
      <c r="P93" s="18">
        <v>0.14408750000000001</v>
      </c>
      <c r="Q93" s="18">
        <v>0.1456750759878</v>
      </c>
      <c r="R93" s="18">
        <v>0.1446310126582</v>
      </c>
      <c r="S93" s="18">
        <v>0.14347142857139999</v>
      </c>
      <c r="T93" s="18">
        <f>IF(ISERROR((('FIA Only'!T31*'FIA Only'!T93)+(Sphere!C31*Sphere!C93))/(Sphere!C31+'FIA Only'!T31)),0,(('FIA Only'!T31*'FIA Only'!T93)+(Sphere!C31*Sphere!C93))/(Sphere!C31+'FIA Only'!T31))</f>
        <v>0.14402699470902858</v>
      </c>
      <c r="U93" s="18">
        <f>IF(ISERROR((('FIA Only'!U31*'FIA Only'!U93)+(Sphere!D31*Sphere!D93))/(Sphere!D31+'FIA Only'!U31)),0,(('FIA Only'!U31*'FIA Only'!U93)+(Sphere!D31*Sphere!D93))/(Sphere!D31+'FIA Only'!U31))</f>
        <v>0.14543128205131281</v>
      </c>
      <c r="V93" s="18">
        <f>IF(ISERROR((('FIA Only'!V31*'FIA Only'!V93)+(Sphere!E31*Sphere!E93))/(Sphere!E31+'FIA Only'!V31)),0,(('FIA Only'!V31*'FIA Only'!V93)+(Sphere!E31*Sphere!E93))/(Sphere!E31+'FIA Only'!V31))</f>
        <v>0.16613665753427537</v>
      </c>
      <c r="W93" s="18">
        <f>IF(ISERROR((('FIA Only'!W31*'FIA Only'!W93)+(Sphere!F31*Sphere!F93))/(Sphere!F31+'FIA Only'!W31)),0,(('FIA Only'!W31*'FIA Only'!W93)+(Sphere!F31*Sphere!F93))/(Sphere!F31+'FIA Only'!W31))</f>
        <v>0.16445153972607099</v>
      </c>
      <c r="X93" s="18">
        <f>IF(ISERROR((('FIA Only'!X31*'FIA Only'!X93)+(Sphere!G31*Sphere!G93))/(Sphere!G31+'FIA Only'!X31)),0,(('FIA Only'!X31*'FIA Only'!X93)+(Sphere!G31*Sphere!G93))/(Sphere!G31+'FIA Only'!X31))</f>
        <v>0.1509356363636</v>
      </c>
      <c r="Y93" s="18">
        <v>0.13776214525139999</v>
      </c>
      <c r="Z93" s="18">
        <v>0.13503514473680001</v>
      </c>
      <c r="AA93" s="18">
        <v>0.13243694433780001</v>
      </c>
      <c r="AB93" s="18">
        <v>0.1353581231672</v>
      </c>
      <c r="AC93" s="18">
        <v>0.13369112806540001</v>
      </c>
      <c r="AD93" s="18">
        <v>0.1351079483871</v>
      </c>
      <c r="AE93" s="18">
        <v>0.13990371270720001</v>
      </c>
      <c r="AF93" s="18">
        <v>0.1363561452514</v>
      </c>
      <c r="AG93" s="18">
        <v>0.13781564835160001</v>
      </c>
      <c r="AH93" s="18">
        <v>0.16605251813470001</v>
      </c>
      <c r="AI93" s="18">
        <v>0.1707509055375</v>
      </c>
      <c r="AJ93" s="18">
        <v>0.16316355734410001</v>
      </c>
      <c r="AK93" s="18">
        <v>0.1638456058394</v>
      </c>
      <c r="AL93" s="18">
        <v>0.17319741317369999</v>
      </c>
      <c r="AM93" s="18">
        <v>0.1716234920635</v>
      </c>
      <c r="AN93" s="18">
        <v>0.16641068493149999</v>
      </c>
      <c r="AO93" s="18">
        <v>0.16792493931399999</v>
      </c>
      <c r="AP93" s="18">
        <v>0.16427361344540001</v>
      </c>
      <c r="AQ93" s="18"/>
      <c r="AR93" s="18">
        <v>0.13776214525139999</v>
      </c>
      <c r="AS93" s="18">
        <v>0.13503514473680001</v>
      </c>
      <c r="AT93" s="18">
        <v>0.13243694433780001</v>
      </c>
      <c r="AU93" s="18">
        <v>0.1353581231672</v>
      </c>
      <c r="AV93" s="18">
        <v>0.13369112806540001</v>
      </c>
      <c r="AW93" s="18">
        <v>0.1351079483871</v>
      </c>
      <c r="AX93" s="18">
        <v>0.13990371270720001</v>
      </c>
      <c r="AY93" s="18">
        <v>0.1363561452514</v>
      </c>
      <c r="AZ93" s="18">
        <v>0.13781564835160001</v>
      </c>
      <c r="BA93" s="18">
        <v>0.16605251813470001</v>
      </c>
      <c r="BB93" s="18">
        <v>0.1707509055375</v>
      </c>
      <c r="BC93" s="18">
        <v>0.16316355734410001</v>
      </c>
      <c r="BD93" s="18">
        <v>0.1638456058394</v>
      </c>
      <c r="BE93" s="18">
        <v>0.17319741317369999</v>
      </c>
      <c r="BF93" s="18">
        <v>0.1716234920635</v>
      </c>
      <c r="BG93" s="18">
        <v>0.16641068493149999</v>
      </c>
      <c r="BH93" s="18">
        <v>0.16792493931399999</v>
      </c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</row>
    <row r="94" spans="1:78" ht="11.25" x14ac:dyDescent="0.2">
      <c r="A94" s="23" t="s">
        <v>795</v>
      </c>
      <c r="C94" s="18">
        <v>0</v>
      </c>
      <c r="D94" s="18">
        <v>0.14511739130429999</v>
      </c>
      <c r="E94" s="18">
        <v>0.1479487804878</v>
      </c>
      <c r="F94" s="18">
        <v>0.14156666666670001</v>
      </c>
      <c r="G94" s="18">
        <v>0.1460764705882</v>
      </c>
      <c r="H94" s="18">
        <v>0.1434294117647</v>
      </c>
      <c r="I94" s="18">
        <v>0.14401764705879999</v>
      </c>
      <c r="J94" s="18">
        <v>0.143863963964</v>
      </c>
      <c r="K94" s="18">
        <v>0.1449</v>
      </c>
      <c r="L94" s="18">
        <v>0.1456843137255</v>
      </c>
      <c r="M94" s="18">
        <v>0.1456983193277</v>
      </c>
      <c r="N94" s="18">
        <v>0.14412680412369999</v>
      </c>
      <c r="O94" s="18">
        <v>0.14283333333330001</v>
      </c>
      <c r="P94" s="18">
        <v>0.14137368421050001</v>
      </c>
      <c r="Q94" s="18">
        <v>0.14229130434779999</v>
      </c>
      <c r="R94" s="18">
        <v>0.143280952381</v>
      </c>
      <c r="S94" s="18">
        <v>0.1413906832298</v>
      </c>
      <c r="T94" s="18">
        <f>IF(ISERROR((('FIA Only'!T32*'FIA Only'!T94)+(Sphere!C32*Sphere!C94))/(Sphere!C32+'FIA Only'!T32)),0,(('FIA Only'!T32*'FIA Only'!T94)+(Sphere!C32*Sphere!C94))/(Sphere!C32+'FIA Only'!T32))</f>
        <v>0.14445287804881626</v>
      </c>
      <c r="U94" s="18">
        <f>IF(ISERROR((('FIA Only'!U32*'FIA Only'!U94)+(Sphere!D32*Sphere!D94))/(Sphere!D32+'FIA Only'!U32)),0,(('FIA Only'!U32*'FIA Only'!U94)+(Sphere!D32*Sphere!D94))/(Sphere!D32+'FIA Only'!U32))</f>
        <v>0.14018169014080001</v>
      </c>
      <c r="V94" s="18">
        <f>IF(ISERROR((('FIA Only'!V32*'FIA Only'!V94)+(Sphere!E32*Sphere!E94))/(Sphere!E32+'FIA Only'!V32)),0,(('FIA Only'!V32*'FIA Only'!V94)+(Sphere!E32*Sphere!E94))/(Sphere!E32+'FIA Only'!V32))</f>
        <v>0.16138533333329999</v>
      </c>
      <c r="W94" s="18">
        <f>IF(ISERROR((('FIA Only'!W32*'FIA Only'!W94)+(Sphere!F32*Sphere!F94))/(Sphere!F32+'FIA Only'!W32)),0,(('FIA Only'!W32*'FIA Only'!W94)+(Sphere!F32*Sphere!F94))/(Sphere!F32+'FIA Only'!W32))</f>
        <v>0.1736685647059</v>
      </c>
      <c r="X94" s="18">
        <f>IF(ISERROR((('FIA Only'!X32*'FIA Only'!X94)+(Sphere!G32*Sphere!G94))/(Sphere!G32+'FIA Only'!X32)),0,(('FIA Only'!X32*'FIA Only'!X94)+(Sphere!G32*Sphere!G94))/(Sphere!G32+'FIA Only'!X32))</f>
        <v>0.1521988196721</v>
      </c>
      <c r="Y94" s="18">
        <v>0.13783932903230001</v>
      </c>
      <c r="Z94" s="18">
        <v>0.1375508877005</v>
      </c>
      <c r="AA94" s="18">
        <v>0.13468354716979999</v>
      </c>
      <c r="AB94" s="18">
        <v>0.13397339534880001</v>
      </c>
      <c r="AC94" s="18">
        <v>0.13357040000000001</v>
      </c>
      <c r="AD94" s="18">
        <v>0.13566145454549999</v>
      </c>
      <c r="AE94" s="18">
        <v>0.13552883333329999</v>
      </c>
      <c r="AF94" s="18">
        <v>0.13192757142860001</v>
      </c>
      <c r="AG94" s="18">
        <v>0.1384751428571</v>
      </c>
      <c r="AH94" s="18">
        <v>0.1542392369942</v>
      </c>
      <c r="AI94" s="18">
        <v>0.1583956201117</v>
      </c>
      <c r="AJ94" s="18">
        <v>0.1530764137931</v>
      </c>
      <c r="AK94" s="18">
        <v>0.15390400000000001</v>
      </c>
      <c r="AL94" s="18">
        <v>0.1520092631579</v>
      </c>
      <c r="AM94" s="18">
        <v>0.1538489541284</v>
      </c>
      <c r="AN94" s="18">
        <v>0.15427890624999999</v>
      </c>
      <c r="AO94" s="18">
        <v>0.1549039622642</v>
      </c>
      <c r="AP94" s="18">
        <v>0.14848600000000001</v>
      </c>
      <c r="AQ94" s="18"/>
      <c r="AR94" s="18">
        <v>0.13783932903230001</v>
      </c>
      <c r="AS94" s="18">
        <v>0.1375508877005</v>
      </c>
      <c r="AT94" s="18">
        <v>0.13468354716979999</v>
      </c>
      <c r="AU94" s="18">
        <v>0.13397339534880001</v>
      </c>
      <c r="AV94" s="18">
        <v>0.13357040000000001</v>
      </c>
      <c r="AW94" s="18">
        <v>0.13566145454549999</v>
      </c>
      <c r="AX94" s="18">
        <v>0.13552883333329999</v>
      </c>
      <c r="AY94" s="18">
        <v>0.13192757142860001</v>
      </c>
      <c r="AZ94" s="18">
        <v>0.1384751428571</v>
      </c>
      <c r="BA94" s="18">
        <v>0.1542392369942</v>
      </c>
      <c r="BB94" s="18">
        <v>0.1583956201117</v>
      </c>
      <c r="BC94" s="18">
        <v>0.1530764137931</v>
      </c>
      <c r="BD94" s="18">
        <v>0.15390400000000001</v>
      </c>
      <c r="BE94" s="18">
        <v>0.1520092631579</v>
      </c>
      <c r="BF94" s="18">
        <v>0.1538489541284</v>
      </c>
      <c r="BG94" s="18">
        <v>0.15427890624999999</v>
      </c>
      <c r="BH94" s="18">
        <v>0.1549039622642</v>
      </c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</row>
    <row r="95" spans="1:78" ht="11.25" x14ac:dyDescent="0.2"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</row>
    <row r="96" spans="1:78" ht="12.75" x14ac:dyDescent="0.2">
      <c r="A96" s="8" t="s">
        <v>31</v>
      </c>
      <c r="B96" s="50"/>
      <c r="Y96" s="7"/>
      <c r="Z96" s="7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</row>
    <row r="97" spans="1:78" ht="11.25" x14ac:dyDescent="0.2">
      <c r="A97" s="11" t="s">
        <v>628</v>
      </c>
      <c r="Y97" s="7"/>
      <c r="Z97" s="7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</row>
    <row r="98" spans="1:78" ht="11.25" x14ac:dyDescent="0.2">
      <c r="A98" s="11" t="s">
        <v>10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f>IF(ISERROR((('FIA Only'!T17*'FIA Only'!T98)+(Sphere!C17*Sphere!C98))/(Sphere!C17+'FIA Only'!T17)),0,(('FIA Only'!T17*'FIA Only'!T98)+(Sphere!C17*Sphere!C98))/(Sphere!C17+'FIA Only'!T17))</f>
        <v>0</v>
      </c>
      <c r="U98" s="18">
        <f>IF(ISERROR((('FIA Only'!U17*'FIA Only'!U98)+(Sphere!D17*Sphere!D98))/(Sphere!D17+'FIA Only'!U17)),0,(('FIA Only'!U17*'FIA Only'!U98)+(Sphere!D17*Sphere!D98))/(Sphere!D17+'FIA Only'!U17))</f>
        <v>0.24990399999999999</v>
      </c>
      <c r="V98" s="18">
        <f>IF(ISERROR((('FIA Only'!V17*'FIA Only'!V98)+(Sphere!E17*Sphere!E98))/(Sphere!E17+'FIA Only'!V17)),0,(('FIA Only'!V17*'FIA Only'!V98)+(Sphere!E17*Sphere!E98))/(Sphere!E17+'FIA Only'!V17))</f>
        <v>0.24990399999999999</v>
      </c>
      <c r="W98" s="18">
        <f>IF(ISERROR((('FIA Only'!W17*'FIA Only'!W98)+(Sphere!F17*Sphere!F98))/(Sphere!F17+'FIA Only'!W17)),0,(('FIA Only'!W17*'FIA Only'!W98)+(Sphere!F17*Sphere!F98))/(Sphere!F17+'FIA Only'!W17))</f>
        <v>0.24990399999999996</v>
      </c>
      <c r="X98" s="18">
        <f>IF(ISERROR((('FIA Only'!X17*'FIA Only'!X98)+(Sphere!G17*Sphere!G98))/(Sphere!G17+'FIA Only'!X17)),0,(('FIA Only'!X17*'FIA Only'!X98)+(Sphere!G17*Sphere!G98))/(Sphere!G17+'FIA Only'!X17))</f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0.24990399999999999</v>
      </c>
      <c r="AH98" s="18">
        <v>0.24990399999999999</v>
      </c>
      <c r="AI98" s="18">
        <v>0.24990399999999999</v>
      </c>
      <c r="AJ98" s="18">
        <v>0.24990399999999999</v>
      </c>
      <c r="AK98" s="18">
        <v>0.24990399999999999</v>
      </c>
      <c r="AL98" s="18">
        <v>0.24990399999999999</v>
      </c>
      <c r="AM98" s="18">
        <v>0.24990399999999999</v>
      </c>
      <c r="AN98" s="18">
        <v>0.24990399999999999</v>
      </c>
      <c r="AO98" s="18">
        <v>0.24990399999999999</v>
      </c>
      <c r="AP98" s="18">
        <v>0.24990399999999999</v>
      </c>
      <c r="AQ98" s="18"/>
      <c r="AR98" s="18">
        <v>0.24990399999999999</v>
      </c>
      <c r="AS98" s="18">
        <v>0.24990399999999999</v>
      </c>
      <c r="AT98" s="18">
        <v>0.24990399999999999</v>
      </c>
      <c r="AU98" s="18">
        <v>0.24990399999999999</v>
      </c>
      <c r="AV98" s="18">
        <v>0.24990399999999999</v>
      </c>
      <c r="AW98" s="18">
        <v>0.24990399999999999</v>
      </c>
      <c r="AX98" s="18">
        <v>0.24990399999999999</v>
      </c>
      <c r="AY98" s="18">
        <v>0.24990399999999999</v>
      </c>
      <c r="AZ98" s="18">
        <v>0.24990399999999999</v>
      </c>
      <c r="BA98" s="18">
        <v>0.24990399999999999</v>
      </c>
      <c r="BB98" s="18">
        <v>0.24990399999999999</v>
      </c>
      <c r="BC98" s="18">
        <v>0.24990399999999999</v>
      </c>
      <c r="BD98" s="18">
        <v>0.24990399999999999</v>
      </c>
      <c r="BE98" s="18">
        <v>0.24990399999999999</v>
      </c>
      <c r="BF98" s="18">
        <v>0.24990399999999999</v>
      </c>
      <c r="BG98" s="18">
        <v>0.24990399999999999</v>
      </c>
      <c r="BH98" s="18">
        <v>0.24990399999999999</v>
      </c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</row>
    <row r="99" spans="1:78" ht="11.25" x14ac:dyDescent="0.2">
      <c r="A99" s="11" t="s">
        <v>11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0.19989999999999999</v>
      </c>
      <c r="T99" s="18">
        <f>IF(ISERROR((('FIA Only'!T18*'FIA Only'!T99)+(Sphere!C18*Sphere!C99))/(Sphere!C18+'FIA Only'!T18)),0,(('FIA Only'!T18*'FIA Only'!T99)+(Sphere!C18*Sphere!C99))/(Sphere!C18+'FIA Only'!T18))</f>
        <v>0</v>
      </c>
      <c r="U99" s="18">
        <f>IF(ISERROR((('FIA Only'!U18*'FIA Only'!U99)+(Sphere!D18*Sphere!D99))/(Sphere!D18+'FIA Only'!U18)),0,(('FIA Only'!U18*'FIA Only'!U99)+(Sphere!D18*Sphere!D99))/(Sphere!D18+'FIA Only'!U18))</f>
        <v>0</v>
      </c>
      <c r="V99" s="18">
        <f>IF(ISERROR((('FIA Only'!V18*'FIA Only'!V99)+(Sphere!E18*Sphere!E99))/(Sphere!E18+'FIA Only'!V18)),0,(('FIA Only'!V18*'FIA Only'!V99)+(Sphere!E18*Sphere!E99))/(Sphere!E18+'FIA Only'!V18))</f>
        <v>0.24990399999999999</v>
      </c>
      <c r="W99" s="18">
        <f>IF(ISERROR((('FIA Only'!W18*'FIA Only'!W99)+(Sphere!F18*Sphere!F99))/(Sphere!F18+'FIA Only'!W18)),0,(('FIA Only'!W18*'FIA Only'!W99)+(Sphere!F18*Sphere!F99))/(Sphere!F18+'FIA Only'!W18))</f>
        <v>0</v>
      </c>
      <c r="X99" s="18">
        <f>IF(ISERROR((('FIA Only'!X18*'FIA Only'!X99)+(Sphere!G18*Sphere!G99))/(Sphere!G18+'FIA Only'!X18)),0,(('FIA Only'!X18*'FIA Only'!X99)+(Sphere!G18*Sphere!G99))/(Sphere!G18+'FIA Only'!X18))</f>
        <v>0</v>
      </c>
      <c r="Y99" s="18">
        <v>0.24990399999999999</v>
      </c>
      <c r="Z99" s="18">
        <v>0</v>
      </c>
      <c r="AA99" s="18">
        <v>0</v>
      </c>
      <c r="AB99" s="18">
        <v>0</v>
      </c>
      <c r="AC99" s="18">
        <v>0.24990399999999999</v>
      </c>
      <c r="AD99" s="18">
        <v>0</v>
      </c>
      <c r="AE99" s="18">
        <v>0</v>
      </c>
      <c r="AF99" s="18">
        <v>0</v>
      </c>
      <c r="AG99" s="18">
        <v>0.24990399999999999</v>
      </c>
      <c r="AH99" s="18">
        <v>0.24990399999999999</v>
      </c>
      <c r="AI99" s="18">
        <v>0</v>
      </c>
      <c r="AJ99" s="18">
        <v>0.24990399999999999</v>
      </c>
      <c r="AK99" s="18">
        <v>0</v>
      </c>
      <c r="AL99" s="18">
        <v>0.24990399999999999</v>
      </c>
      <c r="AM99" s="18">
        <v>0</v>
      </c>
      <c r="AN99" s="18">
        <v>0.24990399999999999</v>
      </c>
      <c r="AO99" s="18">
        <v>0.24990399999999999</v>
      </c>
      <c r="AP99" s="18">
        <v>0.24990399999999999</v>
      </c>
      <c r="AQ99" s="18"/>
      <c r="AR99" s="18">
        <v>0.24990399999999999</v>
      </c>
      <c r="AS99" s="18">
        <v>0</v>
      </c>
      <c r="AT99" s="18">
        <v>0</v>
      </c>
      <c r="AU99" s="18">
        <v>0</v>
      </c>
      <c r="AV99" s="18">
        <v>0.24990399999999999</v>
      </c>
      <c r="AW99" s="18">
        <v>0</v>
      </c>
      <c r="AX99" s="18">
        <v>0</v>
      </c>
      <c r="AY99" s="18">
        <v>0</v>
      </c>
      <c r="AZ99" s="18">
        <v>0.24990399999999999</v>
      </c>
      <c r="BA99" s="18">
        <v>0.24990399999999999</v>
      </c>
      <c r="BB99" s="18">
        <v>0</v>
      </c>
      <c r="BC99" s="18">
        <v>0.24990399999999999</v>
      </c>
      <c r="BD99" s="18">
        <v>0</v>
      </c>
      <c r="BE99" s="18">
        <v>0.24990399999999999</v>
      </c>
      <c r="BF99" s="18">
        <v>0</v>
      </c>
      <c r="BG99" s="18">
        <v>0.24990399999999999</v>
      </c>
      <c r="BH99" s="18">
        <v>0.24990399999999999</v>
      </c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</row>
    <row r="100" spans="1:78" ht="11.25" x14ac:dyDescent="0.2">
      <c r="A100" s="11" t="s">
        <v>629</v>
      </c>
      <c r="C100" s="18">
        <v>0</v>
      </c>
      <c r="D100" s="18">
        <v>0.18406666666669999</v>
      </c>
      <c r="E100" s="18">
        <v>0.1620875</v>
      </c>
      <c r="F100" s="18">
        <v>0.18225714285710001</v>
      </c>
      <c r="G100" s="18">
        <v>0.17854583333330001</v>
      </c>
      <c r="H100" s="18">
        <v>0.1845428571429</v>
      </c>
      <c r="I100" s="18">
        <v>0.1944945945946</v>
      </c>
      <c r="J100" s="18">
        <v>0.19577209302330001</v>
      </c>
      <c r="K100" s="18">
        <v>0.19575106382980001</v>
      </c>
      <c r="L100" s="18">
        <v>0.1940071428571</v>
      </c>
      <c r="M100" s="18">
        <v>0.19068125</v>
      </c>
      <c r="N100" s="18">
        <v>0.19670555555559999</v>
      </c>
      <c r="O100" s="18">
        <v>0.18500638297870001</v>
      </c>
      <c r="P100" s="18">
        <v>0.18645172413790001</v>
      </c>
      <c r="Q100" s="18">
        <v>0.185041509434</v>
      </c>
      <c r="R100" s="18">
        <v>0.1921767857143</v>
      </c>
      <c r="S100" s="18">
        <v>0.19135833333329999</v>
      </c>
      <c r="T100" s="18">
        <f>IF(ISERROR((('FIA Only'!T19*'FIA Only'!T100)+(Sphere!C19*Sphere!C100))/(Sphere!C19+'FIA Only'!T19)),0,(('FIA Only'!T19*'FIA Only'!T100)+(Sphere!C19*Sphere!C100))/(Sphere!C19+'FIA Only'!T19))</f>
        <v>0.19533650793650001</v>
      </c>
      <c r="U100" s="18">
        <f>IF(ISERROR((('FIA Only'!U19*'FIA Only'!U100)+(Sphere!D19*Sphere!D100))/(Sphere!D19+'FIA Only'!U19)),0,(('FIA Only'!U19*'FIA Only'!U100)+(Sphere!D19*Sphere!D100))/(Sphere!D19+'FIA Only'!U19))</f>
        <v>0.19718125</v>
      </c>
      <c r="V100" s="18">
        <f>IF(ISERROR((('FIA Only'!V19*'FIA Only'!V100)+(Sphere!E19*Sphere!E100))/(Sphere!E19+'FIA Only'!V19)),0,(('FIA Only'!V19*'FIA Only'!V100)+(Sphere!E19*Sphere!E100))/(Sphere!E19+'FIA Only'!V19))</f>
        <v>0.18552500000000002</v>
      </c>
      <c r="W100" s="18">
        <f>IF(ISERROR((('FIA Only'!W19*'FIA Only'!W100)+(Sphere!F19*Sphere!F100))/(Sphere!F19+'FIA Only'!W19)),0,(('FIA Only'!W19*'FIA Only'!W100)+(Sphere!F19*Sphere!F100))/(Sphere!F19+'FIA Only'!W19))</f>
        <v>0.1424</v>
      </c>
      <c r="X100" s="18">
        <f>IF(ISERROR((('FIA Only'!X19*'FIA Only'!X100)+(Sphere!G19*Sphere!G100))/(Sphere!G19+'FIA Only'!X19)),0,(('FIA Only'!X19*'FIA Only'!X100)+(Sphere!G19*Sphere!G100))/(Sphere!G19+'FIA Only'!X19))</f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0.24990399999999999</v>
      </c>
      <c r="AD100" s="18">
        <v>0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>
        <v>0.24990399999999999</v>
      </c>
      <c r="AL100" s="18">
        <v>0.24990399999999999</v>
      </c>
      <c r="AM100" s="18">
        <v>0.24990399999999999</v>
      </c>
      <c r="AN100" s="18">
        <v>0.24990399999999999</v>
      </c>
      <c r="AO100" s="18">
        <v>0.24990399999999999</v>
      </c>
      <c r="AP100" s="18">
        <v>0.24990399999999999</v>
      </c>
      <c r="AQ100" s="18"/>
      <c r="AR100" s="18">
        <v>0</v>
      </c>
      <c r="AS100" s="18">
        <v>0</v>
      </c>
      <c r="AT100" s="18">
        <v>0</v>
      </c>
      <c r="AU100" s="18">
        <v>0</v>
      </c>
      <c r="AV100" s="18">
        <v>0.24990399999999999</v>
      </c>
      <c r="AW100" s="18">
        <v>0</v>
      </c>
      <c r="AX100" s="18">
        <v>0.24990399999999999</v>
      </c>
      <c r="AY100" s="18">
        <v>0.24990399999999999</v>
      </c>
      <c r="AZ100" s="18">
        <v>0.24990399999999999</v>
      </c>
      <c r="BA100" s="18">
        <v>0.24990399999999999</v>
      </c>
      <c r="BB100" s="18">
        <v>0.24990399999999999</v>
      </c>
      <c r="BC100" s="18">
        <v>0.24990399999999999</v>
      </c>
      <c r="BD100" s="18">
        <v>0.24990399999999999</v>
      </c>
      <c r="BE100" s="18">
        <v>0.24990399999999999</v>
      </c>
      <c r="BF100" s="18">
        <v>0.24990399999999999</v>
      </c>
      <c r="BG100" s="18">
        <v>0.24990399999999999</v>
      </c>
      <c r="BH100" s="18">
        <v>0.24990399999999999</v>
      </c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</row>
    <row r="101" spans="1:78" ht="11.25" x14ac:dyDescent="0.2">
      <c r="A101" s="11" t="s">
        <v>13</v>
      </c>
      <c r="C101" s="18">
        <v>0</v>
      </c>
      <c r="D101" s="18">
        <v>0.2049</v>
      </c>
      <c r="E101" s="18">
        <v>0.19989999999999999</v>
      </c>
      <c r="F101" s="18">
        <v>0.1852125</v>
      </c>
      <c r="G101" s="18">
        <v>0.19989999999999999</v>
      </c>
      <c r="H101" s="18">
        <v>0.19989999999999999</v>
      </c>
      <c r="I101" s="18">
        <v>0</v>
      </c>
      <c r="J101" s="18">
        <v>0.2099</v>
      </c>
      <c r="K101" s="18">
        <v>0.19989999999999999</v>
      </c>
      <c r="L101" s="18">
        <v>0.19989999999999999</v>
      </c>
      <c r="M101" s="18">
        <v>0.18073333333329999</v>
      </c>
      <c r="N101" s="18">
        <v>0.19989999999999999</v>
      </c>
      <c r="O101" s="18">
        <v>0.19989999999999999</v>
      </c>
      <c r="P101" s="18">
        <v>0.19989999999999999</v>
      </c>
      <c r="Q101" s="18">
        <v>0.19989999999999999</v>
      </c>
      <c r="R101" s="18">
        <v>0.19989999999999999</v>
      </c>
      <c r="S101" s="18">
        <v>0.19989999999999999</v>
      </c>
      <c r="T101" s="18">
        <f>IF(ISERROR((('FIA Only'!T20*'FIA Only'!T101)+(Sphere!C20*Sphere!C101))/(Sphere!C20+'FIA Only'!T20)),0,(('FIA Only'!T20*'FIA Only'!T101)+(Sphere!C20*Sphere!C101))/(Sphere!C20+'FIA Only'!T20))</f>
        <v>0.18073333333329999</v>
      </c>
      <c r="U101" s="18">
        <f>IF(ISERROR((('FIA Only'!U20*'FIA Only'!U101)+(Sphere!D20*Sphere!D101))/(Sphere!D20+'FIA Only'!U20)),0,(('FIA Only'!U20*'FIA Only'!U101)+(Sphere!D20*Sphere!D101))/(Sphere!D20+'FIA Only'!U20))</f>
        <v>0</v>
      </c>
      <c r="V101" s="18">
        <f>IF(ISERROR((('FIA Only'!V20*'FIA Only'!V101)+(Sphere!E20*Sphere!E101))/(Sphere!E20+'FIA Only'!V20)),0,(('FIA Only'!V20*'FIA Only'!V101)+(Sphere!E20*Sphere!E101))/(Sphere!E20+'FIA Only'!V20))</f>
        <v>0.229902</v>
      </c>
      <c r="W101" s="18">
        <f>IF(ISERROR((('FIA Only'!W20*'FIA Only'!W101)+(Sphere!F20*Sphere!F101))/(Sphere!F20+'FIA Only'!W20)),0,(('FIA Only'!W20*'FIA Only'!W101)+(Sphere!F20*Sphere!F101))/(Sphere!F20+'FIA Only'!W20))</f>
        <v>0.24990399999999999</v>
      </c>
      <c r="X101" s="18">
        <f>IF(ISERROR((('FIA Only'!X20*'FIA Only'!X101)+(Sphere!G20*Sphere!G101))/(Sphere!G20+'FIA Only'!X20)),0,(('FIA Only'!X20*'FIA Only'!X101)+(Sphere!G20*Sphere!G101))/(Sphere!G20+'FIA Only'!X20))</f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</v>
      </c>
      <c r="AF101" s="18">
        <v>0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>
        <v>0.24990399999999999</v>
      </c>
      <c r="AL101" s="18">
        <v>0.24990399999999999</v>
      </c>
      <c r="AM101" s="18">
        <v>0.24990399999999999</v>
      </c>
      <c r="AN101" s="18">
        <v>0.24990399999999999</v>
      </c>
      <c r="AO101" s="18">
        <v>0.24990399999999999</v>
      </c>
      <c r="AP101" s="18">
        <v>0.24990399999999999</v>
      </c>
      <c r="AQ101" s="18"/>
      <c r="AR101" s="18">
        <v>0.24990399999999999</v>
      </c>
      <c r="AS101" s="18">
        <v>0.24990399999999999</v>
      </c>
      <c r="AT101" s="18">
        <v>0.24990399999999999</v>
      </c>
      <c r="AU101" s="18">
        <v>0.24990399999999999</v>
      </c>
      <c r="AV101" s="18">
        <v>0.24990399999999999</v>
      </c>
      <c r="AW101" s="18">
        <v>0.24990399999999999</v>
      </c>
      <c r="AX101" s="18">
        <v>0</v>
      </c>
      <c r="AY101" s="18">
        <v>0</v>
      </c>
      <c r="AZ101" s="18">
        <v>0.24990399999999999</v>
      </c>
      <c r="BA101" s="18">
        <v>0.24990399999999999</v>
      </c>
      <c r="BB101" s="18">
        <v>0.24990399999999999</v>
      </c>
      <c r="BC101" s="18">
        <v>0.24990399999999999</v>
      </c>
      <c r="BD101" s="18">
        <v>0.24990399999999999</v>
      </c>
      <c r="BE101" s="18">
        <v>0.24990399999999999</v>
      </c>
      <c r="BF101" s="18">
        <v>0.24990399999999999</v>
      </c>
      <c r="BG101" s="18">
        <v>0.24990399999999999</v>
      </c>
      <c r="BH101" s="18">
        <v>0.24990399999999999</v>
      </c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</row>
    <row r="102" spans="1:78" ht="11.25" x14ac:dyDescent="0.2">
      <c r="A102" s="11" t="s">
        <v>14</v>
      </c>
      <c r="C102" s="18">
        <v>0</v>
      </c>
      <c r="D102" s="18">
        <v>0.2022529411765</v>
      </c>
      <c r="E102" s="18">
        <v>0.19489999999999999</v>
      </c>
      <c r="F102" s="18">
        <v>0.19989999999999999</v>
      </c>
      <c r="G102" s="18">
        <v>0.19739999999999999</v>
      </c>
      <c r="H102" s="18">
        <v>0.19630624999999999</v>
      </c>
      <c r="I102" s="18">
        <v>0.1978166666667</v>
      </c>
      <c r="J102" s="18">
        <v>0.19989999999999999</v>
      </c>
      <c r="K102" s="18">
        <v>0.1965666666667</v>
      </c>
      <c r="L102" s="18">
        <v>0.19808181818180001</v>
      </c>
      <c r="M102" s="18">
        <v>0.19989999999999999</v>
      </c>
      <c r="N102" s="18">
        <v>0.20048823529410001</v>
      </c>
      <c r="O102" s="18">
        <v>0.19989999999999999</v>
      </c>
      <c r="P102" s="18">
        <v>0.19522608695650001</v>
      </c>
      <c r="Q102" s="18">
        <v>0.19989999999999999</v>
      </c>
      <c r="R102" s="18">
        <v>0.19699677419350001</v>
      </c>
      <c r="S102" s="18">
        <v>0.19989999999999999</v>
      </c>
      <c r="T102" s="18">
        <f>IF(ISERROR((('FIA Only'!T21*'FIA Only'!T102)+(Sphere!C21*Sphere!C102))/(Sphere!C21+'FIA Only'!T21)),0,(('FIA Only'!T21*'FIA Only'!T102)+(Sphere!C21*Sphere!C102))/(Sphere!C21+'FIA Only'!T21))</f>
        <v>0.2013285714286</v>
      </c>
      <c r="U102" s="18">
        <f>IF(ISERROR((('FIA Only'!U21*'FIA Only'!U102)+(Sphere!D21*Sphere!D102))/(Sphere!D21+'FIA Only'!U21)),0,(('FIA Only'!U21*'FIA Only'!U102)+(Sphere!D21*Sphere!D102))/(Sphere!D21+'FIA Only'!U21))</f>
        <v>0.20204285714289999</v>
      </c>
      <c r="V102" s="18">
        <f>IF(ISERROR((('FIA Only'!V21*'FIA Only'!V102)+(Sphere!E21*Sphere!E102))/(Sphere!E21+'FIA Only'!V21)),0,(('FIA Only'!V21*'FIA Only'!V102)+(Sphere!E21*Sphere!E102))/(Sphere!E21+'FIA Only'!V21))</f>
        <v>0.20156666666670001</v>
      </c>
      <c r="W102" s="18">
        <f>IF(ISERROR((('FIA Only'!W21*'FIA Only'!W102)+(Sphere!F21*Sphere!F102))/(Sphere!F21+'FIA Only'!W21)),0,(('FIA Only'!W21*'FIA Only'!W102)+(Sphere!F21*Sphere!F102))/(Sphere!F21+'FIA Only'!W21))</f>
        <v>0.24990399999999999</v>
      </c>
      <c r="X102" s="18">
        <f>IF(ISERROR((('FIA Only'!X21*'FIA Only'!X102)+(Sphere!G21*Sphere!G102))/(Sphere!G21+'FIA Only'!X21)),0,(('FIA Only'!X21*'FIA Only'!X102)+(Sphere!G21*Sphere!G102))/(Sphere!G21+'FIA Only'!X21))</f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>
        <v>0.24990399999999999</v>
      </c>
      <c r="AL102" s="18">
        <v>0.24990399999999999</v>
      </c>
      <c r="AM102" s="18">
        <v>0.24990399999999999</v>
      </c>
      <c r="AN102" s="18">
        <v>0.24990399999999999</v>
      </c>
      <c r="AO102" s="18">
        <v>0.24990399999999999</v>
      </c>
      <c r="AP102" s="18">
        <v>0.24990399999999999</v>
      </c>
      <c r="AQ102" s="18"/>
      <c r="AR102" s="18">
        <v>0.24990399999999999</v>
      </c>
      <c r="AS102" s="18">
        <v>0.24990399999999999</v>
      </c>
      <c r="AT102" s="18">
        <v>0.24990399999999999</v>
      </c>
      <c r="AU102" s="18">
        <v>0.24990399999999999</v>
      </c>
      <c r="AV102" s="18">
        <v>0.24990399999999999</v>
      </c>
      <c r="AW102" s="18">
        <v>0.24990399999999999</v>
      </c>
      <c r="AX102" s="18">
        <v>0.24990399999999999</v>
      </c>
      <c r="AY102" s="18">
        <v>0.24990399999999999</v>
      </c>
      <c r="AZ102" s="18">
        <v>0.24990399999999999</v>
      </c>
      <c r="BA102" s="18">
        <v>0.24990399999999999</v>
      </c>
      <c r="BB102" s="18">
        <v>0.24990399999999999</v>
      </c>
      <c r="BC102" s="18">
        <v>0.24990399999999999</v>
      </c>
      <c r="BD102" s="18">
        <v>0.24990399999999999</v>
      </c>
      <c r="BE102" s="18">
        <v>0.24990399999999999</v>
      </c>
      <c r="BF102" s="18">
        <v>0.24990399999999999</v>
      </c>
      <c r="BG102" s="18">
        <v>0.24990399999999999</v>
      </c>
      <c r="BH102" s="18">
        <v>0.24990399999999999</v>
      </c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</row>
    <row r="103" spans="1:78" ht="11.25" x14ac:dyDescent="0.2">
      <c r="A103" s="11" t="s">
        <v>15</v>
      </c>
      <c r="C103" s="18">
        <v>0</v>
      </c>
      <c r="D103" s="18">
        <v>0.19503513513510001</v>
      </c>
      <c r="E103" s="18">
        <v>0.191747826087</v>
      </c>
      <c r="F103" s="18">
        <v>0.19272258064520001</v>
      </c>
      <c r="G103" s="18">
        <v>0.19607647058819999</v>
      </c>
      <c r="H103" s="18">
        <v>0.19504705882350001</v>
      </c>
      <c r="I103" s="18">
        <v>0.1978761904762</v>
      </c>
      <c r="J103" s="18">
        <v>0.1992617021277</v>
      </c>
      <c r="K103" s="18">
        <v>0.19683877551019999</v>
      </c>
      <c r="L103" s="18">
        <v>0.19847142857139999</v>
      </c>
      <c r="M103" s="18">
        <v>0.1989196078431</v>
      </c>
      <c r="N103" s="18">
        <v>0.1968230769231</v>
      </c>
      <c r="O103" s="18">
        <v>0.1981380952381</v>
      </c>
      <c r="P103" s="18">
        <v>0.19705648854960001</v>
      </c>
      <c r="Q103" s="18">
        <v>0.19786875000000001</v>
      </c>
      <c r="R103" s="18">
        <v>0.1990804979253</v>
      </c>
      <c r="S103" s="18">
        <v>0.20080909090910001</v>
      </c>
      <c r="T103" s="18">
        <f>IF(ISERROR((('FIA Only'!T22*'FIA Only'!T103)+(Sphere!C22*Sphere!C103))/(Sphere!C22+'FIA Only'!T22)),0,(('FIA Only'!T22*'FIA Only'!T103)+(Sphere!C22*Sphere!C103))/(Sphere!C22+'FIA Only'!T22))</f>
        <v>0.1993327731092</v>
      </c>
      <c r="U103" s="18">
        <f>IF(ISERROR((('FIA Only'!U22*'FIA Only'!U103)+(Sphere!D22*Sphere!D103))/(Sphere!D22+'FIA Only'!U22)),0,(('FIA Only'!U22*'FIA Only'!U103)+(Sphere!D22*Sphere!D103))/(Sphere!D22+'FIA Only'!U22))</f>
        <v>0.2016857619047536</v>
      </c>
      <c r="V103" s="18">
        <f>IF(ISERROR((('FIA Only'!V22*'FIA Only'!V103)+(Sphere!E22*Sphere!E103))/(Sphere!E22+'FIA Only'!V22)),0,(('FIA Only'!V22*'FIA Only'!V103)+(Sphere!E22*Sphere!E103))/(Sphere!E22+'FIA Only'!V22))</f>
        <v>0.22690200000000002</v>
      </c>
      <c r="W103" s="18">
        <f>IF(ISERROR((('FIA Only'!W22*'FIA Only'!W103)+(Sphere!F22*Sphere!F103))/(Sphere!F22+'FIA Only'!W22)),0,(('FIA Only'!W22*'FIA Only'!W103)+(Sphere!F22*Sphere!F103))/(Sphere!F22+'FIA Only'!W22))</f>
        <v>0.24424589473684213</v>
      </c>
      <c r="X103" s="18">
        <f>IF(ISERROR((('FIA Only'!X22*'FIA Only'!X103)+(Sphere!G22*Sphere!G103))/(Sphere!G22+'FIA Only'!X22)),0,(('FIA Only'!X22*'FIA Only'!X103)+(Sphere!G22*Sphere!G103))/(Sphere!G22+'FIA Only'!X22))</f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>
        <v>0.24990399999999999</v>
      </c>
      <c r="AL103" s="18">
        <v>0.24990399999999999</v>
      </c>
      <c r="AM103" s="18">
        <v>0.24990399999999999</v>
      </c>
      <c r="AN103" s="18">
        <v>0.24990399999999999</v>
      </c>
      <c r="AO103" s="18">
        <v>0.24990399999999999</v>
      </c>
      <c r="AP103" s="18">
        <v>0.24990399999999999</v>
      </c>
      <c r="AQ103" s="18"/>
      <c r="AR103" s="18">
        <v>0.24990399999999999</v>
      </c>
      <c r="AS103" s="18">
        <v>0.24990399999999999</v>
      </c>
      <c r="AT103" s="18">
        <v>0.24990399999999999</v>
      </c>
      <c r="AU103" s="18">
        <v>0.24990399999999999</v>
      </c>
      <c r="AV103" s="18">
        <v>0.24990399999999999</v>
      </c>
      <c r="AW103" s="18">
        <v>0.24990399999999999</v>
      </c>
      <c r="AX103" s="18">
        <v>0.24990399999999999</v>
      </c>
      <c r="AY103" s="18">
        <v>0.24990399999999999</v>
      </c>
      <c r="AZ103" s="18">
        <v>0.24990399999999999</v>
      </c>
      <c r="BA103" s="18">
        <v>0.24990399999999999</v>
      </c>
      <c r="BB103" s="18">
        <v>0.24990399999999999</v>
      </c>
      <c r="BC103" s="18">
        <v>0.24990399999999999</v>
      </c>
      <c r="BD103" s="18">
        <v>0.24990399999999999</v>
      </c>
      <c r="BE103" s="18">
        <v>0.24990399999999999</v>
      </c>
      <c r="BF103" s="18">
        <v>0.24990399999999999</v>
      </c>
      <c r="BG103" s="18">
        <v>0.24990399999999999</v>
      </c>
      <c r="BH103" s="18">
        <v>0.24990399999999999</v>
      </c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</row>
    <row r="104" spans="1:78" ht="11.25" x14ac:dyDescent="0.2">
      <c r="A104" s="11" t="s">
        <v>16</v>
      </c>
      <c r="C104" s="18">
        <v>0.1424</v>
      </c>
      <c r="D104" s="18">
        <v>0.1949952380952</v>
      </c>
      <c r="E104" s="18">
        <v>0.1976884615385</v>
      </c>
      <c r="F104" s="18">
        <v>0.1941073170732</v>
      </c>
      <c r="G104" s="18">
        <v>0.196229787234</v>
      </c>
      <c r="H104" s="18">
        <v>0.19842631578950001</v>
      </c>
      <c r="I104" s="18">
        <v>0.1965885964912</v>
      </c>
      <c r="J104" s="18">
        <v>0.19691219512200001</v>
      </c>
      <c r="K104" s="18">
        <v>0.19576956521739999</v>
      </c>
      <c r="L104" s="18">
        <v>0.19687530864200001</v>
      </c>
      <c r="M104" s="18">
        <v>0.1953032258065</v>
      </c>
      <c r="N104" s="18">
        <v>0.1978566210046</v>
      </c>
      <c r="O104" s="18">
        <v>0.19821027667980001</v>
      </c>
      <c r="P104" s="18">
        <v>0.1968665271967</v>
      </c>
      <c r="Q104" s="18">
        <v>0.1968915254237</v>
      </c>
      <c r="R104" s="18">
        <v>0.1981966321244</v>
      </c>
      <c r="S104" s="18">
        <v>0.20012857142859999</v>
      </c>
      <c r="T104" s="18">
        <f>IF(ISERROR((('FIA Only'!T23*'FIA Only'!T104)+(Sphere!C23*Sphere!C104))/(Sphere!C23+'FIA Only'!T23)),0,(('FIA Only'!T23*'FIA Only'!T104)+(Sphere!C23*Sphere!C104))/(Sphere!C23+'FIA Only'!T23))</f>
        <v>0.20073661417319999</v>
      </c>
      <c r="U104" s="18">
        <f>IF(ISERROR((('FIA Only'!U23*'FIA Only'!U104)+(Sphere!D23*Sphere!D104))/(Sphere!D23+'FIA Only'!U23)),0,(('FIA Only'!U23*'FIA Only'!U104)+(Sphere!D23*Sphere!D104))/(Sphere!D23+'FIA Only'!U23))</f>
        <v>0.20060797590361443</v>
      </c>
      <c r="V104" s="18">
        <f>IF(ISERROR((('FIA Only'!V23*'FIA Only'!V104)+(Sphere!E23*Sphere!E104))/(Sphere!E23+'FIA Only'!V23)),0,(('FIA Only'!V23*'FIA Only'!V104)+(Sphere!E23*Sphere!E104))/(Sphere!E23+'FIA Only'!V23))</f>
        <v>0.24119962962963334</v>
      </c>
      <c r="W104" s="18">
        <f>IF(ISERROR((('FIA Only'!W23*'FIA Only'!W104)+(Sphere!F23*Sphere!F104))/(Sphere!F23+'FIA Only'!W23)),0,(('FIA Only'!W23*'FIA Only'!W104)+(Sphere!F23*Sphere!F104))/(Sphere!F23+'FIA Only'!W23))</f>
        <v>0.24990399999999999</v>
      </c>
      <c r="X104" s="18">
        <f>IF(ISERROR((('FIA Only'!X23*'FIA Only'!X104)+(Sphere!G23*Sphere!G104))/(Sphere!G23+'FIA Only'!X23)),0,(('FIA Only'!X23*'FIA Only'!X104)+(Sphere!G23*Sphere!G104))/(Sphere!G23+'FIA Only'!X23))</f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>
        <v>0.24990399999999999</v>
      </c>
      <c r="AL104" s="18">
        <v>0.24990399999999999</v>
      </c>
      <c r="AM104" s="18">
        <v>0.24990399999999999</v>
      </c>
      <c r="AN104" s="18">
        <v>0.24990399999999999</v>
      </c>
      <c r="AO104" s="18">
        <v>0.24990399999999999</v>
      </c>
      <c r="AP104" s="18">
        <v>0.24990399999999999</v>
      </c>
      <c r="AQ104" s="18"/>
      <c r="AR104" s="18">
        <v>0.24990399999999999</v>
      </c>
      <c r="AS104" s="18">
        <v>0.24990399999999999</v>
      </c>
      <c r="AT104" s="18">
        <v>0.24990399999999999</v>
      </c>
      <c r="AU104" s="18">
        <v>0.24990399999999999</v>
      </c>
      <c r="AV104" s="18">
        <v>0.24990399999999999</v>
      </c>
      <c r="AW104" s="18">
        <v>0.24990399999999999</v>
      </c>
      <c r="AX104" s="18">
        <v>0.24990399999999999</v>
      </c>
      <c r="AY104" s="18">
        <v>0.24990399999999999</v>
      </c>
      <c r="AZ104" s="18">
        <v>0.24990399999999999</v>
      </c>
      <c r="BA104" s="18">
        <v>0.24990399999999999</v>
      </c>
      <c r="BB104" s="18">
        <v>0.24990399999999999</v>
      </c>
      <c r="BC104" s="18">
        <v>0.24990399999999999</v>
      </c>
      <c r="BD104" s="18">
        <v>0.24990399999999999</v>
      </c>
      <c r="BE104" s="18">
        <v>0.24990399999999999</v>
      </c>
      <c r="BF104" s="18">
        <v>0.24990399999999999</v>
      </c>
      <c r="BG104" s="18">
        <v>0.24990399999999999</v>
      </c>
      <c r="BH104" s="18">
        <v>0.24990399999999999</v>
      </c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</row>
    <row r="105" spans="1:78" ht="11.25" x14ac:dyDescent="0.2">
      <c r="A105" s="11" t="s">
        <v>17</v>
      </c>
      <c r="C105" s="18">
        <v>0.19989999999999999</v>
      </c>
      <c r="D105" s="18">
        <v>0.1983007352941</v>
      </c>
      <c r="E105" s="18">
        <v>0.19524374999999999</v>
      </c>
      <c r="F105" s="18">
        <v>0.19423962264149999</v>
      </c>
      <c r="G105" s="18">
        <v>0.19693592814370001</v>
      </c>
      <c r="H105" s="18">
        <v>0.19543448275860001</v>
      </c>
      <c r="I105" s="18">
        <v>0.19545676855899999</v>
      </c>
      <c r="J105" s="18">
        <v>0.19699030100330001</v>
      </c>
      <c r="K105" s="18">
        <v>0.1963234104046</v>
      </c>
      <c r="L105" s="18">
        <v>0.19428127090299999</v>
      </c>
      <c r="M105" s="18">
        <v>0.196228358209</v>
      </c>
      <c r="N105" s="18">
        <v>0.19605615615620001</v>
      </c>
      <c r="O105" s="18">
        <v>0.197075</v>
      </c>
      <c r="P105" s="18">
        <v>0.19582140921409999</v>
      </c>
      <c r="Q105" s="18">
        <v>0.19601031518619999</v>
      </c>
      <c r="R105" s="18">
        <v>0.19727580128210001</v>
      </c>
      <c r="S105" s="18">
        <v>0.19729563567360001</v>
      </c>
      <c r="T105" s="18">
        <f>IF(ISERROR((('FIA Only'!T24*'FIA Only'!T105)+(Sphere!C24*Sphere!C105))/(Sphere!C24+'FIA Only'!T24)),0,(('FIA Only'!T24*'FIA Only'!T105)+(Sphere!C24*Sphere!C105))/(Sphere!C24+'FIA Only'!T24))</f>
        <v>0.19901985798818786</v>
      </c>
      <c r="U105" s="18">
        <f>IF(ISERROR((('FIA Only'!U24*'FIA Only'!U105)+(Sphere!D24*Sphere!D105))/(Sphere!D24+'FIA Only'!U24)),0,(('FIA Only'!U24*'FIA Only'!U105)+(Sphere!D24*Sphere!D105))/(Sphere!D24+'FIA Only'!U24))</f>
        <v>0.19908377142857631</v>
      </c>
      <c r="V105" s="18">
        <f>IF(ISERROR((('FIA Only'!V24*'FIA Only'!V105)+(Sphere!E24*Sphere!E105))/(Sphere!E24+'FIA Only'!V24)),0,(('FIA Only'!V24*'FIA Only'!V105)+(Sphere!E24*Sphere!E105))/(Sphere!E24+'FIA Only'!V24))</f>
        <v>0.24323678431372941</v>
      </c>
      <c r="W105" s="18">
        <f>IF(ISERROR((('FIA Only'!W24*'FIA Only'!W105)+(Sphere!F24*Sphere!F105))/(Sphere!F24+'FIA Only'!W24)),0,(('FIA Only'!W24*'FIA Only'!W105)+(Sphere!F24*Sphere!F105))/(Sphere!F24+'FIA Only'!W24))</f>
        <v>0.24990399999999999</v>
      </c>
      <c r="X105" s="18">
        <f>IF(ISERROR((('FIA Only'!X24*'FIA Only'!X105)+(Sphere!G24*Sphere!G105))/(Sphere!G24+'FIA Only'!X24)),0,(('FIA Only'!X24*'FIA Only'!X105)+(Sphere!G24*Sphere!G105))/(Sphere!G24+'FIA Only'!X24))</f>
        <v>0.24990400000000002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>
        <v>0.24990399999999999</v>
      </c>
      <c r="AL105" s="18">
        <v>0.24990399999999999</v>
      </c>
      <c r="AM105" s="18">
        <v>0.24990399999999999</v>
      </c>
      <c r="AN105" s="18">
        <v>0.24990399999999999</v>
      </c>
      <c r="AO105" s="18">
        <v>0.24990399999999999</v>
      </c>
      <c r="AP105" s="18">
        <v>0.24990399999999999</v>
      </c>
      <c r="AQ105" s="18"/>
      <c r="AR105" s="18">
        <v>0.24990399999999999</v>
      </c>
      <c r="AS105" s="18">
        <v>0.24990399999999999</v>
      </c>
      <c r="AT105" s="18">
        <v>0.24990399999999999</v>
      </c>
      <c r="AU105" s="18">
        <v>0.24990399999999999</v>
      </c>
      <c r="AV105" s="18">
        <v>0.24990399999999999</v>
      </c>
      <c r="AW105" s="18">
        <v>0.24990399999999999</v>
      </c>
      <c r="AX105" s="18">
        <v>0.24990399999999999</v>
      </c>
      <c r="AY105" s="18">
        <v>0.24990399999999999</v>
      </c>
      <c r="AZ105" s="18">
        <v>0.24990399999999999</v>
      </c>
      <c r="BA105" s="18">
        <v>0.24990399999999999</v>
      </c>
      <c r="BB105" s="18">
        <v>0.24990399999999999</v>
      </c>
      <c r="BC105" s="18">
        <v>0.24990399999999999</v>
      </c>
      <c r="BD105" s="18">
        <v>0.24990399999999999</v>
      </c>
      <c r="BE105" s="18">
        <v>0.24990399999999999</v>
      </c>
      <c r="BF105" s="18">
        <v>0.24990399999999999</v>
      </c>
      <c r="BG105" s="18">
        <v>0.24990399999999999</v>
      </c>
      <c r="BH105" s="18">
        <v>0.24990399999999999</v>
      </c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</row>
    <row r="106" spans="1:78" ht="11.25" x14ac:dyDescent="0.2">
      <c r="A106" s="11" t="s">
        <v>18</v>
      </c>
      <c r="C106" s="18">
        <v>0.17302500000000001</v>
      </c>
      <c r="D106" s="18">
        <v>0.19255923566880001</v>
      </c>
      <c r="E106" s="18">
        <v>0.19055445026180001</v>
      </c>
      <c r="F106" s="18">
        <v>0.1912197969543</v>
      </c>
      <c r="G106" s="18">
        <v>0.19131711229949999</v>
      </c>
      <c r="H106" s="18">
        <v>0.1923864864865</v>
      </c>
      <c r="I106" s="18">
        <v>0.1924842696629</v>
      </c>
      <c r="J106" s="18">
        <v>0.19299462915599999</v>
      </c>
      <c r="K106" s="18">
        <v>0.19213376623379999</v>
      </c>
      <c r="L106" s="18">
        <v>0.19111126760559999</v>
      </c>
      <c r="M106" s="18">
        <v>0.19220769230769999</v>
      </c>
      <c r="N106" s="18">
        <v>0.1924675675676</v>
      </c>
      <c r="O106" s="18">
        <v>0.1935492537313</v>
      </c>
      <c r="P106" s="18">
        <v>0.19256711229949999</v>
      </c>
      <c r="Q106" s="18">
        <v>0.19201734693879999</v>
      </c>
      <c r="R106" s="18">
        <v>0.19266676829269999</v>
      </c>
      <c r="S106" s="18">
        <v>0.19341398601400001</v>
      </c>
      <c r="T106" s="18">
        <f>IF(ISERROR((('FIA Only'!T25*'FIA Only'!T106)+(Sphere!C25*Sphere!C106))/(Sphere!C25+'FIA Only'!T25)),0,(('FIA Only'!T25*'FIA Only'!T106)+(Sphere!C25*Sphere!C106))/(Sphere!C25+'FIA Only'!T25))</f>
        <v>0.19377563636360334</v>
      </c>
      <c r="U106" s="18">
        <f>IF(ISERROR((('FIA Only'!U25*'FIA Only'!U106)+(Sphere!D25*Sphere!D106))/(Sphere!D25+'FIA Only'!U25)),0,(('FIA Only'!U25*'FIA Only'!U106)+(Sphere!D25*Sphere!D106))/(Sphere!D25+'FIA Only'!U25))</f>
        <v>0.19764078661089582</v>
      </c>
      <c r="V106" s="18">
        <f>IF(ISERROR((('FIA Only'!V25*'FIA Only'!V106)+(Sphere!E25*Sphere!E106))/(Sphere!E25+'FIA Only'!V25)),0,(('FIA Only'!V25*'FIA Only'!V106)+(Sphere!E25*Sphere!E106))/(Sphere!E25+'FIA Only'!V25))</f>
        <v>0.24334355200000321</v>
      </c>
      <c r="W106" s="18">
        <f>IF(ISERROR((('FIA Only'!W25*'FIA Only'!W106)+(Sphere!F25*Sphere!F106))/(Sphere!F25+'FIA Only'!W25)),0,(('FIA Only'!W25*'FIA Only'!W106)+(Sphere!F25*Sphere!F106))/(Sphere!F25+'FIA Only'!W25))</f>
        <v>0.24990399999999999</v>
      </c>
      <c r="X106" s="18">
        <f>IF(ISERROR((('FIA Only'!X25*'FIA Only'!X106)+(Sphere!G25*Sphere!G106))/(Sphere!G25+'FIA Only'!X25)),0,(('FIA Only'!X25*'FIA Only'!X106)+(Sphere!G25*Sphere!G106))/(Sphere!G25+'FIA Only'!X25))</f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>
        <v>0.24990399999999999</v>
      </c>
      <c r="AL106" s="18">
        <v>0.24990399999999999</v>
      </c>
      <c r="AM106" s="18">
        <v>0.24990399999999999</v>
      </c>
      <c r="AN106" s="18">
        <v>0.24990399999999999</v>
      </c>
      <c r="AO106" s="18">
        <v>0.24990399999999999</v>
      </c>
      <c r="AP106" s="18">
        <v>0.24990399999999999</v>
      </c>
      <c r="AQ106" s="18"/>
      <c r="AR106" s="18">
        <v>0.24990399999999999</v>
      </c>
      <c r="AS106" s="18">
        <v>0.24990399999999999</v>
      </c>
      <c r="AT106" s="18">
        <v>0.24990399999999999</v>
      </c>
      <c r="AU106" s="18">
        <v>0.24990399999999999</v>
      </c>
      <c r="AV106" s="18">
        <v>0.24990399999999999</v>
      </c>
      <c r="AW106" s="18">
        <v>0.24990399999999999</v>
      </c>
      <c r="AX106" s="18">
        <v>0.24990399999999999</v>
      </c>
      <c r="AY106" s="18">
        <v>0.24990399999999999</v>
      </c>
      <c r="AZ106" s="18">
        <v>0.24990399999999999</v>
      </c>
      <c r="BA106" s="18">
        <v>0.24990399999999999</v>
      </c>
      <c r="BB106" s="18">
        <v>0.24990399999999999</v>
      </c>
      <c r="BC106" s="18">
        <v>0.24990399999999999</v>
      </c>
      <c r="BD106" s="18">
        <v>0.24990399999999999</v>
      </c>
      <c r="BE106" s="18">
        <v>0.24990399999999999</v>
      </c>
      <c r="BF106" s="18">
        <v>0.24990399999999999</v>
      </c>
      <c r="BG106" s="18">
        <v>0.24990399999999999</v>
      </c>
      <c r="BH106" s="18">
        <v>0.24990399999999999</v>
      </c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</row>
    <row r="107" spans="1:78" ht="11.25" x14ac:dyDescent="0.2">
      <c r="A107" s="11" t="s">
        <v>19</v>
      </c>
      <c r="C107" s="18">
        <v>0.1779</v>
      </c>
      <c r="D107" s="18">
        <v>0.18685906432749999</v>
      </c>
      <c r="E107" s="18">
        <v>0.187041025641</v>
      </c>
      <c r="F107" s="18">
        <v>0.18654603960400001</v>
      </c>
      <c r="G107" s="18">
        <v>0.18830452261309999</v>
      </c>
      <c r="H107" s="18">
        <v>0.18380776699029999</v>
      </c>
      <c r="I107" s="18">
        <v>0.18805251572330001</v>
      </c>
      <c r="J107" s="18">
        <v>0.18696310679610001</v>
      </c>
      <c r="K107" s="18">
        <v>0.18619385964910001</v>
      </c>
      <c r="L107" s="18">
        <v>0.1864375302663</v>
      </c>
      <c r="M107" s="18">
        <v>0.1857884297521</v>
      </c>
      <c r="N107" s="18">
        <v>0.1862758389262</v>
      </c>
      <c r="O107" s="18">
        <v>0.18523108108110001</v>
      </c>
      <c r="P107" s="18">
        <v>0.18750786802030001</v>
      </c>
      <c r="Q107" s="18">
        <v>0.18670190930790001</v>
      </c>
      <c r="R107" s="18">
        <v>0.18620462724940001</v>
      </c>
      <c r="S107" s="18">
        <v>0.1887647746244</v>
      </c>
      <c r="T107" s="18">
        <f>IF(ISERROR((('FIA Only'!T26*'FIA Only'!T107)+(Sphere!C26*Sphere!C107))/(Sphere!C26+'FIA Only'!T26)),0,(('FIA Only'!T26*'FIA Only'!T107)+(Sphere!C26*Sphere!C107))/(Sphere!C26+'FIA Only'!T26))</f>
        <v>0.18962798185940202</v>
      </c>
      <c r="U107" s="18">
        <f>IF(ISERROR((('FIA Only'!U26*'FIA Only'!U107)+(Sphere!D26*Sphere!D107))/(Sphere!D26+'FIA Only'!U26)),0,(('FIA Only'!U26*'FIA Only'!U107)+(Sphere!D26*Sphere!D107))/(Sphere!D26+'FIA Only'!U26))</f>
        <v>0.19206731888544398</v>
      </c>
      <c r="V107" s="18">
        <f>IF(ISERROR((('FIA Only'!V26*'FIA Only'!V107)+(Sphere!E26*Sphere!E107))/(Sphere!E26+'FIA Only'!V26)),0,(('FIA Only'!V26*'FIA Only'!V107)+(Sphere!E26*Sphere!E107))/(Sphere!E26+'FIA Only'!V26))</f>
        <v>0.24382373964497042</v>
      </c>
      <c r="W107" s="18">
        <f>IF(ISERROR((('FIA Only'!W26*'FIA Only'!W107)+(Sphere!F26*Sphere!F107))/(Sphere!F26+'FIA Only'!W26)),0,(('FIA Only'!W26*'FIA Only'!W107)+(Sphere!F26*Sphere!F107))/(Sphere!F26+'FIA Only'!W26))</f>
        <v>0.24990399999999999</v>
      </c>
      <c r="X107" s="18">
        <f>IF(ISERROR((('FIA Only'!X26*'FIA Only'!X107)+(Sphere!G26*Sphere!G107))/(Sphere!G26+'FIA Only'!X26)),0,(('FIA Only'!X26*'FIA Only'!X107)+(Sphere!G26*Sphere!G107))/(Sphere!G26+'FIA Only'!X26))</f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>
        <v>0.24990399999999999</v>
      </c>
      <c r="AL107" s="18">
        <v>0.24990399999999999</v>
      </c>
      <c r="AM107" s="18">
        <v>0.24990399999999999</v>
      </c>
      <c r="AN107" s="18">
        <v>0.24990399999999999</v>
      </c>
      <c r="AO107" s="18">
        <v>0.24990399999999999</v>
      </c>
      <c r="AP107" s="18">
        <v>0.24990399999999999</v>
      </c>
      <c r="AQ107" s="18"/>
      <c r="AR107" s="18">
        <v>0.24990399999999999</v>
      </c>
      <c r="AS107" s="18">
        <v>0.24990399999999999</v>
      </c>
      <c r="AT107" s="18">
        <v>0.24990399999999999</v>
      </c>
      <c r="AU107" s="18">
        <v>0.24990399999999999</v>
      </c>
      <c r="AV107" s="18">
        <v>0.24990399999999999</v>
      </c>
      <c r="AW107" s="18">
        <v>0.24990399999999999</v>
      </c>
      <c r="AX107" s="18">
        <v>0.24990399999999999</v>
      </c>
      <c r="AY107" s="18">
        <v>0.24990399999999999</v>
      </c>
      <c r="AZ107" s="18">
        <v>0.24990399999999999</v>
      </c>
      <c r="BA107" s="18">
        <v>0.24990399999999999</v>
      </c>
      <c r="BB107" s="18">
        <v>0.24990399999999999</v>
      </c>
      <c r="BC107" s="18">
        <v>0.24990399999999999</v>
      </c>
      <c r="BD107" s="18">
        <v>0.24990399999999999</v>
      </c>
      <c r="BE107" s="18">
        <v>0.24990399999999999</v>
      </c>
      <c r="BF107" s="18">
        <v>0.24990399999999999</v>
      </c>
      <c r="BG107" s="18">
        <v>0.24990399999999999</v>
      </c>
      <c r="BH107" s="18">
        <v>0.24990399999999999</v>
      </c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</row>
    <row r="108" spans="1:78" ht="11.25" x14ac:dyDescent="0.2">
      <c r="A108" s="11" t="s">
        <v>20</v>
      </c>
      <c r="C108" s="18">
        <v>0.1832333333333</v>
      </c>
      <c r="D108" s="18">
        <v>0.17978853503180001</v>
      </c>
      <c r="E108" s="18">
        <v>0.1805052631579</v>
      </c>
      <c r="F108" s="18">
        <v>0.1812227513228</v>
      </c>
      <c r="G108" s="18">
        <v>0.18049151785709999</v>
      </c>
      <c r="H108" s="18">
        <v>0.17790970873789999</v>
      </c>
      <c r="I108" s="18">
        <v>0.1782056478405</v>
      </c>
      <c r="J108" s="18">
        <v>0.1789222222222</v>
      </c>
      <c r="K108" s="18">
        <v>0.17603526570049999</v>
      </c>
      <c r="L108" s="18">
        <v>0.17667018633539999</v>
      </c>
      <c r="M108" s="18">
        <v>0.17636586345380001</v>
      </c>
      <c r="N108" s="18">
        <v>0.17846807511740001</v>
      </c>
      <c r="O108" s="18">
        <v>0.17753636363639999</v>
      </c>
      <c r="P108" s="18">
        <v>0.17632857142860001</v>
      </c>
      <c r="Q108" s="18">
        <v>0.1768868995633</v>
      </c>
      <c r="R108" s="18">
        <v>0.1750387054161</v>
      </c>
      <c r="S108" s="18">
        <v>0.17714548440069999</v>
      </c>
      <c r="T108" s="18">
        <f>IF(ISERROR((('FIA Only'!T27*'FIA Only'!T108)+(Sphere!C27*Sphere!C108))/(Sphere!C27+'FIA Only'!T27)),0,(('FIA Only'!T27*'FIA Only'!T108)+(Sphere!C27*Sphere!C108))/(Sphere!C27+'FIA Only'!T27))</f>
        <v>0.17977294067799046</v>
      </c>
      <c r="U108" s="18">
        <f>IF(ISERROR((('FIA Only'!U27*'FIA Only'!U108)+(Sphere!D27*Sphere!D108))/(Sphere!D27+'FIA Only'!U27)),0,(('FIA Only'!U27*'FIA Only'!U108)+(Sphere!D27*Sphere!D108))/(Sphere!D27+'FIA Only'!U27))</f>
        <v>0.18368246451615614</v>
      </c>
      <c r="V108" s="18">
        <f>IF(ISERROR((('FIA Only'!V27*'FIA Only'!V108)+(Sphere!E27*Sphere!E108))/(Sphere!E27+'FIA Only'!V27)),0,(('FIA Only'!V27*'FIA Only'!V108)+(Sphere!E27*Sphere!E108))/(Sphere!E27+'FIA Only'!V27))</f>
        <v>0.24284146892655423</v>
      </c>
      <c r="W108" s="18">
        <f>IF(ISERROR((('FIA Only'!W27*'FIA Only'!W108)+(Sphere!F27*Sphere!F108))/(Sphere!F27+'FIA Only'!W27)),0,(('FIA Only'!W27*'FIA Only'!W108)+(Sphere!F27*Sphere!F108))/(Sphere!F27+'FIA Only'!W27))</f>
        <v>0.24990399999999999</v>
      </c>
      <c r="X108" s="18">
        <f>IF(ISERROR((('FIA Only'!X27*'FIA Only'!X108)+(Sphere!G27*Sphere!G108))/(Sphere!G27+'FIA Only'!X27)),0,(('FIA Only'!X27*'FIA Only'!X108)+(Sphere!G27*Sphere!G108))/(Sphere!G27+'FIA Only'!X27))</f>
        <v>0.24990399999999996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>
        <v>0.24990399999999999</v>
      </c>
      <c r="AL108" s="18">
        <v>0.24990399999999999</v>
      </c>
      <c r="AM108" s="18">
        <v>0.24990399999999999</v>
      </c>
      <c r="AN108" s="18">
        <v>0.24990399999999999</v>
      </c>
      <c r="AO108" s="18">
        <v>0.24990399999999999</v>
      </c>
      <c r="AP108" s="18">
        <v>0.24990399999999999</v>
      </c>
      <c r="AQ108" s="18"/>
      <c r="AR108" s="18">
        <v>0.24990399999999999</v>
      </c>
      <c r="AS108" s="18">
        <v>0.24990399999999999</v>
      </c>
      <c r="AT108" s="18">
        <v>0.24990399999999999</v>
      </c>
      <c r="AU108" s="18">
        <v>0.24990399999999999</v>
      </c>
      <c r="AV108" s="18">
        <v>0.24990399999999999</v>
      </c>
      <c r="AW108" s="18">
        <v>0.24990399999999999</v>
      </c>
      <c r="AX108" s="18">
        <v>0.24990399999999999</v>
      </c>
      <c r="AY108" s="18">
        <v>0.24990399999999999</v>
      </c>
      <c r="AZ108" s="18">
        <v>0.24990399999999999</v>
      </c>
      <c r="BA108" s="18">
        <v>0.24990399999999999</v>
      </c>
      <c r="BB108" s="18">
        <v>0.24990399999999999</v>
      </c>
      <c r="BC108" s="18">
        <v>0.24990399999999999</v>
      </c>
      <c r="BD108" s="18">
        <v>0.24990399999999999</v>
      </c>
      <c r="BE108" s="18">
        <v>0.24990399999999999</v>
      </c>
      <c r="BF108" s="18">
        <v>0.24990399999999999</v>
      </c>
      <c r="BG108" s="18">
        <v>0.24990399999999999</v>
      </c>
      <c r="BH108" s="18">
        <v>0.24990399999999999</v>
      </c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</row>
    <row r="109" spans="1:78" ht="11.25" x14ac:dyDescent="0.2">
      <c r="A109" s="11" t="s">
        <v>21</v>
      </c>
      <c r="C109" s="18">
        <v>0.15490000000000001</v>
      </c>
      <c r="D109" s="18">
        <v>0.16705909090910001</v>
      </c>
      <c r="E109" s="18">
        <v>0.16458599033820001</v>
      </c>
      <c r="F109" s="18">
        <v>0.16265132275130001</v>
      </c>
      <c r="G109" s="18">
        <v>0.16452882096070001</v>
      </c>
      <c r="H109" s="18">
        <v>0.1624490196078</v>
      </c>
      <c r="I109" s="18">
        <v>0.16595863192179999</v>
      </c>
      <c r="J109" s="18">
        <v>0.1642719806763</v>
      </c>
      <c r="K109" s="18">
        <v>0.16505011547340001</v>
      </c>
      <c r="L109" s="18">
        <v>0.1648785407725</v>
      </c>
      <c r="M109" s="18">
        <v>0.16233947858469999</v>
      </c>
      <c r="N109" s="18">
        <v>0.16438747152620001</v>
      </c>
      <c r="O109" s="18">
        <v>0.1645661721068</v>
      </c>
      <c r="P109" s="18">
        <v>0.16368266033250001</v>
      </c>
      <c r="Q109" s="18">
        <v>0.16419864253390001</v>
      </c>
      <c r="R109" s="18">
        <v>0.1638644218551</v>
      </c>
      <c r="S109" s="18">
        <v>0.16486636771300001</v>
      </c>
      <c r="T109" s="18">
        <f>IF(ISERROR((('FIA Only'!T28*'FIA Only'!T109)+(Sphere!C28*Sphere!C109))/(Sphere!C28+'FIA Only'!T28)),0,(('FIA Only'!T28*'FIA Only'!T109)+(Sphere!C28*Sphere!C109))/(Sphere!C28+'FIA Only'!T28))</f>
        <v>0.16666793058564966</v>
      </c>
      <c r="U109" s="18">
        <f>IF(ISERROR((('FIA Only'!U28*'FIA Only'!U109)+(Sphere!D28*Sphere!D109))/(Sphere!D28+'FIA Only'!U28)),0,(('FIA Only'!U28*'FIA Only'!U109)+(Sphere!D28*Sphere!D109))/(Sphere!D28+'FIA Only'!U28))</f>
        <v>0.17112594838707321</v>
      </c>
      <c r="V109" s="18">
        <f>IF(ISERROR((('FIA Only'!V28*'FIA Only'!V109)+(Sphere!E28*Sphere!E109))/(Sphere!E28+'FIA Only'!V28)),0,(('FIA Only'!V28*'FIA Only'!V109)+(Sphere!E28*Sphere!E109))/(Sphere!E28+'FIA Only'!V28))</f>
        <v>0.24283471264368162</v>
      </c>
      <c r="W109" s="18">
        <f>IF(ISERROR((('FIA Only'!W28*'FIA Only'!W109)+(Sphere!F28*Sphere!F109))/(Sphere!F28+'FIA Only'!W28)),0,(('FIA Only'!W28*'FIA Only'!W109)+(Sphere!F28*Sphere!F109))/(Sphere!F28+'FIA Only'!W28))</f>
        <v>0.24990399999999999</v>
      </c>
      <c r="X109" s="18">
        <f>IF(ISERROR((('FIA Only'!X28*'FIA Only'!X109)+(Sphere!G28*Sphere!G109))/(Sphere!G28+'FIA Only'!X28)),0,(('FIA Only'!X28*'FIA Only'!X109)+(Sphere!G28*Sphere!G109))/(Sphere!G28+'FIA Only'!X28))</f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>
        <v>0.24990399999999999</v>
      </c>
      <c r="AL109" s="18">
        <v>0.24990399999999999</v>
      </c>
      <c r="AM109" s="18">
        <v>0.24990399999999999</v>
      </c>
      <c r="AN109" s="18">
        <v>0.24990399999999999</v>
      </c>
      <c r="AO109" s="18">
        <v>0.24990399999999999</v>
      </c>
      <c r="AP109" s="18">
        <v>0.24990399999999999</v>
      </c>
      <c r="AQ109" s="18"/>
      <c r="AR109" s="18">
        <v>0.24990399999999999</v>
      </c>
      <c r="AS109" s="18">
        <v>0.24990399999999999</v>
      </c>
      <c r="AT109" s="18">
        <v>0.24990399999999999</v>
      </c>
      <c r="AU109" s="18">
        <v>0.24990399999999999</v>
      </c>
      <c r="AV109" s="18">
        <v>0.24990399999999999</v>
      </c>
      <c r="AW109" s="18">
        <v>0.24990399999999999</v>
      </c>
      <c r="AX109" s="18">
        <v>0.24990399999999999</v>
      </c>
      <c r="AY109" s="18">
        <v>0.24990399999999999</v>
      </c>
      <c r="AZ109" s="18">
        <v>0.24990399999999999</v>
      </c>
      <c r="BA109" s="18">
        <v>0.24990399999999999</v>
      </c>
      <c r="BB109" s="18">
        <v>0.24990399999999999</v>
      </c>
      <c r="BC109" s="18">
        <v>0.24990399999999999</v>
      </c>
      <c r="BD109" s="18">
        <v>0.24990399999999999</v>
      </c>
      <c r="BE109" s="18">
        <v>0.24990399999999999</v>
      </c>
      <c r="BF109" s="18">
        <v>0.24990399999999999</v>
      </c>
      <c r="BG109" s="18">
        <v>0.24990399999999999</v>
      </c>
      <c r="BH109" s="18">
        <v>0.24990399999999999</v>
      </c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</row>
    <row r="110" spans="1:78" ht="11.25" x14ac:dyDescent="0.2">
      <c r="A110" s="11" t="s">
        <v>22</v>
      </c>
      <c r="C110" s="18">
        <v>0.15989999999999999</v>
      </c>
      <c r="D110" s="18">
        <v>0.155913986014</v>
      </c>
      <c r="E110" s="18">
        <v>0.1559101010101</v>
      </c>
      <c r="F110" s="18">
        <v>0.15662811059910001</v>
      </c>
      <c r="G110" s="18">
        <v>0.15582156862749999</v>
      </c>
      <c r="H110" s="18">
        <v>0.155150965251</v>
      </c>
      <c r="I110" s="18">
        <v>0.15591719197709999</v>
      </c>
      <c r="J110" s="18">
        <v>0.15383346379650001</v>
      </c>
      <c r="K110" s="18">
        <v>0.15436494464940001</v>
      </c>
      <c r="L110" s="18">
        <v>0.15409047619050001</v>
      </c>
      <c r="M110" s="18">
        <v>0.15435578231290001</v>
      </c>
      <c r="N110" s="18">
        <v>0.15461491228070001</v>
      </c>
      <c r="O110" s="18">
        <v>0.15490000000000001</v>
      </c>
      <c r="P110" s="18">
        <v>0.15420463576160001</v>
      </c>
      <c r="Q110" s="18">
        <v>0.15458809073720001</v>
      </c>
      <c r="R110" s="18">
        <v>0.1535869207003</v>
      </c>
      <c r="S110" s="18">
        <v>0.1534269121813</v>
      </c>
      <c r="T110" s="18">
        <f>IF(ISERROR((('FIA Only'!T29*'FIA Only'!T110)+(Sphere!C29*Sphere!C110))/(Sphere!C29+'FIA Only'!T29)),0,(('FIA Only'!T29*'FIA Only'!T110)+(Sphere!C29*Sphere!C110))/(Sphere!C29+'FIA Only'!T29))</f>
        <v>0.15508453874543338</v>
      </c>
      <c r="U110" s="18">
        <f>IF(ISERROR((('FIA Only'!U29*'FIA Only'!U110)+(Sphere!D29*Sphere!D110))/(Sphere!D29+'FIA Only'!U29)),0,(('FIA Only'!U29*'FIA Only'!U110)+(Sphere!D29*Sphere!D110))/(Sphere!D29+'FIA Only'!U29))</f>
        <v>0.15924907291670728</v>
      </c>
      <c r="V110" s="18">
        <f>IF(ISERROR((('FIA Only'!V29*'FIA Only'!V110)+(Sphere!E29*Sphere!E110))/(Sphere!E29+'FIA Only'!V29)),0,(('FIA Only'!V29*'FIA Only'!V110)+(Sphere!E29*Sphere!E110))/(Sphere!E29+'FIA Only'!V29))</f>
        <v>0.24190364651162558</v>
      </c>
      <c r="W110" s="18">
        <f>IF(ISERROR((('FIA Only'!W29*'FIA Only'!W110)+(Sphere!F29*Sphere!F110))/(Sphere!F29+'FIA Only'!W29)),0,(('FIA Only'!W29*'FIA Only'!W110)+(Sphere!F29*Sphere!F110))/(Sphere!F29+'FIA Only'!W29))</f>
        <v>0.24990399999999999</v>
      </c>
      <c r="X110" s="18">
        <f>IF(ISERROR((('FIA Only'!X29*'FIA Only'!X110)+(Sphere!G29*Sphere!G110))/(Sphere!G29+'FIA Only'!X29)),0,(('FIA Only'!X29*'FIA Only'!X110)+(Sphere!G29*Sphere!G110))/(Sphere!G29+'FIA Only'!X29))</f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>
        <v>0.24990399999999999</v>
      </c>
      <c r="AL110" s="18">
        <v>0.24990399999999999</v>
      </c>
      <c r="AM110" s="18">
        <v>0.24990399999999999</v>
      </c>
      <c r="AN110" s="18">
        <v>0.24990399999999999</v>
      </c>
      <c r="AO110" s="18">
        <v>0.24990399999999999</v>
      </c>
      <c r="AP110" s="18">
        <v>0.24990399999999999</v>
      </c>
      <c r="AQ110" s="18"/>
      <c r="AR110" s="18">
        <v>0.24990399999999999</v>
      </c>
      <c r="AS110" s="18">
        <v>0.24990399999999999</v>
      </c>
      <c r="AT110" s="18">
        <v>0.24990399999999999</v>
      </c>
      <c r="AU110" s="18">
        <v>0.24990399999999999</v>
      </c>
      <c r="AV110" s="18">
        <v>0.24990399999999999</v>
      </c>
      <c r="AW110" s="18">
        <v>0.24990399999999999</v>
      </c>
      <c r="AX110" s="18">
        <v>0.24990399999999999</v>
      </c>
      <c r="AY110" s="18">
        <v>0.24990399999999999</v>
      </c>
      <c r="AZ110" s="18">
        <v>0.24990399999999999</v>
      </c>
      <c r="BA110" s="18">
        <v>0.24990399999999999</v>
      </c>
      <c r="BB110" s="18">
        <v>0.24990399999999999</v>
      </c>
      <c r="BC110" s="18">
        <v>0.24990399999999999</v>
      </c>
      <c r="BD110" s="18">
        <v>0.24990399999999999</v>
      </c>
      <c r="BE110" s="18">
        <v>0.24990399999999999</v>
      </c>
      <c r="BF110" s="18">
        <v>0.24990399999999999</v>
      </c>
      <c r="BG110" s="18">
        <v>0.24990399999999999</v>
      </c>
      <c r="BH110" s="18">
        <v>0.24990399999999999</v>
      </c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</row>
    <row r="111" spans="1:78" ht="11.25" x14ac:dyDescent="0.2">
      <c r="A111" s="11" t="s">
        <v>23</v>
      </c>
      <c r="C111" s="18">
        <v>0.1399</v>
      </c>
      <c r="D111" s="18">
        <v>0.15032682926829999</v>
      </c>
      <c r="E111" s="18">
        <v>0.14923333333329999</v>
      </c>
      <c r="F111" s="18">
        <v>0.1495015936255</v>
      </c>
      <c r="G111" s="18">
        <v>0.14948801498129999</v>
      </c>
      <c r="H111" s="18">
        <v>0.1484285285285</v>
      </c>
      <c r="I111" s="18">
        <v>0.1491708333333</v>
      </c>
      <c r="J111" s="18">
        <v>0.14913205342239999</v>
      </c>
      <c r="K111" s="18">
        <v>0.14879667250440001</v>
      </c>
      <c r="L111" s="18">
        <v>0.14856883116879999</v>
      </c>
      <c r="M111" s="18">
        <v>0.1483831460674</v>
      </c>
      <c r="N111" s="18">
        <v>0.14733548387100001</v>
      </c>
      <c r="O111" s="18">
        <v>0.148191571754</v>
      </c>
      <c r="P111" s="18">
        <v>0.147030977131</v>
      </c>
      <c r="Q111" s="18">
        <v>0.1484903814262</v>
      </c>
      <c r="R111" s="18">
        <v>0.14758663594470001</v>
      </c>
      <c r="S111" s="18">
        <v>0.14632352941179999</v>
      </c>
      <c r="T111" s="18">
        <f>IF(ISERROR((('FIA Only'!T30*'FIA Only'!T111)+(Sphere!C30*Sphere!C111))/(Sphere!C30+'FIA Only'!T30)),0,(('FIA Only'!T30*'FIA Only'!T111)+(Sphere!C30*Sphere!C111))/(Sphere!C30+'FIA Only'!T30))</f>
        <v>0.14772610086958157</v>
      </c>
      <c r="U111" s="18">
        <f>IF(ISERROR((('FIA Only'!U30*'FIA Only'!U111)+(Sphere!D30*Sphere!D111))/(Sphere!D30+'FIA Only'!U30)),0,(('FIA Only'!U30*'FIA Only'!U111)+(Sphere!D30*Sphere!D111))/(Sphere!D30+'FIA Only'!U30))</f>
        <v>0.1493182241379418</v>
      </c>
      <c r="V111" s="18">
        <f>IF(ISERROR((('FIA Only'!V30*'FIA Only'!V111)+(Sphere!E30*Sphere!E111))/(Sphere!E30+'FIA Only'!V30)),0,(('FIA Only'!V30*'FIA Only'!V111)+(Sphere!E30*Sphere!E111))/(Sphere!E30+'FIA Only'!V30))</f>
        <v>0.23944096797153022</v>
      </c>
      <c r="W111" s="18">
        <f>IF(ISERROR((('FIA Only'!W30*'FIA Only'!W111)+(Sphere!F30*Sphere!F111))/(Sphere!F30+'FIA Only'!W30)),0,(('FIA Only'!W30*'FIA Only'!W111)+(Sphere!F30*Sphere!F111))/(Sphere!F30+'FIA Only'!W30))</f>
        <v>0.24990399999999996</v>
      </c>
      <c r="X111" s="18">
        <f>IF(ISERROR((('FIA Only'!X30*'FIA Only'!X111)+(Sphere!G30*Sphere!G111))/(Sphere!G30+'FIA Only'!X30)),0,(('FIA Only'!X30*'FIA Only'!X111)+(Sphere!G30*Sphere!G111))/(Sphere!G30+'FIA Only'!X30))</f>
        <v>0.24990399999999996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>
        <v>0.24990399999999999</v>
      </c>
      <c r="AL111" s="18">
        <v>0.24990399999999999</v>
      </c>
      <c r="AM111" s="18">
        <v>0.24990399999999999</v>
      </c>
      <c r="AN111" s="18">
        <v>0.24990399999999999</v>
      </c>
      <c r="AO111" s="18">
        <v>0.24990399999999999</v>
      </c>
      <c r="AP111" s="18">
        <v>0.24990399999999999</v>
      </c>
      <c r="AQ111" s="18"/>
      <c r="AR111" s="18">
        <v>0.24990399999999999</v>
      </c>
      <c r="AS111" s="18">
        <v>0.24990399999999999</v>
      </c>
      <c r="AT111" s="18">
        <v>0.24990399999999999</v>
      </c>
      <c r="AU111" s="18">
        <v>0.24990399999999999</v>
      </c>
      <c r="AV111" s="18">
        <v>0.24990399999999999</v>
      </c>
      <c r="AW111" s="18">
        <v>0.24990399999999999</v>
      </c>
      <c r="AX111" s="18">
        <v>0.24990399999999999</v>
      </c>
      <c r="AY111" s="18">
        <v>0.24990399999999999</v>
      </c>
      <c r="AZ111" s="18">
        <v>0.24990399999999999</v>
      </c>
      <c r="BA111" s="18">
        <v>0.24990399999999999</v>
      </c>
      <c r="BB111" s="18">
        <v>0.24990399999999999</v>
      </c>
      <c r="BC111" s="18">
        <v>0.24990399999999999</v>
      </c>
      <c r="BD111" s="18">
        <v>0.24990399999999999</v>
      </c>
      <c r="BE111" s="18">
        <v>0.24990399999999999</v>
      </c>
      <c r="BF111" s="18">
        <v>0.24990399999999999</v>
      </c>
      <c r="BG111" s="18">
        <v>0.24990399999999999</v>
      </c>
      <c r="BH111" s="18">
        <v>0.24990399999999999</v>
      </c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</row>
    <row r="112" spans="1:78" ht="11.25" x14ac:dyDescent="0.2">
      <c r="A112" s="11" t="s">
        <v>24</v>
      </c>
      <c r="C112" s="18">
        <v>0</v>
      </c>
      <c r="D112" s="18">
        <v>0.14656666666670001</v>
      </c>
      <c r="E112" s="18">
        <v>0.14705625</v>
      </c>
      <c r="F112" s="18">
        <v>0.14712222222220001</v>
      </c>
      <c r="G112" s="18">
        <v>0.14711428571429999</v>
      </c>
      <c r="H112" s="18">
        <v>0.14813834196889999</v>
      </c>
      <c r="I112" s="18">
        <v>0.1471052401747</v>
      </c>
      <c r="J112" s="18">
        <v>0.1454462184874</v>
      </c>
      <c r="K112" s="18">
        <v>0.14588187311180001</v>
      </c>
      <c r="L112" s="18">
        <v>0.1455786703601</v>
      </c>
      <c r="M112" s="18">
        <v>0.1459502283105</v>
      </c>
      <c r="N112" s="18">
        <v>0.14611874999999999</v>
      </c>
      <c r="O112" s="18">
        <v>0.14544716981129999</v>
      </c>
      <c r="P112" s="18">
        <v>0.14408750000000001</v>
      </c>
      <c r="Q112" s="18">
        <v>0.1456750759878</v>
      </c>
      <c r="R112" s="18">
        <v>0.1446310126582</v>
      </c>
      <c r="S112" s="18">
        <v>0.14347142857139999</v>
      </c>
      <c r="T112" s="18">
        <f>IF(ISERROR((('FIA Only'!T31*'FIA Only'!T112)+(Sphere!C31*Sphere!C112))/(Sphere!C31+'FIA Only'!T31)),0,(('FIA Only'!T31*'FIA Only'!T112)+(Sphere!C31*Sphere!C112))/(Sphere!C31+'FIA Only'!T31))</f>
        <v>0.14439737566140953</v>
      </c>
      <c r="U112" s="18">
        <f>IF(ISERROR((('FIA Only'!U31*'FIA Only'!U112)+(Sphere!D31*Sphere!D112))/(Sphere!D31+'FIA Only'!U31)),0,(('FIA Only'!U31*'FIA Only'!U112)+(Sphere!D31*Sphere!D112))/(Sphere!D31+'FIA Only'!U31))</f>
        <v>0.14806864468867545</v>
      </c>
      <c r="V112" s="18">
        <f>IF(ISERROR((('FIA Only'!V31*'FIA Only'!V112)+(Sphere!E31*Sphere!E112))/(Sphere!E31+'FIA Only'!V31)),0,(('FIA Only'!V31*'FIA Only'!V112)+(Sphere!E31*Sphere!E112))/(Sphere!E31+'FIA Only'!V31))</f>
        <v>0.24682169863013698</v>
      </c>
      <c r="W112" s="18">
        <f>IF(ISERROR((('FIA Only'!W31*'FIA Only'!W112)+(Sphere!F31*Sphere!F112))/(Sphere!F31+'FIA Only'!W31)),0,(('FIA Only'!W31*'FIA Only'!W112)+(Sphere!F31*Sphere!F112))/(Sphere!F31+'FIA Only'!W31))</f>
        <v>0.24938343013698627</v>
      </c>
      <c r="X112" s="18">
        <f>IF(ISERROR((('FIA Only'!X31*'FIA Only'!X112)+(Sphere!G31*Sphere!G112))/(Sphere!G31+'FIA Only'!X31)),0,(('FIA Only'!X31*'FIA Only'!X112)+(Sphere!G31*Sphere!G112))/(Sphere!G31+'FIA Only'!X31))</f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>
        <v>0.24990399999999999</v>
      </c>
      <c r="AL112" s="18">
        <v>0.24990399999999999</v>
      </c>
      <c r="AM112" s="18">
        <v>0.24990399999999999</v>
      </c>
      <c r="AN112" s="18">
        <v>0.24990399999999999</v>
      </c>
      <c r="AO112" s="18">
        <v>0.24990399999999999</v>
      </c>
      <c r="AP112" s="18">
        <v>0.24990399999999999</v>
      </c>
      <c r="AQ112" s="18"/>
      <c r="AR112" s="18">
        <v>0.24990399999999999</v>
      </c>
      <c r="AS112" s="18">
        <v>0.24990399999999999</v>
      </c>
      <c r="AT112" s="18">
        <v>0.24990399999999999</v>
      </c>
      <c r="AU112" s="18">
        <v>0.24990399999999999</v>
      </c>
      <c r="AV112" s="18">
        <v>0.24990399999999999</v>
      </c>
      <c r="AW112" s="18">
        <v>0.24990399999999999</v>
      </c>
      <c r="AX112" s="18">
        <v>0.24990399999999999</v>
      </c>
      <c r="AY112" s="18">
        <v>0.24990399999999999</v>
      </c>
      <c r="AZ112" s="18">
        <v>0.24990399999999999</v>
      </c>
      <c r="BA112" s="18">
        <v>0.24990399999999999</v>
      </c>
      <c r="BB112" s="18">
        <v>0.24990399999999999</v>
      </c>
      <c r="BC112" s="18">
        <v>0.24990399999999999</v>
      </c>
      <c r="BD112" s="18">
        <v>0.24990399999999999</v>
      </c>
      <c r="BE112" s="18">
        <v>0.24990399999999999</v>
      </c>
      <c r="BF112" s="18">
        <v>0.24990399999999999</v>
      </c>
      <c r="BG112" s="18">
        <v>0.24990399999999999</v>
      </c>
      <c r="BH112" s="18">
        <v>0.24990399999999999</v>
      </c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</row>
    <row r="113" spans="1:78" ht="11.25" x14ac:dyDescent="0.2">
      <c r="A113" s="23" t="s">
        <v>795</v>
      </c>
      <c r="C113" s="18">
        <v>0</v>
      </c>
      <c r="D113" s="18">
        <v>0.14511739130429999</v>
      </c>
      <c r="E113" s="18">
        <v>0.1479487804878</v>
      </c>
      <c r="F113" s="18">
        <v>0.14156666666670001</v>
      </c>
      <c r="G113" s="18">
        <v>0.1460764705882</v>
      </c>
      <c r="H113" s="18">
        <v>0.1434294117647</v>
      </c>
      <c r="I113" s="18">
        <v>0.14401764705879999</v>
      </c>
      <c r="J113" s="18">
        <v>0.143863963964</v>
      </c>
      <c r="K113" s="18">
        <v>0.1449</v>
      </c>
      <c r="L113" s="18">
        <v>0.1456843137255</v>
      </c>
      <c r="M113" s="18">
        <v>0.1456983193277</v>
      </c>
      <c r="N113" s="18">
        <v>0.14412680412369999</v>
      </c>
      <c r="O113" s="18">
        <v>0.14283333333330001</v>
      </c>
      <c r="P113" s="18">
        <v>0.14137368421050001</v>
      </c>
      <c r="Q113" s="18">
        <v>0.14229130434779999</v>
      </c>
      <c r="R113" s="18">
        <v>0.143280952381</v>
      </c>
      <c r="S113" s="18">
        <v>0.1413906832298</v>
      </c>
      <c r="T113" s="18">
        <f>IF(ISERROR((('FIA Only'!T32*'FIA Only'!T113)+(Sphere!C32*Sphere!C113))/(Sphere!C32+'FIA Only'!T32)),0,(('FIA Only'!T32*'FIA Only'!T113)+(Sphere!C32*Sphere!C113))/(Sphere!C32+'FIA Only'!T32))</f>
        <v>0.14445287804881626</v>
      </c>
      <c r="U113" s="18">
        <f>IF(ISERROR((('FIA Only'!U32*'FIA Only'!U113)+(Sphere!D32*Sphere!D113))/(Sphere!D32+'FIA Only'!U32)),0,(('FIA Only'!U32*'FIA Only'!U113)+(Sphere!D32*Sphere!D113))/(Sphere!D32+'FIA Only'!U32))</f>
        <v>0.14018169014080001</v>
      </c>
      <c r="V113" s="18">
        <f>IF(ISERROR((('FIA Only'!V32*'FIA Only'!V113)+(Sphere!E32*Sphere!E113))/(Sphere!E32+'FIA Only'!V32)),0,(('FIA Only'!V32*'FIA Only'!V113)+(Sphere!E32*Sphere!E113))/(Sphere!E32+'FIA Only'!V32))</f>
        <v>0.24990400000000002</v>
      </c>
      <c r="W113" s="18">
        <f>IF(ISERROR((('FIA Only'!W32*'FIA Only'!W113)+(Sphere!F32*Sphere!F113))/(Sphere!F32+'FIA Only'!W32)),0,(('FIA Only'!W32*'FIA Only'!W113)+(Sphere!F32*Sphere!F113))/(Sphere!F32+'FIA Only'!W32))</f>
        <v>0.24990399999999999</v>
      </c>
      <c r="X113" s="18">
        <f>IF(ISERROR((('FIA Only'!X32*'FIA Only'!X113)+(Sphere!G32*Sphere!G113))/(Sphere!G32+'FIA Only'!X32)),0,(('FIA Only'!X32*'FIA Only'!X113)+(Sphere!G32*Sphere!G113))/(Sphere!G32+'FIA Only'!X32))</f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>
        <v>0.24990399999999999</v>
      </c>
      <c r="AL113" s="18">
        <v>0.24990399999999999</v>
      </c>
      <c r="AM113" s="18">
        <v>0.24990399999999999</v>
      </c>
      <c r="AN113" s="18">
        <v>0.24990399999999999</v>
      </c>
      <c r="AO113" s="18">
        <v>0.24990399999999999</v>
      </c>
      <c r="AP113" s="18">
        <v>0.24990399999999999</v>
      </c>
      <c r="AQ113" s="18"/>
      <c r="AR113" s="18">
        <v>0.24990399999999999</v>
      </c>
      <c r="AS113" s="18">
        <v>0.24990399999999999</v>
      </c>
      <c r="AT113" s="18">
        <v>0.24990399999999999</v>
      </c>
      <c r="AU113" s="18">
        <v>0.24990399999999999</v>
      </c>
      <c r="AV113" s="18">
        <v>0.24990399999999999</v>
      </c>
      <c r="AW113" s="18">
        <v>0.24990399999999999</v>
      </c>
      <c r="AX113" s="18">
        <v>0.24990399999999999</v>
      </c>
      <c r="AY113" s="18">
        <v>0.24990399999999999</v>
      </c>
      <c r="AZ113" s="18">
        <v>0.24990399999999999</v>
      </c>
      <c r="BA113" s="18">
        <v>0.24990399999999999</v>
      </c>
      <c r="BB113" s="18">
        <v>0.24990399999999999</v>
      </c>
      <c r="BC113" s="18">
        <v>0.24990399999999999</v>
      </c>
      <c r="BD113" s="18">
        <v>0.24990399999999999</v>
      </c>
      <c r="BE113" s="18">
        <v>0.24990399999999999</v>
      </c>
      <c r="BF113" s="18">
        <v>0.24990399999999999</v>
      </c>
      <c r="BG113" s="18">
        <v>0.24990399999999999</v>
      </c>
      <c r="BH113" s="18">
        <v>0.24990399999999999</v>
      </c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</row>
    <row r="114" spans="1:78" ht="11.25" x14ac:dyDescent="0.2"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</row>
    <row r="115" spans="1:78" ht="12.75" x14ac:dyDescent="0.2">
      <c r="A115" s="8" t="s">
        <v>32</v>
      </c>
      <c r="B115" s="50"/>
      <c r="Y115" s="7"/>
      <c r="Z115" s="7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</row>
    <row r="116" spans="1:78" ht="11.25" x14ac:dyDescent="0.2">
      <c r="A116" s="11" t="s">
        <v>628</v>
      </c>
      <c r="Y116" s="7"/>
      <c r="Z116" s="7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</row>
    <row r="117" spans="1:78" ht="11.25" x14ac:dyDescent="0.2">
      <c r="A117" s="11" t="s">
        <v>10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f>IF(ISERROR((('FIA Only'!T17*'FIA Only'!T117)+(Sphere!C17*Sphere!C117))/(Sphere!C17+'FIA Only'!T17)),0,(('FIA Only'!T17*'FIA Only'!T117)+(Sphere!C17*Sphere!C117))/(Sphere!C17+'FIA Only'!T17))</f>
        <v>0</v>
      </c>
      <c r="U117" s="18">
        <f>IF(ISERROR((('FIA Only'!U17*'FIA Only'!U117)+(Sphere!D17*Sphere!D117))/(Sphere!D17+'FIA Only'!U17)),0,(('FIA Only'!U17*'FIA Only'!U117)+(Sphere!D17*Sphere!D117))/(Sphere!D17+'FIA Only'!U17))</f>
        <v>0.24990399999999999</v>
      </c>
      <c r="V117" s="18">
        <f>IF(ISERROR((('FIA Only'!V17*'FIA Only'!V117)+(Sphere!E17*Sphere!E117))/(Sphere!E17+'FIA Only'!V17)),0,(('FIA Only'!V17*'FIA Only'!V117)+(Sphere!E17*Sphere!E117))/(Sphere!E17+'FIA Only'!V17))</f>
        <v>0.24990399999999999</v>
      </c>
      <c r="W117" s="18">
        <f>IF(ISERROR((('FIA Only'!W17*'FIA Only'!W117)+(Sphere!F17*Sphere!F117))/(Sphere!F17+'FIA Only'!W17)),0,(('FIA Only'!W17*'FIA Only'!W117)+(Sphere!F17*Sphere!F117))/(Sphere!F17+'FIA Only'!W17))</f>
        <v>0.23221138461539997</v>
      </c>
      <c r="X117" s="18">
        <f>IF(ISERROR((('FIA Only'!X17*'FIA Only'!X117)+(Sphere!G17*Sphere!G117))/(Sphere!G17+'FIA Only'!X17)),0,(('FIA Only'!X17*'FIA Only'!X117)+(Sphere!G17*Sphere!G117))/(Sphere!G17+'FIA Only'!X17))</f>
        <v>0.23698699999999998</v>
      </c>
      <c r="Y117" s="18">
        <v>0.2381646086957</v>
      </c>
      <c r="Z117" s="18">
        <v>0.23960976470590001</v>
      </c>
      <c r="AA117" s="18">
        <v>0.22479279999999999</v>
      </c>
      <c r="AB117" s="18">
        <v>0.2199036470588</v>
      </c>
      <c r="AC117" s="18">
        <v>0.19519741176470001</v>
      </c>
      <c r="AD117" s="18">
        <v>0.17505936</v>
      </c>
      <c r="AE117" s="18">
        <v>0.19067292307690001</v>
      </c>
      <c r="AF117" s="18">
        <v>0.21990399999999999</v>
      </c>
      <c r="AG117" s="18">
        <v>0.24990399999999999</v>
      </c>
      <c r="AH117" s="18">
        <v>0.17879200000000001</v>
      </c>
      <c r="AI117" s="18">
        <v>0.20740400000000001</v>
      </c>
      <c r="AJ117" s="18">
        <v>0.19847542857139999</v>
      </c>
      <c r="AK117" s="18">
        <v>0.21990399999999999</v>
      </c>
      <c r="AL117" s="18">
        <v>0.19847542857139999</v>
      </c>
      <c r="AM117" s="18">
        <v>0.19657066666670001</v>
      </c>
      <c r="AN117" s="18">
        <v>0.201904</v>
      </c>
      <c r="AO117" s="18">
        <v>0.18133257142859999</v>
      </c>
      <c r="AP117" s="18">
        <v>0.204904</v>
      </c>
      <c r="AQ117" s="18"/>
      <c r="AR117" s="18">
        <v>0.2381646086957</v>
      </c>
      <c r="AS117" s="18">
        <v>0.23960976470590001</v>
      </c>
      <c r="AT117" s="18">
        <v>0.22479279999999999</v>
      </c>
      <c r="AU117" s="18">
        <v>0.2199036470588</v>
      </c>
      <c r="AV117" s="18">
        <v>0.19519741176470001</v>
      </c>
      <c r="AW117" s="18">
        <v>0.17505936</v>
      </c>
      <c r="AX117" s="18">
        <v>0.19067292307690001</v>
      </c>
      <c r="AY117" s="18">
        <v>0.21990399999999999</v>
      </c>
      <c r="AZ117" s="18">
        <v>0.24990399999999999</v>
      </c>
      <c r="BA117" s="18">
        <v>0.17879200000000001</v>
      </c>
      <c r="BB117" s="18">
        <v>0.20740400000000001</v>
      </c>
      <c r="BC117" s="18">
        <v>0.19847542857139999</v>
      </c>
      <c r="BD117" s="18">
        <v>0.21990399999999999</v>
      </c>
      <c r="BE117" s="18">
        <v>0.19847542857139999</v>
      </c>
      <c r="BF117" s="18">
        <v>0.19657066666670001</v>
      </c>
      <c r="BG117" s="18">
        <v>0.201904</v>
      </c>
      <c r="BH117" s="18">
        <v>0.18133257142859999</v>
      </c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</row>
    <row r="118" spans="1:78" ht="11.25" x14ac:dyDescent="0.2">
      <c r="A118" s="11" t="s">
        <v>11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0.24490000000000001</v>
      </c>
      <c r="T118" s="18">
        <f>IF(ISERROR((('FIA Only'!T18*'FIA Only'!T118)+(Sphere!C18*Sphere!C118))/(Sphere!C18+'FIA Only'!T18)),0,(('FIA Only'!T18*'FIA Only'!T118)+(Sphere!C18*Sphere!C118))/(Sphere!C18+'FIA Only'!T18))</f>
        <v>0</v>
      </c>
      <c r="U118" s="18">
        <f>IF(ISERROR((('FIA Only'!U18*'FIA Only'!U118)+(Sphere!D18*Sphere!D118))/(Sphere!D18+'FIA Only'!U18)),0,(('FIA Only'!U18*'FIA Only'!U118)+(Sphere!D18*Sphere!D118))/(Sphere!D18+'FIA Only'!U18))</f>
        <v>0</v>
      </c>
      <c r="V118" s="18">
        <f>IF(ISERROR((('FIA Only'!V18*'FIA Only'!V118)+(Sphere!E18*Sphere!E118))/(Sphere!E18+'FIA Only'!V18)),0,(('FIA Only'!V18*'FIA Only'!V118)+(Sphere!E18*Sphere!E118))/(Sphere!E18+'FIA Only'!V18))</f>
        <v>0.24990399999999999</v>
      </c>
      <c r="W118" s="18">
        <f>IF(ISERROR((('FIA Only'!W18*'FIA Only'!W118)+(Sphere!F18*Sphere!F118))/(Sphere!F18+'FIA Only'!W18)),0,(('FIA Only'!W18*'FIA Only'!W118)+(Sphere!F18*Sphere!F118))/(Sphere!F18+'FIA Only'!W18))</f>
        <v>0</v>
      </c>
      <c r="X118" s="18">
        <f>IF(ISERROR((('FIA Only'!X18*'FIA Only'!X118)+(Sphere!G18*Sphere!G118))/(Sphere!G18+'FIA Only'!X18)),0,(('FIA Only'!X18*'FIA Only'!X118)+(Sphere!G18*Sphere!G118))/(Sphere!G18+'FIA Only'!X18))</f>
        <v>0</v>
      </c>
      <c r="Y118" s="18">
        <v>0.12990399999999999</v>
      </c>
      <c r="Z118" s="18">
        <v>0</v>
      </c>
      <c r="AA118" s="18">
        <v>0</v>
      </c>
      <c r="AB118" s="18">
        <v>0</v>
      </c>
      <c r="AC118" s="18">
        <v>0.18990399999999999</v>
      </c>
      <c r="AD118" s="18">
        <v>0</v>
      </c>
      <c r="AE118" s="18">
        <v>0</v>
      </c>
      <c r="AF118" s="18">
        <v>0</v>
      </c>
      <c r="AG118" s="18">
        <v>0.12990399999999999</v>
      </c>
      <c r="AH118" s="18">
        <v>0.18990399999999999</v>
      </c>
      <c r="AI118" s="18">
        <v>0</v>
      </c>
      <c r="AJ118" s="18">
        <v>0.12656999999999999</v>
      </c>
      <c r="AK118" s="18">
        <v>0</v>
      </c>
      <c r="AL118" s="18">
        <v>0.15990399999999999</v>
      </c>
      <c r="AM118" s="18">
        <v>0</v>
      </c>
      <c r="AN118" s="18">
        <v>0.18990399999999999</v>
      </c>
      <c r="AO118" s="18">
        <v>0.21990399999999999</v>
      </c>
      <c r="AP118" s="18">
        <v>0.16755082352940001</v>
      </c>
      <c r="AQ118" s="18"/>
      <c r="AR118" s="18">
        <v>0.12990399999999999</v>
      </c>
      <c r="AS118" s="18">
        <v>0</v>
      </c>
      <c r="AT118" s="18">
        <v>0</v>
      </c>
      <c r="AU118" s="18">
        <v>0</v>
      </c>
      <c r="AV118" s="18">
        <v>0.18990399999999999</v>
      </c>
      <c r="AW118" s="18">
        <v>0</v>
      </c>
      <c r="AX118" s="18">
        <v>0</v>
      </c>
      <c r="AY118" s="18">
        <v>0</v>
      </c>
      <c r="AZ118" s="18">
        <v>0.12990399999999999</v>
      </c>
      <c r="BA118" s="18">
        <v>0.18990399999999999</v>
      </c>
      <c r="BB118" s="18">
        <v>0</v>
      </c>
      <c r="BC118" s="18">
        <v>0.12656999999999999</v>
      </c>
      <c r="BD118" s="18">
        <v>0</v>
      </c>
      <c r="BE118" s="18">
        <v>0.15990399999999999</v>
      </c>
      <c r="BF118" s="18">
        <v>0</v>
      </c>
      <c r="BG118" s="18">
        <v>0.18990399999999999</v>
      </c>
      <c r="BH118" s="18">
        <v>0.21990399999999999</v>
      </c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</row>
    <row r="119" spans="1:78" ht="11.25" x14ac:dyDescent="0.2">
      <c r="A119" s="11" t="s">
        <v>629</v>
      </c>
      <c r="C119" s="18">
        <v>0</v>
      </c>
      <c r="D119" s="18">
        <v>0.2424</v>
      </c>
      <c r="E119" s="18">
        <v>0.2424</v>
      </c>
      <c r="F119" s="18">
        <v>0.2424</v>
      </c>
      <c r="G119" s="18">
        <v>0.2424</v>
      </c>
      <c r="H119" s="18">
        <v>0.24400714285710001</v>
      </c>
      <c r="I119" s="18">
        <v>0.2488864864865</v>
      </c>
      <c r="J119" s="18">
        <v>0.24990000000000001</v>
      </c>
      <c r="K119" s="18">
        <v>0.24990000000000001</v>
      </c>
      <c r="L119" s="18">
        <v>0.24990000000000001</v>
      </c>
      <c r="M119" s="18">
        <v>0.24990000000000001</v>
      </c>
      <c r="N119" s="18">
        <v>0.24990000000000001</v>
      </c>
      <c r="O119" s="18">
        <v>0.24990000000000001</v>
      </c>
      <c r="P119" s="18">
        <v>0.24990000000000001</v>
      </c>
      <c r="Q119" s="18">
        <v>0.24990000000000001</v>
      </c>
      <c r="R119" s="18">
        <v>0.24990000000000001</v>
      </c>
      <c r="S119" s="18">
        <v>0.24990000000000001</v>
      </c>
      <c r="T119" s="18">
        <f>IF(ISERROR((('FIA Only'!T19*'FIA Only'!T119)+(Sphere!C19*Sphere!C119))/(Sphere!C19+'FIA Only'!T19)),0,(('FIA Only'!T19*'FIA Only'!T119)+(Sphere!C19*Sphere!C119))/(Sphere!C19+'FIA Only'!T19))</f>
        <v>0.24990000000000001</v>
      </c>
      <c r="U119" s="18">
        <f>IF(ISERROR((('FIA Only'!U19*'FIA Only'!U119)+(Sphere!D19*Sphere!D119))/(Sphere!D19+'FIA Only'!U19)),0,(('FIA Only'!U19*'FIA Only'!U119)+(Sphere!D19*Sphere!D119))/(Sphere!D19+'FIA Only'!U19))</f>
        <v>0.24990000000000001</v>
      </c>
      <c r="V119" s="18">
        <f>IF(ISERROR((('FIA Only'!V19*'FIA Only'!V119)+(Sphere!E19*Sphere!E119))/(Sphere!E19+'FIA Only'!V19)),0,(('FIA Only'!V19*'FIA Only'!V119)+(Sphere!E19*Sphere!E119))/(Sphere!E19+'FIA Only'!V19))</f>
        <v>0.24990000000000001</v>
      </c>
      <c r="W119" s="18">
        <f>IF(ISERROR((('FIA Only'!W19*'FIA Only'!W119)+(Sphere!F19*Sphere!F119))/(Sphere!F19+'FIA Only'!W19)),0,(('FIA Only'!W19*'FIA Only'!W119)+(Sphere!F19*Sphere!F119))/(Sphere!F19+'FIA Only'!W19))</f>
        <v>0.24990000000000001</v>
      </c>
      <c r="X119" s="18">
        <f>IF(ISERROR((('FIA Only'!X19*'FIA Only'!X119)+(Sphere!G19*Sphere!G119))/(Sphere!G19+'FIA Only'!X19)),0,(('FIA Only'!X19*'FIA Only'!X119)+(Sphere!G19*Sphere!G119))/(Sphere!G19+'FIA Only'!X19))</f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0.16615374999999999</v>
      </c>
      <c r="AD119" s="18">
        <v>0</v>
      </c>
      <c r="AE119" s="18">
        <v>0.116568</v>
      </c>
      <c r="AF119" s="18">
        <v>0.229904</v>
      </c>
      <c r="AG119" s="18">
        <v>0.24990399999999999</v>
      </c>
      <c r="AH119" s="18">
        <v>0.15240400000000001</v>
      </c>
      <c r="AI119" s="18">
        <v>0.14590400000000001</v>
      </c>
      <c r="AJ119" s="18">
        <v>0.169904</v>
      </c>
      <c r="AK119" s="18">
        <v>0.19847542857139999</v>
      </c>
      <c r="AL119" s="18">
        <v>0.23276114285710001</v>
      </c>
      <c r="AM119" s="18">
        <v>0.23276114285710001</v>
      </c>
      <c r="AN119" s="18">
        <v>0.197404</v>
      </c>
      <c r="AO119" s="18">
        <v>0.22590399999999999</v>
      </c>
      <c r="AP119" s="18">
        <v>0.229904</v>
      </c>
      <c r="AQ119" s="18"/>
      <c r="AR119" s="18">
        <v>0</v>
      </c>
      <c r="AS119" s="18">
        <v>0</v>
      </c>
      <c r="AT119" s="18">
        <v>0</v>
      </c>
      <c r="AU119" s="18">
        <v>0</v>
      </c>
      <c r="AV119" s="18">
        <v>0.16615374999999999</v>
      </c>
      <c r="AW119" s="18">
        <v>0</v>
      </c>
      <c r="AX119" s="18">
        <v>0.116568</v>
      </c>
      <c r="AY119" s="18">
        <v>0.229904</v>
      </c>
      <c r="AZ119" s="18">
        <v>0.24990399999999999</v>
      </c>
      <c r="BA119" s="18">
        <v>0.15240400000000001</v>
      </c>
      <c r="BB119" s="18">
        <v>0.14590400000000001</v>
      </c>
      <c r="BC119" s="18">
        <v>0.169904</v>
      </c>
      <c r="BD119" s="18">
        <v>0.19847542857139999</v>
      </c>
      <c r="BE119" s="18">
        <v>0.23276114285710001</v>
      </c>
      <c r="BF119" s="18">
        <v>0.23276114285710001</v>
      </c>
      <c r="BG119" s="18">
        <v>0.197404</v>
      </c>
      <c r="BH119" s="18">
        <v>0.22590399999999999</v>
      </c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</row>
    <row r="120" spans="1:78" ht="11.25" x14ac:dyDescent="0.2">
      <c r="A120" s="11" t="s">
        <v>13</v>
      </c>
      <c r="C120" s="18">
        <v>0</v>
      </c>
      <c r="D120" s="18">
        <v>0.2424</v>
      </c>
      <c r="E120" s="18">
        <v>0.2424</v>
      </c>
      <c r="F120" s="18">
        <v>0.2424</v>
      </c>
      <c r="G120" s="18">
        <v>0.2424</v>
      </c>
      <c r="H120" s="18">
        <v>0.2424</v>
      </c>
      <c r="I120" s="18">
        <v>0</v>
      </c>
      <c r="J120" s="18">
        <v>0.24990000000000001</v>
      </c>
      <c r="K120" s="18">
        <v>0.24990000000000001</v>
      </c>
      <c r="L120" s="18">
        <v>0.24990000000000001</v>
      </c>
      <c r="M120" s="18">
        <v>0.24990000000000001</v>
      </c>
      <c r="N120" s="18">
        <v>0.24990000000000001</v>
      </c>
      <c r="O120" s="18">
        <v>0.24990000000000001</v>
      </c>
      <c r="P120" s="18">
        <v>0.24990000000000001</v>
      </c>
      <c r="Q120" s="18">
        <v>0.24990000000000001</v>
      </c>
      <c r="R120" s="18">
        <v>0.24990000000000001</v>
      </c>
      <c r="S120" s="18">
        <v>0.24990000000000001</v>
      </c>
      <c r="T120" s="18">
        <f>IF(ISERROR((('FIA Only'!T20*'FIA Only'!T120)+(Sphere!C20*Sphere!C120))/(Sphere!C20+'FIA Only'!T20)),0,(('FIA Only'!T20*'FIA Only'!T120)+(Sphere!C20*Sphere!C120))/(Sphere!C20+'FIA Only'!T20))</f>
        <v>0.24990000000000001</v>
      </c>
      <c r="U120" s="18">
        <f>IF(ISERROR((('FIA Only'!U20*'FIA Only'!U120)+(Sphere!D20*Sphere!D120))/(Sphere!D20+'FIA Only'!U20)),0,(('FIA Only'!U20*'FIA Only'!U120)+(Sphere!D20*Sphere!D120))/(Sphere!D20+'FIA Only'!U20))</f>
        <v>0</v>
      </c>
      <c r="V120" s="18">
        <f>IF(ISERROR((('FIA Only'!V20*'FIA Only'!V120)+(Sphere!E20*Sphere!E120))/(Sphere!E20+'FIA Only'!V20)),0,(('FIA Only'!V20*'FIA Only'!V120)+(Sphere!E20*Sphere!E120))/(Sphere!E20+'FIA Only'!V20))</f>
        <v>0.24990200000000001</v>
      </c>
      <c r="W120" s="18">
        <f>IF(ISERROR((('FIA Only'!W20*'FIA Only'!W120)+(Sphere!F20*Sphere!F120))/(Sphere!F20+'FIA Only'!W20)),0,(('FIA Only'!W20*'FIA Only'!W120)+(Sphere!F20*Sphere!F120))/(Sphere!F20+'FIA Only'!W20))</f>
        <v>0.24990399999999999</v>
      </c>
      <c r="X120" s="18">
        <f>IF(ISERROR((('FIA Only'!X20*'FIA Only'!X120)+(Sphere!G20*Sphere!G120))/(Sphere!G20+'FIA Only'!X20)),0,(('FIA Only'!X20*'FIA Only'!X120)+(Sphere!G20*Sphere!G120))/(Sphere!G20+'FIA Only'!X20))</f>
        <v>0.24990399999999999</v>
      </c>
      <c r="Y120" s="18">
        <v>0.23990400000000001</v>
      </c>
      <c r="Z120" s="18">
        <v>0.24990399999999999</v>
      </c>
      <c r="AA120" s="18">
        <v>0.24090400000000001</v>
      </c>
      <c r="AB120" s="18">
        <v>0.24990399999999999</v>
      </c>
      <c r="AC120" s="18">
        <v>0.15990399999999999</v>
      </c>
      <c r="AD120" s="18">
        <v>0.24990399999999999</v>
      </c>
      <c r="AE120" s="18">
        <v>0</v>
      </c>
      <c r="AF120" s="18">
        <v>0</v>
      </c>
      <c r="AG120" s="18">
        <v>0.24990399999999999</v>
      </c>
      <c r="AH120" s="18">
        <v>0.24990399999999999</v>
      </c>
      <c r="AI120" s="18">
        <v>0.20990400000000001</v>
      </c>
      <c r="AJ120" s="18">
        <v>0.234904</v>
      </c>
      <c r="AK120" s="18">
        <v>0.24990399999999999</v>
      </c>
      <c r="AL120" s="18">
        <v>0.20990400000000001</v>
      </c>
      <c r="AM120" s="18">
        <v>0.24990399999999999</v>
      </c>
      <c r="AN120" s="18">
        <v>0.12990399999999999</v>
      </c>
      <c r="AO120" s="18">
        <v>0.24990399999999999</v>
      </c>
      <c r="AP120" s="18">
        <v>0.20990400000000001</v>
      </c>
      <c r="AQ120" s="18"/>
      <c r="AR120" s="18">
        <v>0.23990400000000001</v>
      </c>
      <c r="AS120" s="18">
        <v>0.24990399999999999</v>
      </c>
      <c r="AT120" s="18">
        <v>0.24090400000000001</v>
      </c>
      <c r="AU120" s="18">
        <v>0.24990399999999999</v>
      </c>
      <c r="AV120" s="18">
        <v>0.15990399999999999</v>
      </c>
      <c r="AW120" s="18">
        <v>0.24990399999999999</v>
      </c>
      <c r="AX120" s="18">
        <v>0</v>
      </c>
      <c r="AY120" s="18">
        <v>0</v>
      </c>
      <c r="AZ120" s="18">
        <v>0.24990399999999999</v>
      </c>
      <c r="BA120" s="18">
        <v>0.24990399999999999</v>
      </c>
      <c r="BB120" s="18">
        <v>0.20990400000000001</v>
      </c>
      <c r="BC120" s="18">
        <v>0.234904</v>
      </c>
      <c r="BD120" s="18">
        <v>0.24990399999999999</v>
      </c>
      <c r="BE120" s="18">
        <v>0.20990400000000001</v>
      </c>
      <c r="BF120" s="18">
        <v>0.24990399999999999</v>
      </c>
      <c r="BG120" s="18">
        <v>0.12990399999999999</v>
      </c>
      <c r="BH120" s="18">
        <v>0.24990399999999999</v>
      </c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</row>
    <row r="121" spans="1:78" ht="11.25" x14ac:dyDescent="0.2">
      <c r="A121" s="11" t="s">
        <v>14</v>
      </c>
      <c r="C121" s="18">
        <v>0</v>
      </c>
      <c r="D121" s="18">
        <v>0.2424</v>
      </c>
      <c r="E121" s="18">
        <v>0.2424</v>
      </c>
      <c r="F121" s="18">
        <v>0.2424</v>
      </c>
      <c r="G121" s="18">
        <v>0.2424</v>
      </c>
      <c r="H121" s="18">
        <v>0.24333750000000001</v>
      </c>
      <c r="I121" s="18">
        <v>0.249275</v>
      </c>
      <c r="J121" s="18">
        <v>0.24990000000000001</v>
      </c>
      <c r="K121" s="18">
        <v>0.24990000000000001</v>
      </c>
      <c r="L121" s="18">
        <v>0.24990000000000001</v>
      </c>
      <c r="M121" s="18">
        <v>0.24990000000000001</v>
      </c>
      <c r="N121" s="18">
        <v>0.24990000000000001</v>
      </c>
      <c r="O121" s="18">
        <v>0.24990000000000001</v>
      </c>
      <c r="P121" s="18">
        <v>0.24990000000000001</v>
      </c>
      <c r="Q121" s="18">
        <v>0.24990000000000001</v>
      </c>
      <c r="R121" s="18">
        <v>0.24990000000000001</v>
      </c>
      <c r="S121" s="18">
        <v>0.24990000000000001</v>
      </c>
      <c r="T121" s="18">
        <f>IF(ISERROR((('FIA Only'!T21*'FIA Only'!T121)+(Sphere!C21*Sphere!C121))/(Sphere!C21+'FIA Only'!T21)),0,(('FIA Only'!T21*'FIA Only'!T121)+(Sphere!C21*Sphere!C121))/(Sphere!C21+'FIA Only'!T21))</f>
        <v>0.24990000000000001</v>
      </c>
      <c r="U121" s="18">
        <f>IF(ISERROR((('FIA Only'!U21*'FIA Only'!U121)+(Sphere!D21*Sphere!D121))/(Sphere!D21+'FIA Only'!U21)),0,(('FIA Only'!U21*'FIA Only'!U121)+(Sphere!D21*Sphere!D121))/(Sphere!D21+'FIA Only'!U21))</f>
        <v>0.24990000000000001</v>
      </c>
      <c r="V121" s="18">
        <f>IF(ISERROR((('FIA Only'!V21*'FIA Only'!V121)+(Sphere!E21*Sphere!E121))/(Sphere!E21+'FIA Only'!V21)),0,(('FIA Only'!V21*'FIA Only'!V121)+(Sphere!E21*Sphere!E121))/(Sphere!E21+'FIA Only'!V21))</f>
        <v>0.24990000000000001</v>
      </c>
      <c r="W121" s="18">
        <f>IF(ISERROR((('FIA Only'!W21*'FIA Only'!W121)+(Sphere!F21*Sphere!F121))/(Sphere!F21+'FIA Only'!W21)),0,(('FIA Only'!W21*'FIA Only'!W121)+(Sphere!F21*Sphere!F121))/(Sphere!F21+'FIA Only'!W21))</f>
        <v>0.24990399999999999</v>
      </c>
      <c r="X121" s="18">
        <f>IF(ISERROR((('FIA Only'!X21*'FIA Only'!X121)+(Sphere!G21*Sphere!G121))/(Sphere!G21+'FIA Only'!X21)),0,(('FIA Only'!X21*'FIA Only'!X121)+(Sphere!G21*Sphere!G121))/(Sphere!G21+'FIA Only'!X21))</f>
        <v>0.24990399999999999</v>
      </c>
      <c r="Y121" s="18">
        <v>0.24990399999999999</v>
      </c>
      <c r="Z121" s="18">
        <v>0.2456182857143</v>
      </c>
      <c r="AA121" s="18">
        <v>0.24990399999999999</v>
      </c>
      <c r="AB121" s="18">
        <v>0.24990399999999999</v>
      </c>
      <c r="AC121" s="18">
        <v>0.24990399999999999</v>
      </c>
      <c r="AD121" s="18">
        <v>0.24990399999999999</v>
      </c>
      <c r="AE121" s="18">
        <v>0.24990399999999999</v>
      </c>
      <c r="AF121" s="18">
        <v>0.24990399999999999</v>
      </c>
      <c r="AG121" s="18">
        <v>0.24990399999999999</v>
      </c>
      <c r="AH121" s="18">
        <v>0.1832373333333</v>
      </c>
      <c r="AI121" s="18">
        <v>0.22221169230769999</v>
      </c>
      <c r="AJ121" s="18">
        <v>0.24990399999999999</v>
      </c>
      <c r="AK121" s="18">
        <v>0.201904</v>
      </c>
      <c r="AL121" s="18">
        <v>0.21990399999999999</v>
      </c>
      <c r="AM121" s="18">
        <v>0.24990399999999999</v>
      </c>
      <c r="AN121" s="18">
        <v>0.23918971428569999</v>
      </c>
      <c r="AO121" s="18">
        <v>0.24990399999999999</v>
      </c>
      <c r="AP121" s="18">
        <v>0.20990400000000001</v>
      </c>
      <c r="AQ121" s="18"/>
      <c r="AR121" s="18">
        <v>0.24990399999999999</v>
      </c>
      <c r="AS121" s="18">
        <v>0.2456182857143</v>
      </c>
      <c r="AT121" s="18">
        <v>0.24990399999999999</v>
      </c>
      <c r="AU121" s="18">
        <v>0.24990399999999999</v>
      </c>
      <c r="AV121" s="18">
        <v>0.24990399999999999</v>
      </c>
      <c r="AW121" s="18">
        <v>0.24990399999999999</v>
      </c>
      <c r="AX121" s="18">
        <v>0.24990399999999999</v>
      </c>
      <c r="AY121" s="18">
        <v>0.24990399999999999</v>
      </c>
      <c r="AZ121" s="18">
        <v>0.24990399999999999</v>
      </c>
      <c r="BA121" s="18">
        <v>0.1832373333333</v>
      </c>
      <c r="BB121" s="18">
        <v>0.22221169230769999</v>
      </c>
      <c r="BC121" s="18">
        <v>0.24990399999999999</v>
      </c>
      <c r="BD121" s="18">
        <v>0.201904</v>
      </c>
      <c r="BE121" s="18">
        <v>0.21990399999999999</v>
      </c>
      <c r="BF121" s="18">
        <v>0.24990399999999999</v>
      </c>
      <c r="BG121" s="18">
        <v>0.23918971428569999</v>
      </c>
      <c r="BH121" s="18">
        <v>0.24990399999999999</v>
      </c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</row>
    <row r="122" spans="1:78" ht="11.25" x14ac:dyDescent="0.2">
      <c r="A122" s="11" t="s">
        <v>15</v>
      </c>
      <c r="C122" s="18">
        <v>0</v>
      </c>
      <c r="D122" s="18">
        <v>0.2424</v>
      </c>
      <c r="E122" s="18">
        <v>0.2424</v>
      </c>
      <c r="F122" s="18">
        <v>0.2424</v>
      </c>
      <c r="G122" s="18">
        <v>0.2424</v>
      </c>
      <c r="H122" s="18">
        <v>0.24372352941180001</v>
      </c>
      <c r="I122" s="18">
        <v>0.2493642857143</v>
      </c>
      <c r="J122" s="18">
        <v>0.24990000000000001</v>
      </c>
      <c r="K122" s="18">
        <v>0.24990000000000001</v>
      </c>
      <c r="L122" s="18">
        <v>0.24990000000000001</v>
      </c>
      <c r="M122" s="18">
        <v>0.24990000000000001</v>
      </c>
      <c r="N122" s="18">
        <v>0.24990000000000001</v>
      </c>
      <c r="O122" s="18">
        <v>0.24990000000000001</v>
      </c>
      <c r="P122" s="18">
        <v>0.24990000000000001</v>
      </c>
      <c r="Q122" s="18">
        <v>0.24990000000000001</v>
      </c>
      <c r="R122" s="18">
        <v>0.24990000000000001</v>
      </c>
      <c r="S122" s="18">
        <v>0.24990000000000001</v>
      </c>
      <c r="T122" s="18">
        <f>IF(ISERROR((('FIA Only'!T22*'FIA Only'!T122)+(Sphere!C22*Sphere!C122))/(Sphere!C22+'FIA Only'!T22)),0,(('FIA Only'!T22*'FIA Only'!T122)+(Sphere!C22*Sphere!C122))/(Sphere!C22+'FIA Only'!T22))</f>
        <v>0.24990000000000001</v>
      </c>
      <c r="U122" s="18">
        <f>IF(ISERROR((('FIA Only'!U22*'FIA Only'!U122)+(Sphere!D22*Sphere!D122))/(Sphere!D22+'FIA Only'!U22)),0,(('FIA Only'!U22*'FIA Only'!U122)+(Sphere!D22*Sphere!D122))/(Sphere!D22+'FIA Only'!U22))</f>
        <v>0.24990004761904766</v>
      </c>
      <c r="V122" s="18">
        <f>IF(ISERROR((('FIA Only'!V22*'FIA Only'!V122)+(Sphere!E22*Sphere!E122))/(Sphere!E22+'FIA Only'!V22)),0,(('FIA Only'!V22*'FIA Only'!V122)+(Sphere!E22*Sphere!E122))/(Sphere!E22+'FIA Only'!V22))</f>
        <v>0.24990199999999999</v>
      </c>
      <c r="W122" s="18">
        <f>IF(ISERROR((('FIA Only'!W22*'FIA Only'!W122)+(Sphere!F22*Sphere!F122))/(Sphere!F22+'FIA Only'!W22)),0,(('FIA Only'!W22*'FIA Only'!W122)+(Sphere!F22*Sphere!F122))/(Sphere!F22+'FIA Only'!W22))</f>
        <v>0.24990378947368422</v>
      </c>
      <c r="X122" s="18">
        <f>IF(ISERROR((('FIA Only'!X22*'FIA Only'!X122)+(Sphere!G22*Sphere!G122))/(Sphere!G22+'FIA Only'!X22)),0,(('FIA Only'!X22*'FIA Only'!X122)+(Sphere!G22*Sphere!G122))/(Sphere!G22+'FIA Only'!X22))</f>
        <v>0.24990399999999999</v>
      </c>
      <c r="Y122" s="18">
        <v>0.24036902325580001</v>
      </c>
      <c r="Z122" s="18">
        <v>0.24990399999999999</v>
      </c>
      <c r="AA122" s="18">
        <v>0.24990399999999999</v>
      </c>
      <c r="AB122" s="18">
        <v>0.24680055172410001</v>
      </c>
      <c r="AC122" s="18">
        <v>0.24990399999999999</v>
      </c>
      <c r="AD122" s="18">
        <v>0.24990399999999999</v>
      </c>
      <c r="AE122" s="18">
        <v>0.24657066666669999</v>
      </c>
      <c r="AF122" s="18">
        <v>0.24990399999999999</v>
      </c>
      <c r="AG122" s="18">
        <v>0.24990399999999999</v>
      </c>
      <c r="AH122" s="18">
        <v>0.193392372093</v>
      </c>
      <c r="AI122" s="18">
        <v>0.21790399999999999</v>
      </c>
      <c r="AJ122" s="18">
        <v>0.234904</v>
      </c>
      <c r="AK122" s="18">
        <v>0.2321767272727</v>
      </c>
      <c r="AL122" s="18">
        <v>0.23302899999999999</v>
      </c>
      <c r="AM122" s="18">
        <v>0.2445468571429</v>
      </c>
      <c r="AN122" s="18">
        <v>0.2456182857143</v>
      </c>
      <c r="AO122" s="18">
        <v>0.24990399999999999</v>
      </c>
      <c r="AP122" s="18">
        <v>0.234904</v>
      </c>
      <c r="AQ122" s="18"/>
      <c r="AR122" s="18">
        <v>0.24036902325580001</v>
      </c>
      <c r="AS122" s="18">
        <v>0.24990399999999999</v>
      </c>
      <c r="AT122" s="18">
        <v>0.24990399999999999</v>
      </c>
      <c r="AU122" s="18">
        <v>0.24680055172410001</v>
      </c>
      <c r="AV122" s="18">
        <v>0.24990399999999999</v>
      </c>
      <c r="AW122" s="18">
        <v>0.24990399999999999</v>
      </c>
      <c r="AX122" s="18">
        <v>0.24657066666669999</v>
      </c>
      <c r="AY122" s="18">
        <v>0.24990399999999999</v>
      </c>
      <c r="AZ122" s="18">
        <v>0.24990399999999999</v>
      </c>
      <c r="BA122" s="18">
        <v>0.193392372093</v>
      </c>
      <c r="BB122" s="18">
        <v>0.21790399999999999</v>
      </c>
      <c r="BC122" s="18">
        <v>0.234904</v>
      </c>
      <c r="BD122" s="18">
        <v>0.2321767272727</v>
      </c>
      <c r="BE122" s="18">
        <v>0.23302899999999999</v>
      </c>
      <c r="BF122" s="18">
        <v>0.2445468571429</v>
      </c>
      <c r="BG122" s="18">
        <v>0.2456182857143</v>
      </c>
      <c r="BH122" s="18">
        <v>0.24990399999999999</v>
      </c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</row>
    <row r="123" spans="1:78" ht="11.25" x14ac:dyDescent="0.2">
      <c r="A123" s="11" t="s">
        <v>16</v>
      </c>
      <c r="C123" s="18">
        <v>0.2424</v>
      </c>
      <c r="D123" s="18">
        <v>0.2424</v>
      </c>
      <c r="E123" s="18">
        <v>0.2424</v>
      </c>
      <c r="F123" s="18">
        <v>0.2424</v>
      </c>
      <c r="G123" s="18">
        <v>0.2424</v>
      </c>
      <c r="H123" s="18">
        <v>0.24421578947370001</v>
      </c>
      <c r="I123" s="18">
        <v>0.2498342105263</v>
      </c>
      <c r="J123" s="18">
        <v>0.24990000000000001</v>
      </c>
      <c r="K123" s="18">
        <v>0.24990000000000001</v>
      </c>
      <c r="L123" s="18">
        <v>0.24990000000000001</v>
      </c>
      <c r="M123" s="18">
        <v>0.24990000000000001</v>
      </c>
      <c r="N123" s="18">
        <v>0.24990000000000001</v>
      </c>
      <c r="O123" s="18">
        <v>0.24990000000000001</v>
      </c>
      <c r="P123" s="18">
        <v>0.24990000000000001</v>
      </c>
      <c r="Q123" s="18">
        <v>0.24990000000000001</v>
      </c>
      <c r="R123" s="18">
        <v>0.24990000000000001</v>
      </c>
      <c r="S123" s="18">
        <v>0.24990000000000001</v>
      </c>
      <c r="T123" s="18">
        <f>IF(ISERROR((('FIA Only'!T23*'FIA Only'!T123)+(Sphere!C23*Sphere!C123))/(Sphere!C23+'FIA Only'!T23)),0,(('FIA Only'!T23*'FIA Only'!T123)+(Sphere!C23*Sphere!C123))/(Sphere!C23+'FIA Only'!T23))</f>
        <v>0.24990000000000001</v>
      </c>
      <c r="U123" s="18">
        <f>IF(ISERROR((('FIA Only'!U23*'FIA Only'!U123)+(Sphere!D23*Sphere!D123))/(Sphere!D23+'FIA Only'!U23)),0,(('FIA Only'!U23*'FIA Only'!U123)+(Sphere!D23*Sphere!D123))/(Sphere!D23+'FIA Only'!U23))</f>
        <v>0.24985496385542169</v>
      </c>
      <c r="V123" s="18">
        <f>IF(ISERROR((('FIA Only'!V23*'FIA Only'!V123)+(Sphere!E23*Sphere!E123))/(Sphere!E23+'FIA Only'!V23)),0,(('FIA Only'!V23*'FIA Only'!V123)+(Sphere!E23*Sphere!E123))/(Sphere!E23+'FIA Only'!V23))</f>
        <v>0.24601444444441667</v>
      </c>
      <c r="W123" s="18">
        <f>IF(ISERROR((('FIA Only'!W23*'FIA Only'!W123)+(Sphere!F23*Sphere!F123))/(Sphere!F23+'FIA Only'!W23)),0,(('FIA Only'!W23*'FIA Only'!W123)+(Sphere!F23*Sphere!F123))/(Sphere!F23+'FIA Only'!W23))</f>
        <v>0.24559502439020001</v>
      </c>
      <c r="X123" s="18">
        <f>IF(ISERROR((('FIA Only'!X23*'FIA Only'!X123)+(Sphere!G23*Sphere!G123))/(Sphere!G23+'FIA Only'!X23)),0,(('FIA Only'!X23*'FIA Only'!X123)+(Sphere!G23*Sphere!G123))/(Sphere!G23+'FIA Only'!X23))</f>
        <v>0.24393809090910004</v>
      </c>
      <c r="Y123" s="18">
        <v>0.2459673484163</v>
      </c>
      <c r="Z123" s="18">
        <v>0.2441687058824</v>
      </c>
      <c r="AA123" s="18">
        <v>0.24375942168670001</v>
      </c>
      <c r="AB123" s="18">
        <v>0.2427501538462</v>
      </c>
      <c r="AC123" s="18">
        <v>0.2442996043956</v>
      </c>
      <c r="AD123" s="18">
        <v>0.24397807407409999</v>
      </c>
      <c r="AE123" s="18">
        <v>0.2453834520548</v>
      </c>
      <c r="AF123" s="18">
        <v>0.2432373333333</v>
      </c>
      <c r="AG123" s="18">
        <v>0.2421453793103</v>
      </c>
      <c r="AH123" s="18">
        <v>0.22300744827589999</v>
      </c>
      <c r="AI123" s="18">
        <v>0.23343341176470001</v>
      </c>
      <c r="AJ123" s="18">
        <v>0.23915773134330001</v>
      </c>
      <c r="AK123" s="18">
        <v>0.24357372477059999</v>
      </c>
      <c r="AL123" s="18">
        <v>0.2410344347826</v>
      </c>
      <c r="AM123" s="18">
        <v>0.24028567938930001</v>
      </c>
      <c r="AN123" s="18">
        <v>0.2390951764706</v>
      </c>
      <c r="AO123" s="18">
        <v>0.23695663157890001</v>
      </c>
      <c r="AP123" s="18">
        <v>0.2428605217391</v>
      </c>
      <c r="AQ123" s="18"/>
      <c r="AR123" s="18">
        <v>0.2459673484163</v>
      </c>
      <c r="AS123" s="18">
        <v>0.2441687058824</v>
      </c>
      <c r="AT123" s="18">
        <v>0.24375942168670001</v>
      </c>
      <c r="AU123" s="18">
        <v>0.2427501538462</v>
      </c>
      <c r="AV123" s="18">
        <v>0.2442996043956</v>
      </c>
      <c r="AW123" s="18">
        <v>0.24397807407409999</v>
      </c>
      <c r="AX123" s="18">
        <v>0.2453834520548</v>
      </c>
      <c r="AY123" s="18">
        <v>0.2432373333333</v>
      </c>
      <c r="AZ123" s="18">
        <v>0.2421453793103</v>
      </c>
      <c r="BA123" s="18">
        <v>0.22300744827589999</v>
      </c>
      <c r="BB123" s="18">
        <v>0.23343341176470001</v>
      </c>
      <c r="BC123" s="18">
        <v>0.23915773134330001</v>
      </c>
      <c r="BD123" s="18">
        <v>0.24357372477059999</v>
      </c>
      <c r="BE123" s="18">
        <v>0.2410344347826</v>
      </c>
      <c r="BF123" s="18">
        <v>0.24028567938930001</v>
      </c>
      <c r="BG123" s="18">
        <v>0.2390951764706</v>
      </c>
      <c r="BH123" s="18">
        <v>0.23695663157890001</v>
      </c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</row>
    <row r="124" spans="1:78" ht="11.25" x14ac:dyDescent="0.2">
      <c r="A124" s="11" t="s">
        <v>17</v>
      </c>
      <c r="C124" s="18">
        <v>0.2424</v>
      </c>
      <c r="D124" s="18">
        <v>0.2424</v>
      </c>
      <c r="E124" s="18">
        <v>0.2424</v>
      </c>
      <c r="F124" s="18">
        <v>0.2424</v>
      </c>
      <c r="G124" s="18">
        <v>0.2424</v>
      </c>
      <c r="H124" s="18">
        <v>0.24410689655170001</v>
      </c>
      <c r="I124" s="18">
        <v>0.24973624454150001</v>
      </c>
      <c r="J124" s="18">
        <v>0.249874916388</v>
      </c>
      <c r="K124" s="18">
        <v>0.24990000000000001</v>
      </c>
      <c r="L124" s="18">
        <v>0.249874916388</v>
      </c>
      <c r="M124" s="18">
        <v>0.24990000000000001</v>
      </c>
      <c r="N124" s="18">
        <v>0.24990000000000001</v>
      </c>
      <c r="O124" s="18">
        <v>0.24990000000000001</v>
      </c>
      <c r="P124" s="18">
        <v>0.24990000000000001</v>
      </c>
      <c r="Q124" s="18">
        <v>0.24990000000000001</v>
      </c>
      <c r="R124" s="18">
        <v>0.24988798076919999</v>
      </c>
      <c r="S124" s="18">
        <v>0.24990000000000001</v>
      </c>
      <c r="T124" s="18">
        <f>IF(ISERROR((('FIA Only'!T24*'FIA Only'!T124)+(Sphere!C24*Sphere!C124))/(Sphere!C24+'FIA Only'!T24)),0,(('FIA Only'!T24*'FIA Only'!T124)+(Sphere!C24*Sphere!C124))/(Sphere!C24+'FIA Only'!T24))</f>
        <v>0.24958938461539348</v>
      </c>
      <c r="U124" s="18">
        <f>IF(ISERROR((('FIA Only'!U24*'FIA Only'!U124)+(Sphere!D24*Sphere!D124))/(Sphere!D24+'FIA Only'!U24)),0,(('FIA Only'!U24*'FIA Only'!U124)+(Sphere!D24*Sphere!D124))/(Sphere!D24+'FIA Only'!U24))</f>
        <v>0.249747036734731</v>
      </c>
      <c r="V124" s="18">
        <f>IF(ISERROR((('FIA Only'!V24*'FIA Only'!V124)+(Sphere!E24*Sphere!E124))/(Sphere!E24+'FIA Only'!V24)),0,(('FIA Only'!V24*'FIA Only'!V124)+(Sphere!E24*Sphere!E124))/(Sphere!E24+'FIA Only'!V24))</f>
        <v>0.2440210980392</v>
      </c>
      <c r="W124" s="18">
        <f>IF(ISERROR((('FIA Only'!W24*'FIA Only'!W124)+(Sphere!F24*Sphere!F124))/(Sphere!F24+'FIA Only'!W24)),0,(('FIA Only'!W24*'FIA Only'!W124)+(Sphere!F24*Sphere!F124))/(Sphere!F24+'FIA Only'!W24))</f>
        <v>0.23185762913909996</v>
      </c>
      <c r="X124" s="18">
        <f>IF(ISERROR((('FIA Only'!X24*'FIA Only'!X124)+(Sphere!G24*Sphere!G124))/(Sphere!G24+'FIA Only'!X24)),0,(('FIA Only'!X24*'FIA Only'!X124)+(Sphere!G24*Sphere!G124))/(Sphere!G24+'FIA Only'!X24))</f>
        <v>0.2321262222222</v>
      </c>
      <c r="Y124" s="18">
        <v>0.22954956962029999</v>
      </c>
      <c r="Z124" s="18">
        <v>0.2303258362283</v>
      </c>
      <c r="AA124" s="18">
        <v>0.22661207453419999</v>
      </c>
      <c r="AB124" s="18">
        <v>0.22942573913040001</v>
      </c>
      <c r="AC124" s="18">
        <v>0.22271101754389999</v>
      </c>
      <c r="AD124" s="18">
        <v>0.22443525</v>
      </c>
      <c r="AE124" s="18">
        <v>0.22586673291930001</v>
      </c>
      <c r="AF124" s="18">
        <v>0.22479288888890001</v>
      </c>
      <c r="AG124" s="18">
        <v>0.22850400000000001</v>
      </c>
      <c r="AH124" s="18">
        <v>0.22318214569540001</v>
      </c>
      <c r="AI124" s="18">
        <v>0.2282693846154</v>
      </c>
      <c r="AJ124" s="18">
        <v>0.22262303323259999</v>
      </c>
      <c r="AK124" s="18">
        <v>0.2255114766355</v>
      </c>
      <c r="AL124" s="18">
        <v>0.23096460606059999</v>
      </c>
      <c r="AM124" s="18">
        <v>0.2310944761905</v>
      </c>
      <c r="AN124" s="18">
        <v>0.221262490566</v>
      </c>
      <c r="AO124" s="18">
        <v>0.22733390654210001</v>
      </c>
      <c r="AP124" s="18">
        <v>0.22813929411760001</v>
      </c>
      <c r="AQ124" s="18"/>
      <c r="AR124" s="18">
        <v>0.22954956962029999</v>
      </c>
      <c r="AS124" s="18">
        <v>0.2303258362283</v>
      </c>
      <c r="AT124" s="18">
        <v>0.22661207453419999</v>
      </c>
      <c r="AU124" s="18">
        <v>0.22942573913040001</v>
      </c>
      <c r="AV124" s="18">
        <v>0.22271101754389999</v>
      </c>
      <c r="AW124" s="18">
        <v>0.22443525</v>
      </c>
      <c r="AX124" s="18">
        <v>0.22586673291930001</v>
      </c>
      <c r="AY124" s="18">
        <v>0.22479288888890001</v>
      </c>
      <c r="AZ124" s="18">
        <v>0.22850400000000001</v>
      </c>
      <c r="BA124" s="18">
        <v>0.22318214569540001</v>
      </c>
      <c r="BB124" s="18">
        <v>0.2282693846154</v>
      </c>
      <c r="BC124" s="18">
        <v>0.22262303323259999</v>
      </c>
      <c r="BD124" s="18">
        <v>0.2255114766355</v>
      </c>
      <c r="BE124" s="18">
        <v>0.23096460606059999</v>
      </c>
      <c r="BF124" s="18">
        <v>0.2310944761905</v>
      </c>
      <c r="BG124" s="18">
        <v>0.221262490566</v>
      </c>
      <c r="BH124" s="18">
        <v>0.22733390654210001</v>
      </c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</row>
    <row r="125" spans="1:78" ht="11.25" x14ac:dyDescent="0.2">
      <c r="A125" s="11" t="s">
        <v>18</v>
      </c>
      <c r="C125" s="18">
        <v>0.2424</v>
      </c>
      <c r="D125" s="18">
        <v>0.2424</v>
      </c>
      <c r="E125" s="18">
        <v>0.2424</v>
      </c>
      <c r="F125" s="18">
        <v>0.2424</v>
      </c>
      <c r="G125" s="18">
        <v>0.2424</v>
      </c>
      <c r="H125" s="18">
        <v>0.24394054054049999</v>
      </c>
      <c r="I125" s="18">
        <v>0.2496471910112</v>
      </c>
      <c r="J125" s="18">
        <v>0.24990000000000001</v>
      </c>
      <c r="K125" s="18">
        <v>0.24990000000000001</v>
      </c>
      <c r="L125" s="18">
        <v>0.24990000000000001</v>
      </c>
      <c r="M125" s="18">
        <v>0.24990000000000001</v>
      </c>
      <c r="N125" s="18">
        <v>0.24990000000000001</v>
      </c>
      <c r="O125" s="18">
        <v>0.24990000000000001</v>
      </c>
      <c r="P125" s="18">
        <v>0.24990000000000001</v>
      </c>
      <c r="Q125" s="18">
        <v>0.24990000000000001</v>
      </c>
      <c r="R125" s="18">
        <v>0.2498771341463</v>
      </c>
      <c r="S125" s="18">
        <v>0.24988688811189999</v>
      </c>
      <c r="T125" s="18">
        <f>IF(ISERROR((('FIA Only'!T25*'FIA Only'!T125)+(Sphere!C25*Sphere!C125))/(Sphere!C25+'FIA Only'!T25)),0,(('FIA Only'!T25*'FIA Only'!T125)+(Sphere!C25*Sphere!C125))/(Sphere!C25+'FIA Only'!T25))</f>
        <v>0.24963089952151818</v>
      </c>
      <c r="U125" s="18">
        <f>IF(ISERROR((('FIA Only'!U25*'FIA Only'!U125)+(Sphere!D25*Sphere!D125))/(Sphere!D25+'FIA Only'!U25)),0,(('FIA Only'!U25*'FIA Only'!U125)+(Sphere!D25*Sphere!D125))/(Sphere!D25+'FIA Only'!U25))</f>
        <v>0.24877049372384938</v>
      </c>
      <c r="V125" s="18">
        <f>IF(ISERROR((('FIA Only'!V25*'FIA Only'!V125)+(Sphere!E25*Sphere!E125))/(Sphere!E25+'FIA Only'!V25)),0,(('FIA Only'!V25*'FIA Only'!V125)+(Sphere!E25*Sphere!E125))/(Sphere!E25+'FIA Only'!V25))</f>
        <v>0.2280635519999952</v>
      </c>
      <c r="W125" s="18">
        <f>IF(ISERROR((('FIA Only'!W25*'FIA Only'!W125)+(Sphere!F25*Sphere!F125))/(Sphere!F25+'FIA Only'!W25)),0,(('FIA Only'!W25*'FIA Only'!W125)+(Sphere!F25*Sphere!F125))/(Sphere!F25+'FIA Only'!W25))</f>
        <v>0.2129830081744</v>
      </c>
      <c r="X125" s="18">
        <f>IF(ISERROR((('FIA Only'!X25*'FIA Only'!X125)+(Sphere!G25*Sphere!G125))/(Sphere!G25+'FIA Only'!X25)),0,(('FIA Only'!X25*'FIA Only'!X125)+(Sphere!G25*Sphere!G125))/(Sphere!G25+'FIA Only'!X25))</f>
        <v>0.2112645442177</v>
      </c>
      <c r="Y125" s="18">
        <v>0.1978329940828</v>
      </c>
      <c r="Z125" s="18">
        <v>0.19473232618030001</v>
      </c>
      <c r="AA125" s="18">
        <v>0.19645486848640001</v>
      </c>
      <c r="AB125" s="18">
        <v>0.1969714369501</v>
      </c>
      <c r="AC125" s="18">
        <v>0.189263430605</v>
      </c>
      <c r="AD125" s="18">
        <v>0.19292348051950001</v>
      </c>
      <c r="AE125" s="18">
        <v>0.1935706666667</v>
      </c>
      <c r="AF125" s="18">
        <v>0.19332172151900001</v>
      </c>
      <c r="AG125" s="18">
        <v>0.19759630769229999</v>
      </c>
      <c r="AH125" s="18">
        <v>0.20602535092349999</v>
      </c>
      <c r="AI125" s="18">
        <v>0.2143655384615</v>
      </c>
      <c r="AJ125" s="18">
        <v>0.20894964315350001</v>
      </c>
      <c r="AK125" s="18">
        <v>0.2082767810651</v>
      </c>
      <c r="AL125" s="18">
        <v>0.21179589189190001</v>
      </c>
      <c r="AM125" s="18">
        <v>0.20807989576550001</v>
      </c>
      <c r="AN125" s="18">
        <v>0.19838567539269999</v>
      </c>
      <c r="AO125" s="18">
        <v>0.2039171578947</v>
      </c>
      <c r="AP125" s="18">
        <v>0.20544246153849999</v>
      </c>
      <c r="AQ125" s="18"/>
      <c r="AR125" s="18">
        <v>0.1978329940828</v>
      </c>
      <c r="AS125" s="18">
        <v>0.19473232618030001</v>
      </c>
      <c r="AT125" s="18">
        <v>0.19645486848640001</v>
      </c>
      <c r="AU125" s="18">
        <v>0.1969714369501</v>
      </c>
      <c r="AV125" s="18">
        <v>0.189263430605</v>
      </c>
      <c r="AW125" s="18">
        <v>0.19292348051950001</v>
      </c>
      <c r="AX125" s="18">
        <v>0.1935706666667</v>
      </c>
      <c r="AY125" s="18">
        <v>0.19332172151900001</v>
      </c>
      <c r="AZ125" s="18">
        <v>0.19759630769229999</v>
      </c>
      <c r="BA125" s="18">
        <v>0.20602535092349999</v>
      </c>
      <c r="BB125" s="18">
        <v>0.2143655384615</v>
      </c>
      <c r="BC125" s="18">
        <v>0.20894964315350001</v>
      </c>
      <c r="BD125" s="18">
        <v>0.2082767810651</v>
      </c>
      <c r="BE125" s="18">
        <v>0.21179589189190001</v>
      </c>
      <c r="BF125" s="18">
        <v>0.20807989576550001</v>
      </c>
      <c r="BG125" s="18">
        <v>0.19838567539269999</v>
      </c>
      <c r="BH125" s="18">
        <v>0.2039171578947</v>
      </c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</row>
    <row r="126" spans="1:78" ht="11.25" x14ac:dyDescent="0.2">
      <c r="A126" s="11" t="s">
        <v>19</v>
      </c>
      <c r="C126" s="18">
        <v>0.2424</v>
      </c>
      <c r="D126" s="18">
        <v>0.2424</v>
      </c>
      <c r="E126" s="18">
        <v>0.2424</v>
      </c>
      <c r="F126" s="18">
        <v>0.24243712871289999</v>
      </c>
      <c r="G126" s="18">
        <v>0.2424</v>
      </c>
      <c r="H126" s="18">
        <v>0.24385631067960001</v>
      </c>
      <c r="I126" s="18">
        <v>0.24968773584910001</v>
      </c>
      <c r="J126" s="18">
        <v>0.24988179611649999</v>
      </c>
      <c r="K126" s="18">
        <v>0.24990000000000001</v>
      </c>
      <c r="L126" s="18">
        <v>0.24990000000000001</v>
      </c>
      <c r="M126" s="18">
        <v>0.24990000000000001</v>
      </c>
      <c r="N126" s="18">
        <v>0.24990000000000001</v>
      </c>
      <c r="O126" s="18">
        <v>0.24990000000000001</v>
      </c>
      <c r="P126" s="18">
        <v>0.24990000000000001</v>
      </c>
      <c r="Q126" s="18">
        <v>0.24990000000000001</v>
      </c>
      <c r="R126" s="18">
        <v>0.24988071979429999</v>
      </c>
      <c r="S126" s="18">
        <v>0.24988747913189999</v>
      </c>
      <c r="T126" s="18">
        <f>IF(ISERROR((('FIA Only'!T26*'FIA Only'!T126)+(Sphere!C26*Sphere!C126))/(Sphere!C26+'FIA Only'!T26)),0,(('FIA Only'!T26*'FIA Only'!T126)+(Sphere!C26*Sphere!C126))/(Sphere!C26+'FIA Only'!T26))</f>
        <v>0.24933886621316304</v>
      </c>
      <c r="U126" s="18">
        <f>IF(ISERROR((('FIA Only'!U26*'FIA Only'!U126)+(Sphere!D26*Sphere!D126))/(Sphere!D26+'FIA Only'!U26)),0,(('FIA Only'!U26*'FIA Only'!U126)+(Sphere!D26*Sphere!D126))/(Sphere!D26+'FIA Only'!U26))</f>
        <v>0.24887846439628483</v>
      </c>
      <c r="V126" s="18">
        <f>IF(ISERROR((('FIA Only'!V26*'FIA Only'!V126)+(Sphere!E26*Sphere!E126))/(Sphere!E26+'FIA Only'!V26)),0,(('FIA Only'!V26*'FIA Only'!V126)+(Sphere!E26*Sphere!E126))/(Sphere!E26+'FIA Only'!V26))</f>
        <v>0.21227048520708283</v>
      </c>
      <c r="W126" s="18">
        <f>IF(ISERROR((('FIA Only'!W26*'FIA Only'!W126)+(Sphere!F26*Sphere!F126))/(Sphere!F26+'FIA Only'!W26)),0,(('FIA Only'!W26*'FIA Only'!W126)+(Sphere!F26*Sphere!F126))/(Sphere!F26+'FIA Only'!W26))</f>
        <v>0.2006072615385</v>
      </c>
      <c r="X126" s="18">
        <f>IF(ISERROR((('FIA Only'!X26*'FIA Only'!X126)+(Sphere!G26*Sphere!G126))/(Sphere!G26+'FIA Only'!X26)),0,(('FIA Only'!X26*'FIA Only'!X126)+(Sphere!G26*Sphere!G126))/(Sphere!G26+'FIA Only'!X26))</f>
        <v>0.1922687214429</v>
      </c>
      <c r="Y126" s="18">
        <v>0.17730170212769999</v>
      </c>
      <c r="Z126" s="18">
        <v>0.17443168078179999</v>
      </c>
      <c r="AA126" s="18">
        <v>0.1701530344828</v>
      </c>
      <c r="AB126" s="18">
        <v>0.1709417358491</v>
      </c>
      <c r="AC126" s="18">
        <v>0.1670673123209</v>
      </c>
      <c r="AD126" s="18">
        <v>0.17261586440679999</v>
      </c>
      <c r="AE126" s="18">
        <v>0.1774375120643</v>
      </c>
      <c r="AF126" s="18">
        <v>0.1713274875445</v>
      </c>
      <c r="AG126" s="18">
        <v>0.17904796887159999</v>
      </c>
      <c r="AH126" s="18">
        <v>0.2034544201681</v>
      </c>
      <c r="AI126" s="18">
        <v>0.2120269050279</v>
      </c>
      <c r="AJ126" s="18">
        <v>0.19555784615380001</v>
      </c>
      <c r="AK126" s="18">
        <v>0.19702151662969999</v>
      </c>
      <c r="AL126" s="18">
        <v>0.19943888372089999</v>
      </c>
      <c r="AM126" s="18">
        <v>0.19657881662589999</v>
      </c>
      <c r="AN126" s="18">
        <v>0.18428294736840001</v>
      </c>
      <c r="AO126" s="18">
        <v>0.1906337297297</v>
      </c>
      <c r="AP126" s="18">
        <v>0.1950274567901</v>
      </c>
      <c r="AQ126" s="18"/>
      <c r="AR126" s="18">
        <v>0.17730170212769999</v>
      </c>
      <c r="AS126" s="18">
        <v>0.17443168078179999</v>
      </c>
      <c r="AT126" s="18">
        <v>0.1701530344828</v>
      </c>
      <c r="AU126" s="18">
        <v>0.1709417358491</v>
      </c>
      <c r="AV126" s="18">
        <v>0.1670673123209</v>
      </c>
      <c r="AW126" s="18">
        <v>0.17261586440679999</v>
      </c>
      <c r="AX126" s="18">
        <v>0.1774375120643</v>
      </c>
      <c r="AY126" s="18">
        <v>0.1713274875445</v>
      </c>
      <c r="AZ126" s="18">
        <v>0.17904796887159999</v>
      </c>
      <c r="BA126" s="18">
        <v>0.2034544201681</v>
      </c>
      <c r="BB126" s="18">
        <v>0.2120269050279</v>
      </c>
      <c r="BC126" s="18">
        <v>0.19555784615380001</v>
      </c>
      <c r="BD126" s="18">
        <v>0.19702151662969999</v>
      </c>
      <c r="BE126" s="18">
        <v>0.19943888372089999</v>
      </c>
      <c r="BF126" s="18">
        <v>0.19657881662589999</v>
      </c>
      <c r="BG126" s="18">
        <v>0.18428294736840001</v>
      </c>
      <c r="BH126" s="18">
        <v>0.1906337297297</v>
      </c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</row>
    <row r="127" spans="1:78" ht="11.25" x14ac:dyDescent="0.2">
      <c r="A127" s="11" t="s">
        <v>20</v>
      </c>
      <c r="C127" s="18">
        <v>0.2424</v>
      </c>
      <c r="D127" s="18">
        <v>0.2424</v>
      </c>
      <c r="E127" s="18">
        <v>0.2424</v>
      </c>
      <c r="F127" s="18">
        <v>0.2424</v>
      </c>
      <c r="G127" s="18">
        <v>0.2424</v>
      </c>
      <c r="H127" s="18">
        <v>0.24422038834949999</v>
      </c>
      <c r="I127" s="18">
        <v>0.24982524916939999</v>
      </c>
      <c r="J127" s="18">
        <v>0.24990000000000001</v>
      </c>
      <c r="K127" s="18">
        <v>0.24990000000000001</v>
      </c>
      <c r="L127" s="18">
        <v>0.24990000000000001</v>
      </c>
      <c r="M127" s="18">
        <v>0.24990000000000001</v>
      </c>
      <c r="N127" s="18">
        <v>0.24990000000000001</v>
      </c>
      <c r="O127" s="18">
        <v>0.24990000000000001</v>
      </c>
      <c r="P127" s="18">
        <v>0.24990000000000001</v>
      </c>
      <c r="Q127" s="18">
        <v>0.24990000000000001</v>
      </c>
      <c r="R127" s="18">
        <v>0.2498603698811</v>
      </c>
      <c r="S127" s="18">
        <v>0.24990000000000001</v>
      </c>
      <c r="T127" s="18">
        <f>IF(ISERROR((('FIA Only'!T27*'FIA Only'!T127)+(Sphere!C27*Sphere!C127))/(Sphere!C27+'FIA Only'!T27)),0,(('FIA Only'!T27*'FIA Only'!T127)+(Sphere!C27*Sphere!C127))/(Sphere!C27+'FIA Only'!T27))</f>
        <v>0.2495028135592805</v>
      </c>
      <c r="U127" s="18">
        <f>IF(ISERROR((('FIA Only'!U27*'FIA Only'!U127)+(Sphere!D27*Sphere!D127))/(Sphere!D27+'FIA Only'!U27)),0,(('FIA Only'!U27*'FIA Only'!U127)+(Sphere!D27*Sphere!D127))/(Sphere!D27+'FIA Only'!U27))</f>
        <v>0.24728730322580644</v>
      </c>
      <c r="V127" s="18">
        <f>IF(ISERROR((('FIA Only'!V27*'FIA Only'!V127)+(Sphere!E27*Sphere!E127))/(Sphere!E27+'FIA Only'!V27)),0,(('FIA Only'!V27*'FIA Only'!V127)+(Sphere!E27*Sphere!E127))/(Sphere!E27+'FIA Only'!V27))</f>
        <v>0.20809541242937857</v>
      </c>
      <c r="W127" s="18">
        <f>IF(ISERROR((('FIA Only'!W27*'FIA Only'!W127)+(Sphere!F27*Sphere!F127))/(Sphere!F27+'FIA Only'!W27)),0,(('FIA Only'!W27*'FIA Only'!W127)+(Sphere!F27*Sphere!F127))/(Sphere!F27+'FIA Only'!W27))</f>
        <v>0.19349011876479999</v>
      </c>
      <c r="X127" s="18">
        <f>IF(ISERROR((('FIA Only'!X27*'FIA Only'!X127)+(Sphere!G27*Sphere!G127))/(Sphere!G27+'FIA Only'!X27)),0,(('FIA Only'!X27*'FIA Only'!X127)+(Sphere!G27*Sphere!G127))/(Sphere!G27+'FIA Only'!X27))</f>
        <v>0.1879211752212</v>
      </c>
      <c r="Y127" s="18">
        <v>0.16818016494849999</v>
      </c>
      <c r="Z127" s="18">
        <v>0.1596808166667</v>
      </c>
      <c r="AA127" s="18">
        <v>0.15816386956520001</v>
      </c>
      <c r="AB127" s="18">
        <v>0.15992477223429999</v>
      </c>
      <c r="AC127" s="18">
        <v>0.15460116535429999</v>
      </c>
      <c r="AD127" s="18">
        <v>0.16417022319470001</v>
      </c>
      <c r="AE127" s="18">
        <v>0.16338647393360001</v>
      </c>
      <c r="AF127" s="18">
        <v>0.16438362337660001</v>
      </c>
      <c r="AG127" s="18">
        <v>0.16721214678900001</v>
      </c>
      <c r="AH127" s="18">
        <v>0.19480994736839999</v>
      </c>
      <c r="AI127" s="18">
        <v>0.1989430879479</v>
      </c>
      <c r="AJ127" s="18">
        <v>0.1877942229846</v>
      </c>
      <c r="AK127" s="18">
        <v>0.18835330417500001</v>
      </c>
      <c r="AL127" s="18">
        <v>0.19392247575060001</v>
      </c>
      <c r="AM127" s="18">
        <v>0.19006322551249999</v>
      </c>
      <c r="AN127" s="18">
        <v>0.17828554385959999</v>
      </c>
      <c r="AO127" s="18">
        <v>0.18188857286429999</v>
      </c>
      <c r="AP127" s="18">
        <v>0.1851830486486</v>
      </c>
      <c r="AQ127" s="18"/>
      <c r="AR127" s="18">
        <v>0.16818016494849999</v>
      </c>
      <c r="AS127" s="18">
        <v>0.1596808166667</v>
      </c>
      <c r="AT127" s="18">
        <v>0.15816386956520001</v>
      </c>
      <c r="AU127" s="18">
        <v>0.15992477223429999</v>
      </c>
      <c r="AV127" s="18">
        <v>0.15460116535429999</v>
      </c>
      <c r="AW127" s="18">
        <v>0.16417022319470001</v>
      </c>
      <c r="AX127" s="18">
        <v>0.16338647393360001</v>
      </c>
      <c r="AY127" s="18">
        <v>0.16438362337660001</v>
      </c>
      <c r="AZ127" s="18">
        <v>0.16721214678900001</v>
      </c>
      <c r="BA127" s="18">
        <v>0.19480994736839999</v>
      </c>
      <c r="BB127" s="18">
        <v>0.1989430879479</v>
      </c>
      <c r="BC127" s="18">
        <v>0.1877942229846</v>
      </c>
      <c r="BD127" s="18">
        <v>0.18835330417500001</v>
      </c>
      <c r="BE127" s="18">
        <v>0.19392247575060001</v>
      </c>
      <c r="BF127" s="18">
        <v>0.19006322551249999</v>
      </c>
      <c r="BG127" s="18">
        <v>0.17828554385959999</v>
      </c>
      <c r="BH127" s="18">
        <v>0.18188857286429999</v>
      </c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</row>
    <row r="128" spans="1:78" ht="11.25" x14ac:dyDescent="0.2">
      <c r="A128" s="11" t="s">
        <v>21</v>
      </c>
      <c r="C128" s="18">
        <v>0.2424</v>
      </c>
      <c r="D128" s="18">
        <v>0.2424</v>
      </c>
      <c r="E128" s="18">
        <v>0.2424</v>
      </c>
      <c r="F128" s="18">
        <v>0.2424</v>
      </c>
      <c r="G128" s="18">
        <v>0.2424</v>
      </c>
      <c r="H128" s="18">
        <v>0.2440911764706</v>
      </c>
      <c r="I128" s="18">
        <v>0.24972899022799999</v>
      </c>
      <c r="J128" s="18">
        <v>0.24990000000000001</v>
      </c>
      <c r="K128" s="18">
        <v>0.24990000000000001</v>
      </c>
      <c r="L128" s="18">
        <v>0.24990000000000001</v>
      </c>
      <c r="M128" s="18">
        <v>0.24990000000000001</v>
      </c>
      <c r="N128" s="18">
        <v>0.24990000000000001</v>
      </c>
      <c r="O128" s="18">
        <v>0.24990000000000001</v>
      </c>
      <c r="P128" s="18">
        <v>0.24990000000000001</v>
      </c>
      <c r="Q128" s="18">
        <v>0.24990000000000001</v>
      </c>
      <c r="R128" s="18">
        <v>0.24989047013980001</v>
      </c>
      <c r="S128" s="18">
        <v>0.2498887892377</v>
      </c>
      <c r="T128" s="18">
        <f>IF(ISERROR((('FIA Only'!T28*'FIA Only'!T128)+(Sphere!C28*Sphere!C128))/(Sphere!C28+'FIA Only'!T28)),0,(('FIA Only'!T28*'FIA Only'!T128)+(Sphere!C28*Sphere!C128))/(Sphere!C28+'FIA Only'!T28))</f>
        <v>0.24949331019518395</v>
      </c>
      <c r="U128" s="18">
        <f>IF(ISERROR((('FIA Only'!U28*'FIA Only'!U128)+(Sphere!D28*Sphere!D128))/(Sphere!D28+'FIA Only'!U28)),0,(('FIA Only'!U28*'FIA Only'!U128)+(Sphere!D28*Sphere!D128))/(Sphere!D28+'FIA Only'!U28))</f>
        <v>0.24815820645161324</v>
      </c>
      <c r="V128" s="18">
        <f>IF(ISERROR((('FIA Only'!V28*'FIA Only'!V128)+(Sphere!E28*Sphere!E128))/(Sphere!E28+'FIA Only'!V28)),0,(('FIA Only'!V28*'FIA Only'!V128)+(Sphere!E28*Sphere!E128))/(Sphere!E28+'FIA Only'!V28))</f>
        <v>0.19582305747126441</v>
      </c>
      <c r="W128" s="18">
        <f>IF(ISERROR((('FIA Only'!W28*'FIA Only'!W128)+(Sphere!F28*Sphere!F128))/(Sphere!F28+'FIA Only'!W28)),0,(('FIA Only'!W28*'FIA Only'!W128)+(Sphere!F28*Sphere!F128))/(Sphere!F28+'FIA Only'!W28))</f>
        <v>0.18574080930230003</v>
      </c>
      <c r="X128" s="18">
        <f>IF(ISERROR((('FIA Only'!X28*'FIA Only'!X128)+(Sphere!G28*Sphere!G128))/(Sphere!G28+'FIA Only'!X28)),0,(('FIA Only'!X28*'FIA Only'!X128)+(Sphere!G28*Sphere!G128))/(Sphere!G28+'FIA Only'!X28))</f>
        <v>0.17288363200000001</v>
      </c>
      <c r="Y128" s="18">
        <v>0.156584083682</v>
      </c>
      <c r="Z128" s="18">
        <v>0.1537586578947</v>
      </c>
      <c r="AA128" s="18">
        <v>0.1516291677419</v>
      </c>
      <c r="AB128" s="18">
        <v>0.1529705966387</v>
      </c>
      <c r="AC128" s="18">
        <v>0.15071413513510001</v>
      </c>
      <c r="AD128" s="18">
        <v>0.1520331926978</v>
      </c>
      <c r="AE128" s="18">
        <v>0.1606106181818</v>
      </c>
      <c r="AF128" s="18">
        <v>0.1556745671642</v>
      </c>
      <c r="AG128" s="18">
        <v>0.15830442276420001</v>
      </c>
      <c r="AH128" s="18">
        <v>0.18998757859529999</v>
      </c>
      <c r="AI128" s="18">
        <v>0.1916315280899</v>
      </c>
      <c r="AJ128" s="18">
        <v>0.1812020769231</v>
      </c>
      <c r="AK128" s="18">
        <v>0.18199980838320001</v>
      </c>
      <c r="AL128" s="18">
        <v>0.18227810071940001</v>
      </c>
      <c r="AM128" s="18">
        <v>0.18361006993010001</v>
      </c>
      <c r="AN128" s="18">
        <v>0.1810725565863</v>
      </c>
      <c r="AO128" s="18">
        <v>0.18040594520549999</v>
      </c>
      <c r="AP128" s="18">
        <v>0.17885579396090001</v>
      </c>
      <c r="AQ128" s="18"/>
      <c r="AR128" s="18">
        <v>0.156584083682</v>
      </c>
      <c r="AS128" s="18">
        <v>0.1537586578947</v>
      </c>
      <c r="AT128" s="18">
        <v>0.1516291677419</v>
      </c>
      <c r="AU128" s="18">
        <v>0.1529705966387</v>
      </c>
      <c r="AV128" s="18">
        <v>0.15071413513510001</v>
      </c>
      <c r="AW128" s="18">
        <v>0.1520331926978</v>
      </c>
      <c r="AX128" s="18">
        <v>0.1606106181818</v>
      </c>
      <c r="AY128" s="18">
        <v>0.1556745671642</v>
      </c>
      <c r="AZ128" s="18">
        <v>0.15830442276420001</v>
      </c>
      <c r="BA128" s="18">
        <v>0.18998757859529999</v>
      </c>
      <c r="BB128" s="18">
        <v>0.1916315280899</v>
      </c>
      <c r="BC128" s="18">
        <v>0.1812020769231</v>
      </c>
      <c r="BD128" s="18">
        <v>0.18199980838320001</v>
      </c>
      <c r="BE128" s="18">
        <v>0.18227810071940001</v>
      </c>
      <c r="BF128" s="18">
        <v>0.18361006993010001</v>
      </c>
      <c r="BG128" s="18">
        <v>0.1810725565863</v>
      </c>
      <c r="BH128" s="18">
        <v>0.18040594520549999</v>
      </c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</row>
    <row r="129" spans="1:78" ht="11.25" x14ac:dyDescent="0.2">
      <c r="A129" s="11" t="s">
        <v>22</v>
      </c>
      <c r="C129" s="18">
        <v>0.2424</v>
      </c>
      <c r="D129" s="18">
        <v>0.2424</v>
      </c>
      <c r="E129" s="18">
        <v>0.2424</v>
      </c>
      <c r="F129" s="18">
        <v>0.2424</v>
      </c>
      <c r="G129" s="18">
        <v>0.2424</v>
      </c>
      <c r="H129" s="18">
        <v>0.24402162162159999</v>
      </c>
      <c r="I129" s="18">
        <v>0.24970659025790001</v>
      </c>
      <c r="J129" s="18">
        <v>0.24990000000000001</v>
      </c>
      <c r="K129" s="18">
        <v>0.24990000000000001</v>
      </c>
      <c r="L129" s="18">
        <v>0.24990000000000001</v>
      </c>
      <c r="M129" s="18">
        <v>0.24990000000000001</v>
      </c>
      <c r="N129" s="18">
        <v>0.24990000000000001</v>
      </c>
      <c r="O129" s="18">
        <v>0.24990000000000001</v>
      </c>
      <c r="P129" s="18">
        <v>0.24990000000000001</v>
      </c>
      <c r="Q129" s="18">
        <v>0.24990000000000001</v>
      </c>
      <c r="R129" s="18">
        <v>0.24987682801239999</v>
      </c>
      <c r="S129" s="18">
        <v>0.24988937677049999</v>
      </c>
      <c r="T129" s="18">
        <f>IF(ISERROR((('FIA Only'!T29*'FIA Only'!T129)+(Sphere!C29*Sphere!C129))/(Sphere!C29+'FIA Only'!T29)),0,(('FIA Only'!T29*'FIA Only'!T129)+(Sphere!C29*Sphere!C129))/(Sphere!C29+'FIA Only'!T29))</f>
        <v>0.2493880442804893</v>
      </c>
      <c r="U129" s="18">
        <f>IF(ISERROR((('FIA Only'!U29*'FIA Only'!U129)+(Sphere!D29*Sphere!D129))/(Sphere!D29+'FIA Only'!U29)),0,(('FIA Only'!U29*'FIA Only'!U129)+(Sphere!D29*Sphere!D129))/(Sphere!D29+'FIA Only'!U29))</f>
        <v>0.24802511458333462</v>
      </c>
      <c r="V129" s="18">
        <f>IF(ISERROR((('FIA Only'!V29*'FIA Only'!V129)+(Sphere!E29*Sphere!E129))/(Sphere!E29+'FIA Only'!V29)),0,(('FIA Only'!V29*'FIA Only'!V129)+(Sphere!E29*Sphere!E129))/(Sphere!E29+'FIA Only'!V29))</f>
        <v>0.19233378604648976</v>
      </c>
      <c r="W129" s="18">
        <f>IF(ISERROR((('FIA Only'!W29*'FIA Only'!W129)+(Sphere!F29*Sphere!F129))/(Sphere!F29+'FIA Only'!W29)),0,(('FIA Only'!W29*'FIA Only'!W129)+(Sphere!F29*Sphere!F129))/(Sphere!F29+'FIA Only'!W29))</f>
        <v>0.17649955319150001</v>
      </c>
      <c r="X129" s="18">
        <f>IF(ISERROR((('FIA Only'!X29*'FIA Only'!X129)+(Sphere!G29*Sphere!G129))/(Sphere!G29+'FIA Only'!X29)),0,(('FIA Only'!X29*'FIA Only'!X129)+(Sphere!G29*Sphere!G129))/(Sphere!G29+'FIA Only'!X29))</f>
        <v>0.16328083934429999</v>
      </c>
      <c r="Y129" s="18">
        <v>0.14740063625149999</v>
      </c>
      <c r="Z129" s="18">
        <v>0.143015053961</v>
      </c>
      <c r="AA129" s="18">
        <v>0.1399926149936</v>
      </c>
      <c r="AB129" s="18">
        <v>0.14005128413279999</v>
      </c>
      <c r="AC129" s="18">
        <v>0.13806304364329999</v>
      </c>
      <c r="AD129" s="18">
        <v>0.14448300970870001</v>
      </c>
      <c r="AE129" s="18">
        <v>0.15066837181410001</v>
      </c>
      <c r="AF129" s="18">
        <v>0.14676020045560001</v>
      </c>
      <c r="AG129" s="18">
        <v>0.15015066666669999</v>
      </c>
      <c r="AH129" s="18">
        <v>0.17282066129029999</v>
      </c>
      <c r="AI129" s="18">
        <v>0.17574341605839999</v>
      </c>
      <c r="AJ129" s="18">
        <v>0.171980433121</v>
      </c>
      <c r="AK129" s="18">
        <v>0.17234046636770001</v>
      </c>
      <c r="AL129" s="18">
        <v>0.1776312727273</v>
      </c>
      <c r="AM129" s="18">
        <v>0.17889289705879999</v>
      </c>
      <c r="AN129" s="18">
        <v>0.16946151658770001</v>
      </c>
      <c r="AO129" s="18">
        <v>0.1710291324864</v>
      </c>
      <c r="AP129" s="18">
        <v>0.16685597097239999</v>
      </c>
      <c r="AQ129" s="18"/>
      <c r="AR129" s="18">
        <v>0.14740063625149999</v>
      </c>
      <c r="AS129" s="18">
        <v>0.143015053961</v>
      </c>
      <c r="AT129" s="18">
        <v>0.1399926149936</v>
      </c>
      <c r="AU129" s="18">
        <v>0.14005128413279999</v>
      </c>
      <c r="AV129" s="18">
        <v>0.13806304364329999</v>
      </c>
      <c r="AW129" s="18">
        <v>0.14448300970870001</v>
      </c>
      <c r="AX129" s="18">
        <v>0.15066837181410001</v>
      </c>
      <c r="AY129" s="18">
        <v>0.14676020045560001</v>
      </c>
      <c r="AZ129" s="18">
        <v>0.15015066666669999</v>
      </c>
      <c r="BA129" s="18">
        <v>0.17282066129029999</v>
      </c>
      <c r="BB129" s="18">
        <v>0.17574341605839999</v>
      </c>
      <c r="BC129" s="18">
        <v>0.171980433121</v>
      </c>
      <c r="BD129" s="18">
        <v>0.17234046636770001</v>
      </c>
      <c r="BE129" s="18">
        <v>0.1776312727273</v>
      </c>
      <c r="BF129" s="18">
        <v>0.17889289705879999</v>
      </c>
      <c r="BG129" s="18">
        <v>0.16946151658770001</v>
      </c>
      <c r="BH129" s="18">
        <v>0.1710291324864</v>
      </c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</row>
    <row r="130" spans="1:78" ht="11.25" x14ac:dyDescent="0.2">
      <c r="A130" s="11" t="s">
        <v>23</v>
      </c>
      <c r="C130" s="18">
        <v>0.2424</v>
      </c>
      <c r="D130" s="18">
        <v>0.2424</v>
      </c>
      <c r="E130" s="18">
        <v>0.2424</v>
      </c>
      <c r="F130" s="18">
        <v>0.2424</v>
      </c>
      <c r="G130" s="18">
        <v>0.2424</v>
      </c>
      <c r="H130" s="18">
        <v>0.24388648648649999</v>
      </c>
      <c r="I130" s="18">
        <v>0.24968515625000001</v>
      </c>
      <c r="J130" s="18">
        <v>0.24990000000000001</v>
      </c>
      <c r="K130" s="18">
        <v>0.24990000000000001</v>
      </c>
      <c r="L130" s="18">
        <v>0.24990000000000001</v>
      </c>
      <c r="M130" s="18">
        <v>0.24990000000000001</v>
      </c>
      <c r="N130" s="18">
        <v>0.24990000000000001</v>
      </c>
      <c r="O130" s="18">
        <v>0.24990000000000001</v>
      </c>
      <c r="P130" s="18">
        <v>0.24990000000000001</v>
      </c>
      <c r="Q130" s="18">
        <v>0.24990000000000001</v>
      </c>
      <c r="R130" s="18">
        <v>0.2498861751152</v>
      </c>
      <c r="S130" s="18">
        <v>0.24990000000000001</v>
      </c>
      <c r="T130" s="18">
        <f>IF(ISERROR((('FIA Only'!T30*'FIA Only'!T130)+(Sphere!C30*Sphere!C130))/(Sphere!C30+'FIA Only'!T30)),0,(('FIA Only'!T30*'FIA Only'!T130)+(Sphere!C30*Sphere!C130))/(Sphere!C30+'FIA Only'!T30))</f>
        <v>0.24976957913040609</v>
      </c>
      <c r="U130" s="18">
        <f>IF(ISERROR((('FIA Only'!U30*'FIA Only'!U130)+(Sphere!D30*Sphere!D130))/(Sphere!D30+'FIA Only'!U30)),0,(('FIA Only'!U30*'FIA Only'!U130)+(Sphere!D30*Sphere!D130))/(Sphere!D30+'FIA Only'!U30))</f>
        <v>0.24841305172413836</v>
      </c>
      <c r="V130" s="18">
        <f>IF(ISERROR((('FIA Only'!V30*'FIA Only'!V130)+(Sphere!E30*Sphere!E130))/(Sphere!E30+'FIA Only'!V30)),0,(('FIA Only'!V30*'FIA Only'!V130)+(Sphere!E30*Sphere!E130))/(Sphere!E30+'FIA Only'!V30))</f>
        <v>0.19086441281136476</v>
      </c>
      <c r="W130" s="18">
        <f>IF(ISERROR((('FIA Only'!W30*'FIA Only'!W130)+(Sphere!F30*Sphere!F130))/(Sphere!F30+'FIA Only'!W30)),0,(('FIA Only'!W30*'FIA Only'!W130)+(Sphere!F30*Sphere!F130))/(Sphere!F30+'FIA Only'!W30))</f>
        <v>0.17282331612900001</v>
      </c>
      <c r="X130" s="18">
        <f>IF(ISERROR((('FIA Only'!X30*'FIA Only'!X130)+(Sphere!G30*Sphere!G130))/(Sphere!G30+'FIA Only'!X30)),0,(('FIA Only'!X30*'FIA Only'!X130)+(Sphere!G30*Sphere!G130))/(Sphere!G30+'FIA Only'!X30))</f>
        <v>0.157514441989</v>
      </c>
      <c r="Y130" s="18">
        <v>0.1479837022654</v>
      </c>
      <c r="Z130" s="18">
        <v>0.14285449785410001</v>
      </c>
      <c r="AA130" s="18">
        <v>0.13924657746479999</v>
      </c>
      <c r="AB130" s="18">
        <v>0.1401860626959</v>
      </c>
      <c r="AC130" s="18">
        <v>0.13734021052629999</v>
      </c>
      <c r="AD130" s="18">
        <v>0.14436971908759999</v>
      </c>
      <c r="AE130" s="18">
        <v>0.1489804864865</v>
      </c>
      <c r="AF130" s="18">
        <v>0.14267796013289999</v>
      </c>
      <c r="AG130" s="18">
        <v>0.14677653281850001</v>
      </c>
      <c r="AH130" s="18">
        <v>0.17109006311210001</v>
      </c>
      <c r="AI130" s="18">
        <v>0.17282105498600001</v>
      </c>
      <c r="AJ130" s="18">
        <v>0.17190847480400001</v>
      </c>
      <c r="AK130" s="18">
        <v>0.1719381394026</v>
      </c>
      <c r="AL130" s="18">
        <v>0.17799370099670001</v>
      </c>
      <c r="AM130" s="18">
        <v>0.17608609584660001</v>
      </c>
      <c r="AN130" s="18">
        <v>0.1726648665786</v>
      </c>
      <c r="AO130" s="18">
        <v>0.1701552962298</v>
      </c>
      <c r="AP130" s="18">
        <v>0.1688249385194</v>
      </c>
      <c r="AQ130" s="18"/>
      <c r="AR130" s="18">
        <v>0.1479837022654</v>
      </c>
      <c r="AS130" s="18">
        <v>0.14285449785410001</v>
      </c>
      <c r="AT130" s="18">
        <v>0.13924657746479999</v>
      </c>
      <c r="AU130" s="18">
        <v>0.1401860626959</v>
      </c>
      <c r="AV130" s="18">
        <v>0.13734021052629999</v>
      </c>
      <c r="AW130" s="18">
        <v>0.14436971908759999</v>
      </c>
      <c r="AX130" s="18">
        <v>0.1489804864865</v>
      </c>
      <c r="AY130" s="18">
        <v>0.14267796013289999</v>
      </c>
      <c r="AZ130" s="18">
        <v>0.14677653281850001</v>
      </c>
      <c r="BA130" s="18">
        <v>0.17109006311210001</v>
      </c>
      <c r="BB130" s="18">
        <v>0.17282105498600001</v>
      </c>
      <c r="BC130" s="18">
        <v>0.17190847480400001</v>
      </c>
      <c r="BD130" s="18">
        <v>0.1719381394026</v>
      </c>
      <c r="BE130" s="18">
        <v>0.17799370099670001</v>
      </c>
      <c r="BF130" s="18">
        <v>0.17608609584660001</v>
      </c>
      <c r="BG130" s="18">
        <v>0.1726648665786</v>
      </c>
      <c r="BH130" s="18">
        <v>0.1701552962298</v>
      </c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</row>
    <row r="131" spans="1:78" ht="11.25" x14ac:dyDescent="0.2">
      <c r="A131" s="11" t="s">
        <v>24</v>
      </c>
      <c r="C131" s="18">
        <v>0</v>
      </c>
      <c r="D131" s="18">
        <v>0.2424</v>
      </c>
      <c r="E131" s="18">
        <v>0.2424</v>
      </c>
      <c r="F131" s="18">
        <v>0.2424</v>
      </c>
      <c r="G131" s="18">
        <v>0.2424</v>
      </c>
      <c r="H131" s="18">
        <v>0.24356580310879999</v>
      </c>
      <c r="I131" s="18">
        <v>0.2497034934498</v>
      </c>
      <c r="J131" s="18">
        <v>0.24990000000000001</v>
      </c>
      <c r="K131" s="18">
        <v>0.24990000000000001</v>
      </c>
      <c r="L131" s="18">
        <v>0.24990000000000001</v>
      </c>
      <c r="M131" s="18">
        <v>0.24990000000000001</v>
      </c>
      <c r="N131" s="18">
        <v>0.24990000000000001</v>
      </c>
      <c r="O131" s="18">
        <v>0.24990000000000001</v>
      </c>
      <c r="P131" s="18">
        <v>0.24990000000000001</v>
      </c>
      <c r="Q131" s="18">
        <v>0.24990000000000001</v>
      </c>
      <c r="R131" s="18">
        <v>0.24990000000000001</v>
      </c>
      <c r="S131" s="18">
        <v>0.24990000000000001</v>
      </c>
      <c r="T131" s="18">
        <f>IF(ISERROR((('FIA Only'!T31*'FIA Only'!T131)+(Sphere!C31*Sphere!C131))/(Sphere!C31+'FIA Only'!T31)),0,(('FIA Only'!T31*'FIA Only'!T131)+(Sphere!C31*Sphere!C131))/(Sphere!C31+'FIA Only'!T31))</f>
        <v>0.24950979894180952</v>
      </c>
      <c r="U131" s="18">
        <f>IF(ISERROR((('FIA Only'!U31*'FIA Only'!U131)+(Sphere!D31*Sphere!D131))/(Sphere!D31+'FIA Only'!U31)),0,(('FIA Only'!U31*'FIA Only'!U131)+(Sphere!D31*Sphere!D131))/(Sphere!D31+'FIA Only'!U31))</f>
        <v>0.24726278388278389</v>
      </c>
      <c r="V131" s="18">
        <f>IF(ISERROR((('FIA Only'!V31*'FIA Only'!V131)+(Sphere!E31*Sphere!E131))/(Sphere!E31+'FIA Only'!V31)),0,(('FIA Only'!V31*'FIA Only'!V131)+(Sphere!E31*Sphere!E131))/(Sphere!E31+'FIA Only'!V31))</f>
        <v>0.16921884931509729</v>
      </c>
      <c r="W131" s="18">
        <f>IF(ISERROR((('FIA Only'!W31*'FIA Only'!W131)+(Sphere!F31*Sphere!F131))/(Sphere!F31+'FIA Only'!W31)),0,(('FIA Only'!W31*'FIA Only'!W131)+(Sphere!F31*Sphere!F131))/(Sphere!F31+'FIA Only'!W31))</f>
        <v>0.16497208767127644</v>
      </c>
      <c r="X131" s="18">
        <f>IF(ISERROR((('FIA Only'!X31*'FIA Only'!X131)+(Sphere!G31*Sphere!G131))/(Sphere!G31+'FIA Only'!X31)),0,(('FIA Only'!X31*'FIA Only'!X131)+(Sphere!G31*Sphere!G131))/(Sphere!G31+'FIA Only'!X31))</f>
        <v>0.1509356363636</v>
      </c>
      <c r="Y131" s="18">
        <v>0.13776214525139999</v>
      </c>
      <c r="Z131" s="18">
        <v>0.13503514473680001</v>
      </c>
      <c r="AA131" s="18">
        <v>0.13243694433780001</v>
      </c>
      <c r="AB131" s="18">
        <v>0.1353581231672</v>
      </c>
      <c r="AC131" s="18">
        <v>0.13369112806540001</v>
      </c>
      <c r="AD131" s="18">
        <v>0.1351079483871</v>
      </c>
      <c r="AE131" s="18">
        <v>0.13990371270720001</v>
      </c>
      <c r="AF131" s="18">
        <v>0.1363561452514</v>
      </c>
      <c r="AG131" s="18">
        <v>0.13781564835160001</v>
      </c>
      <c r="AH131" s="18">
        <v>0.16605251813470001</v>
      </c>
      <c r="AI131" s="18">
        <v>0.1707509055375</v>
      </c>
      <c r="AJ131" s="18">
        <v>0.16316355734410001</v>
      </c>
      <c r="AK131" s="18">
        <v>0.1638456058394</v>
      </c>
      <c r="AL131" s="18">
        <v>0.17319741317369999</v>
      </c>
      <c r="AM131" s="18">
        <v>0.1716234920635</v>
      </c>
      <c r="AN131" s="18">
        <v>0.16641068493149999</v>
      </c>
      <c r="AO131" s="18">
        <v>0.16792493931399999</v>
      </c>
      <c r="AP131" s="18">
        <v>0.16427361344540001</v>
      </c>
      <c r="AQ131" s="18"/>
      <c r="AR131" s="18">
        <v>0.13776214525139999</v>
      </c>
      <c r="AS131" s="18">
        <v>0.13503514473680001</v>
      </c>
      <c r="AT131" s="18">
        <v>0.13243694433780001</v>
      </c>
      <c r="AU131" s="18">
        <v>0.1353581231672</v>
      </c>
      <c r="AV131" s="18">
        <v>0.13369112806540001</v>
      </c>
      <c r="AW131" s="18">
        <v>0.1351079483871</v>
      </c>
      <c r="AX131" s="18">
        <v>0.13990371270720001</v>
      </c>
      <c r="AY131" s="18">
        <v>0.1363561452514</v>
      </c>
      <c r="AZ131" s="18">
        <v>0.13781564835160001</v>
      </c>
      <c r="BA131" s="18">
        <v>0.16605251813470001</v>
      </c>
      <c r="BB131" s="18">
        <v>0.1707509055375</v>
      </c>
      <c r="BC131" s="18">
        <v>0.16316355734410001</v>
      </c>
      <c r="BD131" s="18">
        <v>0.1638456058394</v>
      </c>
      <c r="BE131" s="18">
        <v>0.17319741317369999</v>
      </c>
      <c r="BF131" s="18">
        <v>0.1716234920635</v>
      </c>
      <c r="BG131" s="18">
        <v>0.16641068493149999</v>
      </c>
      <c r="BH131" s="18">
        <v>0.16792493931399999</v>
      </c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</row>
    <row r="132" spans="1:78" ht="11.25" x14ac:dyDescent="0.2">
      <c r="A132" s="23" t="s">
        <v>795</v>
      </c>
      <c r="C132" s="18">
        <v>0</v>
      </c>
      <c r="D132" s="18">
        <v>0.2424</v>
      </c>
      <c r="E132" s="18">
        <v>0.2424</v>
      </c>
      <c r="F132" s="18">
        <v>0.2424</v>
      </c>
      <c r="G132" s="18">
        <v>0.2424</v>
      </c>
      <c r="H132" s="18">
        <v>0.24361323529410001</v>
      </c>
      <c r="I132" s="18">
        <v>0.24956911764709999</v>
      </c>
      <c r="J132" s="18">
        <v>0.24990000000000001</v>
      </c>
      <c r="K132" s="18">
        <v>0.24990000000000001</v>
      </c>
      <c r="L132" s="18">
        <v>0.24990000000000001</v>
      </c>
      <c r="M132" s="18">
        <v>0.24990000000000001</v>
      </c>
      <c r="N132" s="18">
        <v>0.24990000000000001</v>
      </c>
      <c r="O132" s="18">
        <v>0.24990000000000001</v>
      </c>
      <c r="P132" s="18">
        <v>0.24990000000000001</v>
      </c>
      <c r="Q132" s="18">
        <v>0.24990000000000001</v>
      </c>
      <c r="R132" s="18">
        <v>0.24990000000000001</v>
      </c>
      <c r="S132" s="18">
        <v>0.24990000000000001</v>
      </c>
      <c r="T132" s="18">
        <f>IF(ISERROR((('FIA Only'!T32*'FIA Only'!T132)+(Sphere!C32*Sphere!C132))/(Sphere!C32+'FIA Only'!T32)),0,(('FIA Only'!T32*'FIA Only'!T132)+(Sphere!C32*Sphere!C132))/(Sphere!C32+'FIA Only'!T32))</f>
        <v>0.24990003252032522</v>
      </c>
      <c r="U132" s="18">
        <f>IF(ISERROR((('FIA Only'!U32*'FIA Only'!U132)+(Sphere!D32*Sphere!D132))/(Sphere!D32+'FIA Only'!U32)),0,(('FIA Only'!U32*'FIA Only'!U132)+(Sphere!D32*Sphere!D132))/(Sphere!D32+'FIA Only'!U32))</f>
        <v>0.24990000000000004</v>
      </c>
      <c r="V132" s="18">
        <f>IF(ISERROR((('FIA Only'!V32*'FIA Only'!V132)+(Sphere!E32*Sphere!E132))/(Sphere!E32+'FIA Only'!V32)),0,(('FIA Only'!V32*'FIA Only'!V132)+(Sphere!E32*Sphere!E132))/(Sphere!E32+'FIA Only'!V32))</f>
        <v>0.16138533333329999</v>
      </c>
      <c r="W132" s="18">
        <f>IF(ISERROR((('FIA Only'!W32*'FIA Only'!W132)+(Sphere!F32*Sphere!F132))/(Sphere!F32+'FIA Only'!W32)),0,(('FIA Only'!W32*'FIA Only'!W132)+(Sphere!F32*Sphere!F132))/(Sphere!F32+'FIA Only'!W32))</f>
        <v>0.1736685647059</v>
      </c>
      <c r="X132" s="18">
        <f>IF(ISERROR((('FIA Only'!X32*'FIA Only'!X132)+(Sphere!G32*Sphere!G132))/(Sphere!G32+'FIA Only'!X32)),0,(('FIA Only'!X32*'FIA Only'!X132)+(Sphere!G32*Sphere!G132))/(Sphere!G32+'FIA Only'!X32))</f>
        <v>0.1521988196721</v>
      </c>
      <c r="Y132" s="18">
        <v>0.13783932903230001</v>
      </c>
      <c r="Z132" s="18">
        <v>0.1375508877005</v>
      </c>
      <c r="AA132" s="18">
        <v>0.13468354716979999</v>
      </c>
      <c r="AB132" s="18">
        <v>0.13397339534880001</v>
      </c>
      <c r="AC132" s="18">
        <v>0.13357040000000001</v>
      </c>
      <c r="AD132" s="18">
        <v>0.13566145454549999</v>
      </c>
      <c r="AE132" s="18">
        <v>0.13552883333329999</v>
      </c>
      <c r="AF132" s="18">
        <v>0.13192757142860001</v>
      </c>
      <c r="AG132" s="18">
        <v>0.1384751428571</v>
      </c>
      <c r="AH132" s="18">
        <v>0.1542392369942</v>
      </c>
      <c r="AI132" s="18">
        <v>0.1583956201117</v>
      </c>
      <c r="AJ132" s="18">
        <v>0.1530764137931</v>
      </c>
      <c r="AK132" s="18">
        <v>0.15390400000000001</v>
      </c>
      <c r="AL132" s="18">
        <v>0.1520092631579</v>
      </c>
      <c r="AM132" s="18">
        <v>0.1538489541284</v>
      </c>
      <c r="AN132" s="18">
        <v>0.15427890624999999</v>
      </c>
      <c r="AO132" s="18">
        <v>0.1549039622642</v>
      </c>
      <c r="AP132" s="18">
        <v>0.14848600000000001</v>
      </c>
      <c r="AQ132" s="18"/>
      <c r="AR132" s="18">
        <v>0.13783932903230001</v>
      </c>
      <c r="AS132" s="18">
        <v>0.1375508877005</v>
      </c>
      <c r="AT132" s="18">
        <v>0.13468354716979999</v>
      </c>
      <c r="AU132" s="18">
        <v>0.13397339534880001</v>
      </c>
      <c r="AV132" s="18">
        <v>0.13357040000000001</v>
      </c>
      <c r="AW132" s="18">
        <v>0.13566145454549999</v>
      </c>
      <c r="AX132" s="18">
        <v>0.13552883333329999</v>
      </c>
      <c r="AY132" s="18">
        <v>0.13192757142860001</v>
      </c>
      <c r="AZ132" s="18">
        <v>0.1384751428571</v>
      </c>
      <c r="BA132" s="18">
        <v>0.1542392369942</v>
      </c>
      <c r="BB132" s="18">
        <v>0.1583956201117</v>
      </c>
      <c r="BC132" s="18">
        <v>0.1530764137931</v>
      </c>
      <c r="BD132" s="18">
        <v>0.15390400000000001</v>
      </c>
      <c r="BE132" s="18">
        <v>0.1520092631579</v>
      </c>
      <c r="BF132" s="18">
        <v>0.1538489541284</v>
      </c>
      <c r="BG132" s="18">
        <v>0.15427890624999999</v>
      </c>
      <c r="BH132" s="18">
        <v>0.1549039622642</v>
      </c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</row>
    <row r="133" spans="1:78" ht="11.25" x14ac:dyDescent="0.2"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</row>
    <row r="134" spans="1:78" ht="12.75" x14ac:dyDescent="0.2">
      <c r="A134" s="8" t="s">
        <v>33</v>
      </c>
      <c r="B134" s="50"/>
      <c r="Y134" s="7"/>
      <c r="Z134" s="7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</row>
    <row r="135" spans="1:78" ht="11.25" x14ac:dyDescent="0.2">
      <c r="A135" s="11" t="s">
        <v>628</v>
      </c>
      <c r="Y135" s="7"/>
      <c r="Z135" s="7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</row>
    <row r="136" spans="1:78" ht="11.25" x14ac:dyDescent="0.2">
      <c r="A136" s="11" t="s">
        <v>10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f>IF(ISERROR((('FIA Only'!T17*'FIA Only'!T136)+(Sphere!C17*Sphere!C136))/(Sphere!C17+'FIA Only'!T17)),0,(('FIA Only'!T17*'FIA Only'!T136)+(Sphere!C17*Sphere!C136))/(Sphere!C17+'FIA Only'!T17))</f>
        <v>0</v>
      </c>
      <c r="U136" s="18">
        <f>IF(ISERROR((('FIA Only'!U17*'FIA Only'!U136)+(Sphere!D17*Sphere!D136))/(Sphere!D17+'FIA Only'!U17)),0,(('FIA Only'!U17*'FIA Only'!U136)+(Sphere!D17*Sphere!D136))/(Sphere!D17+'FIA Only'!U17))</f>
        <v>0</v>
      </c>
      <c r="V136" s="18">
        <f>IF(ISERROR((('FIA Only'!V17*'FIA Only'!V136)+(Sphere!E17*Sphere!E136))/(Sphere!E17+'FIA Only'!V17)),0,(('FIA Only'!V17*'FIA Only'!V136)+(Sphere!E17*Sphere!E136))/(Sphere!E17+'FIA Only'!V17))</f>
        <v>0</v>
      </c>
      <c r="W136" s="18">
        <f>IF(ISERROR((('FIA Only'!W17*'FIA Only'!W136)+(Sphere!F17*Sphere!F136))/(Sphere!F17+'FIA Only'!W17)),0,(('FIA Only'!W17*'FIA Only'!W136)+(Sphere!F17*Sphere!F136))/(Sphere!F17+'FIA Only'!W17))</f>
        <v>0</v>
      </c>
      <c r="X136" s="18">
        <f>IF(ISERROR((('FIA Only'!X17*'FIA Only'!X136)+(Sphere!G17*Sphere!G136))/(Sphere!G17+'FIA Only'!X17)),0,(('FIA Only'!X17*'FIA Only'!X136)+(Sphere!G17*Sphere!G136))/(Sphere!G17+'FIA Only'!X17))</f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/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</row>
    <row r="137" spans="1:78" ht="11.25" x14ac:dyDescent="0.2">
      <c r="A137" s="11" t="s">
        <v>11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f>IF(ISERROR((('FIA Only'!T18*'FIA Only'!T137)+(Sphere!C18*Sphere!C137))/(Sphere!C18+'FIA Only'!T18)),0,(('FIA Only'!T18*'FIA Only'!T137)+(Sphere!C18*Sphere!C137))/(Sphere!C18+'FIA Only'!T18))</f>
        <v>0</v>
      </c>
      <c r="U137" s="18">
        <f>IF(ISERROR((('FIA Only'!U18*'FIA Only'!U137)+(Sphere!D18*Sphere!D137))/(Sphere!D18+'FIA Only'!U18)),0,(('FIA Only'!U18*'FIA Only'!U137)+(Sphere!D18*Sphere!D137))/(Sphere!D18+'FIA Only'!U18))</f>
        <v>0</v>
      </c>
      <c r="V137" s="18">
        <f>IF(ISERROR((('FIA Only'!V18*'FIA Only'!V137)+(Sphere!E18*Sphere!E137))/(Sphere!E18+'FIA Only'!V18)),0,(('FIA Only'!V18*'FIA Only'!V137)+(Sphere!E18*Sphere!E137))/(Sphere!E18+'FIA Only'!V18))</f>
        <v>0</v>
      </c>
      <c r="W137" s="18">
        <f>IF(ISERROR((('FIA Only'!W18*'FIA Only'!W137)+(Sphere!F18*Sphere!F137))/(Sphere!F18+'FIA Only'!W18)),0,(('FIA Only'!W18*'FIA Only'!W137)+(Sphere!F18*Sphere!F137))/(Sphere!F18+'FIA Only'!W18))</f>
        <v>0</v>
      </c>
      <c r="X137" s="18">
        <f>IF(ISERROR((('FIA Only'!X18*'FIA Only'!X137)+(Sphere!G18*Sphere!G137))/(Sphere!G18+'FIA Only'!X18)),0,(('FIA Only'!X18*'FIA Only'!X137)+(Sphere!G18*Sphere!G137))/(Sphere!G18+'FIA Only'!X18))</f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/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</row>
    <row r="138" spans="1:78" ht="11.25" x14ac:dyDescent="0.2">
      <c r="A138" s="11" t="s">
        <v>629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f>IF(ISERROR((('FIA Only'!T19*'FIA Only'!T138)+(Sphere!C19*Sphere!C138))/(Sphere!C19+'FIA Only'!T19)),0,(('FIA Only'!T19*'FIA Only'!T138)+(Sphere!C19*Sphere!C138))/(Sphere!C19+'FIA Only'!T19))</f>
        <v>0</v>
      </c>
      <c r="U138" s="18">
        <f>IF(ISERROR((('FIA Only'!U19*'FIA Only'!U138)+(Sphere!D19*Sphere!D138))/(Sphere!D19+'FIA Only'!U19)),0,(('FIA Only'!U19*'FIA Only'!U138)+(Sphere!D19*Sphere!D138))/(Sphere!D19+'FIA Only'!U19))</f>
        <v>0</v>
      </c>
      <c r="V138" s="18">
        <f>IF(ISERROR((('FIA Only'!V19*'FIA Only'!V138)+(Sphere!E19*Sphere!E138))/(Sphere!E19+'FIA Only'!V19)),0,(('FIA Only'!V19*'FIA Only'!V138)+(Sphere!E19*Sphere!E138))/(Sphere!E19+'FIA Only'!V19))</f>
        <v>0</v>
      </c>
      <c r="W138" s="18">
        <f>IF(ISERROR((('FIA Only'!W19*'FIA Only'!W138)+(Sphere!F19*Sphere!F138))/(Sphere!F19+'FIA Only'!W19)),0,(('FIA Only'!W19*'FIA Only'!W138)+(Sphere!F19*Sphere!F138))/(Sphere!F19+'FIA Only'!W19))</f>
        <v>0</v>
      </c>
      <c r="X138" s="18">
        <f>IF(ISERROR((('FIA Only'!X19*'FIA Only'!X138)+(Sphere!G19*Sphere!G138))/(Sphere!G19+'FIA Only'!X19)),0,(('FIA Only'!X19*'FIA Only'!X138)+(Sphere!G19*Sphere!G138))/(Sphere!G19+'FIA Only'!X19))</f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/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</row>
    <row r="139" spans="1:78" ht="11.25" x14ac:dyDescent="0.2">
      <c r="A139" s="11" t="s">
        <v>13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f>IF(ISERROR((('FIA Only'!T20*'FIA Only'!T139)+(Sphere!C20*Sphere!C139))/(Sphere!C20+'FIA Only'!T20)),0,(('FIA Only'!T20*'FIA Only'!T139)+(Sphere!C20*Sphere!C139))/(Sphere!C20+'FIA Only'!T20))</f>
        <v>0</v>
      </c>
      <c r="U139" s="18">
        <f>IF(ISERROR((('FIA Only'!U20*'FIA Only'!U139)+(Sphere!D20*Sphere!D139))/(Sphere!D20+'FIA Only'!U20)),0,(('FIA Only'!U20*'FIA Only'!U139)+(Sphere!D20*Sphere!D139))/(Sphere!D20+'FIA Only'!U20))</f>
        <v>0</v>
      </c>
      <c r="V139" s="18">
        <f>IF(ISERROR((('FIA Only'!V20*'FIA Only'!V139)+(Sphere!E20*Sphere!E139))/(Sphere!E20+'FIA Only'!V20)),0,(('FIA Only'!V20*'FIA Only'!V139)+(Sphere!E20*Sphere!E139))/(Sphere!E20+'FIA Only'!V20))</f>
        <v>0</v>
      </c>
      <c r="W139" s="18">
        <f>IF(ISERROR((('FIA Only'!W20*'FIA Only'!W139)+(Sphere!F20*Sphere!F139))/(Sphere!F20+'FIA Only'!W20)),0,(('FIA Only'!W20*'FIA Only'!W139)+(Sphere!F20*Sphere!F139))/(Sphere!F20+'FIA Only'!W20))</f>
        <v>0</v>
      </c>
      <c r="X139" s="18">
        <f>IF(ISERROR((('FIA Only'!X20*'FIA Only'!X139)+(Sphere!G20*Sphere!G139))/(Sphere!G20+'FIA Only'!X20)),0,(('FIA Only'!X20*'FIA Only'!X139)+(Sphere!G20*Sphere!G139))/(Sphere!G20+'FIA Only'!X20))</f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/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</row>
    <row r="140" spans="1:78" ht="11.25" x14ac:dyDescent="0.2">
      <c r="A140" s="11" t="s">
        <v>14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f>IF(ISERROR((('FIA Only'!T21*'FIA Only'!T140)+(Sphere!C21*Sphere!C140))/(Sphere!C21+'FIA Only'!T21)),0,(('FIA Only'!T21*'FIA Only'!T140)+(Sphere!C21*Sphere!C140))/(Sphere!C21+'FIA Only'!T21))</f>
        <v>1.421428571429E-3</v>
      </c>
      <c r="U140" s="18">
        <f>IF(ISERROR((('FIA Only'!U21*'FIA Only'!U140)+(Sphere!D21*Sphere!D140))/(Sphere!D21+'FIA Only'!U21)),0,(('FIA Only'!U21*'FIA Only'!U140)+(Sphere!D21*Sphere!D140))/(Sphere!D21+'FIA Only'!U21))</f>
        <v>0</v>
      </c>
      <c r="V140" s="18">
        <f>IF(ISERROR((('FIA Only'!V21*'FIA Only'!V140)+(Sphere!E21*Sphere!E140))/(Sphere!E21+'FIA Only'!V21)),0,(('FIA Only'!V21*'FIA Only'!V140)+(Sphere!E21*Sphere!E140))/(Sphere!E21+'FIA Only'!V21))</f>
        <v>0</v>
      </c>
      <c r="W140" s="18">
        <f>IF(ISERROR((('FIA Only'!W21*'FIA Only'!W140)+(Sphere!F21*Sphere!F140))/(Sphere!F21+'FIA Only'!W21)),0,(('FIA Only'!W21*'FIA Only'!W140)+(Sphere!F21*Sphere!F140))/(Sphere!F21+'FIA Only'!W21))</f>
        <v>0</v>
      </c>
      <c r="X140" s="18">
        <f>IF(ISERROR((('FIA Only'!X21*'FIA Only'!X140)+(Sphere!G21*Sphere!G140))/(Sphere!G21+'FIA Only'!X21)),0,(('FIA Only'!X21*'FIA Only'!X140)+(Sphere!G21*Sphere!G140))/(Sphere!G21+'FIA Only'!X21))</f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/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</row>
    <row r="141" spans="1:78" ht="11.25" x14ac:dyDescent="0.2">
      <c r="A141" s="11" t="s">
        <v>15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3.2857142857099997E-4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f>IF(ISERROR((('FIA Only'!T22*'FIA Only'!T141)+(Sphere!C22*Sphere!C141))/(Sphere!C22+'FIA Only'!T22)),0,(('FIA Only'!T22*'FIA Only'!T141)+(Sphere!C22*Sphere!C141))/(Sphere!C22+'FIA Only'!T22))</f>
        <v>0</v>
      </c>
      <c r="U141" s="18">
        <f>IF(ISERROR((('FIA Only'!U22*'FIA Only'!U141)+(Sphere!D22*Sphere!D141))/(Sphere!D22+'FIA Only'!U22)),0,(('FIA Only'!U22*'FIA Only'!U141)+(Sphere!D22*Sphere!D141))/(Sphere!D22+'FIA Only'!U22))</f>
        <v>0</v>
      </c>
      <c r="V141" s="18">
        <f>IF(ISERROR((('FIA Only'!V22*'FIA Only'!V141)+(Sphere!E22*Sphere!E141))/(Sphere!E22+'FIA Only'!V22)),0,(('FIA Only'!V22*'FIA Only'!V141)+(Sphere!E22*Sphere!E141))/(Sphere!E22+'FIA Only'!V22))</f>
        <v>0</v>
      </c>
      <c r="W141" s="18">
        <f>IF(ISERROR((('FIA Only'!W22*'FIA Only'!W141)+(Sphere!F22*Sphere!F141))/(Sphere!F22+'FIA Only'!W22)),0,(('FIA Only'!W22*'FIA Only'!W141)+(Sphere!F22*Sphere!F141))/(Sphere!F22+'FIA Only'!W22))</f>
        <v>0</v>
      </c>
      <c r="X141" s="18">
        <f>IF(ISERROR((('FIA Only'!X22*'FIA Only'!X141)+(Sphere!G22*Sphere!G141))/(Sphere!G22+'FIA Only'!X22)),0,(('FIA Only'!X22*'FIA Only'!X141)+(Sphere!G22*Sphere!G141))/(Sphere!G22+'FIA Only'!X22))</f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/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0</v>
      </c>
      <c r="BF141" s="18">
        <v>0</v>
      </c>
      <c r="BG141" s="18">
        <v>0</v>
      </c>
      <c r="BH141" s="18">
        <v>0</v>
      </c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</row>
    <row r="142" spans="1:78" ht="11.25" x14ac:dyDescent="0.2">
      <c r="A142" s="11" t="s">
        <v>16</v>
      </c>
      <c r="C142" s="18">
        <v>0</v>
      </c>
      <c r="D142" s="18">
        <v>2.8476190476199999E-4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1.3778801843299999E-4</v>
      </c>
      <c r="N142" s="18">
        <v>0</v>
      </c>
      <c r="O142" s="18">
        <v>1.18181818182E-4</v>
      </c>
      <c r="P142" s="18">
        <v>0</v>
      </c>
      <c r="Q142" s="18">
        <v>0</v>
      </c>
      <c r="R142" s="18">
        <v>0</v>
      </c>
      <c r="S142" s="18">
        <v>0</v>
      </c>
      <c r="T142" s="18">
        <f>IF(ISERROR((('FIA Only'!T23*'FIA Only'!T142)+(Sphere!C23*Sphere!C142))/(Sphere!C23+'FIA Only'!T23)),0,(('FIA Only'!T23*'FIA Only'!T142)+(Sphere!C23*Sphere!C142))/(Sphere!C23+'FIA Only'!T23))</f>
        <v>0</v>
      </c>
      <c r="U142" s="18">
        <f>IF(ISERROR((('FIA Only'!U23*'FIA Only'!U142)+(Sphere!D23*Sphere!D142))/(Sphere!D23+'FIA Only'!U23)),0,(('FIA Only'!U23*'FIA Only'!U142)+(Sphere!D23*Sphere!D142))/(Sphere!D23+'FIA Only'!U23))</f>
        <v>0</v>
      </c>
      <c r="V142" s="18">
        <f>IF(ISERROR((('FIA Only'!V23*'FIA Only'!V142)+(Sphere!E23*Sphere!E142))/(Sphere!E23+'FIA Only'!V23)),0,(('FIA Only'!V23*'FIA Only'!V142)+(Sphere!E23*Sphere!E142))/(Sphere!E23+'FIA Only'!V23))</f>
        <v>0</v>
      </c>
      <c r="W142" s="18">
        <f>IF(ISERROR((('FIA Only'!W23*'FIA Only'!W142)+(Sphere!F23*Sphere!F142))/(Sphere!F23+'FIA Only'!W23)),0,(('FIA Only'!W23*'FIA Only'!W142)+(Sphere!F23*Sphere!F142))/(Sphere!F23+'FIA Only'!W23))</f>
        <v>0</v>
      </c>
      <c r="X142" s="18">
        <f>IF(ISERROR((('FIA Only'!X23*'FIA Only'!X142)+(Sphere!G23*Sphere!G142))/(Sphere!G23+'FIA Only'!X23)),0,(('FIA Only'!X23*'FIA Only'!X142)+(Sphere!G23*Sphere!G142))/(Sphere!G23+'FIA Only'!X23))</f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/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</row>
    <row r="143" spans="1:78" ht="11.25" x14ac:dyDescent="0.2">
      <c r="A143" s="11" t="s">
        <v>17</v>
      </c>
      <c r="C143" s="18">
        <v>0</v>
      </c>
      <c r="D143" s="18">
        <v>0</v>
      </c>
      <c r="E143" s="18">
        <v>1.86875E-4</v>
      </c>
      <c r="F143" s="18">
        <v>0</v>
      </c>
      <c r="G143" s="18">
        <v>0</v>
      </c>
      <c r="H143" s="18">
        <v>6.8965517241000005E-5</v>
      </c>
      <c r="I143" s="18">
        <v>0</v>
      </c>
      <c r="J143" s="18">
        <v>2.0000000000000001E-4</v>
      </c>
      <c r="K143" s="18">
        <v>0</v>
      </c>
      <c r="L143" s="18">
        <v>1E-4</v>
      </c>
      <c r="M143" s="18">
        <v>8.9253731343000002E-5</v>
      </c>
      <c r="N143" s="18">
        <v>0</v>
      </c>
      <c r="O143" s="18">
        <v>1.9933333333300001E-4</v>
      </c>
      <c r="P143" s="18">
        <v>0</v>
      </c>
      <c r="Q143" s="18">
        <v>0</v>
      </c>
      <c r="R143" s="18">
        <v>0</v>
      </c>
      <c r="S143" s="18">
        <v>0</v>
      </c>
      <c r="T143" s="18">
        <f>IF(ISERROR((('FIA Only'!T24*'FIA Only'!T143)+(Sphere!C24*Sphere!C143))/(Sphere!C24+'FIA Only'!T24)),0,(('FIA Only'!T24*'FIA Only'!T143)+(Sphere!C24*Sphere!C143))/(Sphere!C24+'FIA Only'!T24))</f>
        <v>0</v>
      </c>
      <c r="U143" s="18">
        <f>IF(ISERROR((('FIA Only'!U24*'FIA Only'!U143)+(Sphere!D24*Sphere!D143))/(Sphere!D24+'FIA Only'!U24)),0,(('FIA Only'!U24*'FIA Only'!U143)+(Sphere!D24*Sphere!D143))/(Sphere!D24+'FIA Only'!U24))</f>
        <v>0</v>
      </c>
      <c r="V143" s="18">
        <f>IF(ISERROR((('FIA Only'!V24*'FIA Only'!V143)+(Sphere!E24*Sphere!E143))/(Sphere!E24+'FIA Only'!V24)),0,(('FIA Only'!V24*'FIA Only'!V143)+(Sphere!E24*Sphere!E143))/(Sphere!E24+'FIA Only'!V24))</f>
        <v>0</v>
      </c>
      <c r="W143" s="18">
        <f>IF(ISERROR((('FIA Only'!W24*'FIA Only'!W143)+(Sphere!F24*Sphere!F143))/(Sphere!F24+'FIA Only'!W24)),0,(('FIA Only'!W24*'FIA Only'!W143)+(Sphere!F24*Sphere!F143))/(Sphere!F24+'FIA Only'!W24))</f>
        <v>0</v>
      </c>
      <c r="X143" s="18">
        <f>IF(ISERROR((('FIA Only'!X24*'FIA Only'!X143)+(Sphere!G24*Sphere!G143))/(Sphere!G24+'FIA Only'!X24)),0,(('FIA Only'!X24*'FIA Only'!X143)+(Sphere!G24*Sphere!G143))/(Sphere!G24+'FIA Only'!X24))</f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/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</row>
    <row r="144" spans="1:78" ht="11.25" x14ac:dyDescent="0.2">
      <c r="A144" s="11" t="s">
        <v>18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1.61621621622E-4</v>
      </c>
      <c r="I144" s="18">
        <v>0</v>
      </c>
      <c r="J144" s="18">
        <v>0</v>
      </c>
      <c r="K144" s="18">
        <v>1.55324675325E-4</v>
      </c>
      <c r="L144" s="18">
        <v>0</v>
      </c>
      <c r="M144" s="18">
        <v>2.0909090909100001E-4</v>
      </c>
      <c r="N144" s="18">
        <v>0</v>
      </c>
      <c r="O144" s="18">
        <v>5.9402985075000003E-5</v>
      </c>
      <c r="P144" s="18">
        <v>0</v>
      </c>
      <c r="Q144" s="18">
        <v>0</v>
      </c>
      <c r="R144" s="18">
        <v>0</v>
      </c>
      <c r="S144" s="18">
        <v>0</v>
      </c>
      <c r="T144" s="18">
        <f>IF(ISERROR((('FIA Only'!T25*'FIA Only'!T144)+(Sphere!C25*Sphere!C144))/(Sphere!C25+'FIA Only'!T25)),0,(('FIA Only'!T25*'FIA Only'!T144)+(Sphere!C25*Sphere!C144))/(Sphere!C25+'FIA Only'!T25))</f>
        <v>0</v>
      </c>
      <c r="U144" s="18">
        <f>IF(ISERROR((('FIA Only'!U25*'FIA Only'!U144)+(Sphere!D25*Sphere!D144))/(Sphere!D25+'FIA Only'!U25)),0,(('FIA Only'!U25*'FIA Only'!U144)+(Sphere!D25*Sphere!D144))/(Sphere!D25+'FIA Only'!U25))</f>
        <v>0</v>
      </c>
      <c r="V144" s="18">
        <f>IF(ISERROR((('FIA Only'!V25*'FIA Only'!V144)+(Sphere!E25*Sphere!E144))/(Sphere!E25+'FIA Only'!V25)),0,(('FIA Only'!V25*'FIA Only'!V144)+(Sphere!E25*Sphere!E144))/(Sphere!E25+'FIA Only'!V25))</f>
        <v>0</v>
      </c>
      <c r="W144" s="18">
        <f>IF(ISERROR((('FIA Only'!W25*'FIA Only'!W144)+(Sphere!F25*Sphere!F144))/(Sphere!F25+'FIA Only'!W25)),0,(('FIA Only'!W25*'FIA Only'!W144)+(Sphere!F25*Sphere!F144))/(Sphere!F25+'FIA Only'!W25))</f>
        <v>0</v>
      </c>
      <c r="X144" s="18">
        <f>IF(ISERROR((('FIA Only'!X25*'FIA Only'!X144)+(Sphere!G25*Sphere!G144))/(Sphere!G25+'FIA Only'!X25)),0,(('FIA Only'!X25*'FIA Only'!X144)+(Sphere!G25*Sphere!G144))/(Sphere!G25+'FIA Only'!X25))</f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/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</row>
    <row r="145" spans="1:78" ht="11.25" x14ac:dyDescent="0.2">
      <c r="A145" s="11" t="s">
        <v>19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6.5570175438999995E-5</v>
      </c>
      <c r="L145" s="18">
        <v>1.20581113801E-4</v>
      </c>
      <c r="M145" s="18">
        <v>1.8533057851200001E-4</v>
      </c>
      <c r="N145" s="18">
        <v>6.6890380312999997E-5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f>IF(ISERROR((('FIA Only'!T26*'FIA Only'!T145)+(Sphere!C26*Sphere!C145))/(Sphere!C26+'FIA Only'!T26)),0,(('FIA Only'!T26*'FIA Only'!T145)+(Sphere!C26*Sphere!C145))/(Sphere!C26+'FIA Only'!T26))</f>
        <v>0</v>
      </c>
      <c r="U145" s="18">
        <f>IF(ISERROR((('FIA Only'!U26*'FIA Only'!U145)+(Sphere!D26*Sphere!D145))/(Sphere!D26+'FIA Only'!U26)),0,(('FIA Only'!U26*'FIA Only'!U145)+(Sphere!D26*Sphere!D145))/(Sphere!D26+'FIA Only'!U26))</f>
        <v>0</v>
      </c>
      <c r="V145" s="18">
        <f>IF(ISERROR((('FIA Only'!V26*'FIA Only'!V145)+(Sphere!E26*Sphere!E145))/(Sphere!E26+'FIA Only'!V26)),0,(('FIA Only'!V26*'FIA Only'!V145)+(Sphere!E26*Sphere!E145))/(Sphere!E26+'FIA Only'!V26))</f>
        <v>0</v>
      </c>
      <c r="W145" s="18">
        <f>IF(ISERROR((('FIA Only'!W26*'FIA Only'!W145)+(Sphere!F26*Sphere!F145))/(Sphere!F26+'FIA Only'!W26)),0,(('FIA Only'!W26*'FIA Only'!W145)+(Sphere!F26*Sphere!F145))/(Sphere!F26+'FIA Only'!W26))</f>
        <v>0</v>
      </c>
      <c r="X145" s="18">
        <f>IF(ISERROR((('FIA Only'!X26*'FIA Only'!X145)+(Sphere!G26*Sphere!G145))/(Sphere!G26+'FIA Only'!X26)),0,(('FIA Only'!X26*'FIA Only'!X145)+(Sphere!G26*Sphere!G145))/(Sphere!G26+'FIA Only'!X26))</f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/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18">
        <v>0</v>
      </c>
      <c r="BG145" s="18">
        <v>0</v>
      </c>
      <c r="BH145" s="18">
        <v>0</v>
      </c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</row>
    <row r="146" spans="1:78" ht="11.25" x14ac:dyDescent="0.2">
      <c r="A146" s="11" t="s">
        <v>20</v>
      </c>
      <c r="C146" s="18">
        <v>0</v>
      </c>
      <c r="D146" s="18">
        <v>0</v>
      </c>
      <c r="E146" s="18">
        <v>0</v>
      </c>
      <c r="F146" s="18">
        <v>1.5820105820099999E-4</v>
      </c>
      <c r="G146" s="18">
        <v>0</v>
      </c>
      <c r="H146" s="18">
        <v>0</v>
      </c>
      <c r="I146" s="18">
        <v>0</v>
      </c>
      <c r="J146" s="18">
        <v>0</v>
      </c>
      <c r="K146" s="18">
        <v>7.2222222221999998E-5</v>
      </c>
      <c r="L146" s="18">
        <v>0</v>
      </c>
      <c r="M146" s="18">
        <v>1.6004016064300001E-4</v>
      </c>
      <c r="N146" s="18">
        <v>0</v>
      </c>
      <c r="O146" s="18">
        <v>7.7662337661999994E-5</v>
      </c>
      <c r="P146" s="18">
        <v>0</v>
      </c>
      <c r="Q146" s="18">
        <v>0</v>
      </c>
      <c r="R146" s="18">
        <v>0</v>
      </c>
      <c r="S146" s="18">
        <v>0</v>
      </c>
      <c r="T146" s="18">
        <f>IF(ISERROR((('FIA Only'!T27*'FIA Only'!T146)+(Sphere!C27*Sphere!C146))/(Sphere!C27+'FIA Only'!T27)),0,(('FIA Only'!T27*'FIA Only'!T146)+(Sphere!C27*Sphere!C146))/(Sphere!C27+'FIA Only'!T27))</f>
        <v>0</v>
      </c>
      <c r="U146" s="18">
        <f>IF(ISERROR((('FIA Only'!U27*'FIA Only'!U146)+(Sphere!D27*Sphere!D146))/(Sphere!D27+'FIA Only'!U27)),0,(('FIA Only'!U27*'FIA Only'!U146)+(Sphere!D27*Sphere!D146))/(Sphere!D27+'FIA Only'!U27))</f>
        <v>0</v>
      </c>
      <c r="V146" s="18">
        <f>IF(ISERROR((('FIA Only'!V27*'FIA Only'!V146)+(Sphere!E27*Sphere!E146))/(Sphere!E27+'FIA Only'!V27)),0,(('FIA Only'!V27*'FIA Only'!V146)+(Sphere!E27*Sphere!E146))/(Sphere!E27+'FIA Only'!V27))</f>
        <v>0</v>
      </c>
      <c r="W146" s="18">
        <f>IF(ISERROR((('FIA Only'!W27*'FIA Only'!W146)+(Sphere!F27*Sphere!F146))/(Sphere!F27+'FIA Only'!W27)),0,(('FIA Only'!W27*'FIA Only'!W146)+(Sphere!F27*Sphere!F146))/(Sphere!F27+'FIA Only'!W27))</f>
        <v>0</v>
      </c>
      <c r="X146" s="18">
        <f>IF(ISERROR((('FIA Only'!X27*'FIA Only'!X146)+(Sphere!G27*Sphere!G146))/(Sphere!G27+'FIA Only'!X27)),0,(('FIA Only'!X27*'FIA Only'!X146)+(Sphere!G27*Sphere!G146))/(Sphere!G27+'FIA Only'!X27))</f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/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</row>
    <row r="147" spans="1:78" ht="11.25" x14ac:dyDescent="0.2">
      <c r="A147" s="11" t="s">
        <v>21</v>
      </c>
      <c r="C147" s="18">
        <v>0</v>
      </c>
      <c r="D147" s="18">
        <v>1.9415584415600001E-4</v>
      </c>
      <c r="E147" s="18">
        <v>0</v>
      </c>
      <c r="F147" s="18">
        <v>0</v>
      </c>
      <c r="G147" s="18">
        <v>0</v>
      </c>
      <c r="H147" s="18">
        <v>1.4656862745100001E-4</v>
      </c>
      <c r="I147" s="18">
        <v>0</v>
      </c>
      <c r="J147" s="18">
        <v>0</v>
      </c>
      <c r="K147" s="18">
        <v>3.2217090069299999E-4</v>
      </c>
      <c r="L147" s="18">
        <v>0</v>
      </c>
      <c r="M147" s="18">
        <v>5.5679702048000002E-5</v>
      </c>
      <c r="N147" s="18">
        <v>1.13439635535E-4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f>IF(ISERROR((('FIA Only'!T28*'FIA Only'!T147)+(Sphere!C28*Sphere!C147))/(Sphere!C28+'FIA Only'!T28)),0,(('FIA Only'!T28*'FIA Only'!T147)+(Sphere!C28*Sphere!C147))/(Sphere!C28+'FIA Only'!T28))</f>
        <v>0</v>
      </c>
      <c r="U147" s="18">
        <f>IF(ISERROR((('FIA Only'!U28*'FIA Only'!U147)+(Sphere!D28*Sphere!D147))/(Sphere!D28+'FIA Only'!U28)),0,(('FIA Only'!U28*'FIA Only'!U147)+(Sphere!D28*Sphere!D147))/(Sphere!D28+'FIA Only'!U28))</f>
        <v>0</v>
      </c>
      <c r="V147" s="18">
        <f>IF(ISERROR((('FIA Only'!V28*'FIA Only'!V147)+(Sphere!E28*Sphere!E147))/(Sphere!E28+'FIA Only'!V28)),0,(('FIA Only'!V28*'FIA Only'!V147)+(Sphere!E28*Sphere!E147))/(Sphere!E28+'FIA Only'!V28))</f>
        <v>0</v>
      </c>
      <c r="W147" s="18">
        <f>IF(ISERROR((('FIA Only'!W28*'FIA Only'!W147)+(Sphere!F28*Sphere!F147))/(Sphere!F28+'FIA Only'!W28)),0,(('FIA Only'!W28*'FIA Only'!W147)+(Sphere!F28*Sphere!F147))/(Sphere!F28+'FIA Only'!W28))</f>
        <v>0</v>
      </c>
      <c r="X147" s="18">
        <f>IF(ISERROR((('FIA Only'!X28*'FIA Only'!X147)+(Sphere!G28*Sphere!G147))/(Sphere!G28+'FIA Only'!X28)),0,(('FIA Only'!X28*'FIA Only'!X147)+(Sphere!G28*Sphere!G147))/(Sphere!G28+'FIA Only'!X28))</f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/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</row>
    <row r="148" spans="1:78" ht="11.25" x14ac:dyDescent="0.2">
      <c r="A148" s="11" t="s">
        <v>22</v>
      </c>
      <c r="C148" s="18">
        <v>0</v>
      </c>
      <c r="D148" s="18">
        <v>2.0909090909100001E-4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9.4857142856999996E-5</v>
      </c>
      <c r="M148" s="18">
        <v>8.4693877551000004E-5</v>
      </c>
      <c r="N148" s="18">
        <v>1.9671052631600001E-4</v>
      </c>
      <c r="O148" s="18">
        <v>1.9066985645899999E-4</v>
      </c>
      <c r="P148" s="18">
        <v>0</v>
      </c>
      <c r="Q148" s="18">
        <v>0</v>
      </c>
      <c r="R148" s="18">
        <v>0</v>
      </c>
      <c r="S148" s="18">
        <v>0</v>
      </c>
      <c r="T148" s="18">
        <f>IF(ISERROR((('FIA Only'!T29*'FIA Only'!T148)+(Sphere!C29*Sphere!C148))/(Sphere!C29+'FIA Only'!T29)),0,(('FIA Only'!T29*'FIA Only'!T148)+(Sphere!C29*Sphere!C148))/(Sphere!C29+'FIA Only'!T29))</f>
        <v>0</v>
      </c>
      <c r="U148" s="18">
        <f>IF(ISERROR((('FIA Only'!U29*'FIA Only'!U148)+(Sphere!D29*Sphere!D148))/(Sphere!D29+'FIA Only'!U29)),0,(('FIA Only'!U29*'FIA Only'!U148)+(Sphere!D29*Sphere!D148))/(Sphere!D29+'FIA Only'!U29))</f>
        <v>0</v>
      </c>
      <c r="V148" s="18">
        <f>IF(ISERROR((('FIA Only'!V29*'FIA Only'!V148)+(Sphere!E29*Sphere!E148))/(Sphere!E29+'FIA Only'!V29)),0,(('FIA Only'!V29*'FIA Only'!V148)+(Sphere!E29*Sphere!E148))/(Sphere!E29+'FIA Only'!V29))</f>
        <v>0</v>
      </c>
      <c r="W148" s="18">
        <f>IF(ISERROR((('FIA Only'!W29*'FIA Only'!W148)+(Sphere!F29*Sphere!F148))/(Sphere!F29+'FIA Only'!W29)),0,(('FIA Only'!W29*'FIA Only'!W148)+(Sphere!F29*Sphere!F148))/(Sphere!F29+'FIA Only'!W29))</f>
        <v>0</v>
      </c>
      <c r="X148" s="18">
        <f>IF(ISERROR((('FIA Only'!X29*'FIA Only'!X148)+(Sphere!G29*Sphere!G148))/(Sphere!G29+'FIA Only'!X29)),0,(('FIA Only'!X29*'FIA Only'!X148)+(Sphere!G29*Sphere!G148))/(Sphere!G29+'FIA Only'!X29))</f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/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</row>
    <row r="149" spans="1:78" ht="11.25" x14ac:dyDescent="0.2">
      <c r="A149" s="11" t="s">
        <v>23</v>
      </c>
      <c r="C149" s="18">
        <v>0</v>
      </c>
      <c r="D149" s="18">
        <v>1.82317073171E-4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5.2364273205E-5</v>
      </c>
      <c r="L149" s="18">
        <v>0</v>
      </c>
      <c r="M149" s="18">
        <v>1.25983146067E-4</v>
      </c>
      <c r="N149" s="18">
        <v>1.4467741935500001E-4</v>
      </c>
      <c r="O149" s="18">
        <v>6.8109339408000004E-5</v>
      </c>
      <c r="P149" s="18">
        <v>0</v>
      </c>
      <c r="Q149" s="18">
        <v>0</v>
      </c>
      <c r="R149" s="18">
        <v>0</v>
      </c>
      <c r="S149" s="18">
        <v>0</v>
      </c>
      <c r="T149" s="18">
        <f>IF(ISERROR((('FIA Only'!T30*'FIA Only'!T149)+(Sphere!C30*Sphere!C149))/(Sphere!C30+'FIA Only'!T30)),0,(('FIA Only'!T30*'FIA Only'!T149)+(Sphere!C30*Sphere!C149))/(Sphere!C30+'FIA Only'!T30))</f>
        <v>0</v>
      </c>
      <c r="U149" s="18">
        <f>IF(ISERROR((('FIA Only'!U30*'FIA Only'!U149)+(Sphere!D30*Sphere!D149))/(Sphere!D30+'FIA Only'!U30)),0,(('FIA Only'!U30*'FIA Only'!U149)+(Sphere!D30*Sphere!D149))/(Sphere!D30+'FIA Only'!U30))</f>
        <v>0</v>
      </c>
      <c r="V149" s="18">
        <f>IF(ISERROR((('FIA Only'!V30*'FIA Only'!V149)+(Sphere!E30*Sphere!E149))/(Sphere!E30+'FIA Only'!V30)),0,(('FIA Only'!V30*'FIA Only'!V149)+(Sphere!E30*Sphere!E149))/(Sphere!E30+'FIA Only'!V30))</f>
        <v>0</v>
      </c>
      <c r="W149" s="18">
        <f>IF(ISERROR((('FIA Only'!W30*'FIA Only'!W149)+(Sphere!F30*Sphere!F149))/(Sphere!F30+'FIA Only'!W30)),0,(('FIA Only'!W30*'FIA Only'!W149)+(Sphere!F30*Sphere!F149))/(Sphere!F30+'FIA Only'!W30))</f>
        <v>0</v>
      </c>
      <c r="X149" s="18">
        <f>IF(ISERROR((('FIA Only'!X30*'FIA Only'!X149)+(Sphere!G30*Sphere!G149))/(Sphere!G30+'FIA Only'!X30)),0,(('FIA Only'!X30*'FIA Only'!X149)+(Sphere!G30*Sphere!G149))/(Sphere!G30+'FIA Only'!X30))</f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/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0</v>
      </c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</row>
    <row r="150" spans="1:78" ht="11.25" x14ac:dyDescent="0.2">
      <c r="A150" s="11" t="s">
        <v>24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9.0332326283999997E-5</v>
      </c>
      <c r="L150" s="18">
        <v>8.2825484765E-5</v>
      </c>
      <c r="M150" s="18">
        <v>0</v>
      </c>
      <c r="N150" s="18">
        <v>9.3437500000000001E-5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f>IF(ISERROR((('FIA Only'!T31*'FIA Only'!T150)+(Sphere!C31*Sphere!C150))/(Sphere!C31+'FIA Only'!T31)),0,(('FIA Only'!T31*'FIA Only'!T150)+(Sphere!C31*Sphere!C150))/(Sphere!C31+'FIA Only'!T31))</f>
        <v>0</v>
      </c>
      <c r="U150" s="18">
        <f>IF(ISERROR((('FIA Only'!U31*'FIA Only'!U150)+(Sphere!D31*Sphere!D150))/(Sphere!D31+'FIA Only'!U31)),0,(('FIA Only'!U31*'FIA Only'!U150)+(Sphere!D31*Sphere!D150))/(Sphere!D31+'FIA Only'!U31))</f>
        <v>0</v>
      </c>
      <c r="V150" s="18">
        <f>IF(ISERROR((('FIA Only'!V31*'FIA Only'!V150)+(Sphere!E31*Sphere!E150))/(Sphere!E31+'FIA Only'!V31)),0,(('FIA Only'!V31*'FIA Only'!V150)+(Sphere!E31*Sphere!E150))/(Sphere!E31+'FIA Only'!V31))</f>
        <v>0</v>
      </c>
      <c r="W150" s="18">
        <f>IF(ISERROR((('FIA Only'!W31*'FIA Only'!W150)+(Sphere!F31*Sphere!F150))/(Sphere!F31+'FIA Only'!W31)),0,(('FIA Only'!W31*'FIA Only'!W150)+(Sphere!F31*Sphere!F150))/(Sphere!F31+'FIA Only'!W31))</f>
        <v>0</v>
      </c>
      <c r="X150" s="18">
        <f>IF(ISERROR((('FIA Only'!X31*'FIA Only'!X150)+(Sphere!G31*Sphere!G150))/(Sphere!G31+'FIA Only'!X31)),0,(('FIA Only'!X31*'FIA Only'!X150)+(Sphere!G31*Sphere!G150))/(Sphere!G31+'FIA Only'!X31))</f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/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0</v>
      </c>
      <c r="BG150" s="18">
        <v>0</v>
      </c>
      <c r="BH150" s="18">
        <v>0</v>
      </c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</row>
    <row r="151" spans="1:78" ht="11.25" x14ac:dyDescent="0.2">
      <c r="A151" s="23" t="s">
        <v>795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2.9313725490200002E-4</v>
      </c>
      <c r="M151" s="18">
        <v>0</v>
      </c>
      <c r="N151" s="18">
        <v>3.0824742267999999E-4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f>IF(ISERROR((('FIA Only'!T32*'FIA Only'!T151)+(Sphere!C32*Sphere!C151))/(Sphere!C32+'FIA Only'!T32)),0,(('FIA Only'!T32*'FIA Only'!T151)+(Sphere!C32*Sphere!C151))/(Sphere!C32+'FIA Only'!T32))</f>
        <v>0</v>
      </c>
      <c r="U151" s="18">
        <f>IF(ISERROR((('FIA Only'!U32*'FIA Only'!U151)+(Sphere!D32*Sphere!D151))/(Sphere!D32+'FIA Only'!U32)),0,(('FIA Only'!U32*'FIA Only'!U151)+(Sphere!D32*Sphere!D151))/(Sphere!D32+'FIA Only'!U32))</f>
        <v>0</v>
      </c>
      <c r="V151" s="18">
        <f>IF(ISERROR((('FIA Only'!V32*'FIA Only'!V151)+(Sphere!E32*Sphere!E151))/(Sphere!E32+'FIA Only'!V32)),0,(('FIA Only'!V32*'FIA Only'!V151)+(Sphere!E32*Sphere!E151))/(Sphere!E32+'FIA Only'!V32))</f>
        <v>0</v>
      </c>
      <c r="W151" s="18">
        <f>IF(ISERROR((('FIA Only'!W32*'FIA Only'!W151)+(Sphere!F32*Sphere!F151))/(Sphere!F32+'FIA Only'!W32)),0,(('FIA Only'!W32*'FIA Only'!W151)+(Sphere!F32*Sphere!F151))/(Sphere!F32+'FIA Only'!W32))</f>
        <v>0</v>
      </c>
      <c r="X151" s="18">
        <f>IF(ISERROR((('FIA Only'!X32*'FIA Only'!X151)+(Sphere!G32*Sphere!G151))/(Sphere!G32+'FIA Only'!X32)),0,(('FIA Only'!X32*'FIA Only'!X151)+(Sphere!G32*Sphere!G151))/(Sphere!G32+'FIA Only'!X32))</f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/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18">
        <v>0</v>
      </c>
      <c r="BF151" s="18">
        <v>0</v>
      </c>
      <c r="BG151" s="18">
        <v>0</v>
      </c>
      <c r="BH151" s="18">
        <v>0</v>
      </c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</row>
    <row r="152" spans="1:78" ht="11.25" x14ac:dyDescent="0.2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</row>
    <row r="153" spans="1:78" x14ac:dyDescent="0.25">
      <c r="A153" s="8" t="s">
        <v>34</v>
      </c>
      <c r="B153" s="50"/>
      <c r="T153" s="45"/>
      <c r="AA153" s="56"/>
      <c r="AB153" s="56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</row>
    <row r="154" spans="1:78" x14ac:dyDescent="0.25">
      <c r="A154" s="11" t="s">
        <v>651</v>
      </c>
      <c r="AA154" s="56"/>
      <c r="AB154" s="56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</row>
    <row r="155" spans="1:78" s="19" customFormat="1" ht="11.25" x14ac:dyDescent="0.2">
      <c r="A155" s="24" t="s">
        <v>10</v>
      </c>
      <c r="B155" s="32"/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f>IF(ISERROR((('FIA Only'!T155*'FIA Only'!T17)+(Sphere!C155*Sphere!C17))/('FIA Only'!T17+Sphere!C17)),0,(('FIA Only'!T155*'FIA Only'!T17)+(Sphere!C155*Sphere!C17))/('FIA Only'!T17+Sphere!C17))</f>
        <v>0</v>
      </c>
      <c r="U155" s="19">
        <f>IF(ISERROR((('FIA Only'!U155*'FIA Only'!U17)+(Sphere!D155*Sphere!D17))/('FIA Only'!U17+Sphere!D17)),0,(('FIA Only'!U155*'FIA Only'!U17)+(Sphere!D155*Sphere!D17))/('FIA Only'!U17+Sphere!D17))</f>
        <v>500</v>
      </c>
      <c r="V155" s="19">
        <f>IF(ISERROR((('FIA Only'!V155*'FIA Only'!V17)+(Sphere!E155*Sphere!E17))/('FIA Only'!V17+Sphere!E17)),0,(('FIA Only'!V155*'FIA Only'!V17)+(Sphere!E155*Sphere!E17))/('FIA Only'!V17+Sphere!E17))</f>
        <v>500</v>
      </c>
      <c r="W155" s="19">
        <f>IF(ISERROR((('FIA Only'!W155*'FIA Only'!W17)+(Sphere!F155*Sphere!F17))/('FIA Only'!W17+Sphere!F17)),0,(('FIA Only'!W155*'FIA Only'!W17)+(Sphere!F155*Sphere!F17))/('FIA Only'!W17+Sphere!F17))</f>
        <v>2461.538462</v>
      </c>
      <c r="X155" s="19">
        <f>IF(ISERROR((('FIA Only'!X155*'FIA Only'!X17)+(Sphere!G155*Sphere!G17))/('FIA Only'!X17+Sphere!G17)),0,(('FIA Only'!X155*'FIA Only'!X17)+(Sphere!G155*Sphere!G17))/('FIA Only'!X17+Sphere!G17))</f>
        <v>1418.181818</v>
      </c>
      <c r="Y155" s="19">
        <v>1315.2173909999999</v>
      </c>
      <c r="Z155" s="19">
        <v>1490.909091</v>
      </c>
      <c r="AA155" s="19">
        <v>1482.2222220000001</v>
      </c>
      <c r="AB155" s="19">
        <v>2403.2258059999999</v>
      </c>
      <c r="AC155" s="19">
        <v>4143.75</v>
      </c>
      <c r="AD155" s="19">
        <v>4982.1138209999999</v>
      </c>
      <c r="AE155" s="19">
        <v>4057.6923080000001</v>
      </c>
      <c r="AF155" s="19">
        <v>1971.4285709999999</v>
      </c>
      <c r="AG155" s="19">
        <v>1645.4545450000001</v>
      </c>
      <c r="AH155" s="19">
        <v>2000</v>
      </c>
      <c r="AI155" s="19">
        <v>1575</v>
      </c>
      <c r="AJ155" s="19">
        <v>1257.142857</v>
      </c>
      <c r="AK155" s="19">
        <v>1200</v>
      </c>
      <c r="AL155" s="19">
        <v>2614.2857140000001</v>
      </c>
      <c r="AM155" s="19">
        <v>644.44444399999998</v>
      </c>
      <c r="AN155" s="19">
        <v>3000</v>
      </c>
      <c r="AO155" s="19">
        <v>2350</v>
      </c>
      <c r="AP155" s="19">
        <v>700</v>
      </c>
      <c r="AR155" s="19">
        <v>1315.2173909999999</v>
      </c>
      <c r="AS155" s="19">
        <v>1490.909091</v>
      </c>
      <c r="AT155" s="19">
        <v>1482.2222220000001</v>
      </c>
      <c r="AU155" s="19">
        <v>2403.2258059999999</v>
      </c>
      <c r="AV155" s="19">
        <v>4143.75</v>
      </c>
      <c r="AW155" s="19">
        <v>4982.1138209999999</v>
      </c>
      <c r="AX155" s="19">
        <v>4057.6923080000001</v>
      </c>
      <c r="AY155" s="19">
        <v>1971.4285709999999</v>
      </c>
      <c r="AZ155" s="19">
        <v>1645.4545450000001</v>
      </c>
      <c r="BA155" s="19">
        <v>2000</v>
      </c>
      <c r="BB155" s="19">
        <v>1575</v>
      </c>
      <c r="BC155" s="19">
        <v>1257.142857</v>
      </c>
      <c r="BD155" s="19">
        <v>1200</v>
      </c>
      <c r="BE155" s="19">
        <v>2614.2857140000001</v>
      </c>
      <c r="BF155" s="19">
        <v>644.44444399999998</v>
      </c>
      <c r="BG155" s="19">
        <v>3000</v>
      </c>
      <c r="BH155" s="19">
        <v>2350</v>
      </c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</row>
    <row r="156" spans="1:78" s="19" customFormat="1" ht="11.25" x14ac:dyDescent="0.2">
      <c r="A156" s="24" t="s">
        <v>11</v>
      </c>
      <c r="B156" s="32"/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1633.333333</v>
      </c>
      <c r="T156" s="19">
        <f>IF(ISERROR((('FIA Only'!T156*'FIA Only'!T18)+(Sphere!C156*Sphere!C18))/('FIA Only'!T18+Sphere!C18)),0,(('FIA Only'!T156*'FIA Only'!T18)+(Sphere!C156*Sphere!C18))/('FIA Only'!T18+Sphere!C18))</f>
        <v>0</v>
      </c>
      <c r="U156" s="19">
        <f>IF(ISERROR((('FIA Only'!U156*'FIA Only'!U18)+(Sphere!D156*Sphere!D18))/('FIA Only'!U18+Sphere!D18)),0,(('FIA Only'!U156*'FIA Only'!U18)+(Sphere!D156*Sphere!D18))/('FIA Only'!U18+Sphere!D18))</f>
        <v>0</v>
      </c>
      <c r="V156" s="19">
        <f>IF(ISERROR((('FIA Only'!V156*'FIA Only'!V18)+(Sphere!E156*Sphere!E18))/('FIA Only'!V18+Sphere!E18)),0,(('FIA Only'!V156*'FIA Only'!V18)+(Sphere!E156*Sphere!E18))/('FIA Only'!V18+Sphere!E18))</f>
        <v>500</v>
      </c>
      <c r="W156" s="19">
        <f>IF(ISERROR((('FIA Only'!W156*'FIA Only'!W18)+(Sphere!F156*Sphere!F18))/('FIA Only'!W18+Sphere!F18)),0,(('FIA Only'!W156*'FIA Only'!W18)+(Sphere!F156*Sphere!F18))/('FIA Only'!W18+Sphere!F18))</f>
        <v>0</v>
      </c>
      <c r="X156" s="19">
        <f>IF(ISERROR((('FIA Only'!X156*'FIA Only'!X18)+(Sphere!G156*Sphere!G18))/('FIA Only'!X18+Sphere!G18)),0,(('FIA Only'!X156*'FIA Only'!X18)+(Sphere!G156*Sphere!G18))/('FIA Only'!X18+Sphere!G18))</f>
        <v>0</v>
      </c>
      <c r="Y156" s="19">
        <v>6000</v>
      </c>
      <c r="Z156" s="19">
        <v>0</v>
      </c>
      <c r="AA156" s="19">
        <v>0</v>
      </c>
      <c r="AB156" s="19">
        <v>0</v>
      </c>
      <c r="AC156" s="19">
        <v>6000</v>
      </c>
      <c r="AD156" s="19">
        <v>0</v>
      </c>
      <c r="AE156" s="19">
        <v>0</v>
      </c>
      <c r="AF156" s="19">
        <v>0</v>
      </c>
      <c r="AG156" s="19">
        <v>6000</v>
      </c>
      <c r="AH156" s="19">
        <v>7650</v>
      </c>
      <c r="AI156" s="19">
        <v>0</v>
      </c>
      <c r="AJ156" s="19">
        <v>7283.3333329999996</v>
      </c>
      <c r="AK156" s="19">
        <v>0</v>
      </c>
      <c r="AL156" s="19">
        <v>10000</v>
      </c>
      <c r="AM156" s="19">
        <v>0</v>
      </c>
      <c r="AN156" s="19">
        <v>4500</v>
      </c>
      <c r="AO156" s="19">
        <v>6900</v>
      </c>
      <c r="AP156" s="19">
        <v>5874.5098040000003</v>
      </c>
      <c r="AR156" s="19">
        <v>6000</v>
      </c>
      <c r="AS156" s="19">
        <v>0</v>
      </c>
      <c r="AT156" s="19">
        <v>0</v>
      </c>
      <c r="AU156" s="19">
        <v>0</v>
      </c>
      <c r="AV156" s="19">
        <v>6000</v>
      </c>
      <c r="AW156" s="19">
        <v>0</v>
      </c>
      <c r="AX156" s="19">
        <v>0</v>
      </c>
      <c r="AY156" s="19">
        <v>0</v>
      </c>
      <c r="AZ156" s="19">
        <v>6000</v>
      </c>
      <c r="BA156" s="19">
        <v>7650</v>
      </c>
      <c r="BB156" s="19">
        <v>0</v>
      </c>
      <c r="BC156" s="19">
        <v>7283.3333329999996</v>
      </c>
      <c r="BD156" s="19">
        <v>0</v>
      </c>
      <c r="BE156" s="19">
        <v>10000</v>
      </c>
      <c r="BF156" s="19">
        <v>0</v>
      </c>
      <c r="BG156" s="19">
        <v>4500</v>
      </c>
      <c r="BH156" s="19">
        <v>6900</v>
      </c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</row>
    <row r="157" spans="1:78" s="19" customFormat="1" ht="11.25" x14ac:dyDescent="0.2">
      <c r="A157" s="24" t="s">
        <v>629</v>
      </c>
      <c r="B157" s="32"/>
      <c r="C157" s="19">
        <v>0</v>
      </c>
      <c r="D157" s="19">
        <v>2493.939394</v>
      </c>
      <c r="E157" s="19">
        <v>1631.25</v>
      </c>
      <c r="F157" s="19">
        <v>1688.5714290000001</v>
      </c>
      <c r="G157" s="19">
        <v>1870.833333</v>
      </c>
      <c r="H157" s="19">
        <v>1542.857143</v>
      </c>
      <c r="I157" s="19">
        <v>1548.648649</v>
      </c>
      <c r="J157" s="19">
        <v>1502.3255810000001</v>
      </c>
      <c r="K157" s="19">
        <v>1259.574468</v>
      </c>
      <c r="L157" s="19">
        <v>1519.0476189999999</v>
      </c>
      <c r="M157" s="19">
        <v>1565.625</v>
      </c>
      <c r="N157" s="19">
        <v>1716.666667</v>
      </c>
      <c r="O157" s="19">
        <v>1742.553191</v>
      </c>
      <c r="P157" s="19">
        <v>1329.3103450000001</v>
      </c>
      <c r="Q157" s="19">
        <v>1647.169811</v>
      </c>
      <c r="R157" s="19">
        <v>1469.642857</v>
      </c>
      <c r="S157" s="19">
        <v>2069.4444440000002</v>
      </c>
      <c r="T157" s="19">
        <f>IF(ISERROR((('FIA Only'!T157*'FIA Only'!T19)+(Sphere!C157*Sphere!C19))/('FIA Only'!T19+Sphere!C19)),0,(('FIA Only'!T157*'FIA Only'!T19)+(Sphere!C157*Sphere!C19))/('FIA Only'!T19+Sphere!C19))</f>
        <v>1488.8888890000001</v>
      </c>
      <c r="U157" s="19">
        <f>IF(ISERROR((('FIA Only'!U157*'FIA Only'!U19)+(Sphere!D157*Sphere!D19))/('FIA Only'!U19+Sphere!D19)),0,(('FIA Only'!U157*'FIA Only'!U19)+(Sphere!D157*Sphere!D19))/('FIA Only'!U19+Sphere!D19))</f>
        <v>1571.25</v>
      </c>
      <c r="V157" s="19">
        <f>IF(ISERROR((('FIA Only'!V157*'FIA Only'!V19)+(Sphere!E157*Sphere!E19))/('FIA Only'!V19+Sphere!E19)),0,(('FIA Only'!V157*'FIA Only'!V19)+(Sphere!E157*Sphere!E19))/('FIA Only'!V19+Sphere!E19))</f>
        <v>1291.666667</v>
      </c>
      <c r="W157" s="19">
        <f>IF(ISERROR((('FIA Only'!W157*'FIA Only'!W19)+(Sphere!F157*Sphere!F19))/('FIA Only'!W19+Sphere!F19)),0,(('FIA Only'!W157*'FIA Only'!W19)+(Sphere!F157*Sphere!F19))/('FIA Only'!W19+Sphere!F19))</f>
        <v>1000</v>
      </c>
      <c r="X157" s="19">
        <f>IF(ISERROR((('FIA Only'!X157*'FIA Only'!X19)+(Sphere!G157*Sphere!G19))/('FIA Only'!X19+Sphere!G19)),0,(('FIA Only'!X157*'FIA Only'!X19)+(Sphere!G157*Sphere!G19))/('FIA Only'!X19+Sphere!G19))</f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5112.5</v>
      </c>
      <c r="AD157" s="19">
        <v>0</v>
      </c>
      <c r="AE157" s="19">
        <v>11666.666667</v>
      </c>
      <c r="AF157" s="19">
        <v>1541.666667</v>
      </c>
      <c r="AG157" s="19">
        <v>1086.666667</v>
      </c>
      <c r="AH157" s="19">
        <v>1509.5238099999999</v>
      </c>
      <c r="AI157" s="19">
        <v>2800</v>
      </c>
      <c r="AJ157" s="19">
        <v>3309.5238100000001</v>
      </c>
      <c r="AK157" s="19">
        <v>2150</v>
      </c>
      <c r="AL157" s="19">
        <v>1928.5714290000001</v>
      </c>
      <c r="AM157" s="19">
        <v>671.42857100000003</v>
      </c>
      <c r="AN157" s="19">
        <v>2225</v>
      </c>
      <c r="AO157" s="19">
        <v>770</v>
      </c>
      <c r="AP157" s="19">
        <v>675</v>
      </c>
      <c r="AR157" s="19">
        <v>0</v>
      </c>
      <c r="AS157" s="19">
        <v>0</v>
      </c>
      <c r="AT157" s="19">
        <v>0</v>
      </c>
      <c r="AU157" s="19">
        <v>0</v>
      </c>
      <c r="AV157" s="19">
        <v>5112.5</v>
      </c>
      <c r="AW157" s="19">
        <v>0</v>
      </c>
      <c r="AX157" s="19">
        <v>11666.666667</v>
      </c>
      <c r="AY157" s="19">
        <v>1541.666667</v>
      </c>
      <c r="AZ157" s="19">
        <v>1086.666667</v>
      </c>
      <c r="BA157" s="19">
        <v>1509.5238099999999</v>
      </c>
      <c r="BB157" s="19">
        <v>2800</v>
      </c>
      <c r="BC157" s="19">
        <v>3309.5238100000001</v>
      </c>
      <c r="BD157" s="19">
        <v>2150</v>
      </c>
      <c r="BE157" s="19">
        <v>1928.5714290000001</v>
      </c>
      <c r="BF157" s="19">
        <v>671.42857100000003</v>
      </c>
      <c r="BG157" s="19">
        <v>2225</v>
      </c>
      <c r="BH157" s="19">
        <v>770</v>
      </c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</row>
    <row r="158" spans="1:78" s="19" customFormat="1" ht="11.25" x14ac:dyDescent="0.2">
      <c r="A158" s="24" t="s">
        <v>13</v>
      </c>
      <c r="B158" s="32"/>
      <c r="C158" s="19">
        <v>0</v>
      </c>
      <c r="D158" s="19">
        <v>1500</v>
      </c>
      <c r="E158" s="19">
        <v>500</v>
      </c>
      <c r="F158" s="19">
        <v>2137.5</v>
      </c>
      <c r="G158" s="19">
        <v>1050</v>
      </c>
      <c r="H158" s="19">
        <v>2400</v>
      </c>
      <c r="I158" s="19">
        <v>0</v>
      </c>
      <c r="J158" s="19">
        <v>3000</v>
      </c>
      <c r="K158" s="19">
        <v>5000</v>
      </c>
      <c r="L158" s="19">
        <v>4250</v>
      </c>
      <c r="M158" s="19">
        <v>5333.3333329999996</v>
      </c>
      <c r="N158" s="19">
        <v>3000</v>
      </c>
      <c r="O158" s="19">
        <v>750</v>
      </c>
      <c r="P158" s="19">
        <v>1000</v>
      </c>
      <c r="Q158" s="19">
        <v>1000</v>
      </c>
      <c r="R158" s="19">
        <v>2000</v>
      </c>
      <c r="S158" s="19">
        <v>1233.333333</v>
      </c>
      <c r="T158" s="19">
        <f>IF(ISERROR((('FIA Only'!T158*'FIA Only'!T20)+(Sphere!C158*Sphere!C20))/('FIA Only'!T20+Sphere!C20)),0,(('FIA Only'!T158*'FIA Only'!T20)+(Sphere!C158*Sphere!C20))/('FIA Only'!T20+Sphere!C20))</f>
        <v>2833.333333</v>
      </c>
      <c r="U158" s="19">
        <f>IF(ISERROR((('FIA Only'!U158*'FIA Only'!U20)+(Sphere!D158*Sphere!D20))/('FIA Only'!U20+Sphere!D20)),0,(('FIA Only'!U158*'FIA Only'!U20)+(Sphere!D158*Sphere!D20))/('FIA Only'!U20+Sphere!D20))</f>
        <v>0</v>
      </c>
      <c r="V158" s="19">
        <f>IF(ISERROR((('FIA Only'!V158*'FIA Only'!V20)+(Sphere!E158*Sphere!E20))/('FIA Only'!V20+Sphere!E20)),0,(('FIA Only'!V158*'FIA Only'!V20)+(Sphere!E158*Sphere!E20))/('FIA Only'!V20+Sphere!E20))</f>
        <v>10250</v>
      </c>
      <c r="W158" s="19">
        <f>IF(ISERROR((('FIA Only'!W158*'FIA Only'!W20)+(Sphere!F158*Sphere!F20))/('FIA Only'!W20+Sphere!F20)),0,(('FIA Only'!W158*'FIA Only'!W20)+(Sphere!F158*Sphere!F20))/('FIA Only'!W20+Sphere!F20))</f>
        <v>500</v>
      </c>
      <c r="X158" s="19">
        <f>IF(ISERROR((('FIA Only'!X158*'FIA Only'!X20)+(Sphere!G158*Sphere!G20))/('FIA Only'!X20+Sphere!G20)),0,(('FIA Only'!X158*'FIA Only'!X20)+(Sphere!G158*Sphere!G20))/('FIA Only'!X20+Sphere!G20))</f>
        <v>500</v>
      </c>
      <c r="Y158" s="19">
        <v>533.33333300000004</v>
      </c>
      <c r="Z158" s="19">
        <v>600</v>
      </c>
      <c r="AA158" s="19">
        <v>1066.666667</v>
      </c>
      <c r="AB158" s="19">
        <v>600</v>
      </c>
      <c r="AC158" s="19">
        <v>2000</v>
      </c>
      <c r="AD158" s="19">
        <v>833.33333300000004</v>
      </c>
      <c r="AE158" s="19">
        <v>0</v>
      </c>
      <c r="AF158" s="19">
        <v>0</v>
      </c>
      <c r="AG158" s="19">
        <v>500</v>
      </c>
      <c r="AH158" s="19">
        <v>500</v>
      </c>
      <c r="AI158" s="19">
        <v>3660</v>
      </c>
      <c r="AJ158" s="19">
        <v>614.28571399999998</v>
      </c>
      <c r="AK158" s="19">
        <v>1000</v>
      </c>
      <c r="AL158" s="19">
        <v>666.66666699999996</v>
      </c>
      <c r="AM158" s="19">
        <v>750</v>
      </c>
      <c r="AN158" s="19">
        <v>500</v>
      </c>
      <c r="AO158" s="19">
        <v>500</v>
      </c>
      <c r="AP158" s="19">
        <v>666.66666699999996</v>
      </c>
      <c r="AR158" s="19">
        <v>533.33333300000004</v>
      </c>
      <c r="AS158" s="19">
        <v>600</v>
      </c>
      <c r="AT158" s="19">
        <v>1066.666667</v>
      </c>
      <c r="AU158" s="19">
        <v>600</v>
      </c>
      <c r="AV158" s="19">
        <v>2000</v>
      </c>
      <c r="AW158" s="19">
        <v>833.33333300000004</v>
      </c>
      <c r="AX158" s="19">
        <v>0</v>
      </c>
      <c r="AY158" s="19">
        <v>0</v>
      </c>
      <c r="AZ158" s="19">
        <v>500</v>
      </c>
      <c r="BA158" s="19">
        <v>500</v>
      </c>
      <c r="BB158" s="19">
        <v>3660</v>
      </c>
      <c r="BC158" s="19">
        <v>614.28571399999998</v>
      </c>
      <c r="BD158" s="19">
        <v>1000</v>
      </c>
      <c r="BE158" s="19">
        <v>666.66666699999996</v>
      </c>
      <c r="BF158" s="19">
        <v>750</v>
      </c>
      <c r="BG158" s="19">
        <v>500</v>
      </c>
      <c r="BH158" s="19">
        <v>500</v>
      </c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</row>
    <row r="159" spans="1:78" s="19" customFormat="1" ht="11.25" x14ac:dyDescent="0.2">
      <c r="A159" s="24" t="s">
        <v>14</v>
      </c>
      <c r="B159" s="32"/>
      <c r="C159" s="19">
        <v>0</v>
      </c>
      <c r="D159" s="19">
        <v>2470.5882350000002</v>
      </c>
      <c r="E159" s="19">
        <v>980</v>
      </c>
      <c r="F159" s="19">
        <v>1772.727273</v>
      </c>
      <c r="G159" s="19">
        <v>3041.666667</v>
      </c>
      <c r="H159" s="19">
        <v>1293.75</v>
      </c>
      <c r="I159" s="19">
        <v>1091.666667</v>
      </c>
      <c r="J159" s="19">
        <v>1506.666667</v>
      </c>
      <c r="K159" s="19">
        <v>1566.666667</v>
      </c>
      <c r="L159" s="19">
        <v>2190.909091</v>
      </c>
      <c r="M159" s="19">
        <v>1700</v>
      </c>
      <c r="N159" s="19">
        <v>1741.176471</v>
      </c>
      <c r="O159" s="19">
        <v>1477.272727</v>
      </c>
      <c r="P159" s="19">
        <v>1826.086957</v>
      </c>
      <c r="Q159" s="19">
        <v>2925</v>
      </c>
      <c r="R159" s="19">
        <v>1780.6451609999999</v>
      </c>
      <c r="S159" s="19">
        <v>1980</v>
      </c>
      <c r="T159" s="19">
        <f>IF(ISERROR((('FIA Only'!T159*'FIA Only'!T21)+(Sphere!C159*Sphere!C21))/('FIA Only'!T21+Sphere!C21)),0,(('FIA Only'!T159*'FIA Only'!T21)+(Sphere!C159*Sphere!C21))/('FIA Only'!T21+Sphere!C21))</f>
        <v>2578.5714290000001</v>
      </c>
      <c r="U159" s="19">
        <f>IF(ISERROR((('FIA Only'!U159*'FIA Only'!U21)+(Sphere!D159*Sphere!D21))/('FIA Only'!U21+Sphere!D21)),0,(('FIA Only'!U159*'FIA Only'!U21)+(Sphere!D159*Sphere!D21))/('FIA Only'!U21+Sphere!D21))</f>
        <v>3000</v>
      </c>
      <c r="V159" s="19">
        <f>IF(ISERROR((('FIA Only'!V159*'FIA Only'!V21)+(Sphere!E159*Sphere!E21))/('FIA Only'!V21+Sphere!E21)),0,(('FIA Only'!V159*'FIA Only'!V21)+(Sphere!E159*Sphere!E21))/('FIA Only'!V21+Sphere!E21))</f>
        <v>3633.333333</v>
      </c>
      <c r="W159" s="19">
        <f>IF(ISERROR((('FIA Only'!W159*'FIA Only'!W21)+(Sphere!F159*Sphere!F21))/('FIA Only'!W21+Sphere!F21)),0,(('FIA Only'!W159*'FIA Only'!W21)+(Sphere!F159*Sphere!F21))/('FIA Only'!W21+Sphere!F21))</f>
        <v>500</v>
      </c>
      <c r="X159" s="19">
        <f>IF(ISERROR((('FIA Only'!X159*'FIA Only'!X21)+(Sphere!G159*Sphere!G21))/('FIA Only'!X21+Sphere!G21)),0,(('FIA Only'!X159*'FIA Only'!X21)+(Sphere!G159*Sphere!G21))/('FIA Only'!X21+Sphere!G21))</f>
        <v>1021.428571</v>
      </c>
      <c r="Y159" s="19">
        <v>581.25</v>
      </c>
      <c r="Z159" s="19">
        <v>957.89473699999996</v>
      </c>
      <c r="AA159" s="19">
        <v>633.33333300000004</v>
      </c>
      <c r="AB159" s="19">
        <v>566.66666699999996</v>
      </c>
      <c r="AC159" s="19">
        <v>583.33333300000004</v>
      </c>
      <c r="AD159" s="19">
        <v>650</v>
      </c>
      <c r="AE159" s="19">
        <v>600</v>
      </c>
      <c r="AF159" s="19">
        <v>650</v>
      </c>
      <c r="AG159" s="19">
        <v>700</v>
      </c>
      <c r="AH159" s="19">
        <v>888.88888899999995</v>
      </c>
      <c r="AI159" s="19">
        <v>963.63636399999996</v>
      </c>
      <c r="AJ159" s="19">
        <v>950</v>
      </c>
      <c r="AK159" s="19">
        <v>1660</v>
      </c>
      <c r="AL159" s="19">
        <v>750</v>
      </c>
      <c r="AM159" s="19">
        <v>500</v>
      </c>
      <c r="AN159" s="19">
        <v>561.53846199999998</v>
      </c>
      <c r="AO159" s="19">
        <v>545.45454500000005</v>
      </c>
      <c r="AP159" s="19">
        <v>633.33333300000004</v>
      </c>
      <c r="AR159" s="19">
        <v>581.25</v>
      </c>
      <c r="AS159" s="19">
        <v>957.89473699999996</v>
      </c>
      <c r="AT159" s="19">
        <v>633.33333300000004</v>
      </c>
      <c r="AU159" s="19">
        <v>566.66666699999996</v>
      </c>
      <c r="AV159" s="19">
        <v>583.33333300000004</v>
      </c>
      <c r="AW159" s="19">
        <v>650</v>
      </c>
      <c r="AX159" s="19">
        <v>600</v>
      </c>
      <c r="AY159" s="19">
        <v>650</v>
      </c>
      <c r="AZ159" s="19">
        <v>700</v>
      </c>
      <c r="BA159" s="19">
        <v>888.88888899999995</v>
      </c>
      <c r="BB159" s="19">
        <v>963.63636399999996</v>
      </c>
      <c r="BC159" s="19">
        <v>950</v>
      </c>
      <c r="BD159" s="19">
        <v>1660</v>
      </c>
      <c r="BE159" s="19">
        <v>750</v>
      </c>
      <c r="BF159" s="19">
        <v>500</v>
      </c>
      <c r="BG159" s="19">
        <v>561.53846199999998</v>
      </c>
      <c r="BH159" s="19">
        <v>545.45454500000005</v>
      </c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</row>
    <row r="160" spans="1:78" s="19" customFormat="1" ht="11.25" x14ac:dyDescent="0.2">
      <c r="A160" s="24" t="s">
        <v>15</v>
      </c>
      <c r="B160" s="32"/>
      <c r="C160" s="19">
        <v>0</v>
      </c>
      <c r="D160" s="19">
        <v>3210.8108109999998</v>
      </c>
      <c r="E160" s="19">
        <v>2278.2608700000001</v>
      </c>
      <c r="F160" s="19">
        <v>2551.6129030000002</v>
      </c>
      <c r="G160" s="19">
        <v>2591.1764710000002</v>
      </c>
      <c r="H160" s="19">
        <v>3355.882353</v>
      </c>
      <c r="I160" s="19">
        <v>2190.4761899999999</v>
      </c>
      <c r="J160" s="19">
        <v>2463.8297870000001</v>
      </c>
      <c r="K160" s="19">
        <v>2495.9183670000002</v>
      </c>
      <c r="L160" s="19">
        <v>4411.4285710000004</v>
      </c>
      <c r="M160" s="19">
        <v>2541.1764710000002</v>
      </c>
      <c r="N160" s="19">
        <v>1600</v>
      </c>
      <c r="O160" s="19">
        <v>1291.4285709999999</v>
      </c>
      <c r="P160" s="19">
        <v>1443.51145</v>
      </c>
      <c r="Q160" s="19">
        <v>1723.958333</v>
      </c>
      <c r="R160" s="19">
        <v>1454.771784</v>
      </c>
      <c r="S160" s="19">
        <v>1605.681818</v>
      </c>
      <c r="T160" s="19">
        <f>IF(ISERROR((('FIA Only'!T160*'FIA Only'!T22)+(Sphere!C160*Sphere!C22))/('FIA Only'!T22+Sphere!C22)),0,(('FIA Only'!T160*'FIA Only'!T22)+(Sphere!C160*Sphere!C22))/('FIA Only'!T22+Sphere!C22))</f>
        <v>1954.6218490000001</v>
      </c>
      <c r="U160" s="19">
        <f>IF(ISERROR((('FIA Only'!U160*'FIA Only'!U22)+(Sphere!D160*Sphere!D22))/('FIA Only'!U22+Sphere!D22)),0,(('FIA Only'!U160*'FIA Only'!U22)+(Sphere!D160*Sphere!D22))/('FIA Only'!U22+Sphere!D22))</f>
        <v>1703.5714284166665</v>
      </c>
      <c r="V160" s="19">
        <f>IF(ISERROR((('FIA Only'!V160*'FIA Only'!V22)+(Sphere!E160*Sphere!E22))/('FIA Only'!V22+Sphere!E22)),0,(('FIA Only'!V160*'FIA Only'!V22)+(Sphere!E160*Sphere!E22))/('FIA Only'!V22+Sphere!E22))</f>
        <v>1820</v>
      </c>
      <c r="W160" s="19">
        <f>IF(ISERROR((('FIA Only'!W160*'FIA Only'!W22)+(Sphere!F160*Sphere!F22))/('FIA Only'!W22+Sphere!F22)),0,(('FIA Only'!W160*'FIA Only'!W22)+(Sphere!F160*Sphere!F22))/('FIA Only'!W22+Sphere!F22))</f>
        <v>594.73684189473681</v>
      </c>
      <c r="X160" s="19">
        <f>IF(ISERROR((('FIA Only'!X160*'FIA Only'!X22)+(Sphere!G160*Sphere!G22))/('FIA Only'!X22+Sphere!G22)),0,(('FIA Only'!X160*'FIA Only'!X22)+(Sphere!G160*Sphere!G22))/('FIA Only'!X22+Sphere!G22))</f>
        <v>535.48387100000002</v>
      </c>
      <c r="Y160" s="19">
        <v>1046.1538459999999</v>
      </c>
      <c r="Z160" s="19">
        <v>542.10526300000004</v>
      </c>
      <c r="AA160" s="19">
        <v>651.51515199999994</v>
      </c>
      <c r="AB160" s="19">
        <v>637.93103399999995</v>
      </c>
      <c r="AC160" s="19">
        <v>575</v>
      </c>
      <c r="AD160" s="19">
        <v>550</v>
      </c>
      <c r="AE160" s="19">
        <v>755.55555600000002</v>
      </c>
      <c r="AF160" s="19">
        <v>516.66666699999996</v>
      </c>
      <c r="AG160" s="19">
        <v>531.25</v>
      </c>
      <c r="AH160" s="19">
        <v>1337.8378379999999</v>
      </c>
      <c r="AI160" s="19">
        <v>1090</v>
      </c>
      <c r="AJ160" s="19">
        <v>784.375</v>
      </c>
      <c r="AK160" s="19">
        <v>920</v>
      </c>
      <c r="AL160" s="19">
        <v>887.5</v>
      </c>
      <c r="AM160" s="19">
        <v>876.92307700000003</v>
      </c>
      <c r="AN160" s="19">
        <v>711.76470600000005</v>
      </c>
      <c r="AO160" s="19">
        <v>500</v>
      </c>
      <c r="AP160" s="19">
        <v>665.38461500000005</v>
      </c>
      <c r="AR160" s="19">
        <v>1046.1538459999999</v>
      </c>
      <c r="AS160" s="19">
        <v>542.10526300000004</v>
      </c>
      <c r="AT160" s="19">
        <v>651.51515199999994</v>
      </c>
      <c r="AU160" s="19">
        <v>637.93103399999995</v>
      </c>
      <c r="AV160" s="19">
        <v>575</v>
      </c>
      <c r="AW160" s="19">
        <v>550</v>
      </c>
      <c r="AX160" s="19">
        <v>755.55555600000002</v>
      </c>
      <c r="AY160" s="19">
        <v>516.66666699999996</v>
      </c>
      <c r="AZ160" s="19">
        <v>531.25</v>
      </c>
      <c r="BA160" s="19">
        <v>1337.8378379999999</v>
      </c>
      <c r="BB160" s="19">
        <v>1090</v>
      </c>
      <c r="BC160" s="19">
        <v>784.375</v>
      </c>
      <c r="BD160" s="19">
        <v>920</v>
      </c>
      <c r="BE160" s="19">
        <v>887.5</v>
      </c>
      <c r="BF160" s="19">
        <v>876.92307700000003</v>
      </c>
      <c r="BG160" s="19">
        <v>711.76470600000005</v>
      </c>
      <c r="BH160" s="19">
        <v>500</v>
      </c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</row>
    <row r="161" spans="1:78" s="19" customFormat="1" ht="11.25" x14ac:dyDescent="0.2">
      <c r="A161" s="24" t="s">
        <v>16</v>
      </c>
      <c r="B161" s="32"/>
      <c r="C161" s="19">
        <v>800</v>
      </c>
      <c r="D161" s="19">
        <v>3220.9523810000001</v>
      </c>
      <c r="E161" s="19">
        <v>3270.1923080000001</v>
      </c>
      <c r="F161" s="19">
        <v>3553.6585369999998</v>
      </c>
      <c r="G161" s="19">
        <v>3392.553191</v>
      </c>
      <c r="H161" s="19">
        <v>3175.7894740000002</v>
      </c>
      <c r="I161" s="19">
        <v>3086.8421050000002</v>
      </c>
      <c r="J161" s="19">
        <v>3032.926829</v>
      </c>
      <c r="K161" s="19">
        <v>2791.3043480000001</v>
      </c>
      <c r="L161" s="19">
        <v>3030.2469139999998</v>
      </c>
      <c r="M161" s="19">
        <v>2940.552995</v>
      </c>
      <c r="N161" s="19">
        <v>2683.5616439999999</v>
      </c>
      <c r="O161" s="19">
        <v>2509.8814229999998</v>
      </c>
      <c r="P161" s="19">
        <v>2630.1255230000002</v>
      </c>
      <c r="Q161" s="19">
        <v>3179.6610169999999</v>
      </c>
      <c r="R161" s="19">
        <v>3552.3316060000002</v>
      </c>
      <c r="S161" s="19">
        <v>3553.1428569999998</v>
      </c>
      <c r="T161" s="19">
        <f>IF(ISERROR((('FIA Only'!T161*'FIA Only'!T23)+(Sphere!C161*Sphere!C23))/('FIA Only'!T23+Sphere!C23)),0,(('FIA Only'!T161*'FIA Only'!T23)+(Sphere!C161*Sphere!C23))/('FIA Only'!T23+Sphere!C23))</f>
        <v>3276.3779530000002</v>
      </c>
      <c r="U161" s="19">
        <f>IF(ISERROR((('FIA Only'!U161*'FIA Only'!U23)+(Sphere!D161*Sphere!D23))/('FIA Only'!U23+Sphere!D23)),0,(('FIA Only'!U161*'FIA Only'!U23)+(Sphere!D161*Sphere!D23))/('FIA Only'!U23+Sphere!D23))</f>
        <v>2875.9036144457832</v>
      </c>
      <c r="V161" s="19">
        <f>IF(ISERROR((('FIA Only'!V161*'FIA Only'!V23)+(Sphere!E161*Sphere!E23))/('FIA Only'!V23+Sphere!E23)),0,(('FIA Only'!V161*'FIA Only'!V23)+(Sphere!E161*Sphere!E23))/('FIA Only'!V23+Sphere!E23))</f>
        <v>1736.1111111666667</v>
      </c>
      <c r="W161" s="19">
        <f>IF(ISERROR((('FIA Only'!W161*'FIA Only'!W23)+(Sphere!F161*Sphere!F23))/('FIA Only'!W23+Sphere!F23)),0,(('FIA Only'!W161*'FIA Only'!W23)+(Sphere!F161*Sphere!F23))/('FIA Only'!W23+Sphere!F23))</f>
        <v>1395.0819670000001</v>
      </c>
      <c r="X161" s="19">
        <f>IF(ISERROR((('FIA Only'!X161*'FIA Only'!X23)+(Sphere!G161*Sphere!G23))/('FIA Only'!X23+Sphere!G23)),0,(('FIA Only'!X161*'FIA Only'!X23)+(Sphere!G161*Sphere!G23))/('FIA Only'!X23+Sphere!G23))</f>
        <v>1328.2352940000001</v>
      </c>
      <c r="Y161" s="19">
        <v>1360.747664</v>
      </c>
      <c r="Z161" s="19">
        <v>1384.864865</v>
      </c>
      <c r="AA161" s="19">
        <v>1654.6012270000001</v>
      </c>
      <c r="AB161" s="19">
        <v>1626.190476</v>
      </c>
      <c r="AC161" s="19">
        <v>1535.294118</v>
      </c>
      <c r="AD161" s="19">
        <v>1917.2839509999999</v>
      </c>
      <c r="AE161" s="19">
        <v>2492.957746</v>
      </c>
      <c r="AF161" s="19">
        <v>2534.9206349999999</v>
      </c>
      <c r="AG161" s="19">
        <v>2463.793103</v>
      </c>
      <c r="AH161" s="19">
        <v>2810</v>
      </c>
      <c r="AI161" s="19">
        <v>3072.916667</v>
      </c>
      <c r="AJ161" s="19">
        <v>2862.7906979999998</v>
      </c>
      <c r="AK161" s="19">
        <v>2434.6153850000001</v>
      </c>
      <c r="AL161" s="19">
        <v>2764.2857140000001</v>
      </c>
      <c r="AM161" s="19">
        <v>2862.4</v>
      </c>
      <c r="AN161" s="19">
        <v>2974.4186049999998</v>
      </c>
      <c r="AO161" s="19">
        <v>2847.7777780000001</v>
      </c>
      <c r="AP161" s="19">
        <v>2552.7777780000001</v>
      </c>
      <c r="AR161" s="19">
        <v>1360.747664</v>
      </c>
      <c r="AS161" s="19">
        <v>1384.864865</v>
      </c>
      <c r="AT161" s="19">
        <v>1654.6012270000001</v>
      </c>
      <c r="AU161" s="19">
        <v>1626.190476</v>
      </c>
      <c r="AV161" s="19">
        <v>1535.294118</v>
      </c>
      <c r="AW161" s="19">
        <v>1917.2839509999999</v>
      </c>
      <c r="AX161" s="19">
        <v>2492.957746</v>
      </c>
      <c r="AY161" s="19">
        <v>2534.9206349999999</v>
      </c>
      <c r="AZ161" s="19">
        <v>2463.793103</v>
      </c>
      <c r="BA161" s="19">
        <v>2810</v>
      </c>
      <c r="BB161" s="19">
        <v>3072.916667</v>
      </c>
      <c r="BC161" s="19">
        <v>2862.7906979999998</v>
      </c>
      <c r="BD161" s="19">
        <v>2434.6153850000001</v>
      </c>
      <c r="BE161" s="19">
        <v>2764.2857140000001</v>
      </c>
      <c r="BF161" s="19">
        <v>2862.4</v>
      </c>
      <c r="BG161" s="19">
        <v>2974.4186049999998</v>
      </c>
      <c r="BH161" s="19">
        <v>2847.7777780000001</v>
      </c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</row>
    <row r="162" spans="1:78" s="19" customFormat="1" ht="11.25" x14ac:dyDescent="0.2">
      <c r="A162" s="24" t="s">
        <v>17</v>
      </c>
      <c r="B162" s="32"/>
      <c r="C162" s="19">
        <v>750</v>
      </c>
      <c r="D162" s="19">
        <v>2952.9411759999998</v>
      </c>
      <c r="E162" s="19">
        <v>3410</v>
      </c>
      <c r="F162" s="19">
        <v>3374.2138359999999</v>
      </c>
      <c r="G162" s="19">
        <v>3013.1736529999998</v>
      </c>
      <c r="H162" s="19">
        <v>3234.482759</v>
      </c>
      <c r="I162" s="19">
        <v>2702.1834060000001</v>
      </c>
      <c r="J162" s="19">
        <v>3431.772575</v>
      </c>
      <c r="K162" s="19">
        <v>3232.6589600000002</v>
      </c>
      <c r="L162" s="19">
        <v>3427.0903010000002</v>
      </c>
      <c r="M162" s="19">
        <v>2868.358209</v>
      </c>
      <c r="N162" s="19">
        <v>3311.1111110000002</v>
      </c>
      <c r="O162" s="19">
        <v>3245.333333</v>
      </c>
      <c r="P162" s="19">
        <v>3567.7506779999999</v>
      </c>
      <c r="Q162" s="19">
        <v>4039.2550139999998</v>
      </c>
      <c r="R162" s="19">
        <v>4283.0128210000003</v>
      </c>
      <c r="S162" s="19">
        <v>4089.9430739999998</v>
      </c>
      <c r="T162" s="19">
        <f>IF(ISERROR((('FIA Only'!T162*'FIA Only'!T24)+(Sphere!C162*Sphere!C24))/('FIA Only'!T24+Sphere!C24)),0,(('FIA Only'!T162*'FIA Only'!T24)+(Sphere!C162*Sphere!C24))/('FIA Only'!T24+Sphere!C24))</f>
        <v>3544.378698050296</v>
      </c>
      <c r="U162" s="19">
        <f>IF(ISERROR((('FIA Only'!U162*'FIA Only'!U24)+(Sphere!D162*Sphere!D24))/('FIA Only'!U24+Sphere!D24)),0,(('FIA Only'!U162*'FIA Only'!U24)+(Sphere!D162*Sphere!D24))/('FIA Only'!U24+Sphere!D24))</f>
        <v>3510.6122453632652</v>
      </c>
      <c r="V162" s="19">
        <f>IF(ISERROR((('FIA Only'!V162*'FIA Only'!V24)+(Sphere!E162*Sphere!E24))/('FIA Only'!V24+Sphere!E24)),0,(('FIA Only'!V162*'FIA Only'!V24)+(Sphere!E162*Sphere!E24))/('FIA Only'!V24+Sphere!E24))</f>
        <v>2142.4148608039213</v>
      </c>
      <c r="W162" s="19">
        <f>IF(ISERROR((('FIA Only'!W162*'FIA Only'!W24)+(Sphere!F162*Sphere!F24))/('FIA Only'!W24+Sphere!F24)),0,(('FIA Only'!W162*'FIA Only'!W24)+(Sphere!F162*Sphere!F24))/('FIA Only'!W24+Sphere!F24))</f>
        <v>2250.5102040000002</v>
      </c>
      <c r="X162" s="19">
        <f>IF(ISERROR((('FIA Only'!X162*'FIA Only'!X24)+(Sphere!G162*Sphere!G24))/('FIA Only'!X24+Sphere!G24)),0,(('FIA Only'!X162*'FIA Only'!X24)+(Sphere!G162*Sphere!G24))/('FIA Only'!X24+Sphere!G24))</f>
        <v>2023.7569060000001</v>
      </c>
      <c r="Y162" s="19">
        <v>2683.4224599999998</v>
      </c>
      <c r="Z162" s="19">
        <v>2877.4535810000002</v>
      </c>
      <c r="AA162" s="19">
        <v>2736.8078180000002</v>
      </c>
      <c r="AB162" s="19">
        <v>2650</v>
      </c>
      <c r="AC162" s="19">
        <v>2978.8819880000001</v>
      </c>
      <c r="AD162" s="19">
        <v>3262.827225</v>
      </c>
      <c r="AE162" s="19">
        <v>3347.3684210000001</v>
      </c>
      <c r="AF162" s="19">
        <v>3851.8796990000001</v>
      </c>
      <c r="AG162" s="19">
        <v>3875.1677850000001</v>
      </c>
      <c r="AH162" s="19">
        <v>3988.4892089999998</v>
      </c>
      <c r="AI162" s="19">
        <v>4129.4314379999996</v>
      </c>
      <c r="AJ162" s="19">
        <v>4212.0253160000002</v>
      </c>
      <c r="AK162" s="19">
        <v>4228.2926829999997</v>
      </c>
      <c r="AL162" s="19">
        <v>3936.7021279999999</v>
      </c>
      <c r="AM162" s="19">
        <v>3916.0337549999999</v>
      </c>
      <c r="AN162" s="19">
        <v>4245.4901959999997</v>
      </c>
      <c r="AO162" s="19">
        <v>3982.5242720000001</v>
      </c>
      <c r="AP162" s="19">
        <v>3840.6504070000001</v>
      </c>
      <c r="AR162" s="19">
        <v>2683.4224599999998</v>
      </c>
      <c r="AS162" s="19">
        <v>2877.4535810000002</v>
      </c>
      <c r="AT162" s="19">
        <v>2736.8078180000002</v>
      </c>
      <c r="AU162" s="19">
        <v>2650</v>
      </c>
      <c r="AV162" s="19">
        <v>2978.8819880000001</v>
      </c>
      <c r="AW162" s="19">
        <v>3262.827225</v>
      </c>
      <c r="AX162" s="19">
        <v>3347.3684210000001</v>
      </c>
      <c r="AY162" s="19">
        <v>3851.8796990000001</v>
      </c>
      <c r="AZ162" s="19">
        <v>3875.1677850000001</v>
      </c>
      <c r="BA162" s="19">
        <v>3988.4892089999998</v>
      </c>
      <c r="BB162" s="19">
        <v>4129.4314379999996</v>
      </c>
      <c r="BC162" s="19">
        <v>4212.0253160000002</v>
      </c>
      <c r="BD162" s="19">
        <v>4228.2926829999997</v>
      </c>
      <c r="BE162" s="19">
        <v>3936.7021279999999</v>
      </c>
      <c r="BF162" s="19">
        <v>3916.0337549999999</v>
      </c>
      <c r="BG162" s="19">
        <v>4245.4901959999997</v>
      </c>
      <c r="BH162" s="19">
        <v>3982.5242720000001</v>
      </c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</row>
    <row r="163" spans="1:78" s="19" customFormat="1" ht="11.25" x14ac:dyDescent="0.2">
      <c r="A163" s="24" t="s">
        <v>18</v>
      </c>
      <c r="B163" s="32"/>
      <c r="C163" s="19">
        <v>2875</v>
      </c>
      <c r="D163" s="19">
        <v>4187.8980890000003</v>
      </c>
      <c r="E163" s="19">
        <v>4216.2303659999998</v>
      </c>
      <c r="F163" s="19">
        <v>4352.2842639999999</v>
      </c>
      <c r="G163" s="19">
        <v>4300</v>
      </c>
      <c r="H163" s="19">
        <v>4540.5405410000003</v>
      </c>
      <c r="I163" s="19">
        <v>4338.9513109999998</v>
      </c>
      <c r="J163" s="19">
        <v>3945.7800510000002</v>
      </c>
      <c r="K163" s="19">
        <v>3986.4935059999998</v>
      </c>
      <c r="L163" s="19">
        <v>3943.6619719999999</v>
      </c>
      <c r="M163" s="19">
        <v>3894.4055939999998</v>
      </c>
      <c r="N163" s="19">
        <v>4135.6756759999998</v>
      </c>
      <c r="O163" s="19">
        <v>3570.4477609999999</v>
      </c>
      <c r="P163" s="19">
        <v>4304.2780750000002</v>
      </c>
      <c r="Q163" s="19">
        <v>4729.846939</v>
      </c>
      <c r="R163" s="19">
        <v>5057.6219510000001</v>
      </c>
      <c r="S163" s="19">
        <v>4658.0419579999998</v>
      </c>
      <c r="T163" s="19">
        <f>IF(ISERROR((('FIA Only'!T163*'FIA Only'!T25)+(Sphere!C163*Sphere!C25))/('FIA Only'!T25+Sphere!C25)),0,(('FIA Only'!T163*'FIA Only'!T25)+(Sphere!C163*Sphere!C25))/('FIA Only'!T25+Sphere!C25))</f>
        <v>4610.5263160909089</v>
      </c>
      <c r="U163" s="19">
        <f>IF(ISERROR((('FIA Only'!U163*'FIA Only'!U25)+(Sphere!D163*Sphere!D25))/('FIA Only'!U25+Sphere!D25)),0,(('FIA Only'!U163*'FIA Only'!U25)+(Sphere!D163*Sphere!D25))/('FIA Only'!U25+Sphere!D25))</f>
        <v>4718.4100418326361</v>
      </c>
      <c r="V163" s="19">
        <f>IF(ISERROR((('FIA Only'!V163*'FIA Only'!V25)+(Sphere!E163*Sphere!E25))/('FIA Only'!V25+Sphere!E25)),0,(('FIA Only'!V163*'FIA Only'!V25)+(Sphere!E163*Sphere!E25))/('FIA Only'!V25+Sphere!E25))</f>
        <v>3183.8417582799998</v>
      </c>
      <c r="W163" s="19">
        <f>IF(ISERROR((('FIA Only'!W163*'FIA Only'!W25)+(Sphere!F163*Sphere!F25))/('FIA Only'!W25+Sphere!F25)),0,(('FIA Only'!W163*'FIA Only'!W25)+(Sphere!F163*Sphere!F25))/('FIA Only'!W25+Sphere!F25))</f>
        <v>3253.541076</v>
      </c>
      <c r="X163" s="19">
        <f>IF(ISERROR((('FIA Only'!X163*'FIA Only'!X25)+(Sphere!G163*Sphere!G25))/('FIA Only'!X25+Sphere!G25)),0,(('FIA Only'!X163*'FIA Only'!X25)+(Sphere!G163*Sphere!G25))/('FIA Only'!X25+Sphere!G25))</f>
        <v>2957.2446559999998</v>
      </c>
      <c r="Y163" s="19">
        <v>4241.0416670000004</v>
      </c>
      <c r="Z163" s="19">
        <v>4238.7755100000004</v>
      </c>
      <c r="AA163" s="19">
        <v>4276.0925450000004</v>
      </c>
      <c r="AB163" s="19">
        <v>4293.9209730000002</v>
      </c>
      <c r="AC163" s="19">
        <v>4514.02214</v>
      </c>
      <c r="AD163" s="19">
        <v>4636.7549669999999</v>
      </c>
      <c r="AE163" s="19">
        <v>4391.2547530000002</v>
      </c>
      <c r="AF163" s="19">
        <v>4531.4410479999997</v>
      </c>
      <c r="AG163" s="19">
        <v>4894.2408379999997</v>
      </c>
      <c r="AH163" s="19">
        <v>5240.7202219999999</v>
      </c>
      <c r="AI163" s="19">
        <v>5165.248227</v>
      </c>
      <c r="AJ163" s="19">
        <v>5236.6013069999999</v>
      </c>
      <c r="AK163" s="19">
        <v>5360.1880879999999</v>
      </c>
      <c r="AL163" s="19">
        <v>4911.4285710000004</v>
      </c>
      <c r="AM163" s="19">
        <v>4630.0699299999997</v>
      </c>
      <c r="AN163" s="19">
        <v>5194.9061659999998</v>
      </c>
      <c r="AO163" s="19">
        <v>5150.3472220000003</v>
      </c>
      <c r="AP163" s="19">
        <v>5051.0752689999999</v>
      </c>
      <c r="AR163" s="19">
        <v>4241.0416670000004</v>
      </c>
      <c r="AS163" s="19">
        <v>4238.7755100000004</v>
      </c>
      <c r="AT163" s="19">
        <v>4276.0925450000004</v>
      </c>
      <c r="AU163" s="19">
        <v>4293.9209730000002</v>
      </c>
      <c r="AV163" s="19">
        <v>4514.02214</v>
      </c>
      <c r="AW163" s="19">
        <v>4636.7549669999999</v>
      </c>
      <c r="AX163" s="19">
        <v>4391.2547530000002</v>
      </c>
      <c r="AY163" s="19">
        <v>4531.4410479999997</v>
      </c>
      <c r="AZ163" s="19">
        <v>4894.2408379999997</v>
      </c>
      <c r="BA163" s="19">
        <v>5240.7202219999999</v>
      </c>
      <c r="BB163" s="19">
        <v>5165.248227</v>
      </c>
      <c r="BC163" s="19">
        <v>5236.6013069999999</v>
      </c>
      <c r="BD163" s="19">
        <v>5360.1880879999999</v>
      </c>
      <c r="BE163" s="19">
        <v>4911.4285710000004</v>
      </c>
      <c r="BF163" s="19">
        <v>4630.0699299999997</v>
      </c>
      <c r="BG163" s="19">
        <v>5194.9061659999998</v>
      </c>
      <c r="BH163" s="19">
        <v>5150.3472220000003</v>
      </c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</row>
    <row r="164" spans="1:78" s="19" customFormat="1" ht="11.25" x14ac:dyDescent="0.2">
      <c r="A164" s="24" t="s">
        <v>19</v>
      </c>
      <c r="B164" s="32"/>
      <c r="C164" s="19">
        <v>3500</v>
      </c>
      <c r="D164" s="19">
        <v>4612.280702</v>
      </c>
      <c r="E164" s="19">
        <v>5450.25641</v>
      </c>
      <c r="F164" s="19">
        <v>5075.7425739999999</v>
      </c>
      <c r="G164" s="19">
        <v>4830.1507540000002</v>
      </c>
      <c r="H164" s="19">
        <v>4796.116505</v>
      </c>
      <c r="I164" s="19">
        <v>4488.0503140000001</v>
      </c>
      <c r="J164" s="19">
        <v>4789.0776699999997</v>
      </c>
      <c r="K164" s="19">
        <v>5015.3508769999999</v>
      </c>
      <c r="L164" s="19">
        <v>4803.3898310000004</v>
      </c>
      <c r="M164" s="19">
        <v>4638.8429749999996</v>
      </c>
      <c r="N164" s="19">
        <v>4828.6353470000004</v>
      </c>
      <c r="O164" s="19">
        <v>4742.9729729999999</v>
      </c>
      <c r="P164" s="19">
        <v>4872.8426399999998</v>
      </c>
      <c r="Q164" s="19">
        <v>5497.8520289999997</v>
      </c>
      <c r="R164" s="19">
        <v>5373.3933159999997</v>
      </c>
      <c r="S164" s="19">
        <v>5223.2053420000002</v>
      </c>
      <c r="T164" s="19">
        <f>IF(ISERROR((('FIA Only'!T164*'FIA Only'!T26)+(Sphere!C164*Sphere!C26))/('FIA Only'!T26+Sphere!C26)),0,(('FIA Only'!T164*'FIA Only'!T26)+(Sphere!C164*Sphere!C26))/('FIA Only'!T26+Sphere!C26))</f>
        <v>5041.9501132312917</v>
      </c>
      <c r="U164" s="19">
        <f>IF(ISERROR((('FIA Only'!U164*'FIA Only'!U26)+(Sphere!D164*Sphere!D26))/('FIA Only'!U26+Sphere!D26)),0,(('FIA Only'!U164*'FIA Only'!U26)+(Sphere!D164*Sphere!D26))/('FIA Only'!U26+Sphere!D26))</f>
        <v>5019.8142410247683</v>
      </c>
      <c r="V164" s="19">
        <f>IF(ISERROR((('FIA Only'!V164*'FIA Only'!V26)+(Sphere!E164*Sphere!E26))/('FIA Only'!V26+Sphere!E26)),0,(('FIA Only'!V164*'FIA Only'!V26)+(Sphere!E164*Sphere!E26))/('FIA Only'!V26+Sphere!E26))</f>
        <v>4494.2307691242604</v>
      </c>
      <c r="W164" s="19">
        <f>IF(ISERROR((('FIA Only'!W164*'FIA Only'!W26)+(Sphere!F164*Sphere!F26))/('FIA Only'!W26+Sphere!F26)),0,(('FIA Only'!W164*'FIA Only'!W26)+(Sphere!F164*Sphere!F26))/('FIA Only'!W26+Sphere!F26))</f>
        <v>4175.565611</v>
      </c>
      <c r="X164" s="19">
        <f>IF(ISERROR((('FIA Only'!X164*'FIA Only'!X26)+(Sphere!G164*Sphere!G26))/('FIA Only'!X26+Sphere!G26)),0,(('FIA Only'!X164*'FIA Only'!X26)+(Sphere!G164*Sphere!G26))/('FIA Only'!X26+Sphere!G26))</f>
        <v>4164.3605870000001</v>
      </c>
      <c r="Y164" s="19">
        <v>5320.3418799999999</v>
      </c>
      <c r="Z164" s="19">
        <v>5182.3734729999996</v>
      </c>
      <c r="AA164" s="19">
        <v>5565.0887570000004</v>
      </c>
      <c r="AB164" s="19">
        <v>5321.2713940000003</v>
      </c>
      <c r="AC164" s="19">
        <v>5608.2317069999999</v>
      </c>
      <c r="AD164" s="19">
        <v>5429.0322580000002</v>
      </c>
      <c r="AE164" s="19">
        <v>5527.2727269999996</v>
      </c>
      <c r="AF164" s="19">
        <v>5716.4835160000002</v>
      </c>
      <c r="AG164" s="19">
        <v>5809.0909089999996</v>
      </c>
      <c r="AH164" s="19">
        <v>6426.6055050000004</v>
      </c>
      <c r="AI164" s="19">
        <v>6414.6771040000003</v>
      </c>
      <c r="AJ164" s="19">
        <v>6347.6767680000003</v>
      </c>
      <c r="AK164" s="19">
        <v>6703.4883719999998</v>
      </c>
      <c r="AL164" s="19">
        <v>6312.7371270000003</v>
      </c>
      <c r="AM164" s="19">
        <v>5910.4166670000004</v>
      </c>
      <c r="AN164" s="19">
        <v>6532.7472529999995</v>
      </c>
      <c r="AO164" s="19">
        <v>6440.2816899999998</v>
      </c>
      <c r="AP164" s="19">
        <v>5867.3118279999999</v>
      </c>
      <c r="AR164" s="19">
        <v>5320.3418799999999</v>
      </c>
      <c r="AS164" s="19">
        <v>5182.3734729999996</v>
      </c>
      <c r="AT164" s="19">
        <v>5565.0887570000004</v>
      </c>
      <c r="AU164" s="19">
        <v>5321.2713940000003</v>
      </c>
      <c r="AV164" s="19">
        <v>5608.2317069999999</v>
      </c>
      <c r="AW164" s="19">
        <v>5429.0322580000002</v>
      </c>
      <c r="AX164" s="19">
        <v>5527.2727269999996</v>
      </c>
      <c r="AY164" s="19">
        <v>5716.4835160000002</v>
      </c>
      <c r="AZ164" s="19">
        <v>5809.0909089999996</v>
      </c>
      <c r="BA164" s="19">
        <v>6426.6055050000004</v>
      </c>
      <c r="BB164" s="19">
        <v>6414.6771040000003</v>
      </c>
      <c r="BC164" s="19">
        <v>6347.6767680000003</v>
      </c>
      <c r="BD164" s="19">
        <v>6703.4883719999998</v>
      </c>
      <c r="BE164" s="19">
        <v>6312.7371270000003</v>
      </c>
      <c r="BF164" s="19">
        <v>5910.4166670000004</v>
      </c>
      <c r="BG164" s="19">
        <v>6532.7472529999995</v>
      </c>
      <c r="BH164" s="19">
        <v>6440.2816899999998</v>
      </c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</row>
    <row r="165" spans="1:78" s="19" customFormat="1" ht="11.25" x14ac:dyDescent="0.2">
      <c r="A165" s="24" t="s">
        <v>20</v>
      </c>
      <c r="B165" s="32"/>
      <c r="C165" s="19">
        <v>3500</v>
      </c>
      <c r="D165" s="19">
        <v>5921.0191080000004</v>
      </c>
      <c r="E165" s="19">
        <v>6074.2105259999998</v>
      </c>
      <c r="F165" s="19">
        <v>6264.0211639999998</v>
      </c>
      <c r="G165" s="19">
        <v>5532.1428569999998</v>
      </c>
      <c r="H165" s="19">
        <v>5614.5631069999999</v>
      </c>
      <c r="I165" s="19">
        <v>5549.8338869999998</v>
      </c>
      <c r="J165" s="19">
        <v>5631.1111110000002</v>
      </c>
      <c r="K165" s="19">
        <v>6098.5507250000001</v>
      </c>
      <c r="L165" s="19">
        <v>5739.958592</v>
      </c>
      <c r="M165" s="19">
        <v>5276.907631</v>
      </c>
      <c r="N165" s="19">
        <v>5827.9342720000004</v>
      </c>
      <c r="O165" s="19">
        <v>5548.0519480000003</v>
      </c>
      <c r="P165" s="19">
        <v>5811.9047620000001</v>
      </c>
      <c r="Q165" s="19">
        <v>6168.7772930000001</v>
      </c>
      <c r="R165" s="19">
        <v>6334.3461029999999</v>
      </c>
      <c r="S165" s="19">
        <v>5788.5057470000002</v>
      </c>
      <c r="T165" s="19">
        <f>IF(ISERROR((('FIA Only'!T165*'FIA Only'!T27)+(Sphere!C165*Sphere!C27))/('FIA Only'!T27+Sphere!C27)),0,(('FIA Only'!T165*'FIA Only'!T27)+(Sphere!C165*Sphere!C27))/('FIA Only'!T27+Sphere!C27))</f>
        <v>5878.6016948114402</v>
      </c>
      <c r="U165" s="19">
        <f>IF(ISERROR((('FIA Only'!U165*'FIA Only'!U27)+(Sphere!D165*Sphere!D27))/('FIA Only'!U27+Sphere!D27)),0,(('FIA Only'!U165*'FIA Only'!U27)+(Sphere!D165*Sphere!D27))/('FIA Only'!U27+Sphere!D27))</f>
        <v>5717.0967741870963</v>
      </c>
      <c r="V165" s="19">
        <f>IF(ISERROR((('FIA Only'!V165*'FIA Only'!V27)+(Sphere!E165*Sphere!E27))/('FIA Only'!V27+Sphere!E27)),0,(('FIA Only'!V165*'FIA Only'!V27)+(Sphere!E165*Sphere!E27))/('FIA Only'!V27+Sphere!E27))</f>
        <v>4794.7509712598876</v>
      </c>
      <c r="W165" s="19">
        <f>IF(ISERROR((('FIA Only'!W165*'FIA Only'!W27)+(Sphere!F165*Sphere!F27))/('FIA Only'!W27+Sphere!F27)),0,(('FIA Only'!W165*'FIA Only'!W27)+(Sphere!F165*Sphere!F27))/('FIA Only'!W27+Sphere!F27))</f>
        <v>4856.2344139999996</v>
      </c>
      <c r="X165" s="19">
        <f>IF(ISERROR((('FIA Only'!X165*'FIA Only'!X27)+(Sphere!G165*Sphere!G27))/('FIA Only'!X27+Sphere!G27)),0,(('FIA Only'!X165*'FIA Only'!X27)+(Sphere!G165*Sphere!G27))/('FIA Only'!X27+Sphere!G27))</f>
        <v>4678.0036970000001</v>
      </c>
      <c r="Y165" s="19">
        <v>5684.5201239999997</v>
      </c>
      <c r="Z165" s="19">
        <v>6188.8226530000002</v>
      </c>
      <c r="AA165" s="19">
        <v>6103.7174720000003</v>
      </c>
      <c r="AB165" s="19">
        <v>5908.4282460000004</v>
      </c>
      <c r="AC165" s="19">
        <v>6365.3739610000002</v>
      </c>
      <c r="AD165" s="19">
        <v>6252.1158130000003</v>
      </c>
      <c r="AE165" s="19">
        <v>6235.7320099999997</v>
      </c>
      <c r="AF165" s="19">
        <v>6319.1275169999999</v>
      </c>
      <c r="AG165" s="19">
        <v>6683.2278480000004</v>
      </c>
      <c r="AH165" s="19">
        <v>7130.4</v>
      </c>
      <c r="AI165" s="19">
        <v>7248.5915489999998</v>
      </c>
      <c r="AJ165" s="19">
        <v>6862.6760560000002</v>
      </c>
      <c r="AK165" s="19">
        <v>7205.4279749999996</v>
      </c>
      <c r="AL165" s="19">
        <v>6987.922705</v>
      </c>
      <c r="AM165" s="19">
        <v>6473.4299520000004</v>
      </c>
      <c r="AN165" s="19">
        <v>7083.6327350000001</v>
      </c>
      <c r="AO165" s="19">
        <v>6928.6842109999998</v>
      </c>
      <c r="AP165" s="19">
        <v>6722.8733460000003</v>
      </c>
      <c r="AR165" s="19">
        <v>5684.5201239999997</v>
      </c>
      <c r="AS165" s="19">
        <v>6188.8226530000002</v>
      </c>
      <c r="AT165" s="19">
        <v>6103.7174720000003</v>
      </c>
      <c r="AU165" s="19">
        <v>5908.4282460000004</v>
      </c>
      <c r="AV165" s="19">
        <v>6365.3739610000002</v>
      </c>
      <c r="AW165" s="19">
        <v>6252.1158130000003</v>
      </c>
      <c r="AX165" s="19">
        <v>6235.7320099999997</v>
      </c>
      <c r="AY165" s="19">
        <v>6319.1275169999999</v>
      </c>
      <c r="AZ165" s="19">
        <v>6683.2278480000004</v>
      </c>
      <c r="BA165" s="19">
        <v>7130.4</v>
      </c>
      <c r="BB165" s="19">
        <v>7248.5915489999998</v>
      </c>
      <c r="BC165" s="19">
        <v>6862.6760560000002</v>
      </c>
      <c r="BD165" s="19">
        <v>7205.4279749999996</v>
      </c>
      <c r="BE165" s="19">
        <v>6987.922705</v>
      </c>
      <c r="BF165" s="19">
        <v>6473.4299520000004</v>
      </c>
      <c r="BG165" s="19">
        <v>7083.6327350000001</v>
      </c>
      <c r="BH165" s="19">
        <v>6928.6842109999998</v>
      </c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</row>
    <row r="166" spans="1:78" s="19" customFormat="1" ht="11.25" x14ac:dyDescent="0.2">
      <c r="A166" s="24" t="s">
        <v>21</v>
      </c>
      <c r="B166" s="32"/>
      <c r="C166" s="19">
        <v>8125</v>
      </c>
      <c r="D166" s="19">
        <v>6490.9090910000004</v>
      </c>
      <c r="E166" s="19">
        <v>6602.4154589999998</v>
      </c>
      <c r="F166" s="19">
        <v>6796.8253969999996</v>
      </c>
      <c r="G166" s="19">
        <v>6634.9344979999996</v>
      </c>
      <c r="H166" s="19">
        <v>6828.9215690000001</v>
      </c>
      <c r="I166" s="19">
        <v>6617.5895769999997</v>
      </c>
      <c r="J166" s="19">
        <v>6596.8599029999996</v>
      </c>
      <c r="K166" s="19">
        <v>6864.8960740000002</v>
      </c>
      <c r="L166" s="19">
        <v>6463.9484979999997</v>
      </c>
      <c r="M166" s="19">
        <v>6950.4655489999996</v>
      </c>
      <c r="N166" s="19">
        <v>6956.0364460000001</v>
      </c>
      <c r="O166" s="19">
        <v>6919.2878339999997</v>
      </c>
      <c r="P166" s="19">
        <v>7043.7054630000002</v>
      </c>
      <c r="Q166" s="19">
        <v>7219.683258</v>
      </c>
      <c r="R166" s="19">
        <v>7008.2592119999999</v>
      </c>
      <c r="S166" s="19">
        <v>6479.6711509999996</v>
      </c>
      <c r="T166" s="19">
        <f>IF(ISERROR((('FIA Only'!T166*'FIA Only'!T28)+(Sphere!C166*Sphere!C28))/('FIA Only'!T28+Sphere!C28)),0,(('FIA Only'!T166*'FIA Only'!T28)+(Sphere!C166*Sphere!C28))/('FIA Only'!T28+Sphere!C28))</f>
        <v>6572.6681132082422</v>
      </c>
      <c r="U166" s="19">
        <f>IF(ISERROR((('FIA Only'!U166*'FIA Only'!U28)+(Sphere!D166*Sphere!D28))/('FIA Only'!U28+Sphere!D28)),0,(('FIA Only'!U166*'FIA Only'!U28)+(Sphere!D166*Sphere!D28))/('FIA Only'!U28+Sphere!D28))</f>
        <v>6240.3225805161292</v>
      </c>
      <c r="V166" s="19">
        <f>IF(ISERROR((('FIA Only'!V166*'FIA Only'!V28)+(Sphere!E166*Sphere!E28))/('FIA Only'!V28+Sphere!E28)),0,(('FIA Only'!V166*'FIA Only'!V28)+(Sphere!E166*Sphere!E28))/('FIA Only'!V28+Sphere!E28))</f>
        <v>5367.0718592988505</v>
      </c>
      <c r="W166" s="19">
        <f>IF(ISERROR((('FIA Only'!W166*'FIA Only'!W28)+(Sphere!F166*Sphere!F28))/('FIA Only'!W28+Sphere!F28)),0,(('FIA Only'!W166*'FIA Only'!W28)+(Sphere!F166*Sphere!F28))/('FIA Only'!W28+Sphere!F28))</f>
        <v>5532.0665079999999</v>
      </c>
      <c r="X166" s="19">
        <f>IF(ISERROR((('FIA Only'!X166*'FIA Only'!X28)+(Sphere!G166*Sphere!G28))/('FIA Only'!X28+Sphere!G28)),0,(('FIA Only'!X166*'FIA Only'!X28)+(Sphere!G166*Sphere!G28))/('FIA Only'!X28+Sphere!G28))</f>
        <v>5362.2080679999999</v>
      </c>
      <c r="Y166" s="19">
        <v>6275.3709200000003</v>
      </c>
      <c r="Z166" s="19">
        <v>6395.4166670000004</v>
      </c>
      <c r="AA166" s="19">
        <v>6704.9342109999998</v>
      </c>
      <c r="AB166" s="19">
        <v>6117.0678340000004</v>
      </c>
      <c r="AC166" s="19">
        <v>6681.7535550000002</v>
      </c>
      <c r="AD166" s="19">
        <v>6541.0901469999999</v>
      </c>
      <c r="AE166" s="19">
        <v>6489.9581589999998</v>
      </c>
      <c r="AF166" s="19">
        <v>6588.3544300000003</v>
      </c>
      <c r="AG166" s="19">
        <v>6763.8121549999996</v>
      </c>
      <c r="AH166" s="19">
        <v>7690.2173910000001</v>
      </c>
      <c r="AI166" s="19">
        <v>7780.693816</v>
      </c>
      <c r="AJ166" s="19">
        <v>7652.9510959999998</v>
      </c>
      <c r="AK166" s="19">
        <v>7454.1841000000004</v>
      </c>
      <c r="AL166" s="19">
        <v>7539.8009949999996</v>
      </c>
      <c r="AM166" s="19">
        <v>7044.6428569999998</v>
      </c>
      <c r="AN166" s="19">
        <v>7761.450382</v>
      </c>
      <c r="AO166" s="19">
        <v>7570.0471699999998</v>
      </c>
      <c r="AP166" s="19">
        <v>7335.7407409999996</v>
      </c>
      <c r="AR166" s="19">
        <v>6275.3709200000003</v>
      </c>
      <c r="AS166" s="19">
        <v>6395.4166670000004</v>
      </c>
      <c r="AT166" s="19">
        <v>6704.9342109999998</v>
      </c>
      <c r="AU166" s="19">
        <v>6117.0678340000004</v>
      </c>
      <c r="AV166" s="19">
        <v>6681.7535550000002</v>
      </c>
      <c r="AW166" s="19">
        <v>6541.0901469999999</v>
      </c>
      <c r="AX166" s="19">
        <v>6489.9581589999998</v>
      </c>
      <c r="AY166" s="19">
        <v>6588.3544300000003</v>
      </c>
      <c r="AZ166" s="19">
        <v>6763.8121549999996</v>
      </c>
      <c r="BA166" s="19">
        <v>7690.2173910000001</v>
      </c>
      <c r="BB166" s="19">
        <v>7780.693816</v>
      </c>
      <c r="BC166" s="19">
        <v>7652.9510959999998</v>
      </c>
      <c r="BD166" s="19">
        <v>7454.1841000000004</v>
      </c>
      <c r="BE166" s="19">
        <v>7539.8009949999996</v>
      </c>
      <c r="BF166" s="19">
        <v>7044.6428569999998</v>
      </c>
      <c r="BG166" s="19">
        <v>7761.450382</v>
      </c>
      <c r="BH166" s="19">
        <v>7570.0471699999998</v>
      </c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</row>
    <row r="167" spans="1:78" s="19" customFormat="1" ht="11.25" x14ac:dyDescent="0.2">
      <c r="A167" s="24" t="s">
        <v>22</v>
      </c>
      <c r="B167" s="32"/>
      <c r="C167" s="19">
        <v>7916.6666670000004</v>
      </c>
      <c r="D167" s="19">
        <v>8094.4055939999998</v>
      </c>
      <c r="E167" s="19">
        <v>7502.5252529999998</v>
      </c>
      <c r="F167" s="19">
        <v>7050.230415</v>
      </c>
      <c r="G167" s="19">
        <v>7199.2156859999996</v>
      </c>
      <c r="H167" s="19">
        <v>7072.9729729999999</v>
      </c>
      <c r="I167" s="19">
        <v>6933.2378220000001</v>
      </c>
      <c r="J167" s="19">
        <v>7176.3209390000002</v>
      </c>
      <c r="K167" s="19">
        <v>7214.2066420000001</v>
      </c>
      <c r="L167" s="19">
        <v>7294.2857139999996</v>
      </c>
      <c r="M167" s="19">
        <v>7122.4489800000001</v>
      </c>
      <c r="N167" s="19">
        <v>6678.9473680000001</v>
      </c>
      <c r="O167" s="19">
        <v>7676.5550240000002</v>
      </c>
      <c r="P167" s="19">
        <v>7117.4392939999998</v>
      </c>
      <c r="Q167" s="19">
        <v>7379.9621930000003</v>
      </c>
      <c r="R167" s="19">
        <v>7299.6910399999997</v>
      </c>
      <c r="S167" s="19">
        <v>7045.6090649999996</v>
      </c>
      <c r="T167" s="19">
        <f>IF(ISERROR((('FIA Only'!T167*'FIA Only'!T29)+(Sphere!C167*Sphere!C29))/('FIA Only'!T29+Sphere!C29)),0,(('FIA Only'!T167*'FIA Only'!T29)+(Sphere!C167*Sphere!C29))/('FIA Only'!T29+Sphere!C29))</f>
        <v>6896.6789666900368</v>
      </c>
      <c r="U167" s="19">
        <f>IF(ISERROR((('FIA Only'!U167*'FIA Only'!U29)+(Sphere!D167*Sphere!D29))/('FIA Only'!U29+Sphere!D29)),0,(('FIA Only'!U167*'FIA Only'!U29)+(Sphere!D167*Sphere!D29))/('FIA Only'!U29+Sphere!D29))</f>
        <v>6993.750000429688</v>
      </c>
      <c r="V167" s="19">
        <f>IF(ISERROR((('FIA Only'!V167*'FIA Only'!V29)+(Sphere!E167*Sphere!E29))/('FIA Only'!V29+Sphere!E29)),0,(('FIA Only'!V167*'FIA Only'!V29)+(Sphere!E167*Sphere!E29))/('FIA Only'!V29+Sphere!E29))</f>
        <v>5681.0138485906982</v>
      </c>
      <c r="W167" s="19">
        <f>IF(ISERROR((('FIA Only'!W167*'FIA Only'!W29)+(Sphere!F167*Sphere!F29))/('FIA Only'!W29+Sphere!F29)),0,(('FIA Only'!W167*'FIA Only'!W29)+(Sphere!F167*Sphere!F29))/('FIA Only'!W29+Sphere!F29))</f>
        <v>5252.0146519999998</v>
      </c>
      <c r="X167" s="19">
        <f>IF(ISERROR((('FIA Only'!X167*'FIA Only'!X29)+(Sphere!G167*Sphere!G29))/('FIA Only'!X29+Sphere!G29)),0,(('FIA Only'!X167*'FIA Only'!X29)+(Sphere!G167*Sphere!G29))/('FIA Only'!X29+Sphere!G29))</f>
        <v>5310.5902779999997</v>
      </c>
      <c r="Y167" s="19">
        <v>6097.286822</v>
      </c>
      <c r="Z167" s="19">
        <v>6268.8106799999996</v>
      </c>
      <c r="AA167" s="19">
        <v>6496.4705880000001</v>
      </c>
      <c r="AB167" s="19">
        <v>6239.2996110000004</v>
      </c>
      <c r="AC167" s="19">
        <v>6127.2545090000003</v>
      </c>
      <c r="AD167" s="19">
        <v>6360.9634550000001</v>
      </c>
      <c r="AE167" s="19">
        <v>6345.2453990000004</v>
      </c>
      <c r="AF167" s="19">
        <v>6340</v>
      </c>
      <c r="AG167" s="19">
        <v>6450.1265819999999</v>
      </c>
      <c r="AH167" s="19">
        <v>7626.6763849999998</v>
      </c>
      <c r="AI167" s="19">
        <v>7922.1510879999996</v>
      </c>
      <c r="AJ167" s="19">
        <v>7933.1564989999997</v>
      </c>
      <c r="AK167" s="19">
        <v>7510.4851330000001</v>
      </c>
      <c r="AL167" s="19">
        <v>7841.7293229999996</v>
      </c>
      <c r="AM167" s="19">
        <v>7387.3767260000004</v>
      </c>
      <c r="AN167" s="19">
        <v>7805.691057</v>
      </c>
      <c r="AO167" s="19">
        <v>7638.0228139999999</v>
      </c>
      <c r="AP167" s="19">
        <v>7774.8851450000002</v>
      </c>
      <c r="AR167" s="19">
        <v>6097.286822</v>
      </c>
      <c r="AS167" s="19">
        <v>6268.8106799999996</v>
      </c>
      <c r="AT167" s="19">
        <v>6496.4705880000001</v>
      </c>
      <c r="AU167" s="19">
        <v>6239.2996110000004</v>
      </c>
      <c r="AV167" s="19">
        <v>6127.2545090000003</v>
      </c>
      <c r="AW167" s="19">
        <v>6360.9634550000001</v>
      </c>
      <c r="AX167" s="19">
        <v>6345.2453990000004</v>
      </c>
      <c r="AY167" s="19">
        <v>6340</v>
      </c>
      <c r="AZ167" s="19">
        <v>6450.1265819999999</v>
      </c>
      <c r="BA167" s="19">
        <v>7626.6763849999998</v>
      </c>
      <c r="BB167" s="19">
        <v>7922.1510879999996</v>
      </c>
      <c r="BC167" s="19">
        <v>7933.1564989999997</v>
      </c>
      <c r="BD167" s="19">
        <v>7510.4851330000001</v>
      </c>
      <c r="BE167" s="19">
        <v>7841.7293229999996</v>
      </c>
      <c r="BF167" s="19">
        <v>7387.3767260000004</v>
      </c>
      <c r="BG167" s="19">
        <v>7805.691057</v>
      </c>
      <c r="BH167" s="19">
        <v>7638.0228139999999</v>
      </c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</row>
    <row r="168" spans="1:78" s="19" customFormat="1" ht="11.25" x14ac:dyDescent="0.2">
      <c r="A168" s="24" t="s">
        <v>23</v>
      </c>
      <c r="B168" s="32"/>
      <c r="C168" s="19">
        <v>7500</v>
      </c>
      <c r="D168" s="19">
        <v>7570.7317069999999</v>
      </c>
      <c r="E168" s="19">
        <v>8317.4358969999994</v>
      </c>
      <c r="F168" s="19">
        <v>7659.7609560000001</v>
      </c>
      <c r="G168" s="19">
        <v>7859.9250940000002</v>
      </c>
      <c r="H168" s="19">
        <v>7357.957958</v>
      </c>
      <c r="I168" s="19">
        <v>7342.1875</v>
      </c>
      <c r="J168" s="19">
        <v>7393.9899830000004</v>
      </c>
      <c r="K168" s="19">
        <v>7717.8633980000004</v>
      </c>
      <c r="L168" s="19">
        <v>8270.7792210000007</v>
      </c>
      <c r="M168" s="19">
        <v>7721.769663</v>
      </c>
      <c r="N168" s="19">
        <v>7791.7741939999996</v>
      </c>
      <c r="O168" s="19">
        <v>8053.7585419999996</v>
      </c>
      <c r="P168" s="19">
        <v>7858.8357589999996</v>
      </c>
      <c r="Q168" s="19">
        <v>7868.3250410000001</v>
      </c>
      <c r="R168" s="19">
        <v>7930.6912439999996</v>
      </c>
      <c r="S168" s="19">
        <v>7622</v>
      </c>
      <c r="T168" s="19">
        <f>IF(ISERROR((('FIA Only'!T168*'FIA Only'!T30)+(Sphere!C168*Sphere!C30))/('FIA Only'!T30+Sphere!C30)),0,(('FIA Only'!T168*'FIA Only'!T30)+(Sphere!C168*Sphere!C30))/('FIA Only'!T30+Sphere!C30))</f>
        <v>7162.6086955895653</v>
      </c>
      <c r="U168" s="19">
        <f>IF(ISERROR((('FIA Only'!U168*'FIA Only'!U30)+(Sphere!D168*Sphere!D30))/('FIA Only'!U30+Sphere!D30)),0,(('FIA Only'!U168*'FIA Only'!U30)+(Sphere!D168*Sphere!D30))/('FIA Only'!U30+Sphere!D30))</f>
        <v>7268.9655175603457</v>
      </c>
      <c r="V168" s="19">
        <f>IF(ISERROR((('FIA Only'!V168*'FIA Only'!V30)+(Sphere!E168*Sphere!E30))/('FIA Only'!V30+Sphere!E30)),0,(('FIA Only'!V168*'FIA Only'!V30)+(Sphere!E168*Sphere!E30))/('FIA Only'!V30+Sphere!E30))</f>
        <v>5463.6832737473305</v>
      </c>
      <c r="W168" s="19">
        <f>IF(ISERROR((('FIA Only'!W168*'FIA Only'!W30)+(Sphere!F168*Sphere!F30))/('FIA Only'!W30+Sphere!F30)),0,(('FIA Only'!W168*'FIA Only'!W30)+(Sphere!F168*Sphere!F30))/('FIA Only'!W30+Sphere!F30))</f>
        <v>5000.501252</v>
      </c>
      <c r="X168" s="19">
        <f>IF(ISERROR((('FIA Only'!X168*'FIA Only'!X30)+(Sphere!G168*Sphere!G30))/('FIA Only'!X30+Sphere!G30)),0,(('FIA Only'!X168*'FIA Only'!X30)+(Sphere!G168*Sphere!G30))/('FIA Only'!X30+Sphere!G30))</f>
        <v>5047.8070180000004</v>
      </c>
      <c r="Y168" s="19">
        <v>5907.0945949999996</v>
      </c>
      <c r="Z168" s="19">
        <v>5950.2288330000001</v>
      </c>
      <c r="AA168" s="19">
        <v>6034.0243899999996</v>
      </c>
      <c r="AB168" s="19">
        <v>5908.5106379999997</v>
      </c>
      <c r="AC168" s="19">
        <v>6052.6881720000001</v>
      </c>
      <c r="AD168" s="19">
        <v>5924.0300379999999</v>
      </c>
      <c r="AE168" s="19">
        <v>5988.9277389999997</v>
      </c>
      <c r="AF168" s="19">
        <v>6132.5383300000003</v>
      </c>
      <c r="AG168" s="19">
        <v>6071.2328770000004</v>
      </c>
      <c r="AH168" s="19">
        <v>8124.678363</v>
      </c>
      <c r="AI168" s="19">
        <v>8048.1150790000002</v>
      </c>
      <c r="AJ168" s="19">
        <v>7827.9069769999996</v>
      </c>
      <c r="AK168" s="19">
        <v>7497.7375570000004</v>
      </c>
      <c r="AL168" s="19">
        <v>7974.4288219999999</v>
      </c>
      <c r="AM168" s="19">
        <v>7653.5528599999998</v>
      </c>
      <c r="AN168" s="19">
        <v>7665.2472529999995</v>
      </c>
      <c r="AO168" s="19">
        <v>7654.5286509999996</v>
      </c>
      <c r="AP168" s="19">
        <v>7520.8718630000003</v>
      </c>
      <c r="AR168" s="19">
        <v>5907.0945949999996</v>
      </c>
      <c r="AS168" s="19">
        <v>5950.2288330000001</v>
      </c>
      <c r="AT168" s="19">
        <v>6034.0243899999996</v>
      </c>
      <c r="AU168" s="19">
        <v>5908.5106379999997</v>
      </c>
      <c r="AV168" s="19">
        <v>6052.6881720000001</v>
      </c>
      <c r="AW168" s="19">
        <v>5924.0300379999999</v>
      </c>
      <c r="AX168" s="19">
        <v>5988.9277389999997</v>
      </c>
      <c r="AY168" s="19">
        <v>6132.5383300000003</v>
      </c>
      <c r="AZ168" s="19">
        <v>6071.2328770000004</v>
      </c>
      <c r="BA168" s="19">
        <v>8124.678363</v>
      </c>
      <c r="BB168" s="19">
        <v>8048.1150790000002</v>
      </c>
      <c r="BC168" s="19">
        <v>7827.9069769999996</v>
      </c>
      <c r="BD168" s="19">
        <v>7497.7375570000004</v>
      </c>
      <c r="BE168" s="19">
        <v>7974.4288219999999</v>
      </c>
      <c r="BF168" s="19">
        <v>7653.5528599999998</v>
      </c>
      <c r="BG168" s="19">
        <v>7665.2472529999995</v>
      </c>
      <c r="BH168" s="19">
        <v>7654.5286509999996</v>
      </c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</row>
    <row r="169" spans="1:78" s="19" customFormat="1" ht="11.25" x14ac:dyDescent="0.2">
      <c r="A169" s="24" t="s">
        <v>24</v>
      </c>
      <c r="B169" s="32"/>
      <c r="C169" s="19">
        <v>0</v>
      </c>
      <c r="D169" s="19">
        <v>8710.3448279999993</v>
      </c>
      <c r="E169" s="19">
        <v>8806.25</v>
      </c>
      <c r="F169" s="19">
        <v>7909.7222220000003</v>
      </c>
      <c r="G169" s="19">
        <v>8302.1428570000007</v>
      </c>
      <c r="H169" s="19">
        <v>8530.5699480000003</v>
      </c>
      <c r="I169" s="19">
        <v>7626.2008729999998</v>
      </c>
      <c r="J169" s="19">
        <v>8242.016807</v>
      </c>
      <c r="K169" s="19">
        <v>8718.1268880000007</v>
      </c>
      <c r="L169" s="19">
        <v>8667.8670359999996</v>
      </c>
      <c r="M169" s="19">
        <v>8500.4566209999994</v>
      </c>
      <c r="N169" s="19">
        <v>8535.3125</v>
      </c>
      <c r="O169" s="19">
        <v>9432.4528300000002</v>
      </c>
      <c r="P169" s="19">
        <v>8732.1875</v>
      </c>
      <c r="Q169" s="19">
        <v>8890.5775080000003</v>
      </c>
      <c r="R169" s="19">
        <v>8642.4050630000002</v>
      </c>
      <c r="S169" s="19">
        <v>8190.5405410000003</v>
      </c>
      <c r="T169" s="19">
        <f>IF(ISERROR((('FIA Only'!T169*'FIA Only'!T31)+(Sphere!C169*Sphere!C31))/('FIA Only'!T31+Sphere!C31)),0,(('FIA Only'!T169*'FIA Only'!T31)+(Sphere!C169*Sphere!C31))/('FIA Only'!T31+Sphere!C31))</f>
        <v>7950.5291008042323</v>
      </c>
      <c r="U169" s="19">
        <f>IF(ISERROR((('FIA Only'!U169*'FIA Only'!U31)+(Sphere!D169*Sphere!D31))/('FIA Only'!U31+Sphere!D31)),0,(('FIA Only'!U169*'FIA Only'!U31)+(Sphere!D169*Sphere!D31))/('FIA Only'!U31+Sphere!D31))</f>
        <v>7836.9963368498175</v>
      </c>
      <c r="V169" s="19">
        <f>IF(ISERROR((('FIA Only'!V169*'FIA Only'!V31)+(Sphere!E169*Sphere!E31))/('FIA Only'!V31+Sphere!E31)),0,(('FIA Only'!V169*'FIA Only'!V31)+(Sphere!E169*Sphere!E31))/('FIA Only'!V31+Sphere!E31))</f>
        <v>4957.7548181506845</v>
      </c>
      <c r="W169" s="19">
        <f>IF(ISERROR((('FIA Only'!W169*'FIA Only'!W31)+(Sphere!F169*Sphere!F31))/('FIA Only'!W31+Sphere!F31)),0,(('FIA Only'!W169*'FIA Only'!W31)+(Sphere!F169*Sphere!F31))/('FIA Only'!W31+Sphere!F31))</f>
        <v>4899.1185231753425</v>
      </c>
      <c r="X169" s="19">
        <f>IF(ISERROR((('FIA Only'!X169*'FIA Only'!X31)+(Sphere!G169*Sphere!G31))/('FIA Only'!X31+Sphere!G31)),0,(('FIA Only'!X169*'FIA Only'!X31)+(Sphere!G169*Sphere!G31))/('FIA Only'!X31+Sphere!G31))</f>
        <v>4769.4871789999997</v>
      </c>
      <c r="Y169" s="19">
        <v>5099.4117649999998</v>
      </c>
      <c r="Z169" s="19">
        <v>5206.7241379999996</v>
      </c>
      <c r="AA169" s="19">
        <v>5326.2425450000001</v>
      </c>
      <c r="AB169" s="19">
        <v>5105.8461539999998</v>
      </c>
      <c r="AC169" s="19">
        <v>5096.7836260000004</v>
      </c>
      <c r="AD169" s="19">
        <v>5153.8802660000001</v>
      </c>
      <c r="AE169" s="19">
        <v>5153.2956690000001</v>
      </c>
      <c r="AF169" s="19">
        <v>5239.830508</v>
      </c>
      <c r="AG169" s="19">
        <v>5261.742424</v>
      </c>
      <c r="AH169" s="19">
        <v>8474.6240600000001</v>
      </c>
      <c r="AI169" s="19">
        <v>8297.9020980000005</v>
      </c>
      <c r="AJ169" s="19">
        <v>7730.8016879999996</v>
      </c>
      <c r="AK169" s="19">
        <v>7566.9250650000004</v>
      </c>
      <c r="AL169" s="19">
        <v>7812.8930819999996</v>
      </c>
      <c r="AM169" s="19">
        <v>7482.2674420000003</v>
      </c>
      <c r="AN169" s="19">
        <v>7774.2316780000001</v>
      </c>
      <c r="AO169" s="19">
        <v>7956.3535910000001</v>
      </c>
      <c r="AP169" s="19">
        <v>7448.2300880000003</v>
      </c>
      <c r="AR169" s="19">
        <v>5099.4117649999998</v>
      </c>
      <c r="AS169" s="19">
        <v>5206.7241379999996</v>
      </c>
      <c r="AT169" s="19">
        <v>5326.2425450000001</v>
      </c>
      <c r="AU169" s="19">
        <v>5105.8461539999998</v>
      </c>
      <c r="AV169" s="19">
        <v>5096.7836260000004</v>
      </c>
      <c r="AW169" s="19">
        <v>5153.8802660000001</v>
      </c>
      <c r="AX169" s="19">
        <v>5153.2956690000001</v>
      </c>
      <c r="AY169" s="19">
        <v>5239.830508</v>
      </c>
      <c r="AZ169" s="19">
        <v>5261.742424</v>
      </c>
      <c r="BA169" s="19">
        <v>8474.6240600000001</v>
      </c>
      <c r="BB169" s="19">
        <v>8297.9020980000005</v>
      </c>
      <c r="BC169" s="19">
        <v>7730.8016879999996</v>
      </c>
      <c r="BD169" s="19">
        <v>7566.9250650000004</v>
      </c>
      <c r="BE169" s="19">
        <v>7812.8930819999996</v>
      </c>
      <c r="BF169" s="19">
        <v>7482.2674420000003</v>
      </c>
      <c r="BG169" s="19">
        <v>7774.2316780000001</v>
      </c>
      <c r="BH169" s="19">
        <v>7956.3535910000001</v>
      </c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</row>
    <row r="170" spans="1:78" s="19" customFormat="1" ht="11.25" x14ac:dyDescent="0.2">
      <c r="A170" s="23" t="s">
        <v>795</v>
      </c>
      <c r="B170" s="32"/>
      <c r="C170" s="19">
        <v>0</v>
      </c>
      <c r="D170" s="19">
        <v>9130.4347830000006</v>
      </c>
      <c r="E170" s="19">
        <v>9292.6829269999998</v>
      </c>
      <c r="F170" s="19">
        <v>8008.3333329999996</v>
      </c>
      <c r="G170" s="19">
        <v>10047.058824</v>
      </c>
      <c r="H170" s="19">
        <v>9488.2352940000001</v>
      </c>
      <c r="I170" s="19">
        <v>8820.5882349999993</v>
      </c>
      <c r="J170" s="19">
        <v>8794.5945950000005</v>
      </c>
      <c r="K170" s="19">
        <v>9200</v>
      </c>
      <c r="L170" s="19">
        <v>8895.0980390000004</v>
      </c>
      <c r="M170" s="19">
        <v>9786.5546219999997</v>
      </c>
      <c r="N170" s="19">
        <v>9067.0103089999993</v>
      </c>
      <c r="O170" s="19">
        <v>9108</v>
      </c>
      <c r="P170" s="19">
        <v>8712.6315790000008</v>
      </c>
      <c r="Q170" s="19">
        <v>9772.8260869999995</v>
      </c>
      <c r="R170" s="19">
        <v>9398.5714289999996</v>
      </c>
      <c r="S170" s="19">
        <v>9293.1677020000006</v>
      </c>
      <c r="T170" s="19">
        <f>IF(ISERROR((('FIA Only'!T170*'FIA Only'!T32)+(Sphere!C170*Sphere!C32))/('FIA Only'!T32+Sphere!C32)),0,(('FIA Only'!T170*'FIA Only'!T32)+(Sphere!C170*Sphere!C32))/('FIA Only'!T32+Sphere!C32))</f>
        <v>8837.398373658536</v>
      </c>
      <c r="U170" s="19">
        <f>IF(ISERROR((('FIA Only'!U170*'FIA Only'!U32)+(Sphere!D170*Sphere!D32))/('FIA Only'!U32+Sphere!D32)),0,(('FIA Only'!U170*'FIA Only'!U32)+(Sphere!D170*Sphere!D32))/('FIA Only'!U32+Sphere!D32))</f>
        <v>8619.7183100000002</v>
      </c>
      <c r="V170" s="19">
        <f>IF(ISERROR((('FIA Only'!V170*'FIA Only'!V32)+(Sphere!E170*Sphere!E32))/('FIA Only'!V32+Sphere!E32)),0,(('FIA Only'!V170*'FIA Only'!V32)+(Sphere!E170*Sphere!E32))/('FIA Only'!V32+Sphere!E32))</f>
        <v>4591.3043479999997</v>
      </c>
      <c r="W170" s="19">
        <f>IF(ISERROR((('FIA Only'!W170*'FIA Only'!W32)+(Sphere!F170*Sphere!F32))/('FIA Only'!W32+Sphere!F32)),0,(('FIA Only'!W170*'FIA Only'!W32)+(Sphere!F170*Sphere!F32))/('FIA Only'!W32+Sphere!F32))</f>
        <v>4427.0588239999997</v>
      </c>
      <c r="X170" s="19">
        <f>IF(ISERROR((('FIA Only'!X170*'FIA Only'!X32)+(Sphere!G170*Sphere!G32))/('FIA Only'!X32+Sphere!G32)),0,(('FIA Only'!X170*'FIA Only'!X32)+(Sphere!G170*Sphere!G32))/('FIA Only'!X32+Sphere!G32))</f>
        <v>4722.8070180000004</v>
      </c>
      <c r="Y170" s="19">
        <v>4940.9395969999996</v>
      </c>
      <c r="Z170" s="19">
        <v>5017.816092</v>
      </c>
      <c r="AA170" s="19">
        <v>5215.7894740000002</v>
      </c>
      <c r="AB170" s="19">
        <v>5174.6987950000002</v>
      </c>
      <c r="AC170" s="19">
        <v>5068.2926829999997</v>
      </c>
      <c r="AD170" s="19">
        <v>5097.6377949999996</v>
      </c>
      <c r="AE170" s="19">
        <v>5085.5072460000001</v>
      </c>
      <c r="AF170" s="19">
        <v>4964.6341460000003</v>
      </c>
      <c r="AG170" s="19">
        <v>5263.8554219999996</v>
      </c>
      <c r="AH170" s="19">
        <v>8237.9746840000007</v>
      </c>
      <c r="AI170" s="19">
        <v>8717.3076920000003</v>
      </c>
      <c r="AJ170" s="19">
        <v>8159.1549299999997</v>
      </c>
      <c r="AK170" s="19">
        <v>7974.2574260000001</v>
      </c>
      <c r="AL170" s="19">
        <v>7930.1075270000001</v>
      </c>
      <c r="AM170" s="19">
        <v>7961</v>
      </c>
      <c r="AN170" s="19">
        <v>7830.0813010000002</v>
      </c>
      <c r="AO170" s="19">
        <v>8276.4705880000001</v>
      </c>
      <c r="AP170" s="19">
        <v>7875.2</v>
      </c>
      <c r="AR170" s="19">
        <v>4940.9395969999996</v>
      </c>
      <c r="AS170" s="19">
        <v>5017.816092</v>
      </c>
      <c r="AT170" s="19">
        <v>5215.7894740000002</v>
      </c>
      <c r="AU170" s="19">
        <v>5174.6987950000002</v>
      </c>
      <c r="AV170" s="19">
        <v>5068.2926829999997</v>
      </c>
      <c r="AW170" s="19">
        <v>5097.6377949999996</v>
      </c>
      <c r="AX170" s="19">
        <v>5085.5072460000001</v>
      </c>
      <c r="AY170" s="19">
        <v>4964.6341460000003</v>
      </c>
      <c r="AZ170" s="19">
        <v>5263.8554219999996</v>
      </c>
      <c r="BA170" s="19">
        <v>8237.9746840000007</v>
      </c>
      <c r="BB170" s="19">
        <v>8717.3076920000003</v>
      </c>
      <c r="BC170" s="19">
        <v>8159.1549299999997</v>
      </c>
      <c r="BD170" s="19">
        <v>7974.2574260000001</v>
      </c>
      <c r="BE170" s="19">
        <v>7930.1075270000001</v>
      </c>
      <c r="BF170" s="19">
        <v>7961</v>
      </c>
      <c r="BG170" s="19">
        <v>7830.0813010000002</v>
      </c>
      <c r="BH170" s="19">
        <v>8276.4705880000001</v>
      </c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</row>
    <row r="171" spans="1:78" s="19" customFormat="1" ht="11.25" x14ac:dyDescent="0.2">
      <c r="A171" s="24"/>
      <c r="B171" s="32"/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</row>
    <row r="172" spans="1:78" ht="11.25" x14ac:dyDescent="0.2">
      <c r="A172" s="11" t="s">
        <v>652</v>
      </c>
      <c r="C172" s="18">
        <f t="shared" ref="C172:X172" si="3">C6/C5</f>
        <v>4.6805877803557622E-4</v>
      </c>
      <c r="D172" s="18">
        <f t="shared" si="3"/>
        <v>3.1486268471312855E-2</v>
      </c>
      <c r="E172" s="18">
        <f t="shared" si="3"/>
        <v>2.5986020243935547E-2</v>
      </c>
      <c r="F172" s="18">
        <f t="shared" si="3"/>
        <v>1.6282571308519893E-2</v>
      </c>
      <c r="G172" s="18">
        <f t="shared" si="3"/>
        <v>1.4902138163898522E-2</v>
      </c>
      <c r="H172" s="18">
        <f t="shared" si="3"/>
        <v>1.8953151428115524E-2</v>
      </c>
      <c r="I172" s="18">
        <f t="shared" si="3"/>
        <v>1.6130281704207255E-2</v>
      </c>
      <c r="J172" s="18">
        <f t="shared" si="3"/>
        <v>2.5003297644729718E-2</v>
      </c>
      <c r="K172" s="18">
        <f t="shared" si="3"/>
        <v>3.3417843493890827E-2</v>
      </c>
      <c r="L172" s="18">
        <f t="shared" si="3"/>
        <v>2.5197268941850974E-2</v>
      </c>
      <c r="M172" s="18">
        <f t="shared" si="3"/>
        <v>3.0481149745155329E-2</v>
      </c>
      <c r="N172" s="18">
        <f t="shared" si="3"/>
        <v>2.9846520736920196E-2</v>
      </c>
      <c r="O172" s="18">
        <f t="shared" si="3"/>
        <v>2.2924096636467772E-2</v>
      </c>
      <c r="P172" s="18">
        <f t="shared" si="3"/>
        <v>2.7397425825170629E-2</v>
      </c>
      <c r="Q172" s="18">
        <f t="shared" si="3"/>
        <v>2.5442758019442523E-2</v>
      </c>
      <c r="R172" s="18">
        <f t="shared" si="3"/>
        <v>2.4749168413112751E-2</v>
      </c>
      <c r="S172" s="18">
        <f t="shared" si="3"/>
        <v>2.6027287419947878E-2</v>
      </c>
      <c r="T172" s="18">
        <f t="shared" si="3"/>
        <v>3.4460992618924186E-2</v>
      </c>
      <c r="U172" s="18">
        <f t="shared" si="3"/>
        <v>3.0984756955529543E-2</v>
      </c>
      <c r="V172" s="18">
        <f t="shared" si="3"/>
        <v>3.43933545227516E-2</v>
      </c>
      <c r="W172" s="18">
        <f t="shared" si="3"/>
        <v>3.9504034987475609E-2</v>
      </c>
      <c r="X172" s="18">
        <f t="shared" si="3"/>
        <v>4.6121168095546505E-2</v>
      </c>
      <c r="Y172" s="18">
        <v>6.1724101553779998E-2</v>
      </c>
      <c r="Z172" s="18">
        <v>6.8385843406410005E-2</v>
      </c>
      <c r="AA172" s="18">
        <v>0.10551052165990001</v>
      </c>
      <c r="AB172" s="18">
        <v>8.9519408502770001E-2</v>
      </c>
      <c r="AC172" s="18">
        <v>7.9970516185479998E-2</v>
      </c>
      <c r="AD172" s="18">
        <v>6.9655158056920005E-2</v>
      </c>
      <c r="AE172" s="18">
        <v>7.6505264807550002E-2</v>
      </c>
      <c r="AF172" s="18">
        <v>9.7969242129289993E-2</v>
      </c>
      <c r="AG172" s="18">
        <v>8.0555627419660006E-2</v>
      </c>
      <c r="AH172" s="18">
        <v>4.2405471189150001E-2</v>
      </c>
      <c r="AI172" s="18">
        <v>6.6202779589809996E-2</v>
      </c>
      <c r="AJ172" s="18">
        <v>0.1170554402826</v>
      </c>
      <c r="AK172" s="18">
        <v>0.11431457663859999</v>
      </c>
      <c r="AL172" s="18">
        <v>0.10222764247009999</v>
      </c>
      <c r="AM172" s="18">
        <v>0.1044006108091</v>
      </c>
      <c r="AN172" s="18">
        <v>0.14209936885759999</v>
      </c>
      <c r="AO172" s="18">
        <v>0.1256801850165</v>
      </c>
      <c r="AP172" s="18">
        <v>9.8037036509830006E-2</v>
      </c>
      <c r="AQ172" s="18"/>
      <c r="AR172" s="18">
        <v>6.1724101553779998E-2</v>
      </c>
      <c r="AS172" s="18">
        <v>6.8385843406410005E-2</v>
      </c>
      <c r="AT172" s="18">
        <v>0.10551052165990001</v>
      </c>
      <c r="AU172" s="18">
        <v>8.9519408502770001E-2</v>
      </c>
      <c r="AV172" s="18">
        <v>7.9970516185479998E-2</v>
      </c>
      <c r="AW172" s="18">
        <v>6.9655158056920005E-2</v>
      </c>
      <c r="AX172" s="18">
        <v>7.6505264807550002E-2</v>
      </c>
      <c r="AY172" s="18">
        <v>9.7969242129289993E-2</v>
      </c>
      <c r="AZ172" s="18">
        <v>8.0555627419660006E-2</v>
      </c>
      <c r="BA172" s="18">
        <v>4.2405471189150001E-2</v>
      </c>
      <c r="BB172" s="18">
        <v>6.6202779589820002E-2</v>
      </c>
      <c r="BC172" s="18">
        <v>0.1170554402826</v>
      </c>
      <c r="BD172" s="18">
        <v>0.11431457663859999</v>
      </c>
      <c r="BE172" s="18">
        <v>0.10222764247009999</v>
      </c>
      <c r="BF172" s="18">
        <v>0.1044006108091</v>
      </c>
      <c r="BG172" s="18">
        <v>0.14209936885759999</v>
      </c>
      <c r="BH172" s="18">
        <v>0.1256801850165</v>
      </c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</row>
    <row r="173" spans="1:78" ht="11.25" x14ac:dyDescent="0.2">
      <c r="A173" s="11" t="s">
        <v>35</v>
      </c>
      <c r="C173" s="18">
        <v>0.16893846153850001</v>
      </c>
      <c r="D173" s="18">
        <v>0.1758722222222</v>
      </c>
      <c r="E173" s="18">
        <v>0.17282103729600001</v>
      </c>
      <c r="F173" s="18">
        <v>0.17188743575099999</v>
      </c>
      <c r="G173" s="18">
        <v>0.17220347593579999</v>
      </c>
      <c r="H173" s="18">
        <v>0.16907721518989999</v>
      </c>
      <c r="I173" s="18">
        <v>0.17174432371670001</v>
      </c>
      <c r="J173" s="18">
        <v>0.17018112712979999</v>
      </c>
      <c r="K173" s="18">
        <v>0.17040734914899999</v>
      </c>
      <c r="L173" s="18">
        <v>0.16903287706610001</v>
      </c>
      <c r="M173" s="18">
        <v>0.16887395599460001</v>
      </c>
      <c r="N173" s="18">
        <v>0.17110255615799999</v>
      </c>
      <c r="O173" s="18">
        <v>0.17292341186999999</v>
      </c>
      <c r="P173" s="18">
        <v>0.17189986768990001</v>
      </c>
      <c r="Q173" s="18">
        <v>0.17101940298509999</v>
      </c>
      <c r="R173" s="18">
        <v>0.1702235864745</v>
      </c>
      <c r="S173" s="18">
        <v>0.17125454388690001</v>
      </c>
      <c r="T173" s="18">
        <f>IF(ISERROR((('FIA Only'!T173*'FIA Only'!T$4)+(Sphere!C173*Sphere!C$4))/('FIA Only'!T$4+Sphere!C$4)),0,(('FIA Only'!T173*'FIA Only'!T$4)+(Sphere!C173*Sphere!C$4))/('FIA Only'!T$4+Sphere!C$4))</f>
        <v>0.17235956867413202</v>
      </c>
      <c r="U173" s="18">
        <f>IF(ISERROR((('FIA Only'!U173*'FIA Only'!U$4)+(Sphere!D173*Sphere!D$4))/('FIA Only'!U$4+Sphere!D$4)),0,(('FIA Only'!U173*'FIA Only'!U$4)+(Sphere!D173*Sphere!D$4))/('FIA Only'!U$4+Sphere!D$4))</f>
        <v>0.17335914170042604</v>
      </c>
      <c r="V173" s="18">
        <f>IF(ISERROR((('FIA Only'!V173*'FIA Only'!V$4)+(Sphere!E173*Sphere!E$4))/('FIA Only'!V$4+Sphere!E$4)),0,(('FIA Only'!V173*'FIA Only'!V$4)+(Sphere!E173*Sphere!E$4))/('FIA Only'!V$4+Sphere!E$4))</f>
        <v>0.19568598408488816</v>
      </c>
      <c r="W173" s="18">
        <f>IF(ISERROR((('FIA Only'!W173*'FIA Only'!W$4)+(Sphere!F173*Sphere!F$4))/('FIA Only'!W$4+Sphere!F$4)),0,(('FIA Only'!W173*'FIA Only'!W$4)+(Sphere!F173*Sphere!F$4))/('FIA Only'!W$4+Sphere!F$4))</f>
        <v>0.19140340387168736</v>
      </c>
      <c r="X173" s="18">
        <f>IF(ISERROR((('FIA Only'!X173*'FIA Only'!X$4)+(Sphere!G173*Sphere!G$4))/('FIA Only'!X$4+Sphere!G$4)),0,(('FIA Only'!X173*'FIA Only'!X$4)+(Sphere!G173*Sphere!G$4))/('FIA Only'!X$4+Sphere!G$4))</f>
        <v>0.18328018161580001</v>
      </c>
      <c r="Y173" s="18">
        <v>0.16906247830689999</v>
      </c>
      <c r="Z173" s="18">
        <v>0.1641041595636</v>
      </c>
      <c r="AA173" s="18">
        <v>0.16108975718849999</v>
      </c>
      <c r="AB173" s="18">
        <v>0.16326284325769999</v>
      </c>
      <c r="AC173" s="18">
        <v>0.15673207337280001</v>
      </c>
      <c r="AD173" s="18">
        <v>0.16021712535339999</v>
      </c>
      <c r="AE173" s="18">
        <v>0.16155736105679999</v>
      </c>
      <c r="AF173" s="18">
        <v>0.1603305365854</v>
      </c>
      <c r="AG173" s="18">
        <v>0.16543072178769999</v>
      </c>
      <c r="AH173" s="18">
        <v>0.1854767484713</v>
      </c>
      <c r="AI173" s="18">
        <v>0.19026094970249999</v>
      </c>
      <c r="AJ173" s="18">
        <v>0.1851539984252</v>
      </c>
      <c r="AK173" s="18">
        <v>0.1851384511352</v>
      </c>
      <c r="AL173" s="18">
        <v>0.1901464242424</v>
      </c>
      <c r="AM173" s="18">
        <v>0.18974878062059999</v>
      </c>
      <c r="AN173" s="18">
        <v>0.1822156360277</v>
      </c>
      <c r="AO173" s="18">
        <v>0.18362749349519999</v>
      </c>
      <c r="AP173" s="18">
        <v>0.18244222601839999</v>
      </c>
      <c r="AQ173" s="18"/>
      <c r="AR173" s="18">
        <v>0.16906247830689999</v>
      </c>
      <c r="AS173" s="18">
        <v>0.1641041595636</v>
      </c>
      <c r="AT173" s="18">
        <v>0.16108975718849999</v>
      </c>
      <c r="AU173" s="18">
        <v>0.16326284325769999</v>
      </c>
      <c r="AV173" s="18">
        <v>0.15673207337280001</v>
      </c>
      <c r="AW173" s="18">
        <v>0.16021712535339999</v>
      </c>
      <c r="AX173" s="18">
        <v>0.16155736105679999</v>
      </c>
      <c r="AY173" s="18">
        <v>0.1603305365854</v>
      </c>
      <c r="AZ173" s="18">
        <v>0.16543072178769999</v>
      </c>
      <c r="BA173" s="18">
        <v>0.1854767484713</v>
      </c>
      <c r="BB173" s="18">
        <v>0.19026094970249999</v>
      </c>
      <c r="BC173" s="18">
        <v>0.1851539984252</v>
      </c>
      <c r="BD173" s="18">
        <v>0.1851384511352</v>
      </c>
      <c r="BE173" s="18">
        <v>0.1901464242424</v>
      </c>
      <c r="BF173" s="18">
        <v>0.18974878062059999</v>
      </c>
      <c r="BG173" s="18">
        <v>0.1822156360277</v>
      </c>
      <c r="BH173" s="18">
        <v>0.18362749349519999</v>
      </c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</row>
    <row r="174" spans="1:78" ht="11.25" x14ac:dyDescent="0.2">
      <c r="A174" s="11" t="s">
        <v>36</v>
      </c>
      <c r="C174" s="18">
        <v>0.16893846153850001</v>
      </c>
      <c r="D174" s="18">
        <v>0.1758722222222</v>
      </c>
      <c r="E174" s="18">
        <v>0.17282103729600001</v>
      </c>
      <c r="F174" s="18">
        <v>0.17188743575099999</v>
      </c>
      <c r="G174" s="18">
        <v>0.17220347593579999</v>
      </c>
      <c r="H174" s="18">
        <v>0.16907721518989999</v>
      </c>
      <c r="I174" s="18">
        <v>0.17174432371670001</v>
      </c>
      <c r="J174" s="18">
        <v>0.17018112712979999</v>
      </c>
      <c r="K174" s="18">
        <v>0.17040734914899999</v>
      </c>
      <c r="L174" s="18">
        <v>0.16903287706610001</v>
      </c>
      <c r="M174" s="18">
        <v>0.16887395599460001</v>
      </c>
      <c r="N174" s="18">
        <v>0.17110255615799999</v>
      </c>
      <c r="O174" s="18">
        <v>0.17292341186999999</v>
      </c>
      <c r="P174" s="18">
        <v>0.17189986768990001</v>
      </c>
      <c r="Q174" s="18">
        <v>0.17101940298509999</v>
      </c>
      <c r="R174" s="18">
        <v>0.1702235864745</v>
      </c>
      <c r="S174" s="18">
        <v>0.17125454388690001</v>
      </c>
      <c r="T174" s="18">
        <f>IF(ISERROR((('FIA Only'!T174*'FIA Only'!T$4)+(Sphere!C174*Sphere!C$4))/('FIA Only'!T$4+Sphere!C$4)),0,(('FIA Only'!T174*'FIA Only'!T$4)+(Sphere!C174*Sphere!C$4))/('FIA Only'!T$4+Sphere!C$4))</f>
        <v>0.17264997667222814</v>
      </c>
      <c r="U174" s="18">
        <f>IF(ISERROR((('FIA Only'!U174*'FIA Only'!U$4)+(Sphere!D174*Sphere!D$4))/('FIA Only'!U$4+Sphere!D$4)),0,(('FIA Only'!U174*'FIA Only'!U$4)+(Sphere!D174*Sphere!D$4))/('FIA Only'!U$4+Sphere!D$4))</f>
        <v>0.17474578137654101</v>
      </c>
      <c r="V174" s="18">
        <f>IF(ISERROR((('FIA Only'!V174*'FIA Only'!V$4)+(Sphere!E174*Sphere!E$4))/('FIA Only'!V$4+Sphere!E$4)),0,(('FIA Only'!V174*'FIA Only'!V$4)+(Sphere!E174*Sphere!E$4))/('FIA Only'!V$4+Sphere!E$4))</f>
        <v>0.24199906896551932</v>
      </c>
      <c r="W174" s="18">
        <f>IF(ISERROR((('FIA Only'!W174*'FIA Only'!W$4)+(Sphere!F174*Sphere!F$4))/('FIA Only'!W$4+Sphere!F$4)),0,(('FIA Only'!W174*'FIA Only'!W$4)+(Sphere!F174*Sphere!F$4))/('FIA Only'!W$4+Sphere!F$4))</f>
        <v>0.24979659718907449</v>
      </c>
      <c r="X174" s="18">
        <f>IF(ISERROR((('FIA Only'!X174*'FIA Only'!X$4)+(Sphere!G174*Sphere!G$4))/('FIA Only'!X$4+Sphere!G$4)),0,(('FIA Only'!X174*'FIA Only'!X$4)+(Sphere!G174*Sphere!G$4))/('FIA Only'!X$4+Sphere!G$4))</f>
        <v>0.24990399999999996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>
        <v>0.24990399999999999</v>
      </c>
      <c r="AL174" s="18">
        <v>0.24990399999999999</v>
      </c>
      <c r="AM174" s="18">
        <v>0.24990399999999999</v>
      </c>
      <c r="AN174" s="18">
        <v>0.24990399999999999</v>
      </c>
      <c r="AO174" s="18">
        <v>0.24990399999999999</v>
      </c>
      <c r="AP174" s="18">
        <v>0.24990399999999999</v>
      </c>
      <c r="AQ174" s="18"/>
      <c r="AR174" s="18">
        <v>0.24990399999999999</v>
      </c>
      <c r="AS174" s="18">
        <v>0.24990399999999999</v>
      </c>
      <c r="AT174" s="18">
        <v>0.24990399999999999</v>
      </c>
      <c r="AU174" s="18">
        <v>0.24990399999999999</v>
      </c>
      <c r="AV174" s="18">
        <v>0.24990399999999999</v>
      </c>
      <c r="AW174" s="18">
        <v>0.24990399999999999</v>
      </c>
      <c r="AX174" s="18">
        <v>0.24990399999999999</v>
      </c>
      <c r="AY174" s="18">
        <v>0.24990399999999999</v>
      </c>
      <c r="AZ174" s="18">
        <v>0.24990399999999999</v>
      </c>
      <c r="BA174" s="18">
        <v>0.24990399999999999</v>
      </c>
      <c r="BB174" s="18">
        <v>0.24990399999999999</v>
      </c>
      <c r="BC174" s="18">
        <v>0.24990399999999999</v>
      </c>
      <c r="BD174" s="18">
        <v>0.24990399999999999</v>
      </c>
      <c r="BE174" s="18">
        <v>0.24990399999999999</v>
      </c>
      <c r="BF174" s="18">
        <v>0.24990399999999999</v>
      </c>
      <c r="BG174" s="18">
        <v>0.24990399999999999</v>
      </c>
      <c r="BH174" s="18">
        <v>0.24990399999999999</v>
      </c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</row>
    <row r="175" spans="1:78" ht="11.25" x14ac:dyDescent="0.2">
      <c r="A175" s="11" t="s">
        <v>37</v>
      </c>
      <c r="C175" s="18">
        <v>0.2424</v>
      </c>
      <c r="D175" s="18">
        <v>0.2424</v>
      </c>
      <c r="E175" s="18">
        <v>0.2424</v>
      </c>
      <c r="F175" s="18">
        <v>0.24240428326669999</v>
      </c>
      <c r="G175" s="18">
        <v>0.2424</v>
      </c>
      <c r="H175" s="18">
        <v>0.24394556962030001</v>
      </c>
      <c r="I175" s="18">
        <v>0.24969486699140001</v>
      </c>
      <c r="J175" s="18">
        <v>0.24989606815199999</v>
      </c>
      <c r="K175" s="18">
        <v>0.24990000000000001</v>
      </c>
      <c r="L175" s="18">
        <v>0.2498980630165</v>
      </c>
      <c r="M175" s="18">
        <v>0.24990000000000001</v>
      </c>
      <c r="N175" s="18">
        <v>0.24990000000000001</v>
      </c>
      <c r="O175" s="18">
        <v>0.24990000000000001</v>
      </c>
      <c r="P175" s="18">
        <v>0.24990000000000001</v>
      </c>
      <c r="Q175" s="18">
        <v>0.24990000000000001</v>
      </c>
      <c r="R175" s="18">
        <v>0.24988440964520001</v>
      </c>
      <c r="S175" s="18">
        <v>0.24989224004140001</v>
      </c>
      <c r="T175" s="18">
        <f>IF(ISERROR((('FIA Only'!T175*'FIA Only'!T$4)+(Sphere!C175*Sphere!C$4))/('FIA Only'!T$4+Sphere!C$4)),0,(('FIA Only'!T175*'FIA Only'!T$4)+(Sphere!C175*Sphere!C$4))/('FIA Only'!T$4+Sphere!C$4))</f>
        <v>0.2495810635563179</v>
      </c>
      <c r="U175" s="18">
        <f>IF(ISERROR((('FIA Only'!U175*'FIA Only'!U$4)+(Sphere!D175*Sphere!D$4))/('FIA Only'!U$4+Sphere!D$4)),0,(('FIA Only'!U175*'FIA Only'!U$4)+(Sphere!D175*Sphere!D$4))/('FIA Only'!U$4+Sphere!D$4))</f>
        <v>0.24850843319837337</v>
      </c>
      <c r="V175" s="18">
        <f>IF(ISERROR((('FIA Only'!V175*'FIA Only'!V$4)+(Sphere!E175*Sphere!E$4))/('FIA Only'!V$4+Sphere!E$4)),0,(('FIA Only'!V175*'FIA Only'!V$4)+(Sphere!E175*Sphere!E$4))/('FIA Only'!V$4+Sphere!E$4))</f>
        <v>0.20358551989390686</v>
      </c>
      <c r="W175" s="18">
        <f>IF(ISERROR((('FIA Only'!W175*'FIA Only'!W$4)+(Sphere!F175*Sphere!F$4))/('FIA Only'!W$4+Sphere!F$4)),0,(('FIA Only'!W175*'FIA Only'!W$4)+(Sphere!F175*Sphere!F$4))/('FIA Only'!W$4+Sphere!F$4))</f>
        <v>0.19151080243970645</v>
      </c>
      <c r="X175" s="18">
        <f>IF(ISERROR((('FIA Only'!X175*'FIA Only'!X$4)+(Sphere!G175*Sphere!G$4))/('FIA Only'!X$4+Sphere!G$4)),0,(('FIA Only'!X175*'FIA Only'!X$4)+(Sphere!G175*Sphere!G$4))/('FIA Only'!X$4+Sphere!G$4))</f>
        <v>0.18328018161580001</v>
      </c>
      <c r="Y175" s="18">
        <v>0.16906247830689999</v>
      </c>
      <c r="Z175" s="18">
        <v>0.1641041595636</v>
      </c>
      <c r="AA175" s="18">
        <v>0.16108975718849999</v>
      </c>
      <c r="AB175" s="18">
        <v>0.16326284325769999</v>
      </c>
      <c r="AC175" s="18">
        <v>0.15673207337280001</v>
      </c>
      <c r="AD175" s="18">
        <v>0.16021712535339999</v>
      </c>
      <c r="AE175" s="18">
        <v>0.16155736105679999</v>
      </c>
      <c r="AF175" s="18">
        <v>0.1603305365854</v>
      </c>
      <c r="AG175" s="18">
        <v>0.16543072178769999</v>
      </c>
      <c r="AH175" s="18">
        <v>0.1854767484713</v>
      </c>
      <c r="AI175" s="18">
        <v>0.19026094970249999</v>
      </c>
      <c r="AJ175" s="18">
        <v>0.1851539984252</v>
      </c>
      <c r="AK175" s="18">
        <v>0.1851384511352</v>
      </c>
      <c r="AL175" s="18">
        <v>0.1901464242424</v>
      </c>
      <c r="AM175" s="18">
        <v>0.18974878062059999</v>
      </c>
      <c r="AN175" s="18">
        <v>0.1822156360277</v>
      </c>
      <c r="AO175" s="18">
        <v>0.18362749349519999</v>
      </c>
      <c r="AP175" s="18">
        <v>0.18244222601839999</v>
      </c>
      <c r="AQ175" s="18"/>
      <c r="AR175" s="18">
        <v>0.16906247830689999</v>
      </c>
      <c r="AS175" s="18">
        <v>0.1641041595636</v>
      </c>
      <c r="AT175" s="18">
        <v>0.16108975718849999</v>
      </c>
      <c r="AU175" s="18">
        <v>0.16326284325769999</v>
      </c>
      <c r="AV175" s="18">
        <v>0.15673207337280001</v>
      </c>
      <c r="AW175" s="18">
        <v>0.16021712535339999</v>
      </c>
      <c r="AX175" s="18">
        <v>0.16155736105679999</v>
      </c>
      <c r="AY175" s="18">
        <v>0.1603305365854</v>
      </c>
      <c r="AZ175" s="18">
        <v>0.16543072178769999</v>
      </c>
      <c r="BA175" s="18">
        <v>0.1854767484713</v>
      </c>
      <c r="BB175" s="18">
        <v>0.19026094970249999</v>
      </c>
      <c r="BC175" s="18">
        <v>0.1851539984252</v>
      </c>
      <c r="BD175" s="18">
        <v>0.1851384511352</v>
      </c>
      <c r="BE175" s="18">
        <v>0.1901464242424</v>
      </c>
      <c r="BF175" s="18">
        <v>0.18974878062059999</v>
      </c>
      <c r="BG175" s="18">
        <v>0.1822156360277</v>
      </c>
      <c r="BH175" s="18">
        <v>0.18362749349519999</v>
      </c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</row>
    <row r="176" spans="1:78" ht="11.25" x14ac:dyDescent="0.2">
      <c r="A176" s="11" t="s">
        <v>38</v>
      </c>
      <c r="C176" s="18">
        <v>0</v>
      </c>
      <c r="D176" s="18">
        <v>8.6291486290999999E-5</v>
      </c>
      <c r="E176" s="18">
        <v>1.7424242424000001E-5</v>
      </c>
      <c r="F176" s="18">
        <v>1.7075956595999998E-5</v>
      </c>
      <c r="G176" s="18">
        <v>0</v>
      </c>
      <c r="H176" s="18">
        <v>3.5341772151999999E-5</v>
      </c>
      <c r="I176" s="18">
        <v>0</v>
      </c>
      <c r="J176" s="18">
        <v>1.5674967234999999E-5</v>
      </c>
      <c r="K176" s="18">
        <v>8.2233109849999997E-5</v>
      </c>
      <c r="L176" s="18">
        <v>4.8889462809999999E-5</v>
      </c>
      <c r="M176" s="18">
        <v>1.09631791648E-4</v>
      </c>
      <c r="N176" s="18">
        <v>9.0059385489000001E-5</v>
      </c>
      <c r="O176" s="18">
        <v>7.4291679092999997E-5</v>
      </c>
      <c r="P176" s="18">
        <v>0</v>
      </c>
      <c r="Q176" s="18">
        <v>0</v>
      </c>
      <c r="R176" s="18">
        <v>0</v>
      </c>
      <c r="S176" s="18">
        <v>0</v>
      </c>
      <c r="T176" s="18">
        <f>IF(ISERROR((('FIA Only'!T176*'FIA Only'!T$4)+(Sphere!C176*Sphere!C$4))/('FIA Only'!T$4+Sphere!C$4)),0,(('FIA Only'!T176*'FIA Only'!T$4)+(Sphere!C176*Sphere!C$4))/('FIA Only'!T$4+Sphere!C$4))</f>
        <v>4.736967388923113E-6</v>
      </c>
      <c r="U176" s="18">
        <f>IF(ISERROR((('FIA Only'!U176*'FIA Only'!U$4)+(Sphere!D176*Sphere!D$4))/('FIA Only'!U$4+Sphere!D$4)),0,(('FIA Only'!U176*'FIA Only'!U$4)+(Sphere!D176*Sphere!D$4))/('FIA Only'!U$4+Sphere!D$4))</f>
        <v>0</v>
      </c>
      <c r="V176" s="18">
        <f>IF(ISERROR((('FIA Only'!V176*'FIA Only'!V$4)+(Sphere!E176*Sphere!E$4))/('FIA Only'!V$4+Sphere!E$4)),0,(('FIA Only'!V176*'FIA Only'!V$4)+(Sphere!E176*Sphere!E$4))/('FIA Only'!V$4+Sphere!E$4))</f>
        <v>0</v>
      </c>
      <c r="W176" s="18">
        <f>IF(ISERROR((('FIA Only'!W176*'FIA Only'!W$4)+(Sphere!F176*Sphere!F$4))/('FIA Only'!W$4+Sphere!F$4)),0,(('FIA Only'!W176*'FIA Only'!W$4)+(Sphere!F176*Sphere!F$4))/('FIA Only'!W$4+Sphere!F$4))</f>
        <v>0</v>
      </c>
      <c r="X176" s="18">
        <f>IF(ISERROR((('FIA Only'!X176*'FIA Only'!X$4)+(Sphere!G176*Sphere!G$4))/('FIA Only'!X$4+Sphere!G$4)),0,(('FIA Only'!X176*'FIA Only'!X$4)+(Sphere!G176*Sphere!G$4))/('FIA Only'!X$4+Sphere!G$4))</f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/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</row>
    <row r="177" spans="1:78" ht="11.25" x14ac:dyDescent="0.2">
      <c r="A177" s="11" t="s">
        <v>39</v>
      </c>
      <c r="C177" s="18">
        <v>0.1450692307692</v>
      </c>
      <c r="D177" s="18">
        <v>0.1485576839827</v>
      </c>
      <c r="E177" s="18">
        <v>0.1470148747086</v>
      </c>
      <c r="F177" s="18">
        <v>0.1465490576813</v>
      </c>
      <c r="G177" s="18">
        <v>0.14670173796790001</v>
      </c>
      <c r="H177" s="18">
        <v>0.145533835443</v>
      </c>
      <c r="I177" s="18">
        <v>0.1482958786062</v>
      </c>
      <c r="J177" s="18">
        <v>0.14756849934470001</v>
      </c>
      <c r="K177" s="18">
        <v>0.14769923285200001</v>
      </c>
      <c r="L177" s="18">
        <v>0.1470031766529</v>
      </c>
      <c r="M177" s="18">
        <v>0.14693938594520001</v>
      </c>
      <c r="N177" s="18">
        <v>0.14804879292539999</v>
      </c>
      <c r="O177" s="18">
        <v>0.14895527885480001</v>
      </c>
      <c r="P177" s="18">
        <v>0.14842493384489999</v>
      </c>
      <c r="Q177" s="18">
        <v>0.14798470149250001</v>
      </c>
      <c r="R177" s="18">
        <v>0.1475828956486</v>
      </c>
      <c r="S177" s="18">
        <v>0.14810033195380001</v>
      </c>
      <c r="T177" s="18">
        <f>IF(ISERROR((('FIA Only'!T177*'FIA Only'!T$4)+(Sphere!C177*Sphere!C$4))/('FIA Only'!T$4+Sphere!C$4)),0,(('FIA Only'!T177*'FIA Only'!T$4)+(Sphere!C177*Sphere!C$4))/('FIA Only'!T$4+Sphere!C$4))</f>
        <v>0.14850886296912338</v>
      </c>
      <c r="U177" s="18">
        <f>IF(ISERROR((('FIA Only'!U177*'FIA Only'!U$4)+(Sphere!D177*Sphere!D$4))/('FIA Only'!U$4+Sphere!D$4)),0,(('FIA Only'!U177*'FIA Only'!U$4)+(Sphere!D177*Sphere!D$4))/('FIA Only'!U$4+Sphere!D$4))</f>
        <v>0.14868886268554646</v>
      </c>
      <c r="V177" s="18">
        <f>IF(ISERROR((('FIA Only'!V177*'FIA Only'!V$4)+(Sphere!E177*Sphere!E$4))/('FIA Only'!V$4+Sphere!E$4)),0,(('FIA Only'!V177*'FIA Only'!V$4)+(Sphere!E177*Sphere!E$4))/('FIA Only'!V$4+Sphere!E$4))</f>
        <v>0.14940693191862697</v>
      </c>
      <c r="W177" s="18">
        <f>IF(ISERROR((('FIA Only'!W177*'FIA Only'!W$4)+(Sphere!F177*Sphere!F$4))/('FIA Only'!W$4+Sphere!F$4)),0,(('FIA Only'!W177*'FIA Only'!W$4)+(Sphere!F177*Sphere!F$4))/('FIA Only'!W$4+Sphere!F$4))</f>
        <v>0.14710665641295467</v>
      </c>
      <c r="X177" s="18">
        <f>IF(ISERROR((('FIA Only'!X177*'FIA Only'!X$4)+(Sphere!G177*Sphere!G$4))/('FIA Only'!X$4+Sphere!G$4)),0,(('FIA Only'!X177*'FIA Only'!X$4)+(Sphere!G177*Sphere!G$4))/('FIA Only'!X$4+Sphere!G$4))</f>
        <v>0.1443947272053</v>
      </c>
      <c r="Y177" s="18">
        <v>0.13965549276899999</v>
      </c>
      <c r="Z177" s="18">
        <v>0.13800271985449999</v>
      </c>
      <c r="AA177" s="18">
        <v>0.13699791906280001</v>
      </c>
      <c r="AB177" s="18">
        <v>0.13772228108590001</v>
      </c>
      <c r="AC177" s="18">
        <v>0.13554535779089999</v>
      </c>
      <c r="AD177" s="18">
        <v>0.13670704178449999</v>
      </c>
      <c r="AE177" s="18">
        <v>0.13715378701889999</v>
      </c>
      <c r="AF177" s="18">
        <v>0.1367448455285</v>
      </c>
      <c r="AG177" s="18">
        <v>0.1384449072626</v>
      </c>
      <c r="AH177" s="18">
        <v>0.14512691615709999</v>
      </c>
      <c r="AI177" s="18">
        <v>0.1467216499008</v>
      </c>
      <c r="AJ177" s="18">
        <v>0.14501933280839999</v>
      </c>
      <c r="AK177" s="18">
        <v>0.14501415037839999</v>
      </c>
      <c r="AL177" s="18">
        <v>0.14668347474749999</v>
      </c>
      <c r="AM177" s="18">
        <v>0.14655092687349999</v>
      </c>
      <c r="AN177" s="18">
        <v>0.14403987867590001</v>
      </c>
      <c r="AO177" s="18">
        <v>0.1445104978317</v>
      </c>
      <c r="AP177" s="18">
        <v>0.14411540867280001</v>
      </c>
      <c r="AQ177" s="18"/>
      <c r="AR177" s="18">
        <v>0.13965549276899999</v>
      </c>
      <c r="AS177" s="18">
        <v>0.13800271985449999</v>
      </c>
      <c r="AT177" s="18">
        <v>0.13699791906280001</v>
      </c>
      <c r="AU177" s="18">
        <v>0.13772228108590001</v>
      </c>
      <c r="AV177" s="18">
        <v>0.13554535779089999</v>
      </c>
      <c r="AW177" s="18">
        <v>0.13670704178449999</v>
      </c>
      <c r="AX177" s="18">
        <v>0.13715378701889999</v>
      </c>
      <c r="AY177" s="18">
        <v>0.1367448455285</v>
      </c>
      <c r="AZ177" s="18">
        <v>0.1384449072626</v>
      </c>
      <c r="BA177" s="18">
        <v>0.14512691615709999</v>
      </c>
      <c r="BB177" s="18">
        <v>0.1467216499008</v>
      </c>
      <c r="BC177" s="18">
        <v>0.14501933280839999</v>
      </c>
      <c r="BD177" s="18">
        <v>0.14501415037839999</v>
      </c>
      <c r="BE177" s="18">
        <v>0.14668347474749999</v>
      </c>
      <c r="BF177" s="18">
        <v>0.14655092687349999</v>
      </c>
      <c r="BG177" s="18">
        <v>0.14403987867590001</v>
      </c>
      <c r="BH177" s="18">
        <v>0.1445104978317</v>
      </c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</row>
    <row r="178" spans="1:78" x14ac:dyDescent="0.25"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</row>
    <row r="179" spans="1:78" ht="18" x14ac:dyDescent="0.25">
      <c r="A179" s="10" t="s">
        <v>516</v>
      </c>
      <c r="B179" s="51"/>
      <c r="AN179" s="124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</row>
    <row r="180" spans="1:78" s="17" customFormat="1" ht="11.25" x14ac:dyDescent="0.2">
      <c r="A180" s="17" t="s">
        <v>746</v>
      </c>
      <c r="B180" s="37"/>
      <c r="C180" s="17">
        <v>106163</v>
      </c>
      <c r="D180" s="17">
        <v>108003</v>
      </c>
      <c r="E180" s="17">
        <v>105905</v>
      </c>
      <c r="F180" s="17">
        <v>106064</v>
      </c>
      <c r="G180" s="17">
        <v>107319</v>
      </c>
      <c r="H180" s="17">
        <v>108602</v>
      </c>
      <c r="I180" s="17">
        <v>110528</v>
      </c>
      <c r="J180" s="17">
        <v>111825</v>
      </c>
      <c r="K180" s="17">
        <v>114361</v>
      </c>
      <c r="L180" s="17">
        <v>117442</v>
      </c>
      <c r="M180" s="17">
        <v>121129</v>
      </c>
      <c r="N180" s="17">
        <v>124240</v>
      </c>
      <c r="O180" s="17">
        <v>124500</v>
      </c>
      <c r="P180" s="17">
        <v>127007</v>
      </c>
      <c r="Q180" s="17">
        <v>130269</v>
      </c>
      <c r="R180" s="17">
        <v>136192</v>
      </c>
      <c r="S180" s="17">
        <v>141107</v>
      </c>
      <c r="T180" s="17">
        <f>'FIA Only'!T180+Sphere!C180</f>
        <v>144526</v>
      </c>
      <c r="U180" s="17">
        <f>'FIA Only'!U180+Sphere!D180</f>
        <v>146302</v>
      </c>
      <c r="V180" s="17">
        <f>'FIA Only'!V180+Sphere!E180</f>
        <v>146537</v>
      </c>
      <c r="W180" s="17">
        <f>'FIA Only'!W180+Sphere!F180+'FIA on PCAS'!C180</f>
        <v>153293</v>
      </c>
      <c r="X180" s="17">
        <f>'FIA Only'!X180+Sphere!G180+'FIA on PCAS'!D180</f>
        <v>156301</v>
      </c>
      <c r="Y180" s="17">
        <v>174652</v>
      </c>
      <c r="Z180" s="17">
        <v>179815</v>
      </c>
      <c r="AA180" s="17">
        <v>184147</v>
      </c>
      <c r="AB180" s="17">
        <v>187242</v>
      </c>
      <c r="AC180" s="17">
        <v>190046</v>
      </c>
      <c r="AD180" s="17">
        <v>193666</v>
      </c>
      <c r="AE180" s="17">
        <v>197091</v>
      </c>
      <c r="AF180" s="17">
        <v>199433</v>
      </c>
      <c r="AG180" s="17">
        <v>201525</v>
      </c>
      <c r="AH180" s="17">
        <v>205830</v>
      </c>
      <c r="AI180" s="17">
        <v>210565</v>
      </c>
      <c r="AJ180" s="17">
        <v>214921</v>
      </c>
      <c r="AK180" s="17">
        <v>218270</v>
      </c>
      <c r="AL180" s="17">
        <v>221055</v>
      </c>
      <c r="AM180" s="17">
        <v>224045</v>
      </c>
      <c r="AN180" s="17">
        <v>188404</v>
      </c>
      <c r="AO180" s="17">
        <v>191303</v>
      </c>
      <c r="AP180" s="17">
        <v>194887</v>
      </c>
      <c r="AR180" s="17">
        <v>174652</v>
      </c>
      <c r="AS180" s="17">
        <v>179815</v>
      </c>
      <c r="AT180" s="17">
        <v>184147</v>
      </c>
      <c r="AU180" s="17">
        <v>187242</v>
      </c>
      <c r="AV180" s="17">
        <v>190046</v>
      </c>
      <c r="AW180" s="17">
        <v>193666</v>
      </c>
      <c r="AX180" s="17">
        <v>197091</v>
      </c>
      <c r="AY180" s="17">
        <v>199433</v>
      </c>
      <c r="AZ180" s="17">
        <v>201525</v>
      </c>
      <c r="BA180" s="17">
        <v>205830</v>
      </c>
      <c r="BB180" s="17">
        <v>210565</v>
      </c>
      <c r="BC180" s="17">
        <v>214921</v>
      </c>
      <c r="BD180" s="17">
        <v>218270</v>
      </c>
      <c r="BE180" s="17">
        <v>221055</v>
      </c>
      <c r="BF180" s="17">
        <v>224045</v>
      </c>
      <c r="BG180" s="17">
        <v>188404</v>
      </c>
      <c r="BH180" s="17">
        <v>191303</v>
      </c>
    </row>
    <row r="181" spans="1:78" s="17" customFormat="1" ht="11.25" x14ac:dyDescent="0.2">
      <c r="A181" s="23" t="s">
        <v>656</v>
      </c>
      <c r="B181" s="37"/>
      <c r="C181" s="17">
        <v>100700</v>
      </c>
      <c r="D181" s="17">
        <v>102586</v>
      </c>
      <c r="E181" s="17">
        <v>100553</v>
      </c>
      <c r="F181" s="17">
        <v>100853</v>
      </c>
      <c r="G181" s="17">
        <v>102143</v>
      </c>
      <c r="H181" s="17">
        <v>103289</v>
      </c>
      <c r="I181" s="17">
        <v>105222</v>
      </c>
      <c r="J181" s="17">
        <v>106556</v>
      </c>
      <c r="K181" s="17">
        <v>109114</v>
      </c>
      <c r="L181" s="17">
        <v>112280</v>
      </c>
      <c r="M181" s="17">
        <v>116050</v>
      </c>
      <c r="N181" s="17">
        <v>119210</v>
      </c>
      <c r="O181" s="17">
        <v>119494</v>
      </c>
      <c r="P181" s="17">
        <v>122050</v>
      </c>
      <c r="Q181" s="17">
        <v>125309</v>
      </c>
      <c r="R181" s="17">
        <v>131169</v>
      </c>
      <c r="S181" s="17">
        <v>135989</v>
      </c>
      <c r="T181" s="17">
        <f>'FIA Only'!T181+Sphere!C181</f>
        <v>139478</v>
      </c>
      <c r="U181" s="17">
        <f>'FIA Only'!U181+Sphere!D181</f>
        <v>141225</v>
      </c>
      <c r="V181" s="17">
        <f>'FIA Only'!V181+Sphere!E181</f>
        <v>141366</v>
      </c>
      <c r="W181" s="17">
        <f>'FIA Only'!W181+Sphere!F181+'FIA on PCAS'!C181</f>
        <v>147258</v>
      </c>
      <c r="X181" s="17">
        <f>'FIA Only'!X181+Sphere!G181+'FIA on PCAS'!D181</f>
        <v>149703</v>
      </c>
      <c r="Y181" s="17">
        <v>144981</v>
      </c>
      <c r="Z181" s="17">
        <v>156097</v>
      </c>
      <c r="AA181" s="17">
        <v>161160</v>
      </c>
      <c r="AB181" s="17">
        <v>164506</v>
      </c>
      <c r="AC181" s="17">
        <v>167097</v>
      </c>
      <c r="AD181" s="17">
        <v>170871</v>
      </c>
      <c r="AE181" s="17">
        <v>174004</v>
      </c>
      <c r="AF181" s="17">
        <v>176065</v>
      </c>
      <c r="AG181" s="17">
        <v>179056</v>
      </c>
      <c r="AH181" s="17">
        <v>182570</v>
      </c>
      <c r="AI181" s="17">
        <v>188010</v>
      </c>
      <c r="AJ181" s="17">
        <v>192054</v>
      </c>
      <c r="AK181" s="17">
        <v>195138</v>
      </c>
      <c r="AL181" s="17">
        <v>197509</v>
      </c>
      <c r="AM181" s="17">
        <v>201087</v>
      </c>
      <c r="AN181" s="17">
        <v>180205</v>
      </c>
      <c r="AO181" s="17">
        <v>182982</v>
      </c>
      <c r="AP181" s="17">
        <v>187288</v>
      </c>
      <c r="AR181" s="17">
        <v>144981</v>
      </c>
      <c r="AS181" s="17">
        <v>156097</v>
      </c>
      <c r="AT181" s="17">
        <v>161160</v>
      </c>
      <c r="AU181" s="17">
        <v>164506</v>
      </c>
      <c r="AV181" s="17">
        <v>167097</v>
      </c>
      <c r="AW181" s="17">
        <v>170871</v>
      </c>
      <c r="AX181" s="17">
        <v>174004</v>
      </c>
      <c r="AY181" s="17">
        <v>176065</v>
      </c>
      <c r="AZ181" s="17">
        <v>179056</v>
      </c>
      <c r="BA181" s="17">
        <v>182570</v>
      </c>
      <c r="BB181" s="17">
        <v>188010</v>
      </c>
      <c r="BC181" s="17">
        <v>192054</v>
      </c>
      <c r="BD181" s="17">
        <v>195138</v>
      </c>
      <c r="BE181" s="17">
        <v>197509</v>
      </c>
      <c r="BF181" s="17">
        <v>201087</v>
      </c>
      <c r="BG181" s="17">
        <v>180205</v>
      </c>
      <c r="BH181" s="17">
        <v>182982</v>
      </c>
    </row>
    <row r="182" spans="1:78" ht="11.25" x14ac:dyDescent="0.2">
      <c r="A182" s="11" t="s">
        <v>41</v>
      </c>
      <c r="Y182" s="7"/>
      <c r="Z182" s="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</row>
    <row r="183" spans="1:78" s="17" customFormat="1" ht="11.25" x14ac:dyDescent="0.2">
      <c r="A183" s="23" t="s">
        <v>42</v>
      </c>
      <c r="B183" s="37"/>
      <c r="C183" s="17">
        <v>362</v>
      </c>
      <c r="D183" s="17">
        <v>528</v>
      </c>
      <c r="E183" s="17">
        <v>3752</v>
      </c>
      <c r="F183" s="17">
        <v>1504</v>
      </c>
      <c r="G183" s="17">
        <v>538</v>
      </c>
      <c r="H183" s="17">
        <v>706</v>
      </c>
      <c r="I183" s="17">
        <v>805</v>
      </c>
      <c r="J183" s="17">
        <v>2478</v>
      </c>
      <c r="K183" s="17">
        <v>1298</v>
      </c>
      <c r="L183" s="17">
        <v>724</v>
      </c>
      <c r="M183" s="17">
        <v>635</v>
      </c>
      <c r="N183" s="17">
        <v>673</v>
      </c>
      <c r="O183" s="17">
        <v>2871</v>
      </c>
      <c r="P183" s="17">
        <v>1116</v>
      </c>
      <c r="Q183" s="17">
        <v>730</v>
      </c>
      <c r="R183" s="17">
        <v>684</v>
      </c>
      <c r="S183" s="17">
        <v>645</v>
      </c>
      <c r="T183" s="17">
        <f>'FIA Only'!T183+Sphere!C183</f>
        <v>627</v>
      </c>
      <c r="U183" s="17">
        <f>'FIA Only'!U183+Sphere!D183</f>
        <v>982</v>
      </c>
      <c r="V183" s="17">
        <f>'FIA Only'!V183+Sphere!E183</f>
        <v>1318</v>
      </c>
      <c r="W183" s="17">
        <f>'FIA Only'!W183+Sphere!F183+'FIA on PCAS'!C183</f>
        <v>11775</v>
      </c>
      <c r="X183" s="17">
        <f>'FIA Only'!X183+Sphere!G183+'FIA on PCAS'!D183</f>
        <v>897</v>
      </c>
      <c r="Y183" s="17">
        <v>404</v>
      </c>
      <c r="Z183" s="17">
        <v>188</v>
      </c>
      <c r="AA183" s="17">
        <v>134</v>
      </c>
      <c r="AB183" s="17">
        <v>116</v>
      </c>
      <c r="AC183" s="17">
        <v>53</v>
      </c>
      <c r="AD183" s="17">
        <v>79</v>
      </c>
      <c r="AE183" s="17">
        <v>79201</v>
      </c>
      <c r="AF183" s="17">
        <v>10</v>
      </c>
      <c r="AG183" s="17">
        <v>47</v>
      </c>
      <c r="AH183" s="17">
        <v>5</v>
      </c>
      <c r="AI183" s="17">
        <v>10</v>
      </c>
      <c r="AJ183" s="17">
        <v>16</v>
      </c>
      <c r="AK183" s="17">
        <v>781</v>
      </c>
      <c r="AL183" s="17">
        <v>145</v>
      </c>
      <c r="AM183" s="17">
        <v>90</v>
      </c>
      <c r="AN183" s="17">
        <v>39347</v>
      </c>
      <c r="AO183" s="17">
        <v>139</v>
      </c>
      <c r="AP183" s="17">
        <v>179</v>
      </c>
      <c r="AR183" s="17">
        <v>404</v>
      </c>
      <c r="AS183" s="17">
        <v>188</v>
      </c>
      <c r="AT183" s="17">
        <v>134</v>
      </c>
      <c r="AU183" s="17">
        <v>116</v>
      </c>
      <c r="AV183" s="17">
        <v>53</v>
      </c>
      <c r="AW183" s="17">
        <v>79</v>
      </c>
      <c r="AX183" s="17">
        <v>79201</v>
      </c>
      <c r="AY183" s="17">
        <v>10</v>
      </c>
      <c r="AZ183" s="17">
        <v>47</v>
      </c>
      <c r="BA183" s="17">
        <v>5</v>
      </c>
      <c r="BB183" s="17">
        <v>10</v>
      </c>
      <c r="BC183" s="17">
        <v>16</v>
      </c>
      <c r="BD183" s="17">
        <v>781</v>
      </c>
      <c r="BE183" s="17">
        <v>145</v>
      </c>
      <c r="BF183" s="17">
        <v>90</v>
      </c>
      <c r="BG183" s="17">
        <v>39347</v>
      </c>
      <c r="BH183" s="17">
        <v>139</v>
      </c>
    </row>
    <row r="184" spans="1:78" s="17" customFormat="1" ht="11.25" x14ac:dyDescent="0.2">
      <c r="A184" s="23" t="s">
        <v>43</v>
      </c>
      <c r="B184" s="37"/>
      <c r="C184" s="17">
        <v>262</v>
      </c>
      <c r="D184" s="17">
        <v>287</v>
      </c>
      <c r="E184" s="17">
        <v>210</v>
      </c>
      <c r="F184" s="17">
        <v>243</v>
      </c>
      <c r="G184" s="17">
        <v>213</v>
      </c>
      <c r="H184" s="17">
        <v>282</v>
      </c>
      <c r="I184" s="17">
        <v>254</v>
      </c>
      <c r="J184" s="17">
        <v>298</v>
      </c>
      <c r="K184" s="17">
        <v>336</v>
      </c>
      <c r="L184" s="17">
        <v>308</v>
      </c>
      <c r="M184" s="17">
        <v>356</v>
      </c>
      <c r="N184" s="17">
        <v>334</v>
      </c>
      <c r="O184" s="17">
        <v>434</v>
      </c>
      <c r="P184" s="17">
        <v>394</v>
      </c>
      <c r="Q184" s="17">
        <v>319</v>
      </c>
      <c r="R184" s="17">
        <v>915</v>
      </c>
      <c r="S184" s="17">
        <v>553</v>
      </c>
      <c r="T184" s="17">
        <f>'FIA Only'!T184+Sphere!C184</f>
        <v>364</v>
      </c>
      <c r="U184" s="17">
        <f>'FIA Only'!U184+Sphere!D184</f>
        <v>543</v>
      </c>
      <c r="V184" s="17">
        <f>'FIA Only'!V184+Sphere!E184</f>
        <v>349</v>
      </c>
      <c r="W184" s="17">
        <f>'FIA Only'!W184+Sphere!F184+'FIA on PCAS'!C184</f>
        <v>768</v>
      </c>
      <c r="X184" s="17">
        <f>'FIA Only'!X184+Sphere!G184+'FIA on PCAS'!D184</f>
        <v>534</v>
      </c>
      <c r="Y184" s="17">
        <v>151</v>
      </c>
      <c r="Z184" s="17">
        <v>255</v>
      </c>
      <c r="AA184" s="17">
        <v>339</v>
      </c>
      <c r="AB184" s="17">
        <v>332</v>
      </c>
      <c r="AC184" s="17">
        <v>309</v>
      </c>
      <c r="AD184" s="17">
        <v>353</v>
      </c>
      <c r="AE184" s="17">
        <v>379</v>
      </c>
      <c r="AF184" s="17">
        <v>364</v>
      </c>
      <c r="AG184" s="17">
        <v>385</v>
      </c>
      <c r="AH184" s="17">
        <v>396</v>
      </c>
      <c r="AI184" s="17">
        <v>609</v>
      </c>
      <c r="AJ184" s="17">
        <v>540</v>
      </c>
      <c r="AK184" s="17">
        <v>509</v>
      </c>
      <c r="AL184" s="17">
        <v>506</v>
      </c>
      <c r="AM184" s="17">
        <v>493</v>
      </c>
      <c r="AN184" s="17">
        <v>436</v>
      </c>
      <c r="AO184" s="17">
        <v>392</v>
      </c>
      <c r="AP184" s="17">
        <v>785</v>
      </c>
      <c r="AR184" s="17">
        <v>151</v>
      </c>
      <c r="AS184" s="17">
        <v>255</v>
      </c>
      <c r="AT184" s="17">
        <v>339</v>
      </c>
      <c r="AU184" s="17">
        <v>332</v>
      </c>
      <c r="AV184" s="17">
        <v>309</v>
      </c>
      <c r="AW184" s="17">
        <v>353</v>
      </c>
      <c r="AX184" s="17">
        <v>379</v>
      </c>
      <c r="AY184" s="17">
        <v>364</v>
      </c>
      <c r="AZ184" s="17">
        <v>385</v>
      </c>
      <c r="BA184" s="17">
        <v>396</v>
      </c>
      <c r="BB184" s="17">
        <v>609</v>
      </c>
      <c r="BC184" s="17">
        <v>540</v>
      </c>
      <c r="BD184" s="17">
        <v>509</v>
      </c>
      <c r="BE184" s="17">
        <v>506</v>
      </c>
      <c r="BF184" s="17">
        <v>493</v>
      </c>
      <c r="BG184" s="17">
        <v>436</v>
      </c>
      <c r="BH184" s="17">
        <v>392</v>
      </c>
    </row>
    <row r="185" spans="1:78" s="17" customFormat="1" ht="11.25" x14ac:dyDescent="0.2">
      <c r="A185" s="23" t="s">
        <v>44</v>
      </c>
      <c r="B185" s="37"/>
      <c r="C185" s="17" t="s">
        <v>1</v>
      </c>
      <c r="D185" s="17">
        <v>223</v>
      </c>
      <c r="E185" s="17">
        <v>580</v>
      </c>
      <c r="F185" s="17">
        <v>623</v>
      </c>
      <c r="G185" s="17">
        <v>707</v>
      </c>
      <c r="H185" s="17">
        <v>773</v>
      </c>
      <c r="I185" s="17">
        <v>665</v>
      </c>
      <c r="J185" s="17">
        <v>1005</v>
      </c>
      <c r="K185" s="17">
        <v>1255</v>
      </c>
      <c r="L185" s="17">
        <v>1262</v>
      </c>
      <c r="M185" s="17">
        <v>1409</v>
      </c>
      <c r="N185" s="17">
        <v>1425</v>
      </c>
      <c r="O185" s="17">
        <v>1464</v>
      </c>
      <c r="P185" s="17">
        <v>1445</v>
      </c>
      <c r="Q185" s="17">
        <v>1410</v>
      </c>
      <c r="R185" s="17">
        <v>1844</v>
      </c>
      <c r="S185" s="17">
        <v>2246</v>
      </c>
      <c r="T185" s="17">
        <f>'FIA Only'!T185+Sphere!C185</f>
        <v>2446</v>
      </c>
      <c r="U185" s="17">
        <f>'FIA Only'!U185+Sphere!D185</f>
        <v>1546</v>
      </c>
      <c r="V185" s="17">
        <f>'FIA Only'!V185+Sphere!E185</f>
        <v>1267</v>
      </c>
      <c r="W185" s="17">
        <f>'FIA Only'!W185+Sphere!F185+'FIA on PCAS'!C185</f>
        <v>2712</v>
      </c>
      <c r="X185" s="17">
        <f>'FIA Only'!X185+Sphere!G185+'FIA on PCAS'!D185</f>
        <v>2264</v>
      </c>
      <c r="Y185" s="17">
        <v>47521</v>
      </c>
      <c r="Z185" s="17">
        <v>10114</v>
      </c>
      <c r="AA185" s="17">
        <v>7250</v>
      </c>
      <c r="AB185" s="17">
        <v>5474</v>
      </c>
      <c r="AC185" s="17">
        <v>3794</v>
      </c>
      <c r="AD185" s="17">
        <v>3476</v>
      </c>
      <c r="AE185" s="17">
        <v>4682</v>
      </c>
      <c r="AF185" s="17">
        <v>4369</v>
      </c>
      <c r="AG185" s="17">
        <v>2530</v>
      </c>
      <c r="AH185" s="17">
        <v>2050</v>
      </c>
      <c r="AI185" s="17">
        <v>4355</v>
      </c>
      <c r="AJ185" s="17">
        <v>3359</v>
      </c>
      <c r="AK185" s="17">
        <v>2890</v>
      </c>
      <c r="AL185" s="17">
        <v>2541</v>
      </c>
      <c r="AM185" s="17">
        <v>2323</v>
      </c>
      <c r="AN185" s="17">
        <v>2662</v>
      </c>
      <c r="AO185" s="17">
        <v>2341</v>
      </c>
      <c r="AP185" s="17">
        <v>2409</v>
      </c>
      <c r="AR185" s="17">
        <v>47521</v>
      </c>
      <c r="AS185" s="17">
        <v>10114</v>
      </c>
      <c r="AT185" s="17">
        <v>7250</v>
      </c>
      <c r="AU185" s="17">
        <v>5474</v>
      </c>
      <c r="AV185" s="17">
        <v>3794</v>
      </c>
      <c r="AW185" s="17">
        <v>3476</v>
      </c>
      <c r="AX185" s="17">
        <v>4682</v>
      </c>
      <c r="AY185" s="17">
        <v>4369</v>
      </c>
      <c r="AZ185" s="17">
        <v>2530</v>
      </c>
      <c r="BA185" s="17">
        <v>2050</v>
      </c>
      <c r="BB185" s="17">
        <v>4355</v>
      </c>
      <c r="BC185" s="17">
        <v>3359</v>
      </c>
      <c r="BD185" s="17">
        <v>2890</v>
      </c>
      <c r="BE185" s="17">
        <v>2541</v>
      </c>
      <c r="BF185" s="17">
        <v>2323</v>
      </c>
      <c r="BG185" s="17">
        <v>2662</v>
      </c>
      <c r="BH185" s="17">
        <v>2341</v>
      </c>
    </row>
    <row r="186" spans="1:78" s="17" customFormat="1" ht="11.25" x14ac:dyDescent="0.2">
      <c r="A186" s="23" t="s">
        <v>45</v>
      </c>
      <c r="B186" s="37"/>
      <c r="C186" s="17">
        <v>68876</v>
      </c>
      <c r="D186" s="17">
        <v>68981</v>
      </c>
      <c r="E186" s="17">
        <v>68973</v>
      </c>
      <c r="F186" s="17">
        <v>69113</v>
      </c>
      <c r="G186" s="17">
        <v>69328</v>
      </c>
      <c r="H186" s="17">
        <v>69905</v>
      </c>
      <c r="I186" s="17">
        <v>69237</v>
      </c>
      <c r="J186" s="17">
        <v>69526</v>
      </c>
      <c r="K186" s="17">
        <v>70586</v>
      </c>
      <c r="L186" s="17">
        <v>71251</v>
      </c>
      <c r="M186" s="17">
        <v>72465</v>
      </c>
      <c r="N186" s="17">
        <v>73217</v>
      </c>
      <c r="O186" s="17">
        <v>74039</v>
      </c>
      <c r="P186" s="17">
        <v>75148</v>
      </c>
      <c r="Q186" s="17">
        <v>75958</v>
      </c>
      <c r="R186" s="17">
        <v>78421</v>
      </c>
      <c r="S186" s="17">
        <v>81231</v>
      </c>
      <c r="T186" s="17">
        <f>'FIA Only'!T186+Sphere!C186</f>
        <v>83409</v>
      </c>
      <c r="U186" s="17">
        <f>'FIA Only'!U186+Sphere!D186</f>
        <v>83035</v>
      </c>
      <c r="V186" s="17">
        <f>'FIA Only'!V186+Sphere!E186</f>
        <v>81987</v>
      </c>
      <c r="W186" s="17">
        <f>'FIA Only'!W186+Sphere!F186+'FIA on PCAS'!C186</f>
        <v>81454</v>
      </c>
      <c r="X186" s="17">
        <f>'FIA Only'!X186+Sphere!G186+'FIA on PCAS'!D186</f>
        <v>80837</v>
      </c>
      <c r="Y186" s="17">
        <v>81846</v>
      </c>
      <c r="Z186" s="17">
        <v>82217</v>
      </c>
      <c r="AA186" s="17">
        <v>84095</v>
      </c>
      <c r="AB186" s="17">
        <v>85620</v>
      </c>
      <c r="AC186" s="17">
        <v>85813</v>
      </c>
      <c r="AD186" s="17">
        <v>86320</v>
      </c>
      <c r="AE186" s="17">
        <v>88322</v>
      </c>
      <c r="AF186" s="17">
        <v>91186</v>
      </c>
      <c r="AG186" s="17">
        <v>90422</v>
      </c>
      <c r="AH186" s="17">
        <v>91529</v>
      </c>
      <c r="AI186" s="17">
        <v>92875</v>
      </c>
      <c r="AJ186" s="17">
        <v>94475</v>
      </c>
      <c r="AK186" s="17">
        <v>95897</v>
      </c>
      <c r="AL186" s="17">
        <v>96395</v>
      </c>
      <c r="AM186" s="17">
        <v>97566</v>
      </c>
      <c r="AN186" s="17">
        <v>98837</v>
      </c>
      <c r="AO186" s="17">
        <v>100328</v>
      </c>
      <c r="AP186" s="17">
        <v>103003</v>
      </c>
      <c r="AR186" s="17">
        <v>81846</v>
      </c>
      <c r="AS186" s="17">
        <v>82217</v>
      </c>
      <c r="AT186" s="17">
        <v>84095</v>
      </c>
      <c r="AU186" s="17">
        <v>85620</v>
      </c>
      <c r="AV186" s="17">
        <v>85813</v>
      </c>
      <c r="AW186" s="17">
        <v>86320</v>
      </c>
      <c r="AX186" s="17">
        <v>88322</v>
      </c>
      <c r="AY186" s="17">
        <v>91186</v>
      </c>
      <c r="AZ186" s="17">
        <v>90422</v>
      </c>
      <c r="BA186" s="17">
        <v>91529</v>
      </c>
      <c r="BB186" s="17">
        <v>92875</v>
      </c>
      <c r="BC186" s="17">
        <v>94475</v>
      </c>
      <c r="BD186" s="17">
        <v>95897</v>
      </c>
      <c r="BE186" s="17">
        <v>96395</v>
      </c>
      <c r="BF186" s="17">
        <v>97566</v>
      </c>
      <c r="BG186" s="17">
        <v>98837</v>
      </c>
      <c r="BH186" s="17">
        <v>100328</v>
      </c>
    </row>
    <row r="187" spans="1:78" ht="11.25" x14ac:dyDescent="0.2">
      <c r="A187" s="11" t="s">
        <v>734</v>
      </c>
      <c r="C187" s="18">
        <v>0.64877593888639995</v>
      </c>
      <c r="D187" s="18">
        <v>0.63869522142900004</v>
      </c>
      <c r="E187" s="18">
        <v>0.65127236674379996</v>
      </c>
      <c r="F187" s="18">
        <v>0.65161600543069997</v>
      </c>
      <c r="G187" s="18">
        <v>0.64599931046689996</v>
      </c>
      <c r="H187" s="18">
        <v>0.64368059520080001</v>
      </c>
      <c r="I187" s="18">
        <v>0.62642045454549999</v>
      </c>
      <c r="J187" s="18">
        <v>0.62173932483789995</v>
      </c>
      <c r="K187" s="18">
        <v>0.61722090572840005</v>
      </c>
      <c r="L187" s="18">
        <v>0.60669096234740005</v>
      </c>
      <c r="M187" s="18">
        <v>0.59824649753570003</v>
      </c>
      <c r="N187" s="18">
        <v>0.58931905988410005</v>
      </c>
      <c r="O187" s="18">
        <v>0.59469076305220003</v>
      </c>
      <c r="P187" s="18">
        <v>0.5916839229334</v>
      </c>
      <c r="Q187" s="18">
        <v>0.58308576867869999</v>
      </c>
      <c r="R187" s="18">
        <v>0.57581208881580004</v>
      </c>
      <c r="S187" s="18">
        <v>0.57566952737989996</v>
      </c>
      <c r="T187" s="18">
        <f>T186/T180</f>
        <v>0.57712107164108883</v>
      </c>
      <c r="U187" s="18">
        <f t="shared" ref="U187:X187" si="4">U186/U180</f>
        <v>0.56755888504600072</v>
      </c>
      <c r="V187" s="18">
        <f t="shared" si="4"/>
        <v>0.55949691886690733</v>
      </c>
      <c r="W187" s="18">
        <f t="shared" si="4"/>
        <v>0.53136151031032075</v>
      </c>
      <c r="X187" s="18">
        <f t="shared" si="4"/>
        <v>0.51718798984011616</v>
      </c>
      <c r="Y187" s="18">
        <v>0.46862331951539998</v>
      </c>
      <c r="Z187" s="18">
        <v>0.4572310430164</v>
      </c>
      <c r="AA187" s="18">
        <v>0.45667320130110001</v>
      </c>
      <c r="AB187" s="18">
        <v>0.45726920242250002</v>
      </c>
      <c r="AC187" s="18">
        <v>0.45153804868300002</v>
      </c>
      <c r="AD187" s="18">
        <v>0.44571582001999999</v>
      </c>
      <c r="AE187" s="18">
        <v>0.44812802208120001</v>
      </c>
      <c r="AF187" s="18">
        <v>0.45722623638010002</v>
      </c>
      <c r="AG187" s="18">
        <v>0.4486887482943</v>
      </c>
      <c r="AH187" s="18">
        <v>0.4446825049798</v>
      </c>
      <c r="AI187" s="18">
        <v>0.44107520243159998</v>
      </c>
      <c r="AJ187" s="18">
        <v>0.43958012479000003</v>
      </c>
      <c r="AK187" s="18">
        <v>0.43935034590189997</v>
      </c>
      <c r="AL187" s="18">
        <v>0.43606794689099998</v>
      </c>
      <c r="AM187" s="18">
        <v>0.4354750161798</v>
      </c>
      <c r="AN187" s="18">
        <v>0.52460138850560001</v>
      </c>
      <c r="AO187" s="18">
        <v>0.52444551313879995</v>
      </c>
      <c r="AP187" s="18">
        <v>0.52852678731780001</v>
      </c>
      <c r="AQ187" s="18"/>
      <c r="AR187" s="18">
        <v>0.46862331951539998</v>
      </c>
      <c r="AS187" s="18">
        <v>0.4572310430164</v>
      </c>
      <c r="AT187" s="18">
        <v>0.45667320130110001</v>
      </c>
      <c r="AU187" s="18">
        <v>0.45726920242250002</v>
      </c>
      <c r="AV187" s="18">
        <v>0.45153804868300002</v>
      </c>
      <c r="AW187" s="18">
        <v>0.44571582001999999</v>
      </c>
      <c r="AX187" s="18">
        <v>0.44812802208120001</v>
      </c>
      <c r="AY187" s="18">
        <v>0.45722623638010002</v>
      </c>
      <c r="AZ187" s="18">
        <v>0.4486887482943</v>
      </c>
      <c r="BA187" s="18">
        <v>0.4446825049798</v>
      </c>
      <c r="BB187" s="18">
        <v>0.44107520243159998</v>
      </c>
      <c r="BC187" s="18">
        <v>0.43958012479000003</v>
      </c>
      <c r="BD187" s="18">
        <v>0.43935034590189997</v>
      </c>
      <c r="BE187" s="18">
        <v>0.43606794689099998</v>
      </c>
      <c r="BF187" s="18">
        <v>0.4354750161798</v>
      </c>
      <c r="BG187" s="18">
        <v>0.52460138850560001</v>
      </c>
      <c r="BH187" s="18">
        <v>0.52444551313879995</v>
      </c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</row>
    <row r="188" spans="1:78" ht="11.25" x14ac:dyDescent="0.2">
      <c r="A188" s="11" t="s">
        <v>726</v>
      </c>
      <c r="C188" s="18">
        <v>0.68397219463750003</v>
      </c>
      <c r="D188" s="18">
        <v>0.67242118807630002</v>
      </c>
      <c r="E188" s="18">
        <v>0.68593676966380002</v>
      </c>
      <c r="F188" s="18">
        <v>0.68528452301870002</v>
      </c>
      <c r="G188" s="18">
        <v>0.67873471505630001</v>
      </c>
      <c r="H188" s="18">
        <v>0.67679036489849997</v>
      </c>
      <c r="I188" s="18">
        <v>0.65800878143349995</v>
      </c>
      <c r="J188" s="18">
        <v>0.65248320132140003</v>
      </c>
      <c r="K188" s="18">
        <v>0.64690140586910005</v>
      </c>
      <c r="L188" s="18">
        <v>0.63458318489489995</v>
      </c>
      <c r="M188" s="18">
        <v>0.62442912537700002</v>
      </c>
      <c r="N188" s="18">
        <v>0.61418505158960002</v>
      </c>
      <c r="O188" s="18">
        <v>0.61960433159820005</v>
      </c>
      <c r="P188" s="18">
        <v>0.61571487095449995</v>
      </c>
      <c r="Q188" s="18">
        <v>0.60616555873879996</v>
      </c>
      <c r="R188" s="18">
        <v>0.59786229978119998</v>
      </c>
      <c r="S188" s="18">
        <v>0.59733507857250001</v>
      </c>
      <c r="T188" s="18">
        <f>T186/T181</f>
        <v>0.59800828804542649</v>
      </c>
      <c r="U188" s="18">
        <f t="shared" ref="U188:X188" si="5">U186/U181</f>
        <v>0.58796247123384671</v>
      </c>
      <c r="V188" s="18">
        <f t="shared" si="5"/>
        <v>0.57996265014218407</v>
      </c>
      <c r="W188" s="18">
        <f t="shared" si="5"/>
        <v>0.55313802985236793</v>
      </c>
      <c r="X188" s="18">
        <f t="shared" si="5"/>
        <v>0.53998249868072112</v>
      </c>
      <c r="Y188" s="18">
        <v>0.5645291451983</v>
      </c>
      <c r="Z188" s="18">
        <v>0.52670454909450004</v>
      </c>
      <c r="AA188" s="18">
        <v>0.52181062298339997</v>
      </c>
      <c r="AB188" s="18">
        <v>0.52046733857729999</v>
      </c>
      <c r="AC188" s="18">
        <v>0.51355200871350004</v>
      </c>
      <c r="AD188" s="18">
        <v>0.50517641963820004</v>
      </c>
      <c r="AE188" s="18">
        <v>0.50758603250500001</v>
      </c>
      <c r="AF188" s="18">
        <v>0.51791099877890001</v>
      </c>
      <c r="AG188" s="18">
        <v>0.5049928513984</v>
      </c>
      <c r="AH188" s="18">
        <v>0.50133647368129997</v>
      </c>
      <c r="AI188" s="18">
        <v>0.49398968139990002</v>
      </c>
      <c r="AJ188" s="18">
        <v>0.49191893946490001</v>
      </c>
      <c r="AK188" s="18">
        <v>0.49143170474230002</v>
      </c>
      <c r="AL188" s="18">
        <v>0.48805370894490002</v>
      </c>
      <c r="AM188" s="18">
        <v>0.48519297617450002</v>
      </c>
      <c r="AN188" s="18">
        <v>0.54846979828529996</v>
      </c>
      <c r="AO188" s="18">
        <v>0.54829436775200002</v>
      </c>
      <c r="AP188" s="18">
        <v>0.54997116739990004</v>
      </c>
      <c r="AQ188" s="18"/>
      <c r="AR188" s="18">
        <v>0.5645291451983</v>
      </c>
      <c r="AS188" s="18">
        <v>0.52670454909450004</v>
      </c>
      <c r="AT188" s="18">
        <v>0.52181062298339997</v>
      </c>
      <c r="AU188" s="18">
        <v>0.52046733857729999</v>
      </c>
      <c r="AV188" s="18">
        <v>0.51355200871350004</v>
      </c>
      <c r="AW188" s="18">
        <v>0.50517641963820004</v>
      </c>
      <c r="AX188" s="18">
        <v>0.50758603250500001</v>
      </c>
      <c r="AY188" s="18">
        <v>0.51791099877890001</v>
      </c>
      <c r="AZ188" s="18">
        <v>0.5049928513984</v>
      </c>
      <c r="BA188" s="18">
        <v>0.50133647368129997</v>
      </c>
      <c r="BB188" s="18">
        <v>0.49398968139990002</v>
      </c>
      <c r="BC188" s="18">
        <v>0.49191893946490001</v>
      </c>
      <c r="BD188" s="18">
        <v>0.49143170474230002</v>
      </c>
      <c r="BE188" s="18">
        <v>0.48805370894490002</v>
      </c>
      <c r="BF188" s="18">
        <v>0.48519297617450002</v>
      </c>
      <c r="BG188" s="18">
        <v>0.54846979828529996</v>
      </c>
      <c r="BH188" s="18">
        <v>0.54829436775200002</v>
      </c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</row>
    <row r="189" spans="1:78" s="19" customFormat="1" ht="11.25" x14ac:dyDescent="0.2">
      <c r="A189" s="28" t="s">
        <v>46</v>
      </c>
      <c r="B189" s="32"/>
      <c r="C189" s="19">
        <v>189413056.72</v>
      </c>
      <c r="D189" s="19">
        <v>189284827.33000001</v>
      </c>
      <c r="E189" s="19">
        <v>187704258.16999999</v>
      </c>
      <c r="F189" s="19">
        <v>187481233.83000001</v>
      </c>
      <c r="G189" s="19">
        <v>187994220.97</v>
      </c>
      <c r="H189" s="19">
        <v>192143740.56999999</v>
      </c>
      <c r="I189" s="19">
        <v>189003082.91</v>
      </c>
      <c r="J189" s="19">
        <v>185398736.68000001</v>
      </c>
      <c r="K189" s="19">
        <v>184312118.46000001</v>
      </c>
      <c r="L189" s="19">
        <v>184842593.87</v>
      </c>
      <c r="M189" s="19">
        <v>187600669.31999999</v>
      </c>
      <c r="N189" s="19">
        <v>189155188.11000001</v>
      </c>
      <c r="O189" s="19">
        <v>190534704.77000001</v>
      </c>
      <c r="P189" s="19">
        <v>193199935.47</v>
      </c>
      <c r="Q189" s="19">
        <v>195019568.40000001</v>
      </c>
      <c r="R189" s="19">
        <v>198956763.09</v>
      </c>
      <c r="S189" s="19">
        <v>204899934.59999999</v>
      </c>
      <c r="T189" s="19">
        <f>'FIA Only'!T189+Sphere!C189</f>
        <v>213655198.59999999</v>
      </c>
      <c r="U189" s="19">
        <f>'FIA Only'!U189+Sphere!D189</f>
        <v>209844820.87</v>
      </c>
      <c r="V189" s="19">
        <f>'FIA Only'!V189+Sphere!E189</f>
        <v>205096853.79000002</v>
      </c>
      <c r="W189" s="19">
        <f>'FIA Only'!W189+Sphere!F189+'FIA on PCAS'!C189</f>
        <v>200854795.70000002</v>
      </c>
      <c r="X189" s="19">
        <f>'FIA Only'!X189+Sphere!G189+'FIA on PCAS'!D189</f>
        <v>199477801.51999998</v>
      </c>
      <c r="Y189" s="19">
        <v>202074767.75</v>
      </c>
      <c r="Z189" s="19">
        <v>199918837.36000001</v>
      </c>
      <c r="AA189" s="19">
        <v>204431387.58000001</v>
      </c>
      <c r="AB189" s="19">
        <v>206675925.28</v>
      </c>
      <c r="AC189" s="19">
        <v>206019186.28999999</v>
      </c>
      <c r="AD189" s="19">
        <v>206088526.08000001</v>
      </c>
      <c r="AE189" s="19">
        <v>206764126.12</v>
      </c>
      <c r="AF189" s="19">
        <v>216854631.41</v>
      </c>
      <c r="AG189" s="19">
        <v>211940620.09999999</v>
      </c>
      <c r="AH189" s="19">
        <v>210050660</v>
      </c>
      <c r="AI189" s="19">
        <v>211877133</v>
      </c>
      <c r="AJ189" s="19">
        <v>218753642.38</v>
      </c>
      <c r="AK189" s="19">
        <v>226874766.00999999</v>
      </c>
      <c r="AL189" s="19">
        <v>230041278.41</v>
      </c>
      <c r="AM189" s="19">
        <v>236381010.21000001</v>
      </c>
      <c r="AN189" s="19">
        <v>242853529.96000001</v>
      </c>
      <c r="AO189" s="19">
        <v>248113596.56</v>
      </c>
      <c r="AP189" s="19">
        <v>250103796.00999999</v>
      </c>
      <c r="AR189" s="19">
        <v>202074767.75</v>
      </c>
      <c r="AS189" s="19">
        <v>199918837.36000001</v>
      </c>
      <c r="AT189" s="19">
        <v>204431387.58000001</v>
      </c>
      <c r="AU189" s="19">
        <v>206675925.28</v>
      </c>
      <c r="AV189" s="19">
        <v>206019186.28999999</v>
      </c>
      <c r="AW189" s="19">
        <v>206088526.08000001</v>
      </c>
      <c r="AX189" s="19">
        <v>206764126.12</v>
      </c>
      <c r="AY189" s="19">
        <v>216854631.41</v>
      </c>
      <c r="AZ189" s="19">
        <v>211940620.09999999</v>
      </c>
      <c r="BA189" s="19">
        <v>210050660</v>
      </c>
      <c r="BB189" s="19">
        <v>211877133</v>
      </c>
      <c r="BC189" s="19">
        <v>218753642.38</v>
      </c>
      <c r="BD189" s="19">
        <v>226874766.00999999</v>
      </c>
      <c r="BE189" s="19">
        <v>230041278.41</v>
      </c>
      <c r="BF189" s="19">
        <v>236381010.21000001</v>
      </c>
      <c r="BG189" s="19">
        <v>242853529.96000001</v>
      </c>
      <c r="BH189" s="19">
        <v>248113596.56</v>
      </c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</row>
    <row r="190" spans="1:78" s="19" customFormat="1" ht="11.25" x14ac:dyDescent="0.2">
      <c r="A190" s="28" t="s">
        <v>763</v>
      </c>
      <c r="B190" s="32"/>
      <c r="T190" s="102"/>
      <c r="U190" s="102"/>
      <c r="V190" s="102"/>
      <c r="W190" s="102"/>
      <c r="X190" s="102"/>
      <c r="Y190" s="19">
        <v>168849875.41</v>
      </c>
      <c r="Z190" s="19">
        <v>181186758.91999999</v>
      </c>
      <c r="AA190" s="19">
        <v>188325047.72999999</v>
      </c>
      <c r="AB190" s="19">
        <v>192304849.53999999</v>
      </c>
      <c r="AC190" s="19">
        <v>190587660.02000001</v>
      </c>
      <c r="AD190" s="19">
        <v>191759909.66999999</v>
      </c>
      <c r="AE190" s="19">
        <v>192271805.91999999</v>
      </c>
      <c r="AF190" s="19">
        <v>201655038.08000001</v>
      </c>
      <c r="AG190" s="19">
        <v>199042447.49000001</v>
      </c>
      <c r="AH190" s="19">
        <v>195329521.28999999</v>
      </c>
      <c r="AI190" s="19">
        <v>199820965.33000001</v>
      </c>
      <c r="AJ190" s="19">
        <v>205299758.28</v>
      </c>
      <c r="AK190" s="19">
        <v>213115629.47</v>
      </c>
      <c r="AL190" s="19">
        <v>214978192.94</v>
      </c>
      <c r="AM190" s="19">
        <v>223160038.68000001</v>
      </c>
      <c r="AN190" s="19">
        <v>228663489.40000001</v>
      </c>
      <c r="AO190" s="19">
        <v>233465286.05000001</v>
      </c>
      <c r="AP190" s="19">
        <v>236946376.63</v>
      </c>
      <c r="AR190" s="19">
        <v>168849875.41</v>
      </c>
      <c r="AS190" s="19">
        <v>181186758.91999999</v>
      </c>
      <c r="AT190" s="19">
        <v>188325047.72999999</v>
      </c>
      <c r="AU190" s="19">
        <v>192304849.53999999</v>
      </c>
      <c r="AV190" s="19">
        <v>190587660.02000001</v>
      </c>
      <c r="AW190" s="19">
        <v>191759909.66999999</v>
      </c>
      <c r="AX190" s="19">
        <v>192271805.91999999</v>
      </c>
      <c r="AY190" s="19">
        <v>201655038.08000001</v>
      </c>
      <c r="AZ190" s="19">
        <v>199042447.49000001</v>
      </c>
      <c r="BA190" s="19">
        <v>195329521.28999999</v>
      </c>
      <c r="BB190" s="19">
        <v>199820965.33000001</v>
      </c>
      <c r="BC190" s="19">
        <v>205299758.28</v>
      </c>
      <c r="BD190" s="19">
        <v>213115629.47</v>
      </c>
      <c r="BE190" s="19">
        <v>214978192.94</v>
      </c>
      <c r="BF190" s="19">
        <v>223160038.68000001</v>
      </c>
      <c r="BG190" s="19">
        <v>228663489.40000001</v>
      </c>
      <c r="BH190" s="19">
        <v>233465286.05000001</v>
      </c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</row>
    <row r="191" spans="1:78" s="19" customFormat="1" ht="11.25" x14ac:dyDescent="0.2">
      <c r="A191" s="24" t="s">
        <v>653</v>
      </c>
      <c r="B191" s="32"/>
      <c r="C191" s="19">
        <v>185643494.08000001</v>
      </c>
      <c r="D191" s="19">
        <v>184321292.47999999</v>
      </c>
      <c r="E191" s="19">
        <v>181678170.22999999</v>
      </c>
      <c r="F191" s="19">
        <v>180293548.63</v>
      </c>
      <c r="G191" s="19">
        <v>179549294.02000001</v>
      </c>
      <c r="H191" s="19">
        <v>181929548.18000001</v>
      </c>
      <c r="I191" s="19">
        <v>188760817.37</v>
      </c>
      <c r="J191" s="19">
        <v>183617068.94</v>
      </c>
      <c r="K191" s="19">
        <v>180236096.59</v>
      </c>
      <c r="L191" s="19">
        <v>178336752.78</v>
      </c>
      <c r="M191" s="19">
        <v>177990901.72</v>
      </c>
      <c r="N191" s="19">
        <v>176747183.62</v>
      </c>
      <c r="O191" s="19">
        <v>175394076.12</v>
      </c>
      <c r="P191" s="19">
        <v>175013980.15000001</v>
      </c>
      <c r="Q191" s="19">
        <v>173937381.16999999</v>
      </c>
      <c r="R191" s="19">
        <v>173735409.65000001</v>
      </c>
      <c r="S191" s="19">
        <v>174991822.69999999</v>
      </c>
      <c r="T191" s="19">
        <f>'FIA Only'!T191+Sphere!C191</f>
        <v>178095017.84</v>
      </c>
      <c r="U191" s="19">
        <f>'FIA Only'!U191+Sphere!D191</f>
        <v>209320726.09999999</v>
      </c>
      <c r="V191" s="19">
        <f>'FIA Only'!V191+Sphere!E191</f>
        <v>203605750.53999999</v>
      </c>
      <c r="W191" s="19">
        <f>'FIA Only'!W191+Sphere!F191+'FIA on PCAS'!C191</f>
        <v>198033344.64000002</v>
      </c>
      <c r="X191" s="19">
        <f>'FIA Only'!X191+Sphere!G191+'FIA on PCAS'!D191</f>
        <v>194531451.71000001</v>
      </c>
      <c r="Y191" s="19">
        <v>193850852.99000001</v>
      </c>
      <c r="Z191" s="19">
        <v>187167817.28</v>
      </c>
      <c r="AA191" s="19">
        <v>185498886.31999999</v>
      </c>
      <c r="AB191" s="19">
        <v>182362862.88</v>
      </c>
      <c r="AC191" s="19">
        <v>177959526.75999999</v>
      </c>
      <c r="AD191" s="19">
        <v>174719402.22</v>
      </c>
      <c r="AE191" s="19">
        <v>171326511.58000001</v>
      </c>
      <c r="AF191" s="19">
        <v>175177318.31999999</v>
      </c>
      <c r="AG191" s="19">
        <v>210715054.84</v>
      </c>
      <c r="AH191" s="19">
        <v>206756300.99000001</v>
      </c>
      <c r="AI191" s="19">
        <v>203780955.25</v>
      </c>
      <c r="AJ191" s="19">
        <v>203038519.99000001</v>
      </c>
      <c r="AK191" s="19">
        <v>204158798.66999999</v>
      </c>
      <c r="AL191" s="19">
        <v>202243008.43000001</v>
      </c>
      <c r="AM191" s="19">
        <v>202516505.65000001</v>
      </c>
      <c r="AN191" s="19">
        <v>202188619.66</v>
      </c>
      <c r="AO191" s="19">
        <v>201371524.97</v>
      </c>
      <c r="AP191" s="19">
        <v>198410061.25999999</v>
      </c>
      <c r="AR191" s="19">
        <v>193850852.99000001</v>
      </c>
      <c r="AS191" s="19">
        <v>187167817.28</v>
      </c>
      <c r="AT191" s="19">
        <v>185498886.31999999</v>
      </c>
      <c r="AU191" s="19">
        <v>182362862.88</v>
      </c>
      <c r="AV191" s="19">
        <v>177959526.75999999</v>
      </c>
      <c r="AW191" s="19">
        <v>174719402.22</v>
      </c>
      <c r="AX191" s="19">
        <v>171326511.58000001</v>
      </c>
      <c r="AY191" s="19">
        <v>175177318.31999999</v>
      </c>
      <c r="AZ191" s="19">
        <v>210715054.84</v>
      </c>
      <c r="BA191" s="19">
        <v>206756300.99000001</v>
      </c>
      <c r="BB191" s="19">
        <v>203780955.25</v>
      </c>
      <c r="BC191" s="19">
        <v>203038519.99000001</v>
      </c>
      <c r="BD191" s="19">
        <v>204158798.66999999</v>
      </c>
      <c r="BE191" s="19">
        <v>202243008.43000001</v>
      </c>
      <c r="BF191" s="19">
        <v>202516505.65000001</v>
      </c>
      <c r="BG191" s="19">
        <v>202188619.66</v>
      </c>
      <c r="BH191" s="19">
        <v>201371524.97</v>
      </c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</row>
    <row r="192" spans="1:78" s="19" customFormat="1" ht="11.25" x14ac:dyDescent="0.2">
      <c r="A192" s="24" t="s">
        <v>654</v>
      </c>
      <c r="B192" s="32"/>
      <c r="C192" s="19">
        <v>3769562.64</v>
      </c>
      <c r="D192" s="19">
        <v>4963534.8499999996</v>
      </c>
      <c r="E192" s="19">
        <v>6026087.9400000004</v>
      </c>
      <c r="F192" s="19">
        <v>7187685.2000000002</v>
      </c>
      <c r="G192" s="19">
        <v>8444926.9499999993</v>
      </c>
      <c r="H192" s="19">
        <v>10214192.390000001</v>
      </c>
      <c r="I192" s="19">
        <v>242265.54</v>
      </c>
      <c r="J192" s="19">
        <v>1781667.74</v>
      </c>
      <c r="K192" s="19">
        <v>4076021.87</v>
      </c>
      <c r="L192" s="19">
        <v>6505841.0899999999</v>
      </c>
      <c r="M192" s="19">
        <v>9609767.5999999996</v>
      </c>
      <c r="N192" s="19">
        <v>12408004.49</v>
      </c>
      <c r="O192" s="19">
        <v>15140628.65</v>
      </c>
      <c r="P192" s="19">
        <v>18185955.32</v>
      </c>
      <c r="Q192" s="19">
        <v>21082187.23</v>
      </c>
      <c r="R192" s="19">
        <v>25221353.440000001</v>
      </c>
      <c r="S192" s="19">
        <v>29908111.899999999</v>
      </c>
      <c r="T192" s="19">
        <f>'FIA Only'!T192+Sphere!C192</f>
        <v>35560180.759999998</v>
      </c>
      <c r="U192" s="19">
        <f>'FIA Only'!U192+Sphere!D192</f>
        <v>524094.77</v>
      </c>
      <c r="V192" s="19">
        <f>'FIA Only'!V192+Sphere!E192</f>
        <v>1491103.25</v>
      </c>
      <c r="W192" s="19">
        <f>'FIA Only'!W192+Sphere!F192+'FIA on PCAS'!C192</f>
        <v>2821451.06</v>
      </c>
      <c r="X192" s="19">
        <f>'FIA Only'!X192+Sphere!G192+'FIA on PCAS'!D192</f>
        <v>4946349.8099999996</v>
      </c>
      <c r="Y192" s="19">
        <v>8223914.7599999998</v>
      </c>
      <c r="Z192" s="19">
        <v>12751020.08</v>
      </c>
      <c r="AA192" s="19">
        <v>18932501.260000002</v>
      </c>
      <c r="AB192" s="19">
        <v>24313062.399999999</v>
      </c>
      <c r="AC192" s="19">
        <v>28059659.530000001</v>
      </c>
      <c r="AD192" s="19">
        <v>31369123.859999999</v>
      </c>
      <c r="AE192" s="19">
        <v>35437614.539999999</v>
      </c>
      <c r="AF192" s="19">
        <v>41677313.090000004</v>
      </c>
      <c r="AG192" s="19">
        <v>1225565.26</v>
      </c>
      <c r="AH192" s="19">
        <v>3294359.01</v>
      </c>
      <c r="AI192" s="19">
        <v>8096177.75</v>
      </c>
      <c r="AJ192" s="19">
        <v>15715122.390000001</v>
      </c>
      <c r="AK192" s="19">
        <v>22715967.34</v>
      </c>
      <c r="AL192" s="19">
        <v>27798269.98</v>
      </c>
      <c r="AM192" s="19">
        <v>33864504.560000002</v>
      </c>
      <c r="AN192" s="19">
        <v>40664910.299999997</v>
      </c>
      <c r="AO192" s="19">
        <v>46742071.590000004</v>
      </c>
      <c r="AP192" s="19">
        <v>51693734.75</v>
      </c>
      <c r="AR192" s="19">
        <v>8223914.7599999998</v>
      </c>
      <c r="AS192" s="19">
        <v>12751020.08</v>
      </c>
      <c r="AT192" s="19">
        <v>18932501.260000002</v>
      </c>
      <c r="AU192" s="19">
        <v>24313062.399999999</v>
      </c>
      <c r="AV192" s="19">
        <v>28059659.530000001</v>
      </c>
      <c r="AW192" s="19">
        <v>31369123.859999999</v>
      </c>
      <c r="AX192" s="19">
        <v>35437614.539999999</v>
      </c>
      <c r="AY192" s="19">
        <v>41677313.090000004</v>
      </c>
      <c r="AZ192" s="19">
        <v>1225565.26</v>
      </c>
      <c r="BA192" s="19">
        <v>3294359.01</v>
      </c>
      <c r="BB192" s="19">
        <v>8096177.75</v>
      </c>
      <c r="BC192" s="19">
        <v>15715122.390000001</v>
      </c>
      <c r="BD192" s="19">
        <v>22715967.34</v>
      </c>
      <c r="BE192" s="19">
        <v>27798269.98</v>
      </c>
      <c r="BF192" s="19">
        <v>33864504.560000002</v>
      </c>
      <c r="BG192" s="19">
        <v>40664910.299999997</v>
      </c>
      <c r="BH192" s="19">
        <v>46742071.590000004</v>
      </c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</row>
    <row r="193" spans="1:78" s="19" customFormat="1" ht="11.25" x14ac:dyDescent="0.2">
      <c r="A193" s="28" t="s">
        <v>655</v>
      </c>
      <c r="B193" s="32"/>
      <c r="C193" s="19">
        <v>835747100</v>
      </c>
      <c r="D193" s="19">
        <v>848341200</v>
      </c>
      <c r="E193" s="19">
        <v>830435200</v>
      </c>
      <c r="F193" s="19">
        <v>830339700</v>
      </c>
      <c r="G193" s="19">
        <v>837630500</v>
      </c>
      <c r="H193" s="19">
        <v>844983200</v>
      </c>
      <c r="I193" s="19">
        <v>854998300</v>
      </c>
      <c r="J193" s="19">
        <v>856801800</v>
      </c>
      <c r="K193" s="19">
        <v>870213600</v>
      </c>
      <c r="L193" s="19">
        <v>888887700</v>
      </c>
      <c r="M193" s="19">
        <v>910471000</v>
      </c>
      <c r="N193" s="19">
        <v>928337700</v>
      </c>
      <c r="O193" s="19">
        <v>927934800</v>
      </c>
      <c r="P193" s="19">
        <v>941019200</v>
      </c>
      <c r="Q193" s="19">
        <v>961103500</v>
      </c>
      <c r="R193" s="19">
        <v>1000388600</v>
      </c>
      <c r="S193" s="19">
        <v>1029285800</v>
      </c>
      <c r="T193" s="19">
        <f>'FIA Only'!T193+Sphere!C193</f>
        <v>1048946400</v>
      </c>
      <c r="U193" s="19">
        <f>'FIA Only'!U193+Sphere!D193</f>
        <v>1057767400</v>
      </c>
      <c r="V193" s="19">
        <f>'FIA Only'!V193+Sphere!E193</f>
        <v>1058402400</v>
      </c>
      <c r="W193" s="19">
        <f>'FIA Only'!W193+Sphere!F193+'FIA on PCAS'!C193</f>
        <v>1092520500.25</v>
      </c>
      <c r="X193" s="19">
        <f>'FIA Only'!X193+Sphere!G193+'FIA on PCAS'!D193</f>
        <v>1102943200</v>
      </c>
      <c r="Y193" s="19">
        <v>1199739800</v>
      </c>
      <c r="Z193" s="19">
        <v>1226375100</v>
      </c>
      <c r="AA193" s="19">
        <v>1250372900</v>
      </c>
      <c r="AB193" s="19">
        <v>1266102600</v>
      </c>
      <c r="AC193" s="19">
        <v>1280851000</v>
      </c>
      <c r="AD193" s="19">
        <v>1300197400</v>
      </c>
      <c r="AE193" s="19">
        <v>1319528700</v>
      </c>
      <c r="AF193" s="19">
        <v>1333017100</v>
      </c>
      <c r="AG193" s="19">
        <v>1345368400</v>
      </c>
      <c r="AH193" s="19">
        <v>1373934700</v>
      </c>
      <c r="AI193" s="19">
        <v>1408175100</v>
      </c>
      <c r="AJ193" s="19">
        <v>1439250610</v>
      </c>
      <c r="AK193" s="19">
        <v>1462147710</v>
      </c>
      <c r="AL193" s="19">
        <v>1481587904</v>
      </c>
      <c r="AM193" s="19">
        <v>1500063304</v>
      </c>
      <c r="AN193" s="19">
        <v>1266923095</v>
      </c>
      <c r="AO193" s="19">
        <v>1286870195</v>
      </c>
      <c r="AP193" s="19">
        <v>1310161150</v>
      </c>
      <c r="AR193" s="19">
        <v>1199739800</v>
      </c>
      <c r="AS193" s="19">
        <v>1226375100</v>
      </c>
      <c r="AT193" s="19">
        <v>1250372900</v>
      </c>
      <c r="AU193" s="19">
        <v>1266102600</v>
      </c>
      <c r="AV193" s="19">
        <v>1280851000</v>
      </c>
      <c r="AW193" s="19">
        <v>1300197400</v>
      </c>
      <c r="AX193" s="19">
        <v>1319528700</v>
      </c>
      <c r="AY193" s="19">
        <v>1333017100</v>
      </c>
      <c r="AZ193" s="19">
        <v>1345368400</v>
      </c>
      <c r="BA193" s="19">
        <v>1373934700</v>
      </c>
      <c r="BB193" s="19">
        <v>1408175100</v>
      </c>
      <c r="BC193" s="19">
        <v>1439250610</v>
      </c>
      <c r="BD193" s="19">
        <v>1462147710</v>
      </c>
      <c r="BE193" s="19">
        <v>1481587904</v>
      </c>
      <c r="BF193" s="19">
        <v>1500063304</v>
      </c>
      <c r="BG193" s="19">
        <v>1266923095</v>
      </c>
      <c r="BH193" s="19">
        <v>1286870195</v>
      </c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</row>
    <row r="194" spans="1:78" s="19" customFormat="1" ht="11.25" x14ac:dyDescent="0.2">
      <c r="A194" s="19" t="s">
        <v>747</v>
      </c>
      <c r="B194" s="32"/>
      <c r="C194" s="19">
        <v>38201100</v>
      </c>
      <c r="D194" s="19">
        <v>37712800</v>
      </c>
      <c r="E194" s="19">
        <v>37127900</v>
      </c>
      <c r="F194" s="19">
        <v>36150300</v>
      </c>
      <c r="G194" s="19">
        <v>35581300</v>
      </c>
      <c r="H194" s="19">
        <v>36133800</v>
      </c>
      <c r="I194" s="19">
        <v>36016000</v>
      </c>
      <c r="J194" s="19">
        <v>35791200</v>
      </c>
      <c r="K194" s="19">
        <v>35459600</v>
      </c>
      <c r="L194" s="19">
        <v>34882000</v>
      </c>
      <c r="M194" s="19">
        <v>34289200</v>
      </c>
      <c r="N194" s="19">
        <v>33990300</v>
      </c>
      <c r="O194" s="19">
        <v>33647400</v>
      </c>
      <c r="P194" s="19">
        <v>33272900</v>
      </c>
      <c r="Q194" s="19">
        <v>32997900</v>
      </c>
      <c r="R194" s="19">
        <v>33425800</v>
      </c>
      <c r="S194" s="19">
        <v>33306400</v>
      </c>
      <c r="T194" s="19">
        <f>'FIA Only'!T194+Sphere!C194</f>
        <v>32772700</v>
      </c>
      <c r="U194" s="19">
        <f>'FIA Only'!U194+Sphere!D194</f>
        <v>32773600</v>
      </c>
      <c r="V194" s="19">
        <f>'FIA Only'!V194+Sphere!E194</f>
        <v>32959000</v>
      </c>
      <c r="W194" s="19">
        <f>'FIA Only'!W194+Sphere!F194+'FIA on PCAS'!C194</f>
        <v>36437600</v>
      </c>
      <c r="X194" s="19">
        <f>'FIA Only'!X194+Sphere!G194+'FIA on PCAS'!D194</f>
        <v>39995300</v>
      </c>
      <c r="Y194" s="19">
        <v>172830300</v>
      </c>
      <c r="Z194" s="19">
        <v>137821400</v>
      </c>
      <c r="AA194" s="19">
        <v>131397200</v>
      </c>
      <c r="AB194" s="19">
        <v>129468100</v>
      </c>
      <c r="AC194" s="19">
        <v>131036300</v>
      </c>
      <c r="AD194" s="19">
        <v>130063200</v>
      </c>
      <c r="AE194" s="19">
        <v>131616200</v>
      </c>
      <c r="AF194" s="19">
        <v>133181800</v>
      </c>
      <c r="AG194" s="19">
        <v>127936800</v>
      </c>
      <c r="AH194" s="19">
        <v>132643300</v>
      </c>
      <c r="AI194" s="19">
        <v>128123500</v>
      </c>
      <c r="AJ194" s="19">
        <v>129785300</v>
      </c>
      <c r="AK194" s="19">
        <v>131303800</v>
      </c>
      <c r="AL194" s="19">
        <v>133870050</v>
      </c>
      <c r="AM194" s="19">
        <v>129732200</v>
      </c>
      <c r="AN194" s="19">
        <v>46077000</v>
      </c>
      <c r="AO194" s="19">
        <v>46857500</v>
      </c>
      <c r="AP194" s="19">
        <v>42285000</v>
      </c>
      <c r="AR194" s="19">
        <v>172830300</v>
      </c>
      <c r="AS194" s="19">
        <v>137821400</v>
      </c>
      <c r="AT194" s="19">
        <v>131397200</v>
      </c>
      <c r="AU194" s="19">
        <v>129468100</v>
      </c>
      <c r="AV194" s="19">
        <v>131036300</v>
      </c>
      <c r="AW194" s="19">
        <v>130063200</v>
      </c>
      <c r="AX194" s="19">
        <v>131616200</v>
      </c>
      <c r="AY194" s="19">
        <v>133181800</v>
      </c>
      <c r="AZ194" s="19">
        <v>127936800</v>
      </c>
      <c r="BA194" s="19">
        <v>132643300</v>
      </c>
      <c r="BB194" s="19">
        <v>128123500</v>
      </c>
      <c r="BC194" s="19">
        <v>129785300</v>
      </c>
      <c r="BD194" s="19">
        <v>131303800</v>
      </c>
      <c r="BE194" s="19">
        <v>133870050</v>
      </c>
      <c r="BF194" s="19">
        <v>129732200</v>
      </c>
      <c r="BG194" s="19">
        <v>46077000</v>
      </c>
      <c r="BH194" s="19">
        <v>46857500</v>
      </c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</row>
    <row r="195" spans="1:78" s="19" customFormat="1" ht="11.25" x14ac:dyDescent="0.2">
      <c r="A195" s="24" t="s">
        <v>748</v>
      </c>
      <c r="B195" s="32"/>
      <c r="C195" s="19">
        <v>797546000</v>
      </c>
      <c r="D195" s="19">
        <v>810628400</v>
      </c>
      <c r="E195" s="19">
        <v>793307300</v>
      </c>
      <c r="F195" s="19">
        <v>794189400</v>
      </c>
      <c r="G195" s="19">
        <v>802049200</v>
      </c>
      <c r="H195" s="19">
        <v>808849400</v>
      </c>
      <c r="I195" s="19">
        <v>818982300</v>
      </c>
      <c r="J195" s="19">
        <v>821010600</v>
      </c>
      <c r="K195" s="19">
        <v>834754000</v>
      </c>
      <c r="L195" s="19">
        <v>854005700</v>
      </c>
      <c r="M195" s="19">
        <v>876181800</v>
      </c>
      <c r="N195" s="19">
        <v>894347400</v>
      </c>
      <c r="O195" s="19">
        <v>894287400</v>
      </c>
      <c r="P195" s="19">
        <v>907746300</v>
      </c>
      <c r="Q195" s="19">
        <v>928105600</v>
      </c>
      <c r="R195" s="19">
        <v>966962800</v>
      </c>
      <c r="S195" s="19">
        <v>995979400</v>
      </c>
      <c r="T195" s="19">
        <f>'FIA Only'!T195+Sphere!C195</f>
        <v>1016173700</v>
      </c>
      <c r="U195" s="19">
        <f>'FIA Only'!U195+Sphere!D195</f>
        <v>1024993800</v>
      </c>
      <c r="V195" s="19">
        <f>'FIA Only'!V195+Sphere!E195</f>
        <v>1025443400</v>
      </c>
      <c r="W195" s="19">
        <f>'FIA Only'!W195+Sphere!F195+'FIA on PCAS'!C195</f>
        <v>1056082900.25</v>
      </c>
      <c r="X195" s="19">
        <f>'FIA Only'!X195+Sphere!G195+'FIA on PCAS'!D195</f>
        <v>1062947900</v>
      </c>
      <c r="Y195" s="19">
        <v>1026909500</v>
      </c>
      <c r="Z195" s="19">
        <v>1088553700</v>
      </c>
      <c r="AA195" s="66">
        <v>1118975700</v>
      </c>
      <c r="AB195" s="66">
        <v>1136634500</v>
      </c>
      <c r="AC195" s="19">
        <v>1149814700</v>
      </c>
      <c r="AD195" s="19">
        <v>1170134200</v>
      </c>
      <c r="AE195" s="19">
        <v>1187912500</v>
      </c>
      <c r="AF195" s="19">
        <v>1199835300</v>
      </c>
      <c r="AG195" s="19">
        <v>1217431600</v>
      </c>
      <c r="AH195" s="19">
        <v>1241291400</v>
      </c>
      <c r="AI195" s="19">
        <v>1280051600</v>
      </c>
      <c r="AJ195" s="19">
        <v>1309465310</v>
      </c>
      <c r="AK195" s="19">
        <v>1330843910</v>
      </c>
      <c r="AL195" s="19">
        <v>1347717854</v>
      </c>
      <c r="AM195" s="19">
        <v>1370331104</v>
      </c>
      <c r="AN195" s="19">
        <v>1220846095</v>
      </c>
      <c r="AO195" s="19">
        <v>1240012695</v>
      </c>
      <c r="AP195" s="19">
        <v>1267876150</v>
      </c>
      <c r="AR195" s="19">
        <v>1026909500</v>
      </c>
      <c r="AS195" s="19">
        <v>1088553700</v>
      </c>
      <c r="AT195" s="19">
        <v>1118975700</v>
      </c>
      <c r="AU195" s="19">
        <v>1136634500</v>
      </c>
      <c r="AV195" s="19">
        <v>1149814700</v>
      </c>
      <c r="AW195" s="19">
        <v>1170134200</v>
      </c>
      <c r="AX195" s="19">
        <v>1187912500</v>
      </c>
      <c r="AY195" s="19">
        <v>1199835300</v>
      </c>
      <c r="AZ195" s="19">
        <v>1217431600</v>
      </c>
      <c r="BA195" s="19">
        <v>1241291400</v>
      </c>
      <c r="BB195" s="19">
        <v>1280051600</v>
      </c>
      <c r="BC195" s="19">
        <v>1309465310</v>
      </c>
      <c r="BD195" s="19">
        <v>1330843910</v>
      </c>
      <c r="BE195" s="19">
        <v>1347717854</v>
      </c>
      <c r="BF195" s="19">
        <v>1370331104</v>
      </c>
      <c r="BG195" s="19">
        <v>1220846095</v>
      </c>
      <c r="BH195" s="19">
        <v>1240012695</v>
      </c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</row>
    <row r="196" spans="1:78" s="19" customFormat="1" ht="11.25" x14ac:dyDescent="0.2">
      <c r="A196" s="24" t="s">
        <v>749</v>
      </c>
      <c r="B196" s="32"/>
      <c r="C196" s="19">
        <f t="shared" ref="C196:T196" si="6">C195/C181</f>
        <v>7920.0198609731879</v>
      </c>
      <c r="D196" s="19">
        <f t="shared" si="6"/>
        <v>7901.9398358450471</v>
      </c>
      <c r="E196" s="19">
        <f t="shared" si="6"/>
        <v>7889.4443726194149</v>
      </c>
      <c r="F196" s="19">
        <f t="shared" si="6"/>
        <v>7874.7226160847968</v>
      </c>
      <c r="G196" s="19">
        <f t="shared" si="6"/>
        <v>7852.2189479455274</v>
      </c>
      <c r="H196" s="19">
        <f t="shared" si="6"/>
        <v>7830.934562247674</v>
      </c>
      <c r="I196" s="19">
        <f t="shared" si="6"/>
        <v>7783.3751496835266</v>
      </c>
      <c r="J196" s="19">
        <f t="shared" si="6"/>
        <v>7704.9682795900744</v>
      </c>
      <c r="K196" s="19">
        <f t="shared" si="6"/>
        <v>7650.2923547849041</v>
      </c>
      <c r="L196" s="19">
        <f t="shared" si="6"/>
        <v>7606.035803348771</v>
      </c>
      <c r="M196" s="19">
        <f t="shared" si="6"/>
        <v>7550.0370529943993</v>
      </c>
      <c r="N196" s="19">
        <f t="shared" si="6"/>
        <v>7502.2850432010737</v>
      </c>
      <c r="O196" s="19">
        <f t="shared" si="6"/>
        <v>7483.9523323346775</v>
      </c>
      <c r="P196" s="19">
        <f t="shared" si="6"/>
        <v>7437.4952888160587</v>
      </c>
      <c r="Q196" s="19">
        <f t="shared" si="6"/>
        <v>7406.5358433951269</v>
      </c>
      <c r="R196" s="19">
        <f t="shared" si="6"/>
        <v>7371.8851252963732</v>
      </c>
      <c r="S196" s="19">
        <f t="shared" si="6"/>
        <v>7323.9703211289152</v>
      </c>
      <c r="T196" s="19">
        <f t="shared" si="6"/>
        <v>7285.5482585067175</v>
      </c>
      <c r="U196" s="19">
        <f>U195/U181</f>
        <v>7257.8778544875195</v>
      </c>
      <c r="V196" s="19">
        <f t="shared" ref="V196:X196" si="7">V195/V181</f>
        <v>7253.8191644384078</v>
      </c>
      <c r="W196" s="19">
        <f t="shared" si="7"/>
        <v>7171.6504383463034</v>
      </c>
      <c r="X196" s="19">
        <f t="shared" si="7"/>
        <v>7100.3780819355661</v>
      </c>
      <c r="Y196" s="19">
        <v>6879.7161210000004</v>
      </c>
      <c r="Z196" s="19">
        <v>6833.5428609999999</v>
      </c>
      <c r="AA196" s="19">
        <v>6795.5473659999998</v>
      </c>
      <c r="AB196" s="19">
        <v>6767.4455150000003</v>
      </c>
      <c r="AC196" s="19">
        <v>6746.1683919999996</v>
      </c>
      <c r="AD196" s="19">
        <v>6720.9709270000003</v>
      </c>
      <c r="AE196" s="19">
        <v>6699.3607840000004</v>
      </c>
      <c r="AF196" s="19">
        <v>6686.36888</v>
      </c>
      <c r="AG196" s="19">
        <v>6677.7477200000003</v>
      </c>
      <c r="AH196" s="19">
        <v>6686.8152090000003</v>
      </c>
      <c r="AI196" s="19">
        <v>6698.7659899999999</v>
      </c>
      <c r="AJ196" s="19">
        <v>6703.1103460000004</v>
      </c>
      <c r="AK196" s="19">
        <v>6705.0087130000002</v>
      </c>
      <c r="AL196" s="19">
        <v>6706.9239969999999</v>
      </c>
      <c r="AM196" s="19">
        <v>6703.1978300000001</v>
      </c>
      <c r="AN196" s="19">
        <v>6729.6131560000003</v>
      </c>
      <c r="AO196" s="19">
        <v>6732.1717170000002</v>
      </c>
      <c r="AP196" s="19">
        <v>6730.0705820000003</v>
      </c>
      <c r="AR196" s="19">
        <v>6879.7161210000004</v>
      </c>
      <c r="AS196" s="19">
        <v>6833.5428609999999</v>
      </c>
      <c r="AT196" s="19">
        <v>6795.5473659999998</v>
      </c>
      <c r="AU196" s="19">
        <v>6767.4455150000003</v>
      </c>
      <c r="AV196" s="19">
        <v>6746.1683919999996</v>
      </c>
      <c r="AW196" s="19">
        <v>6720.9709270000003</v>
      </c>
      <c r="AX196" s="19">
        <v>6699.3607840000004</v>
      </c>
      <c r="AY196" s="19">
        <v>6686.36888</v>
      </c>
      <c r="AZ196" s="19">
        <v>6677.7477200000003</v>
      </c>
      <c r="BA196" s="19">
        <v>6686.8152090000003</v>
      </c>
      <c r="BB196" s="19">
        <v>6698.7659899999999</v>
      </c>
      <c r="BC196" s="19">
        <v>6703.1103460000004</v>
      </c>
      <c r="BD196" s="19">
        <v>6705.0087130000002</v>
      </c>
      <c r="BE196" s="19">
        <v>6706.9239969999999</v>
      </c>
      <c r="BF196" s="19">
        <v>6703.1978300000001</v>
      </c>
      <c r="BG196" s="19">
        <v>6729.6131560000003</v>
      </c>
      <c r="BH196" s="19">
        <v>6732.1717170000002</v>
      </c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</row>
    <row r="197" spans="1:78" s="19" customFormat="1" ht="11.25" x14ac:dyDescent="0.2">
      <c r="A197" s="24" t="s">
        <v>50</v>
      </c>
      <c r="B197" s="32"/>
      <c r="C197" s="19">
        <v>-179951.2</v>
      </c>
      <c r="D197" s="19">
        <v>-152365.46</v>
      </c>
      <c r="E197" s="19">
        <v>-175697.04</v>
      </c>
      <c r="F197" s="19">
        <v>-154249.37</v>
      </c>
      <c r="G197" s="19">
        <v>-135571.31</v>
      </c>
      <c r="H197" s="19">
        <v>-152369.54</v>
      </c>
      <c r="I197" s="19">
        <v>-144565.19</v>
      </c>
      <c r="J197" s="19">
        <v>-151064.07</v>
      </c>
      <c r="K197" s="19">
        <v>-156724.9</v>
      </c>
      <c r="L197" s="19">
        <v>-170202.5</v>
      </c>
      <c r="M197" s="19">
        <v>-137724.20000000001</v>
      </c>
      <c r="N197" s="19">
        <v>-148775.56</v>
      </c>
      <c r="O197" s="19">
        <v>-159969.35999999999</v>
      </c>
      <c r="P197" s="19">
        <v>-173319.8</v>
      </c>
      <c r="Q197" s="19">
        <v>-178845.83</v>
      </c>
      <c r="R197" s="19">
        <v>-164046.43</v>
      </c>
      <c r="S197" s="19">
        <v>-181635.87</v>
      </c>
      <c r="T197" s="19">
        <f>'FIA Only'!T197+Sphere!C197</f>
        <v>-154979.5</v>
      </c>
      <c r="U197" s="19">
        <f>'FIA Only'!U197+Sphere!D197</f>
        <v>-207335.52</v>
      </c>
      <c r="V197" s="19">
        <f>'FIA Only'!V197+Sphere!E197</f>
        <v>-211992.93</v>
      </c>
      <c r="W197" s="19">
        <f>'FIA Only'!W197+Sphere!F197+'FIA on PCAS'!C197</f>
        <v>-238406.28000000003</v>
      </c>
      <c r="X197" s="19">
        <f>'FIA Only'!X197+Sphere!G197+'FIA on PCAS'!D197</f>
        <v>-197937.23</v>
      </c>
      <c r="Y197" s="19">
        <v>-368751.03</v>
      </c>
      <c r="Z197" s="19">
        <v>-459302.19</v>
      </c>
      <c r="AA197" s="19">
        <v>-629548.88</v>
      </c>
      <c r="AB197" s="19">
        <v>-457126.17</v>
      </c>
      <c r="AC197" s="19">
        <v>-455144.15</v>
      </c>
      <c r="AD197" s="19">
        <v>-443809.23</v>
      </c>
      <c r="AE197" s="19">
        <v>-436069.01</v>
      </c>
      <c r="AF197" s="19">
        <v>-462718.2</v>
      </c>
      <c r="AG197" s="19">
        <v>-503224.63</v>
      </c>
      <c r="AH197" s="19">
        <v>-744861.16</v>
      </c>
      <c r="AI197" s="19">
        <v>-649927.13</v>
      </c>
      <c r="AJ197" s="19">
        <v>-599400.81999999995</v>
      </c>
      <c r="AK197" s="19">
        <v>-534691.57999999996</v>
      </c>
      <c r="AL197" s="19">
        <v>-554161.22</v>
      </c>
      <c r="AM197" s="19">
        <v>-549350.81000000006</v>
      </c>
      <c r="AN197" s="19">
        <v>-535867.1</v>
      </c>
      <c r="AO197" s="19">
        <v>-545933.43999999994</v>
      </c>
      <c r="AP197" s="19">
        <v>-534706.22</v>
      </c>
      <c r="AR197" s="19">
        <v>-368751.03</v>
      </c>
      <c r="AS197" s="19">
        <v>-459302.19</v>
      </c>
      <c r="AT197" s="19">
        <v>-629548.88</v>
      </c>
      <c r="AU197" s="19">
        <v>-457126.17</v>
      </c>
      <c r="AV197" s="19">
        <v>-455144.15</v>
      </c>
      <c r="AW197" s="19">
        <v>-443809.23</v>
      </c>
      <c r="AX197" s="19">
        <v>-436069.01</v>
      </c>
      <c r="AY197" s="19">
        <v>-462718.2</v>
      </c>
      <c r="AZ197" s="19">
        <v>-503224.63</v>
      </c>
      <c r="BA197" s="19">
        <v>-744861.16</v>
      </c>
      <c r="BB197" s="19">
        <v>-649927.13</v>
      </c>
      <c r="BC197" s="19">
        <v>-599400.81999999995</v>
      </c>
      <c r="BD197" s="19">
        <v>-534691.57999999996</v>
      </c>
      <c r="BE197" s="19">
        <v>-554161.22</v>
      </c>
      <c r="BF197" s="19">
        <v>-549350.81000000006</v>
      </c>
      <c r="BG197" s="19">
        <v>-535867.1</v>
      </c>
      <c r="BH197" s="19">
        <v>-545933.43999999994</v>
      </c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</row>
    <row r="198" spans="1:78" ht="11.25" x14ac:dyDescent="0.2">
      <c r="A198" s="11" t="s">
        <v>51</v>
      </c>
      <c r="C198" s="7" t="s">
        <v>1</v>
      </c>
      <c r="D198" s="7" t="s">
        <v>1</v>
      </c>
      <c r="E198" s="7" t="s">
        <v>1</v>
      </c>
      <c r="F198" s="18">
        <v>0.82029169181920003</v>
      </c>
      <c r="G198" s="18">
        <v>0.82207647915430004</v>
      </c>
      <c r="H198" s="18">
        <v>0.80549215606190006</v>
      </c>
      <c r="I198" s="18">
        <v>0.81291668435690001</v>
      </c>
      <c r="J198" s="18">
        <v>0.82645551940020001</v>
      </c>
      <c r="K198" s="18">
        <v>0.81725733124650002</v>
      </c>
      <c r="L198" s="18">
        <v>0.80876571581110002</v>
      </c>
      <c r="M198" s="18">
        <v>0.79938322932850003</v>
      </c>
      <c r="N198" s="18">
        <v>0.78741231264879996</v>
      </c>
      <c r="O198" s="18">
        <v>0.78644893040319996</v>
      </c>
      <c r="P198" s="18">
        <v>0.78086361576289998</v>
      </c>
      <c r="Q198" s="18">
        <v>0.77906670256489996</v>
      </c>
      <c r="R198" s="18">
        <v>0.78325683401409996</v>
      </c>
      <c r="S198" s="18">
        <v>0.76977454587500005</v>
      </c>
      <c r="T198" s="18">
        <f>(('FIA Only'!T198*'FIA Only'!T189)+(Sphere!C198*Sphere!C189))/(Sphere!C189+'FIA Only'!T189)</f>
        <v>0.74707100164108664</v>
      </c>
      <c r="U198" s="18">
        <f>(('FIA Only'!U198*'FIA Only'!U189)+(Sphere!D198*Sphere!D189))/(Sphere!D189+'FIA Only'!U189)</f>
        <v>0.76243120200672165</v>
      </c>
      <c r="V198" s="18">
        <f>(('FIA Only'!V198*'FIA Only'!V189)+(Sphere!E198*Sphere!E189))/(Sphere!E189+'FIA Only'!V189)</f>
        <v>0.77643290477823412</v>
      </c>
      <c r="W198" s="18">
        <f>(('FIA Only'!W198*'FIA Only'!W189)+(Sphere!F198*Sphere!F189)+('FIA on PCAS'!C198*'FIA on PCAS'!C189))/(Sphere!F189+'FIA Only'!W189+'FIA on PCAS'!C189)</f>
        <v>0.77315544123006785</v>
      </c>
      <c r="X198" s="18">
        <f>(('FIA Only'!X198*'FIA Only'!X189)+(Sphere!G198*Sphere!G189)+('FIA on PCAS'!D198*'FIA on PCAS'!D189))/(Sphere!G189+'FIA Only'!X189+'FIA on PCAS'!D189)</f>
        <v>0.78553064699410868</v>
      </c>
      <c r="Y198" s="18">
        <v>0.74774946799999997</v>
      </c>
      <c r="Z198" s="18">
        <v>0.72514566999999996</v>
      </c>
      <c r="AA198" s="18">
        <v>0.81350477730000004</v>
      </c>
      <c r="AB198" s="18">
        <v>0.70896450440000003</v>
      </c>
      <c r="AC198" s="18">
        <v>0.82217613749999996</v>
      </c>
      <c r="AD198" s="18">
        <v>0.78298957920000001</v>
      </c>
      <c r="AE198" s="18">
        <v>0.72128337629999995</v>
      </c>
      <c r="AF198" s="18">
        <v>0.76171952580000002</v>
      </c>
      <c r="AG198" s="18">
        <v>0.77328343759999996</v>
      </c>
      <c r="AH198" s="18">
        <v>0.77472345600000003</v>
      </c>
      <c r="AI198" s="18">
        <v>0.814504432</v>
      </c>
      <c r="AJ198" s="18">
        <v>0.72677578440000001</v>
      </c>
      <c r="AK198" s="18">
        <v>0.71162564620000002</v>
      </c>
      <c r="AL198" s="18">
        <v>0.72690669060000002</v>
      </c>
      <c r="AM198" s="18">
        <v>0.72873854660000004</v>
      </c>
      <c r="AN198" s="18">
        <v>0.77945830189999998</v>
      </c>
      <c r="AO198" s="18">
        <v>0.73582909119999995</v>
      </c>
      <c r="AP198" s="18">
        <v>0.73284236560000005</v>
      </c>
      <c r="AQ198" s="18"/>
      <c r="AR198" s="18">
        <v>0.74774946799999997</v>
      </c>
      <c r="AS198" s="18">
        <v>0.72514566999999996</v>
      </c>
      <c r="AT198" s="18">
        <v>0.81350477730000004</v>
      </c>
      <c r="AU198" s="18">
        <v>0.70896450440000003</v>
      </c>
      <c r="AV198" s="18">
        <v>0.82217613749999996</v>
      </c>
      <c r="AW198" s="18">
        <v>0.78298957920000001</v>
      </c>
      <c r="AX198" s="18">
        <v>0.72128337629999995</v>
      </c>
      <c r="AY198" s="18">
        <v>0.76171952580000002</v>
      </c>
      <c r="AZ198" s="18">
        <v>0.77328343759999996</v>
      </c>
      <c r="BA198" s="7">
        <v>0.77472345600000003</v>
      </c>
      <c r="BB198" s="7">
        <v>0.814504432</v>
      </c>
      <c r="BC198" s="7">
        <v>0.72677578440000001</v>
      </c>
      <c r="BD198" s="7">
        <v>0.71162564620000002</v>
      </c>
      <c r="BE198" s="7">
        <v>0.72690669060000002</v>
      </c>
      <c r="BF198" s="7">
        <v>0.72873854660000004</v>
      </c>
      <c r="BG198" s="7">
        <v>0.77945830189999998</v>
      </c>
      <c r="BH198" s="7">
        <v>0.73582909119999995</v>
      </c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</row>
    <row r="199" spans="1:78" ht="11.25" x14ac:dyDescent="0.2">
      <c r="A199" s="11" t="s">
        <v>800</v>
      </c>
      <c r="C199" s="18">
        <v>0.1145333867457</v>
      </c>
      <c r="D199" s="18">
        <v>0.1089173054746</v>
      </c>
      <c r="E199" s="18">
        <v>0.1134988977219</v>
      </c>
      <c r="F199" s="18">
        <v>0.11084382482169999</v>
      </c>
      <c r="G199" s="18">
        <v>0.1068736550322</v>
      </c>
      <c r="H199" s="18">
        <v>0.1073333518897</v>
      </c>
      <c r="I199" s="18">
        <v>0.1152789481766</v>
      </c>
      <c r="J199" s="18">
        <v>0.1101287303551</v>
      </c>
      <c r="K199" s="18">
        <v>0.1133011442464</v>
      </c>
      <c r="L199" s="18">
        <v>0.1052896458145</v>
      </c>
      <c r="M199" s="18">
        <v>0.1054784710083</v>
      </c>
      <c r="N199" s="18">
        <v>0.1093962038618</v>
      </c>
      <c r="O199" s="18">
        <v>0.1064471022457</v>
      </c>
      <c r="P199" s="18">
        <v>0.1064149144252</v>
      </c>
      <c r="Q199" s="18">
        <v>0.1091037258187</v>
      </c>
      <c r="R199" s="18">
        <v>0.1023634838228</v>
      </c>
      <c r="S199" s="18">
        <v>0.1002455347782</v>
      </c>
      <c r="T199" s="18">
        <f>(('FIA Only'!T199*'FIA Only'!T189)+(Sphere!C199*Sphere!C189))/(Sphere!C189+'FIA Only'!T189)</f>
        <v>0.10089452173991882</v>
      </c>
      <c r="U199" s="18">
        <f>(('FIA Only'!U199*'FIA Only'!U189)+(Sphere!D199*Sphere!D189))/(Sphere!D189+'FIA Only'!U189)</f>
        <v>0.10722528879537301</v>
      </c>
      <c r="V199" s="18">
        <f>(('FIA Only'!V199*'FIA Only'!V189)+(Sphere!E199*Sphere!E189))/(Sphere!E189+'FIA Only'!V189)</f>
        <v>0.10987986165339947</v>
      </c>
      <c r="W199" s="18">
        <f>(('FIA Only'!W199*'FIA Only'!W189)+(Sphere!F199*Sphere!F189)+('FIA on PCAS'!C199*'FIA on PCAS'!C189))/(Sphere!F189+'FIA Only'!W189+'FIA on PCAS'!C189)</f>
        <v>0.10612664181463274</v>
      </c>
      <c r="X199" s="18">
        <f>(('FIA Only'!X199*'FIA Only'!X189)+(Sphere!G199*Sphere!G189)+('FIA on PCAS'!D199*'FIA on PCAS'!D189))/(Sphere!G189+'FIA Only'!X189+'FIA on PCAS'!D189)</f>
        <v>0.10928990691631896</v>
      </c>
      <c r="Y199" s="18">
        <v>0.1067833081798</v>
      </c>
      <c r="Z199" s="18">
        <v>9.9573448219659993E-2</v>
      </c>
      <c r="AA199" s="18">
        <v>0.1230509063103</v>
      </c>
      <c r="AB199" s="18">
        <v>9.8829421435169998E-2</v>
      </c>
      <c r="AC199" s="18">
        <v>0.1097756082201</v>
      </c>
      <c r="AD199" s="18">
        <v>0.12009263218460001</v>
      </c>
      <c r="AE199" s="18">
        <v>9.7177222069650002E-2</v>
      </c>
      <c r="AF199" s="18">
        <v>0.12432546994590001</v>
      </c>
      <c r="AG199" s="18">
        <v>0.1082821033041</v>
      </c>
      <c r="AH199" s="18">
        <v>0.10582267154030001</v>
      </c>
      <c r="AI199" s="18">
        <v>0.100876750678</v>
      </c>
      <c r="AJ199" s="18">
        <v>0.1026831646578</v>
      </c>
      <c r="AK199" s="18">
        <v>0.10300544679779999</v>
      </c>
      <c r="AL199" s="18">
        <v>0.10962301050620001</v>
      </c>
      <c r="AM199" s="18">
        <v>0.1055092409405</v>
      </c>
      <c r="AN199" s="18">
        <v>8.7539417868460007E-2</v>
      </c>
      <c r="AO199" s="18">
        <v>0.11671044070729999</v>
      </c>
      <c r="AP199" s="18">
        <v>0.1047021475794</v>
      </c>
      <c r="AQ199" s="18"/>
      <c r="AR199" s="18">
        <v>0.1067833081798</v>
      </c>
      <c r="AS199" s="18">
        <v>9.9573448219659993E-2</v>
      </c>
      <c r="AT199" s="18">
        <v>0.1230509063103</v>
      </c>
      <c r="AU199" s="18">
        <v>9.8829421435169998E-2</v>
      </c>
      <c r="AV199" s="18">
        <v>0.1097756082201</v>
      </c>
      <c r="AW199" s="18">
        <v>0.12009263218460001</v>
      </c>
      <c r="AX199" s="18">
        <v>9.7177222069650002E-2</v>
      </c>
      <c r="AY199" s="18">
        <v>0.12432546994590001</v>
      </c>
      <c r="AZ199" s="18">
        <v>0.1082821033041</v>
      </c>
      <c r="BA199" s="18">
        <v>0.10582267154030001</v>
      </c>
      <c r="BB199" s="18">
        <v>0.100876750678</v>
      </c>
      <c r="BC199" s="18">
        <v>0.1026831646578</v>
      </c>
      <c r="BD199" s="18">
        <v>0.10300544679779999</v>
      </c>
      <c r="BE199" s="18">
        <v>0.10962301050620001</v>
      </c>
      <c r="BF199" s="18">
        <v>0.1055092409405</v>
      </c>
      <c r="BG199" s="18">
        <v>8.7539417868460007E-2</v>
      </c>
      <c r="BH199" s="18">
        <v>0.11671044070729999</v>
      </c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</row>
    <row r="200" spans="1:78" x14ac:dyDescent="0.25">
      <c r="W200" s="67"/>
      <c r="AA200" s="56"/>
      <c r="AB200" s="56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</row>
    <row r="201" spans="1:78" x14ac:dyDescent="0.25">
      <c r="A201" s="8" t="s">
        <v>53</v>
      </c>
      <c r="B201" s="50"/>
      <c r="AA201" s="56"/>
      <c r="AB201" s="56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</row>
    <row r="202" spans="1:78" s="19" customFormat="1" ht="11.25" x14ac:dyDescent="0.2">
      <c r="A202" s="28" t="s">
        <v>517</v>
      </c>
      <c r="B202" s="28"/>
      <c r="Y202" s="19">
        <v>148026250.63</v>
      </c>
      <c r="Z202" s="19">
        <v>158444289.88999999</v>
      </c>
      <c r="AA202" s="19">
        <v>165629991.87</v>
      </c>
      <c r="AB202" s="19">
        <v>169962225.77000001</v>
      </c>
      <c r="AC202" s="19">
        <v>169022289.96000001</v>
      </c>
      <c r="AD202" s="19">
        <v>170836107.11000001</v>
      </c>
      <c r="AE202" s="19">
        <v>171855481.22999999</v>
      </c>
      <c r="AF202" s="19">
        <v>181508627.81</v>
      </c>
      <c r="AG202" s="19">
        <v>179314801.22999999</v>
      </c>
      <c r="AH202" s="19">
        <v>176196402.16999999</v>
      </c>
      <c r="AI202" s="19">
        <v>180881603.00999999</v>
      </c>
      <c r="AJ202" s="19">
        <v>186988237.87</v>
      </c>
      <c r="AK202" s="19">
        <v>194940987.97999999</v>
      </c>
      <c r="AL202" s="19">
        <v>197215379.56999999</v>
      </c>
      <c r="AM202" s="19">
        <v>205239961.16</v>
      </c>
      <c r="AN202" s="19">
        <v>211198939.53</v>
      </c>
      <c r="AO202" s="19">
        <v>216184231.59999999</v>
      </c>
      <c r="AP202" s="19">
        <v>219653084.81999999</v>
      </c>
      <c r="AR202" s="19">
        <v>148026250.63</v>
      </c>
      <c r="AS202" s="19">
        <v>158444289.88999999</v>
      </c>
      <c r="AT202" s="19">
        <v>165629991.87</v>
      </c>
      <c r="AU202" s="19">
        <v>169962225.77000001</v>
      </c>
      <c r="AV202" s="19">
        <v>169022289.96000001</v>
      </c>
      <c r="AW202" s="19">
        <v>170836107.11000001</v>
      </c>
      <c r="AX202" s="19">
        <v>171855481.22999999</v>
      </c>
      <c r="AY202" s="19">
        <v>181508627.81</v>
      </c>
      <c r="AZ202" s="19">
        <v>179314801.22999999</v>
      </c>
      <c r="BA202" s="19">
        <v>176196402.16999999</v>
      </c>
      <c r="BB202" s="19">
        <v>180881603.00999999</v>
      </c>
      <c r="BC202" s="19">
        <v>186988237.87</v>
      </c>
      <c r="BD202" s="19">
        <v>194940987.97999999</v>
      </c>
      <c r="BE202" s="19">
        <v>197215379.56999999</v>
      </c>
      <c r="BF202" s="19">
        <v>205239961.16</v>
      </c>
      <c r="BG202" s="19">
        <v>211198939.53</v>
      </c>
      <c r="BH202" s="19">
        <v>216184231.59999999</v>
      </c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</row>
    <row r="203" spans="1:78" s="19" customFormat="1" ht="11.25" x14ac:dyDescent="0.2">
      <c r="A203" s="28" t="s">
        <v>518</v>
      </c>
      <c r="B203" s="28"/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</row>
    <row r="204" spans="1:78" s="19" customFormat="1" ht="11.25" x14ac:dyDescent="0.2">
      <c r="A204" s="28" t="s">
        <v>519</v>
      </c>
      <c r="B204" s="28"/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</row>
    <row r="205" spans="1:78" s="19" customFormat="1" ht="11.25" x14ac:dyDescent="0.2">
      <c r="A205" s="28" t="s">
        <v>520</v>
      </c>
      <c r="B205" s="28"/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</row>
    <row r="206" spans="1:78" s="19" customFormat="1" ht="11.25" x14ac:dyDescent="0.2">
      <c r="A206" s="28" t="s">
        <v>521</v>
      </c>
      <c r="B206" s="28"/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</row>
    <row r="207" spans="1:78" s="19" customFormat="1" ht="11.25" x14ac:dyDescent="0.2">
      <c r="A207" s="28" t="s">
        <v>522</v>
      </c>
      <c r="B207" s="28"/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</row>
    <row r="208" spans="1:78" s="19" customFormat="1" ht="11.25" x14ac:dyDescent="0.2">
      <c r="A208" s="28" t="s">
        <v>721</v>
      </c>
      <c r="B208" s="28"/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0</v>
      </c>
      <c r="BF208" s="19">
        <v>0</v>
      </c>
      <c r="BG208" s="19">
        <v>0</v>
      </c>
      <c r="BH208" s="19">
        <v>0</v>
      </c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</row>
    <row r="209" spans="1:78" s="19" customFormat="1" ht="11.25" x14ac:dyDescent="0.2">
      <c r="A209" s="28" t="s">
        <v>523</v>
      </c>
      <c r="B209" s="28"/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</row>
    <row r="210" spans="1:78" s="19" customFormat="1" ht="11.25" x14ac:dyDescent="0.2">
      <c r="A210" s="28" t="s">
        <v>524</v>
      </c>
      <c r="B210" s="28"/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</row>
    <row r="211" spans="1:78" s="19" customFormat="1" ht="11.25" x14ac:dyDescent="0.2">
      <c r="A211" s="28" t="s">
        <v>525</v>
      </c>
      <c r="B211" s="28"/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</row>
    <row r="212" spans="1:78" s="19" customFormat="1" ht="11.25" x14ac:dyDescent="0.2">
      <c r="A212" s="28" t="s">
        <v>526</v>
      </c>
      <c r="B212" s="28"/>
      <c r="Y212" s="19">
        <v>1080.68</v>
      </c>
      <c r="Z212" s="19">
        <v>0</v>
      </c>
      <c r="AA212" s="19">
        <v>0</v>
      </c>
      <c r="AB212" s="19">
        <v>670.88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R212" s="19">
        <v>1080.68</v>
      </c>
      <c r="AS212" s="19">
        <v>0</v>
      </c>
      <c r="AT212" s="19">
        <v>0</v>
      </c>
      <c r="AU212" s="19">
        <v>670.88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0</v>
      </c>
      <c r="BF212" s="19">
        <v>0</v>
      </c>
      <c r="BG212" s="19">
        <v>0</v>
      </c>
      <c r="BH212" s="19">
        <v>0</v>
      </c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</row>
    <row r="213" spans="1:78" s="19" customFormat="1" ht="11.25" x14ac:dyDescent="0.2">
      <c r="A213" s="28" t="s">
        <v>527</v>
      </c>
      <c r="B213" s="28"/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0</v>
      </c>
      <c r="BF213" s="19">
        <v>0</v>
      </c>
      <c r="BG213" s="19">
        <v>0</v>
      </c>
      <c r="BH213" s="19">
        <v>0</v>
      </c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</row>
    <row r="214" spans="1:78" s="19" customFormat="1" ht="11.25" x14ac:dyDescent="0.2">
      <c r="A214" s="28" t="s">
        <v>528</v>
      </c>
      <c r="B214" s="28"/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</row>
    <row r="215" spans="1:78" s="19" customFormat="1" ht="11.25" x14ac:dyDescent="0.2">
      <c r="A215" s="28" t="s">
        <v>529</v>
      </c>
      <c r="B215" s="28"/>
      <c r="Y215" s="19">
        <v>0</v>
      </c>
      <c r="Z215" s="19">
        <v>1458.99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R215" s="19">
        <v>0</v>
      </c>
      <c r="AS215" s="19">
        <v>1458.99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0</v>
      </c>
      <c r="BF215" s="19">
        <v>0</v>
      </c>
      <c r="BG215" s="19">
        <v>0</v>
      </c>
      <c r="BH215" s="19">
        <v>0</v>
      </c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</row>
    <row r="216" spans="1:78" s="19" customFormat="1" ht="11.25" x14ac:dyDescent="0.2">
      <c r="A216" s="28" t="s">
        <v>530</v>
      </c>
      <c r="B216" s="28"/>
      <c r="Y216" s="19">
        <v>20615803.100000001</v>
      </c>
      <c r="Z216" s="19">
        <v>22546767.030000001</v>
      </c>
      <c r="AA216" s="19">
        <v>22484515.949999999</v>
      </c>
      <c r="AB216" s="19">
        <v>22110075.829999998</v>
      </c>
      <c r="AC216" s="19">
        <v>21349298.309999999</v>
      </c>
      <c r="AD216" s="19">
        <v>20731082.890000001</v>
      </c>
      <c r="AE216" s="19">
        <v>20245726.91</v>
      </c>
      <c r="AF216" s="19">
        <v>19940215.890000001</v>
      </c>
      <c r="AG216" s="19">
        <v>19541600.370000001</v>
      </c>
      <c r="AH216" s="19">
        <v>18959776.460000001</v>
      </c>
      <c r="AI216" s="19">
        <v>18788777.190000001</v>
      </c>
      <c r="AJ216" s="19">
        <v>18148841.219999999</v>
      </c>
      <c r="AK216" s="19">
        <v>18009820.129999999</v>
      </c>
      <c r="AL216" s="19">
        <v>17597475.129999999</v>
      </c>
      <c r="AM216" s="19">
        <v>17749240.550000001</v>
      </c>
      <c r="AN216" s="19">
        <v>17297844.030000001</v>
      </c>
      <c r="AO216" s="19">
        <v>17113627.949999999</v>
      </c>
      <c r="AP216" s="19">
        <v>17120496.539999999</v>
      </c>
      <c r="AR216" s="19">
        <v>20615803.100000001</v>
      </c>
      <c r="AS216" s="19">
        <v>22546767.030000001</v>
      </c>
      <c r="AT216" s="19">
        <v>22484515.949999999</v>
      </c>
      <c r="AU216" s="19">
        <v>22110075.829999998</v>
      </c>
      <c r="AV216" s="19">
        <v>21349298.309999999</v>
      </c>
      <c r="AW216" s="19">
        <v>20731082.890000001</v>
      </c>
      <c r="AX216" s="19">
        <v>20245726.91</v>
      </c>
      <c r="AY216" s="19">
        <v>19940215.890000001</v>
      </c>
      <c r="AZ216" s="19">
        <v>19541600.370000001</v>
      </c>
      <c r="BA216" s="19">
        <v>18959776.460000001</v>
      </c>
      <c r="BB216" s="19">
        <v>18788777.190000001</v>
      </c>
      <c r="BC216" s="19">
        <v>18148841.219999999</v>
      </c>
      <c r="BD216" s="19">
        <v>18009820.129999999</v>
      </c>
      <c r="BE216" s="19">
        <v>17597475.129999999</v>
      </c>
      <c r="BF216" s="19">
        <v>17749240.550000001</v>
      </c>
      <c r="BG216" s="19">
        <v>17297844.030000001</v>
      </c>
      <c r="BH216" s="19">
        <v>17113627.949999999</v>
      </c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</row>
    <row r="217" spans="1:78" s="19" customFormat="1" ht="11.25" x14ac:dyDescent="0.2">
      <c r="A217" s="28" t="s">
        <v>531</v>
      </c>
      <c r="B217" s="28"/>
      <c r="Y217" s="19">
        <v>262851.92</v>
      </c>
      <c r="Z217" s="19">
        <v>251982.22</v>
      </c>
      <c r="AA217" s="19">
        <v>236823.79</v>
      </c>
      <c r="AB217" s="19">
        <v>238738.5</v>
      </c>
      <c r="AC217" s="19">
        <v>228441.41</v>
      </c>
      <c r="AD217" s="19">
        <v>208225.6</v>
      </c>
      <c r="AE217" s="19">
        <v>192221.37</v>
      </c>
      <c r="AF217" s="19">
        <v>164506.29</v>
      </c>
      <c r="AG217" s="19">
        <v>163162.72</v>
      </c>
      <c r="AH217" s="19">
        <v>173764.07</v>
      </c>
      <c r="AI217" s="19">
        <v>164974.26999999999</v>
      </c>
      <c r="AJ217" s="19">
        <v>150021.67000000001</v>
      </c>
      <c r="AK217" s="19">
        <v>151620.42000000001</v>
      </c>
      <c r="AL217" s="19">
        <v>148327.59</v>
      </c>
      <c r="AM217" s="19">
        <v>137249.68</v>
      </c>
      <c r="AN217" s="19">
        <v>128535.62</v>
      </c>
      <c r="AO217" s="19">
        <v>125602.76</v>
      </c>
      <c r="AP217" s="19">
        <v>127188.14</v>
      </c>
      <c r="AR217" s="19">
        <v>262851.92</v>
      </c>
      <c r="AS217" s="19">
        <v>251982.22</v>
      </c>
      <c r="AT217" s="19">
        <v>236823.79</v>
      </c>
      <c r="AU217" s="19">
        <v>238738.5</v>
      </c>
      <c r="AV217" s="19">
        <v>228441.41</v>
      </c>
      <c r="AW217" s="19">
        <v>208225.6</v>
      </c>
      <c r="AX217" s="19">
        <v>192221.37</v>
      </c>
      <c r="AY217" s="19">
        <v>164506.29</v>
      </c>
      <c r="AZ217" s="19">
        <v>163162.72</v>
      </c>
      <c r="BA217" s="19">
        <v>173764.07</v>
      </c>
      <c r="BB217" s="19">
        <v>164974.26999999999</v>
      </c>
      <c r="BC217" s="19">
        <v>150021.67000000001</v>
      </c>
      <c r="BD217" s="19">
        <v>151620.42000000001</v>
      </c>
      <c r="BE217" s="19">
        <v>148327.59</v>
      </c>
      <c r="BF217" s="19">
        <v>137249.68</v>
      </c>
      <c r="BG217" s="19">
        <v>128535.62</v>
      </c>
      <c r="BH217" s="19">
        <v>125602.76</v>
      </c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</row>
    <row r="218" spans="1:78" s="19" customFormat="1" ht="11.25" x14ac:dyDescent="0.2">
      <c r="A218" s="28" t="s">
        <v>532</v>
      </c>
      <c r="B218" s="28"/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</row>
    <row r="219" spans="1:78" s="19" customFormat="1" ht="11.25" x14ac:dyDescent="0.2">
      <c r="A219" s="28" t="s">
        <v>533</v>
      </c>
      <c r="B219" s="28"/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</row>
    <row r="220" spans="1:78" s="19" customFormat="1" ht="11.25" x14ac:dyDescent="0.2">
      <c r="A220" s="28" t="s">
        <v>534</v>
      </c>
      <c r="B220" s="28"/>
      <c r="Y220" s="19">
        <v>1730893.98</v>
      </c>
      <c r="Z220" s="19">
        <v>2548058.9900000002</v>
      </c>
      <c r="AA220" s="19">
        <v>2416871.81</v>
      </c>
      <c r="AB220" s="19">
        <v>2368376.9700000002</v>
      </c>
      <c r="AC220" s="19">
        <v>2252486.14</v>
      </c>
      <c r="AD220" s="19">
        <v>2122390.92</v>
      </c>
      <c r="AE220" s="19">
        <v>1986977.53</v>
      </c>
      <c r="AF220" s="19">
        <v>1728523.95</v>
      </c>
      <c r="AG220" s="19">
        <v>1638629.19</v>
      </c>
      <c r="AH220" s="19">
        <v>1528379.38</v>
      </c>
      <c r="AI220" s="19">
        <v>1491330.83</v>
      </c>
      <c r="AJ220" s="19">
        <v>1333398.3700000001</v>
      </c>
      <c r="AK220" s="19">
        <v>1279908.82</v>
      </c>
      <c r="AL220" s="19">
        <v>1182535.28</v>
      </c>
      <c r="AM220" s="19">
        <v>1204636.52</v>
      </c>
      <c r="AN220" s="19">
        <v>1169820.95</v>
      </c>
      <c r="AO220" s="19">
        <v>1088456.92</v>
      </c>
      <c r="AP220" s="19">
        <v>1083317.33</v>
      </c>
      <c r="AR220" s="19">
        <v>1730893.98</v>
      </c>
      <c r="AS220" s="19">
        <v>2548058.9900000002</v>
      </c>
      <c r="AT220" s="19">
        <v>2416871.81</v>
      </c>
      <c r="AU220" s="19">
        <v>2368376.9700000002</v>
      </c>
      <c r="AV220" s="19">
        <v>2252486.14</v>
      </c>
      <c r="AW220" s="19">
        <v>2122390.92</v>
      </c>
      <c r="AX220" s="19">
        <v>1986977.53</v>
      </c>
      <c r="AY220" s="19">
        <v>1728523.95</v>
      </c>
      <c r="AZ220" s="19">
        <v>1638629.19</v>
      </c>
      <c r="BA220" s="19">
        <v>1528379.38</v>
      </c>
      <c r="BB220" s="19">
        <v>1491330.83</v>
      </c>
      <c r="BC220" s="19">
        <v>1333398.3700000001</v>
      </c>
      <c r="BD220" s="19">
        <v>1279908.82</v>
      </c>
      <c r="BE220" s="19">
        <v>1182535.28</v>
      </c>
      <c r="BF220" s="19">
        <v>1204636.52</v>
      </c>
      <c r="BG220" s="19">
        <v>1169820.95</v>
      </c>
      <c r="BH220" s="19">
        <v>1088456.92</v>
      </c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</row>
    <row r="221" spans="1:78" s="19" customFormat="1" ht="11.25" x14ac:dyDescent="0.2">
      <c r="A221" s="28" t="s">
        <v>535</v>
      </c>
      <c r="B221" s="28"/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</row>
    <row r="222" spans="1:78" s="19" customFormat="1" ht="11.25" x14ac:dyDescent="0.2">
      <c r="A222" s="28" t="s">
        <v>536</v>
      </c>
      <c r="B222" s="28"/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>
        <v>0</v>
      </c>
      <c r="BG222" s="19">
        <v>0</v>
      </c>
      <c r="BH222" s="19">
        <v>0</v>
      </c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</row>
    <row r="223" spans="1:78" s="19" customFormat="1" ht="11.25" x14ac:dyDescent="0.2">
      <c r="A223" s="28" t="s">
        <v>537</v>
      </c>
      <c r="B223" s="28"/>
      <c r="Y223" s="19">
        <v>0</v>
      </c>
      <c r="Z223" s="19">
        <v>22733.22</v>
      </c>
      <c r="AA223" s="19">
        <v>31484.26</v>
      </c>
      <c r="AB223" s="19">
        <v>69401.59</v>
      </c>
      <c r="AC223" s="19">
        <v>98023.84</v>
      </c>
      <c r="AD223" s="19">
        <v>77381.710000000006</v>
      </c>
      <c r="AE223" s="19">
        <v>44593.17</v>
      </c>
      <c r="AF223" s="19">
        <v>66430.899999999994</v>
      </c>
      <c r="AG223" s="19">
        <v>80357.259999999995</v>
      </c>
      <c r="AH223" s="19">
        <v>53481</v>
      </c>
      <c r="AI223" s="19">
        <v>79191.17</v>
      </c>
      <c r="AJ223" s="19">
        <v>38205.11</v>
      </c>
      <c r="AK223" s="19">
        <v>31846.42</v>
      </c>
      <c r="AL223" s="19">
        <v>19907.740000000002</v>
      </c>
      <c r="AM223" s="19">
        <v>26980.34</v>
      </c>
      <c r="AN223" s="19">
        <v>30301.9</v>
      </c>
      <c r="AO223" s="19">
        <v>19440.09</v>
      </c>
      <c r="AP223" s="19">
        <v>30457.34</v>
      </c>
      <c r="AR223" s="19">
        <v>0</v>
      </c>
      <c r="AS223" s="19">
        <v>22733.22</v>
      </c>
      <c r="AT223" s="19">
        <v>31484.26</v>
      </c>
      <c r="AU223" s="19">
        <v>69401.59</v>
      </c>
      <c r="AV223" s="19">
        <v>98023.84</v>
      </c>
      <c r="AW223" s="19">
        <v>77381.710000000006</v>
      </c>
      <c r="AX223" s="19">
        <v>44593.17</v>
      </c>
      <c r="AY223" s="19">
        <v>66430.899999999994</v>
      </c>
      <c r="AZ223" s="19">
        <v>80357.259999999995</v>
      </c>
      <c r="BA223" s="19">
        <v>53481</v>
      </c>
      <c r="BB223" s="19">
        <v>79191.17</v>
      </c>
      <c r="BC223" s="19">
        <v>38205.11</v>
      </c>
      <c r="BD223" s="19">
        <v>31846.42</v>
      </c>
      <c r="BE223" s="19">
        <v>19907.740000000002</v>
      </c>
      <c r="BF223" s="19">
        <v>26980.34</v>
      </c>
      <c r="BG223" s="19">
        <v>30301.9</v>
      </c>
      <c r="BH223" s="19">
        <v>19440.09</v>
      </c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</row>
    <row r="224" spans="1:78" s="19" customFormat="1" ht="11.25" x14ac:dyDescent="0.2">
      <c r="A224" s="28" t="s">
        <v>538</v>
      </c>
      <c r="B224" s="28"/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-21.2</v>
      </c>
      <c r="AF224" s="19">
        <v>-2551.85</v>
      </c>
      <c r="AG224" s="19">
        <v>-62.33</v>
      </c>
      <c r="AH224" s="19">
        <v>-50</v>
      </c>
      <c r="AI224" s="19">
        <v>-1929.61</v>
      </c>
      <c r="AJ224" s="19">
        <v>-130.81</v>
      </c>
      <c r="AK224" s="19">
        <v>-311.57</v>
      </c>
      <c r="AL224" s="19">
        <v>-355.35</v>
      </c>
      <c r="AM224" s="19">
        <v>-349.71</v>
      </c>
      <c r="AN224" s="19">
        <v>-349.71</v>
      </c>
      <c r="AO224" s="19">
        <v>2377.6799999999998</v>
      </c>
      <c r="AP224" s="19">
        <v>-5058.8599999999997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-21.2</v>
      </c>
      <c r="AY224" s="19">
        <v>-2551.85</v>
      </c>
      <c r="AZ224" s="19">
        <v>-62.33</v>
      </c>
      <c r="BA224" s="19">
        <v>-50</v>
      </c>
      <c r="BB224" s="19">
        <v>-1929.61</v>
      </c>
      <c r="BC224" s="19">
        <v>-130.81</v>
      </c>
      <c r="BD224" s="19">
        <v>-311.57</v>
      </c>
      <c r="BE224" s="19">
        <v>-355.35</v>
      </c>
      <c r="BF224" s="19">
        <v>-349.71</v>
      </c>
      <c r="BG224" s="19">
        <v>-349.71</v>
      </c>
      <c r="BH224" s="19">
        <v>2377.6799999999998</v>
      </c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</row>
    <row r="225" spans="1:78" s="19" customFormat="1" ht="11.25" x14ac:dyDescent="0.2">
      <c r="A225" s="28" t="s">
        <v>539</v>
      </c>
      <c r="B225" s="28"/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0</v>
      </c>
      <c r="BF225" s="19">
        <v>0</v>
      </c>
      <c r="BG225" s="19">
        <v>0</v>
      </c>
      <c r="BH225" s="19">
        <v>0</v>
      </c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</row>
    <row r="226" spans="1:78" s="19" customFormat="1" ht="11.25" x14ac:dyDescent="0.2">
      <c r="A226" s="28" t="s">
        <v>540</v>
      </c>
      <c r="B226" s="28"/>
      <c r="Y226" s="19">
        <v>-216.21</v>
      </c>
      <c r="Z226" s="19">
        <v>-216.21</v>
      </c>
      <c r="AA226" s="19">
        <v>-166.22</v>
      </c>
      <c r="AB226" s="19">
        <v>-166.22</v>
      </c>
      <c r="AC226" s="19">
        <v>-166.22</v>
      </c>
      <c r="AD226" s="19">
        <v>-166.22</v>
      </c>
      <c r="AE226" s="19">
        <v>-153.63999999999999</v>
      </c>
      <c r="AF226" s="19">
        <v>-128.63999999999999</v>
      </c>
      <c r="AG226" s="19">
        <v>-128.63999999999999</v>
      </c>
      <c r="AH226" s="19">
        <v>-128.63999999999999</v>
      </c>
      <c r="AI226" s="19">
        <v>11588.51</v>
      </c>
      <c r="AJ226" s="19">
        <v>-128.63999999999999</v>
      </c>
      <c r="AK226" s="19">
        <v>-128.63999999999999</v>
      </c>
      <c r="AL226" s="19">
        <v>-103.44</v>
      </c>
      <c r="AM226" s="19">
        <v>-103.44</v>
      </c>
      <c r="AN226" s="19">
        <v>-103.44</v>
      </c>
      <c r="AO226" s="19">
        <v>-103.44</v>
      </c>
      <c r="AP226" s="19">
        <v>-103.44</v>
      </c>
      <c r="AR226" s="19">
        <v>-216.21</v>
      </c>
      <c r="AS226" s="19">
        <v>-216.21</v>
      </c>
      <c r="AT226" s="19">
        <v>-166.22</v>
      </c>
      <c r="AU226" s="19">
        <v>-166.22</v>
      </c>
      <c r="AV226" s="19">
        <v>-166.22</v>
      </c>
      <c r="AW226" s="19">
        <v>-166.22</v>
      </c>
      <c r="AX226" s="19">
        <v>-153.63999999999999</v>
      </c>
      <c r="AY226" s="19">
        <v>-128.63999999999999</v>
      </c>
      <c r="AZ226" s="19">
        <v>-128.63999999999999</v>
      </c>
      <c r="BA226" s="19">
        <v>-128.63999999999999</v>
      </c>
      <c r="BB226" s="19">
        <v>11588.51</v>
      </c>
      <c r="BC226" s="19">
        <v>-128.63999999999999</v>
      </c>
      <c r="BD226" s="19">
        <v>-128.63999999999999</v>
      </c>
      <c r="BE226" s="19">
        <v>-103.44</v>
      </c>
      <c r="BF226" s="19">
        <v>-103.44</v>
      </c>
      <c r="BG226" s="19">
        <v>-103.44</v>
      </c>
      <c r="BH226" s="19">
        <v>-103.44</v>
      </c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</row>
    <row r="227" spans="1:78" s="19" customFormat="1" ht="11.25" x14ac:dyDescent="0.2">
      <c r="A227" s="28" t="s">
        <v>541</v>
      </c>
      <c r="B227" s="28"/>
      <c r="Y227" s="19">
        <v>455.44</v>
      </c>
      <c r="Z227" s="19">
        <v>402.54</v>
      </c>
      <c r="AA227" s="19">
        <v>356.71</v>
      </c>
      <c r="AB227" s="19">
        <v>5583.78</v>
      </c>
      <c r="AC227" s="19">
        <v>19010.77</v>
      </c>
      <c r="AD227" s="19">
        <v>41777.85</v>
      </c>
      <c r="AE227" s="19">
        <v>35804.720000000001</v>
      </c>
      <c r="AF227" s="19">
        <v>44661.57</v>
      </c>
      <c r="AG227" s="19">
        <v>9650.11</v>
      </c>
      <c r="AH227" s="19">
        <v>8405.16</v>
      </c>
      <c r="AI227" s="19">
        <v>8170.5</v>
      </c>
      <c r="AJ227" s="19">
        <v>5881.97</v>
      </c>
      <c r="AK227" s="19">
        <v>3572.11</v>
      </c>
      <c r="AL227" s="19">
        <v>3531.24</v>
      </c>
      <c r="AM227" s="19">
        <v>3440.06</v>
      </c>
      <c r="AN227" s="19">
        <v>3348.31</v>
      </c>
      <c r="AO227" s="19">
        <v>5381</v>
      </c>
      <c r="AP227" s="19">
        <v>17010.59</v>
      </c>
      <c r="AR227" s="19">
        <v>455.44</v>
      </c>
      <c r="AS227" s="19">
        <v>402.54</v>
      </c>
      <c r="AT227" s="19">
        <v>356.71</v>
      </c>
      <c r="AU227" s="19">
        <v>5583.78</v>
      </c>
      <c r="AV227" s="19">
        <v>19010.77</v>
      </c>
      <c r="AW227" s="19">
        <v>41777.85</v>
      </c>
      <c r="AX227" s="19">
        <v>35804.720000000001</v>
      </c>
      <c r="AY227" s="19">
        <v>44661.57</v>
      </c>
      <c r="AZ227" s="19">
        <v>9650.11</v>
      </c>
      <c r="BA227" s="19">
        <v>8405.16</v>
      </c>
      <c r="BB227" s="19">
        <v>8170.5</v>
      </c>
      <c r="BC227" s="19">
        <v>5881.97</v>
      </c>
      <c r="BD227" s="19">
        <v>3572.11</v>
      </c>
      <c r="BE227" s="19">
        <v>3531.24</v>
      </c>
      <c r="BF227" s="19">
        <v>3440.06</v>
      </c>
      <c r="BG227" s="19">
        <v>3348.31</v>
      </c>
      <c r="BH227" s="19">
        <v>5381</v>
      </c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</row>
    <row r="228" spans="1:78" s="19" customFormat="1" ht="11.25" x14ac:dyDescent="0.2">
      <c r="A228" s="28" t="s">
        <v>542</v>
      </c>
      <c r="B228" s="28"/>
      <c r="Y228" s="19">
        <v>3003373.15</v>
      </c>
      <c r="Z228" s="19">
        <v>2726083.08</v>
      </c>
      <c r="AA228" s="19">
        <v>2486232.66</v>
      </c>
      <c r="AB228" s="19">
        <v>2243793.16</v>
      </c>
      <c r="AC228" s="19">
        <v>2061984.52</v>
      </c>
      <c r="AD228" s="19">
        <v>1892408.44</v>
      </c>
      <c r="AE228" s="19">
        <v>1672346.63</v>
      </c>
      <c r="AF228" s="19">
        <v>1497339.52</v>
      </c>
      <c r="AG228" s="19">
        <v>1172392.08</v>
      </c>
      <c r="AH228" s="19">
        <v>1036506.12</v>
      </c>
      <c r="AI228" s="19">
        <v>931482.83</v>
      </c>
      <c r="AJ228" s="19">
        <v>868220.64</v>
      </c>
      <c r="AK228" s="19">
        <v>770633.66</v>
      </c>
      <c r="AL228" s="19">
        <v>703161.02</v>
      </c>
      <c r="AM228" s="19">
        <v>682040.78</v>
      </c>
      <c r="AN228" s="19">
        <v>706292.83</v>
      </c>
      <c r="AO228" s="19">
        <v>716826.18</v>
      </c>
      <c r="AP228" s="19">
        <v>715659.13</v>
      </c>
      <c r="AR228" s="19">
        <v>3003373.15</v>
      </c>
      <c r="AS228" s="19">
        <v>2726083.08</v>
      </c>
      <c r="AT228" s="19">
        <v>2486232.66</v>
      </c>
      <c r="AU228" s="19">
        <v>2243793.16</v>
      </c>
      <c r="AV228" s="19">
        <v>2061984.52</v>
      </c>
      <c r="AW228" s="19">
        <v>1892408.44</v>
      </c>
      <c r="AX228" s="19">
        <v>1672346.63</v>
      </c>
      <c r="AY228" s="19">
        <v>1497339.52</v>
      </c>
      <c r="AZ228" s="19">
        <v>1172392.08</v>
      </c>
      <c r="BA228" s="19">
        <v>1036506.12</v>
      </c>
      <c r="BB228" s="19">
        <v>931482.83</v>
      </c>
      <c r="BC228" s="19">
        <v>868220.64</v>
      </c>
      <c r="BD228" s="19">
        <v>770633.66</v>
      </c>
      <c r="BE228" s="19">
        <v>703161.02</v>
      </c>
      <c r="BF228" s="19">
        <v>682040.78</v>
      </c>
      <c r="BG228" s="19">
        <v>706292.83</v>
      </c>
      <c r="BH228" s="19">
        <v>716826.18</v>
      </c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</row>
    <row r="229" spans="1:78" s="19" customFormat="1" ht="11.25" x14ac:dyDescent="0.2">
      <c r="A229" s="28" t="s">
        <v>543</v>
      </c>
      <c r="B229" s="28"/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>
        <v>0</v>
      </c>
      <c r="BG229" s="19">
        <v>0</v>
      </c>
      <c r="BH229" s="19">
        <v>0</v>
      </c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</row>
    <row r="230" spans="1:78" s="19" customFormat="1" ht="11.25" x14ac:dyDescent="0.2">
      <c r="A230" s="28" t="s">
        <v>544</v>
      </c>
      <c r="B230" s="28"/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0</v>
      </c>
      <c r="BF230" s="19">
        <v>0</v>
      </c>
      <c r="BG230" s="19">
        <v>0</v>
      </c>
      <c r="BH230" s="19">
        <v>0</v>
      </c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</row>
    <row r="231" spans="1:78" s="19" customFormat="1" ht="11.25" x14ac:dyDescent="0.2">
      <c r="A231" s="28" t="s">
        <v>545</v>
      </c>
      <c r="B231" s="28"/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32.07</v>
      </c>
      <c r="AL231" s="19">
        <v>491.44</v>
      </c>
      <c r="AM231" s="19">
        <v>3991.63</v>
      </c>
      <c r="AN231" s="19">
        <v>5754.07</v>
      </c>
      <c r="AO231" s="19">
        <v>507.79</v>
      </c>
      <c r="AP231" s="19">
        <v>4058.36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32.07</v>
      </c>
      <c r="BE231" s="19">
        <v>491.44</v>
      </c>
      <c r="BF231" s="19">
        <v>3991.63</v>
      </c>
      <c r="BG231" s="19">
        <v>5754.07</v>
      </c>
      <c r="BH231" s="19">
        <v>507.79</v>
      </c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</row>
    <row r="232" spans="1:78" s="19" customFormat="1" ht="11.25" x14ac:dyDescent="0.2">
      <c r="A232" s="28" t="s">
        <v>61</v>
      </c>
      <c r="B232" s="28"/>
      <c r="Y232" s="19">
        <v>20790.009999999998</v>
      </c>
      <c r="Z232" s="19">
        <v>32748.07</v>
      </c>
      <c r="AA232" s="19">
        <v>30893.8</v>
      </c>
      <c r="AB232" s="19">
        <v>44415.38</v>
      </c>
      <c r="AC232" s="19">
        <v>74693.58</v>
      </c>
      <c r="AD232" s="19">
        <v>56870.32</v>
      </c>
      <c r="AE232" s="19">
        <v>52553.26</v>
      </c>
      <c r="AF232" s="19">
        <v>78514</v>
      </c>
      <c r="AG232" s="19">
        <v>53229.36</v>
      </c>
      <c r="AH232" s="19">
        <v>34379.019999999997</v>
      </c>
      <c r="AI232" s="19">
        <v>77624.56</v>
      </c>
      <c r="AJ232" s="19">
        <v>77024.28</v>
      </c>
      <c r="AK232" s="19">
        <v>12114.66</v>
      </c>
      <c r="AL232" s="19">
        <v>9604.7000000000007</v>
      </c>
      <c r="AM232" s="19">
        <v>10288.969999999999</v>
      </c>
      <c r="AN232" s="19">
        <v>25600.880000000001</v>
      </c>
      <c r="AO232" s="19">
        <v>15011.57</v>
      </c>
      <c r="AP232" s="19">
        <v>8653.77</v>
      </c>
      <c r="AR232" s="19">
        <v>20790.009999999998</v>
      </c>
      <c r="AS232" s="19">
        <v>32748.07</v>
      </c>
      <c r="AT232" s="19">
        <v>30893.8</v>
      </c>
      <c r="AU232" s="19">
        <v>44415.38</v>
      </c>
      <c r="AV232" s="19">
        <v>74693.58</v>
      </c>
      <c r="AW232" s="19">
        <v>56870.32</v>
      </c>
      <c r="AX232" s="19">
        <v>52553.26</v>
      </c>
      <c r="AY232" s="19">
        <v>78514</v>
      </c>
      <c r="AZ232" s="19">
        <v>53229.36</v>
      </c>
      <c r="BA232" s="19">
        <v>34379.019999999997</v>
      </c>
      <c r="BB232" s="19">
        <v>77624.56</v>
      </c>
      <c r="BC232" s="19">
        <v>77024.28</v>
      </c>
      <c r="BD232" s="19">
        <v>12114.66</v>
      </c>
      <c r="BE232" s="19">
        <v>9604.7000000000007</v>
      </c>
      <c r="BF232" s="19">
        <v>10288.969999999999</v>
      </c>
      <c r="BG232" s="19">
        <v>25600.880000000001</v>
      </c>
      <c r="BH232" s="19">
        <v>15011.57</v>
      </c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</row>
    <row r="233" spans="1:78" s="19" customFormat="1" ht="11.25" x14ac:dyDescent="0.2">
      <c r="A233" s="28" t="s">
        <v>546</v>
      </c>
      <c r="B233" s="28"/>
      <c r="Y233" s="19">
        <v>18308.099999999999</v>
      </c>
      <c r="Z233" s="19">
        <v>29582.240000000002</v>
      </c>
      <c r="AA233" s="19">
        <v>30914.94</v>
      </c>
      <c r="AB233" s="19">
        <v>36182.81</v>
      </c>
      <c r="AC233" s="19">
        <v>51639.56</v>
      </c>
      <c r="AD233" s="19">
        <v>45395.14</v>
      </c>
      <c r="AE233" s="19">
        <v>46010.37</v>
      </c>
      <c r="AF233" s="19">
        <v>69136.75</v>
      </c>
      <c r="AG233" s="19">
        <v>43852.11</v>
      </c>
      <c r="AH233" s="19">
        <v>34445.19</v>
      </c>
      <c r="AI233" s="19">
        <v>77690.81</v>
      </c>
      <c r="AJ233" s="19">
        <v>30842.53</v>
      </c>
      <c r="AK233" s="19">
        <v>6702.1</v>
      </c>
      <c r="AL233" s="19">
        <v>9687.07</v>
      </c>
      <c r="AM233" s="19">
        <v>9368.39</v>
      </c>
      <c r="AN233" s="19">
        <v>9187.16</v>
      </c>
      <c r="AO233" s="19">
        <v>4897.33</v>
      </c>
      <c r="AP233" s="19">
        <v>1976.92</v>
      </c>
      <c r="AR233" s="19">
        <v>18308.099999999999</v>
      </c>
      <c r="AS233" s="19">
        <v>29582.240000000002</v>
      </c>
      <c r="AT233" s="19">
        <v>30914.94</v>
      </c>
      <c r="AU233" s="19">
        <v>36182.81</v>
      </c>
      <c r="AV233" s="19">
        <v>51639.56</v>
      </c>
      <c r="AW233" s="19">
        <v>45395.14</v>
      </c>
      <c r="AX233" s="19">
        <v>46010.37</v>
      </c>
      <c r="AY233" s="19">
        <v>69136.75</v>
      </c>
      <c r="AZ233" s="19">
        <v>43852.11</v>
      </c>
      <c r="BA233" s="19">
        <v>34445.19</v>
      </c>
      <c r="BB233" s="19">
        <v>77690.81</v>
      </c>
      <c r="BC233" s="19">
        <v>30842.53</v>
      </c>
      <c r="BD233" s="19">
        <v>6702.1</v>
      </c>
      <c r="BE233" s="19">
        <v>9687.07</v>
      </c>
      <c r="BF233" s="19">
        <v>9368.39</v>
      </c>
      <c r="BG233" s="19">
        <v>9187.16</v>
      </c>
      <c r="BH233" s="19">
        <v>4897.33</v>
      </c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</row>
    <row r="234" spans="1:78" s="19" customFormat="1" ht="11.25" x14ac:dyDescent="0.2">
      <c r="A234" s="28" t="s">
        <v>547</v>
      </c>
      <c r="B234" s="28"/>
      <c r="Y234" s="19">
        <v>-21.14</v>
      </c>
      <c r="Z234" s="19">
        <v>-21.14</v>
      </c>
      <c r="AA234" s="19">
        <v>-21.14</v>
      </c>
      <c r="AB234" s="19">
        <v>-21.14</v>
      </c>
      <c r="AC234" s="19">
        <v>-38.450000000000003</v>
      </c>
      <c r="AD234" s="19">
        <v>7071.4</v>
      </c>
      <c r="AE234" s="19">
        <v>2266.4699999999998</v>
      </c>
      <c r="AF234" s="19">
        <v>-38.450000000000003</v>
      </c>
      <c r="AG234" s="19">
        <v>-38.450000000000003</v>
      </c>
      <c r="AH234" s="19">
        <v>-37.58</v>
      </c>
      <c r="AI234" s="19">
        <v>-37.659999999999997</v>
      </c>
      <c r="AJ234" s="19">
        <v>-37.659999999999997</v>
      </c>
      <c r="AK234" s="19">
        <v>-53.26</v>
      </c>
      <c r="AL234" s="19">
        <v>-53.18</v>
      </c>
      <c r="AM234" s="19">
        <v>949.77</v>
      </c>
      <c r="AN234" s="19">
        <v>-69.17</v>
      </c>
      <c r="AO234" s="19">
        <v>-69.17</v>
      </c>
      <c r="AP234" s="19">
        <v>-98.4</v>
      </c>
      <c r="AR234" s="19">
        <v>-21.14</v>
      </c>
      <c r="AS234" s="19">
        <v>-21.14</v>
      </c>
      <c r="AT234" s="19">
        <v>-21.14</v>
      </c>
      <c r="AU234" s="19">
        <v>-21.14</v>
      </c>
      <c r="AV234" s="19">
        <v>-38.450000000000003</v>
      </c>
      <c r="AW234" s="19">
        <v>7071.4</v>
      </c>
      <c r="AX234" s="19">
        <v>2266.4699999999998</v>
      </c>
      <c r="AY234" s="19">
        <v>-38.450000000000003</v>
      </c>
      <c r="AZ234" s="19">
        <v>-38.450000000000003</v>
      </c>
      <c r="BA234" s="19">
        <v>-37.58</v>
      </c>
      <c r="BB234" s="19">
        <v>-37.659999999999997</v>
      </c>
      <c r="BC234" s="19">
        <v>-37.659999999999997</v>
      </c>
      <c r="BD234" s="19">
        <v>-53.26</v>
      </c>
      <c r="BE234" s="19">
        <v>-53.18</v>
      </c>
      <c r="BF234" s="19">
        <v>949.77</v>
      </c>
      <c r="BG234" s="19">
        <v>-69.17</v>
      </c>
      <c r="BH234" s="19">
        <v>-69.17</v>
      </c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</row>
    <row r="235" spans="1:78" s="19" customFormat="1" ht="11.25" x14ac:dyDescent="0.2">
      <c r="A235" s="28" t="s">
        <v>548</v>
      </c>
      <c r="B235" s="28"/>
      <c r="Y235" s="19">
        <v>1439.93</v>
      </c>
      <c r="Z235" s="19">
        <v>3186.97</v>
      </c>
      <c r="AA235" s="19">
        <v>0</v>
      </c>
      <c r="AB235" s="19">
        <v>8253.7099999999991</v>
      </c>
      <c r="AC235" s="19">
        <v>3117.09</v>
      </c>
      <c r="AD235" s="19">
        <v>4403.78</v>
      </c>
      <c r="AE235" s="19">
        <v>4276.42</v>
      </c>
      <c r="AF235" s="19">
        <v>9415.7000000000007</v>
      </c>
      <c r="AG235" s="19">
        <v>9415.7000000000007</v>
      </c>
      <c r="AH235" s="19">
        <v>-28.59</v>
      </c>
      <c r="AI235" s="19">
        <v>-28.59</v>
      </c>
      <c r="AJ235" s="19">
        <v>46219.41</v>
      </c>
      <c r="AK235" s="19">
        <v>5465.82</v>
      </c>
      <c r="AL235" s="19">
        <v>-29.19</v>
      </c>
      <c r="AM235" s="19">
        <v>-29.19</v>
      </c>
      <c r="AN235" s="19">
        <v>16482.89</v>
      </c>
      <c r="AO235" s="19">
        <v>10183.41</v>
      </c>
      <c r="AP235" s="19">
        <v>6775.25</v>
      </c>
      <c r="AR235" s="19">
        <v>1439.93</v>
      </c>
      <c r="AS235" s="19">
        <v>3186.97</v>
      </c>
      <c r="AT235" s="19">
        <v>0</v>
      </c>
      <c r="AU235" s="19">
        <v>8253.7099999999991</v>
      </c>
      <c r="AV235" s="19">
        <v>3117.09</v>
      </c>
      <c r="AW235" s="19">
        <v>4403.78</v>
      </c>
      <c r="AX235" s="19">
        <v>4276.42</v>
      </c>
      <c r="AY235" s="19">
        <v>9415.7000000000007</v>
      </c>
      <c r="AZ235" s="19">
        <v>9415.7000000000007</v>
      </c>
      <c r="BA235" s="19">
        <v>-28.59</v>
      </c>
      <c r="BB235" s="19">
        <v>-28.59</v>
      </c>
      <c r="BC235" s="19">
        <v>46219.41</v>
      </c>
      <c r="BD235" s="19">
        <v>5465.82</v>
      </c>
      <c r="BE235" s="19">
        <v>-29.19</v>
      </c>
      <c r="BF235" s="19">
        <v>-29.19</v>
      </c>
      <c r="BG235" s="19">
        <v>16482.89</v>
      </c>
      <c r="BH235" s="19">
        <v>10183.41</v>
      </c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</row>
    <row r="236" spans="1:78" s="19" customFormat="1" ht="11.25" x14ac:dyDescent="0.2">
      <c r="A236" s="28" t="s">
        <v>549</v>
      </c>
      <c r="B236" s="28"/>
      <c r="Y236" s="19">
        <v>1063.1199999999999</v>
      </c>
      <c r="Z236" s="19">
        <v>0</v>
      </c>
      <c r="AA236" s="19">
        <v>0</v>
      </c>
      <c r="AB236" s="19">
        <v>0</v>
      </c>
      <c r="AC236" s="19">
        <v>19975.38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R236" s="19">
        <v>1063.1199999999999</v>
      </c>
      <c r="AS236" s="19">
        <v>0</v>
      </c>
      <c r="AT236" s="19">
        <v>0</v>
      </c>
      <c r="AU236" s="19">
        <v>0</v>
      </c>
      <c r="AV236" s="19">
        <v>19975.38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0</v>
      </c>
      <c r="BF236" s="19">
        <v>0</v>
      </c>
      <c r="BG236" s="19">
        <v>0</v>
      </c>
      <c r="BH236" s="19">
        <v>0</v>
      </c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</row>
    <row r="237" spans="1:78" s="19" customFormat="1" ht="11.25" x14ac:dyDescent="0.2">
      <c r="A237" s="28" t="s">
        <v>550</v>
      </c>
      <c r="B237" s="28"/>
      <c r="Y237" s="19">
        <v>0</v>
      </c>
      <c r="Z237" s="19">
        <v>5830.25</v>
      </c>
      <c r="AA237" s="19">
        <v>5830.25</v>
      </c>
      <c r="AB237" s="19">
        <v>5830.25</v>
      </c>
      <c r="AC237" s="19">
        <v>5830.25</v>
      </c>
      <c r="AD237" s="19">
        <v>5830.25</v>
      </c>
      <c r="AE237" s="19">
        <v>5830.25</v>
      </c>
      <c r="AF237" s="19">
        <v>5830.25</v>
      </c>
      <c r="AG237" s="19">
        <v>11977.65</v>
      </c>
      <c r="AH237" s="19">
        <v>9656.93</v>
      </c>
      <c r="AI237" s="19">
        <v>8918.73</v>
      </c>
      <c r="AJ237" s="19">
        <v>9301.39</v>
      </c>
      <c r="AK237" s="19">
        <v>19532.71</v>
      </c>
      <c r="AL237" s="19">
        <v>10826.57</v>
      </c>
      <c r="AM237" s="19">
        <v>10708.33</v>
      </c>
      <c r="AN237" s="19">
        <v>0</v>
      </c>
      <c r="AO237" s="19">
        <v>0</v>
      </c>
      <c r="AP237" s="19">
        <v>901.51</v>
      </c>
      <c r="AR237" s="19">
        <v>0</v>
      </c>
      <c r="AS237" s="19">
        <v>5830.25</v>
      </c>
      <c r="AT237" s="19">
        <v>5830.25</v>
      </c>
      <c r="AU237" s="19">
        <v>5830.25</v>
      </c>
      <c r="AV237" s="19">
        <v>5830.25</v>
      </c>
      <c r="AW237" s="19">
        <v>5830.25</v>
      </c>
      <c r="AX237" s="19">
        <v>5830.25</v>
      </c>
      <c r="AY237" s="19">
        <v>5830.25</v>
      </c>
      <c r="AZ237" s="19">
        <v>11977.65</v>
      </c>
      <c r="BA237" s="19">
        <v>9656.93</v>
      </c>
      <c r="BB237" s="19">
        <v>8918.73</v>
      </c>
      <c r="BC237" s="19">
        <v>9301.39</v>
      </c>
      <c r="BD237" s="19">
        <v>19532.71</v>
      </c>
      <c r="BE237" s="19">
        <v>10826.57</v>
      </c>
      <c r="BF237" s="19">
        <v>10708.33</v>
      </c>
      <c r="BG237" s="19">
        <v>0</v>
      </c>
      <c r="BH237" s="19">
        <v>0</v>
      </c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</row>
    <row r="238" spans="1:78" s="19" customFormat="1" ht="11.25" x14ac:dyDescent="0.2">
      <c r="A238" s="28" t="s">
        <v>551</v>
      </c>
      <c r="B238" s="28"/>
      <c r="Y238" s="19">
        <v>-150</v>
      </c>
      <c r="Z238" s="19">
        <v>-240</v>
      </c>
      <c r="AA238" s="19">
        <v>-567.6</v>
      </c>
      <c r="AB238" s="19">
        <v>-417.6</v>
      </c>
      <c r="AC238" s="19">
        <v>-417.6</v>
      </c>
      <c r="AD238" s="19">
        <v>-452.6</v>
      </c>
      <c r="AE238" s="19">
        <v>-487.6</v>
      </c>
      <c r="AF238" s="19">
        <v>-522.6</v>
      </c>
      <c r="AG238" s="19">
        <v>-572.6</v>
      </c>
      <c r="AH238" s="19">
        <v>-622.6</v>
      </c>
      <c r="AI238" s="19">
        <v>-672.6</v>
      </c>
      <c r="AJ238" s="19">
        <v>-722.6</v>
      </c>
      <c r="AK238" s="19">
        <v>-772.6</v>
      </c>
      <c r="AL238" s="19">
        <v>-807.6</v>
      </c>
      <c r="AM238" s="19">
        <v>-877.6</v>
      </c>
      <c r="AN238" s="19">
        <v>0</v>
      </c>
      <c r="AO238" s="19">
        <v>0</v>
      </c>
      <c r="AP238" s="19">
        <v>0</v>
      </c>
      <c r="AR238" s="19">
        <v>-150</v>
      </c>
      <c r="AS238" s="19">
        <v>-240</v>
      </c>
      <c r="AT238" s="19">
        <v>-567.6</v>
      </c>
      <c r="AU238" s="19">
        <v>-417.6</v>
      </c>
      <c r="AV238" s="19">
        <v>-417.6</v>
      </c>
      <c r="AW238" s="19">
        <v>-452.6</v>
      </c>
      <c r="AX238" s="19">
        <v>-487.6</v>
      </c>
      <c r="AY238" s="19">
        <v>-522.6</v>
      </c>
      <c r="AZ238" s="19">
        <v>-572.6</v>
      </c>
      <c r="BA238" s="19">
        <v>-622.6</v>
      </c>
      <c r="BB238" s="19">
        <v>-672.6</v>
      </c>
      <c r="BC238" s="19">
        <v>-722.6</v>
      </c>
      <c r="BD238" s="19">
        <v>-772.6</v>
      </c>
      <c r="BE238" s="19">
        <v>-807.6</v>
      </c>
      <c r="BF238" s="19">
        <v>-877.6</v>
      </c>
      <c r="BG238" s="19">
        <v>0</v>
      </c>
      <c r="BH238" s="19">
        <v>0</v>
      </c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</row>
    <row r="239" spans="1:78" s="19" customFormat="1" ht="11.25" x14ac:dyDescent="0.2">
      <c r="A239" s="28" t="s">
        <v>552</v>
      </c>
      <c r="B239" s="28"/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0</v>
      </c>
      <c r="BF239" s="19">
        <v>0</v>
      </c>
      <c r="BG239" s="19">
        <v>0</v>
      </c>
      <c r="BH239" s="19">
        <v>0</v>
      </c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</row>
    <row r="240" spans="1:78" ht="11.25" x14ac:dyDescent="0.2">
      <c r="A240" s="28" t="s">
        <v>553</v>
      </c>
      <c r="B240" s="28"/>
      <c r="Y240" s="19">
        <v>203614.84</v>
      </c>
      <c r="Z240" s="19">
        <v>191527.09</v>
      </c>
      <c r="AA240" s="19">
        <v>203263.48</v>
      </c>
      <c r="AB240" s="19">
        <v>227573.06</v>
      </c>
      <c r="AC240" s="19">
        <v>210401.03</v>
      </c>
      <c r="AD240" s="19">
        <v>186029.96</v>
      </c>
      <c r="AE240" s="19">
        <v>166077.66</v>
      </c>
      <c r="AF240" s="19">
        <v>202672.81</v>
      </c>
      <c r="AG240" s="19">
        <v>184097.38</v>
      </c>
      <c r="AH240" s="19">
        <v>170937</v>
      </c>
      <c r="AI240" s="19">
        <v>143051.79999999999</v>
      </c>
      <c r="AJ240" s="19">
        <v>142564.48000000001</v>
      </c>
      <c r="AK240" s="19">
        <v>145368.5</v>
      </c>
      <c r="AL240" s="19">
        <v>150576.69</v>
      </c>
      <c r="AM240" s="19">
        <v>151961.43</v>
      </c>
      <c r="AN240" s="19">
        <v>148852.44</v>
      </c>
      <c r="AO240" s="19">
        <v>153319.9</v>
      </c>
      <c r="AP240" s="19">
        <v>158054.04</v>
      </c>
      <c r="AQ240" s="19"/>
      <c r="AR240" s="19">
        <v>203614.84</v>
      </c>
      <c r="AS240" s="19">
        <v>191527.09</v>
      </c>
      <c r="AT240" s="19">
        <v>203263.48</v>
      </c>
      <c r="AU240" s="19">
        <v>227573.06</v>
      </c>
      <c r="AV240" s="19">
        <v>210401.03</v>
      </c>
      <c r="AW240" s="19">
        <v>186029.96</v>
      </c>
      <c r="AX240" s="19">
        <v>166077.66</v>
      </c>
      <c r="AY240" s="19">
        <v>202672.81</v>
      </c>
      <c r="AZ240" s="19">
        <v>184097.38</v>
      </c>
      <c r="BA240" s="45">
        <v>170937</v>
      </c>
      <c r="BB240" s="45">
        <v>143051.79999999999</v>
      </c>
      <c r="BC240" s="45">
        <v>142564.48000000001</v>
      </c>
      <c r="BD240" s="45">
        <v>145368.5</v>
      </c>
      <c r="BE240" s="45">
        <v>150576.69</v>
      </c>
      <c r="BF240" s="45">
        <v>151961.43</v>
      </c>
      <c r="BG240" s="45">
        <v>148852.44</v>
      </c>
      <c r="BH240" s="45">
        <v>153319.9</v>
      </c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</row>
    <row r="241" spans="1:60" s="17" customFormat="1" ht="11.25" x14ac:dyDescent="0.2">
      <c r="A241" s="28" t="s">
        <v>554</v>
      </c>
      <c r="B241" s="28"/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1539.91</v>
      </c>
      <c r="AF241" s="19">
        <v>1558.06</v>
      </c>
      <c r="AG241" s="19">
        <v>-0.99</v>
      </c>
      <c r="AH241" s="19">
        <v>392.41</v>
      </c>
      <c r="AI241" s="19">
        <v>1447.63</v>
      </c>
      <c r="AJ241" s="19">
        <v>4659.25</v>
      </c>
      <c r="AK241" s="19">
        <v>26508.83</v>
      </c>
      <c r="AL241" s="19">
        <v>52950.93</v>
      </c>
      <c r="AM241" s="19">
        <v>59640.38</v>
      </c>
      <c r="AN241" s="19">
        <v>39724.03</v>
      </c>
      <c r="AO241" s="19">
        <v>47123.69</v>
      </c>
      <c r="AP241" s="19">
        <v>71853.820000000007</v>
      </c>
      <c r="AQ241" s="19"/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1539.91</v>
      </c>
      <c r="AY241" s="19">
        <v>1558.06</v>
      </c>
      <c r="AZ241" s="19">
        <v>-0.99</v>
      </c>
      <c r="BA241" s="17">
        <v>392.41</v>
      </c>
      <c r="BB241" s="17">
        <v>1447.63</v>
      </c>
      <c r="BC241" s="17">
        <v>4659.25</v>
      </c>
      <c r="BD241" s="17">
        <v>26508.83</v>
      </c>
      <c r="BE241" s="17">
        <v>52950.93</v>
      </c>
      <c r="BF241" s="17">
        <v>59640.38</v>
      </c>
      <c r="BG241" s="17">
        <v>39724.03</v>
      </c>
      <c r="BH241" s="17">
        <v>47123.69</v>
      </c>
    </row>
    <row r="242" spans="1:60" s="17" customFormat="1" ht="11.25" x14ac:dyDescent="0.2">
      <c r="A242" s="28" t="s">
        <v>555</v>
      </c>
      <c r="B242" s="28"/>
      <c r="Y242" s="19">
        <v>0</v>
      </c>
      <c r="Z242" s="19">
        <v>0</v>
      </c>
      <c r="AA242" s="19">
        <v>0</v>
      </c>
      <c r="AB242" s="19">
        <v>0</v>
      </c>
      <c r="AC242" s="19">
        <v>236.09</v>
      </c>
      <c r="AD242" s="19">
        <v>48006.11</v>
      </c>
      <c r="AE242" s="19">
        <v>188.96</v>
      </c>
      <c r="AF242" s="19">
        <v>50.37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4009.2</v>
      </c>
      <c r="AP242" s="19">
        <v>0</v>
      </c>
      <c r="AQ242" s="19"/>
      <c r="AR242" s="19">
        <v>0</v>
      </c>
      <c r="AS242" s="19">
        <v>0</v>
      </c>
      <c r="AT242" s="19">
        <v>0</v>
      </c>
      <c r="AU242" s="19">
        <v>0</v>
      </c>
      <c r="AV242" s="19">
        <v>236.09</v>
      </c>
      <c r="AW242" s="19">
        <v>48006.11</v>
      </c>
      <c r="AX242" s="19">
        <v>188.96</v>
      </c>
      <c r="AY242" s="19">
        <v>50.37</v>
      </c>
      <c r="AZ242" s="19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4009.2</v>
      </c>
    </row>
    <row r="243" spans="1:60" s="17" customFormat="1" ht="11.25" x14ac:dyDescent="0.2">
      <c r="A243" s="28" t="s">
        <v>556</v>
      </c>
      <c r="B243" s="28"/>
      <c r="Y243" s="19">
        <v>1181570.51</v>
      </c>
      <c r="Z243" s="19">
        <v>1131349.6599999999</v>
      </c>
      <c r="AA243" s="19">
        <v>1074363.82</v>
      </c>
      <c r="AB243" s="19">
        <v>1007593.19</v>
      </c>
      <c r="AC243" s="19">
        <v>976297.24</v>
      </c>
      <c r="AD243" s="19">
        <v>996010.53</v>
      </c>
      <c r="AE243" s="19">
        <v>1035189.84</v>
      </c>
      <c r="AF243" s="19">
        <v>1029932.18</v>
      </c>
      <c r="AG243" s="19">
        <v>1173961.21</v>
      </c>
      <c r="AH243" s="19">
        <v>1115448.42</v>
      </c>
      <c r="AI243" s="19">
        <v>1073659.81</v>
      </c>
      <c r="AJ243" s="19">
        <v>1048675.99</v>
      </c>
      <c r="AK243" s="19">
        <v>1045137.64</v>
      </c>
      <c r="AL243" s="19">
        <v>1028416.89</v>
      </c>
      <c r="AM243" s="19">
        <v>976483.83</v>
      </c>
      <c r="AN243" s="19">
        <v>979823.48</v>
      </c>
      <c r="AO243" s="19">
        <v>982021.16</v>
      </c>
      <c r="AP243" s="19">
        <v>978526.4</v>
      </c>
      <c r="AQ243" s="19"/>
      <c r="AR243" s="19">
        <v>1181570.51</v>
      </c>
      <c r="AS243" s="19">
        <v>1131349.6599999999</v>
      </c>
      <c r="AT243" s="19">
        <v>1074363.82</v>
      </c>
      <c r="AU243" s="19">
        <v>1007593.19</v>
      </c>
      <c r="AV243" s="19">
        <v>976297.24</v>
      </c>
      <c r="AW243" s="19">
        <v>996010.53</v>
      </c>
      <c r="AX243" s="19">
        <v>1035189.84</v>
      </c>
      <c r="AY243" s="19">
        <v>1029932.18</v>
      </c>
      <c r="AZ243" s="19">
        <v>1173961.21</v>
      </c>
      <c r="BA243" s="17">
        <v>1115448.42</v>
      </c>
      <c r="BB243" s="17">
        <v>1073659.81</v>
      </c>
      <c r="BC243" s="17">
        <v>1048675.99</v>
      </c>
      <c r="BD243" s="17">
        <v>1045137.64</v>
      </c>
      <c r="BE243" s="17">
        <v>1028416.89</v>
      </c>
      <c r="BF243" s="17">
        <v>976483.83</v>
      </c>
      <c r="BG243" s="17">
        <v>979823.48</v>
      </c>
      <c r="BH243" s="17">
        <v>982021.16</v>
      </c>
    </row>
    <row r="244" spans="1:60" s="17" customFormat="1" ht="11.25" x14ac:dyDescent="0.2">
      <c r="A244" s="28" t="s">
        <v>557</v>
      </c>
      <c r="B244" s="28"/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/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>
        <v>0</v>
      </c>
      <c r="BG244" s="17">
        <v>0</v>
      </c>
      <c r="BH244" s="17">
        <v>0</v>
      </c>
    </row>
    <row r="245" spans="1:60" s="17" customFormat="1" ht="11.25" x14ac:dyDescent="0.2">
      <c r="A245" s="28" t="s">
        <v>558</v>
      </c>
      <c r="B245" s="28"/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/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</row>
    <row r="246" spans="1:60" s="17" customFormat="1" ht="11.25" x14ac:dyDescent="0.2">
      <c r="A246" s="28" t="s">
        <v>559</v>
      </c>
      <c r="B246" s="28"/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/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</row>
    <row r="247" spans="1:60" s="17" customFormat="1" ht="11.25" x14ac:dyDescent="0.2">
      <c r="A247" s="28" t="s">
        <v>560</v>
      </c>
      <c r="B247" s="28"/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/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0</v>
      </c>
      <c r="BG247" s="17">
        <v>0</v>
      </c>
      <c r="BH247" s="17">
        <v>0</v>
      </c>
    </row>
    <row r="248" spans="1:60" s="17" customFormat="1" ht="11.25" x14ac:dyDescent="0.2">
      <c r="A248" s="28" t="s">
        <v>561</v>
      </c>
      <c r="B248" s="28"/>
      <c r="Y248" s="19">
        <v>23776984.25</v>
      </c>
      <c r="Z248" s="19">
        <v>9292611.0099999998</v>
      </c>
      <c r="AA248" s="19">
        <v>7050202.6900000004</v>
      </c>
      <c r="AB248" s="19">
        <v>6086775.0199999996</v>
      </c>
      <c r="AC248" s="19">
        <v>7319911.1799999997</v>
      </c>
      <c r="AD248" s="19">
        <v>6370012.2400000002</v>
      </c>
      <c r="AE248" s="19">
        <v>6865552.9199999999</v>
      </c>
      <c r="AF248" s="19">
        <v>7902305.25</v>
      </c>
      <c r="AG248" s="19">
        <v>5724957.6799999997</v>
      </c>
      <c r="AH248" s="19">
        <v>7534173.0899999999</v>
      </c>
      <c r="AI248" s="19">
        <v>5015970.7</v>
      </c>
      <c r="AJ248" s="19">
        <v>6823475.21</v>
      </c>
      <c r="AK248" s="19">
        <v>7495021.6699999999</v>
      </c>
      <c r="AL248" s="19">
        <v>9068989.9600000009</v>
      </c>
      <c r="AM248" s="19">
        <v>7255438.0899999999</v>
      </c>
      <c r="AN248" s="19">
        <v>8330140.0300000003</v>
      </c>
      <c r="AO248" s="19">
        <v>8990180.6699999999</v>
      </c>
      <c r="AP248" s="19">
        <v>7397633.7999999998</v>
      </c>
      <c r="AQ248" s="19"/>
      <c r="AR248" s="19">
        <v>23776984.25</v>
      </c>
      <c r="AS248" s="19">
        <v>9292611.0099999998</v>
      </c>
      <c r="AT248" s="19">
        <v>7050202.6900000004</v>
      </c>
      <c r="AU248" s="19">
        <v>6086775.0199999996</v>
      </c>
      <c r="AV248" s="19">
        <v>7319911.1799999997</v>
      </c>
      <c r="AW248" s="19">
        <v>6370012.2400000002</v>
      </c>
      <c r="AX248" s="19">
        <v>6865552.9199999999</v>
      </c>
      <c r="AY248" s="19">
        <v>7902305.25</v>
      </c>
      <c r="AZ248" s="19">
        <v>5724957.6799999997</v>
      </c>
      <c r="BA248" s="17">
        <v>7534173.0899999999</v>
      </c>
      <c r="BB248" s="17">
        <v>5015970.7</v>
      </c>
      <c r="BC248" s="17">
        <v>6823475.21</v>
      </c>
      <c r="BD248" s="17">
        <v>7495021.6699999999</v>
      </c>
      <c r="BE248" s="17">
        <v>9068989.9600000009</v>
      </c>
      <c r="BF248" s="17">
        <v>7255438.0899999999</v>
      </c>
      <c r="BG248" s="17">
        <v>8330140.0300000003</v>
      </c>
      <c r="BH248" s="17">
        <v>8990180.6699999999</v>
      </c>
    </row>
    <row r="249" spans="1:60" s="17" customFormat="1" ht="11.25" x14ac:dyDescent="0.2">
      <c r="A249" s="28" t="s">
        <v>562</v>
      </c>
      <c r="B249" s="28"/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/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0</v>
      </c>
    </row>
    <row r="250" spans="1:60" s="17" customFormat="1" ht="11.25" x14ac:dyDescent="0.2">
      <c r="A250" s="28" t="s">
        <v>563</v>
      </c>
      <c r="B250" s="28"/>
      <c r="Y250" s="19">
        <v>3247280.7</v>
      </c>
      <c r="Z250" s="19">
        <v>2719190.95</v>
      </c>
      <c r="AA250" s="19">
        <v>2776065.44</v>
      </c>
      <c r="AB250" s="19">
        <v>2299583.96</v>
      </c>
      <c r="AC250" s="19">
        <v>2393985.2200000002</v>
      </c>
      <c r="AD250" s="19">
        <v>2510875.83</v>
      </c>
      <c r="AE250" s="19">
        <v>2599797.44</v>
      </c>
      <c r="AF250" s="19">
        <v>2682757.44</v>
      </c>
      <c r="AG250" s="19">
        <v>2870233.27</v>
      </c>
      <c r="AH250" s="19">
        <v>3226942.71</v>
      </c>
      <c r="AI250" s="19">
        <v>3194021.73</v>
      </c>
      <c r="AJ250" s="19">
        <v>3095757.76</v>
      </c>
      <c r="AK250" s="19">
        <v>2924230.87</v>
      </c>
      <c r="AL250" s="19">
        <v>2835598.4</v>
      </c>
      <c r="AM250" s="19">
        <v>2854893.76</v>
      </c>
      <c r="AN250" s="19">
        <v>2775837.14</v>
      </c>
      <c r="AO250" s="19">
        <v>2651435.56</v>
      </c>
      <c r="AP250" s="19">
        <v>2730843.31</v>
      </c>
      <c r="AQ250" s="19"/>
      <c r="AR250" s="19">
        <v>3247280.7</v>
      </c>
      <c r="AS250" s="19">
        <v>2719190.95</v>
      </c>
      <c r="AT250" s="19">
        <v>2776065.44</v>
      </c>
      <c r="AU250" s="19">
        <v>2299583.96</v>
      </c>
      <c r="AV250" s="19">
        <v>2393985.2200000002</v>
      </c>
      <c r="AW250" s="19">
        <v>2510875.83</v>
      </c>
      <c r="AX250" s="19">
        <v>2599797.44</v>
      </c>
      <c r="AY250" s="19">
        <v>2682757.44</v>
      </c>
      <c r="AZ250" s="19">
        <v>2870233.27</v>
      </c>
      <c r="BA250" s="17">
        <v>3226942.71</v>
      </c>
      <c r="BB250" s="17">
        <v>3194021.73</v>
      </c>
      <c r="BC250" s="17">
        <v>3095757.76</v>
      </c>
      <c r="BD250" s="17">
        <v>2924230.87</v>
      </c>
      <c r="BE250" s="17">
        <v>2835598.4</v>
      </c>
      <c r="BF250" s="17">
        <v>2854893.76</v>
      </c>
      <c r="BG250" s="17">
        <v>2775837.14</v>
      </c>
      <c r="BH250" s="17">
        <v>2651435.56</v>
      </c>
    </row>
    <row r="251" spans="1:60" s="17" customFormat="1" ht="11.25" x14ac:dyDescent="0.2">
      <c r="A251" s="28" t="s">
        <v>564</v>
      </c>
      <c r="B251" s="28"/>
      <c r="Y251" s="19">
        <v>21207010.780000001</v>
      </c>
      <c r="Z251" s="19">
        <v>22352067.140000001</v>
      </c>
      <c r="AA251" s="19">
        <v>23258635.059999999</v>
      </c>
      <c r="AB251" s="19">
        <v>24190434.399999999</v>
      </c>
      <c r="AC251" s="19">
        <v>25075306.699999999</v>
      </c>
      <c r="AD251" s="19">
        <v>26181038.329999998</v>
      </c>
      <c r="AE251" s="19">
        <v>27157171.84</v>
      </c>
      <c r="AF251" s="19">
        <v>27995946.43</v>
      </c>
      <c r="AG251" s="19">
        <v>28620706.390000001</v>
      </c>
      <c r="AH251" s="19">
        <v>29371603.52</v>
      </c>
      <c r="AI251" s="19">
        <v>30047908.550000001</v>
      </c>
      <c r="AJ251" s="19">
        <v>30682138.420000002</v>
      </c>
      <c r="AK251" s="19">
        <v>31428188.609999999</v>
      </c>
      <c r="AL251" s="19">
        <v>28245766.629999999</v>
      </c>
      <c r="AM251" s="19">
        <v>28777951.5</v>
      </c>
      <c r="AN251" s="19">
        <v>29563799.039999999</v>
      </c>
      <c r="AO251" s="19">
        <v>29972771.02</v>
      </c>
      <c r="AP251" s="19">
        <v>29631673.82</v>
      </c>
      <c r="AQ251" s="19"/>
      <c r="AR251" s="19">
        <v>21207010.780000001</v>
      </c>
      <c r="AS251" s="19">
        <v>22352067.140000001</v>
      </c>
      <c r="AT251" s="19">
        <v>23258635.059999999</v>
      </c>
      <c r="AU251" s="19">
        <v>24190434.399999999</v>
      </c>
      <c r="AV251" s="19">
        <v>25075306.699999999</v>
      </c>
      <c r="AW251" s="19">
        <v>26181038.329999998</v>
      </c>
      <c r="AX251" s="19">
        <v>27157171.84</v>
      </c>
      <c r="AY251" s="19">
        <v>27995946.43</v>
      </c>
      <c r="AZ251" s="19">
        <v>28620706.390000001</v>
      </c>
      <c r="BA251" s="17">
        <v>29371603.52</v>
      </c>
      <c r="BB251" s="17">
        <v>30047908.550000001</v>
      </c>
      <c r="BC251" s="17">
        <v>30682138.420000002</v>
      </c>
      <c r="BD251" s="17">
        <v>31428188.609999999</v>
      </c>
      <c r="BE251" s="17">
        <v>28245766.629999999</v>
      </c>
      <c r="BF251" s="17">
        <v>28777951.5</v>
      </c>
      <c r="BG251" s="17">
        <v>29563799.039999999</v>
      </c>
      <c r="BH251" s="17">
        <v>29972771.02</v>
      </c>
    </row>
    <row r="252" spans="1:60" s="17" customFormat="1" ht="11.25" x14ac:dyDescent="0.2">
      <c r="A252" s="28" t="s">
        <v>565</v>
      </c>
      <c r="B252" s="28"/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/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</row>
    <row r="253" spans="1:60" s="17" customFormat="1" ht="12.75" x14ac:dyDescent="0.2">
      <c r="A253" s="68" t="s">
        <v>92</v>
      </c>
      <c r="B253" s="68"/>
    </row>
    <row r="254" spans="1:60" s="17" customFormat="1" ht="11.25" x14ac:dyDescent="0.2">
      <c r="A254" s="36" t="s">
        <v>566</v>
      </c>
      <c r="B254" s="36"/>
      <c r="Y254" s="17">
        <v>215533</v>
      </c>
      <c r="Z254" s="17">
        <v>226188</v>
      </c>
      <c r="AA254" s="17">
        <v>231606</v>
      </c>
      <c r="AB254" s="17">
        <v>235300</v>
      </c>
      <c r="AC254" s="17">
        <v>238280</v>
      </c>
      <c r="AD254" s="17">
        <v>242426</v>
      </c>
      <c r="AE254" s="17">
        <v>245968</v>
      </c>
      <c r="AF254" s="17">
        <v>248443</v>
      </c>
      <c r="AG254" s="17">
        <v>251765</v>
      </c>
      <c r="AH254" s="17">
        <v>255748</v>
      </c>
      <c r="AI254" s="17">
        <v>261698</v>
      </c>
      <c r="AJ254" s="17">
        <v>266320</v>
      </c>
      <c r="AK254" s="17">
        <v>269934</v>
      </c>
      <c r="AL254" s="17">
        <v>272836</v>
      </c>
      <c r="AM254" s="17">
        <v>276851</v>
      </c>
      <c r="AN254" s="17">
        <v>280738</v>
      </c>
      <c r="AO254" s="17">
        <v>283938</v>
      </c>
      <c r="AP254" s="17">
        <v>288737</v>
      </c>
      <c r="AR254" s="17">
        <v>215533</v>
      </c>
      <c r="AS254" s="17">
        <v>226188</v>
      </c>
      <c r="AT254" s="17">
        <v>231606</v>
      </c>
      <c r="AU254" s="17">
        <v>235300</v>
      </c>
      <c r="AV254" s="17">
        <v>238280</v>
      </c>
      <c r="AW254" s="17">
        <v>242426</v>
      </c>
      <c r="AX254" s="17">
        <v>245968</v>
      </c>
      <c r="AY254" s="17">
        <v>248443</v>
      </c>
      <c r="AZ254" s="17">
        <v>251765</v>
      </c>
      <c r="BA254" s="17">
        <v>255748</v>
      </c>
      <c r="BB254" s="17">
        <v>261698</v>
      </c>
      <c r="BC254" s="17">
        <v>266320</v>
      </c>
      <c r="BD254" s="17">
        <v>269934</v>
      </c>
      <c r="BE254" s="17">
        <v>272836</v>
      </c>
      <c r="BF254" s="17">
        <v>276850</v>
      </c>
      <c r="BG254" s="17">
        <v>280738</v>
      </c>
      <c r="BH254" s="17">
        <v>283938</v>
      </c>
    </row>
    <row r="255" spans="1:60" s="17" customFormat="1" ht="11.25" x14ac:dyDescent="0.2">
      <c r="A255" s="36" t="s">
        <v>567</v>
      </c>
      <c r="B255" s="36"/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0</v>
      </c>
      <c r="BG255" s="17">
        <v>0</v>
      </c>
      <c r="BH255" s="17">
        <v>0</v>
      </c>
    </row>
    <row r="256" spans="1:60" s="17" customFormat="1" ht="11.25" x14ac:dyDescent="0.2">
      <c r="A256" s="36" t="s">
        <v>568</v>
      </c>
      <c r="B256" s="36"/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>
        <v>0</v>
      </c>
      <c r="BG256" s="17">
        <v>0</v>
      </c>
      <c r="BH256" s="17">
        <v>0</v>
      </c>
    </row>
    <row r="257" spans="1:60" s="17" customFormat="1" ht="11.25" x14ac:dyDescent="0.2">
      <c r="A257" s="36" t="s">
        <v>569</v>
      </c>
      <c r="B257" s="36"/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>
        <v>0</v>
      </c>
      <c r="BG257" s="17">
        <v>0</v>
      </c>
      <c r="BH257" s="17">
        <v>0</v>
      </c>
    </row>
    <row r="258" spans="1:60" s="17" customFormat="1" ht="11.25" x14ac:dyDescent="0.2">
      <c r="A258" s="36" t="s">
        <v>570</v>
      </c>
      <c r="B258" s="36"/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>
        <v>0</v>
      </c>
      <c r="BG258" s="17">
        <v>0</v>
      </c>
      <c r="BH258" s="17">
        <v>0</v>
      </c>
    </row>
    <row r="259" spans="1:60" s="17" customFormat="1" ht="11.25" x14ac:dyDescent="0.2">
      <c r="A259" s="36" t="s">
        <v>571</v>
      </c>
      <c r="B259" s="36"/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0</v>
      </c>
      <c r="AP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0</v>
      </c>
      <c r="BF259" s="17">
        <v>0</v>
      </c>
      <c r="BG259" s="17">
        <v>0</v>
      </c>
      <c r="BH259" s="17">
        <v>0</v>
      </c>
    </row>
    <row r="260" spans="1:60" s="17" customFormat="1" ht="11.25" x14ac:dyDescent="0.2">
      <c r="A260" s="28" t="s">
        <v>722</v>
      </c>
      <c r="B260" s="28"/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>
        <v>0</v>
      </c>
      <c r="BG260" s="17">
        <v>0</v>
      </c>
      <c r="BH260" s="17">
        <v>0</v>
      </c>
    </row>
    <row r="261" spans="1:60" s="17" customFormat="1" ht="11.25" x14ac:dyDescent="0.2">
      <c r="A261" s="36" t="s">
        <v>572</v>
      </c>
      <c r="B261" s="36"/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</row>
    <row r="262" spans="1:60" s="17" customFormat="1" ht="11.25" x14ac:dyDescent="0.2">
      <c r="A262" s="36" t="s">
        <v>573</v>
      </c>
      <c r="B262" s="36"/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>
        <v>0</v>
      </c>
      <c r="BG262" s="17">
        <v>0</v>
      </c>
      <c r="BH262" s="17">
        <v>0</v>
      </c>
    </row>
    <row r="263" spans="1:60" s="17" customFormat="1" ht="11.25" x14ac:dyDescent="0.2">
      <c r="A263" s="36" t="s">
        <v>574</v>
      </c>
      <c r="B263" s="36"/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7">
        <v>0</v>
      </c>
      <c r="AM263" s="17">
        <v>0</v>
      </c>
      <c r="AN263" s="17">
        <v>0</v>
      </c>
      <c r="AO263" s="17">
        <v>0</v>
      </c>
      <c r="AP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7">
        <v>0</v>
      </c>
      <c r="AY263" s="17">
        <v>0</v>
      </c>
      <c r="AZ263" s="17">
        <v>0</v>
      </c>
      <c r="BA263" s="17">
        <v>0</v>
      </c>
      <c r="BB263" s="17">
        <v>0</v>
      </c>
      <c r="BC263" s="17">
        <v>0</v>
      </c>
      <c r="BD263" s="17">
        <v>0</v>
      </c>
      <c r="BE263" s="17">
        <v>0</v>
      </c>
      <c r="BF263" s="17">
        <v>0</v>
      </c>
      <c r="BG263" s="17">
        <v>0</v>
      </c>
      <c r="BH263" s="17">
        <v>0</v>
      </c>
    </row>
    <row r="264" spans="1:60" s="17" customFormat="1" ht="11.25" x14ac:dyDescent="0.2">
      <c r="A264" s="36" t="s">
        <v>575</v>
      </c>
      <c r="B264" s="36"/>
      <c r="Y264" s="17">
        <v>1</v>
      </c>
      <c r="Z264" s="17">
        <v>0</v>
      </c>
      <c r="AA264" s="17">
        <v>0</v>
      </c>
      <c r="AB264" s="17">
        <v>1</v>
      </c>
      <c r="AC264" s="17">
        <v>1</v>
      </c>
      <c r="AD264" s="17">
        <v>1</v>
      </c>
      <c r="AE264" s="17">
        <v>1</v>
      </c>
      <c r="AF264" s="17">
        <v>1</v>
      </c>
      <c r="AG264" s="17">
        <v>1</v>
      </c>
      <c r="AH264" s="17">
        <v>1</v>
      </c>
      <c r="AI264" s="17">
        <v>1</v>
      </c>
      <c r="AJ264" s="17">
        <v>1</v>
      </c>
      <c r="AK264" s="17">
        <v>1</v>
      </c>
      <c r="AL264" s="17">
        <v>1</v>
      </c>
      <c r="AM264" s="17">
        <v>1</v>
      </c>
      <c r="AN264" s="17">
        <v>1</v>
      </c>
      <c r="AO264" s="17">
        <v>1</v>
      </c>
      <c r="AP264" s="17">
        <v>1</v>
      </c>
      <c r="AR264" s="17">
        <v>1</v>
      </c>
      <c r="AS264" s="17">
        <v>0</v>
      </c>
      <c r="AT264" s="17">
        <v>0</v>
      </c>
      <c r="AU264" s="17">
        <v>1</v>
      </c>
      <c r="AV264" s="17">
        <v>1</v>
      </c>
      <c r="AW264" s="17">
        <v>1</v>
      </c>
      <c r="AX264" s="17">
        <v>1</v>
      </c>
      <c r="AY264" s="17">
        <v>1</v>
      </c>
      <c r="AZ264" s="17">
        <v>1</v>
      </c>
      <c r="BA264" s="17">
        <v>1</v>
      </c>
      <c r="BB264" s="17">
        <v>1</v>
      </c>
      <c r="BC264" s="17">
        <v>1</v>
      </c>
      <c r="BD264" s="17">
        <v>1</v>
      </c>
      <c r="BE264" s="17">
        <v>1</v>
      </c>
      <c r="BF264" s="17">
        <v>1</v>
      </c>
      <c r="BG264" s="17">
        <v>1</v>
      </c>
      <c r="BH264" s="17">
        <v>1</v>
      </c>
    </row>
    <row r="265" spans="1:60" s="17" customFormat="1" ht="11.25" x14ac:dyDescent="0.2">
      <c r="A265" s="36" t="s">
        <v>576</v>
      </c>
      <c r="B265" s="36"/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0</v>
      </c>
      <c r="BG265" s="17">
        <v>0</v>
      </c>
      <c r="BH265" s="17">
        <v>0</v>
      </c>
    </row>
    <row r="266" spans="1:60" s="17" customFormat="1" ht="11.25" x14ac:dyDescent="0.2">
      <c r="A266" s="36" t="s">
        <v>577</v>
      </c>
      <c r="B266" s="36"/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1</v>
      </c>
      <c r="AI266" s="17">
        <v>1</v>
      </c>
      <c r="AJ266" s="17">
        <v>1</v>
      </c>
      <c r="AK266" s="17">
        <v>1</v>
      </c>
      <c r="AL266" s="17">
        <v>1</v>
      </c>
      <c r="AM266" s="17">
        <v>1</v>
      </c>
      <c r="AN266" s="17">
        <v>1</v>
      </c>
      <c r="AO266" s="17">
        <v>1</v>
      </c>
      <c r="AP266" s="17">
        <v>1</v>
      </c>
      <c r="AR266" s="17">
        <v>0</v>
      </c>
      <c r="AS266" s="17">
        <v>0</v>
      </c>
      <c r="AT266" s="17">
        <v>0</v>
      </c>
      <c r="AU266" s="17">
        <v>0</v>
      </c>
      <c r="AV266" s="17">
        <v>0</v>
      </c>
      <c r="AW266" s="17">
        <v>0</v>
      </c>
      <c r="AX266" s="17">
        <v>0</v>
      </c>
      <c r="AY266" s="17">
        <v>0</v>
      </c>
      <c r="AZ266" s="17">
        <v>0</v>
      </c>
      <c r="BA266" s="17">
        <v>1</v>
      </c>
      <c r="BB266" s="17">
        <v>1</v>
      </c>
      <c r="BC266" s="17">
        <v>1</v>
      </c>
      <c r="BD266" s="17">
        <v>1</v>
      </c>
      <c r="BE266" s="17">
        <v>1</v>
      </c>
      <c r="BF266" s="17">
        <v>1</v>
      </c>
      <c r="BG266" s="17">
        <v>1</v>
      </c>
      <c r="BH266" s="17">
        <v>1</v>
      </c>
    </row>
    <row r="267" spans="1:60" s="17" customFormat="1" ht="11.25" x14ac:dyDescent="0.2">
      <c r="A267" s="36" t="s">
        <v>578</v>
      </c>
      <c r="B267" s="36"/>
      <c r="Y267" s="17">
        <v>0</v>
      </c>
      <c r="Z267" s="17">
        <v>2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1</v>
      </c>
      <c r="AI267" s="17">
        <v>1</v>
      </c>
      <c r="AJ267" s="17">
        <v>1</v>
      </c>
      <c r="AK267" s="17">
        <v>1</v>
      </c>
      <c r="AL267" s="17">
        <v>1</v>
      </c>
      <c r="AM267" s="17">
        <v>1</v>
      </c>
      <c r="AN267" s="17">
        <v>1</v>
      </c>
      <c r="AO267" s="17">
        <v>1</v>
      </c>
      <c r="AP267" s="17">
        <v>1</v>
      </c>
      <c r="AR267" s="17">
        <v>0</v>
      </c>
      <c r="AS267" s="17">
        <v>2</v>
      </c>
      <c r="AT267" s="17">
        <v>1</v>
      </c>
      <c r="AU267" s="17">
        <v>1</v>
      </c>
      <c r="AV267" s="17">
        <v>1</v>
      </c>
      <c r="AW267" s="17">
        <v>1</v>
      </c>
      <c r="AX267" s="17">
        <v>1</v>
      </c>
      <c r="AY267" s="17">
        <v>1</v>
      </c>
      <c r="AZ267" s="17">
        <v>1</v>
      </c>
      <c r="BA267" s="17">
        <v>1</v>
      </c>
      <c r="BB267" s="17">
        <v>1</v>
      </c>
      <c r="BC267" s="17">
        <v>1</v>
      </c>
      <c r="BD267" s="17">
        <v>1</v>
      </c>
      <c r="BE267" s="17">
        <v>1</v>
      </c>
      <c r="BF267" s="17">
        <v>1</v>
      </c>
      <c r="BG267" s="17">
        <v>1</v>
      </c>
      <c r="BH267" s="17">
        <v>1</v>
      </c>
    </row>
    <row r="268" spans="1:60" s="17" customFormat="1" ht="11.25" x14ac:dyDescent="0.2">
      <c r="A268" s="36" t="s">
        <v>579</v>
      </c>
      <c r="B268" s="36"/>
      <c r="Y268" s="17">
        <v>8748</v>
      </c>
      <c r="Z268" s="17">
        <v>9586</v>
      </c>
      <c r="AA268" s="17">
        <v>9630</v>
      </c>
      <c r="AB268" s="17">
        <v>9640</v>
      </c>
      <c r="AC268" s="17">
        <v>9566</v>
      </c>
      <c r="AD268" s="17">
        <v>9552</v>
      </c>
      <c r="AE268" s="17">
        <v>9445</v>
      </c>
      <c r="AF268" s="17">
        <v>9372</v>
      </c>
      <c r="AG268" s="17">
        <v>9394</v>
      </c>
      <c r="AH268" s="17">
        <v>9296</v>
      </c>
      <c r="AI268" s="17">
        <v>9338</v>
      </c>
      <c r="AJ268" s="17">
        <v>9240</v>
      </c>
      <c r="AK268" s="17">
        <v>9185</v>
      </c>
      <c r="AL268" s="17">
        <v>9128</v>
      </c>
      <c r="AM268" s="17">
        <v>9156</v>
      </c>
      <c r="AN268" s="17">
        <v>9099</v>
      </c>
      <c r="AO268" s="17">
        <v>9068</v>
      </c>
      <c r="AP268" s="17">
        <v>9096</v>
      </c>
      <c r="AR268" s="17">
        <v>8748</v>
      </c>
      <c r="AS268" s="17">
        <v>9586</v>
      </c>
      <c r="AT268" s="17">
        <v>9630</v>
      </c>
      <c r="AU268" s="17">
        <v>9640</v>
      </c>
      <c r="AV268" s="17">
        <v>9566</v>
      </c>
      <c r="AW268" s="17">
        <v>9552</v>
      </c>
      <c r="AX268" s="17">
        <v>9445</v>
      </c>
      <c r="AY268" s="17">
        <v>9372</v>
      </c>
      <c r="AZ268" s="17">
        <v>9394</v>
      </c>
      <c r="BA268" s="17">
        <v>9296</v>
      </c>
      <c r="BB268" s="17">
        <v>9338</v>
      </c>
      <c r="BC268" s="17">
        <v>9240</v>
      </c>
      <c r="BD268" s="17">
        <v>9185</v>
      </c>
      <c r="BE268" s="17">
        <v>9128</v>
      </c>
      <c r="BF268" s="17">
        <v>9156</v>
      </c>
      <c r="BG268" s="17">
        <v>9099</v>
      </c>
      <c r="BH268" s="17">
        <v>9068</v>
      </c>
    </row>
    <row r="269" spans="1:60" s="17" customFormat="1" ht="11.25" x14ac:dyDescent="0.2">
      <c r="A269" s="36" t="s">
        <v>580</v>
      </c>
      <c r="B269" s="36"/>
      <c r="Y269" s="17">
        <v>77</v>
      </c>
      <c r="Z269" s="17">
        <v>78</v>
      </c>
      <c r="AA269" s="17">
        <v>77</v>
      </c>
      <c r="AB269" s="17">
        <v>78</v>
      </c>
      <c r="AC269" s="17">
        <v>76</v>
      </c>
      <c r="AD269" s="17">
        <v>78</v>
      </c>
      <c r="AE269" s="17">
        <v>78</v>
      </c>
      <c r="AF269" s="17">
        <v>76</v>
      </c>
      <c r="AG269" s="17">
        <v>76</v>
      </c>
      <c r="AH269" s="17">
        <v>78</v>
      </c>
      <c r="AI269" s="17">
        <v>77</v>
      </c>
      <c r="AJ269" s="17">
        <v>76</v>
      </c>
      <c r="AK269" s="17">
        <v>78</v>
      </c>
      <c r="AL269" s="17">
        <v>78</v>
      </c>
      <c r="AM269" s="17">
        <v>78</v>
      </c>
      <c r="AN269" s="17">
        <v>77</v>
      </c>
      <c r="AO269" s="17">
        <v>77</v>
      </c>
      <c r="AP269" s="17">
        <v>78</v>
      </c>
      <c r="AR269" s="17">
        <v>77</v>
      </c>
      <c r="AS269" s="17">
        <v>78</v>
      </c>
      <c r="AT269" s="17">
        <v>77</v>
      </c>
      <c r="AU269" s="17">
        <v>78</v>
      </c>
      <c r="AV269" s="17">
        <v>76</v>
      </c>
      <c r="AW269" s="17">
        <v>78</v>
      </c>
      <c r="AX269" s="17">
        <v>78</v>
      </c>
      <c r="AY269" s="17">
        <v>76</v>
      </c>
      <c r="AZ269" s="17">
        <v>76</v>
      </c>
      <c r="BA269" s="17">
        <v>78</v>
      </c>
      <c r="BB269" s="17">
        <v>77</v>
      </c>
      <c r="BC269" s="17">
        <v>76</v>
      </c>
      <c r="BD269" s="17">
        <v>78</v>
      </c>
      <c r="BE269" s="17">
        <v>78</v>
      </c>
      <c r="BF269" s="17">
        <v>78</v>
      </c>
      <c r="BG269" s="17">
        <v>77</v>
      </c>
      <c r="BH269" s="17">
        <v>77</v>
      </c>
    </row>
    <row r="270" spans="1:60" s="17" customFormat="1" ht="11.25" x14ac:dyDescent="0.2">
      <c r="A270" s="36" t="s">
        <v>581</v>
      </c>
      <c r="B270" s="36"/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</row>
    <row r="271" spans="1:60" s="17" customFormat="1" ht="11.25" x14ac:dyDescent="0.2">
      <c r="A271" s="36" t="s">
        <v>582</v>
      </c>
      <c r="B271" s="36"/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  <c r="AK271" s="17">
        <v>0</v>
      </c>
      <c r="AL271" s="17">
        <v>0</v>
      </c>
      <c r="AM271" s="17">
        <v>0</v>
      </c>
      <c r="AN271" s="17">
        <v>0</v>
      </c>
      <c r="AO271" s="17">
        <v>0</v>
      </c>
      <c r="AP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>
        <v>0</v>
      </c>
      <c r="AW271" s="17">
        <v>0</v>
      </c>
      <c r="AX271" s="17">
        <v>0</v>
      </c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>
        <v>0</v>
      </c>
      <c r="BG271" s="17">
        <v>0</v>
      </c>
      <c r="BH271" s="17">
        <v>0</v>
      </c>
    </row>
    <row r="272" spans="1:60" s="17" customFormat="1" ht="11.25" x14ac:dyDescent="0.2">
      <c r="A272" s="36" t="s">
        <v>583</v>
      </c>
      <c r="B272" s="36"/>
      <c r="Y272" s="17">
        <v>12616</v>
      </c>
      <c r="Z272" s="17">
        <v>13029</v>
      </c>
      <c r="AA272" s="17">
        <v>13033</v>
      </c>
      <c r="AB272" s="17">
        <v>13012</v>
      </c>
      <c r="AC272" s="17">
        <v>12986</v>
      </c>
      <c r="AD272" s="17">
        <v>12958</v>
      </c>
      <c r="AE272" s="17">
        <v>12905</v>
      </c>
      <c r="AF272" s="17">
        <v>12848</v>
      </c>
      <c r="AG272" s="17">
        <v>12843</v>
      </c>
      <c r="AH272" s="17">
        <v>12807</v>
      </c>
      <c r="AI272" s="17">
        <v>12808</v>
      </c>
      <c r="AJ272" s="17">
        <v>12759</v>
      </c>
      <c r="AK272" s="17">
        <v>12733</v>
      </c>
      <c r="AL272" s="17">
        <v>12714</v>
      </c>
      <c r="AM272" s="17">
        <v>12708</v>
      </c>
      <c r="AN272" s="17">
        <v>12702</v>
      </c>
      <c r="AO272" s="17">
        <v>12692</v>
      </c>
      <c r="AP272" s="17">
        <v>12702</v>
      </c>
      <c r="AR272" s="17">
        <v>12616</v>
      </c>
      <c r="AS272" s="17">
        <v>13029</v>
      </c>
      <c r="AT272" s="17">
        <v>13033</v>
      </c>
      <c r="AU272" s="17">
        <v>13012</v>
      </c>
      <c r="AV272" s="17">
        <v>12986</v>
      </c>
      <c r="AW272" s="17">
        <v>12958</v>
      </c>
      <c r="AX272" s="17">
        <v>12905</v>
      </c>
      <c r="AY272" s="17">
        <v>12848</v>
      </c>
      <c r="AZ272" s="17">
        <v>12843</v>
      </c>
      <c r="BA272" s="17">
        <v>12807</v>
      </c>
      <c r="BB272" s="17">
        <v>12808</v>
      </c>
      <c r="BC272" s="17">
        <v>12759</v>
      </c>
      <c r="BD272" s="17">
        <v>12733</v>
      </c>
      <c r="BE272" s="17">
        <v>12714</v>
      </c>
      <c r="BF272" s="17">
        <v>12708</v>
      </c>
      <c r="BG272" s="17">
        <v>12702</v>
      </c>
      <c r="BH272" s="17">
        <v>12692</v>
      </c>
    </row>
    <row r="273" spans="1:60" s="17" customFormat="1" ht="11.25" x14ac:dyDescent="0.2">
      <c r="A273" s="36" t="s">
        <v>584</v>
      </c>
      <c r="B273" s="36"/>
      <c r="Y273" s="17">
        <v>0</v>
      </c>
      <c r="Z273" s="17">
        <v>0</v>
      </c>
      <c r="AA273" s="17">
        <v>0</v>
      </c>
      <c r="AB273" s="17">
        <v>0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>
        <v>0</v>
      </c>
      <c r="AW273" s="17">
        <v>0</v>
      </c>
      <c r="AX273" s="17">
        <v>0</v>
      </c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>
        <v>0</v>
      </c>
      <c r="BG273" s="17">
        <v>0</v>
      </c>
      <c r="BH273" s="17">
        <v>0</v>
      </c>
    </row>
    <row r="274" spans="1:60" s="17" customFormat="1" ht="11.25" x14ac:dyDescent="0.2">
      <c r="A274" s="36" t="s">
        <v>585</v>
      </c>
      <c r="B274" s="36"/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7">
        <v>0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>
        <v>0</v>
      </c>
      <c r="BG274" s="17">
        <v>0</v>
      </c>
      <c r="BH274" s="17">
        <v>0</v>
      </c>
    </row>
    <row r="275" spans="1:60" s="17" customFormat="1" ht="11.25" x14ac:dyDescent="0.2">
      <c r="A275" s="36" t="s">
        <v>586</v>
      </c>
      <c r="B275" s="36"/>
      <c r="Y275" s="17">
        <v>0</v>
      </c>
      <c r="Z275" s="17">
        <v>6</v>
      </c>
      <c r="AA275" s="17">
        <v>11</v>
      </c>
      <c r="AB275" s="17">
        <v>114</v>
      </c>
      <c r="AC275" s="17">
        <v>132</v>
      </c>
      <c r="AD275" s="17">
        <v>134</v>
      </c>
      <c r="AE275" s="17">
        <v>164</v>
      </c>
      <c r="AF275" s="17">
        <v>170</v>
      </c>
      <c r="AG275" s="17">
        <v>206</v>
      </c>
      <c r="AH275" s="17">
        <v>202</v>
      </c>
      <c r="AI275" s="17">
        <v>243</v>
      </c>
      <c r="AJ275" s="17">
        <v>236</v>
      </c>
      <c r="AK275" s="17">
        <v>238</v>
      </c>
      <c r="AL275" s="17">
        <v>237</v>
      </c>
      <c r="AM275" s="17">
        <v>240</v>
      </c>
      <c r="AN275" s="17">
        <v>243</v>
      </c>
      <c r="AO275" s="17">
        <v>243</v>
      </c>
      <c r="AP275" s="17">
        <v>252</v>
      </c>
      <c r="AR275" s="17">
        <v>0</v>
      </c>
      <c r="AS275" s="17">
        <v>6</v>
      </c>
      <c r="AT275" s="17">
        <v>11</v>
      </c>
      <c r="AU275" s="17">
        <v>114</v>
      </c>
      <c r="AV275" s="17">
        <v>132</v>
      </c>
      <c r="AW275" s="17">
        <v>134</v>
      </c>
      <c r="AX275" s="17">
        <v>164</v>
      </c>
      <c r="AY275" s="17">
        <v>170</v>
      </c>
      <c r="AZ275" s="17">
        <v>206</v>
      </c>
      <c r="BA275" s="17">
        <v>202</v>
      </c>
      <c r="BB275" s="17">
        <v>243</v>
      </c>
      <c r="BC275" s="17">
        <v>236</v>
      </c>
      <c r="BD275" s="17">
        <v>238</v>
      </c>
      <c r="BE275" s="17">
        <v>237</v>
      </c>
      <c r="BF275" s="17">
        <v>240</v>
      </c>
      <c r="BG275" s="17">
        <v>243</v>
      </c>
      <c r="BH275" s="17">
        <v>243</v>
      </c>
    </row>
    <row r="276" spans="1:60" s="17" customFormat="1" ht="11.25" x14ac:dyDescent="0.2">
      <c r="A276" s="36" t="s">
        <v>587</v>
      </c>
      <c r="B276" s="36"/>
      <c r="Y276" s="17">
        <v>0</v>
      </c>
      <c r="Z276" s="17">
        <v>2</v>
      </c>
      <c r="AA276" s="17">
        <v>2</v>
      </c>
      <c r="AB276" s="17">
        <v>2</v>
      </c>
      <c r="AC276" s="17">
        <v>7</v>
      </c>
      <c r="AD276" s="17">
        <v>23</v>
      </c>
      <c r="AE276" s="17">
        <v>47</v>
      </c>
      <c r="AF276" s="17">
        <v>52</v>
      </c>
      <c r="AG276" s="17">
        <v>67</v>
      </c>
      <c r="AH276" s="17">
        <v>74</v>
      </c>
      <c r="AI276" s="17">
        <v>95</v>
      </c>
      <c r="AJ276" s="17">
        <v>119</v>
      </c>
      <c r="AK276" s="17">
        <v>139</v>
      </c>
      <c r="AL276" s="17">
        <v>166</v>
      </c>
      <c r="AM276" s="17">
        <v>183</v>
      </c>
      <c r="AN276" s="17">
        <v>193</v>
      </c>
      <c r="AO276" s="17">
        <v>203</v>
      </c>
      <c r="AP276" s="17">
        <v>383</v>
      </c>
      <c r="AR276" s="17">
        <v>0</v>
      </c>
      <c r="AS276" s="17">
        <v>2</v>
      </c>
      <c r="AT276" s="17">
        <v>2</v>
      </c>
      <c r="AU276" s="17">
        <v>2</v>
      </c>
      <c r="AV276" s="17">
        <v>7</v>
      </c>
      <c r="AW276" s="17">
        <v>23</v>
      </c>
      <c r="AX276" s="17">
        <v>47</v>
      </c>
      <c r="AY276" s="17">
        <v>52</v>
      </c>
      <c r="AZ276" s="17">
        <v>67</v>
      </c>
      <c r="BA276" s="17">
        <v>74</v>
      </c>
      <c r="BB276" s="17">
        <v>95</v>
      </c>
      <c r="BC276" s="17">
        <v>119</v>
      </c>
      <c r="BD276" s="17">
        <v>139</v>
      </c>
      <c r="BE276" s="17">
        <v>166</v>
      </c>
      <c r="BF276" s="17">
        <v>183</v>
      </c>
      <c r="BG276" s="17">
        <v>193</v>
      </c>
      <c r="BH276" s="17">
        <v>203</v>
      </c>
    </row>
    <row r="277" spans="1:60" s="17" customFormat="1" ht="11.25" x14ac:dyDescent="0.2">
      <c r="A277" s="36" t="s">
        <v>588</v>
      </c>
      <c r="B277" s="36"/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1</v>
      </c>
      <c r="AF277" s="17">
        <v>1</v>
      </c>
      <c r="AG277" s="17">
        <v>1</v>
      </c>
      <c r="AH277" s="17">
        <v>5</v>
      </c>
      <c r="AI277" s="17">
        <v>6</v>
      </c>
      <c r="AJ277" s="17">
        <v>6</v>
      </c>
      <c r="AK277" s="17">
        <v>6</v>
      </c>
      <c r="AL277" s="17">
        <v>6</v>
      </c>
      <c r="AM277" s="17">
        <v>6</v>
      </c>
      <c r="AN277" s="17">
        <v>6</v>
      </c>
      <c r="AO277" s="17">
        <v>6</v>
      </c>
      <c r="AP277" s="17">
        <v>6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7">
        <v>1</v>
      </c>
      <c r="AY277" s="17">
        <v>1</v>
      </c>
      <c r="AZ277" s="17">
        <v>1</v>
      </c>
      <c r="BA277" s="17">
        <v>5</v>
      </c>
      <c r="BB277" s="17">
        <v>6</v>
      </c>
      <c r="BC277" s="17">
        <v>6</v>
      </c>
      <c r="BD277" s="17">
        <v>6</v>
      </c>
      <c r="BE277" s="17">
        <v>6</v>
      </c>
      <c r="BF277" s="17">
        <v>6</v>
      </c>
      <c r="BG277" s="17">
        <v>6</v>
      </c>
      <c r="BH277" s="17">
        <v>6</v>
      </c>
    </row>
    <row r="278" spans="1:60" s="17" customFormat="1" ht="11.25" x14ac:dyDescent="0.2">
      <c r="A278" s="36" t="s">
        <v>589</v>
      </c>
      <c r="B278" s="36"/>
      <c r="Y278" s="17">
        <v>2751</v>
      </c>
      <c r="Z278" s="17">
        <v>2753</v>
      </c>
      <c r="AA278" s="17">
        <v>2753</v>
      </c>
      <c r="AB278" s="17">
        <v>2754</v>
      </c>
      <c r="AC278" s="17">
        <v>2754</v>
      </c>
      <c r="AD278" s="17">
        <v>2754</v>
      </c>
      <c r="AE278" s="17">
        <v>2754</v>
      </c>
      <c r="AF278" s="17">
        <v>2754</v>
      </c>
      <c r="AG278" s="17">
        <v>2754</v>
      </c>
      <c r="AH278" s="17">
        <v>2754</v>
      </c>
      <c r="AI278" s="17">
        <v>2756</v>
      </c>
      <c r="AJ278" s="17">
        <v>2755</v>
      </c>
      <c r="AK278" s="17">
        <v>2755</v>
      </c>
      <c r="AL278" s="17">
        <v>2755</v>
      </c>
      <c r="AM278" s="17">
        <v>2755</v>
      </c>
      <c r="AN278" s="17">
        <v>2755</v>
      </c>
      <c r="AO278" s="17">
        <v>2755</v>
      </c>
      <c r="AP278" s="17">
        <v>2756</v>
      </c>
      <c r="AR278" s="17">
        <v>2751</v>
      </c>
      <c r="AS278" s="17">
        <v>2753</v>
      </c>
      <c r="AT278" s="17">
        <v>2753</v>
      </c>
      <c r="AU278" s="17">
        <v>2754</v>
      </c>
      <c r="AV278" s="17">
        <v>2754</v>
      </c>
      <c r="AW278" s="17">
        <v>2754</v>
      </c>
      <c r="AX278" s="17">
        <v>2754</v>
      </c>
      <c r="AY278" s="17">
        <v>2754</v>
      </c>
      <c r="AZ278" s="17">
        <v>2754</v>
      </c>
      <c r="BA278" s="17">
        <v>2754</v>
      </c>
      <c r="BB278" s="17">
        <v>2756</v>
      </c>
      <c r="BC278" s="17">
        <v>2755</v>
      </c>
      <c r="BD278" s="17">
        <v>2755</v>
      </c>
      <c r="BE278" s="17">
        <v>2755</v>
      </c>
      <c r="BF278" s="17">
        <v>2755</v>
      </c>
      <c r="BG278" s="17">
        <v>2755</v>
      </c>
      <c r="BH278" s="17">
        <v>2755</v>
      </c>
    </row>
    <row r="279" spans="1:60" s="17" customFormat="1" ht="11.25" x14ac:dyDescent="0.2">
      <c r="A279" s="36" t="s">
        <v>590</v>
      </c>
      <c r="B279" s="36"/>
      <c r="Y279" s="17">
        <v>1</v>
      </c>
      <c r="Z279" s="17">
        <v>1</v>
      </c>
      <c r="AA279" s="17">
        <v>1</v>
      </c>
      <c r="AB279" s="17">
        <v>2</v>
      </c>
      <c r="AC279" s="17">
        <v>3</v>
      </c>
      <c r="AD279" s="17">
        <v>5</v>
      </c>
      <c r="AE279" s="17">
        <v>4</v>
      </c>
      <c r="AF279" s="17">
        <v>6</v>
      </c>
      <c r="AG279" s="17">
        <v>5</v>
      </c>
      <c r="AH279" s="17">
        <v>5</v>
      </c>
      <c r="AI279" s="17">
        <v>5</v>
      </c>
      <c r="AJ279" s="17">
        <v>3</v>
      </c>
      <c r="AK279" s="17">
        <v>2</v>
      </c>
      <c r="AL279" s="17">
        <v>2</v>
      </c>
      <c r="AM279" s="17">
        <v>2</v>
      </c>
      <c r="AN279" s="17">
        <v>2</v>
      </c>
      <c r="AO279" s="17">
        <v>3</v>
      </c>
      <c r="AP279" s="17">
        <v>4</v>
      </c>
      <c r="AR279" s="17">
        <v>1</v>
      </c>
      <c r="AS279" s="17">
        <v>1</v>
      </c>
      <c r="AT279" s="17">
        <v>1</v>
      </c>
      <c r="AU279" s="17">
        <v>2</v>
      </c>
      <c r="AV279" s="17">
        <v>3</v>
      </c>
      <c r="AW279" s="17">
        <v>5</v>
      </c>
      <c r="AX279" s="17">
        <v>4</v>
      </c>
      <c r="AY279" s="17">
        <v>6</v>
      </c>
      <c r="AZ279" s="17">
        <v>5</v>
      </c>
      <c r="BA279" s="17">
        <v>5</v>
      </c>
      <c r="BB279" s="17">
        <v>5</v>
      </c>
      <c r="BC279" s="17">
        <v>3</v>
      </c>
      <c r="BD279" s="17">
        <v>2</v>
      </c>
      <c r="BE279" s="17">
        <v>2</v>
      </c>
      <c r="BF279" s="17">
        <v>2</v>
      </c>
      <c r="BG279" s="17">
        <v>2</v>
      </c>
      <c r="BH279" s="17">
        <v>3</v>
      </c>
    </row>
    <row r="280" spans="1:60" s="17" customFormat="1" ht="11.25" x14ac:dyDescent="0.2">
      <c r="A280" s="36" t="s">
        <v>591</v>
      </c>
      <c r="B280" s="36"/>
      <c r="Y280" s="17">
        <v>2123</v>
      </c>
      <c r="Z280" s="17">
        <v>2090</v>
      </c>
      <c r="AA280" s="17">
        <v>2075</v>
      </c>
      <c r="AB280" s="17">
        <v>2051</v>
      </c>
      <c r="AC280" s="17">
        <v>2038</v>
      </c>
      <c r="AD280" s="17">
        <v>2027</v>
      </c>
      <c r="AE280" s="17">
        <v>1980</v>
      </c>
      <c r="AF280" s="17">
        <v>1956</v>
      </c>
      <c r="AG280" s="17">
        <v>1884</v>
      </c>
      <c r="AH280" s="17">
        <v>1874</v>
      </c>
      <c r="AI280" s="17">
        <v>1866</v>
      </c>
      <c r="AJ280" s="17">
        <v>1860</v>
      </c>
      <c r="AK280" s="17">
        <v>1839</v>
      </c>
      <c r="AL280" s="17">
        <v>1836</v>
      </c>
      <c r="AM280" s="17">
        <v>1839</v>
      </c>
      <c r="AN280" s="17">
        <v>1837</v>
      </c>
      <c r="AO280" s="17">
        <v>1851</v>
      </c>
      <c r="AP280" s="17">
        <v>1855</v>
      </c>
      <c r="AR280" s="17">
        <v>2123</v>
      </c>
      <c r="AS280" s="17">
        <v>2090</v>
      </c>
      <c r="AT280" s="17">
        <v>2075</v>
      </c>
      <c r="AU280" s="17">
        <v>2051</v>
      </c>
      <c r="AV280" s="17">
        <v>2038</v>
      </c>
      <c r="AW280" s="17">
        <v>2027</v>
      </c>
      <c r="AX280" s="17">
        <v>1980</v>
      </c>
      <c r="AY280" s="17">
        <v>1956</v>
      </c>
      <c r="AZ280" s="17">
        <v>1884</v>
      </c>
      <c r="BA280" s="17">
        <v>1874</v>
      </c>
      <c r="BB280" s="17">
        <v>1866</v>
      </c>
      <c r="BC280" s="17">
        <v>1860</v>
      </c>
      <c r="BD280" s="17">
        <v>1839</v>
      </c>
      <c r="BE280" s="17">
        <v>1836</v>
      </c>
      <c r="BF280" s="17">
        <v>1839</v>
      </c>
      <c r="BG280" s="17">
        <v>1837</v>
      </c>
      <c r="BH280" s="17">
        <v>1851</v>
      </c>
    </row>
    <row r="281" spans="1:60" s="17" customFormat="1" ht="11.25" x14ac:dyDescent="0.2">
      <c r="A281" s="36" t="s">
        <v>592</v>
      </c>
      <c r="B281" s="36"/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7">
        <v>0</v>
      </c>
      <c r="AM281" s="17">
        <v>0</v>
      </c>
      <c r="AN281" s="17">
        <v>0</v>
      </c>
      <c r="AO281" s="17">
        <v>0</v>
      </c>
      <c r="AP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7">
        <v>0</v>
      </c>
      <c r="AY281" s="17">
        <v>0</v>
      </c>
      <c r="AZ281" s="17">
        <v>0</v>
      </c>
      <c r="BA281" s="17">
        <v>0</v>
      </c>
      <c r="BB281" s="17">
        <v>0</v>
      </c>
      <c r="BC281" s="17">
        <v>0</v>
      </c>
      <c r="BD281" s="17">
        <v>0</v>
      </c>
      <c r="BE281" s="17">
        <v>0</v>
      </c>
      <c r="BF281" s="17">
        <v>0</v>
      </c>
      <c r="BG281" s="17">
        <v>0</v>
      </c>
      <c r="BH281" s="17">
        <v>0</v>
      </c>
    </row>
    <row r="282" spans="1:60" s="17" customFormat="1" ht="11.25" x14ac:dyDescent="0.2">
      <c r="A282" s="36" t="s">
        <v>593</v>
      </c>
      <c r="B282" s="36"/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  <c r="AK282" s="17">
        <v>0</v>
      </c>
      <c r="AL282" s="17">
        <v>0</v>
      </c>
      <c r="AM282" s="17">
        <v>0</v>
      </c>
      <c r="AN282" s="17">
        <v>0</v>
      </c>
      <c r="AO282" s="17">
        <v>0</v>
      </c>
      <c r="AP282" s="17">
        <v>0</v>
      </c>
      <c r="AR282" s="17">
        <v>0</v>
      </c>
      <c r="AS282" s="17">
        <v>0</v>
      </c>
      <c r="AT282" s="17">
        <v>0</v>
      </c>
      <c r="AU282" s="17">
        <v>0</v>
      </c>
      <c r="AV282" s="17">
        <v>0</v>
      </c>
      <c r="AW282" s="17">
        <v>0</v>
      </c>
      <c r="AX282" s="17">
        <v>0</v>
      </c>
      <c r="AY282" s="17">
        <v>0</v>
      </c>
      <c r="AZ282" s="17">
        <v>0</v>
      </c>
      <c r="BA282" s="17">
        <v>0</v>
      </c>
      <c r="BB282" s="17">
        <v>0</v>
      </c>
      <c r="BC282" s="17">
        <v>0</v>
      </c>
      <c r="BD282" s="17">
        <v>0</v>
      </c>
      <c r="BE282" s="17">
        <v>0</v>
      </c>
      <c r="BF282" s="17">
        <v>0</v>
      </c>
      <c r="BG282" s="17">
        <v>0</v>
      </c>
      <c r="BH282" s="17">
        <v>0</v>
      </c>
    </row>
    <row r="283" spans="1:60" s="17" customFormat="1" ht="11.25" x14ac:dyDescent="0.2">
      <c r="A283" s="36" t="s">
        <v>594</v>
      </c>
      <c r="B283" s="36"/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1</v>
      </c>
      <c r="AK283" s="17">
        <v>1</v>
      </c>
      <c r="AL283" s="17">
        <v>1</v>
      </c>
      <c r="AM283" s="17">
        <v>1</v>
      </c>
      <c r="AN283" s="17">
        <v>1</v>
      </c>
      <c r="AO283" s="17">
        <v>1</v>
      </c>
      <c r="AP283" s="17">
        <v>1</v>
      </c>
      <c r="AR283" s="17">
        <v>0</v>
      </c>
      <c r="AS283" s="17">
        <v>0</v>
      </c>
      <c r="AT283" s="17">
        <v>0</v>
      </c>
      <c r="AU283" s="17">
        <v>0</v>
      </c>
      <c r="AV283" s="17">
        <v>0</v>
      </c>
      <c r="AW283" s="17">
        <v>0</v>
      </c>
      <c r="AX283" s="17">
        <v>0</v>
      </c>
      <c r="AY283" s="17">
        <v>0</v>
      </c>
      <c r="AZ283" s="17">
        <v>0</v>
      </c>
      <c r="BA283" s="17">
        <v>0</v>
      </c>
      <c r="BB283" s="17">
        <v>0</v>
      </c>
      <c r="BC283" s="17">
        <v>1</v>
      </c>
      <c r="BD283" s="17">
        <v>1</v>
      </c>
      <c r="BE283" s="17">
        <v>1</v>
      </c>
      <c r="BF283" s="17">
        <v>1</v>
      </c>
      <c r="BG283" s="17">
        <v>1</v>
      </c>
      <c r="BH283" s="17">
        <v>1</v>
      </c>
    </row>
    <row r="284" spans="1:60" s="17" customFormat="1" ht="11.25" x14ac:dyDescent="0.2">
      <c r="A284" s="36" t="s">
        <v>595</v>
      </c>
      <c r="B284" s="36"/>
      <c r="Y284" s="17">
        <v>238</v>
      </c>
      <c r="Z284" s="17">
        <v>394</v>
      </c>
      <c r="AA284" s="17">
        <v>459</v>
      </c>
      <c r="AB284" s="17">
        <v>517</v>
      </c>
      <c r="AC284" s="17">
        <v>551</v>
      </c>
      <c r="AD284" s="17">
        <v>594</v>
      </c>
      <c r="AE284" s="17">
        <v>624</v>
      </c>
      <c r="AF284" s="17">
        <v>645</v>
      </c>
      <c r="AG284" s="17">
        <v>660</v>
      </c>
      <c r="AH284" s="17">
        <v>670</v>
      </c>
      <c r="AI284" s="17">
        <v>692</v>
      </c>
      <c r="AJ284" s="17">
        <v>705</v>
      </c>
      <c r="AK284" s="17">
        <v>719</v>
      </c>
      <c r="AL284" s="17">
        <v>738</v>
      </c>
      <c r="AM284" s="17">
        <v>761</v>
      </c>
      <c r="AN284" s="17">
        <v>775</v>
      </c>
      <c r="AO284" s="17">
        <v>784</v>
      </c>
      <c r="AP284" s="17">
        <v>783</v>
      </c>
      <c r="AR284" s="17">
        <v>238</v>
      </c>
      <c r="AS284" s="17">
        <v>394</v>
      </c>
      <c r="AT284" s="17">
        <v>459</v>
      </c>
      <c r="AU284" s="17">
        <v>517</v>
      </c>
      <c r="AV284" s="17">
        <v>551</v>
      </c>
      <c r="AW284" s="17">
        <v>594</v>
      </c>
      <c r="AX284" s="17">
        <v>624</v>
      </c>
      <c r="AY284" s="17">
        <v>645</v>
      </c>
      <c r="AZ284" s="17">
        <v>660</v>
      </c>
      <c r="BA284" s="17">
        <v>670</v>
      </c>
      <c r="BB284" s="17">
        <v>692</v>
      </c>
      <c r="BC284" s="17">
        <v>705</v>
      </c>
      <c r="BD284" s="17">
        <v>719</v>
      </c>
      <c r="BE284" s="17">
        <v>738</v>
      </c>
      <c r="BF284" s="17">
        <v>761</v>
      </c>
      <c r="BG284" s="17">
        <v>775</v>
      </c>
      <c r="BH284" s="17">
        <v>784</v>
      </c>
    </row>
    <row r="285" spans="1:60" s="17" customFormat="1" ht="11.25" x14ac:dyDescent="0.2">
      <c r="A285" s="36" t="s">
        <v>596</v>
      </c>
      <c r="B285" s="36"/>
      <c r="Y285" s="17">
        <v>149</v>
      </c>
      <c r="Z285" s="17">
        <v>145</v>
      </c>
      <c r="AA285" s="17">
        <v>143</v>
      </c>
      <c r="AB285" s="17">
        <v>144</v>
      </c>
      <c r="AC285" s="17">
        <v>141</v>
      </c>
      <c r="AD285" s="17">
        <v>143</v>
      </c>
      <c r="AE285" s="17">
        <v>140</v>
      </c>
      <c r="AF285" s="17">
        <v>140</v>
      </c>
      <c r="AG285" s="17">
        <v>140</v>
      </c>
      <c r="AH285" s="17">
        <v>140</v>
      </c>
      <c r="AI285" s="17">
        <v>145</v>
      </c>
      <c r="AJ285" s="17">
        <v>136</v>
      </c>
      <c r="AK285" s="17">
        <v>132</v>
      </c>
      <c r="AL285" s="17">
        <v>132</v>
      </c>
      <c r="AM285" s="17">
        <v>132</v>
      </c>
      <c r="AN285" s="17">
        <v>132</v>
      </c>
      <c r="AO285" s="17">
        <v>132</v>
      </c>
      <c r="AP285" s="17">
        <v>131</v>
      </c>
      <c r="AR285" s="17">
        <v>149</v>
      </c>
      <c r="AS285" s="17">
        <v>145</v>
      </c>
      <c r="AT285" s="17">
        <v>143</v>
      </c>
      <c r="AU285" s="17">
        <v>144</v>
      </c>
      <c r="AV285" s="17">
        <v>141</v>
      </c>
      <c r="AW285" s="17">
        <v>143</v>
      </c>
      <c r="AX285" s="17">
        <v>140</v>
      </c>
      <c r="AY285" s="17">
        <v>140</v>
      </c>
      <c r="AZ285" s="17">
        <v>140</v>
      </c>
      <c r="BA285" s="17">
        <v>140</v>
      </c>
      <c r="BB285" s="17">
        <v>145</v>
      </c>
      <c r="BC285" s="17">
        <v>136</v>
      </c>
      <c r="BD285" s="17">
        <v>132</v>
      </c>
      <c r="BE285" s="17">
        <v>132</v>
      </c>
      <c r="BF285" s="17">
        <v>132</v>
      </c>
      <c r="BG285" s="17">
        <v>132</v>
      </c>
      <c r="BH285" s="17">
        <v>132</v>
      </c>
    </row>
    <row r="286" spans="1:60" s="17" customFormat="1" ht="11.25" x14ac:dyDescent="0.2">
      <c r="A286" s="36" t="s">
        <v>597</v>
      </c>
      <c r="B286" s="36"/>
      <c r="Y286" s="17">
        <v>47</v>
      </c>
      <c r="Z286" s="17">
        <v>102</v>
      </c>
      <c r="AA286" s="17">
        <v>155</v>
      </c>
      <c r="AB286" s="17">
        <v>163</v>
      </c>
      <c r="AC286" s="17">
        <v>170</v>
      </c>
      <c r="AD286" s="17">
        <v>182</v>
      </c>
      <c r="AE286" s="17">
        <v>195</v>
      </c>
      <c r="AF286" s="17">
        <v>208</v>
      </c>
      <c r="AG286" s="17">
        <v>215</v>
      </c>
      <c r="AH286" s="17">
        <v>217</v>
      </c>
      <c r="AI286" s="17">
        <v>217</v>
      </c>
      <c r="AJ286" s="17">
        <v>219</v>
      </c>
      <c r="AK286" s="17">
        <v>225</v>
      </c>
      <c r="AL286" s="17">
        <v>222</v>
      </c>
      <c r="AM286" s="17">
        <v>227</v>
      </c>
      <c r="AN286" s="17">
        <v>234</v>
      </c>
      <c r="AO286" s="17">
        <v>236</v>
      </c>
      <c r="AP286" s="17">
        <v>233</v>
      </c>
      <c r="AR286" s="17">
        <v>47</v>
      </c>
      <c r="AS286" s="17">
        <v>102</v>
      </c>
      <c r="AT286" s="17">
        <v>155</v>
      </c>
      <c r="AU286" s="17">
        <v>163</v>
      </c>
      <c r="AV286" s="17">
        <v>170</v>
      </c>
      <c r="AW286" s="17">
        <v>182</v>
      </c>
      <c r="AX286" s="17">
        <v>195</v>
      </c>
      <c r="AY286" s="17">
        <v>208</v>
      </c>
      <c r="AZ286" s="17">
        <v>215</v>
      </c>
      <c r="BA286" s="17">
        <v>217</v>
      </c>
      <c r="BB286" s="17">
        <v>217</v>
      </c>
      <c r="BC286" s="17">
        <v>219</v>
      </c>
      <c r="BD286" s="17">
        <v>225</v>
      </c>
      <c r="BE286" s="17">
        <v>222</v>
      </c>
      <c r="BF286" s="17">
        <v>227</v>
      </c>
      <c r="BG286" s="17">
        <v>234</v>
      </c>
      <c r="BH286" s="17">
        <v>236</v>
      </c>
    </row>
    <row r="287" spans="1:60" s="17" customFormat="1" ht="11.25" x14ac:dyDescent="0.2">
      <c r="A287" s="36" t="s">
        <v>598</v>
      </c>
      <c r="B287" s="36"/>
      <c r="Y287" s="17">
        <v>39</v>
      </c>
      <c r="Z287" s="17">
        <v>140</v>
      </c>
      <c r="AA287" s="17">
        <v>151</v>
      </c>
      <c r="AB287" s="17">
        <v>199</v>
      </c>
      <c r="AC287" s="17">
        <v>227</v>
      </c>
      <c r="AD287" s="17">
        <v>254</v>
      </c>
      <c r="AE287" s="17">
        <v>274</v>
      </c>
      <c r="AF287" s="17">
        <v>282</v>
      </c>
      <c r="AG287" s="17">
        <v>290</v>
      </c>
      <c r="AH287" s="17">
        <v>298</v>
      </c>
      <c r="AI287" s="17">
        <v>315</v>
      </c>
      <c r="AJ287" s="17">
        <v>334</v>
      </c>
      <c r="AK287" s="17">
        <v>347</v>
      </c>
      <c r="AL287" s="17">
        <v>369</v>
      </c>
      <c r="AM287" s="17">
        <v>387</v>
      </c>
      <c r="AN287" s="17">
        <v>394</v>
      </c>
      <c r="AO287" s="17">
        <v>400</v>
      </c>
      <c r="AP287" s="17">
        <v>403</v>
      </c>
      <c r="AR287" s="17">
        <v>39</v>
      </c>
      <c r="AS287" s="17">
        <v>140</v>
      </c>
      <c r="AT287" s="17">
        <v>151</v>
      </c>
      <c r="AU287" s="17">
        <v>199</v>
      </c>
      <c r="AV287" s="17">
        <v>227</v>
      </c>
      <c r="AW287" s="17">
        <v>254</v>
      </c>
      <c r="AX287" s="17">
        <v>274</v>
      </c>
      <c r="AY287" s="17">
        <v>282</v>
      </c>
      <c r="AZ287" s="17">
        <v>290</v>
      </c>
      <c r="BA287" s="17">
        <v>298</v>
      </c>
      <c r="BB287" s="17">
        <v>315</v>
      </c>
      <c r="BC287" s="17">
        <v>334</v>
      </c>
      <c r="BD287" s="17">
        <v>347</v>
      </c>
      <c r="BE287" s="17">
        <v>369</v>
      </c>
      <c r="BF287" s="17">
        <v>387</v>
      </c>
      <c r="BG287" s="17">
        <v>394</v>
      </c>
      <c r="BH287" s="17">
        <v>400</v>
      </c>
    </row>
    <row r="288" spans="1:60" s="17" customFormat="1" ht="11.25" x14ac:dyDescent="0.2">
      <c r="A288" s="36" t="s">
        <v>599</v>
      </c>
      <c r="B288" s="36"/>
      <c r="Y288" s="17">
        <v>3</v>
      </c>
      <c r="Z288" s="17">
        <v>7</v>
      </c>
      <c r="AA288" s="17">
        <v>10</v>
      </c>
      <c r="AB288" s="17">
        <v>11</v>
      </c>
      <c r="AC288" s="17">
        <v>13</v>
      </c>
      <c r="AD288" s="17">
        <v>15</v>
      </c>
      <c r="AE288" s="17">
        <v>15</v>
      </c>
      <c r="AF288" s="17">
        <v>15</v>
      </c>
      <c r="AG288" s="17">
        <v>15</v>
      </c>
      <c r="AH288" s="17">
        <v>15</v>
      </c>
      <c r="AI288" s="17">
        <v>15</v>
      </c>
      <c r="AJ288" s="17">
        <v>16</v>
      </c>
      <c r="AK288" s="17">
        <v>15</v>
      </c>
      <c r="AL288" s="17">
        <v>15</v>
      </c>
      <c r="AM288" s="17">
        <v>15</v>
      </c>
      <c r="AN288" s="17">
        <v>15</v>
      </c>
      <c r="AO288" s="17">
        <v>16</v>
      </c>
      <c r="AP288" s="17">
        <v>16</v>
      </c>
      <c r="AR288" s="17">
        <v>3</v>
      </c>
      <c r="AS288" s="17">
        <v>7</v>
      </c>
      <c r="AT288" s="17">
        <v>10</v>
      </c>
      <c r="AU288" s="17">
        <v>11</v>
      </c>
      <c r="AV288" s="17">
        <v>13</v>
      </c>
      <c r="AW288" s="17">
        <v>15</v>
      </c>
      <c r="AX288" s="17">
        <v>15</v>
      </c>
      <c r="AY288" s="17">
        <v>15</v>
      </c>
      <c r="AZ288" s="17">
        <v>15</v>
      </c>
      <c r="BA288" s="17">
        <v>15</v>
      </c>
      <c r="BB288" s="17">
        <v>15</v>
      </c>
      <c r="BC288" s="17">
        <v>16</v>
      </c>
      <c r="BD288" s="17">
        <v>15</v>
      </c>
      <c r="BE288" s="17">
        <v>15</v>
      </c>
      <c r="BF288" s="17">
        <v>15</v>
      </c>
      <c r="BG288" s="17">
        <v>15</v>
      </c>
      <c r="BH288" s="17">
        <v>16</v>
      </c>
    </row>
    <row r="289" spans="1:60" s="17" customFormat="1" ht="11.25" x14ac:dyDescent="0.2">
      <c r="A289" s="36" t="s">
        <v>600</v>
      </c>
      <c r="B289" s="36"/>
      <c r="Y289" s="17">
        <v>0</v>
      </c>
      <c r="Z289" s="17">
        <v>2</v>
      </c>
      <c r="AA289" s="17">
        <v>2</v>
      </c>
      <c r="AB289" s="17">
        <v>2</v>
      </c>
      <c r="AC289" s="17">
        <v>2</v>
      </c>
      <c r="AD289" s="17">
        <v>2</v>
      </c>
      <c r="AE289" s="17">
        <v>2</v>
      </c>
      <c r="AF289" s="17">
        <v>2</v>
      </c>
      <c r="AG289" s="17">
        <v>3</v>
      </c>
      <c r="AH289" s="17">
        <v>2</v>
      </c>
      <c r="AI289" s="17">
        <v>2</v>
      </c>
      <c r="AJ289" s="17">
        <v>2</v>
      </c>
      <c r="AK289" s="17">
        <v>2</v>
      </c>
      <c r="AL289" s="17">
        <v>1</v>
      </c>
      <c r="AM289" s="17">
        <v>1</v>
      </c>
      <c r="AN289" s="17">
        <v>0</v>
      </c>
      <c r="AO289" s="17">
        <v>0</v>
      </c>
      <c r="AP289" s="17">
        <v>1</v>
      </c>
      <c r="AR289" s="17">
        <v>0</v>
      </c>
      <c r="AS289" s="17">
        <v>2</v>
      </c>
      <c r="AT289" s="17">
        <v>2</v>
      </c>
      <c r="AU289" s="17">
        <v>2</v>
      </c>
      <c r="AV289" s="17">
        <v>2</v>
      </c>
      <c r="AW289" s="17">
        <v>2</v>
      </c>
      <c r="AX289" s="17">
        <v>2</v>
      </c>
      <c r="AY289" s="17">
        <v>2</v>
      </c>
      <c r="AZ289" s="17">
        <v>3</v>
      </c>
      <c r="BA289" s="17">
        <v>2</v>
      </c>
      <c r="BB289" s="17">
        <v>2</v>
      </c>
      <c r="BC289" s="17">
        <v>2</v>
      </c>
      <c r="BD289" s="17">
        <v>2</v>
      </c>
      <c r="BE289" s="17">
        <v>1</v>
      </c>
      <c r="BF289" s="17">
        <v>1</v>
      </c>
      <c r="BG289" s="17">
        <v>0</v>
      </c>
      <c r="BH289" s="17">
        <v>0</v>
      </c>
    </row>
    <row r="290" spans="1:60" s="17" customFormat="1" ht="11.25" x14ac:dyDescent="0.2">
      <c r="A290" s="36" t="s">
        <v>601</v>
      </c>
      <c r="B290" s="36"/>
      <c r="Y290" s="17">
        <v>1311</v>
      </c>
      <c r="Z290" s="17">
        <v>1308</v>
      </c>
      <c r="AA290" s="17">
        <v>1308</v>
      </c>
      <c r="AB290" s="17">
        <v>1307</v>
      </c>
      <c r="AC290" s="17">
        <v>1306</v>
      </c>
      <c r="AD290" s="17">
        <v>1305</v>
      </c>
      <c r="AE290" s="17">
        <v>1304</v>
      </c>
      <c r="AF290" s="17">
        <v>1302</v>
      </c>
      <c r="AG290" s="17">
        <v>1301</v>
      </c>
      <c r="AH290" s="17">
        <v>1301</v>
      </c>
      <c r="AI290" s="17">
        <v>1301</v>
      </c>
      <c r="AJ290" s="17">
        <v>1300</v>
      </c>
      <c r="AK290" s="17">
        <v>1299</v>
      </c>
      <c r="AL290" s="17">
        <v>1296</v>
      </c>
      <c r="AM290" s="17">
        <v>1294</v>
      </c>
      <c r="AN290" s="17">
        <v>1293</v>
      </c>
      <c r="AO290" s="17">
        <v>1293</v>
      </c>
      <c r="AP290" s="17">
        <v>1293</v>
      </c>
      <c r="AR290" s="17">
        <v>1311</v>
      </c>
      <c r="AS290" s="17">
        <v>1308</v>
      </c>
      <c r="AT290" s="17">
        <v>1308</v>
      </c>
      <c r="AU290" s="17">
        <v>1307</v>
      </c>
      <c r="AV290" s="17">
        <v>1306</v>
      </c>
      <c r="AW290" s="17">
        <v>1305</v>
      </c>
      <c r="AX290" s="17">
        <v>1304</v>
      </c>
      <c r="AY290" s="17">
        <v>1302</v>
      </c>
      <c r="AZ290" s="17">
        <v>1301</v>
      </c>
      <c r="BA290" s="17">
        <v>1301</v>
      </c>
      <c r="BB290" s="17">
        <v>1301</v>
      </c>
      <c r="BC290" s="17">
        <v>1300</v>
      </c>
      <c r="BD290" s="17">
        <v>1299</v>
      </c>
      <c r="BE290" s="17">
        <v>1296</v>
      </c>
      <c r="BF290" s="17">
        <v>1294</v>
      </c>
      <c r="BG290" s="17">
        <v>1293</v>
      </c>
      <c r="BH290" s="17">
        <v>1293</v>
      </c>
    </row>
    <row r="291" spans="1:60" s="17" customFormat="1" ht="11.25" x14ac:dyDescent="0.2">
      <c r="A291" s="36" t="s">
        <v>602</v>
      </c>
      <c r="B291" s="36"/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>
        <v>0</v>
      </c>
      <c r="BG291" s="17">
        <v>0</v>
      </c>
      <c r="BH291" s="17">
        <v>0</v>
      </c>
    </row>
    <row r="292" spans="1:60" s="17" customFormat="1" ht="11.25" x14ac:dyDescent="0.2">
      <c r="A292" s="36" t="s">
        <v>603</v>
      </c>
      <c r="B292" s="36"/>
      <c r="Y292" s="17">
        <v>510</v>
      </c>
      <c r="Z292" s="17">
        <v>518</v>
      </c>
      <c r="AA292" s="17">
        <v>521</v>
      </c>
      <c r="AB292" s="17">
        <v>522</v>
      </c>
      <c r="AC292" s="17">
        <v>518</v>
      </c>
      <c r="AD292" s="17">
        <v>514</v>
      </c>
      <c r="AE292" s="17">
        <v>512</v>
      </c>
      <c r="AF292" s="17">
        <v>517</v>
      </c>
      <c r="AG292" s="17">
        <v>515</v>
      </c>
      <c r="AH292" s="17">
        <v>514</v>
      </c>
      <c r="AI292" s="17">
        <v>511</v>
      </c>
      <c r="AJ292" s="17">
        <v>513</v>
      </c>
      <c r="AK292" s="17">
        <v>512</v>
      </c>
      <c r="AL292" s="17">
        <v>509</v>
      </c>
      <c r="AM292" s="17">
        <v>510</v>
      </c>
      <c r="AN292" s="17">
        <v>511</v>
      </c>
      <c r="AO292" s="17">
        <v>509</v>
      </c>
      <c r="AP292" s="17">
        <v>511</v>
      </c>
      <c r="AR292" s="17">
        <v>510</v>
      </c>
      <c r="AS292" s="17">
        <v>518</v>
      </c>
      <c r="AT292" s="17">
        <v>521</v>
      </c>
      <c r="AU292" s="17">
        <v>522</v>
      </c>
      <c r="AV292" s="17">
        <v>518</v>
      </c>
      <c r="AW292" s="17">
        <v>514</v>
      </c>
      <c r="AX292" s="17">
        <v>512</v>
      </c>
      <c r="AY292" s="17">
        <v>517</v>
      </c>
      <c r="AZ292" s="17">
        <v>515</v>
      </c>
      <c r="BA292" s="17">
        <v>514</v>
      </c>
      <c r="BB292" s="17">
        <v>511</v>
      </c>
      <c r="BC292" s="17">
        <v>513</v>
      </c>
      <c r="BD292" s="17">
        <v>512</v>
      </c>
      <c r="BE292" s="17">
        <v>509</v>
      </c>
      <c r="BF292" s="17">
        <v>510</v>
      </c>
      <c r="BG292" s="17">
        <v>511</v>
      </c>
      <c r="BH292" s="17">
        <v>509</v>
      </c>
    </row>
    <row r="293" spans="1:60" s="17" customFormat="1" ht="11.25" x14ac:dyDescent="0.2">
      <c r="A293" s="36" t="s">
        <v>604</v>
      </c>
      <c r="B293" s="36"/>
      <c r="Y293" s="17">
        <v>0</v>
      </c>
      <c r="Z293" s="17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4</v>
      </c>
      <c r="AF293" s="17">
        <v>5</v>
      </c>
      <c r="AG293" s="17">
        <v>4</v>
      </c>
      <c r="AH293" s="17">
        <v>15</v>
      </c>
      <c r="AI293" s="17">
        <v>24</v>
      </c>
      <c r="AJ293" s="17">
        <v>30</v>
      </c>
      <c r="AK293" s="17">
        <v>50</v>
      </c>
      <c r="AL293" s="17">
        <v>64</v>
      </c>
      <c r="AM293" s="17">
        <v>70</v>
      </c>
      <c r="AN293" s="17">
        <v>73</v>
      </c>
      <c r="AO293" s="17">
        <v>80</v>
      </c>
      <c r="AP293" s="17">
        <v>87</v>
      </c>
      <c r="AR293" s="17">
        <v>0</v>
      </c>
      <c r="AS293" s="17">
        <v>0</v>
      </c>
      <c r="AT293" s="17">
        <v>0</v>
      </c>
      <c r="AU293" s="17">
        <v>0</v>
      </c>
      <c r="AV293" s="17">
        <v>0</v>
      </c>
      <c r="AW293" s="17">
        <v>0</v>
      </c>
      <c r="AX293" s="17">
        <v>4</v>
      </c>
      <c r="AY293" s="17">
        <v>5</v>
      </c>
      <c r="AZ293" s="17">
        <v>4</v>
      </c>
      <c r="BA293" s="17">
        <v>15</v>
      </c>
      <c r="BB293" s="17">
        <v>24</v>
      </c>
      <c r="BC293" s="17">
        <v>30</v>
      </c>
      <c r="BD293" s="17">
        <v>50</v>
      </c>
      <c r="BE293" s="17">
        <v>64</v>
      </c>
      <c r="BF293" s="17">
        <v>70</v>
      </c>
      <c r="BG293" s="17">
        <v>73</v>
      </c>
      <c r="BH293" s="17">
        <v>80</v>
      </c>
    </row>
    <row r="294" spans="1:60" s="17" customFormat="1" ht="11.25" x14ac:dyDescent="0.2">
      <c r="A294" s="36" t="s">
        <v>605</v>
      </c>
      <c r="B294" s="36"/>
      <c r="Y294" s="17">
        <v>108</v>
      </c>
      <c r="Z294" s="17">
        <v>107</v>
      </c>
      <c r="AA294" s="17">
        <v>107</v>
      </c>
      <c r="AB294" s="17">
        <v>107</v>
      </c>
      <c r="AC294" s="17">
        <v>108</v>
      </c>
      <c r="AD294" s="17">
        <v>109</v>
      </c>
      <c r="AE294" s="17">
        <v>109</v>
      </c>
      <c r="AF294" s="17">
        <v>108</v>
      </c>
      <c r="AG294" s="17">
        <v>107</v>
      </c>
      <c r="AH294" s="17">
        <v>107</v>
      </c>
      <c r="AI294" s="17">
        <v>107</v>
      </c>
      <c r="AJ294" s="17">
        <v>107</v>
      </c>
      <c r="AK294" s="17">
        <v>107</v>
      </c>
      <c r="AL294" s="17">
        <v>107</v>
      </c>
      <c r="AM294" s="17">
        <v>108</v>
      </c>
      <c r="AN294" s="17">
        <v>108</v>
      </c>
      <c r="AO294" s="17">
        <v>109</v>
      </c>
      <c r="AP294" s="17">
        <v>109</v>
      </c>
      <c r="AR294" s="17">
        <v>108</v>
      </c>
      <c r="AS294" s="17">
        <v>107</v>
      </c>
      <c r="AT294" s="17">
        <v>107</v>
      </c>
      <c r="AU294" s="17">
        <v>107</v>
      </c>
      <c r="AV294" s="17">
        <v>108</v>
      </c>
      <c r="AW294" s="17">
        <v>109</v>
      </c>
      <c r="AX294" s="17">
        <v>109</v>
      </c>
      <c r="AY294" s="17">
        <v>108</v>
      </c>
      <c r="AZ294" s="17">
        <v>107</v>
      </c>
      <c r="BA294" s="17">
        <v>107</v>
      </c>
      <c r="BB294" s="17">
        <v>107</v>
      </c>
      <c r="BC294" s="17">
        <v>107</v>
      </c>
      <c r="BD294" s="17">
        <v>107</v>
      </c>
      <c r="BE294" s="17">
        <v>107</v>
      </c>
      <c r="BF294" s="17">
        <v>108</v>
      </c>
      <c r="BG294" s="17">
        <v>108</v>
      </c>
      <c r="BH294" s="17">
        <v>109</v>
      </c>
    </row>
    <row r="295" spans="1:60" s="17" customFormat="1" ht="11.25" x14ac:dyDescent="0.2">
      <c r="A295" s="36" t="s">
        <v>606</v>
      </c>
      <c r="B295" s="36"/>
      <c r="Y295" s="17">
        <v>435</v>
      </c>
      <c r="Z295" s="17">
        <v>435</v>
      </c>
      <c r="AA295" s="17">
        <v>436</v>
      </c>
      <c r="AB295" s="17">
        <v>434</v>
      </c>
      <c r="AC295" s="17">
        <v>434</v>
      </c>
      <c r="AD295" s="17">
        <v>440</v>
      </c>
      <c r="AE295" s="17">
        <v>463</v>
      </c>
      <c r="AF295" s="17">
        <v>473</v>
      </c>
      <c r="AG295" s="17">
        <v>536</v>
      </c>
      <c r="AH295" s="17">
        <v>525</v>
      </c>
      <c r="AI295" s="17">
        <v>528</v>
      </c>
      <c r="AJ295" s="17">
        <v>533</v>
      </c>
      <c r="AK295" s="17">
        <v>535</v>
      </c>
      <c r="AL295" s="17">
        <v>530</v>
      </c>
      <c r="AM295" s="17">
        <v>524</v>
      </c>
      <c r="AN295" s="17">
        <v>528</v>
      </c>
      <c r="AO295" s="17">
        <v>527</v>
      </c>
      <c r="AP295" s="17">
        <v>435</v>
      </c>
      <c r="AR295" s="17">
        <v>435</v>
      </c>
      <c r="AS295" s="17">
        <v>435</v>
      </c>
      <c r="AT295" s="17">
        <v>436</v>
      </c>
      <c r="AU295" s="17">
        <v>434</v>
      </c>
      <c r="AV295" s="17">
        <v>434</v>
      </c>
      <c r="AW295" s="17">
        <v>440</v>
      </c>
      <c r="AX295" s="17">
        <v>463</v>
      </c>
      <c r="AY295" s="17">
        <v>473</v>
      </c>
      <c r="AZ295" s="17">
        <v>536</v>
      </c>
      <c r="BA295" s="17">
        <v>525</v>
      </c>
      <c r="BB295" s="17">
        <v>528</v>
      </c>
      <c r="BC295" s="17">
        <v>533</v>
      </c>
      <c r="BD295" s="17">
        <v>535</v>
      </c>
      <c r="BE295" s="17">
        <v>530</v>
      </c>
      <c r="BF295" s="17">
        <v>524</v>
      </c>
      <c r="BG295" s="17">
        <v>528</v>
      </c>
      <c r="BH295" s="17">
        <v>527</v>
      </c>
    </row>
    <row r="296" spans="1:60" s="17" customFormat="1" ht="11.25" x14ac:dyDescent="0.2">
      <c r="A296" s="36" t="s">
        <v>607</v>
      </c>
      <c r="B296" s="36"/>
      <c r="Y296" s="17">
        <v>4</v>
      </c>
      <c r="Z296" s="17">
        <v>4</v>
      </c>
      <c r="AA296" s="17">
        <v>4</v>
      </c>
      <c r="AB296" s="17">
        <v>4</v>
      </c>
      <c r="AC296" s="17">
        <v>4</v>
      </c>
      <c r="AD296" s="17">
        <v>4</v>
      </c>
      <c r="AE296" s="17">
        <v>4</v>
      </c>
      <c r="AF296" s="17">
        <v>4</v>
      </c>
      <c r="AG296" s="17">
        <v>4</v>
      </c>
      <c r="AH296" s="17">
        <v>4</v>
      </c>
      <c r="AI296" s="17">
        <v>4</v>
      </c>
      <c r="AJ296" s="17">
        <v>4</v>
      </c>
      <c r="AK296" s="17">
        <v>4</v>
      </c>
      <c r="AL296" s="17">
        <v>4</v>
      </c>
      <c r="AM296" s="17">
        <v>4</v>
      </c>
      <c r="AN296" s="17">
        <v>4</v>
      </c>
      <c r="AO296" s="17">
        <v>4</v>
      </c>
      <c r="AP296" s="17">
        <v>4</v>
      </c>
      <c r="AR296" s="17">
        <v>4</v>
      </c>
      <c r="AS296" s="17">
        <v>4</v>
      </c>
      <c r="AT296" s="17">
        <v>4</v>
      </c>
      <c r="AU296" s="17">
        <v>4</v>
      </c>
      <c r="AV296" s="17">
        <v>4</v>
      </c>
      <c r="AW296" s="17">
        <v>4</v>
      </c>
      <c r="AX296" s="17">
        <v>4</v>
      </c>
      <c r="AY296" s="17">
        <v>4</v>
      </c>
      <c r="AZ296" s="17">
        <v>4</v>
      </c>
      <c r="BA296" s="17">
        <v>4</v>
      </c>
      <c r="BB296" s="17">
        <v>4</v>
      </c>
      <c r="BC296" s="17">
        <v>4</v>
      </c>
      <c r="BD296" s="17">
        <v>4</v>
      </c>
      <c r="BE296" s="17">
        <v>4</v>
      </c>
      <c r="BF296" s="17">
        <v>4</v>
      </c>
      <c r="BG296" s="17">
        <v>4</v>
      </c>
      <c r="BH296" s="17">
        <v>4</v>
      </c>
    </row>
    <row r="297" spans="1:60" s="17" customFormat="1" ht="11.25" x14ac:dyDescent="0.2">
      <c r="A297" s="36" t="s">
        <v>608</v>
      </c>
      <c r="B297" s="36"/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7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17">
        <v>0</v>
      </c>
      <c r="BG297" s="17">
        <v>0</v>
      </c>
      <c r="BH297" s="17">
        <v>0</v>
      </c>
    </row>
    <row r="298" spans="1:60" s="17" customFormat="1" ht="11.25" x14ac:dyDescent="0.2">
      <c r="A298" s="36" t="s">
        <v>609</v>
      </c>
      <c r="B298" s="36"/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7">
        <v>0</v>
      </c>
      <c r="AM298" s="17">
        <v>0</v>
      </c>
      <c r="AN298" s="17">
        <v>0</v>
      </c>
      <c r="AO298" s="17">
        <v>0</v>
      </c>
      <c r="AP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7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>
        <v>0</v>
      </c>
      <c r="BG298" s="17">
        <v>0</v>
      </c>
      <c r="BH298" s="17">
        <v>0</v>
      </c>
    </row>
    <row r="299" spans="1:60" s="17" customFormat="1" ht="11.25" x14ac:dyDescent="0.2">
      <c r="A299" s="36" t="s">
        <v>610</v>
      </c>
      <c r="B299" s="36"/>
      <c r="Y299" s="17">
        <v>0</v>
      </c>
      <c r="Z299" s="17">
        <v>0</v>
      </c>
      <c r="AA299" s="17">
        <v>0</v>
      </c>
      <c r="AB299" s="17">
        <v>1</v>
      </c>
      <c r="AC299" s="17">
        <v>1</v>
      </c>
      <c r="AD299" s="17">
        <v>1</v>
      </c>
      <c r="AE299" s="17">
        <v>1</v>
      </c>
      <c r="AF299" s="17">
        <v>1</v>
      </c>
      <c r="AG299" s="17">
        <v>1</v>
      </c>
      <c r="AH299" s="17">
        <v>1</v>
      </c>
      <c r="AI299" s="17">
        <v>1</v>
      </c>
      <c r="AJ299" s="17">
        <v>1</v>
      </c>
      <c r="AK299" s="17">
        <v>1</v>
      </c>
      <c r="AL299" s="17">
        <v>1</v>
      </c>
      <c r="AM299" s="17">
        <v>1</v>
      </c>
      <c r="AN299" s="17">
        <v>1</v>
      </c>
      <c r="AO299" s="17">
        <v>1</v>
      </c>
      <c r="AP299" s="17">
        <v>1</v>
      </c>
      <c r="AR299" s="17">
        <v>0</v>
      </c>
      <c r="AS299" s="17">
        <v>0</v>
      </c>
      <c r="AT299" s="17">
        <v>0</v>
      </c>
      <c r="AU299" s="17">
        <v>1</v>
      </c>
      <c r="AV299" s="17">
        <v>1</v>
      </c>
      <c r="AW299" s="17">
        <v>1</v>
      </c>
      <c r="AX299" s="17">
        <v>1</v>
      </c>
      <c r="AY299" s="17">
        <v>1</v>
      </c>
      <c r="AZ299" s="17">
        <v>1</v>
      </c>
      <c r="BA299" s="17">
        <v>1</v>
      </c>
      <c r="BB299" s="17">
        <v>1</v>
      </c>
      <c r="BC299" s="17">
        <v>1</v>
      </c>
      <c r="BD299" s="17">
        <v>1</v>
      </c>
      <c r="BE299" s="17">
        <v>1</v>
      </c>
      <c r="BF299" s="17">
        <v>1</v>
      </c>
      <c r="BG299" s="17">
        <v>1</v>
      </c>
      <c r="BH299" s="17">
        <v>1</v>
      </c>
    </row>
    <row r="300" spans="1:60" s="17" customFormat="1" ht="11.25" x14ac:dyDescent="0.2">
      <c r="A300" s="36" t="s">
        <v>611</v>
      </c>
      <c r="B300" s="36"/>
      <c r="Y300" s="17">
        <v>9467</v>
      </c>
      <c r="Z300" s="17">
        <v>3250</v>
      </c>
      <c r="AA300" s="17">
        <v>2513</v>
      </c>
      <c r="AB300" s="17">
        <v>2276</v>
      </c>
      <c r="AC300" s="17">
        <v>2458</v>
      </c>
      <c r="AD300" s="17">
        <v>2286</v>
      </c>
      <c r="AE300" s="17">
        <v>2617</v>
      </c>
      <c r="AF300" s="17">
        <v>2897</v>
      </c>
      <c r="AG300" s="17">
        <v>1916</v>
      </c>
      <c r="AH300" s="17">
        <v>2675</v>
      </c>
      <c r="AI300" s="17">
        <v>1923</v>
      </c>
      <c r="AJ300" s="17">
        <v>2318</v>
      </c>
      <c r="AK300" s="17">
        <v>2627</v>
      </c>
      <c r="AL300" s="17">
        <v>3047</v>
      </c>
      <c r="AM300" s="17">
        <v>2446</v>
      </c>
      <c r="AN300" s="17">
        <v>2735</v>
      </c>
      <c r="AO300" s="17">
        <v>2815</v>
      </c>
      <c r="AP300" s="17">
        <v>2222</v>
      </c>
      <c r="AR300" s="17">
        <v>9467</v>
      </c>
      <c r="AS300" s="17">
        <v>3250</v>
      </c>
      <c r="AT300" s="17">
        <v>2513</v>
      </c>
      <c r="AU300" s="17">
        <v>2276</v>
      </c>
      <c r="AV300" s="17">
        <v>2458</v>
      </c>
      <c r="AW300" s="17">
        <v>2286</v>
      </c>
      <c r="AX300" s="17">
        <v>2617</v>
      </c>
      <c r="AY300" s="17">
        <v>2897</v>
      </c>
      <c r="AZ300" s="17">
        <v>1916</v>
      </c>
      <c r="BA300" s="17">
        <v>2675</v>
      </c>
      <c r="BB300" s="17">
        <v>1923</v>
      </c>
      <c r="BC300" s="17">
        <v>2318</v>
      </c>
      <c r="BD300" s="17">
        <v>2627</v>
      </c>
      <c r="BE300" s="17">
        <v>3047</v>
      </c>
      <c r="BF300" s="17">
        <v>2446</v>
      </c>
      <c r="BG300" s="17">
        <v>2735</v>
      </c>
      <c r="BH300" s="17">
        <v>2815</v>
      </c>
    </row>
    <row r="301" spans="1:60" s="17" customFormat="1" ht="11.25" x14ac:dyDescent="0.2">
      <c r="A301" s="36" t="s">
        <v>612</v>
      </c>
      <c r="B301" s="36"/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1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>
        <v>0</v>
      </c>
      <c r="AY301" s="17">
        <v>1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>
        <v>0</v>
      </c>
      <c r="BG301" s="17">
        <v>0</v>
      </c>
      <c r="BH301" s="17">
        <v>0</v>
      </c>
    </row>
    <row r="302" spans="1:60" s="17" customFormat="1" ht="11.25" x14ac:dyDescent="0.2">
      <c r="A302" s="36" t="s">
        <v>613</v>
      </c>
      <c r="B302" s="36"/>
      <c r="Y302" s="17">
        <v>838</v>
      </c>
      <c r="Z302" s="17">
        <v>614</v>
      </c>
      <c r="AA302" s="17">
        <v>627</v>
      </c>
      <c r="AB302" s="17">
        <v>583</v>
      </c>
      <c r="AC302" s="17">
        <v>651</v>
      </c>
      <c r="AD302" s="17">
        <v>713</v>
      </c>
      <c r="AE302" s="17">
        <v>755</v>
      </c>
      <c r="AF302" s="17">
        <v>824</v>
      </c>
      <c r="AG302" s="17">
        <v>894</v>
      </c>
      <c r="AH302" s="17">
        <v>982</v>
      </c>
      <c r="AI302" s="17">
        <v>997</v>
      </c>
      <c r="AJ302" s="17">
        <v>995</v>
      </c>
      <c r="AK302" s="17">
        <v>976</v>
      </c>
      <c r="AL302" s="17">
        <v>992</v>
      </c>
      <c r="AM302" s="17">
        <v>1009</v>
      </c>
      <c r="AN302" s="17">
        <v>1003</v>
      </c>
      <c r="AO302" s="17">
        <v>1035</v>
      </c>
      <c r="AP302" s="17">
        <v>1071</v>
      </c>
      <c r="AR302" s="17">
        <v>838</v>
      </c>
      <c r="AS302" s="17">
        <v>614</v>
      </c>
      <c r="AT302" s="17">
        <v>627</v>
      </c>
      <c r="AU302" s="17">
        <v>583</v>
      </c>
      <c r="AV302" s="17">
        <v>651</v>
      </c>
      <c r="AW302" s="17">
        <v>713</v>
      </c>
      <c r="AX302" s="17">
        <v>755</v>
      </c>
      <c r="AY302" s="17">
        <v>824</v>
      </c>
      <c r="AZ302" s="17">
        <v>894</v>
      </c>
      <c r="BA302" s="17">
        <v>982</v>
      </c>
      <c r="BB302" s="17">
        <v>997</v>
      </c>
      <c r="BC302" s="17">
        <v>995</v>
      </c>
      <c r="BD302" s="17">
        <v>976</v>
      </c>
      <c r="BE302" s="17">
        <v>992</v>
      </c>
      <c r="BF302" s="17">
        <v>1009</v>
      </c>
      <c r="BG302" s="17">
        <v>1003</v>
      </c>
      <c r="BH302" s="17">
        <v>1035</v>
      </c>
    </row>
    <row r="303" spans="1:60" s="17" customFormat="1" ht="11.25" x14ac:dyDescent="0.2">
      <c r="A303" s="36" t="s">
        <v>614</v>
      </c>
      <c r="B303" s="36"/>
      <c r="Y303" s="17">
        <v>4901</v>
      </c>
      <c r="Z303" s="17">
        <v>5160</v>
      </c>
      <c r="AA303" s="17">
        <v>5368</v>
      </c>
      <c r="AB303" s="17">
        <v>5571</v>
      </c>
      <c r="AC303" s="17">
        <v>5782</v>
      </c>
      <c r="AD303" s="17">
        <v>5976</v>
      </c>
      <c r="AE303" s="17">
        <v>6248</v>
      </c>
      <c r="AF303" s="17">
        <v>6484</v>
      </c>
      <c r="AG303" s="17">
        <v>6689</v>
      </c>
      <c r="AH303" s="17">
        <v>6891</v>
      </c>
      <c r="AI303" s="17">
        <v>7090</v>
      </c>
      <c r="AJ303" s="17">
        <v>7265</v>
      </c>
      <c r="AK303" s="17">
        <v>7456</v>
      </c>
      <c r="AL303" s="17">
        <v>7616</v>
      </c>
      <c r="AM303" s="17">
        <v>7791</v>
      </c>
      <c r="AN303" s="17">
        <v>7983</v>
      </c>
      <c r="AO303" s="17">
        <v>8138</v>
      </c>
      <c r="AP303" s="17">
        <v>8301</v>
      </c>
      <c r="AR303" s="17">
        <v>4901</v>
      </c>
      <c r="AS303" s="17">
        <v>5160</v>
      </c>
      <c r="AT303" s="17">
        <v>5368</v>
      </c>
      <c r="AU303" s="17">
        <v>5571</v>
      </c>
      <c r="AV303" s="17">
        <v>5782</v>
      </c>
      <c r="AW303" s="17">
        <v>5976</v>
      </c>
      <c r="AX303" s="17">
        <v>6248</v>
      </c>
      <c r="AY303" s="17">
        <v>6484</v>
      </c>
      <c r="AZ303" s="17">
        <v>6689</v>
      </c>
      <c r="BA303" s="17">
        <v>6891</v>
      </c>
      <c r="BB303" s="17">
        <v>7090</v>
      </c>
      <c r="BC303" s="17">
        <v>7265</v>
      </c>
      <c r="BD303" s="17">
        <v>7456</v>
      </c>
      <c r="BE303" s="17">
        <v>7616</v>
      </c>
      <c r="BF303" s="17">
        <v>7791</v>
      </c>
      <c r="BG303" s="17">
        <v>7983</v>
      </c>
      <c r="BH303" s="17">
        <v>8138</v>
      </c>
    </row>
    <row r="304" spans="1:60" s="17" customFormat="1" ht="11.25" x14ac:dyDescent="0.2">
      <c r="A304" s="36" t="s">
        <v>615</v>
      </c>
      <c r="B304" s="36"/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0</v>
      </c>
      <c r="BF304" s="17">
        <v>0</v>
      </c>
      <c r="BG304" s="17">
        <v>0</v>
      </c>
      <c r="BH304" s="17">
        <v>0</v>
      </c>
    </row>
    <row r="305" spans="1:78" x14ac:dyDescent="0.25">
      <c r="A305" s="8" t="s">
        <v>131</v>
      </c>
      <c r="B305" s="50"/>
      <c r="AA305" s="56"/>
      <c r="AB305" s="56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</row>
    <row r="306" spans="1:78" ht="11.25" x14ac:dyDescent="0.2">
      <c r="A306" s="11" t="s">
        <v>132</v>
      </c>
      <c r="Y306" s="7"/>
      <c r="Z306" s="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</row>
    <row r="307" spans="1:78" ht="11.25" x14ac:dyDescent="0.2">
      <c r="A307" s="11" t="s">
        <v>133</v>
      </c>
      <c r="C307" s="18">
        <v>2.4277305797339999E-3</v>
      </c>
      <c r="D307" s="18">
        <v>2.4352758565080001E-3</v>
      </c>
      <c r="E307" s="18">
        <v>2.1095447906219998E-3</v>
      </c>
      <c r="F307" s="18">
        <v>2.8347669211619998E-3</v>
      </c>
      <c r="G307" s="18">
        <v>3.9831259500230001E-3</v>
      </c>
      <c r="H307" s="18">
        <v>2.0493639232370001E-3</v>
      </c>
      <c r="I307" s="18">
        <v>3.059737339181E-3</v>
      </c>
      <c r="J307" s="18">
        <v>5.5672830812300003E-3</v>
      </c>
      <c r="K307" s="18">
        <v>2.6692008865750001E-3</v>
      </c>
      <c r="L307" s="18">
        <v>5.3975593455570002E-3</v>
      </c>
      <c r="M307" s="18">
        <v>9.3357336961980009E-3</v>
      </c>
      <c r="N307" s="18">
        <v>3.4592062027899999E-3</v>
      </c>
      <c r="O307" s="18">
        <v>5.0968267496060001E-3</v>
      </c>
      <c r="P307" s="18">
        <v>7.5685748881990002E-3</v>
      </c>
      <c r="Q307" s="18">
        <v>3.2105102330849998E-3</v>
      </c>
      <c r="R307" s="18">
        <v>7.235342029307E-3</v>
      </c>
      <c r="S307" s="18">
        <v>1.0596458823860001E-2</v>
      </c>
      <c r="T307" s="18">
        <f>(('FIA Only'!T307*'FIA Only'!T$189)+(Sphere!C307*Sphere!C$189))/TOTAL_Reconciliation!T$189</f>
        <v>2.7142102031674944E-3</v>
      </c>
      <c r="U307" s="18">
        <f>(('FIA Only'!U307*'FIA Only'!U$189)+(Sphere!D307*Sphere!D$189))/TOTAL_Reconciliation!U$189</f>
        <v>2.8174227867468361E-3</v>
      </c>
      <c r="V307" s="18">
        <f>(('FIA Only'!V307*'FIA Only'!V$189)+(Sphere!E307*Sphere!E$189))/TOTAL_Reconciliation!V$189</f>
        <v>2.5217485809388442E-3</v>
      </c>
      <c r="W307" s="18">
        <f>(('FIA Only'!W307*'FIA Only'!W$189)+(Sphere!F307*Sphere!F$189)+('FIA on PCAS'!C307*'FIA on PCAS'!C$189))/TOTAL_Reconciliation!W$189</f>
        <v>2.1202317251918733E-3</v>
      </c>
      <c r="X307" s="18">
        <f>(('FIA Only'!X307*'FIA Only'!X$189)+(Sphere!G307*Sphere!G$189)+('FIA on PCAS'!D307*'FIA on PCAS'!D$189))/TOTAL_Reconciliation!X$189</f>
        <v>2.2517420313307021E-3</v>
      </c>
      <c r="Y307" s="18">
        <v>1.3445208574290001E-3</v>
      </c>
      <c r="Z307" s="18">
        <v>1.5138415368780001E-3</v>
      </c>
      <c r="AA307" s="18">
        <v>1.4773504380869999E-3</v>
      </c>
      <c r="AB307" s="18">
        <v>1.5403984260319999E-3</v>
      </c>
      <c r="AC307" s="18">
        <v>1.9195606347229999E-3</v>
      </c>
      <c r="AD307" s="18">
        <v>2.183890770441E-3</v>
      </c>
      <c r="AE307" s="18">
        <v>1.851478480255E-3</v>
      </c>
      <c r="AF307" s="18">
        <v>1.846381547844E-3</v>
      </c>
      <c r="AG307" s="18">
        <v>2.0849450652329999E-3</v>
      </c>
      <c r="AH307" s="18">
        <v>1.84365057458E-3</v>
      </c>
      <c r="AI307" s="18">
        <v>1.583129973729E-3</v>
      </c>
      <c r="AJ307" s="18">
        <v>1.426975188179E-3</v>
      </c>
      <c r="AK307" s="18">
        <v>1.5037708952830001E-3</v>
      </c>
      <c r="AL307" s="18">
        <v>1.5410141277699999E-3</v>
      </c>
      <c r="AM307" s="18">
        <v>1.422018205698E-3</v>
      </c>
      <c r="AN307" s="18">
        <v>1.339281129879E-3</v>
      </c>
      <c r="AO307" s="18">
        <v>1.637613317583E-3</v>
      </c>
      <c r="AP307" s="18">
        <v>1.264426190426E-3</v>
      </c>
      <c r="AQ307" s="18"/>
      <c r="AR307" s="18">
        <v>1.3445208574290001E-3</v>
      </c>
      <c r="AS307" s="18">
        <v>1.5138415368780001E-3</v>
      </c>
      <c r="AT307" s="18">
        <v>1.4773504380869999E-3</v>
      </c>
      <c r="AU307" s="18">
        <v>1.5403984260319999E-3</v>
      </c>
      <c r="AV307" s="18">
        <v>1.9195606347229999E-3</v>
      </c>
      <c r="AW307" s="18">
        <v>2.183890770441E-3</v>
      </c>
      <c r="AX307" s="18">
        <v>1.851478480255E-3</v>
      </c>
      <c r="AY307" s="18">
        <v>1.846381547844E-3</v>
      </c>
      <c r="AZ307" s="18">
        <v>2.0849450652329999E-3</v>
      </c>
      <c r="BA307" s="18">
        <v>1.84365057458E-3</v>
      </c>
      <c r="BB307" s="18">
        <v>1.583129973729E-3</v>
      </c>
      <c r="BC307" s="18">
        <v>1.426975188179E-3</v>
      </c>
      <c r="BD307" s="18">
        <v>1.5037708952830001E-3</v>
      </c>
      <c r="BE307" s="18">
        <v>1.5410141277699999E-3</v>
      </c>
      <c r="BF307" s="18">
        <v>1.422018205698E-3</v>
      </c>
      <c r="BG307" s="18">
        <v>1.339281129879E-3</v>
      </c>
      <c r="BH307" s="18">
        <v>1.637613317583E-3</v>
      </c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</row>
    <row r="308" spans="1:78" ht="11.25" x14ac:dyDescent="0.2">
      <c r="A308" s="11" t="s">
        <v>134</v>
      </c>
      <c r="C308" s="18">
        <v>0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f>(('FIA Only'!T308*'FIA Only'!T$189)+(Sphere!C308*Sphere!C$189))/TOTAL_Reconciliation!T$189</f>
        <v>0</v>
      </c>
      <c r="U308" s="18">
        <f>(('FIA Only'!U308*'FIA Only'!U$189)+(Sphere!D308*Sphere!D$189))/TOTAL_Reconciliation!U$189</f>
        <v>4.4072805617298323E-5</v>
      </c>
      <c r="V308" s="18">
        <f>(('FIA Only'!V308*'FIA Only'!V$189)+(Sphere!E308*Sphere!E$189))/TOTAL_Reconciliation!V$189</f>
        <v>1.9280393272386704E-4</v>
      </c>
      <c r="W308" s="18">
        <f>(('FIA Only'!W308*'FIA Only'!W$189)+(Sphere!F308*Sphere!F$189)+('FIA on PCAS'!C308*'FIA on PCAS'!C$189))/TOTAL_Reconciliation!W$189</f>
        <v>2.4897412992164751E-3</v>
      </c>
      <c r="X308" s="18">
        <f>(('FIA Only'!X308*'FIA Only'!X$189)+(Sphere!G308*Sphere!G$189)+('FIA on PCAS'!D308*'FIA on PCAS'!D$189))/TOTAL_Reconciliation!X$189</f>
        <v>4.4478332588351062E-5</v>
      </c>
      <c r="Y308" s="18">
        <v>3.1550972300949998E-3</v>
      </c>
      <c r="Z308" s="18">
        <v>1.8966479647799999E-2</v>
      </c>
      <c r="AA308" s="18">
        <v>1.5629637394839999E-2</v>
      </c>
      <c r="AB308" s="18">
        <v>1.4993436056E-2</v>
      </c>
      <c r="AC308" s="18">
        <v>1.5165966268800001E-2</v>
      </c>
      <c r="AD308" s="18">
        <v>1.4043667083519999E-2</v>
      </c>
      <c r="AE308" s="18">
        <v>1.339249405573E-2</v>
      </c>
      <c r="AF308" s="18">
        <v>6.6503198507820004E-3</v>
      </c>
      <c r="AG308" s="18">
        <v>5.2662658034750001E-3</v>
      </c>
      <c r="AH308" s="18">
        <v>2.1403829438099999E-3</v>
      </c>
      <c r="AI308" s="18">
        <v>2.3884733705550002E-3</v>
      </c>
      <c r="AJ308" s="18">
        <v>6.8293914274799999E-3</v>
      </c>
      <c r="AK308" s="18">
        <v>2.271188766658E-3</v>
      </c>
      <c r="AL308" s="18">
        <v>2.4987770628519998E-3</v>
      </c>
      <c r="AM308" s="18">
        <v>1.9860718912360002E-3</v>
      </c>
      <c r="AN308" s="18">
        <v>2.1680293882770001E-3</v>
      </c>
      <c r="AO308" s="18">
        <v>2.025976596887E-3</v>
      </c>
      <c r="AP308" s="18">
        <v>1.798531998219E-3</v>
      </c>
      <c r="AQ308" s="18"/>
      <c r="AR308" s="18">
        <v>3.1550972300940002E-3</v>
      </c>
      <c r="AS308" s="18">
        <v>1.8966479647799999E-2</v>
      </c>
      <c r="AT308" s="18">
        <v>1.5629637394839999E-2</v>
      </c>
      <c r="AU308" s="18">
        <v>1.4993436056E-2</v>
      </c>
      <c r="AV308" s="18">
        <v>1.5165966268800001E-2</v>
      </c>
      <c r="AW308" s="18">
        <v>1.4043667083519999E-2</v>
      </c>
      <c r="AX308" s="18">
        <v>1.339249405573E-2</v>
      </c>
      <c r="AY308" s="18">
        <v>6.6503198507820004E-3</v>
      </c>
      <c r="AZ308" s="18">
        <v>5.2662658034750001E-3</v>
      </c>
      <c r="BA308" s="18">
        <v>2.1403829438099999E-3</v>
      </c>
      <c r="BB308" s="18">
        <v>2.3884733705550002E-3</v>
      </c>
      <c r="BC308" s="18">
        <v>6.8293914274799999E-3</v>
      </c>
      <c r="BD308" s="18">
        <v>2.271188766658E-3</v>
      </c>
      <c r="BE308" s="18">
        <v>2.4987770628519998E-3</v>
      </c>
      <c r="BF308" s="18">
        <v>1.9860718912360002E-3</v>
      </c>
      <c r="BG308" s="18">
        <v>2.1680293882770001E-3</v>
      </c>
      <c r="BH308" s="18">
        <v>2.025976596887E-3</v>
      </c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</row>
    <row r="309" spans="1:78" ht="11.25" x14ac:dyDescent="0.2">
      <c r="A309" s="11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f>(('FIA Only'!T309*'FIA Only'!T$189)+(Sphere!C309*Sphere!C$189))/TOTAL_Reconciliation!T$189</f>
        <v>0</v>
      </c>
      <c r="U309" s="18">
        <f>(('FIA Only'!U309*'FIA Only'!U$189)+(Sphere!D309*Sphere!D$189))/TOTAL_Reconciliation!U$189</f>
        <v>0</v>
      </c>
      <c r="V309" s="18">
        <f>(('FIA Only'!V309*'FIA Only'!V$189)+(Sphere!E309*Sphere!E$189))/TOTAL_Reconciliation!V$189</f>
        <v>0</v>
      </c>
      <c r="W309" s="18">
        <f>(('FIA Only'!W309*'FIA Only'!W$189)+(Sphere!F309*Sphere!F$189)+('FIA on PCAS'!C309*'FIA on PCAS'!C$189))/TOTAL_Reconciliation!W$189</f>
        <v>0</v>
      </c>
      <c r="X309" s="18">
        <f>(('FIA Only'!X309*'FIA Only'!X$189)+(Sphere!G309*Sphere!G$189)+('FIA on PCAS'!D309*'FIA on PCAS'!D$189))/TOTAL_Reconciliation!X$189</f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2.8645456910000001E-6</v>
      </c>
      <c r="AG309" s="18">
        <v>9.3894223700000003E-7</v>
      </c>
      <c r="AH309" s="18">
        <v>0</v>
      </c>
      <c r="AI309" s="18">
        <v>2.8420716830000002E-6</v>
      </c>
      <c r="AJ309" s="18">
        <v>9.2584058389999998E-6</v>
      </c>
      <c r="AK309" s="18">
        <v>6.0658134190000001E-6</v>
      </c>
      <c r="AL309" s="18">
        <v>0</v>
      </c>
      <c r="AM309" s="18">
        <v>1.1023305119999999E-6</v>
      </c>
      <c r="AN309" s="18">
        <v>0</v>
      </c>
      <c r="AO309" s="18">
        <v>2.4573421500000001E-7</v>
      </c>
      <c r="AP309" s="18">
        <v>1.5307644509999999E-6</v>
      </c>
      <c r="AQ309" s="18"/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2.8645456910000001E-6</v>
      </c>
      <c r="AZ309" s="18">
        <v>9.3894223700000003E-7</v>
      </c>
      <c r="BA309" s="18">
        <v>0</v>
      </c>
      <c r="BB309" s="18">
        <v>2.8420716830000002E-6</v>
      </c>
      <c r="BC309" s="18">
        <v>9.2584058389999998E-6</v>
      </c>
      <c r="BD309" s="18">
        <v>6.0658134190000001E-6</v>
      </c>
      <c r="BE309" s="18">
        <v>0</v>
      </c>
      <c r="BF309" s="18">
        <v>1.1023305119999999E-6</v>
      </c>
      <c r="BG309" s="18">
        <v>0</v>
      </c>
      <c r="BH309" s="18">
        <v>2.4573421500000001E-7</v>
      </c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</row>
    <row r="310" spans="1:78" ht="11.25" x14ac:dyDescent="0.2">
      <c r="A310" s="11" t="s">
        <v>13</v>
      </c>
      <c r="C310" s="18">
        <v>9.9448978207689998E-2</v>
      </c>
      <c r="D310" s="18">
        <v>9.6316643743529995E-2</v>
      </c>
      <c r="E310" s="18">
        <v>8.0092773209140003E-2</v>
      </c>
      <c r="F310" s="18">
        <v>8.0949999154380003E-2</v>
      </c>
      <c r="G310" s="18">
        <v>8.2388067942109997E-2</v>
      </c>
      <c r="H310" s="18">
        <v>7.6613726506679997E-2</v>
      </c>
      <c r="I310" s="18">
        <v>7.9518637942840004E-2</v>
      </c>
      <c r="J310" s="18">
        <v>7.9413052988659999E-2</v>
      </c>
      <c r="K310" s="18">
        <v>7.4218054972710001E-2</v>
      </c>
      <c r="L310" s="18">
        <v>7.3627268342549998E-2</v>
      </c>
      <c r="M310" s="18">
        <v>7.1097994897069999E-2</v>
      </c>
      <c r="N310" s="18">
        <v>6.5600447833259995E-2</v>
      </c>
      <c r="O310" s="18">
        <v>6.6325411505769996E-2</v>
      </c>
      <c r="P310" s="18">
        <v>6.7588576353470001E-2</v>
      </c>
      <c r="Q310" s="18">
        <v>6.4667572354240005E-2</v>
      </c>
      <c r="R310" s="18">
        <v>6.6934580374009997E-2</v>
      </c>
      <c r="S310" s="18">
        <v>6.8496724351810007E-2</v>
      </c>
      <c r="T310" s="18">
        <f>(('FIA Only'!T310*'FIA Only'!T$189)+(Sphere!C310*Sphere!C$189))/TOTAL_Reconciliation!T$189</f>
        <v>6.2382888257977526E-2</v>
      </c>
      <c r="U310" s="18">
        <f>(('FIA Only'!U310*'FIA Only'!U$189)+(Sphere!D310*Sphere!D$189))/TOTAL_Reconciliation!U$189</f>
        <v>6.6864846946558518E-2</v>
      </c>
      <c r="V310" s="18">
        <f>(('FIA Only'!V310*'FIA Only'!V$189)+(Sphere!E310*Sphere!E$189))/TOTAL_Reconciliation!V$189</f>
        <v>7.0667264037309191E-2</v>
      </c>
      <c r="W310" s="18">
        <f>(('FIA Only'!W310*'FIA Only'!W$189)+(Sphere!F310*Sphere!F$189)+('FIA on PCAS'!C310*'FIA on PCAS'!C$189))/TOTAL_Reconciliation!W$189</f>
        <v>6.8877486304403074E-2</v>
      </c>
      <c r="X310" s="18">
        <f>(('FIA Only'!X310*'FIA Only'!X$189)+(Sphere!G310*Sphere!G$189)+('FIA on PCAS'!D310*'FIA on PCAS'!D$189))/TOTAL_Reconciliation!X$189</f>
        <v>7.0378108706964204E-2</v>
      </c>
      <c r="Y310" s="18">
        <v>6.1474297302519999E-2</v>
      </c>
      <c r="Z310" s="18">
        <v>5.5787928127640003E-2</v>
      </c>
      <c r="AA310" s="18">
        <v>5.4110192524480002E-2</v>
      </c>
      <c r="AB310" s="18">
        <v>5.6804501318159999E-2</v>
      </c>
      <c r="AC310" s="18">
        <v>5.761414916615E-2</v>
      </c>
      <c r="AD310" s="18">
        <v>5.398657082773E-2</v>
      </c>
      <c r="AE310" s="18">
        <v>5.2314438113519997E-2</v>
      </c>
      <c r="AF310" s="18">
        <v>5.1274500192609998E-2</v>
      </c>
      <c r="AG310" s="18">
        <v>5.296617922842E-2</v>
      </c>
      <c r="AH310" s="18">
        <v>5.6622430798359998E-2</v>
      </c>
      <c r="AI310" s="18">
        <v>5.6148298457479998E-2</v>
      </c>
      <c r="AJ310" s="18">
        <v>5.203009817879E-2</v>
      </c>
      <c r="AK310" s="18">
        <v>4.8747134088559997E-2</v>
      </c>
      <c r="AL310" s="18">
        <v>4.8694186223549998E-2</v>
      </c>
      <c r="AM310" s="18">
        <v>4.867713692305E-2</v>
      </c>
      <c r="AN310" s="18">
        <v>4.8200721158670003E-2</v>
      </c>
      <c r="AO310" s="18">
        <v>4.6660797032140003E-2</v>
      </c>
      <c r="AP310" s="18">
        <v>4.8534191178429997E-2</v>
      </c>
      <c r="AQ310" s="18"/>
      <c r="AR310" s="18">
        <v>6.147429730251E-2</v>
      </c>
      <c r="AS310" s="18">
        <v>5.5787928127629997E-2</v>
      </c>
      <c r="AT310" s="18">
        <v>5.4110192524480002E-2</v>
      </c>
      <c r="AU310" s="18">
        <v>5.6804501318159999E-2</v>
      </c>
      <c r="AV310" s="18">
        <v>5.761414916615E-2</v>
      </c>
      <c r="AW310" s="18">
        <v>5.398657082773E-2</v>
      </c>
      <c r="AX310" s="18">
        <v>5.2314438113519997E-2</v>
      </c>
      <c r="AY310" s="18">
        <v>5.1274500192609998E-2</v>
      </c>
      <c r="AZ310" s="18">
        <v>5.296617922842E-2</v>
      </c>
      <c r="BA310" s="18">
        <v>5.6622430798359998E-2</v>
      </c>
      <c r="BB310" s="18">
        <v>5.6148298457479998E-2</v>
      </c>
      <c r="BC310" s="18">
        <v>5.203009817879E-2</v>
      </c>
      <c r="BD310" s="18">
        <v>4.8747134088559997E-2</v>
      </c>
      <c r="BE310" s="18">
        <v>4.8694186223549998E-2</v>
      </c>
      <c r="BF310" s="18">
        <v>4.867713692305E-2</v>
      </c>
      <c r="BG310" s="18">
        <v>4.8200721158670003E-2</v>
      </c>
      <c r="BH310" s="18">
        <v>4.6660797032140003E-2</v>
      </c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</row>
    <row r="311" spans="1:78" ht="11.25" x14ac:dyDescent="0.2">
      <c r="A311" s="11" t="s">
        <v>14</v>
      </c>
      <c r="C311" s="18">
        <v>2.7772545256879999E-2</v>
      </c>
      <c r="D311" s="18">
        <v>2.8977111781060001E-2</v>
      </c>
      <c r="E311" s="18">
        <v>3.3335193889599997E-2</v>
      </c>
      <c r="F311" s="18">
        <v>3.4174492023079997E-2</v>
      </c>
      <c r="G311" s="18">
        <v>3.4992394000499999E-2</v>
      </c>
      <c r="H311" s="18">
        <v>3.2785058005599998E-2</v>
      </c>
      <c r="I311" s="18">
        <v>3.413092956305E-2</v>
      </c>
      <c r="J311" s="18">
        <v>3.5681548258969999E-2</v>
      </c>
      <c r="K311" s="18">
        <v>3.1019640747279999E-2</v>
      </c>
      <c r="L311" s="18">
        <v>3.2985186597670003E-2</v>
      </c>
      <c r="M311" s="18">
        <v>3.3622801628929999E-2</v>
      </c>
      <c r="N311" s="18">
        <v>3.0801441706220001E-2</v>
      </c>
      <c r="O311" s="18">
        <v>3.2069351341400001E-2</v>
      </c>
      <c r="P311" s="18">
        <v>3.2666072867189998E-2</v>
      </c>
      <c r="Q311" s="18">
        <v>3.1910090156879997E-2</v>
      </c>
      <c r="R311" s="18">
        <v>3.3536284147229999E-2</v>
      </c>
      <c r="S311" s="18">
        <v>3.3552424764900002E-2</v>
      </c>
      <c r="T311" s="18">
        <f>(('FIA Only'!T311*'FIA Only'!T$189)+(Sphere!C311*Sphere!C$189))/TOTAL_Reconciliation!T$189</f>
        <v>3.1711632126887844E-2</v>
      </c>
      <c r="U311" s="18">
        <f>(('FIA Only'!U311*'FIA Only'!U$189)+(Sphere!D311*Sphere!D$189))/TOTAL_Reconciliation!U$189</f>
        <v>3.4260198751595514E-2</v>
      </c>
      <c r="V311" s="18">
        <f>(('FIA Only'!V311*'FIA Only'!V$189)+(Sphere!E311*Sphere!E$189))/TOTAL_Reconciliation!V$189</f>
        <v>3.5227732880763599E-2</v>
      </c>
      <c r="W311" s="18">
        <f>(('FIA Only'!W311*'FIA Only'!W$189)+(Sphere!F311*Sphere!F$189)+('FIA on PCAS'!C311*'FIA on PCAS'!C$189))/TOTAL_Reconciliation!W$189</f>
        <v>3.4957689337363353E-2</v>
      </c>
      <c r="X311" s="18">
        <f>(('FIA Only'!X311*'FIA Only'!X$189)+(Sphere!G311*Sphere!G$189)+('FIA on PCAS'!D311*'FIA on PCAS'!D$189))/TOTAL_Reconciliation!X$189</f>
        <v>3.5533585421484687E-2</v>
      </c>
      <c r="Y311" s="18">
        <v>3.2109327415030003E-2</v>
      </c>
      <c r="Z311" s="18">
        <v>2.6771451658469999E-2</v>
      </c>
      <c r="AA311" s="18">
        <v>2.6250809347460002E-2</v>
      </c>
      <c r="AB311" s="18">
        <v>2.7832301620069999E-2</v>
      </c>
      <c r="AC311" s="18">
        <v>2.7180534060149999E-2</v>
      </c>
      <c r="AD311" s="18">
        <v>3.086104452769E-2</v>
      </c>
      <c r="AE311" s="18">
        <v>2.973090475295E-2</v>
      </c>
      <c r="AF311" s="18">
        <v>2.96373060525E-2</v>
      </c>
      <c r="AG311" s="18">
        <v>3.1178308371859999E-2</v>
      </c>
      <c r="AH311" s="18">
        <v>3.0584286857279999E-2</v>
      </c>
      <c r="AI311" s="18">
        <v>2.8645831166689999E-2</v>
      </c>
      <c r="AJ311" s="18">
        <v>2.8398105157989999E-2</v>
      </c>
      <c r="AK311" s="18">
        <v>2.6936377312810001E-2</v>
      </c>
      <c r="AL311" s="18">
        <v>2.6261451213260002E-2</v>
      </c>
      <c r="AM311" s="18">
        <v>2.5296440499549998E-2</v>
      </c>
      <c r="AN311" s="18">
        <v>2.5086410319020001E-2</v>
      </c>
      <c r="AO311" s="18">
        <v>2.497040692609E-2</v>
      </c>
      <c r="AP311" s="18">
        <v>2.7314941832099999E-2</v>
      </c>
      <c r="AQ311" s="18"/>
      <c r="AR311" s="18">
        <v>3.2109327415030003E-2</v>
      </c>
      <c r="AS311" s="18">
        <v>2.6771451658469999E-2</v>
      </c>
      <c r="AT311" s="18">
        <v>2.6250809347460002E-2</v>
      </c>
      <c r="AU311" s="18">
        <v>2.7832301620069999E-2</v>
      </c>
      <c r="AV311" s="18">
        <v>2.7180534060149999E-2</v>
      </c>
      <c r="AW311" s="18">
        <v>3.086104452769E-2</v>
      </c>
      <c r="AX311" s="18">
        <v>2.973090475295E-2</v>
      </c>
      <c r="AY311" s="18">
        <v>2.96373060525E-2</v>
      </c>
      <c r="AZ311" s="18">
        <v>3.1178308371859999E-2</v>
      </c>
      <c r="BA311" s="18">
        <v>3.0584286857279999E-2</v>
      </c>
      <c r="BB311" s="18">
        <v>2.8645831166689999E-2</v>
      </c>
      <c r="BC311" s="18">
        <v>2.8398105157989999E-2</v>
      </c>
      <c r="BD311" s="18">
        <v>2.6936377312810001E-2</v>
      </c>
      <c r="BE311" s="18">
        <v>2.6261451213260002E-2</v>
      </c>
      <c r="BF311" s="18">
        <v>2.5296440499549998E-2</v>
      </c>
      <c r="BG311" s="18">
        <v>2.5086410319020001E-2</v>
      </c>
      <c r="BH311" s="18">
        <v>2.497040692609E-2</v>
      </c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</row>
    <row r="312" spans="1:78" ht="11.25" x14ac:dyDescent="0.2">
      <c r="A312" s="11" t="s">
        <v>15</v>
      </c>
      <c r="C312" s="18">
        <v>4.7302281612219998E-2</v>
      </c>
      <c r="D312" s="18">
        <v>4.8146478397400001E-2</v>
      </c>
      <c r="E312" s="18">
        <v>4.9561115185649998E-2</v>
      </c>
      <c r="F312" s="18">
        <v>5.048230079701E-2</v>
      </c>
      <c r="G312" s="18">
        <v>5.1416325247270002E-2</v>
      </c>
      <c r="H312" s="18">
        <v>5.0932955770340002E-2</v>
      </c>
      <c r="I312" s="18">
        <v>5.3097754838100003E-2</v>
      </c>
      <c r="J312" s="18">
        <v>5.3543522344139997E-2</v>
      </c>
      <c r="K312" s="18">
        <v>5.0195489625430002E-2</v>
      </c>
      <c r="L312" s="18">
        <v>4.9687924561690001E-2</v>
      </c>
      <c r="M312" s="18">
        <v>5.0329139998400003E-2</v>
      </c>
      <c r="N312" s="18">
        <v>4.7099309244529999E-2</v>
      </c>
      <c r="O312" s="18">
        <v>4.9756384389100003E-2</v>
      </c>
      <c r="P312" s="18">
        <v>5.2097497887429997E-2</v>
      </c>
      <c r="Q312" s="18">
        <v>4.8148147988620001E-2</v>
      </c>
      <c r="R312" s="18">
        <v>4.795357539911E-2</v>
      </c>
      <c r="S312" s="18">
        <v>4.9256418942749999E-2</v>
      </c>
      <c r="T312" s="18">
        <f>(('FIA Only'!T312*'FIA Only'!T$189)+(Sphere!C312*Sphere!C$189))/TOTAL_Reconciliation!T$189</f>
        <v>4.9534055755940776E-2</v>
      </c>
      <c r="U312" s="18">
        <f>(('FIA Only'!U312*'FIA Only'!U$189)+(Sphere!D312*Sphere!D$189))/TOTAL_Reconciliation!U$189</f>
        <v>5.3513466967843322E-2</v>
      </c>
      <c r="V312" s="18">
        <f>(('FIA Only'!V312*'FIA Only'!V$189)+(Sphere!E312*Sphere!E$189))/TOTAL_Reconciliation!V$189</f>
        <v>5.5222100440398228E-2</v>
      </c>
      <c r="W312" s="18">
        <f>(('FIA Only'!W312*'FIA Only'!W$189)+(Sphere!F312*Sphere!F$189)+('FIA on PCAS'!C312*'FIA on PCAS'!C$189))/TOTAL_Reconciliation!W$189</f>
        <v>5.4345329579801982E-2</v>
      </c>
      <c r="X312" s="18">
        <f>(('FIA Only'!X312*'FIA Only'!X$189)+(Sphere!G312*Sphere!G$189)+('FIA on PCAS'!D312*'FIA on PCAS'!D$189))/TOTAL_Reconciliation!X$189</f>
        <v>5.4235397761368674E-2</v>
      </c>
      <c r="Y312" s="18">
        <v>5.0674407369200002E-2</v>
      </c>
      <c r="Z312" s="18">
        <v>4.1754222264550001E-2</v>
      </c>
      <c r="AA312" s="18">
        <v>4.197354501956E-2</v>
      </c>
      <c r="AB312" s="18">
        <v>4.2096613566450003E-2</v>
      </c>
      <c r="AC312" s="18">
        <v>4.069375159165E-2</v>
      </c>
      <c r="AD312" s="18">
        <v>4.6478461233120001E-2</v>
      </c>
      <c r="AE312" s="18">
        <v>4.5891324467440001E-2</v>
      </c>
      <c r="AF312" s="18">
        <v>4.4175602004499999E-2</v>
      </c>
      <c r="AG312" s="18">
        <v>4.6628280625659997E-2</v>
      </c>
      <c r="AH312" s="18">
        <v>4.653576146821E-2</v>
      </c>
      <c r="AI312" s="18">
        <v>4.599122015683E-2</v>
      </c>
      <c r="AJ312" s="18">
        <v>4.4657429077359999E-2</v>
      </c>
      <c r="AK312" s="18">
        <v>4.3084531532120003E-2</v>
      </c>
      <c r="AL312" s="18">
        <v>4.2880437798729999E-2</v>
      </c>
      <c r="AM312" s="18">
        <v>4.1575262290610003E-2</v>
      </c>
      <c r="AN312" s="18">
        <v>4.081776909577E-2</v>
      </c>
      <c r="AO312" s="18">
        <v>4.2460639102669999E-2</v>
      </c>
      <c r="AP312" s="18">
        <v>4.1353552584969998E-2</v>
      </c>
      <c r="AQ312" s="18"/>
      <c r="AR312" s="18">
        <v>5.0674407369200002E-2</v>
      </c>
      <c r="AS312" s="18">
        <v>4.1754222264550001E-2</v>
      </c>
      <c r="AT312" s="18">
        <v>4.197354501956E-2</v>
      </c>
      <c r="AU312" s="18">
        <v>4.2096613566450003E-2</v>
      </c>
      <c r="AV312" s="18">
        <v>4.069375159165E-2</v>
      </c>
      <c r="AW312" s="18">
        <v>4.6478461233120001E-2</v>
      </c>
      <c r="AX312" s="18">
        <v>4.5891324467440001E-2</v>
      </c>
      <c r="AY312" s="18">
        <v>4.4175602004499999E-2</v>
      </c>
      <c r="AZ312" s="18">
        <v>4.6628280625659997E-2</v>
      </c>
      <c r="BA312" s="18">
        <v>4.653576146821E-2</v>
      </c>
      <c r="BB312" s="18">
        <v>4.5991220156820001E-2</v>
      </c>
      <c r="BC312" s="18">
        <v>4.4657429077359999E-2</v>
      </c>
      <c r="BD312" s="18">
        <v>4.3084531532120003E-2</v>
      </c>
      <c r="BE312" s="18">
        <v>4.2880437798729999E-2</v>
      </c>
      <c r="BF312" s="18">
        <v>4.1575262290610003E-2</v>
      </c>
      <c r="BG312" s="18">
        <v>4.081776909577E-2</v>
      </c>
      <c r="BH312" s="18">
        <v>4.2460639102669999E-2</v>
      </c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</row>
    <row r="313" spans="1:78" ht="11.25" x14ac:dyDescent="0.2">
      <c r="A313" s="11" t="s">
        <v>16</v>
      </c>
      <c r="C313" s="18">
        <v>7.042436287652E-2</v>
      </c>
      <c r="D313" s="18">
        <v>7.1543848817800001E-2</v>
      </c>
      <c r="E313" s="18">
        <v>7.2833443009149998E-2</v>
      </c>
      <c r="F313" s="18">
        <v>7.355961846563E-2</v>
      </c>
      <c r="G313" s="18">
        <v>7.5093923776800006E-2</v>
      </c>
      <c r="H313" s="18">
        <v>7.3050970478460001E-2</v>
      </c>
      <c r="I313" s="18">
        <v>7.5878116532250003E-2</v>
      </c>
      <c r="J313" s="18">
        <v>7.6941983723550003E-2</v>
      </c>
      <c r="K313" s="18">
        <v>7.5787171710210002E-2</v>
      </c>
      <c r="L313" s="18">
        <v>7.6493134639429999E-2</v>
      </c>
      <c r="M313" s="18">
        <v>7.7368196673339995E-2</v>
      </c>
      <c r="N313" s="18">
        <v>7.7784290914840001E-2</v>
      </c>
      <c r="O313" s="18">
        <v>7.6559503359810002E-2</v>
      </c>
      <c r="P313" s="18">
        <v>7.7889744390400001E-2</v>
      </c>
      <c r="Q313" s="18">
        <v>7.8864887129959996E-2</v>
      </c>
      <c r="R313" s="18">
        <v>7.9415438784820006E-2</v>
      </c>
      <c r="S313" s="18">
        <v>7.9100706164889997E-2</v>
      </c>
      <c r="T313" s="18">
        <f>(('FIA Only'!T313*'FIA Only'!T$189)+(Sphere!C313*Sphere!C$189))/TOTAL_Reconciliation!T$189</f>
        <v>7.9215657334350389E-2</v>
      </c>
      <c r="U313" s="18">
        <f>(('FIA Only'!U313*'FIA Only'!U$189)+(Sphere!D313*Sphere!D$189))/TOTAL_Reconciliation!U$189</f>
        <v>8.1840849055973386E-2</v>
      </c>
      <c r="V313" s="18">
        <f>(('FIA Only'!V313*'FIA Only'!V$189)+(Sphere!E313*Sphere!E$189))/TOTAL_Reconciliation!V$189</f>
        <v>8.4207928258541134E-2</v>
      </c>
      <c r="W313" s="18">
        <f>(('FIA Only'!W313*'FIA Only'!W$189)+(Sphere!F313*Sphere!F$189)+('FIA on PCAS'!C313*'FIA on PCAS'!C$189))/TOTAL_Reconciliation!W$189</f>
        <v>8.0946871511516208E-2</v>
      </c>
      <c r="X313" s="18">
        <f>(('FIA Only'!X313*'FIA Only'!X$189)+(Sphere!G313*Sphere!G$189)+('FIA on PCAS'!D313*'FIA on PCAS'!D$189))/TOTAL_Reconciliation!X$189</f>
        <v>8.3152609932571411E-2</v>
      </c>
      <c r="Y313" s="18">
        <v>7.8787273578349998E-2</v>
      </c>
      <c r="Z313" s="18">
        <v>6.4688707081230007E-2</v>
      </c>
      <c r="AA313" s="18">
        <v>6.1916987160529999E-2</v>
      </c>
      <c r="AB313" s="18">
        <v>6.1848834462370002E-2</v>
      </c>
      <c r="AC313" s="18">
        <v>6.2320542427179999E-2</v>
      </c>
      <c r="AD313" s="18">
        <v>7.5768735489620001E-2</v>
      </c>
      <c r="AE313" s="18">
        <v>7.4123289651830002E-2</v>
      </c>
      <c r="AF313" s="18">
        <v>7.1576888623850005E-2</v>
      </c>
      <c r="AG313" s="18">
        <v>7.652510308004E-2</v>
      </c>
      <c r="AH313" s="18">
        <v>7.7010188923000003E-2</v>
      </c>
      <c r="AI313" s="18">
        <v>7.4124801707599997E-2</v>
      </c>
      <c r="AJ313" s="18">
        <v>7.0787804132199997E-2</v>
      </c>
      <c r="AK313" s="18">
        <v>6.9031394039250002E-2</v>
      </c>
      <c r="AL313" s="18">
        <v>6.9398164409200006E-2</v>
      </c>
      <c r="AM313" s="18">
        <v>6.9326152026519997E-2</v>
      </c>
      <c r="AN313" s="18">
        <v>6.8722347098469999E-2</v>
      </c>
      <c r="AO313" s="18">
        <v>6.6393988190870001E-2</v>
      </c>
      <c r="AP313" s="18">
        <v>6.866431239338E-2</v>
      </c>
      <c r="AQ313" s="18"/>
      <c r="AR313" s="18">
        <v>7.8787273578349998E-2</v>
      </c>
      <c r="AS313" s="18">
        <v>6.4688707081220001E-2</v>
      </c>
      <c r="AT313" s="18">
        <v>6.1916987160529999E-2</v>
      </c>
      <c r="AU313" s="18">
        <v>6.1848834462370002E-2</v>
      </c>
      <c r="AV313" s="18">
        <v>6.2320542427189998E-2</v>
      </c>
      <c r="AW313" s="18">
        <v>7.5768735489609995E-2</v>
      </c>
      <c r="AX313" s="18">
        <v>7.4123289651830002E-2</v>
      </c>
      <c r="AY313" s="18">
        <v>7.1576888623850005E-2</v>
      </c>
      <c r="AZ313" s="18">
        <v>7.652510308004E-2</v>
      </c>
      <c r="BA313" s="18">
        <v>7.7010188923000003E-2</v>
      </c>
      <c r="BB313" s="18">
        <v>7.4124801707599997E-2</v>
      </c>
      <c r="BC313" s="18">
        <v>7.0787804132199997E-2</v>
      </c>
      <c r="BD313" s="18">
        <v>6.9031394039259994E-2</v>
      </c>
      <c r="BE313" s="18">
        <v>6.9398164409200006E-2</v>
      </c>
      <c r="BF313" s="18">
        <v>6.9326152026519997E-2</v>
      </c>
      <c r="BG313" s="18">
        <v>6.8722347098469999E-2</v>
      </c>
      <c r="BH313" s="18">
        <v>6.6393988190870001E-2</v>
      </c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</row>
    <row r="314" spans="1:78" ht="11.25" x14ac:dyDescent="0.2">
      <c r="A314" s="11" t="s">
        <v>17</v>
      </c>
      <c r="C314" s="18">
        <v>0.10549608646850001</v>
      </c>
      <c r="D314" s="18">
        <v>0.1031985044208</v>
      </c>
      <c r="E314" s="18">
        <v>0.1112815241574</v>
      </c>
      <c r="F314" s="18">
        <v>0.11105041131149999</v>
      </c>
      <c r="G314" s="18">
        <v>0.1101015325535</v>
      </c>
      <c r="H314" s="18">
        <v>0.11041608738890001</v>
      </c>
      <c r="I314" s="18">
        <v>0.11295527671449999</v>
      </c>
      <c r="J314" s="18">
        <v>0.1152441278329</v>
      </c>
      <c r="K314" s="18">
        <v>0.1188937639755</v>
      </c>
      <c r="L314" s="18">
        <v>0.1191843863947</v>
      </c>
      <c r="M314" s="18">
        <v>0.1178071018089</v>
      </c>
      <c r="N314" s="18">
        <v>0.11742306241729999</v>
      </c>
      <c r="O314" s="18">
        <v>0.1187321936301</v>
      </c>
      <c r="P314" s="18">
        <v>0.1177443031472</v>
      </c>
      <c r="Q314" s="18">
        <v>0.1184228996581</v>
      </c>
      <c r="R314" s="18">
        <v>0.11831896696749999</v>
      </c>
      <c r="S314" s="18">
        <v>0.1191041754974</v>
      </c>
      <c r="T314" s="18">
        <f>(('FIA Only'!T314*'FIA Only'!T$189)+(Sphere!C314*Sphere!C$189))/TOTAL_Reconciliation!T$189</f>
        <v>0.12107405005591507</v>
      </c>
      <c r="U314" s="18">
        <f>(('FIA Only'!U314*'FIA Only'!U$189)+(Sphere!D314*Sphere!D$189))/TOTAL_Reconciliation!U$189</f>
        <v>0.12285532992009529</v>
      </c>
      <c r="V314" s="18">
        <f>(('FIA Only'!V314*'FIA Only'!V$189)+(Sphere!E314*Sphere!E$189))/TOTAL_Reconciliation!V$189</f>
        <v>0.12488728045638918</v>
      </c>
      <c r="W314" s="18">
        <f>(('FIA Only'!W314*'FIA Only'!W$189)+(Sphere!F314*Sphere!F$189)+('FIA on PCAS'!C314*'FIA on PCAS'!C$189))/TOTAL_Reconciliation!W$189</f>
        <v>0.12282418447624002</v>
      </c>
      <c r="X314" s="18">
        <f>(('FIA Only'!X314*'FIA Only'!X$189)+(Sphere!G314*Sphere!G$189)+('FIA on PCAS'!D314*'FIA on PCAS'!D$189))/TOTAL_Reconciliation!X$189</f>
        <v>0.1242832394435975</v>
      </c>
      <c r="Y314" s="18">
        <v>0.1217339920956</v>
      </c>
      <c r="Z314" s="18">
        <v>9.9597160492410006E-2</v>
      </c>
      <c r="AA314" s="18">
        <v>9.855906760949E-2</v>
      </c>
      <c r="AB314" s="18">
        <v>9.5889048582469993E-2</v>
      </c>
      <c r="AC314" s="18">
        <v>9.5660389427310005E-2</v>
      </c>
      <c r="AD314" s="18">
        <v>0.1182527159253</v>
      </c>
      <c r="AE314" s="18">
        <v>0.1141222727694</v>
      </c>
      <c r="AF314" s="18">
        <v>0.1142842399946</v>
      </c>
      <c r="AG314" s="18">
        <v>0.11865336714660001</v>
      </c>
      <c r="AH314" s="18">
        <v>0.1169968582341</v>
      </c>
      <c r="AI314" s="18">
        <v>0.1168638054018</v>
      </c>
      <c r="AJ314" s="18">
        <v>0.1133812562852</v>
      </c>
      <c r="AK314" s="18">
        <v>0.1107117148449</v>
      </c>
      <c r="AL314" s="18">
        <v>0.1105247779691</v>
      </c>
      <c r="AM314" s="18">
        <v>0.109390992098</v>
      </c>
      <c r="AN314" s="18">
        <v>0.1102399660998</v>
      </c>
      <c r="AO314" s="18">
        <v>0.11143197238410001</v>
      </c>
      <c r="AP314" s="18">
        <v>0.1101810082839</v>
      </c>
      <c r="AQ314" s="18"/>
      <c r="AR314" s="18">
        <v>0.1217339920956</v>
      </c>
      <c r="AS314" s="18">
        <v>9.9597160492410006E-2</v>
      </c>
      <c r="AT314" s="18">
        <v>9.8559067609500006E-2</v>
      </c>
      <c r="AU314" s="18">
        <v>9.5889048582469993E-2</v>
      </c>
      <c r="AV314" s="18">
        <v>9.5660389427319997E-2</v>
      </c>
      <c r="AW314" s="18">
        <v>0.1182527159253</v>
      </c>
      <c r="AX314" s="18">
        <v>0.1141222727694</v>
      </c>
      <c r="AY314" s="18">
        <v>0.1142842399946</v>
      </c>
      <c r="AZ314" s="18">
        <v>0.11865336714660001</v>
      </c>
      <c r="BA314" s="18">
        <v>0.1169968582341</v>
      </c>
      <c r="BB314" s="18">
        <v>0.1168638054018</v>
      </c>
      <c r="BC314" s="18">
        <v>0.1133812562852</v>
      </c>
      <c r="BD314" s="18">
        <v>0.1107117148449</v>
      </c>
      <c r="BE314" s="18">
        <v>0.1105247779691</v>
      </c>
      <c r="BF314" s="18">
        <v>0.109390992098</v>
      </c>
      <c r="BG314" s="18">
        <v>0.1102399660998</v>
      </c>
      <c r="BH314" s="18">
        <v>0.11143197238410001</v>
      </c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</row>
    <row r="315" spans="1:78" ht="11.25" x14ac:dyDescent="0.2">
      <c r="A315" s="11" t="s">
        <v>18</v>
      </c>
      <c r="C315" s="18">
        <v>0.12970041841579999</v>
      </c>
      <c r="D315" s="18">
        <v>0.13518682078720001</v>
      </c>
      <c r="E315" s="18">
        <v>0.14420397573230001</v>
      </c>
      <c r="F315" s="18">
        <v>0.14386465513909999</v>
      </c>
      <c r="G315" s="18">
        <v>0.142781044872</v>
      </c>
      <c r="H315" s="18">
        <v>0.14407147876830001</v>
      </c>
      <c r="I315" s="18">
        <v>0.14575834497430001</v>
      </c>
      <c r="J315" s="18">
        <v>0.1477102770515</v>
      </c>
      <c r="K315" s="18">
        <v>0.14467724153360001</v>
      </c>
      <c r="L315" s="18">
        <v>0.144221570158</v>
      </c>
      <c r="M315" s="18">
        <v>0.14454203691430001</v>
      </c>
      <c r="N315" s="18">
        <v>0.14551182827719999</v>
      </c>
      <c r="O315" s="18">
        <v>0.14627864421680001</v>
      </c>
      <c r="P315" s="18">
        <v>0.14450774495390001</v>
      </c>
      <c r="Q315" s="18">
        <v>0.15131237466120001</v>
      </c>
      <c r="R315" s="18">
        <v>0.1507407166975</v>
      </c>
      <c r="S315" s="18">
        <v>0.15097945629109999</v>
      </c>
      <c r="T315" s="18">
        <f>(('FIA Only'!T315*'FIA Only'!T$189)+(Sphere!C315*Sphere!C$189))/TOTAL_Reconciliation!T$189</f>
        <v>0.14746850601556175</v>
      </c>
      <c r="U315" s="18">
        <f>(('FIA Only'!U315*'FIA Only'!U$189)+(Sphere!D315*Sphere!D$189))/TOTAL_Reconciliation!U$189</f>
        <v>0.14822619434226639</v>
      </c>
      <c r="V315" s="18">
        <f>(('FIA Only'!V315*'FIA Only'!V$189)+(Sphere!E315*Sphere!E$189))/TOTAL_Reconciliation!V$189</f>
        <v>0.14719937508601552</v>
      </c>
      <c r="W315" s="18">
        <f>(('FIA Only'!W315*'FIA Only'!W$189)+(Sphere!F315*Sphere!F$189)+('FIA on PCAS'!C315*'FIA on PCAS'!C$189))/TOTAL_Reconciliation!W$189</f>
        <v>0.1507997068451154</v>
      </c>
      <c r="X315" s="18">
        <f>(('FIA Only'!X315*'FIA Only'!X$189)+(Sphere!G315*Sphere!G$189)+('FIA on PCAS'!D315*'FIA on PCAS'!D$189))/TOTAL_Reconciliation!X$189</f>
        <v>0.15030993544908228</v>
      </c>
      <c r="Y315" s="18">
        <v>0.14779490686810001</v>
      </c>
      <c r="Z315" s="18">
        <v>0.12413363496760001</v>
      </c>
      <c r="AA315" s="18">
        <v>0.1247071526628</v>
      </c>
      <c r="AB315" s="18">
        <v>0.123640858486</v>
      </c>
      <c r="AC315" s="18">
        <v>0.12241923717970001</v>
      </c>
      <c r="AD315" s="18">
        <v>0.142480879739</v>
      </c>
      <c r="AE315" s="18">
        <v>0.14242336179199999</v>
      </c>
      <c r="AF315" s="18">
        <v>0.13978465639820001</v>
      </c>
      <c r="AG315" s="18">
        <v>0.14347534363940001</v>
      </c>
      <c r="AH315" s="18">
        <v>0.14636077634799999</v>
      </c>
      <c r="AI315" s="18">
        <v>0.14303886389670001</v>
      </c>
      <c r="AJ315" s="18">
        <v>0.1404985437756</v>
      </c>
      <c r="AK315" s="18">
        <v>0.14052584829369999</v>
      </c>
      <c r="AL315" s="18">
        <v>0.14130295764600001</v>
      </c>
      <c r="AM315" s="18">
        <v>0.14346366080709999</v>
      </c>
      <c r="AN315" s="18">
        <v>0.14074800450969999</v>
      </c>
      <c r="AO315" s="18">
        <v>0.1398560066482</v>
      </c>
      <c r="AP315" s="18">
        <v>0.1396292492042</v>
      </c>
      <c r="AQ315" s="18"/>
      <c r="AR315" s="18">
        <v>0.14779490686810001</v>
      </c>
      <c r="AS315" s="18">
        <v>0.12413363496760001</v>
      </c>
      <c r="AT315" s="18">
        <v>0.1247071526628</v>
      </c>
      <c r="AU315" s="18">
        <v>0.123640858486</v>
      </c>
      <c r="AV315" s="18">
        <v>0.12241923717970001</v>
      </c>
      <c r="AW315" s="18">
        <v>0.142480879739</v>
      </c>
      <c r="AX315" s="18">
        <v>0.14242336179199999</v>
      </c>
      <c r="AY315" s="18">
        <v>0.13978465639820001</v>
      </c>
      <c r="AZ315" s="18">
        <v>0.14347534363940001</v>
      </c>
      <c r="BA315" s="18">
        <v>0.14636077634799999</v>
      </c>
      <c r="BB315" s="18">
        <v>0.14303886389670001</v>
      </c>
      <c r="BC315" s="18">
        <v>0.1404985437756</v>
      </c>
      <c r="BD315" s="18">
        <v>0.14052584829369999</v>
      </c>
      <c r="BE315" s="18">
        <v>0.14130295764600001</v>
      </c>
      <c r="BF315" s="18">
        <v>0.14346366080709999</v>
      </c>
      <c r="BG315" s="18">
        <v>0.14074800450969999</v>
      </c>
      <c r="BH315" s="18">
        <v>0.1398560066482</v>
      </c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</row>
    <row r="316" spans="1:78" ht="11.25" x14ac:dyDescent="0.2">
      <c r="A316" s="11" t="s">
        <v>19</v>
      </c>
      <c r="C316" s="18">
        <v>0.1404074071267</v>
      </c>
      <c r="D316" s="18">
        <v>0.14041139073270001</v>
      </c>
      <c r="E316" s="18">
        <v>0.14053990504630001</v>
      </c>
      <c r="F316" s="18">
        <v>0.1410881145789</v>
      </c>
      <c r="G316" s="18">
        <v>0.13924812238869999</v>
      </c>
      <c r="H316" s="18">
        <v>0.1391904387864</v>
      </c>
      <c r="I316" s="18">
        <v>0.1348257812923</v>
      </c>
      <c r="J316" s="18">
        <v>0.13488806217249999</v>
      </c>
      <c r="K316" s="18">
        <v>0.1400412796818</v>
      </c>
      <c r="L316" s="18">
        <v>0.13857736490120001</v>
      </c>
      <c r="M316" s="18">
        <v>0.1383824897539</v>
      </c>
      <c r="N316" s="18">
        <v>0.14089200061750001</v>
      </c>
      <c r="O316" s="18">
        <v>0.1386876265502</v>
      </c>
      <c r="P316" s="18">
        <v>0.13774671143270001</v>
      </c>
      <c r="Q316" s="18">
        <v>0.1412176913114</v>
      </c>
      <c r="R316" s="18">
        <v>0.13955050910960001</v>
      </c>
      <c r="S316" s="18">
        <v>0.1353969991457</v>
      </c>
      <c r="T316" s="18">
        <f>(('FIA Only'!T316*'FIA Only'!T$189)+(Sphere!C316*Sphere!C$189))/TOTAL_Reconciliation!T$189</f>
        <v>0.14050093855289414</v>
      </c>
      <c r="U316" s="18">
        <f>(('FIA Only'!U316*'FIA Only'!U$189)+(Sphere!D316*Sphere!D$189))/TOTAL_Reconciliation!U$189</f>
        <v>0.14145017235564628</v>
      </c>
      <c r="V316" s="18">
        <f>(('FIA Only'!V316*'FIA Only'!V$189)+(Sphere!E316*Sphere!E$189))/TOTAL_Reconciliation!V$189</f>
        <v>0.1411030210615912</v>
      </c>
      <c r="W316" s="18">
        <f>(('FIA Only'!W316*'FIA Only'!W$189)+(Sphere!F316*Sphere!F$189)+('FIA on PCAS'!C316*'FIA on PCAS'!C$189))/TOTAL_Reconciliation!W$189</f>
        <v>0.14379930242310329</v>
      </c>
      <c r="X316" s="18">
        <f>(('FIA Only'!X316*'FIA Only'!X$189)+(Sphere!G316*Sphere!G$189)+('FIA on PCAS'!D316*'FIA on PCAS'!D$189))/TOTAL_Reconciliation!X$189</f>
        <v>0.1420557518384126</v>
      </c>
      <c r="Y316" s="18">
        <v>0.14287560857529999</v>
      </c>
      <c r="Z316" s="18">
        <v>0.1272265310057</v>
      </c>
      <c r="AA316" s="18">
        <v>0.129739248625</v>
      </c>
      <c r="AB316" s="18">
        <v>0.1297187622297</v>
      </c>
      <c r="AC316" s="18">
        <v>0.1289994739742</v>
      </c>
      <c r="AD316" s="18">
        <v>0.1411729434598</v>
      </c>
      <c r="AE316" s="18">
        <v>0.13992895432550001</v>
      </c>
      <c r="AF316" s="18">
        <v>0.13995177369590001</v>
      </c>
      <c r="AG316" s="18">
        <v>0.1433908904091</v>
      </c>
      <c r="AH316" s="18">
        <v>0.14302680548589999</v>
      </c>
      <c r="AI316" s="18">
        <v>0.14278509757819999</v>
      </c>
      <c r="AJ316" s="18">
        <v>0.1420548952781</v>
      </c>
      <c r="AK316" s="18">
        <v>0.14303521643549999</v>
      </c>
      <c r="AL316" s="18">
        <v>0.1461614314718</v>
      </c>
      <c r="AM316" s="18">
        <v>0.1444070863801</v>
      </c>
      <c r="AN316" s="18">
        <v>0.14524213700249999</v>
      </c>
      <c r="AO316" s="18">
        <v>0.14395937496059999</v>
      </c>
      <c r="AP316" s="18">
        <v>0.14454542032840001</v>
      </c>
      <c r="AQ316" s="18"/>
      <c r="AR316" s="18">
        <v>0.14287560857529999</v>
      </c>
      <c r="AS316" s="18">
        <v>0.1272265310057</v>
      </c>
      <c r="AT316" s="18">
        <v>0.129739248625</v>
      </c>
      <c r="AU316" s="18">
        <v>0.1297187622297</v>
      </c>
      <c r="AV316" s="18">
        <v>0.1289994739742</v>
      </c>
      <c r="AW316" s="18">
        <v>0.1411729434598</v>
      </c>
      <c r="AX316" s="18">
        <v>0.13992895432550001</v>
      </c>
      <c r="AY316" s="18">
        <v>0.13995177369590001</v>
      </c>
      <c r="AZ316" s="18">
        <v>0.1433908904091</v>
      </c>
      <c r="BA316" s="18">
        <v>0.14302680548589999</v>
      </c>
      <c r="BB316" s="18">
        <v>0.14278509757819999</v>
      </c>
      <c r="BC316" s="18">
        <v>0.1420548952781</v>
      </c>
      <c r="BD316" s="18">
        <v>0.14303521643549999</v>
      </c>
      <c r="BE316" s="18">
        <v>0.1461614314718</v>
      </c>
      <c r="BF316" s="18">
        <v>0.1444070863801</v>
      </c>
      <c r="BG316" s="18">
        <v>0.14524213700249999</v>
      </c>
      <c r="BH316" s="18">
        <v>0.14395937496059999</v>
      </c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</row>
    <row r="317" spans="1:78" ht="11.25" x14ac:dyDescent="0.2">
      <c r="A317" s="11" t="s">
        <v>20</v>
      </c>
      <c r="C317" s="18">
        <v>0.148257157433</v>
      </c>
      <c r="D317" s="18">
        <v>0.14778181101240001</v>
      </c>
      <c r="E317" s="18">
        <v>0.11897377186709999</v>
      </c>
      <c r="F317" s="18">
        <v>0.1169897057531</v>
      </c>
      <c r="G317" s="18">
        <v>0.115016690824</v>
      </c>
      <c r="H317" s="18">
        <v>0.1212973386531</v>
      </c>
      <c r="I317" s="18">
        <v>0.1198601113337</v>
      </c>
      <c r="J317" s="18">
        <v>0.1175520889207</v>
      </c>
      <c r="K317" s="18">
        <v>0.1181905574197</v>
      </c>
      <c r="L317" s="18">
        <v>0.1166660540112</v>
      </c>
      <c r="M317" s="18">
        <v>0.1165331281026</v>
      </c>
      <c r="N317" s="18">
        <v>0.1194125669811</v>
      </c>
      <c r="O317" s="18">
        <v>0.11856713073489999</v>
      </c>
      <c r="P317" s="18">
        <v>0.11780381791860001</v>
      </c>
      <c r="Q317" s="18">
        <v>0.1190236011208</v>
      </c>
      <c r="R317" s="18">
        <v>0.1160332416524</v>
      </c>
      <c r="S317" s="18">
        <v>0.1162387025964</v>
      </c>
      <c r="T317" s="18">
        <f>(('FIA Only'!T317*'FIA Only'!T$189)+(Sphere!C317*Sphere!C$189))/TOTAL_Reconciliation!T$189</f>
        <v>0.11947312926272292</v>
      </c>
      <c r="U317" s="18">
        <f>(('FIA Only'!U317*'FIA Only'!U$189)+(Sphere!D317*Sphere!D$189))/TOTAL_Reconciliation!U$189</f>
        <v>0.11726545300467761</v>
      </c>
      <c r="V317" s="18">
        <f>(('FIA Only'!V317*'FIA Only'!V$189)+(Sphere!E317*Sphere!E$189))/TOTAL_Reconciliation!V$189</f>
        <v>0.116098210674536</v>
      </c>
      <c r="W317" s="18">
        <f>(('FIA Only'!W317*'FIA Only'!W$189)+(Sphere!F317*Sphere!F$189)+('FIA on PCAS'!C317*'FIA on PCAS'!C$189))/TOTAL_Reconciliation!W$189</f>
        <v>0.11749880951437179</v>
      </c>
      <c r="X317" s="18">
        <f>(('FIA Only'!X317*'FIA Only'!X$189)+(Sphere!G317*Sphere!G$189)+('FIA on PCAS'!D317*'FIA on PCAS'!D$189))/TOTAL_Reconciliation!X$189</f>
        <v>0.11423256285343511</v>
      </c>
      <c r="Y317" s="18">
        <v>0.1171437463646</v>
      </c>
      <c r="Z317" s="18">
        <v>0.119769672464</v>
      </c>
      <c r="AA317" s="18">
        <v>0.1196662383384</v>
      </c>
      <c r="AB317" s="18">
        <v>0.1170758719344</v>
      </c>
      <c r="AC317" s="18">
        <v>0.1171589670586</v>
      </c>
      <c r="AD317" s="18">
        <v>0.1202211134276</v>
      </c>
      <c r="AE317" s="18">
        <v>0.1205353041056</v>
      </c>
      <c r="AF317" s="18">
        <v>0.120840663534</v>
      </c>
      <c r="AG317" s="18">
        <v>0.1194072244766</v>
      </c>
      <c r="AH317" s="18">
        <v>0.12224399832879999</v>
      </c>
      <c r="AI317" s="18">
        <v>0.1223037832025</v>
      </c>
      <c r="AJ317" s="18">
        <v>0.12442203550930001</v>
      </c>
      <c r="AK317" s="18">
        <v>0.1253650756768</v>
      </c>
      <c r="AL317" s="18">
        <v>0.12530446878589999</v>
      </c>
      <c r="AM317" s="18">
        <v>0.12648036482899999</v>
      </c>
      <c r="AN317" s="18">
        <v>0.12723810498079999</v>
      </c>
      <c r="AO317" s="18">
        <v>0.1300159478854</v>
      </c>
      <c r="AP317" s="18">
        <v>0.12981826628769999</v>
      </c>
      <c r="AQ317" s="18"/>
      <c r="AR317" s="18">
        <v>0.1171437463646</v>
      </c>
      <c r="AS317" s="18">
        <v>0.119769672464</v>
      </c>
      <c r="AT317" s="18">
        <v>0.1196662383384</v>
      </c>
      <c r="AU317" s="18">
        <v>0.1170758719344</v>
      </c>
      <c r="AV317" s="18">
        <v>0.11715896705870001</v>
      </c>
      <c r="AW317" s="18">
        <v>0.1202211134276</v>
      </c>
      <c r="AX317" s="18">
        <v>0.1205353041056</v>
      </c>
      <c r="AY317" s="18">
        <v>0.120840663534</v>
      </c>
      <c r="AZ317" s="18">
        <v>0.1194072244766</v>
      </c>
      <c r="BA317" s="18">
        <v>0.12224399832879999</v>
      </c>
      <c r="BB317" s="18">
        <v>0.1223037832025</v>
      </c>
      <c r="BC317" s="18">
        <v>0.12442203550930001</v>
      </c>
      <c r="BD317" s="18">
        <v>0.1253650756768</v>
      </c>
      <c r="BE317" s="18">
        <v>0.12530446878589999</v>
      </c>
      <c r="BF317" s="18">
        <v>0.12648036482899999</v>
      </c>
      <c r="BG317" s="18">
        <v>0.12723810498079999</v>
      </c>
      <c r="BH317" s="18">
        <v>0.1300159478854</v>
      </c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</row>
    <row r="318" spans="1:78" ht="11.25" x14ac:dyDescent="0.2">
      <c r="A318" s="11" t="s">
        <v>21</v>
      </c>
      <c r="C318" s="18">
        <v>0.11635682028289999</v>
      </c>
      <c r="D318" s="18">
        <v>0.11497037927959999</v>
      </c>
      <c r="E318" s="18">
        <v>9.3688404628909996E-2</v>
      </c>
      <c r="F318" s="18">
        <v>9.1611924986439996E-2</v>
      </c>
      <c r="G318" s="18">
        <v>9.1863318462090005E-2</v>
      </c>
      <c r="H318" s="18">
        <v>9.1963876250040003E-2</v>
      </c>
      <c r="I318" s="18">
        <v>9.0849095822299997E-2</v>
      </c>
      <c r="J318" s="18">
        <v>8.741134368122E-2</v>
      </c>
      <c r="K318" s="18">
        <v>9.1684583581340004E-2</v>
      </c>
      <c r="L318" s="18">
        <v>9.1005550711059993E-2</v>
      </c>
      <c r="M318" s="18">
        <v>8.9240463963610003E-2</v>
      </c>
      <c r="N318" s="18">
        <v>9.5603051920959997E-2</v>
      </c>
      <c r="O318" s="18">
        <v>9.3342490710389997E-2</v>
      </c>
      <c r="P318" s="18">
        <v>9.2496995697880002E-2</v>
      </c>
      <c r="Q318" s="18">
        <v>9.2861287964990005E-2</v>
      </c>
      <c r="R318" s="18">
        <v>9.102529232348E-2</v>
      </c>
      <c r="S318" s="18">
        <v>8.8372880134630002E-2</v>
      </c>
      <c r="T318" s="18">
        <f>(('FIA Only'!T318*'FIA Only'!T$189)+(Sphere!C318*Sphere!C$189))/TOTAL_Reconciliation!T$189</f>
        <v>9.1111365871532665E-2</v>
      </c>
      <c r="U318" s="18">
        <f>(('FIA Only'!U318*'FIA Only'!U$189)+(Sphere!D318*Sphere!D$189))/TOTAL_Reconciliation!U$189</f>
        <v>8.7337579617241062E-2</v>
      </c>
      <c r="V318" s="18">
        <f>(('FIA Only'!V318*'FIA Only'!V$189)+(Sphere!E318*Sphere!E$189))/TOTAL_Reconciliation!V$189</f>
        <v>8.4784512139834636E-2</v>
      </c>
      <c r="W318" s="18">
        <f>(('FIA Only'!W318*'FIA Only'!W$189)+(Sphere!F318*Sphere!F$189)+('FIA on PCAS'!C318*'FIA on PCAS'!C$189))/TOTAL_Reconciliation!W$189</f>
        <v>8.8638387587179679E-2</v>
      </c>
      <c r="X318" s="18">
        <f>(('FIA Only'!X318*'FIA Only'!X$189)+(Sphere!G318*Sphere!G$189)+('FIA on PCAS'!D318*'FIA on PCAS'!D$189))/TOTAL_Reconciliation!X$189</f>
        <v>8.7802099765190877E-2</v>
      </c>
      <c r="Y318" s="18">
        <v>9.0362257066109994E-2</v>
      </c>
      <c r="Z318" s="18">
        <v>0.10165686414730001</v>
      </c>
      <c r="AA318" s="18">
        <v>0.1031086972481</v>
      </c>
      <c r="AB318" s="18">
        <v>0.10226794195489999</v>
      </c>
      <c r="AC318" s="18">
        <v>0.10203340765750001</v>
      </c>
      <c r="AD318" s="18">
        <v>9.3861930442900005E-2</v>
      </c>
      <c r="AE318" s="18">
        <v>9.4546512815550002E-2</v>
      </c>
      <c r="AF318" s="18">
        <v>9.8199379471580001E-2</v>
      </c>
      <c r="AG318" s="18">
        <v>9.5640301611060005E-2</v>
      </c>
      <c r="AH318" s="18">
        <v>9.5051864964389998E-2</v>
      </c>
      <c r="AI318" s="18">
        <v>9.7184133268409995E-2</v>
      </c>
      <c r="AJ318" s="18">
        <v>0.1000627032851</v>
      </c>
      <c r="AK318" s="18">
        <v>0.10362937537520001</v>
      </c>
      <c r="AL318" s="18">
        <v>0.1010837824008</v>
      </c>
      <c r="AM318" s="18">
        <v>0.10352657109919999</v>
      </c>
      <c r="AN318" s="18">
        <v>0.1034567619179</v>
      </c>
      <c r="AO318" s="18">
        <v>0.10219833822719999</v>
      </c>
      <c r="AP318" s="18">
        <v>0.1029391942495</v>
      </c>
      <c r="AQ318" s="18"/>
      <c r="AR318" s="18">
        <v>9.0362257066109994E-2</v>
      </c>
      <c r="AS318" s="18">
        <v>0.10165686414730001</v>
      </c>
      <c r="AT318" s="18">
        <v>0.1031086972481</v>
      </c>
      <c r="AU318" s="18">
        <v>0.10226794195489999</v>
      </c>
      <c r="AV318" s="18">
        <v>0.10203340765750001</v>
      </c>
      <c r="AW318" s="18">
        <v>9.3861930442900005E-2</v>
      </c>
      <c r="AX318" s="18">
        <v>9.4546512815550002E-2</v>
      </c>
      <c r="AY318" s="18">
        <v>9.8199379471580001E-2</v>
      </c>
      <c r="AZ318" s="18">
        <v>9.5640301611060005E-2</v>
      </c>
      <c r="BA318" s="18">
        <v>9.5051864964389998E-2</v>
      </c>
      <c r="BB318" s="18">
        <v>9.7184133268409995E-2</v>
      </c>
      <c r="BC318" s="18">
        <v>0.1000627032851</v>
      </c>
      <c r="BD318" s="18">
        <v>0.10362937537520001</v>
      </c>
      <c r="BE318" s="18">
        <v>0.1010837824008</v>
      </c>
      <c r="BF318" s="18">
        <v>0.10352657109919999</v>
      </c>
      <c r="BG318" s="18">
        <v>0.1034567619179</v>
      </c>
      <c r="BH318" s="18">
        <v>0.10219833822719999</v>
      </c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</row>
    <row r="319" spans="1:78" ht="11.25" x14ac:dyDescent="0.2">
      <c r="A319" s="11" t="s">
        <v>22</v>
      </c>
      <c r="C319" s="18">
        <v>7.2716058272370002E-2</v>
      </c>
      <c r="D319" s="18">
        <v>7.1998457468760005E-2</v>
      </c>
      <c r="E319" s="18">
        <v>7.5507874931450003E-2</v>
      </c>
      <c r="F319" s="18">
        <v>7.4520312537890002E-2</v>
      </c>
      <c r="G319" s="18">
        <v>7.4444703766900003E-2</v>
      </c>
      <c r="H319" s="18">
        <v>7.5479155172979998E-2</v>
      </c>
      <c r="I319" s="18">
        <v>7.3887988571329999E-2</v>
      </c>
      <c r="J319" s="18">
        <v>7.2459126801859994E-2</v>
      </c>
      <c r="K319" s="18">
        <v>7.3171318482390002E-2</v>
      </c>
      <c r="L319" s="18">
        <v>7.2974078525900002E-2</v>
      </c>
      <c r="M319" s="18">
        <v>7.1781321190440006E-2</v>
      </c>
      <c r="N319" s="18">
        <v>7.5265002891280006E-2</v>
      </c>
      <c r="O319" s="18">
        <v>7.5505002447540007E-2</v>
      </c>
      <c r="P319" s="18">
        <v>7.3843810533859994E-2</v>
      </c>
      <c r="Q319" s="18">
        <v>7.4844952020720001E-2</v>
      </c>
      <c r="R319" s="18">
        <v>7.4889049251670003E-2</v>
      </c>
      <c r="S319" s="18">
        <v>7.2902583103120006E-2</v>
      </c>
      <c r="T319" s="18">
        <f>(('FIA Only'!T319*'FIA Only'!T$189)+(Sphere!C319*Sphere!C$189))/TOTAL_Reconciliation!T$189</f>
        <v>7.6100339128371108E-2</v>
      </c>
      <c r="U319" s="18">
        <f>(('FIA Only'!U319*'FIA Only'!U$189)+(Sphere!D319*Sphere!D$189))/TOTAL_Reconciliation!U$189</f>
        <v>7.2073100862320799E-2</v>
      </c>
      <c r="V319" s="18">
        <f>(('FIA Only'!V319*'FIA Only'!V$189)+(Sphere!E319*Sphere!E$189))/TOTAL_Reconciliation!V$189</f>
        <v>6.9732697921561518E-2</v>
      </c>
      <c r="W319" s="18">
        <f>(('FIA Only'!W319*'FIA Only'!W$189)+(Sphere!F319*Sphere!F$189)+('FIA on PCAS'!C319*'FIA on PCAS'!C$189))/TOTAL_Reconciliation!W$189</f>
        <v>6.5645632926256511E-2</v>
      </c>
      <c r="X319" s="18">
        <f>(('FIA Only'!X319*'FIA Only'!X$189)+(Sphere!G319*Sphere!G$189)+('FIA on PCAS'!D319*'FIA on PCAS'!D$189))/TOTAL_Reconciliation!X$189</f>
        <v>6.7073078297675739E-2</v>
      </c>
      <c r="Y319" s="18">
        <v>7.4197487479240001E-2</v>
      </c>
      <c r="Z319" s="18">
        <v>9.2410734795999996E-2</v>
      </c>
      <c r="AA319" s="18">
        <v>9.5437905749009996E-2</v>
      </c>
      <c r="AB319" s="18">
        <v>9.506922314914E-2</v>
      </c>
      <c r="AC319" s="18">
        <v>9.7469041168499998E-2</v>
      </c>
      <c r="AD319" s="18">
        <v>7.7571827719289999E-2</v>
      </c>
      <c r="AE319" s="18">
        <v>8.0337323556600004E-2</v>
      </c>
      <c r="AF319" s="18">
        <v>8.3320705914919996E-2</v>
      </c>
      <c r="AG319" s="18">
        <v>7.9996996668219994E-2</v>
      </c>
      <c r="AH319" s="18">
        <v>7.8238285468850005E-2</v>
      </c>
      <c r="AI319" s="18">
        <v>7.8565273676799996E-2</v>
      </c>
      <c r="AJ319" s="18">
        <v>8.0491341896890001E-2</v>
      </c>
      <c r="AK319" s="18">
        <v>8.2982070818619996E-2</v>
      </c>
      <c r="AL319" s="18">
        <v>8.6330341046900003E-2</v>
      </c>
      <c r="AM319" s="18">
        <v>8.494425403361E-2</v>
      </c>
      <c r="AN319" s="18">
        <v>8.6205065429550004E-2</v>
      </c>
      <c r="AO319" s="18">
        <v>8.6408405977120004E-2</v>
      </c>
      <c r="AP319" s="18">
        <v>8.5527380996429994E-2</v>
      </c>
      <c r="AQ319" s="18"/>
      <c r="AR319" s="18">
        <v>7.4197487479229995E-2</v>
      </c>
      <c r="AS319" s="18">
        <v>9.2410734795999996E-2</v>
      </c>
      <c r="AT319" s="18">
        <v>9.5437905749009996E-2</v>
      </c>
      <c r="AU319" s="18">
        <v>9.506922314914E-2</v>
      </c>
      <c r="AV319" s="18">
        <v>9.7469041168499998E-2</v>
      </c>
      <c r="AW319" s="18">
        <v>7.7571827719289999E-2</v>
      </c>
      <c r="AX319" s="18">
        <v>8.0337323556600004E-2</v>
      </c>
      <c r="AY319" s="18">
        <v>8.3320705914919996E-2</v>
      </c>
      <c r="AZ319" s="18">
        <v>7.9996996668219994E-2</v>
      </c>
      <c r="BA319" s="18">
        <v>7.8238285468850005E-2</v>
      </c>
      <c r="BB319" s="18">
        <v>7.8565273676799996E-2</v>
      </c>
      <c r="BC319" s="18">
        <v>8.0491341896900007E-2</v>
      </c>
      <c r="BD319" s="18">
        <v>8.2982070818619996E-2</v>
      </c>
      <c r="BE319" s="18">
        <v>8.6330341046900003E-2</v>
      </c>
      <c r="BF319" s="18">
        <v>8.494425403361E-2</v>
      </c>
      <c r="BG319" s="18">
        <v>8.6205065429550004E-2</v>
      </c>
      <c r="BH319" s="18">
        <v>8.6408405977120004E-2</v>
      </c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</row>
    <row r="320" spans="1:78" ht="11.25" x14ac:dyDescent="0.2">
      <c r="A320" s="11" t="s">
        <v>23</v>
      </c>
      <c r="C320" s="18">
        <v>3.7173438367600002E-2</v>
      </c>
      <c r="D320" s="18">
        <v>3.6751332149150003E-2</v>
      </c>
      <c r="E320" s="18">
        <v>5.1859221441760001E-2</v>
      </c>
      <c r="F320" s="18">
        <v>5.3165657844120001E-2</v>
      </c>
      <c r="G320" s="18">
        <v>5.2918853827890001E-2</v>
      </c>
      <c r="H320" s="18">
        <v>5.4210654737440002E-2</v>
      </c>
      <c r="I320" s="18">
        <v>5.0040004344819998E-2</v>
      </c>
      <c r="J320" s="18">
        <v>4.8852488275759998E-2</v>
      </c>
      <c r="K320" s="18">
        <v>5.2988789080190002E-2</v>
      </c>
      <c r="L320" s="18">
        <v>5.2013684501540002E-2</v>
      </c>
      <c r="M320" s="18">
        <v>5.346406820592E-2</v>
      </c>
      <c r="N320" s="18">
        <v>5.4371227840809999E-2</v>
      </c>
      <c r="O320" s="18">
        <v>5.340326541709E-2</v>
      </c>
      <c r="P320" s="18">
        <v>5.3218673417189999E-2</v>
      </c>
      <c r="Q320" s="18">
        <v>5.2561409627239999E-2</v>
      </c>
      <c r="R320" s="18">
        <v>5.1318383710240001E-2</v>
      </c>
      <c r="S320" s="18">
        <v>5.2167718261440003E-2</v>
      </c>
      <c r="T320" s="18">
        <f>(('FIA Only'!T320*'FIA Only'!T$189)+(Sphere!C320*Sphere!C$189))/TOTAL_Reconciliation!T$189</f>
        <v>5.4474334751802349E-2</v>
      </c>
      <c r="U320" s="18">
        <f>(('FIA Only'!U320*'FIA Only'!U$189)+(Sphere!D320*Sphere!D$189))/TOTAL_Reconciliation!U$189</f>
        <v>4.9787295758287928E-2</v>
      </c>
      <c r="V320" s="18">
        <f>(('FIA Only'!V320*'FIA Only'!V$189)+(Sphere!E320*Sphere!E$189))/TOTAL_Reconciliation!V$189</f>
        <v>4.8062963608853218E-2</v>
      </c>
      <c r="W320" s="18">
        <f>(('FIA Only'!W320*'FIA Only'!W$189)+(Sphere!F320*Sphere!F$189)+('FIA on PCAS'!C320*'FIA on PCAS'!C$189))/TOTAL_Reconciliation!W$189</f>
        <v>4.502107768194382E-2</v>
      </c>
      <c r="X320" s="18">
        <f>(('FIA Only'!X320*'FIA Only'!X$189)+(Sphere!G320*Sphere!G$189)+('FIA on PCAS'!D320*'FIA on PCAS'!D$189))/TOTAL_Reconciliation!X$189</f>
        <v>4.592196099114202E-2</v>
      </c>
      <c r="Y320" s="18">
        <v>5.3320202516969999E-2</v>
      </c>
      <c r="Z320" s="18">
        <v>8.1537151702450003E-2</v>
      </c>
      <c r="AA320" s="18">
        <v>8.1425698015599998E-2</v>
      </c>
      <c r="AB320" s="18">
        <v>8.4743875399480001E-2</v>
      </c>
      <c r="AC320" s="18">
        <v>8.34039664918E-2</v>
      </c>
      <c r="AD320" s="18">
        <v>5.7824688529109998E-2</v>
      </c>
      <c r="AE320" s="18">
        <v>6.1110446270869999E-2</v>
      </c>
      <c r="AF320" s="18">
        <v>6.4692958129520001E-2</v>
      </c>
      <c r="AG320" s="18">
        <v>5.8805297418299998E-2</v>
      </c>
      <c r="AH320" s="18">
        <v>5.6367584657910003E-2</v>
      </c>
      <c r="AI320" s="18">
        <v>5.9799139910019998E-2</v>
      </c>
      <c r="AJ320" s="18">
        <v>6.2703296872070005E-2</v>
      </c>
      <c r="AK320" s="18">
        <v>6.8092749544999998E-2</v>
      </c>
      <c r="AL320" s="18">
        <v>6.5796175906410001E-2</v>
      </c>
      <c r="AM320" s="18">
        <v>6.6932639030280003E-2</v>
      </c>
      <c r="AN320" s="18">
        <v>6.8420995703610002E-2</v>
      </c>
      <c r="AO320" s="18">
        <v>6.8079660785200002E-2</v>
      </c>
      <c r="AP320" s="18">
        <v>6.6495650107349993E-2</v>
      </c>
      <c r="AQ320" s="18"/>
      <c r="AR320" s="18">
        <v>5.3320202516969999E-2</v>
      </c>
      <c r="AS320" s="18">
        <v>8.1537151702450003E-2</v>
      </c>
      <c r="AT320" s="18">
        <v>8.1425698015610004E-2</v>
      </c>
      <c r="AU320" s="18">
        <v>8.4743875399480001E-2</v>
      </c>
      <c r="AV320" s="18">
        <v>8.3403966491810005E-2</v>
      </c>
      <c r="AW320" s="18">
        <v>5.7824688529109998E-2</v>
      </c>
      <c r="AX320" s="18">
        <v>6.1110446270869999E-2</v>
      </c>
      <c r="AY320" s="18">
        <v>6.4692958129520001E-2</v>
      </c>
      <c r="AZ320" s="18">
        <v>5.8805297418299998E-2</v>
      </c>
      <c r="BA320" s="18">
        <v>5.6367584657910003E-2</v>
      </c>
      <c r="BB320" s="18">
        <v>5.9799139910019998E-2</v>
      </c>
      <c r="BC320" s="18">
        <v>6.2703296872070005E-2</v>
      </c>
      <c r="BD320" s="18">
        <v>6.8092749544999998E-2</v>
      </c>
      <c r="BE320" s="18">
        <v>6.5796175906410001E-2</v>
      </c>
      <c r="BF320" s="18">
        <v>6.6932639030289995E-2</v>
      </c>
      <c r="BG320" s="18">
        <v>6.8420995703610002E-2</v>
      </c>
      <c r="BH320" s="18">
        <v>6.8079660785200002E-2</v>
      </c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</row>
    <row r="321" spans="1:78" ht="11.25" x14ac:dyDescent="0.2">
      <c r="A321" s="11" t="s">
        <v>24</v>
      </c>
      <c r="C321" s="18">
        <v>2.5167151000820001E-3</v>
      </c>
      <c r="D321" s="18">
        <v>2.2819455531259999E-3</v>
      </c>
      <c r="E321" s="18">
        <v>2.203733005489E-2</v>
      </c>
      <c r="F321" s="18">
        <v>2.2014466705199999E-2</v>
      </c>
      <c r="G321" s="18">
        <v>2.1874928541850001E-2</v>
      </c>
      <c r="H321" s="18">
        <v>2.350615979788E-2</v>
      </c>
      <c r="I321" s="18">
        <v>2.1840646863759999E-2</v>
      </c>
      <c r="J321" s="18">
        <v>2.096136489165E-2</v>
      </c>
      <c r="K321" s="18">
        <v>2.1627188452419999E-2</v>
      </c>
      <c r="L321" s="18">
        <v>2.2613908961590001E-2</v>
      </c>
      <c r="M321" s="18">
        <v>2.2020876977539999E-2</v>
      </c>
      <c r="N321" s="18">
        <v>2.2578111616570001E-2</v>
      </c>
      <c r="O321" s="18">
        <v>2.168130569697E-2</v>
      </c>
      <c r="P321" s="18">
        <v>2.098886513671E-2</v>
      </c>
      <c r="Q321" s="18">
        <v>1.8999683520990001E-2</v>
      </c>
      <c r="R321" s="18">
        <v>1.9135923709599999E-2</v>
      </c>
      <c r="S321" s="18">
        <v>1.9939240234390001E-2</v>
      </c>
      <c r="T321" s="18">
        <f>(('FIA Only'!T321*'FIA Only'!T$189)+(Sphere!C321*Sphere!C$189))/TOTAL_Reconciliation!T$189</f>
        <v>2.0224240403758312E-2</v>
      </c>
      <c r="U321" s="18">
        <f>(('FIA Only'!U321*'FIA Only'!U$189)+(Sphere!D321*Sphere!D$189))/TOTAL_Reconciliation!U$189</f>
        <v>1.8210401544131311E-2</v>
      </c>
      <c r="V321" s="18">
        <f>(('FIA Only'!V321*'FIA Only'!V$189)+(Sphere!E321*Sphere!E$189))/TOTAL_Reconciliation!V$189</f>
        <v>1.6946432116205737E-2</v>
      </c>
      <c r="W321" s="18">
        <f>(('FIA Only'!W321*'FIA Only'!W$189)+(Sphere!F321*Sphere!F$189)+('FIA on PCAS'!C321*'FIA on PCAS'!C$189))/TOTAL_Reconciliation!W$189</f>
        <v>1.8659930707345347E-2</v>
      </c>
      <c r="X321" s="18">
        <f>(('FIA Only'!X321*'FIA Only'!X$189)+(Sphere!G321*Sphere!G$189)+('FIA on PCAS'!D321*'FIA on PCAS'!D$189))/TOTAL_Reconciliation!X$189</f>
        <v>1.9200472237087842E-2</v>
      </c>
      <c r="Y321" s="18">
        <v>2.096545386231E-2</v>
      </c>
      <c r="Z321" s="18">
        <v>3.696031973563E-2</v>
      </c>
      <c r="AA321" s="18">
        <v>3.8691495242649997E-2</v>
      </c>
      <c r="AB321" s="18">
        <v>3.8788222910530003E-2</v>
      </c>
      <c r="AC321" s="18">
        <v>4.0067284259540002E-2</v>
      </c>
      <c r="AD321" s="18">
        <v>2.100466800524E-2</v>
      </c>
      <c r="AE321" s="18">
        <v>2.492267864208E-2</v>
      </c>
      <c r="AF321" s="18">
        <v>2.83706959819E-2</v>
      </c>
      <c r="AG321" s="18">
        <v>2.2179432747629999E-2</v>
      </c>
      <c r="AH321" s="18">
        <v>2.2398640118529999E-2</v>
      </c>
      <c r="AI321" s="18">
        <v>2.5749068258350001E-2</v>
      </c>
      <c r="AJ321" s="18">
        <v>2.7161609952429999E-2</v>
      </c>
      <c r="AK321" s="18">
        <v>2.8759406851409999E-2</v>
      </c>
      <c r="AL321" s="18">
        <v>2.7306985265509998E-2</v>
      </c>
      <c r="AM321" s="18">
        <v>2.765719248848E-2</v>
      </c>
      <c r="AN321" s="18">
        <v>2.7439620009220001E-2</v>
      </c>
      <c r="AO321" s="18">
        <v>2.876128091704E-2</v>
      </c>
      <c r="AP321" s="18">
        <v>2.7335468189879999E-2</v>
      </c>
      <c r="AQ321" s="18"/>
      <c r="AR321" s="18">
        <v>2.096545386231E-2</v>
      </c>
      <c r="AS321" s="18">
        <v>3.6960319735620001E-2</v>
      </c>
      <c r="AT321" s="18">
        <v>3.8691495242649997E-2</v>
      </c>
      <c r="AU321" s="18">
        <v>3.8788222910530003E-2</v>
      </c>
      <c r="AV321" s="18">
        <v>4.0067284259540002E-2</v>
      </c>
      <c r="AW321" s="18">
        <v>2.100466800524E-2</v>
      </c>
      <c r="AX321" s="18">
        <v>2.492267864208E-2</v>
      </c>
      <c r="AY321" s="18">
        <v>2.83706959819E-2</v>
      </c>
      <c r="AZ321" s="18">
        <v>2.2179432747629999E-2</v>
      </c>
      <c r="BA321" s="18">
        <v>2.2398640118529999E-2</v>
      </c>
      <c r="BB321" s="18">
        <v>2.5749068258350001E-2</v>
      </c>
      <c r="BC321" s="18">
        <v>2.7161609952429999E-2</v>
      </c>
      <c r="BD321" s="18">
        <v>2.8759406851409999E-2</v>
      </c>
      <c r="BE321" s="18">
        <v>2.7306985265509998E-2</v>
      </c>
      <c r="BF321" s="18">
        <v>2.765719248848E-2</v>
      </c>
      <c r="BG321" s="18">
        <v>2.7439620009220001E-2</v>
      </c>
      <c r="BH321" s="18">
        <v>2.876128091704E-2</v>
      </c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</row>
    <row r="322" spans="1:78" ht="11.25" x14ac:dyDescent="0.2">
      <c r="A322" s="23" t="s">
        <v>795</v>
      </c>
      <c r="C322" s="18">
        <v>0</v>
      </c>
      <c r="D322" s="18">
        <v>0</v>
      </c>
      <c r="E322" s="18">
        <v>3.975922055663E-3</v>
      </c>
      <c r="F322" s="18">
        <v>3.6935737825790002E-3</v>
      </c>
      <c r="G322" s="18">
        <v>3.8769678463480002E-3</v>
      </c>
      <c r="H322" s="18">
        <v>4.4327357605999998E-3</v>
      </c>
      <c r="I322" s="18">
        <v>4.2975738675480003E-3</v>
      </c>
      <c r="J322" s="18">
        <v>3.7737299753429999E-3</v>
      </c>
      <c r="K322" s="18">
        <v>4.8357198509079999E-3</v>
      </c>
      <c r="L322" s="18">
        <v>4.5523283480420002E-3</v>
      </c>
      <c r="M322" s="18">
        <v>4.4746461888580001E-3</v>
      </c>
      <c r="N322" s="18">
        <v>4.1984515356680002E-3</v>
      </c>
      <c r="O322" s="18">
        <v>3.99486325034E-3</v>
      </c>
      <c r="P322" s="18">
        <v>3.8386113752879999E-3</v>
      </c>
      <c r="Q322" s="18">
        <v>3.9548922517260001E-3</v>
      </c>
      <c r="R322" s="18">
        <v>3.9126958436080002E-3</v>
      </c>
      <c r="S322" s="18">
        <v>3.8955116874890001E-3</v>
      </c>
      <c r="T322" s="18">
        <f>(('FIA Only'!T322*'FIA Only'!T$189)+(Sphere!C322*Sphere!C$189))/TOTAL_Reconciliation!T$189</f>
        <v>4.0146522790947634E-3</v>
      </c>
      <c r="U322" s="18">
        <f>(('FIA Only'!U322*'FIA Only'!U$189)+(Sphere!D322*Sphere!D$189))/TOTAL_Reconciliation!U$189</f>
        <v>3.4536152810224811E-3</v>
      </c>
      <c r="V322" s="18">
        <f>(('FIA Only'!V322*'FIA Only'!V$189)+(Sphere!E322*Sphere!E$189))/TOTAL_Reconciliation!V$189</f>
        <v>3.1459288042551743E-3</v>
      </c>
      <c r="W322" s="18">
        <f>(('FIA Only'!W322*'FIA Only'!W$189)+(Sphere!F322*Sphere!F$189)+('FIA on PCAS'!C322*'FIA on PCAS'!C$189))/TOTAL_Reconciliation!W$189</f>
        <v>3.3756180808979211E-3</v>
      </c>
      <c r="X322" s="18">
        <f>(('FIA Only'!X322*'FIA Only'!X$189)+(Sphere!G322*Sphere!G$189)+('FIA on PCAS'!D322*'FIA on PCAS'!D$189))/TOTAL_Reconciliation!X$189</f>
        <v>3.5249769379951186E-3</v>
      </c>
      <c r="Y322" s="18">
        <v>4.0614214191029997E-3</v>
      </c>
      <c r="Z322" s="18">
        <v>7.2253003722649997E-3</v>
      </c>
      <c r="AA322" s="18">
        <v>7.3059746239579997E-3</v>
      </c>
      <c r="AB322" s="18">
        <v>7.6901099044160001E-3</v>
      </c>
      <c r="AC322" s="18">
        <v>7.8937286341420002E-3</v>
      </c>
      <c r="AD322" s="18">
        <v>4.2868628196070001E-3</v>
      </c>
      <c r="AE322" s="18">
        <v>4.769216200627E-3</v>
      </c>
      <c r="AF322" s="18">
        <v>5.3910640616649996E-3</v>
      </c>
      <c r="AG322" s="18">
        <v>3.801124766078E-3</v>
      </c>
      <c r="AH322" s="18">
        <v>4.5784848283740003E-3</v>
      </c>
      <c r="AI322" s="18">
        <v>4.8262379027000004E-3</v>
      </c>
      <c r="AJ322" s="18">
        <v>5.0852555774480003E-3</v>
      </c>
      <c r="AK322" s="18">
        <v>5.3180797107549999E-3</v>
      </c>
      <c r="AL322" s="18">
        <v>4.9150486721989996E-3</v>
      </c>
      <c r="AM322" s="18">
        <v>4.9130550671909997E-3</v>
      </c>
      <c r="AN322" s="18">
        <v>4.6747861568530004E-3</v>
      </c>
      <c r="AO322" s="18">
        <v>5.1393453147240004E-3</v>
      </c>
      <c r="AP322" s="18">
        <v>4.596875410696E-3</v>
      </c>
      <c r="AQ322" s="18"/>
      <c r="AR322" s="18">
        <v>4.0614214191019996E-3</v>
      </c>
      <c r="AS322" s="18">
        <v>7.2253003722649997E-3</v>
      </c>
      <c r="AT322" s="18">
        <v>7.3059746239579997E-3</v>
      </c>
      <c r="AU322" s="18">
        <v>7.6901099044160001E-3</v>
      </c>
      <c r="AV322" s="18">
        <v>7.8937286341420002E-3</v>
      </c>
      <c r="AW322" s="18">
        <v>4.2868628196070001E-3</v>
      </c>
      <c r="AX322" s="18">
        <v>4.769216200627E-3</v>
      </c>
      <c r="AY322" s="18">
        <v>5.3910640616649996E-3</v>
      </c>
      <c r="AZ322" s="18">
        <v>3.801124766078E-3</v>
      </c>
      <c r="BA322" s="18">
        <v>4.5784848283740003E-3</v>
      </c>
      <c r="BB322" s="18">
        <v>4.8262379027000004E-3</v>
      </c>
      <c r="BC322" s="18">
        <v>5.0852555774480003E-3</v>
      </c>
      <c r="BD322" s="18">
        <v>5.3180797107549999E-3</v>
      </c>
      <c r="BE322" s="18">
        <v>4.9150486721989996E-3</v>
      </c>
      <c r="BF322" s="18">
        <v>4.9130550671909997E-3</v>
      </c>
      <c r="BG322" s="18">
        <v>4.6747861568530004E-3</v>
      </c>
      <c r="BH322" s="18">
        <v>5.1393453147240004E-3</v>
      </c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</row>
    <row r="323" spans="1:78" ht="11.25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>
        <v>0</v>
      </c>
      <c r="BC323" s="18">
        <v>0</v>
      </c>
      <c r="BD323" s="18">
        <v>0</v>
      </c>
      <c r="BE323" s="18">
        <v>0</v>
      </c>
      <c r="BF323" s="18">
        <v>0</v>
      </c>
      <c r="BG323" s="18">
        <v>0</v>
      </c>
      <c r="BH323" s="18">
        <v>0</v>
      </c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</row>
    <row r="324" spans="1:78" s="17" customFormat="1" ht="11.25" x14ac:dyDescent="0.2">
      <c r="A324" s="23" t="s">
        <v>135</v>
      </c>
      <c r="B324" s="37"/>
      <c r="C324" s="17">
        <v>738.63936408999996</v>
      </c>
      <c r="D324" s="17">
        <v>739.09290177000003</v>
      </c>
      <c r="E324" s="17">
        <v>744.78895619000002</v>
      </c>
      <c r="F324" s="17">
        <v>743.74125248999997</v>
      </c>
      <c r="G324" s="17">
        <v>743.03358725999999</v>
      </c>
      <c r="H324" s="17">
        <v>745.26829700999997</v>
      </c>
      <c r="I324" s="17">
        <v>744.10644362000005</v>
      </c>
      <c r="J324" s="17">
        <v>743.06832754000004</v>
      </c>
      <c r="K324" s="17">
        <v>746.31979116000002</v>
      </c>
      <c r="L324" s="17">
        <v>745.71079281000004</v>
      </c>
      <c r="M324" s="17">
        <v>745.18289411000001</v>
      </c>
      <c r="N324" s="17">
        <v>748.13842043</v>
      </c>
      <c r="O324" s="17">
        <v>746.43925535999995</v>
      </c>
      <c r="P324" s="17">
        <v>745.14952315000005</v>
      </c>
      <c r="Q324" s="17">
        <v>747.26990809999995</v>
      </c>
      <c r="R324" s="17">
        <v>745.93472808000001</v>
      </c>
      <c r="S324" s="17">
        <v>744.82507688999999</v>
      </c>
      <c r="T324" s="17">
        <f>(('FIA Only'!T324*'FIA Only'!T180)+(Sphere!C381*Sphere!C180))/(Sphere!C180+'FIA Only'!T180)</f>
        <v>747.09527384249259</v>
      </c>
      <c r="U324" s="17">
        <f>(('FIA Only'!U324*'FIA Only'!U180)+(Sphere!D381*Sphere!D180))/(Sphere!D180+'FIA Only'!U180)</f>
        <v>745.7751429401211</v>
      </c>
      <c r="V324" s="17">
        <f>(('FIA Only'!V324*'FIA Only'!V180)+(Sphere!E381*Sphere!E180))/(Sphere!E180+'FIA Only'!V180)</f>
        <v>745.09801825175532</v>
      </c>
      <c r="W324" s="17">
        <f>(('FIA Only'!W324*'FIA Only'!W180)+(Sphere!F381*Sphere!F180)+('FIA on PCAS'!C180*'FIA on PCAS'!C381))/(Sphere!F180+'FIA Only'!W180+'FIA on PCAS'!C180)</f>
        <v>747.78469228194786</v>
      </c>
      <c r="X324" s="17">
        <f>(('FIA Only'!X324*'FIA Only'!X180)+(Sphere!G381*Sphere!G180)+('FIA on PCAS'!D180*'FIA on PCAS'!D381))/(Sphere!G180+'FIA Only'!X180+'FIA on PCAS'!D180)</f>
        <v>747.37192207176224</v>
      </c>
      <c r="Y324" s="17">
        <v>749.25</v>
      </c>
      <c r="Z324" s="17">
        <v>742.6</v>
      </c>
      <c r="AA324" s="17">
        <v>743.47</v>
      </c>
      <c r="AB324" s="17">
        <v>744.27</v>
      </c>
      <c r="AC324" s="17">
        <v>745.24</v>
      </c>
      <c r="AD324" s="17">
        <v>747.49</v>
      </c>
      <c r="AE324" s="17">
        <v>748.7</v>
      </c>
      <c r="AF324" s="17">
        <v>748.65</v>
      </c>
      <c r="AG324" s="17">
        <v>748.13</v>
      </c>
      <c r="AH324" s="17">
        <v>748.79</v>
      </c>
      <c r="AI324" s="17">
        <v>749.93</v>
      </c>
      <c r="AJ324" s="17">
        <v>750.71</v>
      </c>
      <c r="AK324" s="17">
        <v>751.52</v>
      </c>
      <c r="AL324" s="17">
        <v>751.7</v>
      </c>
      <c r="AM324" s="17">
        <v>751.92</v>
      </c>
      <c r="AN324" s="17">
        <v>754.62</v>
      </c>
      <c r="AO324" s="17">
        <v>754.79</v>
      </c>
      <c r="AP324" s="17">
        <v>754.98</v>
      </c>
      <c r="AR324" s="17">
        <v>749.25</v>
      </c>
      <c r="AS324" s="17">
        <v>742.6</v>
      </c>
      <c r="AT324" s="17">
        <v>743.47</v>
      </c>
      <c r="AU324" s="17">
        <v>744.27</v>
      </c>
      <c r="AV324" s="17">
        <v>745.24</v>
      </c>
      <c r="AW324" s="17">
        <v>747.49</v>
      </c>
      <c r="AX324" s="17">
        <v>748.7</v>
      </c>
      <c r="AY324" s="17">
        <v>748.65</v>
      </c>
      <c r="AZ324" s="17">
        <v>748.13</v>
      </c>
      <c r="BA324" s="17">
        <v>748.79</v>
      </c>
      <c r="BB324" s="17">
        <v>749.93</v>
      </c>
      <c r="BC324" s="17">
        <v>750.71</v>
      </c>
      <c r="BD324" s="17">
        <v>751.52</v>
      </c>
      <c r="BE324" s="17">
        <v>751.7</v>
      </c>
      <c r="BF324" s="17">
        <v>751.92</v>
      </c>
      <c r="BG324" s="17">
        <v>754.62</v>
      </c>
      <c r="BH324" s="17">
        <v>754.79</v>
      </c>
    </row>
    <row r="325" spans="1:78" s="17" customFormat="1" ht="11.25" x14ac:dyDescent="0.2">
      <c r="A325" s="23" t="s">
        <v>136</v>
      </c>
      <c r="B325" s="37"/>
      <c r="C325" s="17">
        <v>719.57944235000002</v>
      </c>
      <c r="D325" s="17">
        <v>719.17693159999999</v>
      </c>
      <c r="E325" s="17">
        <v>723.39075505999995</v>
      </c>
      <c r="F325" s="17">
        <v>722.37934548999999</v>
      </c>
      <c r="G325" s="17">
        <v>720.70858141999997</v>
      </c>
      <c r="H325" s="17">
        <v>723.86727427000005</v>
      </c>
      <c r="I325" s="17">
        <v>721.56333741000003</v>
      </c>
      <c r="J325" s="17">
        <v>718.45339836000005</v>
      </c>
      <c r="K325" s="17">
        <v>722.79340811999998</v>
      </c>
      <c r="L325" s="17">
        <v>720.17169788000001</v>
      </c>
      <c r="M325" s="17">
        <v>717.03727318999995</v>
      </c>
      <c r="N325" s="17">
        <v>723.17292111999996</v>
      </c>
      <c r="O325" s="17">
        <v>720.91016365999997</v>
      </c>
      <c r="P325" s="17">
        <v>718.17432721</v>
      </c>
      <c r="Q325" s="17">
        <v>721.87592600000005</v>
      </c>
      <c r="R325" s="17">
        <v>717.87639925999997</v>
      </c>
      <c r="S325" s="17">
        <v>714.76671764000002</v>
      </c>
      <c r="T325" s="17">
        <f>(('FIA Only'!T325*'FIA Only'!T180)+(Sphere!C382*Sphere!C180))/(Sphere!C180+'FIA Only'!T180)</f>
        <v>722.2350597769863</v>
      </c>
      <c r="U325" s="17">
        <f>(('FIA Only'!U325*'FIA Only'!U181)+(Sphere!D382*Sphere!D181))/(Sphere!D181+'FIA Only'!U181)</f>
        <v>719.60899676463941</v>
      </c>
      <c r="V325" s="17">
        <f>(('FIA Only'!V325*'FIA Only'!V181)+(Sphere!E382*Sphere!E181))/(Sphere!E181+'FIA Only'!V181)</f>
        <v>718.61945273135859</v>
      </c>
      <c r="W325" s="17">
        <f>(('FIA Only'!W325*'FIA Only'!W180)+(Sphere!F382*Sphere!F180)+('FIA on PCAS'!C180*'FIA on PCAS'!C382))/(Sphere!F180+'FIA Only'!W180+'FIA on PCAS'!C180)</f>
        <v>720.05540823931869</v>
      </c>
      <c r="X325" s="17">
        <f>(('FIA Only'!X325*'FIA Only'!X180)+(Sphere!G382*Sphere!G180)+('FIA on PCAS'!D180*'FIA on PCAS'!D382))/(Sphere!G180+'FIA Only'!X180+'FIA on PCAS'!D180)</f>
        <v>720.46572660342872</v>
      </c>
      <c r="Y325" s="17">
        <v>716.47</v>
      </c>
      <c r="Z325" s="17">
        <v>726.54</v>
      </c>
      <c r="AA325" s="17">
        <v>727.57</v>
      </c>
      <c r="AB325" s="17">
        <v>727.04</v>
      </c>
      <c r="AC325" s="17">
        <v>726.99</v>
      </c>
      <c r="AD325" s="17">
        <v>718.64</v>
      </c>
      <c r="AE325" s="17">
        <v>720.56</v>
      </c>
      <c r="AF325" s="17">
        <v>722.24</v>
      </c>
      <c r="AG325" s="17">
        <v>719.24</v>
      </c>
      <c r="AH325" s="17">
        <v>718.63</v>
      </c>
      <c r="AI325" s="17">
        <v>720.19</v>
      </c>
      <c r="AJ325" s="17">
        <v>722.13</v>
      </c>
      <c r="AK325" s="17">
        <v>724.05</v>
      </c>
      <c r="AL325" s="17">
        <v>723.87</v>
      </c>
      <c r="AM325" s="17">
        <v>724.2</v>
      </c>
      <c r="AN325" s="17">
        <v>724.7</v>
      </c>
      <c r="AO325" s="17">
        <v>724.93</v>
      </c>
      <c r="AP325" s="17">
        <v>724.23</v>
      </c>
      <c r="AR325" s="17">
        <v>716.47</v>
      </c>
      <c r="AS325" s="17">
        <v>726.54</v>
      </c>
      <c r="AT325" s="17">
        <v>727.57</v>
      </c>
      <c r="AU325" s="17">
        <v>727.04</v>
      </c>
      <c r="AV325" s="17">
        <v>726.99</v>
      </c>
      <c r="AW325" s="17">
        <v>718.64</v>
      </c>
      <c r="AX325" s="17">
        <v>720.56</v>
      </c>
      <c r="AY325" s="17">
        <v>722.24</v>
      </c>
      <c r="AZ325" s="17">
        <v>719.24</v>
      </c>
      <c r="BA325" s="17">
        <v>718.63</v>
      </c>
      <c r="BB325" s="17">
        <v>720.19</v>
      </c>
      <c r="BC325" s="17">
        <v>722.13</v>
      </c>
      <c r="BD325" s="17">
        <v>724.05</v>
      </c>
      <c r="BE325" s="17">
        <v>723.87</v>
      </c>
      <c r="BF325" s="17">
        <v>724.2</v>
      </c>
      <c r="BG325" s="17">
        <v>724.7</v>
      </c>
      <c r="BH325" s="17">
        <v>724.93</v>
      </c>
    </row>
    <row r="326" spans="1:78" x14ac:dyDescent="0.25">
      <c r="A326" s="8" t="s">
        <v>137</v>
      </c>
      <c r="B326" s="50"/>
      <c r="AA326" s="56"/>
      <c r="AB326" s="56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</row>
    <row r="327" spans="1:78" ht="11.25" x14ac:dyDescent="0.2">
      <c r="A327" s="11" t="s">
        <v>750</v>
      </c>
      <c r="C327" s="18">
        <v>6.8215856748579995E-2</v>
      </c>
      <c r="D327" s="18">
        <v>7.5599751858740002E-2</v>
      </c>
      <c r="E327" s="18">
        <v>8.0940465511539994E-2</v>
      </c>
      <c r="F327" s="18">
        <v>8.2073087946900006E-2</v>
      </c>
      <c r="G327" s="18">
        <v>8.0992182185819994E-2</v>
      </c>
      <c r="H327" s="18">
        <v>7.8442385959739999E-2</v>
      </c>
      <c r="I327" s="18">
        <v>9.1090040532720004E-2</v>
      </c>
      <c r="J327" s="18">
        <v>0.1032953275207</v>
      </c>
      <c r="K327" s="18">
        <v>0.1063736763407</v>
      </c>
      <c r="L327" s="18">
        <v>0.10374482723389999</v>
      </c>
      <c r="M327" s="18">
        <v>0.10401307696750001</v>
      </c>
      <c r="N327" s="18">
        <v>0.1031954282035</v>
      </c>
      <c r="O327" s="18">
        <v>9.797590361446E-2</v>
      </c>
      <c r="P327" s="18">
        <v>9.7073389655689998E-2</v>
      </c>
      <c r="Q327" s="18">
        <v>0.10053811728040001</v>
      </c>
      <c r="R327" s="18">
        <v>0.11718015742479999</v>
      </c>
      <c r="S327" s="18">
        <v>0.1201570439454</v>
      </c>
      <c r="T327" s="18">
        <f>(('FIA Only'!T327*'FIA Only'!T$180)+(Sphere!C384*Sphere!C$180))/(Sphere!C$180+'FIA Only'!T$180)</f>
        <v>0.10072236137446142</v>
      </c>
      <c r="U327" s="18">
        <f>(('FIA Only'!U327*'FIA Only'!U$180)+(Sphere!D384*Sphere!D$180))/(Sphere!D$180+'FIA Only'!U$180)</f>
        <v>9.5890691856570259E-2</v>
      </c>
      <c r="V327" s="18">
        <f>(('FIA Only'!V327*'FIA Only'!V$180)+(Sphere!E384*Sphere!E$180))/(Sphere!E$180+'FIA Only'!V$180)</f>
        <v>8.6251253949512552E-2</v>
      </c>
      <c r="W327" s="18">
        <f>(('FIA Only'!W327*'FIA Only'!W$180)+(Sphere!F384*Sphere!F$180)+('FIA on PCAS'!C384*'FIA on PCAS'!C$180))/(Sphere!F$180+'FIA Only'!W$180+'FIA on PCAS'!C$180)</f>
        <v>8.5515972679772748E-2</v>
      </c>
      <c r="X327" s="18">
        <f>(('FIA Only'!X327*'FIA Only'!X$180)+(Sphere!G384*Sphere!G$180)+('FIA on PCAS'!D384*'FIA on PCAS'!D$180))/(Sphere!G$180+'FIA Only'!X$180+'FIA on PCAS'!D$180)</f>
        <v>9.5815125942894597E-2</v>
      </c>
      <c r="Y327" s="18">
        <v>5.1960469963130002E-2</v>
      </c>
      <c r="Z327" s="18">
        <v>6.6890971276029998E-2</v>
      </c>
      <c r="AA327" s="18">
        <v>6.5632348069750004E-2</v>
      </c>
      <c r="AB327" s="18">
        <v>5.4149175932750003E-2</v>
      </c>
      <c r="AC327" s="18">
        <v>5.1340201845870001E-2</v>
      </c>
      <c r="AD327" s="18">
        <v>5.4072475292509997E-2</v>
      </c>
      <c r="AE327" s="18">
        <v>5.038281808911E-2</v>
      </c>
      <c r="AF327" s="18">
        <v>4.0464717474039999E-2</v>
      </c>
      <c r="AG327" s="18">
        <v>4.4366703882889998E-2</v>
      </c>
      <c r="AH327" s="18">
        <v>4.999271243259E-2</v>
      </c>
      <c r="AI327" s="18">
        <v>5.6956284282759999E-2</v>
      </c>
      <c r="AJ327" s="18">
        <v>5.5085356945109999E-2</v>
      </c>
      <c r="AK327" s="18">
        <v>4.9370046272960003E-2</v>
      </c>
      <c r="AL327" s="18">
        <v>4.741353961684E-2</v>
      </c>
      <c r="AM327" s="18">
        <v>4.3705505590389999E-2</v>
      </c>
      <c r="AN327" s="18">
        <v>5.4887369694910003E-2</v>
      </c>
      <c r="AO327" s="18">
        <v>5.1635363794609999E-2</v>
      </c>
      <c r="AP327" s="18">
        <v>5.3631078522430001E-2</v>
      </c>
      <c r="AQ327" s="18"/>
      <c r="AR327" s="18">
        <v>5.1960469963130002E-2</v>
      </c>
      <c r="AS327" s="18">
        <v>6.6890971276029998E-2</v>
      </c>
      <c r="AT327" s="18">
        <v>6.5632348069750004E-2</v>
      </c>
      <c r="AU327" s="18">
        <v>5.4149175932750003E-2</v>
      </c>
      <c r="AV327" s="18">
        <v>5.1340201845870001E-2</v>
      </c>
      <c r="AW327" s="18">
        <v>5.4072475292509997E-2</v>
      </c>
      <c r="AX327" s="18">
        <v>5.038281808911E-2</v>
      </c>
      <c r="AY327" s="18">
        <v>4.0464717474039999E-2</v>
      </c>
      <c r="AZ327" s="18">
        <v>4.4366703882889998E-2</v>
      </c>
      <c r="BA327" s="18">
        <v>4.999271243259E-2</v>
      </c>
      <c r="BB327" s="18">
        <v>5.6956284282759999E-2</v>
      </c>
      <c r="BC327" s="18">
        <v>5.5085356945109999E-2</v>
      </c>
      <c r="BD327" s="18">
        <v>4.9370046272960003E-2</v>
      </c>
      <c r="BE327" s="18">
        <v>4.741353961684E-2</v>
      </c>
      <c r="BF327" s="18">
        <v>4.3705505590389999E-2</v>
      </c>
      <c r="BG327" s="18">
        <v>5.4887369694910003E-2</v>
      </c>
      <c r="BH327" s="18">
        <v>5.1635363794609999E-2</v>
      </c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</row>
    <row r="328" spans="1:78" ht="11.25" x14ac:dyDescent="0.2">
      <c r="A328" s="11" t="s">
        <v>751</v>
      </c>
      <c r="C328" s="18">
        <v>3.9119090455240001E-2</v>
      </c>
      <c r="D328" s="18">
        <v>3.9572974824769999E-2</v>
      </c>
      <c r="E328" s="18">
        <v>4.3690099617579997E-2</v>
      </c>
      <c r="F328" s="18">
        <v>4.5010559662089999E-2</v>
      </c>
      <c r="G328" s="18">
        <v>4.5406684743610003E-2</v>
      </c>
      <c r="H328" s="18">
        <v>4.7015708734649997E-2</v>
      </c>
      <c r="I328" s="18">
        <v>4.9136870295309998E-2</v>
      </c>
      <c r="J328" s="18">
        <v>5.0945674044270001E-2</v>
      </c>
      <c r="K328" s="18">
        <v>5.3269908447810002E-2</v>
      </c>
      <c r="L328" s="18">
        <v>6.2873588665040003E-2</v>
      </c>
      <c r="M328" s="18">
        <v>6.8621056889760002E-2</v>
      </c>
      <c r="N328" s="18">
        <v>7.2706052801029999E-2</v>
      </c>
      <c r="O328" s="18">
        <v>7.4819277108430005E-2</v>
      </c>
      <c r="P328" s="18">
        <v>7.3011723763259997E-2</v>
      </c>
      <c r="Q328" s="18">
        <v>6.9141545571089993E-2</v>
      </c>
      <c r="R328" s="18">
        <v>6.1457354323310003E-2</v>
      </c>
      <c r="S328" s="18">
        <v>6.038679867051E-2</v>
      </c>
      <c r="T328" s="18">
        <f>(('FIA Only'!T328*'FIA Only'!T$180)+(Sphere!C385*Sphere!C$180))/(Sphere!C$180+'FIA Only'!T$180)</f>
        <v>7.6498346318307112E-2</v>
      </c>
      <c r="U328" s="18">
        <f>(('FIA Only'!U328*'FIA Only'!U$180)+(Sphere!D385*Sphere!D$180))/(Sphere!D$180+'FIA Only'!U$180)</f>
        <v>8.5036431491028866E-2</v>
      </c>
      <c r="V328" s="18">
        <f>(('FIA Only'!V328*'FIA Only'!V$180)+(Sphere!E385*Sphere!E$180))/(Sphere!E$180+'FIA Only'!V$180)</f>
        <v>8.9472283450595699E-2</v>
      </c>
      <c r="W328" s="18">
        <f>(('FIA Only'!W328*'FIA Only'!W$180)+(Sphere!F385*Sphere!F$180)+('FIA on PCAS'!C385*'FIA on PCAS'!C$180))/(Sphere!F$180+'FIA Only'!W$180+'FIA on PCAS'!C$180)</f>
        <v>7.1412262790867598E-2</v>
      </c>
      <c r="X328" s="18">
        <f>(('FIA Only'!X328*'FIA Only'!X$180)+(Sphere!G385*Sphere!G$180)+('FIA on PCAS'!D385*'FIA on PCAS'!D$180))/(Sphere!G$180+'FIA Only'!X$180+'FIA on PCAS'!D$180)</f>
        <v>6.1375167145439842E-2</v>
      </c>
      <c r="Y328" s="18">
        <v>2.6177770652500001E-2</v>
      </c>
      <c r="Z328" s="18">
        <v>2.979173038957E-2</v>
      </c>
      <c r="AA328" s="18">
        <v>4.1624354455950002E-2</v>
      </c>
      <c r="AB328" s="18">
        <v>4.7195607823029999E-2</v>
      </c>
      <c r="AC328" s="18">
        <v>4.7346431916479997E-2</v>
      </c>
      <c r="AD328" s="18">
        <v>4.0456249419099997E-2</v>
      </c>
      <c r="AE328" s="18">
        <v>3.2776737649110002E-2</v>
      </c>
      <c r="AF328" s="18">
        <v>2.9995035926849999E-2</v>
      </c>
      <c r="AG328" s="18">
        <v>2.7420915519169999E-2</v>
      </c>
      <c r="AH328" s="18">
        <v>2.2610892484090001E-2</v>
      </c>
      <c r="AI328" s="18">
        <v>1.9704129366229998E-2</v>
      </c>
      <c r="AJ328" s="18">
        <v>2.336672544796E-2</v>
      </c>
      <c r="AK328" s="18">
        <v>2.7470563980389998E-2</v>
      </c>
      <c r="AL328" s="18">
        <v>2.909683110538E-2</v>
      </c>
      <c r="AM328" s="18">
        <v>2.7659621950950002E-2</v>
      </c>
      <c r="AN328" s="18">
        <v>2.8720197023420001E-2</v>
      </c>
      <c r="AO328" s="18">
        <v>2.5917000778869999E-2</v>
      </c>
      <c r="AP328" s="18">
        <v>2.486569140066E-2</v>
      </c>
      <c r="AQ328" s="18"/>
      <c r="AR328" s="18">
        <v>2.6177770652500001E-2</v>
      </c>
      <c r="AS328" s="18">
        <v>2.979173038957E-2</v>
      </c>
      <c r="AT328" s="18">
        <v>4.1624354455950002E-2</v>
      </c>
      <c r="AU328" s="18">
        <v>4.7195607823029999E-2</v>
      </c>
      <c r="AV328" s="18">
        <v>4.7346431916479997E-2</v>
      </c>
      <c r="AW328" s="18">
        <v>4.0456249419099997E-2</v>
      </c>
      <c r="AX328" s="18">
        <v>3.2776737649110002E-2</v>
      </c>
      <c r="AY328" s="18">
        <v>2.9995035926849999E-2</v>
      </c>
      <c r="AZ328" s="18">
        <v>2.7420915519169999E-2</v>
      </c>
      <c r="BA328" s="18">
        <v>2.2610892484090001E-2</v>
      </c>
      <c r="BB328" s="18">
        <v>1.9704129366229998E-2</v>
      </c>
      <c r="BC328" s="18">
        <v>2.336672544796E-2</v>
      </c>
      <c r="BD328" s="18">
        <v>2.7470563980389998E-2</v>
      </c>
      <c r="BE328" s="18">
        <v>2.909683110538E-2</v>
      </c>
      <c r="BF328" s="18">
        <v>2.7659621950950002E-2</v>
      </c>
      <c r="BG328" s="18">
        <v>2.8720197023420001E-2</v>
      </c>
      <c r="BH328" s="18">
        <v>2.5917000778869999E-2</v>
      </c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</row>
    <row r="329" spans="1:78" ht="11.25" x14ac:dyDescent="0.2">
      <c r="A329" s="11" t="s">
        <v>752</v>
      </c>
      <c r="C329" s="18">
        <v>5.1515122971279997E-2</v>
      </c>
      <c r="D329" s="18">
        <v>5.2878160791829998E-2</v>
      </c>
      <c r="E329" s="18">
        <v>5.3481894150419998E-2</v>
      </c>
      <c r="F329" s="18">
        <v>5.532508674008E-2</v>
      </c>
      <c r="G329" s="18">
        <v>5.9318480418190003E-2</v>
      </c>
      <c r="H329" s="18">
        <v>6.1518204084640003E-2</v>
      </c>
      <c r="I329" s="18">
        <v>6.1975246091490001E-2</v>
      </c>
      <c r="J329" s="18">
        <v>6.3232729711600003E-2</v>
      </c>
      <c r="K329" s="18">
        <v>6.7286924738330006E-2</v>
      </c>
      <c r="L329" s="18">
        <v>6.8961700243519997E-2</v>
      </c>
      <c r="M329" s="18">
        <v>6.8918260697270001E-2</v>
      </c>
      <c r="N329" s="18">
        <v>7.2118480360590001E-2</v>
      </c>
      <c r="O329" s="18">
        <v>8.274698795181E-2</v>
      </c>
      <c r="P329" s="18">
        <v>8.8569921342919994E-2</v>
      </c>
      <c r="Q329" s="18">
        <v>9.4066892353509998E-2</v>
      </c>
      <c r="R329" s="18">
        <v>9.745065789474E-2</v>
      </c>
      <c r="S329" s="18">
        <v>9.8648543304019995E-2</v>
      </c>
      <c r="T329" s="18">
        <f>(('FIA Only'!T329*'FIA Only'!T$180)+(Sphere!C386*Sphere!C$180))/(Sphere!C$180+'FIA Only'!T$180)</f>
        <v>9.8106915018755028E-2</v>
      </c>
      <c r="U329" s="18">
        <f>(('FIA Only'!U329*'FIA Only'!U$180)+(Sphere!D386*Sphere!D$180))/(Sphere!D$180+'FIA Only'!U$180)</f>
        <v>9.5897527033126401E-2</v>
      </c>
      <c r="V329" s="18">
        <f>(('FIA Only'!V329*'FIA Only'!V$180)+(Sphere!E386*Sphere!E$180))/(Sphere!E$180+'FIA Only'!V$180)</f>
        <v>9.9005711868002347E-2</v>
      </c>
      <c r="W329" s="18">
        <f>(('FIA Only'!W329*'FIA Only'!W$180)+(Sphere!F386*Sphere!F$180)+('FIA on PCAS'!C386*'FIA on PCAS'!C$180))/(Sphere!F$180+'FIA Only'!W$180+'FIA on PCAS'!C$180)</f>
        <v>0.10829587782873067</v>
      </c>
      <c r="X329" s="18">
        <f>(('FIA Only'!X329*'FIA Only'!X$180)+(Sphere!G386*Sphere!G$180)+('FIA on PCAS'!D386*'FIA on PCAS'!D$180))/(Sphere!G$180+'FIA Only'!X$180+'FIA on PCAS'!D$180)</f>
        <v>0.11190587392277926</v>
      </c>
      <c r="Y329" s="18">
        <v>8.9881593110870003E-2</v>
      </c>
      <c r="Z329" s="18">
        <v>8.5532352695829997E-2</v>
      </c>
      <c r="AA329" s="18">
        <v>7.6482375493490004E-2</v>
      </c>
      <c r="AB329" s="18">
        <v>7.4385020454810005E-2</v>
      </c>
      <c r="AC329" s="18">
        <v>6.3952937709819996E-2</v>
      </c>
      <c r="AD329" s="18">
        <v>6.2597461609159993E-2</v>
      </c>
      <c r="AE329" s="18">
        <v>6.6131888315550003E-2</v>
      </c>
      <c r="AF329" s="18">
        <v>6.8454067280739994E-2</v>
      </c>
      <c r="AG329" s="18">
        <v>7.3643468552289995E-2</v>
      </c>
      <c r="AH329" s="18">
        <v>7.1525044940000004E-2</v>
      </c>
      <c r="AI329" s="18">
        <v>6.7812789399950002E-2</v>
      </c>
      <c r="AJ329" s="18">
        <v>5.9235719171230002E-2</v>
      </c>
      <c r="AK329" s="18">
        <v>5.104228707564E-2</v>
      </c>
      <c r="AL329" s="18">
        <v>4.734115943996E-2</v>
      </c>
      <c r="AM329" s="18">
        <v>4.7552946952620002E-2</v>
      </c>
      <c r="AN329" s="18">
        <v>5.8900023354069998E-2</v>
      </c>
      <c r="AO329" s="18">
        <v>5.727563080558E-2</v>
      </c>
      <c r="AP329" s="18">
        <v>5.5288449203899998E-2</v>
      </c>
      <c r="AQ329" s="18"/>
      <c r="AR329" s="18">
        <v>8.9881593110870003E-2</v>
      </c>
      <c r="AS329" s="18">
        <v>8.5532352695829997E-2</v>
      </c>
      <c r="AT329" s="18">
        <v>7.6482375493490004E-2</v>
      </c>
      <c r="AU329" s="18">
        <v>7.4385020454810005E-2</v>
      </c>
      <c r="AV329" s="18">
        <v>6.3952937709819996E-2</v>
      </c>
      <c r="AW329" s="18">
        <v>6.2597461609159993E-2</v>
      </c>
      <c r="AX329" s="18">
        <v>6.6131888315550003E-2</v>
      </c>
      <c r="AY329" s="18">
        <v>6.8454067280739994E-2</v>
      </c>
      <c r="AZ329" s="18">
        <v>7.3643468552289995E-2</v>
      </c>
      <c r="BA329" s="18">
        <v>7.1525044940000004E-2</v>
      </c>
      <c r="BB329" s="18">
        <v>6.7812789399950002E-2</v>
      </c>
      <c r="BC329" s="18">
        <v>5.9235719171230002E-2</v>
      </c>
      <c r="BD329" s="18">
        <v>5.104228707564E-2</v>
      </c>
      <c r="BE329" s="18">
        <v>4.734115943996E-2</v>
      </c>
      <c r="BF329" s="18">
        <v>4.7552946952620002E-2</v>
      </c>
      <c r="BG329" s="18">
        <v>5.8900023354069998E-2</v>
      </c>
      <c r="BH329" s="18">
        <v>5.727563080558E-2</v>
      </c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</row>
    <row r="330" spans="1:78" ht="11.25" x14ac:dyDescent="0.2">
      <c r="A330" s="11" t="s">
        <v>753</v>
      </c>
      <c r="C330" s="18">
        <v>8.5717246121530005E-2</v>
      </c>
      <c r="D330" s="18">
        <v>8.4497652842979998E-2</v>
      </c>
      <c r="E330" s="18">
        <v>7.4519616637549996E-2</v>
      </c>
      <c r="F330" s="18">
        <v>7.4257052345750002E-2</v>
      </c>
      <c r="G330" s="18">
        <v>7.4506844081660001E-2</v>
      </c>
      <c r="H330" s="18">
        <v>7.4547430065739995E-2</v>
      </c>
      <c r="I330" s="18">
        <v>7.6641213086279997E-2</v>
      </c>
      <c r="J330" s="18">
        <v>7.5358819584169998E-2</v>
      </c>
      <c r="K330" s="18">
        <v>7.3189286557479999E-2</v>
      </c>
      <c r="L330" s="18">
        <v>7.4479317450320007E-2</v>
      </c>
      <c r="M330" s="18">
        <v>7.7256478630220005E-2</v>
      </c>
      <c r="N330" s="18">
        <v>7.767224726336E-2</v>
      </c>
      <c r="O330" s="18">
        <v>7.6562248995980006E-2</v>
      </c>
      <c r="P330" s="18">
        <v>7.8074436842060002E-2</v>
      </c>
      <c r="Q330" s="18">
        <v>8.1239588850760006E-2</v>
      </c>
      <c r="R330" s="18">
        <v>7.8800516917289995E-2</v>
      </c>
      <c r="S330" s="18">
        <v>7.7274692254809998E-2</v>
      </c>
      <c r="T330" s="18">
        <f>(('FIA Only'!T330*'FIA Only'!T$180)+(Sphere!C387*Sphere!C$180))/(Sphere!C$180+'FIA Only'!T$180)</f>
        <v>7.9861063061319723E-2</v>
      </c>
      <c r="U330" s="18">
        <f>(('FIA Only'!U330*'FIA Only'!U$180)+(Sphere!D387*Sphere!D$180))/(Sphere!D$180+'FIA Only'!U$180)</f>
        <v>8.6690544216758328E-2</v>
      </c>
      <c r="V330" s="18">
        <f>(('FIA Only'!V330*'FIA Only'!V$180)+(Sphere!E387*Sphere!E$180))/(Sphere!E$180+'FIA Only'!V$180)</f>
        <v>9.2857094112750047E-2</v>
      </c>
      <c r="W330" s="18">
        <f>(('FIA Only'!W330*'FIA Only'!W$180)+(Sphere!F387*Sphere!F$180)+('FIA on PCAS'!C387*'FIA on PCAS'!C$180))/(Sphere!F$180+'FIA Only'!W$180+'FIA on PCAS'!C$180)</f>
        <v>9.8628117396101514E-2</v>
      </c>
      <c r="X330" s="18">
        <f>(('FIA Only'!X330*'FIA Only'!X$180)+(Sphere!G387*Sphere!G$180)+('FIA on PCAS'!D387*'FIA on PCAS'!D$180))/(Sphere!G$180+'FIA Only'!X$180+'FIA on PCAS'!D$180)</f>
        <v>0.10652523016488442</v>
      </c>
      <c r="Y330" s="18">
        <v>9.6168380551040003E-2</v>
      </c>
      <c r="Z330" s="18">
        <v>9.8790423490810006E-2</v>
      </c>
      <c r="AA330" s="18">
        <v>0.10295036031</v>
      </c>
      <c r="AB330" s="18">
        <v>0.1085814080174</v>
      </c>
      <c r="AC330" s="18">
        <v>0.12511707691820001</v>
      </c>
      <c r="AD330" s="18">
        <v>0.13430855183670001</v>
      </c>
      <c r="AE330" s="18">
        <v>0.13860602462819999</v>
      </c>
      <c r="AF330" s="18">
        <v>0.13753992568930001</v>
      </c>
      <c r="AG330" s="18">
        <v>0.130569408262</v>
      </c>
      <c r="AH330" s="18">
        <v>0.1283000534422</v>
      </c>
      <c r="AI330" s="18">
        <v>0.1270296583003</v>
      </c>
      <c r="AJ330" s="18">
        <v>0.12785162920330001</v>
      </c>
      <c r="AK330" s="18">
        <v>0.13133275301229999</v>
      </c>
      <c r="AL330" s="18">
        <v>0.13294881364370001</v>
      </c>
      <c r="AM330" s="18">
        <v>0.1317280010712</v>
      </c>
      <c r="AN330" s="18">
        <v>0.15496486274179999</v>
      </c>
      <c r="AO330" s="18">
        <v>0.1427421420469</v>
      </c>
      <c r="AP330" s="18">
        <v>0.1333644624834</v>
      </c>
      <c r="AQ330" s="18"/>
      <c r="AR330" s="18">
        <v>9.6168380551040003E-2</v>
      </c>
      <c r="AS330" s="18">
        <v>9.8790423490810006E-2</v>
      </c>
      <c r="AT330" s="18">
        <v>0.10295036031</v>
      </c>
      <c r="AU330" s="18">
        <v>0.1085814080174</v>
      </c>
      <c r="AV330" s="18">
        <v>0.12511707691820001</v>
      </c>
      <c r="AW330" s="18">
        <v>0.13430855183670001</v>
      </c>
      <c r="AX330" s="18">
        <v>0.13860602462819999</v>
      </c>
      <c r="AY330" s="18">
        <v>0.13753992568930001</v>
      </c>
      <c r="AZ330" s="18">
        <v>0.130569408262</v>
      </c>
      <c r="BA330" s="18">
        <v>0.1283000534422</v>
      </c>
      <c r="BB330" s="18">
        <v>0.1270296583003</v>
      </c>
      <c r="BC330" s="18">
        <v>0.12785162920330001</v>
      </c>
      <c r="BD330" s="18">
        <v>0.13133275301229999</v>
      </c>
      <c r="BE330" s="18">
        <v>0.13294881364370001</v>
      </c>
      <c r="BF330" s="18">
        <v>0.1317280010712</v>
      </c>
      <c r="BG330" s="18">
        <v>0.15496486274179999</v>
      </c>
      <c r="BH330" s="18">
        <v>0.1427421420469</v>
      </c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</row>
    <row r="331" spans="1:78" ht="11.25" x14ac:dyDescent="0.2">
      <c r="A331" s="11" t="s">
        <v>754</v>
      </c>
      <c r="C331" s="18">
        <v>0.1088703220519</v>
      </c>
      <c r="D331" s="18">
        <v>0.11097839874819999</v>
      </c>
      <c r="E331" s="18">
        <v>9.8408951418719998E-2</v>
      </c>
      <c r="F331" s="18">
        <v>9.3905566450450006E-2</v>
      </c>
      <c r="G331" s="18">
        <v>9.6068729675079997E-2</v>
      </c>
      <c r="H331" s="18">
        <v>9.7143699011070006E-2</v>
      </c>
      <c r="I331" s="18">
        <v>0.1092211928199</v>
      </c>
      <c r="J331" s="18">
        <v>9.9861390565620003E-2</v>
      </c>
      <c r="K331" s="18">
        <v>9.6851199272479996E-2</v>
      </c>
      <c r="L331" s="18">
        <v>9.7137310331910004E-2</v>
      </c>
      <c r="M331" s="18">
        <v>9.6500425166560003E-2</v>
      </c>
      <c r="N331" s="18">
        <v>9.8333869929169995E-2</v>
      </c>
      <c r="O331" s="18">
        <v>8.661847389558E-2</v>
      </c>
      <c r="P331" s="18">
        <v>8.4861464328740005E-2</v>
      </c>
      <c r="Q331" s="18">
        <v>8.4878213542750006E-2</v>
      </c>
      <c r="R331" s="18">
        <v>7.1318432800749995E-2</v>
      </c>
      <c r="S331" s="18">
        <v>6.9840617403810007E-2</v>
      </c>
      <c r="T331" s="18">
        <f>(('FIA Only'!T331*'FIA Only'!T$180)+(Sphere!C388*Sphere!C$180))/(Sphere!C$180+'FIA Only'!T$180)</f>
        <v>6.9648367767737362E-2</v>
      </c>
      <c r="U331" s="18">
        <f>(('FIA Only'!U331*'FIA Only'!U$180)+(Sphere!D388*Sphere!D$180))/(Sphere!D$180+'FIA Only'!U$180)</f>
        <v>7.0607373788469097E-2</v>
      </c>
      <c r="V331" s="18">
        <f>(('FIA Only'!V331*'FIA Only'!V$180)+(Sphere!E388*Sphere!E$180))/(Sphere!E$180+'FIA Only'!V$180)</f>
        <v>7.340125702041185E-2</v>
      </c>
      <c r="W331" s="18">
        <f>(('FIA Only'!W331*'FIA Only'!W$180)+(Sphere!F388*Sphere!F$180)+('FIA on PCAS'!C388*'FIA on PCAS'!C$180))/(Sphere!F$180+'FIA Only'!W$180+'FIA on PCAS'!C$180)</f>
        <v>0.10558212051431203</v>
      </c>
      <c r="X331" s="18">
        <f>(('FIA Only'!X331*'FIA Only'!X$180)+(Sphere!G388*Sphere!G$180)+('FIA on PCAS'!D388*'FIA on PCAS'!D$180))/(Sphere!G$180+'FIA Only'!X$180+'FIA on PCAS'!D$180)</f>
        <v>0.10742093780590498</v>
      </c>
      <c r="Y331" s="18">
        <v>0.2656368091977</v>
      </c>
      <c r="Z331" s="18">
        <v>0.25979478908879999</v>
      </c>
      <c r="AA331" s="18">
        <v>0.25580107196969998</v>
      </c>
      <c r="AB331" s="18">
        <v>0.2575704168936</v>
      </c>
      <c r="AC331" s="18">
        <v>0.25974237816110002</v>
      </c>
      <c r="AD331" s="18">
        <v>0.2617547736825</v>
      </c>
      <c r="AE331" s="18">
        <v>0.26333013684029999</v>
      </c>
      <c r="AF331" s="18">
        <v>0.2659740363932</v>
      </c>
      <c r="AG331" s="18">
        <v>0.27504279866019998</v>
      </c>
      <c r="AH331" s="18">
        <v>0.28113491716470002</v>
      </c>
      <c r="AI331" s="18">
        <v>0.28576449077479998</v>
      </c>
      <c r="AJ331" s="18">
        <v>0.29391729984510001</v>
      </c>
      <c r="AK331" s="18">
        <v>0.30051312594489998</v>
      </c>
      <c r="AL331" s="18">
        <v>0.30645314514490002</v>
      </c>
      <c r="AM331" s="18">
        <v>0.31271396371260002</v>
      </c>
      <c r="AN331" s="18">
        <v>0.1771724591835</v>
      </c>
      <c r="AO331" s="18">
        <v>0.1972054803113</v>
      </c>
      <c r="AP331" s="18">
        <v>0.20323059003419999</v>
      </c>
      <c r="AQ331" s="18"/>
      <c r="AR331" s="18">
        <v>0.2656368091977</v>
      </c>
      <c r="AS331" s="18">
        <v>0.25979478908879999</v>
      </c>
      <c r="AT331" s="18">
        <v>0.25580107196969998</v>
      </c>
      <c r="AU331" s="18">
        <v>0.2575704168936</v>
      </c>
      <c r="AV331" s="18">
        <v>0.25974237816110002</v>
      </c>
      <c r="AW331" s="18">
        <v>0.2617547736825</v>
      </c>
      <c r="AX331" s="18">
        <v>0.26333013684029999</v>
      </c>
      <c r="AY331" s="18">
        <v>0.2659740363932</v>
      </c>
      <c r="AZ331" s="18">
        <v>0.27504279866019998</v>
      </c>
      <c r="BA331" s="18">
        <v>0.28113491716470002</v>
      </c>
      <c r="BB331" s="18">
        <v>0.28576449077479998</v>
      </c>
      <c r="BC331" s="18">
        <v>0.29391729984510001</v>
      </c>
      <c r="BD331" s="18">
        <v>0.30051312594489998</v>
      </c>
      <c r="BE331" s="18">
        <v>0.30645314514490002</v>
      </c>
      <c r="BF331" s="18">
        <v>0.31271396371260002</v>
      </c>
      <c r="BG331" s="18">
        <v>0.1771724591835</v>
      </c>
      <c r="BH331" s="18">
        <v>0.1972054803113</v>
      </c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</row>
    <row r="332" spans="1:78" x14ac:dyDescent="0.25">
      <c r="A332" s="8" t="s">
        <v>143</v>
      </c>
      <c r="B332" s="50"/>
      <c r="AA332" s="56"/>
      <c r="AB332" s="56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</row>
    <row r="333" spans="1:78" ht="11.25" x14ac:dyDescent="0.2">
      <c r="A333" s="11" t="s">
        <v>755</v>
      </c>
      <c r="C333" s="18">
        <v>0.10400198609730001</v>
      </c>
      <c r="D333" s="18">
        <v>0.1170627571014</v>
      </c>
      <c r="E333" s="18">
        <v>0.12650045249770001</v>
      </c>
      <c r="F333" s="18">
        <v>0.13333267230519999</v>
      </c>
      <c r="G333" s="18">
        <v>0.1402347689024</v>
      </c>
      <c r="H333" s="18">
        <v>0.1503064217874</v>
      </c>
      <c r="I333" s="18">
        <v>0.16546919845659999</v>
      </c>
      <c r="J333" s="18">
        <v>0.19366342580429999</v>
      </c>
      <c r="K333" s="18">
        <v>0.2172223546016</v>
      </c>
      <c r="L333" s="18">
        <v>0.23237442109010001</v>
      </c>
      <c r="M333" s="18">
        <v>0.25567427832829998</v>
      </c>
      <c r="N333" s="18">
        <v>0.27151245700859999</v>
      </c>
      <c r="O333" s="18">
        <v>0.28567961571290001</v>
      </c>
      <c r="P333" s="18">
        <v>0.29956575174110001</v>
      </c>
      <c r="Q333" s="18">
        <v>0.3112066970449</v>
      </c>
      <c r="R333" s="18">
        <v>0.33674877448180002</v>
      </c>
      <c r="S333" s="18">
        <v>0.35320503864280001</v>
      </c>
      <c r="T333" s="18">
        <f>(('FIA Only'!T333*'FIA Only'!T$180)+(Sphere!C390*Sphere!C$180))/(Sphere!C$180+'FIA Only'!T$180)</f>
        <v>0.36058841616252502</v>
      </c>
      <c r="U333" s="18">
        <f>(('FIA Only'!U333*'FIA Only'!U$180)+(Sphere!D390*Sphere!D$180))/(Sphere!D$180+'FIA Only'!U$180)</f>
        <v>0.36167822149651685</v>
      </c>
      <c r="V333" s="18">
        <f>(('FIA Only'!V333*'FIA Only'!V$180)+(Sphere!E390*Sphere!E$180))/(Sphere!E$180+'FIA Only'!V$180)</f>
        <v>0.35183409402205407</v>
      </c>
      <c r="W333" s="18">
        <f>(('FIA Only'!W333*'FIA Only'!W$180)+(Sphere!F390*Sphere!F$180)+('FIA on PCAS'!C390*'FIA on PCAS'!C$180))/(Sphere!F$180+'FIA Only'!W$180+'FIA on PCAS'!C$180)</f>
        <v>0.33259327509645681</v>
      </c>
      <c r="X333" s="18">
        <f>(('FIA Only'!X333*'FIA Only'!X$180)+(Sphere!G390*Sphere!G$180)+('FIA on PCAS'!D390*'FIA on PCAS'!D$180))/(Sphere!G$180+'FIA Only'!X$180+'FIA on PCAS'!D$180)</f>
        <v>0.3276088229699004</v>
      </c>
      <c r="Y333" s="18">
        <v>0.30039337841629998</v>
      </c>
      <c r="Z333" s="18">
        <v>0.29986930285590002</v>
      </c>
      <c r="AA333" s="18">
        <v>0.29904689494120001</v>
      </c>
      <c r="AB333" s="18">
        <v>0.29648026491480001</v>
      </c>
      <c r="AC333" s="18">
        <v>0.29076816215700002</v>
      </c>
      <c r="AD333" s="18">
        <v>0.28658549179990001</v>
      </c>
      <c r="AE333" s="18">
        <v>0.26716627682189997</v>
      </c>
      <c r="AF333" s="18">
        <v>0.25066063611610001</v>
      </c>
      <c r="AG333" s="18">
        <v>0.24089797093109999</v>
      </c>
      <c r="AH333" s="18">
        <v>0.2453589214138</v>
      </c>
      <c r="AI333" s="18">
        <v>0.25845610235659999</v>
      </c>
      <c r="AJ333" s="18">
        <v>0.2592397854015</v>
      </c>
      <c r="AK333" s="18">
        <v>0.25324952007439999</v>
      </c>
      <c r="AL333" s="18">
        <v>0.24028609041429999</v>
      </c>
      <c r="AM333" s="18">
        <v>0.22744254348570001</v>
      </c>
      <c r="AN333" s="18">
        <v>0.26712350580689997</v>
      </c>
      <c r="AO333" s="18">
        <v>0.26126663007399997</v>
      </c>
      <c r="AP333" s="18">
        <v>0.26223316912970002</v>
      </c>
      <c r="AQ333" s="18"/>
      <c r="AR333" s="18">
        <v>0.30039337841629998</v>
      </c>
      <c r="AS333" s="18">
        <v>0.29986930285590002</v>
      </c>
      <c r="AT333" s="18">
        <v>0.29904689494120001</v>
      </c>
      <c r="AU333" s="18">
        <v>0.29648026491480001</v>
      </c>
      <c r="AV333" s="18">
        <v>0.29076816215700002</v>
      </c>
      <c r="AW333" s="18">
        <v>0.28658549179990001</v>
      </c>
      <c r="AX333" s="18">
        <v>0.26716627682189997</v>
      </c>
      <c r="AY333" s="18">
        <v>0.25066063611610001</v>
      </c>
      <c r="AZ333" s="18">
        <v>0.24089797093109999</v>
      </c>
      <c r="BA333" s="18">
        <v>0.2453589214138</v>
      </c>
      <c r="BB333" s="18">
        <v>0.25845610235659999</v>
      </c>
      <c r="BC333" s="18">
        <v>0.2592397854015</v>
      </c>
      <c r="BD333" s="18">
        <v>0.25324952007439999</v>
      </c>
      <c r="BE333" s="18">
        <v>0.24028609041429999</v>
      </c>
      <c r="BF333" s="18">
        <v>0.22744254348570001</v>
      </c>
      <c r="BG333" s="18">
        <v>0.26712350580689997</v>
      </c>
      <c r="BH333" s="18">
        <v>0.26126663007399997</v>
      </c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</row>
    <row r="334" spans="1:78" ht="11.25" x14ac:dyDescent="0.2">
      <c r="A334" s="11" t="s">
        <v>756</v>
      </c>
      <c r="C334" s="18">
        <v>0.13398212512409999</v>
      </c>
      <c r="D334" s="18">
        <v>0.13205505624550001</v>
      </c>
      <c r="E334" s="18">
        <v>0.11630682326730001</v>
      </c>
      <c r="F334" s="18">
        <v>0.1162087394525</v>
      </c>
      <c r="G334" s="18">
        <v>0.1141341061061</v>
      </c>
      <c r="H334" s="18">
        <v>0.110418340772</v>
      </c>
      <c r="I334" s="18">
        <v>9.9636958050599994E-2</v>
      </c>
      <c r="J334" s="18">
        <v>8.8432373587600005E-2</v>
      </c>
      <c r="K334" s="18">
        <v>8.3353190241400005E-2</v>
      </c>
      <c r="L334" s="18">
        <v>8.4467402921270002E-2</v>
      </c>
      <c r="M334" s="18">
        <v>7.9810426540280005E-2</v>
      </c>
      <c r="N334" s="18">
        <v>7.9364147303080002E-2</v>
      </c>
      <c r="O334" s="18">
        <v>7.5250640199509999E-2</v>
      </c>
      <c r="P334" s="18">
        <v>7.5460876689879997E-2</v>
      </c>
      <c r="Q334" s="18">
        <v>7.7280961463259995E-2</v>
      </c>
      <c r="R334" s="18">
        <v>7.9591976762799999E-2</v>
      </c>
      <c r="S334" s="18">
        <v>8.2749340020149997E-2</v>
      </c>
      <c r="T334" s="18">
        <f>(('FIA Only'!T334*'FIA Only'!T$180)+(Sphere!C391*Sphere!C$180))/(Sphere!C$180+'FIA Only'!T$180)</f>
        <v>8.9032809482677194E-2</v>
      </c>
      <c r="U334" s="18">
        <f>(('FIA Only'!U334*'FIA Only'!U$180)+(Sphere!D391*Sphere!D$180))/(Sphere!D$180+'FIA Only'!U$180)</f>
        <v>9.515628394047207E-2</v>
      </c>
      <c r="V334" s="18">
        <f>(('FIA Only'!V334*'FIA Only'!V$180)+(Sphere!E391*Sphere!E$180))/(Sphere!E$180+'FIA Only'!V$180)</f>
        <v>0.1077941465433675</v>
      </c>
      <c r="W334" s="18">
        <f>(('FIA Only'!W334*'FIA Only'!W$180)+(Sphere!F391*Sphere!F$180)+('FIA on PCAS'!C391*'FIA on PCAS'!C$180))/(Sphere!F$180+'FIA Only'!W$180+'FIA on PCAS'!C$180)</f>
        <v>0.12321320154173979</v>
      </c>
      <c r="X334" s="18">
        <f>(('FIA Only'!X334*'FIA Only'!X$180)+(Sphere!G391*Sphere!G$180)+('FIA on PCAS'!D391*'FIA on PCAS'!D$180))/(Sphere!G$180+'FIA Only'!X$180+'FIA on PCAS'!D$180)</f>
        <v>0.13511358169936269</v>
      </c>
      <c r="Y334" s="18">
        <v>0.13756219902540001</v>
      </c>
      <c r="Z334" s="18">
        <v>0.15140290870670001</v>
      </c>
      <c r="AA334" s="18">
        <v>0.16013251147259999</v>
      </c>
      <c r="AB334" s="18">
        <v>0.16804999198850001</v>
      </c>
      <c r="AC334" s="18">
        <v>0.176491017586</v>
      </c>
      <c r="AD334" s="18">
        <v>0.1845179080431</v>
      </c>
      <c r="AE334" s="18">
        <v>0.20750734447220001</v>
      </c>
      <c r="AF334" s="18">
        <v>0.22360338767179999</v>
      </c>
      <c r="AG334" s="18">
        <v>0.23168305040170001</v>
      </c>
      <c r="AH334" s="18">
        <v>0.22815984452810001</v>
      </c>
      <c r="AI334" s="18">
        <v>0.21251626630189999</v>
      </c>
      <c r="AJ334" s="18">
        <v>0.20761424390329999</v>
      </c>
      <c r="AK334" s="18">
        <v>0.207140009988</v>
      </c>
      <c r="AL334" s="18">
        <v>0.21013440458900001</v>
      </c>
      <c r="AM334" s="18">
        <v>0.2162212829016</v>
      </c>
      <c r="AN334" s="18">
        <v>0.26575404997980001</v>
      </c>
      <c r="AO334" s="18">
        <v>0.26245327896699999</v>
      </c>
      <c r="AP334" s="18">
        <v>0.25425903119870003</v>
      </c>
      <c r="AQ334" s="18"/>
      <c r="AR334" s="18">
        <v>0.13756219902540001</v>
      </c>
      <c r="AS334" s="18">
        <v>0.15140290870670001</v>
      </c>
      <c r="AT334" s="18">
        <v>0.16013251147259999</v>
      </c>
      <c r="AU334" s="18">
        <v>0.16804999198850001</v>
      </c>
      <c r="AV334" s="18">
        <v>0.176491017586</v>
      </c>
      <c r="AW334" s="18">
        <v>0.1845179080431</v>
      </c>
      <c r="AX334" s="18">
        <v>0.20750734447220001</v>
      </c>
      <c r="AY334" s="18">
        <v>0.22360338767179999</v>
      </c>
      <c r="AZ334" s="18">
        <v>0.23168305040170001</v>
      </c>
      <c r="BA334" s="18">
        <v>0.22815984452810001</v>
      </c>
      <c r="BB334" s="18">
        <v>0.21251626630189999</v>
      </c>
      <c r="BC334" s="18">
        <v>0.20761424390329999</v>
      </c>
      <c r="BD334" s="18">
        <v>0.207140009988</v>
      </c>
      <c r="BE334" s="18">
        <v>0.21013440458900001</v>
      </c>
      <c r="BF334" s="18">
        <v>0.2162212829016</v>
      </c>
      <c r="BG334" s="18">
        <v>0.26575404997980001</v>
      </c>
      <c r="BH334" s="18">
        <v>0.26245327896699999</v>
      </c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</row>
    <row r="335" spans="1:78" ht="11.25" x14ac:dyDescent="0.2">
      <c r="A335" s="11" t="s">
        <v>757</v>
      </c>
      <c r="C335" s="18">
        <v>0.47981132075470001</v>
      </c>
      <c r="D335" s="18">
        <v>0.47257910436119999</v>
      </c>
      <c r="E335" s="18">
        <v>0.47607729257210002</v>
      </c>
      <c r="F335" s="18">
        <v>0.46956461384390003</v>
      </c>
      <c r="G335" s="18">
        <v>0.467011934249</v>
      </c>
      <c r="H335" s="18">
        <v>0.45651521459209998</v>
      </c>
      <c r="I335" s="18">
        <v>0.45289958373720002</v>
      </c>
      <c r="J335" s="18">
        <v>0.44003153271520001</v>
      </c>
      <c r="K335" s="18">
        <v>0.42139413824069999</v>
      </c>
      <c r="L335" s="18">
        <v>0.40952084075529999</v>
      </c>
      <c r="M335" s="18">
        <v>0.38885825075399999</v>
      </c>
      <c r="N335" s="18">
        <v>0.37548024494589999</v>
      </c>
      <c r="O335" s="18">
        <v>0.36907292416359999</v>
      </c>
      <c r="P335" s="18">
        <v>0.35016796394920002</v>
      </c>
      <c r="Q335" s="18">
        <v>0.33522731806970002</v>
      </c>
      <c r="R335" s="18">
        <v>0.31727771043460001</v>
      </c>
      <c r="S335" s="18">
        <v>0.29472236725029999</v>
      </c>
      <c r="T335" s="18">
        <f>(('FIA Only'!T335*'FIA Only'!T$180)+(Sphere!C392*Sphere!C$180))/(Sphere!C$180+'FIA Only'!T$180)</f>
        <v>0.27431827376520235</v>
      </c>
      <c r="U335" s="18">
        <f>(('FIA Only'!U335*'FIA Only'!U$180)+(Sphere!D392*Sphere!D$180))/(Sphere!D$180+'FIA Only'!U$180)</f>
        <v>0.26132926468392237</v>
      </c>
      <c r="V335" s="18">
        <f>(('FIA Only'!V335*'FIA Only'!V$180)+(Sphere!E392*Sphere!E$180))/(Sphere!E$180+'FIA Only'!V$180)</f>
        <v>0.25458353672608719</v>
      </c>
      <c r="W335" s="18">
        <f>(('FIA Only'!W335*'FIA Only'!W$180)+(Sphere!F392*Sphere!F$180)+('FIA on PCAS'!C392*'FIA on PCAS'!C$180))/(Sphere!F$180+'FIA Only'!W$180+'FIA on PCAS'!C$180)</f>
        <v>0.25261033479481904</v>
      </c>
      <c r="X335" s="18">
        <f>(('FIA Only'!X335*'FIA Only'!X$180)+(Sphere!G392*Sphere!G$180)+('FIA on PCAS'!D392*'FIA on PCAS'!D$180))/(Sphere!G$180+'FIA Only'!X$180+'FIA on PCAS'!D$180)</f>
        <v>0.23445975388295917</v>
      </c>
      <c r="Y335" s="18">
        <v>0.19167320388680001</v>
      </c>
      <c r="Z335" s="18">
        <v>0.1776146380801</v>
      </c>
      <c r="AA335" s="18">
        <v>0.16740978086729999</v>
      </c>
      <c r="AB335" s="18">
        <v>0.16083426801260001</v>
      </c>
      <c r="AC335" s="18">
        <v>0.15401130300259999</v>
      </c>
      <c r="AD335" s="18">
        <v>0.15104618498780001</v>
      </c>
      <c r="AE335" s="18">
        <v>0.15113630021259999</v>
      </c>
      <c r="AF335" s="18">
        <v>0.15107632290190001</v>
      </c>
      <c r="AG335" s="18">
        <v>0.1522769339176</v>
      </c>
      <c r="AH335" s="18">
        <v>0.1567788169562</v>
      </c>
      <c r="AI335" s="18">
        <v>0.16659067810290001</v>
      </c>
      <c r="AJ335" s="18">
        <v>0.1751871687613</v>
      </c>
      <c r="AK335" s="18">
        <v>0.18529022326280001</v>
      </c>
      <c r="AL335" s="18">
        <v>0.1976122941067</v>
      </c>
      <c r="AM335" s="18">
        <v>0.20689254995779999</v>
      </c>
      <c r="AN335" s="18">
        <v>0.1818828425232</v>
      </c>
      <c r="AO335" s="18">
        <v>0.19229985101540001</v>
      </c>
      <c r="AP335" s="18">
        <v>0.20405377668310001</v>
      </c>
      <c r="AQ335" s="18"/>
      <c r="AR335" s="18">
        <v>0.19167320388680001</v>
      </c>
      <c r="AS335" s="18">
        <v>0.1776146380801</v>
      </c>
      <c r="AT335" s="18">
        <v>0.16740978086729999</v>
      </c>
      <c r="AU335" s="18">
        <v>0.16083426801260001</v>
      </c>
      <c r="AV335" s="18">
        <v>0.15401130300259999</v>
      </c>
      <c r="AW335" s="18">
        <v>0.15104618498780001</v>
      </c>
      <c r="AX335" s="18">
        <v>0.15113630021259999</v>
      </c>
      <c r="AY335" s="18">
        <v>0.15107632290190001</v>
      </c>
      <c r="AZ335" s="18">
        <v>0.1522769339176</v>
      </c>
      <c r="BA335" s="18">
        <v>0.1567788169562</v>
      </c>
      <c r="BB335" s="18">
        <v>0.16659067810290001</v>
      </c>
      <c r="BC335" s="18">
        <v>0.1751871687613</v>
      </c>
      <c r="BD335" s="18">
        <v>0.18529022326280001</v>
      </c>
      <c r="BE335" s="18">
        <v>0.1976122941067</v>
      </c>
      <c r="BF335" s="18">
        <v>0.20689254995779999</v>
      </c>
      <c r="BG335" s="18">
        <v>0.1818828425232</v>
      </c>
      <c r="BH335" s="18">
        <v>0.19229985101540001</v>
      </c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</row>
    <row r="336" spans="1:78" ht="11.25" x14ac:dyDescent="0.2">
      <c r="A336" s="11" t="s">
        <v>147</v>
      </c>
      <c r="C336" s="18">
        <v>0.28220456802380001</v>
      </c>
      <c r="D336" s="18">
        <v>0.27830308229189998</v>
      </c>
      <c r="E336" s="18">
        <v>0.28111543166289998</v>
      </c>
      <c r="F336" s="18">
        <v>0.28089397439840003</v>
      </c>
      <c r="G336" s="18">
        <v>0.27861919074239999</v>
      </c>
      <c r="H336" s="18">
        <v>0.28276002284849999</v>
      </c>
      <c r="I336" s="18">
        <v>0.2819942597556</v>
      </c>
      <c r="J336" s="18">
        <v>0.27787266789289999</v>
      </c>
      <c r="K336" s="18">
        <v>0.27803031691629998</v>
      </c>
      <c r="L336" s="18">
        <v>0.27363733523330003</v>
      </c>
      <c r="M336" s="18">
        <v>0.27565704437740002</v>
      </c>
      <c r="N336" s="18">
        <v>0.27364315074239998</v>
      </c>
      <c r="O336" s="18">
        <v>0.26999681992399999</v>
      </c>
      <c r="P336" s="18">
        <v>0.27480540761979999</v>
      </c>
      <c r="Q336" s="18">
        <v>0.27628502342209998</v>
      </c>
      <c r="R336" s="18">
        <v>0.26638153832080003</v>
      </c>
      <c r="S336" s="18">
        <v>0.26932325408669999</v>
      </c>
      <c r="T336" s="18">
        <f>(('FIA Only'!T336*'FIA Only'!T$180)+(Sphere!C393*Sphere!C$180))/(Sphere!C$180+'FIA Only'!T$180)</f>
        <v>0.27606050058949549</v>
      </c>
      <c r="U336" s="18">
        <f>(('FIA Only'!U336*'FIA Only'!U$180)+(Sphere!D393*Sphere!D$180))/(Sphere!D$180+'FIA Only'!U$180)</f>
        <v>0.28183622987908874</v>
      </c>
      <c r="V336" s="18">
        <f>(('FIA Only'!V336*'FIA Only'!V$180)+(Sphere!E393*Sphere!E$180))/(Sphere!E$180+'FIA Only'!V$180)</f>
        <v>0.2857882227084913</v>
      </c>
      <c r="W336" s="18">
        <f>(('FIA Only'!W336*'FIA Only'!W$180)+(Sphere!F393*Sphere!F$180)+('FIA on PCAS'!C393*'FIA on PCAS'!C$180))/(Sphere!F$180+'FIA Only'!W$180+'FIA on PCAS'!C$180)</f>
        <v>0.29158318856707904</v>
      </c>
      <c r="X336" s="18">
        <f>(('FIA Only'!X336*'FIA Only'!X$180)+(Sphere!G393*Sphere!G$180)+('FIA on PCAS'!D393*'FIA on PCAS'!D$180))/(Sphere!G$180+'FIA Only'!X$180+'FIA on PCAS'!D$180)</f>
        <v>0.30281784144777102</v>
      </c>
      <c r="Y336" s="18">
        <v>0.37037121867139999</v>
      </c>
      <c r="Z336" s="18">
        <v>0.37111315035730003</v>
      </c>
      <c r="AA336" s="18">
        <v>0.37341081271889998</v>
      </c>
      <c r="AB336" s="18">
        <v>0.3746354750841</v>
      </c>
      <c r="AC336" s="18">
        <v>0.37872951725440002</v>
      </c>
      <c r="AD336" s="18">
        <v>0.37785041516919998</v>
      </c>
      <c r="AE336" s="18">
        <v>0.37419007849329999</v>
      </c>
      <c r="AF336" s="18">
        <v>0.37465965331020001</v>
      </c>
      <c r="AG336" s="18">
        <v>0.37514204474969998</v>
      </c>
      <c r="AH336" s="18">
        <v>0.36970241710189999</v>
      </c>
      <c r="AI336" s="18">
        <v>0.3624369532385</v>
      </c>
      <c r="AJ336" s="18">
        <v>0.35795880193379997</v>
      </c>
      <c r="AK336" s="18">
        <v>0.35432024667489997</v>
      </c>
      <c r="AL336" s="18">
        <v>0.35196721088990002</v>
      </c>
      <c r="AM336" s="18">
        <v>0.34944362365479997</v>
      </c>
      <c r="AN336" s="18">
        <v>0.28523960169009999</v>
      </c>
      <c r="AO336" s="18">
        <v>0.28394364724639998</v>
      </c>
      <c r="AP336" s="18">
        <v>0.27945402298849997</v>
      </c>
      <c r="AQ336" s="18"/>
      <c r="AR336" s="18">
        <v>0.37037121867139999</v>
      </c>
      <c r="AS336" s="18">
        <v>0.37111315035730003</v>
      </c>
      <c r="AT336" s="18">
        <v>0.37341081271889998</v>
      </c>
      <c r="AU336" s="18">
        <v>0.3746354750841</v>
      </c>
      <c r="AV336" s="18">
        <v>0.37872951725440002</v>
      </c>
      <c r="AW336" s="18">
        <v>0.37785041516919998</v>
      </c>
      <c r="AX336" s="18">
        <v>0.37419007849329999</v>
      </c>
      <c r="AY336" s="18">
        <v>0.37465965331020001</v>
      </c>
      <c r="AZ336" s="18">
        <v>0.37514204474969998</v>
      </c>
      <c r="BA336" s="18">
        <v>0.36970241710189999</v>
      </c>
      <c r="BB336" s="18">
        <v>0.3624369532385</v>
      </c>
      <c r="BC336" s="18">
        <v>0.35795880193379997</v>
      </c>
      <c r="BD336" s="18">
        <v>0.35432024667489997</v>
      </c>
      <c r="BE336" s="18">
        <v>0.35196721088990002</v>
      </c>
      <c r="BF336" s="18">
        <v>0.34944362365479997</v>
      </c>
      <c r="BG336" s="18">
        <v>0.28523960169009999</v>
      </c>
      <c r="BH336" s="18">
        <v>0.28394364724639998</v>
      </c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</row>
    <row r="337" spans="1:78" s="48" customFormat="1" ht="11.25" x14ac:dyDescent="0.2">
      <c r="A337" s="11" t="s">
        <v>148</v>
      </c>
      <c r="B337" s="31"/>
      <c r="C337" s="48">
        <v>52.406415094000003</v>
      </c>
      <c r="D337" s="48">
        <v>52.139931375000003</v>
      </c>
      <c r="E337" s="48">
        <v>52.565413264999997</v>
      </c>
      <c r="F337" s="48">
        <v>52.683152706999998</v>
      </c>
      <c r="G337" s="48">
        <v>52.763047884000002</v>
      </c>
      <c r="H337" s="48">
        <v>52.807936953999999</v>
      </c>
      <c r="I337" s="48">
        <v>52.502451958999998</v>
      </c>
      <c r="J337" s="48">
        <v>51.467613274000001</v>
      </c>
      <c r="K337" s="48">
        <v>50.675293729000003</v>
      </c>
      <c r="L337" s="48">
        <v>49.959725685999999</v>
      </c>
      <c r="M337" s="48">
        <v>49.071064196000002</v>
      </c>
      <c r="N337" s="48">
        <v>48.503607080000002</v>
      </c>
      <c r="O337" s="48">
        <v>47.958131788999999</v>
      </c>
      <c r="P337" s="48">
        <v>47.471552641999999</v>
      </c>
      <c r="Q337" s="48">
        <v>46.944249814000003</v>
      </c>
      <c r="R337" s="48">
        <v>45.370034078000003</v>
      </c>
      <c r="S337" s="48">
        <v>44.462162380999999</v>
      </c>
      <c r="T337" s="48">
        <f>(('FIA Only'!T337*'FIA Only'!T$180)+(Sphere!C394*Sphere!C$180))/(Sphere!C$180+'FIA Only'!T$180)</f>
        <v>44.121593200033985</v>
      </c>
      <c r="U337" s="48">
        <f>(('FIA Only'!U337*'FIA Only'!U$180)+(Sphere!D394*Sphere!D$180))/(Sphere!D$180+'FIA Only'!U$180)</f>
        <v>44.193986320524957</v>
      </c>
      <c r="V337" s="48">
        <f>(('FIA Only'!V337*'FIA Only'!V$180)+(Sphere!E394*Sphere!E$180))/(Sphere!E$180+'FIA Only'!V$180)</f>
        <v>44.72756165864925</v>
      </c>
      <c r="W337" s="48">
        <f>(('FIA Only'!W337*'FIA Only'!W$180)+(Sphere!F394*Sphere!F$180)+('FIA on PCAS'!C394*'FIA on PCAS'!C$180))/(Sphere!F$180+'FIA Only'!W$180+'FIA on PCAS'!C$180)</f>
        <v>44.74321219956483</v>
      </c>
      <c r="X337" s="48">
        <f>(('FIA Only'!X337*'FIA Only'!X$180)+(Sphere!G394*Sphere!G$180)+('FIA on PCAS'!D394*'FIA on PCAS'!D$180))/(Sphere!G$180+'FIA Only'!X$180+'FIA on PCAS'!D$180)</f>
        <v>44.497406285325425</v>
      </c>
      <c r="Y337" s="48">
        <v>49.41</v>
      </c>
      <c r="Z337" s="48">
        <v>48.79</v>
      </c>
      <c r="AA337" s="48">
        <v>48.46</v>
      </c>
      <c r="AB337" s="48">
        <v>48.49</v>
      </c>
      <c r="AC337" s="48">
        <v>48.62</v>
      </c>
      <c r="AD337" s="48">
        <v>48.55</v>
      </c>
      <c r="AE337" s="48">
        <v>48.52</v>
      </c>
      <c r="AF337" s="48">
        <v>48.8</v>
      </c>
      <c r="AG337" s="48">
        <v>49.15</v>
      </c>
      <c r="AH337" s="48">
        <v>48.99</v>
      </c>
      <c r="AI337" s="48">
        <v>48.71</v>
      </c>
      <c r="AJ337" s="48">
        <v>48.58</v>
      </c>
      <c r="AK337" s="48">
        <v>48.69</v>
      </c>
      <c r="AL337" s="48">
        <v>48.94</v>
      </c>
      <c r="AM337" s="48">
        <v>49.15</v>
      </c>
      <c r="AN337" s="48">
        <v>42.3</v>
      </c>
      <c r="AO337" s="48">
        <v>42.54</v>
      </c>
      <c r="AP337" s="48">
        <v>42.5</v>
      </c>
      <c r="AR337" s="48">
        <v>49.41</v>
      </c>
      <c r="AS337" s="48">
        <v>48.79</v>
      </c>
      <c r="AT337" s="48">
        <v>48.46</v>
      </c>
      <c r="AU337" s="48">
        <v>48.49</v>
      </c>
      <c r="AV337" s="48">
        <v>48.62</v>
      </c>
      <c r="AW337" s="48">
        <v>48.55</v>
      </c>
      <c r="AX337" s="48">
        <v>48.52</v>
      </c>
      <c r="AY337" s="48">
        <v>48.8</v>
      </c>
      <c r="AZ337" s="48">
        <v>49.15</v>
      </c>
      <c r="BA337" s="48">
        <v>48.99</v>
      </c>
      <c r="BB337" s="48">
        <v>48.71</v>
      </c>
      <c r="BC337" s="48">
        <v>48.58</v>
      </c>
      <c r="BD337" s="48">
        <v>48.69</v>
      </c>
      <c r="BE337" s="48">
        <v>48.94</v>
      </c>
      <c r="BF337" s="48">
        <v>49.15</v>
      </c>
      <c r="BG337" s="48">
        <v>42.3</v>
      </c>
      <c r="BH337" s="48">
        <v>42.54</v>
      </c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</row>
    <row r="338" spans="1:78" x14ac:dyDescent="0.25">
      <c r="AA338" s="56"/>
      <c r="AB338" s="56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</row>
    <row r="339" spans="1:78" ht="18" x14ac:dyDescent="0.25">
      <c r="A339" s="10" t="s">
        <v>149</v>
      </c>
      <c r="B339" s="51"/>
      <c r="AA339" s="56"/>
      <c r="AB339" s="56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</row>
    <row r="340" spans="1:78" x14ac:dyDescent="0.25">
      <c r="A340" s="11" t="s">
        <v>801</v>
      </c>
      <c r="AA340" s="56"/>
      <c r="AB340" s="56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</row>
    <row r="341" spans="1:78" ht="11.25" x14ac:dyDescent="0.2">
      <c r="A341" s="11" t="s">
        <v>151</v>
      </c>
      <c r="C341" s="18">
        <v>0</v>
      </c>
      <c r="D341" s="18">
        <v>0</v>
      </c>
      <c r="E341" s="18">
        <v>0</v>
      </c>
      <c r="F341" s="18">
        <v>0.71019199554070001</v>
      </c>
      <c r="G341" s="18">
        <v>0.7137538452801</v>
      </c>
      <c r="H341" s="18">
        <v>0.71866387439360002</v>
      </c>
      <c r="I341" s="18">
        <v>0.72659386293570005</v>
      </c>
      <c r="J341" s="18">
        <v>0.72521172938019995</v>
      </c>
      <c r="K341" s="18">
        <v>0.72291136681070001</v>
      </c>
      <c r="L341" s="18">
        <v>0.72519990755800001</v>
      </c>
      <c r="M341" s="18">
        <v>0.72605298659020001</v>
      </c>
      <c r="N341" s="18">
        <v>0.72794518261910002</v>
      </c>
      <c r="O341" s="18">
        <v>0.72886784879980004</v>
      </c>
      <c r="P341" s="18">
        <v>0.72881924002020004</v>
      </c>
      <c r="Q341" s="18">
        <v>0.73126308694539999</v>
      </c>
      <c r="R341" s="18">
        <v>0.72971551904880005</v>
      </c>
      <c r="S341" s="18">
        <v>0.72517883972230002</v>
      </c>
      <c r="T341" s="18">
        <f>(('FIA Only'!T341*'FIA Only'!T345)+(Sphere!C398*Sphere!C402))/(Sphere!C402+'FIA Only'!T345)</f>
        <v>0.72589539811360004</v>
      </c>
      <c r="U341" s="18">
        <f>(('FIA Only'!U341*'FIA Only'!U345)+(Sphere!D398*Sphere!D402))/(Sphere!D402+'FIA Only'!U345)</f>
        <v>0.73243214901053877</v>
      </c>
      <c r="V341" s="18">
        <f>(('FIA Only'!V341*'FIA Only'!V345)+(Sphere!E398*Sphere!E402))/(Sphere!E402+'FIA Only'!V345)</f>
        <v>0.73672193223105331</v>
      </c>
      <c r="W341" s="18">
        <f>(('FIA Only'!W341*'FIA Only'!W345)+(Sphere!F398*Sphere!F402)+('FIA on PCAS'!C398*'FIA on PCAS'!C402))/(Sphere!F402+'FIA Only'!W345+'FIA on PCAS'!C402)</f>
        <v>0.74634989172759447</v>
      </c>
      <c r="X341" s="18">
        <f>(('FIA Only'!X341*'FIA Only'!X345)+(Sphere!G398*Sphere!G402)+('FIA on PCAS'!D398*'FIA on PCAS'!D402))/(Sphere!G402+'FIA Only'!X345+'FIA on PCAS'!D402)</f>
        <v>0.75367077094702828</v>
      </c>
      <c r="Y341" s="18">
        <v>0.76474164985829995</v>
      </c>
      <c r="Z341" s="18">
        <v>0.7726331162376</v>
      </c>
      <c r="AA341" s="18">
        <v>0.75649636065259995</v>
      </c>
      <c r="AB341" s="18">
        <v>0.75056771032830005</v>
      </c>
      <c r="AC341" s="18">
        <v>0.77723949269119996</v>
      </c>
      <c r="AD341" s="18">
        <v>0.75438303571919996</v>
      </c>
      <c r="AE341" s="18">
        <v>0.78831599579919998</v>
      </c>
      <c r="AF341" s="18">
        <v>0.77090808698580005</v>
      </c>
      <c r="AG341" s="18">
        <v>0.77241985150710002</v>
      </c>
      <c r="AH341" s="18">
        <v>0.7657325680746</v>
      </c>
      <c r="AI341" s="18">
        <v>0.78377488362710002</v>
      </c>
      <c r="AJ341" s="18">
        <v>0.74636868897899999</v>
      </c>
      <c r="AK341" s="18">
        <v>0.73649871838860004</v>
      </c>
      <c r="AL341" s="18">
        <v>0.72905073284940003</v>
      </c>
      <c r="AM341" s="18">
        <v>0.72594999970149998</v>
      </c>
      <c r="AN341" s="18">
        <v>0.71609714191359997</v>
      </c>
      <c r="AO341" s="18">
        <v>0.70664665083110001</v>
      </c>
      <c r="AP341" s="18">
        <v>0.70098835980359997</v>
      </c>
      <c r="AQ341" s="18"/>
      <c r="AR341" s="18">
        <v>0.76474164985820003</v>
      </c>
      <c r="AS341" s="18">
        <v>0.7726331162376</v>
      </c>
      <c r="AT341" s="18">
        <v>0.75649636065250003</v>
      </c>
      <c r="AU341" s="18">
        <v>0.75056771032830005</v>
      </c>
      <c r="AV341" s="18">
        <v>0.77723949269119996</v>
      </c>
      <c r="AW341" s="18">
        <v>0.75438303571919996</v>
      </c>
      <c r="AX341" s="18">
        <v>0.78831599579919998</v>
      </c>
      <c r="AY341" s="18">
        <v>0.77090808698580005</v>
      </c>
      <c r="AZ341" s="18">
        <v>0.77241985150710002</v>
      </c>
      <c r="BA341" s="18">
        <v>0.7657325680746</v>
      </c>
      <c r="BB341" s="18">
        <v>0.78377488362710002</v>
      </c>
      <c r="BC341" s="18">
        <v>0.74636868897899999</v>
      </c>
      <c r="BD341" s="18">
        <v>0.73649871838860004</v>
      </c>
      <c r="BE341" s="18">
        <v>0.72905073284940003</v>
      </c>
      <c r="BF341" s="18">
        <v>0.72594999970149998</v>
      </c>
      <c r="BG341" s="18">
        <v>0.74855866112339997</v>
      </c>
      <c r="BH341" s="18">
        <v>0.70664665083110001</v>
      </c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</row>
    <row r="342" spans="1:78" ht="11.25" x14ac:dyDescent="0.2">
      <c r="A342" s="11" t="s">
        <v>152</v>
      </c>
      <c r="C342" s="18">
        <v>0.1204348404406</v>
      </c>
      <c r="D342" s="18">
        <v>0.11835757192599999</v>
      </c>
      <c r="E342" s="18">
        <v>0.1135308190596</v>
      </c>
      <c r="F342" s="18">
        <v>0.11231998692630001</v>
      </c>
      <c r="G342" s="18">
        <v>0.1134168989479</v>
      </c>
      <c r="H342" s="18">
        <v>0.1138358020582</v>
      </c>
      <c r="I342" s="18">
        <v>0.1110472305395</v>
      </c>
      <c r="J342" s="18">
        <v>0.1133312665125</v>
      </c>
      <c r="K342" s="18">
        <v>0.1177548536217</v>
      </c>
      <c r="L342" s="18">
        <v>0.1209006368601</v>
      </c>
      <c r="M342" s="18">
        <v>0.1260252071437</v>
      </c>
      <c r="N342" s="18">
        <v>0.12904943234319999</v>
      </c>
      <c r="O342" s="18">
        <v>0.1335363903931</v>
      </c>
      <c r="P342" s="18">
        <v>0.1390703315729</v>
      </c>
      <c r="Q342" s="18">
        <v>0.14100372904790001</v>
      </c>
      <c r="R342" s="18">
        <v>0.1492262233984</v>
      </c>
      <c r="S342" s="18">
        <v>0.16118199512699999</v>
      </c>
      <c r="T342" s="18">
        <f>(('FIA Only'!T342*'FIA Only'!T369)+(Sphere!C399*Sphere!C426))/(Sphere!C403+'FIA Only'!T369)</f>
        <v>0.16446695466239999</v>
      </c>
      <c r="U342" s="18">
        <f>(('FIA Only'!U342*'FIA Only'!U369)+(Sphere!D399*Sphere!D426))/(Sphere!D403+'FIA Only'!U369)</f>
        <v>0.16218031854286596</v>
      </c>
      <c r="V342" s="18">
        <f>(('FIA Only'!V342*'FIA Only'!V369)+(Sphere!E399*Sphere!E426))/(Sphere!E403+'FIA Only'!V369)</f>
        <v>0.15558037984536613</v>
      </c>
      <c r="W342" s="18">
        <f>(('FIA Only'!W342*'FIA Only'!W369)+(Sphere!F399*Sphere!F426)+('FIA on PCAS'!C399*'FIA on PCAS'!C426))/(Sphere!F426+'FIA Only'!W369+'FIA on PCAS'!C426)</f>
        <v>0.14538745480606738</v>
      </c>
      <c r="X342" s="18">
        <f>(('FIA Only'!X342*'FIA Only'!X369)+(Sphere!G399*Sphere!G426)+('FIA on PCAS'!D399*'FIA on PCAS'!D426))/(Sphere!G426+'FIA Only'!X369+'FIA on PCAS'!D426)</f>
        <v>0.15335639439889329</v>
      </c>
      <c r="Y342" s="18">
        <v>0.12317445790379999</v>
      </c>
      <c r="Z342" s="18">
        <v>0.1117674779271</v>
      </c>
      <c r="AA342" s="18">
        <v>0.12903057524870001</v>
      </c>
      <c r="AB342" s="18">
        <v>0.13765850116209999</v>
      </c>
      <c r="AC342" s="18">
        <v>0.1026392963044</v>
      </c>
      <c r="AD342" s="18">
        <v>0.13216867464259999</v>
      </c>
      <c r="AE342" s="18">
        <v>9.2242393989030003E-2</v>
      </c>
      <c r="AF342" s="18">
        <v>0.1222321490512</v>
      </c>
      <c r="AG342" s="18">
        <v>0.121891653089</v>
      </c>
      <c r="AH342" s="18">
        <v>0.1299206102215</v>
      </c>
      <c r="AI342" s="18">
        <v>0.10518955118620001</v>
      </c>
      <c r="AJ342" s="18">
        <v>0.15497511875219999</v>
      </c>
      <c r="AK342" s="18">
        <v>0.16944938987040001</v>
      </c>
      <c r="AL342" s="18">
        <v>0.1794382274212</v>
      </c>
      <c r="AM342" s="18">
        <v>0.18669054017889999</v>
      </c>
      <c r="AN342" s="18">
        <v>0.20074881041879999</v>
      </c>
      <c r="AO342" s="18">
        <v>0.21426428809190001</v>
      </c>
      <c r="AP342" s="18">
        <v>0.22312465360299999</v>
      </c>
      <c r="AQ342" s="18"/>
      <c r="AR342" s="18">
        <v>0.12317445790379999</v>
      </c>
      <c r="AS342" s="18">
        <v>0.1117674779271</v>
      </c>
      <c r="AT342" s="18">
        <v>0.12903057524870001</v>
      </c>
      <c r="AU342" s="18">
        <v>0.13765850116209999</v>
      </c>
      <c r="AV342" s="18">
        <v>0.1026392963044</v>
      </c>
      <c r="AW342" s="18">
        <v>0.13216867464259999</v>
      </c>
      <c r="AX342" s="18">
        <v>9.2242393989030003E-2</v>
      </c>
      <c r="AY342" s="18">
        <v>0.1222321490512</v>
      </c>
      <c r="AZ342" s="18">
        <v>0.121891653089</v>
      </c>
      <c r="BA342" s="18">
        <v>0.1299206102215</v>
      </c>
      <c r="BB342" s="18">
        <v>0.10518955118620001</v>
      </c>
      <c r="BC342" s="18">
        <v>0.15497511875219999</v>
      </c>
      <c r="BD342" s="18">
        <v>0.16944938987040001</v>
      </c>
      <c r="BE342" s="18">
        <v>0.1794382274212</v>
      </c>
      <c r="BF342" s="18">
        <v>0.18669054017889999</v>
      </c>
      <c r="BG342" s="18">
        <v>0.1588063271729</v>
      </c>
      <c r="BH342" s="18">
        <v>0.21426428809190001</v>
      </c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</row>
    <row r="343" spans="1:78" ht="11.25" x14ac:dyDescent="0.2">
      <c r="A343" s="11" t="s">
        <v>153</v>
      </c>
      <c r="C343" s="18">
        <v>-0.1204348404406</v>
      </c>
      <c r="D343" s="18">
        <v>-0.11835757192599999</v>
      </c>
      <c r="E343" s="18">
        <v>-0.1135308190596</v>
      </c>
      <c r="F343" s="18">
        <v>0.177488017533</v>
      </c>
      <c r="G343" s="18">
        <v>0.1728292557719</v>
      </c>
      <c r="H343" s="18">
        <v>0.16750032354819999</v>
      </c>
      <c r="I343" s="18">
        <v>0.16235890652480001</v>
      </c>
      <c r="J343" s="18">
        <v>0.16145700410739999</v>
      </c>
      <c r="K343" s="18">
        <v>0.1593337795676</v>
      </c>
      <c r="L343" s="18">
        <v>0.15389945558179999</v>
      </c>
      <c r="M343" s="18">
        <v>0.14792180626609999</v>
      </c>
      <c r="N343" s="18">
        <v>0.14300538503769999</v>
      </c>
      <c r="O343" s="18">
        <v>0.13759576080710001</v>
      </c>
      <c r="P343" s="18">
        <v>0.13211042840689999</v>
      </c>
      <c r="Q343" s="18">
        <v>0.1277331840067</v>
      </c>
      <c r="R343" s="18">
        <v>0.1210582575528</v>
      </c>
      <c r="S343" s="18">
        <v>0.11363916515060001</v>
      </c>
      <c r="T343" s="18">
        <f>(('FIA Only'!T343*'FIA Only'!T353)+(Sphere!C400*Sphere!C410))/(Sphere!C410+'FIA Only'!T353)</f>
        <v>0.109637647224</v>
      </c>
      <c r="U343" s="18">
        <f>(('FIA Only'!U343*'FIA Only'!U353)+(Sphere!D400*Sphere!D410))/(Sphere!D410+'FIA Only'!U353)</f>
        <v>0.10540076632783359</v>
      </c>
      <c r="V343" s="18">
        <f>(('FIA Only'!V343*'FIA Only'!V353)+(Sphere!E400*Sphere!E410))/(Sphere!E410+'FIA Only'!V353)</f>
        <v>0.10831351118049287</v>
      </c>
      <c r="W343" s="18">
        <f>(('FIA Only'!W343*'FIA Only'!W353)+(Sphere!F400*Sphere!F410)+('FIA on PCAS'!C400*'FIA on PCAS'!C410))/(Sphere!F410+'FIA Only'!W353+'FIA on PCAS'!C410)</f>
        <v>0.1130913207847591</v>
      </c>
      <c r="X343" s="18">
        <f>(('FIA Only'!X343*'FIA Only'!X353)+(Sphere!G400*Sphere!G410)+('FIA on PCAS'!D400*'FIA on PCAS'!D410))/(Sphere!G410+'FIA Only'!X353+'FIA on PCAS'!D410)</f>
        <v>0.1134659478598242</v>
      </c>
      <c r="Y343" s="18">
        <v>0.112083892238</v>
      </c>
      <c r="Z343" s="18">
        <v>0.1155994058353</v>
      </c>
      <c r="AA343" s="18">
        <v>0.1144730640988</v>
      </c>
      <c r="AB343" s="18">
        <v>0.1117718623396</v>
      </c>
      <c r="AC343" s="18">
        <v>0.1201212110044</v>
      </c>
      <c r="AD343" s="18">
        <v>0.1134482896383</v>
      </c>
      <c r="AE343" s="18">
        <v>0.1194416102118</v>
      </c>
      <c r="AF343" s="18">
        <v>0.106859763963</v>
      </c>
      <c r="AG343" s="18">
        <v>0.1056884954039</v>
      </c>
      <c r="AH343" s="18">
        <v>0.10433169359400001</v>
      </c>
      <c r="AI343" s="18">
        <v>0.110940052058</v>
      </c>
      <c r="AJ343" s="18">
        <v>9.8498884978429999E-2</v>
      </c>
      <c r="AK343" s="18">
        <v>9.3805729347179997E-2</v>
      </c>
      <c r="AL343" s="18">
        <v>9.1271987589380002E-2</v>
      </c>
      <c r="AM343" s="18">
        <v>8.7084278458019998E-2</v>
      </c>
      <c r="AN343" s="18">
        <v>8.2922124772219996E-2</v>
      </c>
      <c r="AO343" s="18">
        <v>7.8793149200750007E-2</v>
      </c>
      <c r="AP343" s="18">
        <v>7.5472122547120005E-2</v>
      </c>
      <c r="AQ343" s="18"/>
      <c r="AR343" s="18">
        <v>0.112083892238</v>
      </c>
      <c r="AS343" s="18">
        <v>0.1155994058353</v>
      </c>
      <c r="AT343" s="18">
        <v>0.1144730640988</v>
      </c>
      <c r="AU343" s="18">
        <v>0.1117718623396</v>
      </c>
      <c r="AV343" s="18">
        <v>0.1201212110044</v>
      </c>
      <c r="AW343" s="18">
        <v>0.1134482896383</v>
      </c>
      <c r="AX343" s="18">
        <v>0.1194416102118</v>
      </c>
      <c r="AY343" s="18">
        <v>0.106859763963</v>
      </c>
      <c r="AZ343" s="18">
        <v>0.1056884954039</v>
      </c>
      <c r="BA343" s="18">
        <v>0.10433169359400001</v>
      </c>
      <c r="BB343" s="18">
        <v>0.110940052058</v>
      </c>
      <c r="BC343" s="18">
        <v>9.8498884978429999E-2</v>
      </c>
      <c r="BD343" s="18">
        <v>9.3805729347170005E-2</v>
      </c>
      <c r="BE343" s="18">
        <v>9.1271987589380002E-2</v>
      </c>
      <c r="BF343" s="18">
        <v>8.7084278458019998E-2</v>
      </c>
      <c r="BG343" s="18">
        <v>9.2404802315779994E-2</v>
      </c>
      <c r="BH343" s="18">
        <v>7.8793149200750007E-2</v>
      </c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</row>
    <row r="344" spans="1:78" x14ac:dyDescent="0.25">
      <c r="A344" s="8" t="s">
        <v>154</v>
      </c>
      <c r="B344" s="50"/>
      <c r="AA344" s="56"/>
      <c r="AB344" s="56"/>
      <c r="AN344" s="54"/>
      <c r="AO344" s="54"/>
      <c r="AP344" s="54"/>
      <c r="AQ344" s="54"/>
      <c r="AR344" s="54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</row>
    <row r="345" spans="1:78" s="19" customFormat="1" ht="12.75" x14ac:dyDescent="0.2">
      <c r="A345" s="29" t="s">
        <v>155</v>
      </c>
      <c r="B345" s="58"/>
      <c r="C345" s="19" t="s">
        <v>1</v>
      </c>
      <c r="D345" s="19" t="s">
        <v>1</v>
      </c>
      <c r="E345" s="19" t="s">
        <v>1</v>
      </c>
      <c r="F345" s="19">
        <v>133680831.51000001</v>
      </c>
      <c r="G345" s="19">
        <v>133753262.27</v>
      </c>
      <c r="H345" s="19">
        <v>135251056.88999999</v>
      </c>
      <c r="I345" s="19">
        <v>139189403.22</v>
      </c>
      <c r="J345" s="19">
        <v>137199447.19</v>
      </c>
      <c r="K345" s="19">
        <v>133980899.87</v>
      </c>
      <c r="L345" s="19">
        <v>133697421.81</v>
      </c>
      <c r="M345" s="19">
        <v>134158237.68000001</v>
      </c>
      <c r="N345" s="19">
        <v>136332710.16</v>
      </c>
      <c r="O345" s="19">
        <v>137393397.03999999</v>
      </c>
      <c r="P345" s="19">
        <v>138640601.25999999</v>
      </c>
      <c r="Q345" s="19">
        <v>141502239.93000001</v>
      </c>
      <c r="R345" s="19">
        <v>141829029.16999999</v>
      </c>
      <c r="S345" s="19">
        <v>143159642.66999999</v>
      </c>
      <c r="T345" s="19">
        <f>'FIA Only'!T345+Sphere!C402</f>
        <v>148660771.62</v>
      </c>
      <c r="U345" s="19">
        <f>'FIA Only'!U345+Sphere!D402</f>
        <v>153836888.93000001</v>
      </c>
      <c r="V345" s="19">
        <f>'FIA Only'!V345+Sphere!E402</f>
        <v>154505978.08000001</v>
      </c>
      <c r="W345" s="19">
        <f>'FIA Only'!W345+Sphere!F402+'FIA on PCAS'!C402</f>
        <v>156971228.89999998</v>
      </c>
      <c r="X345" s="19">
        <f>'FIA Only'!X345+Sphere!G402+'FIA on PCAS'!D402</f>
        <v>151556953.41999999</v>
      </c>
      <c r="Y345" s="19">
        <v>149137721.90000001</v>
      </c>
      <c r="Z345" s="19">
        <v>149201918.91999999</v>
      </c>
      <c r="AA345" s="19">
        <v>150221407.28</v>
      </c>
      <c r="AB345" s="19">
        <v>153536353.13999999</v>
      </c>
      <c r="AC345" s="19">
        <v>149334203.30000001</v>
      </c>
      <c r="AD345" s="19">
        <v>154375659.33000001</v>
      </c>
      <c r="AE345" s="19">
        <v>147719067.31999999</v>
      </c>
      <c r="AF345" s="19">
        <v>163799823.56999999</v>
      </c>
      <c r="AG345" s="19">
        <v>162079558.84</v>
      </c>
      <c r="AH345" s="19">
        <v>158602521.68000001</v>
      </c>
      <c r="AI345" s="19">
        <v>141231055.13</v>
      </c>
      <c r="AJ345" s="19">
        <v>159254027.88</v>
      </c>
      <c r="AK345" s="19">
        <v>165288003.31</v>
      </c>
      <c r="AL345" s="19">
        <v>164740449.19</v>
      </c>
      <c r="AM345" s="19">
        <v>168077333</v>
      </c>
      <c r="AN345" s="19">
        <v>169897514.03999999</v>
      </c>
      <c r="AO345" s="19">
        <v>171010702.44999999</v>
      </c>
      <c r="AP345" s="19">
        <v>172589794.72</v>
      </c>
      <c r="AR345" s="19">
        <v>149137721.90000001</v>
      </c>
      <c r="AS345" s="19">
        <v>149201918.91999999</v>
      </c>
      <c r="AT345" s="19">
        <v>150221407.28</v>
      </c>
      <c r="AU345" s="19">
        <v>153536353.13999999</v>
      </c>
      <c r="AV345" s="19">
        <v>149334203.30000001</v>
      </c>
      <c r="AW345" s="19">
        <v>154375659.33000001</v>
      </c>
      <c r="AX345" s="19">
        <v>147719067.31999999</v>
      </c>
      <c r="AY345" s="19">
        <v>163799823.56999999</v>
      </c>
      <c r="AZ345" s="19">
        <v>162079558.84</v>
      </c>
      <c r="BA345" s="19">
        <v>158602521.68000001</v>
      </c>
      <c r="BB345" s="19">
        <v>141231055.13</v>
      </c>
      <c r="BC345" s="19">
        <v>159254027.88</v>
      </c>
      <c r="BD345" s="19">
        <v>165288003.31</v>
      </c>
      <c r="BE345" s="19">
        <v>164740449.19</v>
      </c>
      <c r="BF345" s="19">
        <v>168077333</v>
      </c>
      <c r="BG345" s="19">
        <v>139414765.47999999</v>
      </c>
      <c r="BH345" s="19">
        <v>171010702.44999999</v>
      </c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</row>
    <row r="346" spans="1:78" ht="11.25" x14ac:dyDescent="0.2">
      <c r="A346" s="11" t="s">
        <v>156</v>
      </c>
      <c r="C346" s="18">
        <v>0</v>
      </c>
      <c r="D346" s="18">
        <v>0</v>
      </c>
      <c r="E346" s="18">
        <v>0</v>
      </c>
      <c r="F346" s="18">
        <v>7.7219044072359994E-2</v>
      </c>
      <c r="G346" s="18">
        <v>7.7722249861950005E-2</v>
      </c>
      <c r="H346" s="18">
        <v>7.8825921476320004E-2</v>
      </c>
      <c r="I346" s="18">
        <v>7.9087068665709997E-2</v>
      </c>
      <c r="J346" s="18">
        <v>7.8829393860620003E-2</v>
      </c>
      <c r="K346" s="18">
        <v>7.8091815550959995E-2</v>
      </c>
      <c r="L346" s="18">
        <v>7.7592609412790003E-2</v>
      </c>
      <c r="M346" s="18">
        <v>7.7047627777100003E-2</v>
      </c>
      <c r="N346" s="18">
        <v>7.5834456880279996E-2</v>
      </c>
      <c r="O346" s="18">
        <v>7.6109608287479993E-2</v>
      </c>
      <c r="P346" s="18">
        <v>7.4933099507529993E-2</v>
      </c>
      <c r="Q346" s="18">
        <v>7.3916676267269998E-2</v>
      </c>
      <c r="R346" s="18">
        <v>7.2929628514920006E-2</v>
      </c>
      <c r="S346" s="18">
        <v>7.2425265644869993E-2</v>
      </c>
      <c r="T346" s="18">
        <f>((Sphere!C403*Sphere!C$402)+('FIA Only'!T346*'FIA Only'!T$345))/('FIA Only'!T$345+Sphere!C$402)</f>
        <v>7.086256861984E-2</v>
      </c>
      <c r="U346" s="18">
        <f>((Sphere!D403*Sphere!D$402)+('FIA Only'!U346*'FIA Only'!U$345))/('FIA Only'!U$345+Sphere!D$402)</f>
        <v>6.9705922191905675E-2</v>
      </c>
      <c r="V346" s="18">
        <f>((Sphere!E403*Sphere!E$402)+('FIA Only'!V346*'FIA Only'!V$345))/('FIA Only'!V$345+Sphere!E$402)</f>
        <v>6.8445272807010168E-2</v>
      </c>
      <c r="W346" s="18">
        <f>((Sphere!F403*Sphere!F$402)+('FIA on PCAS'!C403*'FIA on PCAS'!C$402)+('FIA Only'!W346*'FIA Only'!W$345))/('FIA Only'!W$345+'FIA on PCAS'!C$402+Sphere!F$402)</f>
        <v>9.7175497979762118E-2</v>
      </c>
      <c r="X346" s="18">
        <f>((Sphere!G403*Sphere!G$402)+('FIA on PCAS'!D403*'FIA on PCAS'!D$402)+('FIA Only'!X346*'FIA Only'!X$345))/('FIA Only'!X$345+'FIA on PCAS'!D$402+Sphere!G$402)</f>
        <v>6.7449042912511331E-2</v>
      </c>
      <c r="Y346" s="18">
        <v>6.6748755248430006E-2</v>
      </c>
      <c r="Z346" s="18">
        <v>6.7253982524349998E-2</v>
      </c>
      <c r="AA346" s="18">
        <v>6.5387240683459996E-2</v>
      </c>
      <c r="AB346" s="18">
        <v>6.4000199971700006E-2</v>
      </c>
      <c r="AC346" s="18">
        <v>6.5347637438030001E-2</v>
      </c>
      <c r="AD346" s="18">
        <v>6.1761189647940001E-2</v>
      </c>
      <c r="AE346" s="18">
        <v>6.4761466644899998E-2</v>
      </c>
      <c r="AF346" s="18">
        <v>5.9476020554429999E-2</v>
      </c>
      <c r="AG346" s="18">
        <v>5.8151243874260003E-2</v>
      </c>
      <c r="AH346" s="18">
        <v>5.8051449482960003E-2</v>
      </c>
      <c r="AI346" s="18">
        <v>6.3011950037410003E-2</v>
      </c>
      <c r="AJ346" s="18">
        <v>5.6791781629179999E-2</v>
      </c>
      <c r="AK346" s="18">
        <v>5.5809244487420001E-2</v>
      </c>
      <c r="AL346" s="18">
        <v>5.537303902112E-2</v>
      </c>
      <c r="AM346" s="18">
        <v>5.3913708863320003E-2</v>
      </c>
      <c r="AN346" s="18">
        <v>5.2795569869350002E-2</v>
      </c>
      <c r="AO346" s="18">
        <v>5.226726517152E-2</v>
      </c>
      <c r="AP346" s="18">
        <v>5.0956041844730002E-2</v>
      </c>
      <c r="AQ346" s="18"/>
      <c r="AR346" s="18">
        <v>6.6748755248430006E-2</v>
      </c>
      <c r="AS346" s="18">
        <v>6.7253982524349998E-2</v>
      </c>
      <c r="AT346" s="18">
        <v>6.5387240683470002E-2</v>
      </c>
      <c r="AU346" s="18">
        <v>6.4000199971700006E-2</v>
      </c>
      <c r="AV346" s="18">
        <v>6.5347637438030001E-2</v>
      </c>
      <c r="AW346" s="18">
        <v>6.1761189647940001E-2</v>
      </c>
      <c r="AX346" s="18">
        <v>6.4761466644899998E-2</v>
      </c>
      <c r="AY346" s="18">
        <v>5.9476020554429999E-2</v>
      </c>
      <c r="AZ346" s="18">
        <v>5.8151243874260003E-2</v>
      </c>
      <c r="BA346" s="18">
        <v>5.8051449482960003E-2</v>
      </c>
      <c r="BB346" s="18">
        <v>6.3011950037410003E-2</v>
      </c>
      <c r="BC346" s="18">
        <v>5.6791781629179999E-2</v>
      </c>
      <c r="BD346" s="18">
        <v>5.5809244487420001E-2</v>
      </c>
      <c r="BE346" s="18">
        <v>5.537303902112E-2</v>
      </c>
      <c r="BF346" s="18">
        <v>5.3913708863320003E-2</v>
      </c>
      <c r="BG346" s="18">
        <v>6.0109683524840002E-2</v>
      </c>
      <c r="BH346" s="18">
        <v>5.226726517152E-2</v>
      </c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</row>
    <row r="347" spans="1:78" ht="11.25" x14ac:dyDescent="0.2">
      <c r="A347" s="11" t="s">
        <v>157</v>
      </c>
      <c r="C347" s="18">
        <v>0</v>
      </c>
      <c r="D347" s="18">
        <v>0</v>
      </c>
      <c r="E347" s="18">
        <v>0</v>
      </c>
      <c r="F347" s="18">
        <v>0.24319998359350001</v>
      </c>
      <c r="G347" s="18">
        <v>0.24566984073760001</v>
      </c>
      <c r="H347" s="18">
        <v>0.24773941254490001</v>
      </c>
      <c r="I347" s="18">
        <v>0.24982551053140001</v>
      </c>
      <c r="J347" s="18">
        <v>0.24783385696089999</v>
      </c>
      <c r="K347" s="18">
        <v>0.24646919062370001</v>
      </c>
      <c r="L347" s="18">
        <v>0.2469012792701</v>
      </c>
      <c r="M347" s="18">
        <v>0.24475067262229999</v>
      </c>
      <c r="N347" s="18">
        <v>0.2437755749959</v>
      </c>
      <c r="O347" s="18">
        <v>0.24115135671589999</v>
      </c>
      <c r="P347" s="18">
        <v>0.2393905813187</v>
      </c>
      <c r="Q347" s="18">
        <v>0.23816125721170001</v>
      </c>
      <c r="R347" s="18">
        <v>0.2357651176609</v>
      </c>
      <c r="S347" s="18">
        <v>0.23293427119589999</v>
      </c>
      <c r="T347" s="18">
        <f>((Sphere!C404*Sphere!C$402)+('FIA Only'!T347*'FIA Only'!T$345))/('FIA Only'!T$345+Sphere!C$402)</f>
        <v>0.23013022606560002</v>
      </c>
      <c r="U347" s="18">
        <f>((Sphere!D404*Sphere!D$402)+('FIA Only'!U347*'FIA Only'!U$345))/('FIA Only'!U$345+Sphere!D$402)</f>
        <v>0.22700058316889488</v>
      </c>
      <c r="V347" s="18">
        <f>((Sphere!E404*Sphere!E$402)+('FIA Only'!V347*'FIA Only'!V$345))/('FIA Only'!V$345+Sphere!E$402)</f>
        <v>0.22372815964510251</v>
      </c>
      <c r="W347" s="18">
        <f>((Sphere!F404*Sphere!F$402)+('FIA on PCAS'!C404*'FIA on PCAS'!C$402)+('FIA Only'!W347*'FIA Only'!W$345))/('FIA Only'!W$345+'FIA on PCAS'!C$402+Sphere!F$402)</f>
        <v>0.21381505912003232</v>
      </c>
      <c r="X347" s="18">
        <f>((Sphere!G404*Sphere!G$402)+('FIA on PCAS'!D404*'FIA on PCAS'!D$402)+('FIA Only'!X347*'FIA Only'!X$345))/('FIA Only'!X$345+'FIA on PCAS'!D$402+Sphere!G$402)</f>
        <v>0.21816497748494218</v>
      </c>
      <c r="Y347" s="18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/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0</v>
      </c>
      <c r="BF347" s="18">
        <v>0</v>
      </c>
      <c r="BG347" s="18">
        <v>0</v>
      </c>
      <c r="BH347" s="18">
        <v>0</v>
      </c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</row>
    <row r="348" spans="1:78" ht="11.25" x14ac:dyDescent="0.2">
      <c r="A348" s="11" t="s">
        <v>158</v>
      </c>
      <c r="C348" s="18">
        <v>0</v>
      </c>
      <c r="D348" s="18">
        <v>0</v>
      </c>
      <c r="E348" s="18">
        <v>0</v>
      </c>
      <c r="F348" s="18">
        <v>8.8827998418839996E-2</v>
      </c>
      <c r="G348" s="18">
        <v>8.7848093875129998E-2</v>
      </c>
      <c r="H348" s="18">
        <v>8.6469984700459995E-2</v>
      </c>
      <c r="I348" s="18">
        <v>8.5557619290729997E-2</v>
      </c>
      <c r="J348" s="18">
        <v>8.5548691561020004E-2</v>
      </c>
      <c r="K348" s="18">
        <v>8.4946105460129998E-2</v>
      </c>
      <c r="L348" s="18">
        <v>8.456716080934E-2</v>
      </c>
      <c r="M348" s="18">
        <v>8.3272731836619998E-2</v>
      </c>
      <c r="N348" s="18">
        <v>8.2885362557070005E-2</v>
      </c>
      <c r="O348" s="18">
        <v>8.2611582103150005E-2</v>
      </c>
      <c r="P348" s="18">
        <v>8.0977400184129994E-2</v>
      </c>
      <c r="Q348" s="18">
        <v>8.0316319625910002E-2</v>
      </c>
      <c r="R348" s="18">
        <v>7.9868741796309997E-2</v>
      </c>
      <c r="S348" s="18">
        <v>7.9076026657140003E-2</v>
      </c>
      <c r="T348" s="18">
        <f>((Sphere!C405*Sphere!C$402)+('FIA Only'!T348*'FIA Only'!T$345))/('FIA Only'!T$345+Sphere!C$402)</f>
        <v>7.8390972298920003E-2</v>
      </c>
      <c r="U348" s="18">
        <f>((Sphere!D405*Sphere!D$402)+('FIA Only'!U348*'FIA Only'!U$345))/('FIA Only'!U$345+Sphere!D$402)</f>
        <v>7.7954205154636899E-2</v>
      </c>
      <c r="V348" s="18">
        <f>((Sphere!E405*Sphere!E$402)+('FIA Only'!V348*'FIA Only'!V$345))/('FIA Only'!V$345+Sphere!E$402)</f>
        <v>7.6781877293175968E-2</v>
      </c>
      <c r="W348" s="18">
        <f>((Sphere!F405*Sphere!F$402)+('FIA on PCAS'!C405*'FIA on PCAS'!C$402)+('FIA Only'!W348*'FIA Only'!W$345))/('FIA Only'!W$345+'FIA on PCAS'!C$402+Sphere!F$402)</f>
        <v>7.385201877079979E-2</v>
      </c>
      <c r="X348" s="18">
        <f>((Sphere!G405*Sphere!G$402)+('FIA on PCAS'!D405*'FIA on PCAS'!D$402)+('FIA Only'!X348*'FIA Only'!X$345))/('FIA Only'!X$345+'FIA on PCAS'!D$402+Sphere!G$402)</f>
        <v>7.5762434721491412E-2</v>
      </c>
      <c r="Y348" s="18">
        <v>7.6596300240860005E-2</v>
      </c>
      <c r="Z348" s="18">
        <v>7.6369209215959993E-2</v>
      </c>
      <c r="AA348" s="18">
        <v>7.6392053476269997E-2</v>
      </c>
      <c r="AB348" s="18">
        <v>8.719897910629E-2</v>
      </c>
      <c r="AC348" s="18">
        <v>8.8401881412020003E-2</v>
      </c>
      <c r="AD348" s="18">
        <v>9.1005596289089996E-2</v>
      </c>
      <c r="AE348" s="18">
        <v>8.9733387206639995E-2</v>
      </c>
      <c r="AF348" s="18">
        <v>9.2970993398230006E-2</v>
      </c>
      <c r="AG348" s="18">
        <v>9.4642866305280002E-2</v>
      </c>
      <c r="AH348" s="18">
        <v>9.6008906608430006E-2</v>
      </c>
      <c r="AI348" s="18">
        <v>9.1179540272709997E-2</v>
      </c>
      <c r="AJ348" s="18">
        <v>9.4150935304919997E-2</v>
      </c>
      <c r="AK348" s="18">
        <v>9.3886163867790001E-2</v>
      </c>
      <c r="AL348" s="18">
        <v>9.2977670045769997E-2</v>
      </c>
      <c r="AM348" s="18">
        <v>9.1827653293350006E-2</v>
      </c>
      <c r="AN348" s="18">
        <v>9.1752966499550004E-2</v>
      </c>
      <c r="AO348" s="18">
        <v>9.1826207657280001E-2</v>
      </c>
      <c r="AP348" s="18">
        <v>9.0836619881990002E-2</v>
      </c>
      <c r="AQ348" s="18"/>
      <c r="AR348" s="18">
        <v>7.6596300240860005E-2</v>
      </c>
      <c r="AS348" s="18">
        <v>7.6369209215959993E-2</v>
      </c>
      <c r="AT348" s="18">
        <v>7.6392053476269997E-2</v>
      </c>
      <c r="AU348" s="18">
        <v>8.719897910629E-2</v>
      </c>
      <c r="AV348" s="18">
        <v>8.8401881412020003E-2</v>
      </c>
      <c r="AW348" s="18">
        <v>9.1005596289089996E-2</v>
      </c>
      <c r="AX348" s="18">
        <v>8.9733387206639995E-2</v>
      </c>
      <c r="AY348" s="18">
        <v>9.2970993398230006E-2</v>
      </c>
      <c r="AZ348" s="18">
        <v>9.4642866305280002E-2</v>
      </c>
      <c r="BA348" s="18">
        <v>9.6008906608430006E-2</v>
      </c>
      <c r="BB348" s="18">
        <v>9.1179540272709997E-2</v>
      </c>
      <c r="BC348" s="18">
        <v>9.4150935304919997E-2</v>
      </c>
      <c r="BD348" s="18">
        <v>9.3886163867790001E-2</v>
      </c>
      <c r="BE348" s="18">
        <v>9.2977670045769997E-2</v>
      </c>
      <c r="BF348" s="18">
        <v>9.1827653293350006E-2</v>
      </c>
      <c r="BG348" s="18">
        <v>8.8399260957909995E-2</v>
      </c>
      <c r="BH348" s="18">
        <v>9.1826207657280001E-2</v>
      </c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</row>
    <row r="349" spans="1:78" ht="11.25" x14ac:dyDescent="0.2">
      <c r="A349" s="11" t="s">
        <v>159</v>
      </c>
      <c r="C349" s="18">
        <v>0</v>
      </c>
      <c r="D349" s="18">
        <v>0</v>
      </c>
      <c r="E349" s="18">
        <v>0</v>
      </c>
      <c r="F349" s="18">
        <v>0.22835382870670001</v>
      </c>
      <c r="G349" s="18">
        <v>0.2276918310861</v>
      </c>
      <c r="H349" s="18">
        <v>0.22767192573619999</v>
      </c>
      <c r="I349" s="18">
        <v>0.22830647682120001</v>
      </c>
      <c r="J349" s="18">
        <v>0.22781784774040001</v>
      </c>
      <c r="K349" s="18">
        <v>0.22689539874340001</v>
      </c>
      <c r="L349" s="18">
        <v>0.22789289537160001</v>
      </c>
      <c r="M349" s="18">
        <v>0.23063785746650001</v>
      </c>
      <c r="N349" s="18">
        <v>0.2317168662819</v>
      </c>
      <c r="O349" s="18">
        <v>0.2318259239978</v>
      </c>
      <c r="P349" s="18">
        <v>0.2325279710057</v>
      </c>
      <c r="Q349" s="18">
        <v>0.23339638147309999</v>
      </c>
      <c r="R349" s="18">
        <v>0.23285713780369999</v>
      </c>
      <c r="S349" s="18">
        <v>0.2324882464028</v>
      </c>
      <c r="T349" s="18">
        <f>((Sphere!C406*Sphere!C$402)+('FIA Only'!T349*'FIA Only'!T$345))/('FIA Only'!T$345+Sphere!C$402)</f>
        <v>0.23364237270870003</v>
      </c>
      <c r="U349" s="18">
        <f>((Sphere!D406*Sphere!D$402)+('FIA Only'!U349*'FIA Only'!U$345))/('FIA Only'!U$345+Sphere!D$402)</f>
        <v>0.23344291177357124</v>
      </c>
      <c r="V349" s="18">
        <f>((Sphere!E406*Sphere!E$402)+('FIA Only'!V349*'FIA Only'!V$345))/('FIA Only'!V$345+Sphere!E$402)</f>
        <v>0.23101807278627975</v>
      </c>
      <c r="W349" s="18">
        <f>((Sphere!F406*Sphere!F$402)+('FIA on PCAS'!C406*'FIA on PCAS'!C$402)+('FIA Only'!W349*'FIA Only'!W$345))/('FIA Only'!W$345+'FIA on PCAS'!C$402+Sphere!F$402)</f>
        <v>0.22247639755931803</v>
      </c>
      <c r="X349" s="18">
        <f>((Sphere!G406*Sphere!G$402)+('FIA on PCAS'!D406*'FIA on PCAS'!D$402)+('FIA Only'!X349*'FIA Only'!X$345))/('FIA Only'!X$345+'FIA on PCAS'!D$402+Sphere!G$402)</f>
        <v>0.22919777510117426</v>
      </c>
      <c r="Y349" s="18">
        <v>0.23004258562300001</v>
      </c>
      <c r="Z349" s="18">
        <v>0.22882071753540001</v>
      </c>
      <c r="AA349" s="18">
        <v>0.22783340947239999</v>
      </c>
      <c r="AB349" s="18">
        <v>0.22165443554370001</v>
      </c>
      <c r="AC349" s="18">
        <v>0.2195889844909</v>
      </c>
      <c r="AD349" s="18">
        <v>0.22262916974290001</v>
      </c>
      <c r="AE349" s="18">
        <v>0.22261641338099999</v>
      </c>
      <c r="AF349" s="18">
        <v>0.2318820776419</v>
      </c>
      <c r="AG349" s="18">
        <v>0.23011000039099999</v>
      </c>
      <c r="AH349" s="18">
        <v>0.22652513150869999</v>
      </c>
      <c r="AI349" s="18">
        <v>0.2244081097166</v>
      </c>
      <c r="AJ349" s="18">
        <v>0.22769542229110001</v>
      </c>
      <c r="AK349" s="18">
        <v>0.2255232113956</v>
      </c>
      <c r="AL349" s="18">
        <v>0.2239692430272</v>
      </c>
      <c r="AM349" s="18">
        <v>0.22182915048890001</v>
      </c>
      <c r="AN349" s="18">
        <v>0.22094208193359999</v>
      </c>
      <c r="AO349" s="18">
        <v>0.21859510675159999</v>
      </c>
      <c r="AP349" s="18">
        <v>0.21552694939309999</v>
      </c>
      <c r="AQ349" s="18"/>
      <c r="AR349" s="18">
        <v>0.23004258562300001</v>
      </c>
      <c r="AS349" s="18">
        <v>0.22882071753540001</v>
      </c>
      <c r="AT349" s="18">
        <v>0.22783340947239999</v>
      </c>
      <c r="AU349" s="18">
        <v>0.22165443554379999</v>
      </c>
      <c r="AV349" s="18">
        <v>0.2195889844909</v>
      </c>
      <c r="AW349" s="18">
        <v>0.22262916974290001</v>
      </c>
      <c r="AX349" s="18">
        <v>0.22261641338099999</v>
      </c>
      <c r="AY349" s="18">
        <v>0.2318820776419</v>
      </c>
      <c r="AZ349" s="18">
        <v>0.23011000039099999</v>
      </c>
      <c r="BA349" s="18">
        <v>0.22652513150869999</v>
      </c>
      <c r="BB349" s="18">
        <v>0.2244081097166</v>
      </c>
      <c r="BC349" s="18">
        <v>0.22769542229110001</v>
      </c>
      <c r="BD349" s="18">
        <v>0.2255232113956</v>
      </c>
      <c r="BE349" s="18">
        <v>0.2239692430272</v>
      </c>
      <c r="BF349" s="18">
        <v>0.22182915048890001</v>
      </c>
      <c r="BG349" s="18">
        <v>0.21589242216999999</v>
      </c>
      <c r="BH349" s="18">
        <v>0.21859510675159999</v>
      </c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</row>
    <row r="350" spans="1:78" ht="11.25" x14ac:dyDescent="0.2">
      <c r="A350" s="11" t="s">
        <v>160</v>
      </c>
      <c r="C350" s="18">
        <v>0</v>
      </c>
      <c r="D350" s="18">
        <v>0</v>
      </c>
      <c r="E350" s="18">
        <v>0</v>
      </c>
      <c r="F350" s="18">
        <v>0.14720004078169999</v>
      </c>
      <c r="G350" s="18">
        <v>0.14836149169910001</v>
      </c>
      <c r="H350" s="18">
        <v>0.14851676025230001</v>
      </c>
      <c r="I350" s="18">
        <v>0.1489085900256</v>
      </c>
      <c r="J350" s="18">
        <v>0.14981542856749999</v>
      </c>
      <c r="K350" s="18">
        <v>0.15119650002089999</v>
      </c>
      <c r="L350" s="18">
        <v>0.1521031810838</v>
      </c>
      <c r="M350" s="18">
        <v>0.1526101079893</v>
      </c>
      <c r="N350" s="18">
        <v>0.1536769115454</v>
      </c>
      <c r="O350" s="18">
        <v>0.15443611459600001</v>
      </c>
      <c r="P350" s="18">
        <v>0.15486888786450001</v>
      </c>
      <c r="Q350" s="18">
        <v>0.15538642646840001</v>
      </c>
      <c r="R350" s="18">
        <v>0.15639610282749999</v>
      </c>
      <c r="S350" s="18">
        <v>0.15715123634290001</v>
      </c>
      <c r="T350" s="18">
        <f>((Sphere!C407*Sphere!C$402)+('FIA Only'!T350*'FIA Only'!T$345))/('FIA Only'!T$345+Sphere!C$402)</f>
        <v>0.15775877606739999</v>
      </c>
      <c r="U350" s="18">
        <f>((Sphere!D407*Sphere!D$402)+('FIA Only'!U350*'FIA Only'!U$345))/('FIA Only'!U$345+Sphere!D$402)</f>
        <v>0.15890031357257209</v>
      </c>
      <c r="V350" s="18">
        <f>((Sphere!E407*Sphere!E$402)+('FIA Only'!V350*'FIA Only'!V$345))/('FIA Only'!V$345+Sphere!E$402)</f>
        <v>0.16001358411643446</v>
      </c>
      <c r="W350" s="18">
        <f>((Sphere!F407*Sphere!F$402)+('FIA on PCAS'!C407*'FIA on PCAS'!C$402)+('FIA Only'!W350*'FIA Only'!W$345))/('FIA Only'!W$345+'FIA on PCAS'!C$402+Sphere!F$402)</f>
        <v>0.15612452263630067</v>
      </c>
      <c r="X350" s="18">
        <f>((Sphere!G407*Sphere!G$402)+('FIA on PCAS'!D407*'FIA on PCAS'!D$402)+('FIA Only'!X350*'FIA Only'!X$345))/('FIA Only'!X$345+'FIA on PCAS'!D$402+Sphere!G$402)</f>
        <v>0.1616351583921635</v>
      </c>
      <c r="Y350" s="18">
        <v>0.1550852747607</v>
      </c>
      <c r="Z350" s="18">
        <v>0.1566004946799</v>
      </c>
      <c r="AA350" s="18">
        <v>0.1575607372025</v>
      </c>
      <c r="AB350" s="18">
        <v>0.1593911778114</v>
      </c>
      <c r="AC350" s="18">
        <v>0.15850286430960001</v>
      </c>
      <c r="AD350" s="18">
        <v>0.15949203252419999</v>
      </c>
      <c r="AE350" s="18">
        <v>0.1577583695866</v>
      </c>
      <c r="AF350" s="18">
        <v>0.16003770512599999</v>
      </c>
      <c r="AG350" s="18">
        <v>0.16130527630059999</v>
      </c>
      <c r="AH350" s="18">
        <v>0.16299770755320001</v>
      </c>
      <c r="AI350" s="18">
        <v>0.16151742489840001</v>
      </c>
      <c r="AJ350" s="18">
        <v>0.1688110496769</v>
      </c>
      <c r="AK350" s="18">
        <v>0.173304945269</v>
      </c>
      <c r="AL350" s="18">
        <v>0.17458334582259999</v>
      </c>
      <c r="AM350" s="18">
        <v>0.17633750146960001</v>
      </c>
      <c r="AN350" s="18">
        <v>0.1777449457344</v>
      </c>
      <c r="AO350" s="18">
        <v>0.17844671146310001</v>
      </c>
      <c r="AP350" s="18">
        <v>0.18124356052599999</v>
      </c>
      <c r="AQ350" s="18"/>
      <c r="AR350" s="18">
        <v>0.1550852747607</v>
      </c>
      <c r="AS350" s="18">
        <v>0.1566004946799</v>
      </c>
      <c r="AT350" s="18">
        <v>0.1575607372025</v>
      </c>
      <c r="AU350" s="18">
        <v>0.1593911778114</v>
      </c>
      <c r="AV350" s="18">
        <v>0.15850286430960001</v>
      </c>
      <c r="AW350" s="18">
        <v>0.15949203252419999</v>
      </c>
      <c r="AX350" s="18">
        <v>0.1577583695866</v>
      </c>
      <c r="AY350" s="18">
        <v>0.16003770512599999</v>
      </c>
      <c r="AZ350" s="18">
        <v>0.16130527630059999</v>
      </c>
      <c r="BA350" s="18">
        <v>0.16299770755320001</v>
      </c>
      <c r="BB350" s="18">
        <v>0.16151742489840001</v>
      </c>
      <c r="BC350" s="18">
        <v>0.1688110496769</v>
      </c>
      <c r="BD350" s="18">
        <v>0.173304945269</v>
      </c>
      <c r="BE350" s="18">
        <v>0.17458334582259999</v>
      </c>
      <c r="BF350" s="18">
        <v>0.17633750146960001</v>
      </c>
      <c r="BG350" s="18">
        <v>0.1717333715811</v>
      </c>
      <c r="BH350" s="18">
        <v>0.17844671146310001</v>
      </c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</row>
    <row r="351" spans="1:78" ht="11.25" x14ac:dyDescent="0.2">
      <c r="A351" s="11" t="s">
        <v>161</v>
      </c>
      <c r="C351" s="18">
        <v>0</v>
      </c>
      <c r="D351" s="18">
        <v>0</v>
      </c>
      <c r="E351" s="18">
        <v>0</v>
      </c>
      <c r="F351" s="18">
        <v>0.1160761929345</v>
      </c>
      <c r="G351" s="18">
        <v>0.1244437019144</v>
      </c>
      <c r="H351" s="18">
        <v>0.1259036005452</v>
      </c>
      <c r="I351" s="18">
        <v>0.12715100345700001</v>
      </c>
      <c r="J351" s="18">
        <v>0.1301745547507</v>
      </c>
      <c r="K351" s="18">
        <v>0.1336338728682</v>
      </c>
      <c r="L351" s="18">
        <v>0.1372712695693</v>
      </c>
      <c r="M351" s="18">
        <v>0.14117936943369999</v>
      </c>
      <c r="N351" s="18">
        <v>0.14507778585780001</v>
      </c>
      <c r="O351" s="18">
        <v>0.14923937250079999</v>
      </c>
      <c r="P351" s="18">
        <v>0.15470865695229999</v>
      </c>
      <c r="Q351" s="18">
        <v>0.160348267499</v>
      </c>
      <c r="R351" s="18">
        <v>0.16611812869250001</v>
      </c>
      <c r="S351" s="18">
        <v>0.17194541220490001</v>
      </c>
      <c r="T351" s="18">
        <f>((Sphere!C408*Sphere!C$402)+('FIA Only'!T351*'FIA Only'!T$345))/('FIA Only'!T$345+Sphere!C$402)</f>
        <v>0.17787401156230001</v>
      </c>
      <c r="U351" s="18">
        <f>((Sphere!D408*Sphere!D$402)+('FIA Only'!U351*'FIA Only'!U$345))/('FIA Only'!U$345+Sphere!D$402)</f>
        <v>0.18807783088464161</v>
      </c>
      <c r="V351" s="18">
        <f>((Sphere!E408*Sphere!E$402)+('FIA Only'!V351*'FIA Only'!V$345))/('FIA Only'!V$345+Sphere!E$402)</f>
        <v>0.19628960449863073</v>
      </c>
      <c r="W351" s="18">
        <f>((Sphere!F408*Sphere!F$402)+('FIA on PCAS'!C408*'FIA on PCAS'!C$402)+('FIA Only'!W351*'FIA Only'!W$345))/('FIA Only'!W$345+'FIA on PCAS'!C$402+Sphere!F$402)</f>
        <v>0.19446409906584924</v>
      </c>
      <c r="X351" s="18">
        <f>((Sphere!G408*Sphere!G$402)+('FIA on PCAS'!D408*'FIA on PCAS'!D$402)+('FIA Only'!X351*'FIA Only'!X$345))/('FIA Only'!X$345+'FIA on PCAS'!D$402+Sphere!G$402)</f>
        <v>0.20444115889647857</v>
      </c>
      <c r="Y351" s="18">
        <v>0.190729219624</v>
      </c>
      <c r="Z351" s="18">
        <v>0.1951812530782</v>
      </c>
      <c r="AA351" s="18">
        <v>0.19857666375329999</v>
      </c>
      <c r="AB351" s="18">
        <v>0.1996799296091</v>
      </c>
      <c r="AC351" s="18">
        <v>0.1995808090217</v>
      </c>
      <c r="AD351" s="18">
        <v>0.20467665768189999</v>
      </c>
      <c r="AE351" s="18">
        <v>0.2009437690716</v>
      </c>
      <c r="AF351" s="18">
        <v>0.20489939203470001</v>
      </c>
      <c r="AG351" s="18">
        <v>0.2077185431313</v>
      </c>
      <c r="AH351" s="18">
        <v>0.2086152284634</v>
      </c>
      <c r="AI351" s="18">
        <v>0.20243253393999999</v>
      </c>
      <c r="AJ351" s="18">
        <v>0.21306179719490001</v>
      </c>
      <c r="AK351" s="18">
        <v>0.2174706323509</v>
      </c>
      <c r="AL351" s="18">
        <v>0.22122958713849999</v>
      </c>
      <c r="AM351" s="18">
        <v>0.22663562835539999</v>
      </c>
      <c r="AN351" s="18">
        <v>0.2297992922274</v>
      </c>
      <c r="AO351" s="18">
        <v>0.234610391039</v>
      </c>
      <c r="AP351" s="18">
        <v>0.23766493816180001</v>
      </c>
      <c r="AQ351" s="18"/>
      <c r="AR351" s="18">
        <v>0.190729219624</v>
      </c>
      <c r="AS351" s="18">
        <v>0.1951812530782</v>
      </c>
      <c r="AT351" s="18">
        <v>0.19857666375329999</v>
      </c>
      <c r="AU351" s="18">
        <v>0.1996799296091</v>
      </c>
      <c r="AV351" s="18">
        <v>0.1995808090217</v>
      </c>
      <c r="AW351" s="18">
        <v>0.20467665768189999</v>
      </c>
      <c r="AX351" s="18">
        <v>0.2009437690716</v>
      </c>
      <c r="AY351" s="18">
        <v>0.20489939203470001</v>
      </c>
      <c r="AZ351" s="18">
        <v>0.2077185431313</v>
      </c>
      <c r="BA351" s="18">
        <v>0.2086152284634</v>
      </c>
      <c r="BB351" s="18">
        <v>0.20243253393999999</v>
      </c>
      <c r="BC351" s="18">
        <v>0.21306179719490001</v>
      </c>
      <c r="BD351" s="18">
        <v>0.2174706323509</v>
      </c>
      <c r="BE351" s="18">
        <v>0.22122958713849999</v>
      </c>
      <c r="BF351" s="18">
        <v>0.22663562835539999</v>
      </c>
      <c r="BG351" s="18">
        <v>0.21716769980889999</v>
      </c>
      <c r="BH351" s="18">
        <v>0.234610391039</v>
      </c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</row>
    <row r="352" spans="1:78" ht="11.25" x14ac:dyDescent="0.2">
      <c r="A352" s="11" t="s">
        <v>162</v>
      </c>
      <c r="C352" s="18">
        <v>0</v>
      </c>
      <c r="D352" s="18">
        <v>0</v>
      </c>
      <c r="E352" s="18">
        <v>0</v>
      </c>
      <c r="F352" s="18">
        <v>9.7505926786709995E-2</v>
      </c>
      <c r="G352" s="18">
        <v>8.6902542807040004E-2</v>
      </c>
      <c r="H352" s="18">
        <v>8.352602315846E-2</v>
      </c>
      <c r="I352" s="18">
        <v>7.9836070368349998E-2</v>
      </c>
      <c r="J352" s="18">
        <v>7.8699310974970002E-2</v>
      </c>
      <c r="K352" s="18">
        <v>7.749702674094E-2</v>
      </c>
      <c r="L352" s="18">
        <v>7.243519410391E-2</v>
      </c>
      <c r="M352" s="18">
        <v>6.9277226063219996E-2</v>
      </c>
      <c r="N352" s="18">
        <v>6.5812557158659996E-2</v>
      </c>
      <c r="O352" s="18">
        <v>6.3412865230079996E-2</v>
      </c>
      <c r="P352" s="18">
        <v>6.1390904487199999E-2</v>
      </c>
      <c r="Q352" s="18">
        <v>5.7293535169549999E-2</v>
      </c>
      <c r="R352" s="18">
        <v>5.4988842380440002E-2</v>
      </c>
      <c r="S352" s="18">
        <v>5.2897364709520001E-2</v>
      </c>
      <c r="T352" s="18">
        <f>((Sphere!C409*Sphere!C$402)+('FIA Only'!T352*'FIA Only'!T$345))/('FIA Only'!T$345+Sphere!C$402)</f>
        <v>5.0254289942050001E-2</v>
      </c>
      <c r="U352" s="18">
        <f>((Sphere!D409*Sphere!D$402)+('FIA Only'!U352*'FIA Only'!U$345))/('FIA Only'!U$345+Sphere!D$402)</f>
        <v>4.3939739857035143E-2</v>
      </c>
      <c r="V352" s="18">
        <f>((Sphere!E409*Sphere!E$402)+('FIA Only'!V352*'FIA Only'!V$345))/('FIA Only'!V$345+Sphere!E$402)</f>
        <v>4.2721574932088946E-2</v>
      </c>
      <c r="W352" s="18">
        <f>((Sphere!F409*Sphere!F$402)+('FIA on PCAS'!C409*'FIA on PCAS'!C$402)+('FIA Only'!W352*'FIA Only'!W$345))/('FIA Only'!W$345+'FIA on PCAS'!C$402+Sphere!F$402)</f>
        <v>4.1138491841784704E-2</v>
      </c>
      <c r="X352" s="18">
        <f>((Sphere!G409*Sphere!G$402)+('FIA on PCAS'!D409*'FIA on PCAS'!D$402)+('FIA Only'!X352*'FIA Only'!X$345))/('FIA Only'!X$345+'FIA on PCAS'!D$402+Sphere!G$402)</f>
        <v>4.241005342843096E-2</v>
      </c>
      <c r="Y352" s="18">
        <v>6.3898429120249997E-2</v>
      </c>
      <c r="Z352" s="18">
        <v>6.1535692357509997E-2</v>
      </c>
      <c r="AA352" s="18">
        <v>6.3674114167760004E-2</v>
      </c>
      <c r="AB352" s="18">
        <v>6.2927647450430002E-2</v>
      </c>
      <c r="AC352" s="18">
        <v>5.9118480150900002E-2</v>
      </c>
      <c r="AD352" s="18">
        <v>6.1071775280690001E-2</v>
      </c>
      <c r="AE352" s="18">
        <v>5.6608734223939999E-2</v>
      </c>
      <c r="AF352" s="18">
        <v>5.7713382721319997E-2</v>
      </c>
      <c r="AG352" s="18">
        <v>5.8574996361729997E-2</v>
      </c>
      <c r="AH352" s="18">
        <v>5.8015629251220002E-2</v>
      </c>
      <c r="AI352" s="18">
        <v>5.4742389703060002E-2</v>
      </c>
      <c r="AJ352" s="18">
        <v>5.6926840013179998E-2</v>
      </c>
      <c r="AK352" s="18">
        <v>5.6300504733060003E-2</v>
      </c>
      <c r="AL352" s="18">
        <v>5.6043404882809997E-2</v>
      </c>
      <c r="AM352" s="18">
        <v>5.5741097129769997E-2</v>
      </c>
      <c r="AN352" s="18">
        <v>5.5869971704530001E-2</v>
      </c>
      <c r="AO352" s="18">
        <v>5.6887730213360001E-2</v>
      </c>
      <c r="AP352" s="18">
        <v>5.6958663475129997E-2</v>
      </c>
      <c r="AQ352" s="18"/>
      <c r="AR352" s="18">
        <v>6.3898429120249997E-2</v>
      </c>
      <c r="AS352" s="18">
        <v>6.1535692357509997E-2</v>
      </c>
      <c r="AT352" s="18">
        <v>6.3674114167760004E-2</v>
      </c>
      <c r="AU352" s="18">
        <v>6.2927647450430002E-2</v>
      </c>
      <c r="AV352" s="18">
        <v>5.9118480150900002E-2</v>
      </c>
      <c r="AW352" s="18">
        <v>6.1071775280690001E-2</v>
      </c>
      <c r="AX352" s="18">
        <v>5.6608734223939999E-2</v>
      </c>
      <c r="AY352" s="18">
        <v>5.7713382721319997E-2</v>
      </c>
      <c r="AZ352" s="18">
        <v>5.8574996361729997E-2</v>
      </c>
      <c r="BA352" s="18">
        <v>5.8015629251220002E-2</v>
      </c>
      <c r="BB352" s="18">
        <v>5.4742389703060002E-2</v>
      </c>
      <c r="BC352" s="18">
        <v>5.6926840013179998E-2</v>
      </c>
      <c r="BD352" s="18">
        <v>5.6300504733060003E-2</v>
      </c>
      <c r="BE352" s="18">
        <v>5.6043404882809997E-2</v>
      </c>
      <c r="BF352" s="18">
        <v>5.5741097129769997E-2</v>
      </c>
      <c r="BG352" s="18">
        <v>5.1354651724240002E-2</v>
      </c>
      <c r="BH352" s="18">
        <v>5.6887730213360001E-2</v>
      </c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</row>
    <row r="353" spans="1:78" s="19" customFormat="1" ht="12.75" x14ac:dyDescent="0.2">
      <c r="A353" s="29" t="s">
        <v>163</v>
      </c>
      <c r="B353" s="58"/>
      <c r="C353" s="19" t="s">
        <v>1</v>
      </c>
      <c r="D353" s="19" t="s">
        <v>1</v>
      </c>
      <c r="E353" s="19" t="s">
        <v>1</v>
      </c>
      <c r="F353" s="19">
        <v>46430930.789999999</v>
      </c>
      <c r="G353" s="19">
        <v>44382669.280000001</v>
      </c>
      <c r="H353" s="19">
        <v>42564179.289999999</v>
      </c>
      <c r="I353" s="19">
        <v>40955856.049999997</v>
      </c>
      <c r="J353" s="19">
        <v>39559907.68</v>
      </c>
      <c r="K353" s="19">
        <v>38226464.329999998</v>
      </c>
      <c r="L353" s="19">
        <v>36823935.399999999</v>
      </c>
      <c r="M353" s="19">
        <v>36003628.390000001</v>
      </c>
      <c r="N353" s="19">
        <v>35434903.43</v>
      </c>
      <c r="O353" s="19">
        <v>34590322.57</v>
      </c>
      <c r="P353" s="19">
        <v>34136711.590000004</v>
      </c>
      <c r="Q353" s="19">
        <v>33749304.880000003</v>
      </c>
      <c r="R353" s="19">
        <v>33489854.420000002</v>
      </c>
      <c r="S353" s="19">
        <v>34016777.009999998</v>
      </c>
      <c r="T353" s="19">
        <f>'FIA Only'!T353+Sphere!C410</f>
        <v>34718369.630000003</v>
      </c>
      <c r="U353" s="19">
        <f>'FIA Only'!U353+Sphere!D410</f>
        <v>34523644.460000001</v>
      </c>
      <c r="V353" s="19">
        <f>'FIA Only'!V353+Sphere!E410</f>
        <v>33866421.520000003</v>
      </c>
      <c r="W353" s="19">
        <f>'FIA Only'!W353+Sphere!F410+'FIA on PCAS'!C410</f>
        <v>32455080.129999999</v>
      </c>
      <c r="X353" s="19">
        <f>'FIA Only'!X353+Sphere!G410+'FIA on PCAS'!D410</f>
        <v>29995614.030000001</v>
      </c>
      <c r="Y353" s="19">
        <v>6754677.2199999997</v>
      </c>
      <c r="Z353" s="19">
        <v>6884184.4800000004</v>
      </c>
      <c r="AA353" s="19">
        <v>7120065.4699999997</v>
      </c>
      <c r="AB353" s="19">
        <v>7334737.5199999996</v>
      </c>
      <c r="AC353" s="19">
        <v>7491887.46</v>
      </c>
      <c r="AD353" s="19">
        <v>7594029.9299999997</v>
      </c>
      <c r="AE353" s="19">
        <v>7459252.1600000001</v>
      </c>
      <c r="AF353" s="19">
        <v>7784940.6100000003</v>
      </c>
      <c r="AG353" s="19">
        <v>7635562.5300000003</v>
      </c>
      <c r="AH353" s="19">
        <v>7633743.9500000002</v>
      </c>
      <c r="AI353" s="19">
        <v>7206312.2000000002</v>
      </c>
      <c r="AJ353" s="19">
        <v>7769715.9400000004</v>
      </c>
      <c r="AK353" s="19">
        <v>8032617.5300000003</v>
      </c>
      <c r="AL353" s="19">
        <v>7627442.7400000002</v>
      </c>
      <c r="AM353" s="19">
        <v>7533314.4400000004</v>
      </c>
      <c r="AN353" s="19">
        <v>7471764.6299999999</v>
      </c>
      <c r="AO353" s="19">
        <v>7395991.21</v>
      </c>
      <c r="AP353" s="19">
        <v>7317203.9299999997</v>
      </c>
      <c r="AR353" s="19">
        <v>6754677.2199999997</v>
      </c>
      <c r="AS353" s="19">
        <v>6884184.4800000004</v>
      </c>
      <c r="AT353" s="19">
        <v>7120065.4699999997</v>
      </c>
      <c r="AU353" s="19">
        <v>7334737.5199999996</v>
      </c>
      <c r="AV353" s="19">
        <v>7491887.46</v>
      </c>
      <c r="AW353" s="19">
        <v>7594029.9299999997</v>
      </c>
      <c r="AX353" s="19">
        <v>7459252.1600000001</v>
      </c>
      <c r="AY353" s="19">
        <v>7784940.6100000003</v>
      </c>
      <c r="AZ353" s="19">
        <v>7635562.5300000003</v>
      </c>
      <c r="BA353" s="19">
        <v>7633743.9500000002</v>
      </c>
      <c r="BB353" s="19">
        <v>7206312.2000000002</v>
      </c>
      <c r="BC353" s="19">
        <v>7769715.9400000004</v>
      </c>
      <c r="BD353" s="19">
        <v>8032617.5300000003</v>
      </c>
      <c r="BE353" s="19">
        <v>7627442.7400000002</v>
      </c>
      <c r="BF353" s="19">
        <v>7533314.4400000004</v>
      </c>
      <c r="BG353" s="19">
        <v>6491013.6399999997</v>
      </c>
      <c r="BH353" s="19">
        <v>7395991.21</v>
      </c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</row>
    <row r="354" spans="1:78" ht="11.25" x14ac:dyDescent="0.2">
      <c r="A354" s="11" t="s">
        <v>164</v>
      </c>
      <c r="C354" s="18">
        <v>0</v>
      </c>
      <c r="D354" s="18">
        <v>0</v>
      </c>
      <c r="E354" s="18">
        <v>0</v>
      </c>
      <c r="F354" s="18">
        <v>6.5395808534040006E-2</v>
      </c>
      <c r="G354" s="18">
        <v>6.5738255885270006E-2</v>
      </c>
      <c r="H354" s="18">
        <v>6.7128208452769997E-2</v>
      </c>
      <c r="I354" s="18">
        <v>6.8414910594939995E-2</v>
      </c>
      <c r="J354" s="18">
        <v>6.8947702862790006E-2</v>
      </c>
      <c r="K354" s="18">
        <v>6.8475464730479996E-2</v>
      </c>
      <c r="L354" s="18">
        <v>6.7366458882070004E-2</v>
      </c>
      <c r="M354" s="18">
        <v>6.7142720000730002E-2</v>
      </c>
      <c r="N354" s="18">
        <v>6.6256310099389995E-2</v>
      </c>
      <c r="O354" s="18">
        <v>6.5117938274260004E-2</v>
      </c>
      <c r="P354" s="18">
        <v>6.4461590103620001E-2</v>
      </c>
      <c r="Q354" s="18">
        <v>6.2890820938290001E-2</v>
      </c>
      <c r="R354" s="18">
        <v>6.0860900869809997E-2</v>
      </c>
      <c r="S354" s="18">
        <v>5.8166077268819998E-2</v>
      </c>
      <c r="T354" s="54">
        <f>((Sphere!C411*Sphere!C$410)+('FIA Only'!T354*'FIA Only'!T$353))/('FIA Only'!T$353+Sphere!C$410)</f>
        <v>5.5808500532979997E-2</v>
      </c>
      <c r="U354" s="54">
        <f>((Sphere!D411*Sphere!D$410)+('FIA Only'!U354*'FIA Only'!U$353))/('FIA Only'!U$353+Sphere!D$410)</f>
        <v>5.4175198165042425E-2</v>
      </c>
      <c r="V354" s="54">
        <f>((Sphere!E411*Sphere!E$410)+('FIA Only'!V354*'FIA Only'!V$353))/('FIA Only'!V$353+Sphere!E$410)</f>
        <v>5.3479541938923403E-2</v>
      </c>
      <c r="W354" s="54">
        <f>((Sphere!F411*Sphere!F$410)+('FIA on PCAS'!C411*'FIA on PCAS'!C$410)+('FIA Only'!W354*'FIA Only'!W$353))/('FIA Only'!W$353+'FIA on PCAS'!C$410+Sphere!F$410)</f>
        <v>6.8390758892267811E-2</v>
      </c>
      <c r="X354" s="54">
        <f>((Sphere!G411*Sphere!G$410)+('FIA on PCAS'!D411*'FIA on PCAS'!D$410)+('FIA Only'!X354*'FIA Only'!X$353))/('FIA Only'!X$353+'FIA on PCAS'!D$410+Sphere!G$410)</f>
        <v>5.288789615753435E-2</v>
      </c>
      <c r="Y354" s="18">
        <v>0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/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0</v>
      </c>
      <c r="BB354" s="18">
        <v>0</v>
      </c>
      <c r="BC354" s="18">
        <v>0</v>
      </c>
      <c r="BD354" s="18">
        <v>0</v>
      </c>
      <c r="BE354" s="18">
        <v>0</v>
      </c>
      <c r="BF354" s="18">
        <v>0</v>
      </c>
      <c r="BG354" s="18">
        <v>0</v>
      </c>
      <c r="BH354" s="18">
        <v>0</v>
      </c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</row>
    <row r="355" spans="1:78" ht="11.25" x14ac:dyDescent="0.2">
      <c r="A355" s="11" t="s">
        <v>165</v>
      </c>
      <c r="C355" s="18">
        <v>0</v>
      </c>
      <c r="D355" s="18">
        <v>0</v>
      </c>
      <c r="E355" s="18">
        <v>0</v>
      </c>
      <c r="F355" s="18">
        <v>0.31502201487530002</v>
      </c>
      <c r="G355" s="18">
        <v>0.31716752638720003</v>
      </c>
      <c r="H355" s="18">
        <v>0.31691387112379998</v>
      </c>
      <c r="I355" s="18">
        <v>0.31731697450379998</v>
      </c>
      <c r="J355" s="18">
        <v>0.31671860059309997</v>
      </c>
      <c r="K355" s="18">
        <v>0.31411476369730001</v>
      </c>
      <c r="L355" s="18">
        <v>0.31273888260190003</v>
      </c>
      <c r="M355" s="18">
        <v>0.30556049992599998</v>
      </c>
      <c r="N355" s="18">
        <v>0.29653740980999999</v>
      </c>
      <c r="O355" s="18">
        <v>0.29232732737709999</v>
      </c>
      <c r="P355" s="18">
        <v>0.28416495433150002</v>
      </c>
      <c r="Q355" s="18">
        <v>0.28129444484130001</v>
      </c>
      <c r="R355" s="18">
        <v>0.27301316886409999</v>
      </c>
      <c r="S355" s="18">
        <v>0.26376732890839999</v>
      </c>
      <c r="T355" s="54">
        <f>((Sphere!C412*Sphere!C$410)+('FIA Only'!T355*'FIA Only'!T$353))/('FIA Only'!T$353+Sphere!C$410)</f>
        <v>0.25463932074619999</v>
      </c>
      <c r="U355" s="54">
        <f>((Sphere!D412*Sphere!D$410)+('FIA Only'!U355*'FIA Only'!U$353))/('FIA Only'!U$353+Sphere!D$410)</f>
        <v>0.24906674264826409</v>
      </c>
      <c r="V355" s="54">
        <f>((Sphere!E412*Sphere!E$410)+('FIA Only'!V355*'FIA Only'!V$353))/('FIA Only'!V$353+Sphere!E$410)</f>
        <v>0.24346567720868151</v>
      </c>
      <c r="W355" s="54">
        <f>((Sphere!F412*Sphere!F$410)+('FIA on PCAS'!C412*'FIA on PCAS'!C$410)+('FIA Only'!W355*'FIA Only'!W$353))/('FIA Only'!W$353+'FIA on PCAS'!C$410+Sphere!F$410)</f>
        <v>0.23158613720541951</v>
      </c>
      <c r="X355" s="54">
        <f>((Sphere!G412*Sphere!G$410)+('FIA on PCAS'!D412*'FIA on PCAS'!D$410)+('FIA Only'!X355*'FIA Only'!X$353))/('FIA Only'!X$353+'FIA on PCAS'!D$410+Sphere!G$410)</f>
        <v>0.23685047463582748</v>
      </c>
      <c r="Y355" s="18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/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0</v>
      </c>
      <c r="BB355" s="18">
        <v>0</v>
      </c>
      <c r="BC355" s="18">
        <v>0</v>
      </c>
      <c r="BD355" s="18">
        <v>0</v>
      </c>
      <c r="BE355" s="18">
        <v>0</v>
      </c>
      <c r="BF355" s="18">
        <v>0</v>
      </c>
      <c r="BG355" s="18">
        <v>0</v>
      </c>
      <c r="BH355" s="18">
        <v>0</v>
      </c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</row>
    <row r="356" spans="1:78" ht="11.25" x14ac:dyDescent="0.2">
      <c r="A356" s="11" t="s">
        <v>166</v>
      </c>
      <c r="C356" s="18">
        <v>0</v>
      </c>
      <c r="D356" s="18">
        <v>0</v>
      </c>
      <c r="E356" s="18">
        <v>0</v>
      </c>
      <c r="F356" s="18">
        <v>9.5220013356959995E-2</v>
      </c>
      <c r="G356" s="18">
        <v>9.3192731917630001E-2</v>
      </c>
      <c r="H356" s="18">
        <v>9.2089601053830003E-2</v>
      </c>
      <c r="I356" s="18">
        <v>9.0388058925699996E-2</v>
      </c>
      <c r="J356" s="18">
        <v>8.8141740577489996E-2</v>
      </c>
      <c r="K356" s="18">
        <v>8.7398562973509994E-2</v>
      </c>
      <c r="L356" s="18">
        <v>8.5731278737799996E-2</v>
      </c>
      <c r="M356" s="18">
        <v>8.416679694543E-2</v>
      </c>
      <c r="N356" s="18">
        <v>8.265753244639E-2</v>
      </c>
      <c r="O356" s="18">
        <v>8.1223748183159999E-2</v>
      </c>
      <c r="P356" s="18">
        <v>8.1842777170680003E-2</v>
      </c>
      <c r="Q356" s="18">
        <v>8.1286227960970001E-2</v>
      </c>
      <c r="R356" s="18">
        <v>8.1144189398959995E-2</v>
      </c>
      <c r="S356" s="18">
        <v>7.9930828226339998E-2</v>
      </c>
      <c r="T356" s="54">
        <f>((Sphere!C413*Sphere!C$410)+('FIA Only'!T356*'FIA Only'!T$353))/('FIA Only'!T$353+Sphere!C$410)</f>
        <v>7.7868057423520001E-2</v>
      </c>
      <c r="U356" s="54">
        <f>((Sphere!D413*Sphere!D$410)+('FIA Only'!U356*'FIA Only'!U$353))/('FIA Only'!U$353+Sphere!D$410)</f>
        <v>7.6217965430869242E-2</v>
      </c>
      <c r="V356" s="54">
        <f>((Sphere!E413*Sphere!E$410)+('FIA Only'!V356*'FIA Only'!V$353))/('FIA Only'!V$353+Sphere!E$410)</f>
        <v>7.6091632488489575E-2</v>
      </c>
      <c r="W356" s="54">
        <f>((Sphere!F413*Sphere!F$410)+('FIA on PCAS'!C413*'FIA on PCAS'!C$410)+('FIA Only'!W356*'FIA Only'!W$353))/('FIA Only'!W$353+'FIA on PCAS'!C$410+Sphere!F$410)</f>
        <v>7.4620999248784112E-2</v>
      </c>
      <c r="X356" s="54">
        <f>((Sphere!G413*Sphere!G$410)+('FIA on PCAS'!D413*'FIA on PCAS'!D$410)+('FIA Only'!X356*'FIA Only'!X$353))/('FIA Only'!X$353+'FIA on PCAS'!D$410+Sphere!G$410)</f>
        <v>7.5995802176944335E-2</v>
      </c>
      <c r="Y356" s="18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/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0</v>
      </c>
      <c r="BB356" s="18">
        <v>0</v>
      </c>
      <c r="BC356" s="18">
        <v>0</v>
      </c>
      <c r="BD356" s="18">
        <v>0</v>
      </c>
      <c r="BE356" s="18">
        <v>0</v>
      </c>
      <c r="BF356" s="18">
        <v>0</v>
      </c>
      <c r="BG356" s="18">
        <v>0</v>
      </c>
      <c r="BH356" s="18">
        <v>0</v>
      </c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</row>
    <row r="357" spans="1:78" ht="11.25" x14ac:dyDescent="0.2">
      <c r="A357" s="11" t="s">
        <v>167</v>
      </c>
      <c r="C357" s="18">
        <v>0</v>
      </c>
      <c r="D357" s="18">
        <v>0</v>
      </c>
      <c r="E357" s="18">
        <v>0</v>
      </c>
      <c r="F357" s="18">
        <v>0.1843939243588</v>
      </c>
      <c r="G357" s="18">
        <v>0.1832581528319</v>
      </c>
      <c r="H357" s="18">
        <v>0.18245955659300001</v>
      </c>
      <c r="I357" s="18">
        <v>0.18400650985780001</v>
      </c>
      <c r="J357" s="18">
        <v>0.18384755087980001</v>
      </c>
      <c r="K357" s="18">
        <v>0.18482761390140001</v>
      </c>
      <c r="L357" s="18">
        <v>0.18335742300919999</v>
      </c>
      <c r="M357" s="18">
        <v>0.1861043933522</v>
      </c>
      <c r="N357" s="18">
        <v>0.1882878623666</v>
      </c>
      <c r="O357" s="18">
        <v>0.18899467175449999</v>
      </c>
      <c r="P357" s="18">
        <v>0.19185264558170001</v>
      </c>
      <c r="Q357" s="18">
        <v>0.1897369754064</v>
      </c>
      <c r="R357" s="18">
        <v>0.19162247257090001</v>
      </c>
      <c r="S357" s="18">
        <v>0.19513103925299999</v>
      </c>
      <c r="T357" s="54">
        <f>((Sphere!C414*Sphere!C$410)+('FIA Only'!T357*'FIA Only'!T$353))/('FIA Only'!T$353+Sphere!C$410)</f>
        <v>0.19647531588309999</v>
      </c>
      <c r="U357" s="54">
        <f>((Sphere!D414*Sphere!D$410)+('FIA Only'!U357*'FIA Only'!U$353))/('FIA Only'!U$353+Sphere!D$410)</f>
        <v>0.19653321878749172</v>
      </c>
      <c r="V357" s="54">
        <f>((Sphere!E414*Sphere!E$410)+('FIA Only'!V357*'FIA Only'!V$353))/('FIA Only'!V$353+Sphere!E$410)</f>
        <v>0.19607738497194557</v>
      </c>
      <c r="W357" s="54">
        <f>((Sphere!F414*Sphere!F$410)+('FIA on PCAS'!C414*'FIA on PCAS'!C$410)+('FIA Only'!W357*'FIA Only'!W$353))/('FIA Only'!W$353+'FIA on PCAS'!C$410+Sphere!F$410)</f>
        <v>0.18879292873275105</v>
      </c>
      <c r="X357" s="54">
        <f>((Sphere!G414*Sphere!G$410)+('FIA on PCAS'!D414*'FIA on PCAS'!D$410)+('FIA Only'!X357*'FIA Only'!X$353))/('FIA Only'!X$353+'FIA on PCAS'!D$410+Sphere!G$410)</f>
        <v>0.19050457324473519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/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0</v>
      </c>
      <c r="BB357" s="18">
        <v>0</v>
      </c>
      <c r="BC357" s="18">
        <v>0</v>
      </c>
      <c r="BD357" s="18">
        <v>0</v>
      </c>
      <c r="BE357" s="18">
        <v>0</v>
      </c>
      <c r="BF357" s="18">
        <v>0</v>
      </c>
      <c r="BG357" s="18">
        <v>0</v>
      </c>
      <c r="BH357" s="18">
        <v>0</v>
      </c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</row>
    <row r="358" spans="1:78" ht="11.25" x14ac:dyDescent="0.2">
      <c r="A358" s="11" t="s">
        <v>168</v>
      </c>
      <c r="C358" s="18">
        <v>0</v>
      </c>
      <c r="D358" s="18">
        <v>0</v>
      </c>
      <c r="E358" s="18">
        <v>0</v>
      </c>
      <c r="F358" s="18">
        <v>0.16012891737250001</v>
      </c>
      <c r="G358" s="18">
        <v>0.16000153202139999</v>
      </c>
      <c r="H358" s="18">
        <v>0.16052224438410001</v>
      </c>
      <c r="I358" s="18">
        <v>0.15994637328549999</v>
      </c>
      <c r="J358" s="18">
        <v>0.16002811410000001</v>
      </c>
      <c r="K358" s="18">
        <v>0.15898645758960001</v>
      </c>
      <c r="L358" s="18">
        <v>0.1597754098276</v>
      </c>
      <c r="M358" s="18">
        <v>0.15991803263919999</v>
      </c>
      <c r="N358" s="18">
        <v>0.1639089083867</v>
      </c>
      <c r="O358" s="18">
        <v>0.16677974622309999</v>
      </c>
      <c r="P358" s="18">
        <v>0.1698564759149</v>
      </c>
      <c r="Q358" s="18">
        <v>0.17445140547140001</v>
      </c>
      <c r="R358" s="18">
        <v>0.1778390029801</v>
      </c>
      <c r="S358" s="18">
        <v>0.17854749549650001</v>
      </c>
      <c r="T358" s="54">
        <f>((Sphere!C415*Sphere!C$410)+('FIA Only'!T358*'FIA Only'!T$353))/('FIA Only'!T$353+Sphere!C$410)</f>
        <v>0.18213891111220001</v>
      </c>
      <c r="U358" s="54">
        <f>((Sphere!D415*Sphere!D$410)+('FIA Only'!U358*'FIA Only'!U$353))/('FIA Only'!U$353+Sphere!D$410)</f>
        <v>0.1840558979038685</v>
      </c>
      <c r="V358" s="54">
        <f>((Sphere!E415*Sphere!E$410)+('FIA Only'!V358*'FIA Only'!V$353))/('FIA Only'!V$353+Sphere!E$410)</f>
        <v>0.18383847128119318</v>
      </c>
      <c r="W358" s="54">
        <f>((Sphere!F415*Sphere!F$410)+('FIA on PCAS'!C415*'FIA on PCAS'!C$410)+('FIA Only'!W358*'FIA Only'!W$353))/('FIA Only'!W$353+'FIA on PCAS'!C$410+Sphere!F$410)</f>
        <v>0.1790173041239381</v>
      </c>
      <c r="X358" s="54">
        <f>((Sphere!G415*Sphere!G$410)+('FIA on PCAS'!D415*'FIA on PCAS'!D$410)+('FIA Only'!X358*'FIA Only'!X$353))/('FIA Only'!X$353+'FIA on PCAS'!D$410+Sphere!G$410)</f>
        <v>0.18070633175162534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/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0</v>
      </c>
      <c r="BB358" s="18">
        <v>0</v>
      </c>
      <c r="BC358" s="18">
        <v>0</v>
      </c>
      <c r="BD358" s="18">
        <v>0</v>
      </c>
      <c r="BE358" s="18">
        <v>0</v>
      </c>
      <c r="BF358" s="18">
        <v>0</v>
      </c>
      <c r="BG358" s="18">
        <v>0</v>
      </c>
      <c r="BH358" s="18">
        <v>0</v>
      </c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</row>
    <row r="359" spans="1:78" ht="11.25" x14ac:dyDescent="0.2">
      <c r="A359" s="11" t="s">
        <v>169</v>
      </c>
      <c r="C359" s="18">
        <v>0</v>
      </c>
      <c r="D359" s="18">
        <v>0</v>
      </c>
      <c r="E359" s="18">
        <v>0</v>
      </c>
      <c r="F359" s="18">
        <v>0.13165856092030001</v>
      </c>
      <c r="G359" s="18">
        <v>0.14215053403389999</v>
      </c>
      <c r="H359" s="18">
        <v>0.14383690939480001</v>
      </c>
      <c r="I359" s="18">
        <v>0.14517930531689999</v>
      </c>
      <c r="J359" s="18">
        <v>0.14913468372380001</v>
      </c>
      <c r="K359" s="18">
        <v>0.15465165098620001</v>
      </c>
      <c r="L359" s="18">
        <v>0.1627424302944</v>
      </c>
      <c r="M359" s="18">
        <v>0.17120241669059999</v>
      </c>
      <c r="N359" s="18">
        <v>0.17827760649829999</v>
      </c>
      <c r="O359" s="18">
        <v>0.18301401315900001</v>
      </c>
      <c r="P359" s="18">
        <v>0.1866111070249</v>
      </c>
      <c r="Q359" s="18">
        <v>0.19141855552199999</v>
      </c>
      <c r="R359" s="18">
        <v>0.19890955978659999</v>
      </c>
      <c r="S359" s="18">
        <v>0.20938188200210001</v>
      </c>
      <c r="T359" s="54">
        <f>((Sphere!C416*Sphere!C$410)+('FIA Only'!T359*'FIA Only'!T$353))/('FIA Only'!T$353+Sphere!C$410)</f>
        <v>0.21937925804610001</v>
      </c>
      <c r="U359" s="54">
        <f>((Sphere!D416*Sphere!D$410)+('FIA Only'!U359*'FIA Only'!U$353))/('FIA Only'!U$353+Sphere!D$410)</f>
        <v>0.22928635819922685</v>
      </c>
      <c r="V359" s="54">
        <f>((Sphere!E416*Sphere!E$410)+('FIA Only'!V359*'FIA Only'!V$353))/('FIA Only'!V$353+Sphere!E$410)</f>
        <v>0.23719702198990453</v>
      </c>
      <c r="W359" s="54">
        <f>((Sphere!F416*Sphere!F$410)+('FIA on PCAS'!C416*'FIA on PCAS'!C$410)+('FIA Only'!W359*'FIA Only'!W$353))/('FIA Only'!W$353+'FIA on PCAS'!C$410+Sphere!F$410)</f>
        <v>0.24064204582820231</v>
      </c>
      <c r="X359" s="54">
        <f>((Sphere!G416*Sphere!G$410)+('FIA on PCAS'!D416*'FIA on PCAS'!D$410)+('FIA Only'!X359*'FIA Only'!X$353))/('FIA Only'!X$353+'FIA on PCAS'!D$410+Sphere!G$410)</f>
        <v>0.24585051910002964</v>
      </c>
      <c r="Y359" s="18">
        <v>0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/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0</v>
      </c>
      <c r="BF359" s="18">
        <v>0</v>
      </c>
      <c r="BG359" s="18">
        <v>0</v>
      </c>
      <c r="BH359" s="18">
        <v>0</v>
      </c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</row>
    <row r="360" spans="1:78" ht="11.25" x14ac:dyDescent="0.2">
      <c r="A360" s="11" t="s">
        <v>170</v>
      </c>
      <c r="C360" s="18">
        <v>0</v>
      </c>
      <c r="D360" s="18">
        <v>0</v>
      </c>
      <c r="E360" s="18">
        <v>0</v>
      </c>
      <c r="F360" s="18">
        <v>4.7431105138949999E-2</v>
      </c>
      <c r="G360" s="18">
        <v>3.7997066588329999E-2</v>
      </c>
      <c r="H360" s="18">
        <v>3.654825785318E-2</v>
      </c>
      <c r="I360" s="18">
        <v>3.4242920433349998E-2</v>
      </c>
      <c r="J360" s="18">
        <v>3.267142508155E-2</v>
      </c>
      <c r="K360" s="18">
        <v>3.1038859093979999E-2</v>
      </c>
      <c r="L360" s="18">
        <v>2.7800436289059999E-2</v>
      </c>
      <c r="M360" s="18">
        <v>2.5432392260059999E-2</v>
      </c>
      <c r="N360" s="18">
        <v>2.3625218046770001E-2</v>
      </c>
      <c r="O360" s="18">
        <v>2.211174696195E-2</v>
      </c>
      <c r="P360" s="18">
        <v>2.0788477769129999E-2</v>
      </c>
      <c r="Q360" s="18">
        <v>1.8565331115050002E-2</v>
      </c>
      <c r="R360" s="18">
        <v>1.625697511766E-2</v>
      </c>
      <c r="S360" s="18">
        <v>1.4729487154320001E-2</v>
      </c>
      <c r="T360" s="54">
        <f>((Sphere!C417*Sphere!C$410)+('FIA Only'!T360*'FIA Only'!T$353))/('FIA Only'!T$353+Sphere!C$410)</f>
        <v>1.335371893729E-2</v>
      </c>
      <c r="U360" s="54">
        <f>((Sphere!D417*Sphere!D$410)+('FIA Only'!U360*'FIA Only'!U$353))/('FIA Only'!U$353+Sphere!D$410)</f>
        <v>1.0325647409939786E-2</v>
      </c>
      <c r="V360" s="54">
        <f>((Sphere!E417*Sphere!E$410)+('FIA Only'!V360*'FIA Only'!V$353))/('FIA Only'!V$353+Sphere!E$410)</f>
        <v>9.5390633406369305E-3</v>
      </c>
      <c r="W360" s="54">
        <f>((Sphere!F417*Sphere!F$410)+('FIA on PCAS'!C417*'FIA on PCAS'!C$410)+('FIA Only'!W360*'FIA Only'!W$353))/('FIA Only'!W$353+'FIA on PCAS'!C$410+Sphere!F$410)</f>
        <v>1.6672475243708719E-2</v>
      </c>
      <c r="X360" s="54">
        <f>((Sphere!G417*Sphere!G$410)+('FIA on PCAS'!D417*'FIA on PCAS'!D$410)+('FIA Only'!X360*'FIA Only'!X$353))/('FIA Only'!X$353+'FIA on PCAS'!D$410+Sphere!G$410)</f>
        <v>1.6902251425589338E-2</v>
      </c>
      <c r="Y360" s="18">
        <v>1</v>
      </c>
      <c r="Z360" s="18">
        <v>1</v>
      </c>
      <c r="AA360" s="18">
        <v>1</v>
      </c>
      <c r="AB360" s="18">
        <v>1</v>
      </c>
      <c r="AC360" s="18">
        <v>1</v>
      </c>
      <c r="AD360" s="18">
        <v>1</v>
      </c>
      <c r="AE360" s="18">
        <v>1</v>
      </c>
      <c r="AF360" s="18">
        <v>1</v>
      </c>
      <c r="AG360" s="18">
        <v>1</v>
      </c>
      <c r="AH360" s="18">
        <v>1</v>
      </c>
      <c r="AI360" s="18">
        <v>1</v>
      </c>
      <c r="AJ360" s="18">
        <v>1</v>
      </c>
      <c r="AK360" s="18">
        <v>1</v>
      </c>
      <c r="AL360" s="18">
        <v>1</v>
      </c>
      <c r="AM360" s="18">
        <v>1</v>
      </c>
      <c r="AN360" s="18">
        <v>1</v>
      </c>
      <c r="AO360" s="18">
        <v>1</v>
      </c>
      <c r="AP360" s="18">
        <v>1</v>
      </c>
      <c r="AQ360" s="18"/>
      <c r="AR360" s="18">
        <v>1</v>
      </c>
      <c r="AS360" s="18">
        <v>1</v>
      </c>
      <c r="AT360" s="18">
        <v>1</v>
      </c>
      <c r="AU360" s="18">
        <v>1</v>
      </c>
      <c r="AV360" s="18">
        <v>1</v>
      </c>
      <c r="AW360" s="18">
        <v>1</v>
      </c>
      <c r="AX360" s="18">
        <v>1</v>
      </c>
      <c r="AY360" s="18">
        <v>1</v>
      </c>
      <c r="AZ360" s="18">
        <v>1</v>
      </c>
      <c r="BA360" s="18">
        <v>1</v>
      </c>
      <c r="BB360" s="18">
        <v>1</v>
      </c>
      <c r="BC360" s="18">
        <v>1</v>
      </c>
      <c r="BD360" s="18">
        <v>1</v>
      </c>
      <c r="BE360" s="18">
        <v>1</v>
      </c>
      <c r="BF360" s="18">
        <v>1</v>
      </c>
      <c r="BG360" s="18">
        <v>1</v>
      </c>
      <c r="BH360" s="18">
        <v>1</v>
      </c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</row>
    <row r="361" spans="1:78" s="19" customFormat="1" ht="12.75" x14ac:dyDescent="0.2">
      <c r="A361" s="29" t="s">
        <v>171</v>
      </c>
      <c r="B361" s="58"/>
      <c r="C361" s="19" t="s">
        <v>1</v>
      </c>
      <c r="D361" s="19" t="s">
        <v>1</v>
      </c>
      <c r="E361" s="19" t="s">
        <v>1</v>
      </c>
      <c r="F361" s="19">
        <v>5892505.1399999997</v>
      </c>
      <c r="G361" s="19">
        <v>5753191.1799999997</v>
      </c>
      <c r="H361" s="19">
        <v>5644276.2400000002</v>
      </c>
      <c r="I361" s="19">
        <v>5480027.9900000002</v>
      </c>
      <c r="J361" s="19">
        <v>5370925.8399999999</v>
      </c>
      <c r="K361" s="19">
        <v>5195454.84</v>
      </c>
      <c r="L361" s="19">
        <v>5019012.3600000003</v>
      </c>
      <c r="M361" s="19">
        <v>4857731.08</v>
      </c>
      <c r="N361" s="19">
        <v>4688785.3</v>
      </c>
      <c r="O361" s="19">
        <v>4569959.26</v>
      </c>
      <c r="P361" s="19">
        <v>4521192.2699999996</v>
      </c>
      <c r="Q361" s="19">
        <v>4446134.51</v>
      </c>
      <c r="R361" s="19">
        <v>4391548.25</v>
      </c>
      <c r="S361" s="19">
        <v>4378320.1500000004</v>
      </c>
      <c r="T361" s="19">
        <f>'FIA Only'!T361+Sphere!C418</f>
        <v>4388027.8</v>
      </c>
      <c r="U361" s="19">
        <f>'FIA Only'!U361+Sphere!D418</f>
        <v>4348719.67</v>
      </c>
      <c r="V361" s="19">
        <f>'FIA Only'!V361+Sphere!E418</f>
        <v>4379332.7699999996</v>
      </c>
      <c r="W361" s="19">
        <f>'FIA Only'!W361+Sphere!F418+'FIA on PCAS'!C418</f>
        <v>4640342.3100000005</v>
      </c>
      <c r="X361" s="19">
        <f>'FIA Only'!X361+Sphere!G418+'FIA on PCAS'!D418</f>
        <v>4378793.8</v>
      </c>
      <c r="Y361" s="19">
        <v>15206152.380000001</v>
      </c>
      <c r="Z361" s="19">
        <v>15592468.57</v>
      </c>
      <c r="AA361" s="19">
        <v>15655339.23</v>
      </c>
      <c r="AB361" s="19">
        <v>15634599.83</v>
      </c>
      <c r="AC361" s="19">
        <v>15703854.27</v>
      </c>
      <c r="AD361" s="19">
        <v>15687254.33</v>
      </c>
      <c r="AE361" s="19">
        <v>15009532.050000001</v>
      </c>
      <c r="AF361" s="19">
        <v>15005437.58</v>
      </c>
      <c r="AG361" s="19">
        <v>14673660.52</v>
      </c>
      <c r="AH361" s="19">
        <v>14030229.789999999</v>
      </c>
      <c r="AI361" s="19">
        <v>12881479.76</v>
      </c>
      <c r="AJ361" s="19">
        <v>13359772.369999999</v>
      </c>
      <c r="AK361" s="19">
        <v>14031447.140000001</v>
      </c>
      <c r="AL361" s="19">
        <v>13130982.949999999</v>
      </c>
      <c r="AM361" s="19">
        <v>12751204.609999999</v>
      </c>
      <c r="AN361" s="19">
        <v>12292412.130000001</v>
      </c>
      <c r="AO361" s="19">
        <v>11795304.199999999</v>
      </c>
      <c r="AP361" s="19">
        <v>11512141.609999999</v>
      </c>
      <c r="AR361" s="19">
        <v>15206152.380000001</v>
      </c>
      <c r="AS361" s="19">
        <v>15592468.57</v>
      </c>
      <c r="AT361" s="19">
        <v>15655339.23</v>
      </c>
      <c r="AU361" s="19">
        <v>15634599.83</v>
      </c>
      <c r="AV361" s="19">
        <v>15703854.27</v>
      </c>
      <c r="AW361" s="19">
        <v>15687254.33</v>
      </c>
      <c r="AX361" s="19">
        <v>15009532.050000001</v>
      </c>
      <c r="AY361" s="19">
        <v>15005437.58</v>
      </c>
      <c r="AZ361" s="19">
        <v>14673660.52</v>
      </c>
      <c r="BA361" s="19">
        <v>14030229.789999999</v>
      </c>
      <c r="BB361" s="19">
        <v>12881479.76</v>
      </c>
      <c r="BC361" s="19">
        <v>13359772.369999999</v>
      </c>
      <c r="BD361" s="19">
        <v>14031447.140000001</v>
      </c>
      <c r="BE361" s="19">
        <v>13130982.949999999</v>
      </c>
      <c r="BF361" s="19">
        <v>12751204.609999999</v>
      </c>
      <c r="BG361" s="19">
        <v>10798896.59</v>
      </c>
      <c r="BH361" s="19">
        <v>11795304.199999999</v>
      </c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</row>
    <row r="362" spans="1:78" ht="11.25" x14ac:dyDescent="0.2">
      <c r="A362" s="11" t="s">
        <v>173</v>
      </c>
      <c r="C362" s="18">
        <v>0</v>
      </c>
      <c r="D362" s="18">
        <v>0</v>
      </c>
      <c r="E362" s="18">
        <v>0</v>
      </c>
      <c r="F362" s="18">
        <v>1.5373359521579999E-3</v>
      </c>
      <c r="G362" s="18">
        <v>1.551413766855E-3</v>
      </c>
      <c r="H362" s="18">
        <v>1.373977755561E-3</v>
      </c>
      <c r="I362" s="18">
        <v>1.3453799895650001E-3</v>
      </c>
      <c r="J362" s="18">
        <v>9.3535828824600005E-4</v>
      </c>
      <c r="K362" s="18">
        <v>6.1378841664600002E-4</v>
      </c>
      <c r="L362" s="18">
        <v>6.0002243150499999E-4</v>
      </c>
      <c r="M362" s="18">
        <v>6.0130541437899998E-4</v>
      </c>
      <c r="N362" s="18">
        <v>6.0575603664299999E-4</v>
      </c>
      <c r="O362" s="18">
        <v>6.1439935024699998E-4</v>
      </c>
      <c r="P362" s="18">
        <v>6.1488869173900002E-4</v>
      </c>
      <c r="Q362" s="18">
        <v>6.1842483483499997E-4</v>
      </c>
      <c r="R362" s="18">
        <v>6.20765125375E-4</v>
      </c>
      <c r="S362" s="18">
        <v>7.0165723262600001E-4</v>
      </c>
      <c r="T362" s="54">
        <f>((Sphere!C419*Sphere!C$418)+('FIA Only'!T362*'FIA Only'!T$361))/('FIA Only'!T$361+Sphere!C$418)</f>
        <v>7.4082712055700004E-4</v>
      </c>
      <c r="U362" s="54">
        <f>((Sphere!D419*Sphere!D$418)+('FIA Only'!U362*'FIA Only'!U$361))/('FIA Only'!U$361+Sphere!D$418)</f>
        <v>7.2791309631600005E-4</v>
      </c>
      <c r="V362" s="54">
        <f>((Sphere!E419*Sphere!E$418)+('FIA Only'!V362*'FIA Only'!V$361))/('FIA Only'!V$361+Sphere!E$418)</f>
        <v>6.8599262896373771E-4</v>
      </c>
      <c r="W362" s="54">
        <f>((Sphere!F419*Sphere!F$418)+('FIA on PCAS'!C419*'FIA on PCAS'!C$418)+('FIA Only'!W362*'FIA Only'!W$361))/('FIA Only'!W$361+'FIA on PCAS'!C$418+Sphere!F$418)</f>
        <v>2.9209753050481947E-2</v>
      </c>
      <c r="X362" s="54">
        <f>((Sphere!G419*Sphere!G$418)+('FIA on PCAS'!D419*'FIA on PCAS'!D$418)+('FIA Only'!X362*'FIA Only'!X$361))/('FIA Only'!X$361+'FIA on PCAS'!D$418+Sphere!G$418)</f>
        <v>5.1218922179187545E-3</v>
      </c>
      <c r="Y362" s="18">
        <v>8.2746851738499994E-2</v>
      </c>
      <c r="Z362" s="18">
        <v>8.1251906789699999E-2</v>
      </c>
      <c r="AA362" s="18">
        <v>7.8421929357019998E-2</v>
      </c>
      <c r="AB362" s="18">
        <v>7.558045374755E-2</v>
      </c>
      <c r="AC362" s="18">
        <v>7.5456902050229993E-2</v>
      </c>
      <c r="AD362" s="18">
        <v>7.4333930987360006E-2</v>
      </c>
      <c r="AE362" s="18">
        <v>7.6592640164469997E-2</v>
      </c>
      <c r="AF362" s="18">
        <v>7.4452605589510001E-2</v>
      </c>
      <c r="AG362" s="18">
        <v>7.3750732837279995E-2</v>
      </c>
      <c r="AH362" s="18">
        <v>7.408916716715E-2</v>
      </c>
      <c r="AI362" s="18">
        <v>7.5218945754810002E-2</v>
      </c>
      <c r="AJ362" s="18">
        <v>7.34586384574E-2</v>
      </c>
      <c r="AK362" s="18">
        <v>7.1129483116270001E-2</v>
      </c>
      <c r="AL362" s="18">
        <v>7.0300306116639996E-2</v>
      </c>
      <c r="AM362" s="18">
        <v>7.0523156785390007E-2</v>
      </c>
      <c r="AN362" s="18">
        <v>6.7477693586879994E-2</v>
      </c>
      <c r="AO362" s="18">
        <v>6.8807592206480001E-2</v>
      </c>
      <c r="AP362" s="18">
        <v>6.9536249554650001E-2</v>
      </c>
      <c r="AQ362" s="18"/>
      <c r="AR362" s="18">
        <v>8.2746851738499994E-2</v>
      </c>
      <c r="AS362" s="18">
        <v>8.1251906789699999E-2</v>
      </c>
      <c r="AT362" s="18">
        <v>7.8421929357019998E-2</v>
      </c>
      <c r="AU362" s="18">
        <v>7.558045374755E-2</v>
      </c>
      <c r="AV362" s="18">
        <v>7.5456902050229993E-2</v>
      </c>
      <c r="AW362" s="18">
        <v>7.4333930987360006E-2</v>
      </c>
      <c r="AX362" s="18">
        <v>7.6592640164469997E-2</v>
      </c>
      <c r="AY362" s="18">
        <v>7.4452605589510001E-2</v>
      </c>
      <c r="AZ362" s="18">
        <v>7.3750732837279995E-2</v>
      </c>
      <c r="BA362" s="18">
        <v>7.408916716715E-2</v>
      </c>
      <c r="BB362" s="18">
        <v>7.5218945754810002E-2</v>
      </c>
      <c r="BC362" s="18">
        <v>7.34586384574E-2</v>
      </c>
      <c r="BD362" s="18">
        <v>7.1129483116270001E-2</v>
      </c>
      <c r="BE362" s="18">
        <v>7.0300306116639996E-2</v>
      </c>
      <c r="BF362" s="18">
        <v>7.0523156785390007E-2</v>
      </c>
      <c r="BG362" s="18">
        <v>7.1309964030689996E-2</v>
      </c>
      <c r="BH362" s="18">
        <v>6.8807592206480001E-2</v>
      </c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</row>
    <row r="363" spans="1:78" ht="11.25" x14ac:dyDescent="0.2">
      <c r="A363" s="11" t="s">
        <v>174</v>
      </c>
      <c r="C363" s="18">
        <v>0</v>
      </c>
      <c r="D363" s="18">
        <v>0</v>
      </c>
      <c r="E363" s="18">
        <v>0</v>
      </c>
      <c r="F363" s="18">
        <v>5.4879867274920001E-3</v>
      </c>
      <c r="G363" s="18">
        <v>5.396029617079E-3</v>
      </c>
      <c r="H363" s="18">
        <v>5.2048976256340003E-3</v>
      </c>
      <c r="I363" s="18">
        <v>5.0550854941889996E-3</v>
      </c>
      <c r="J363" s="18">
        <v>4.9459517393000002E-3</v>
      </c>
      <c r="K363" s="18">
        <v>4.926729379482E-3</v>
      </c>
      <c r="L363" s="18">
        <v>4.9236937922190003E-3</v>
      </c>
      <c r="M363" s="18">
        <v>4.788416570808E-3</v>
      </c>
      <c r="N363" s="18">
        <v>4.6804787585389999E-3</v>
      </c>
      <c r="O363" s="18">
        <v>4.2352478214429997E-3</v>
      </c>
      <c r="P363" s="18">
        <v>4.0108756533820001E-3</v>
      </c>
      <c r="Q363" s="18">
        <v>3.8873812659349998E-3</v>
      </c>
      <c r="R363" s="18">
        <v>4.1113791702050003E-3</v>
      </c>
      <c r="S363" s="18">
        <v>4.1317124788149999E-3</v>
      </c>
      <c r="T363" s="54">
        <f>((Sphere!C420*Sphere!C$418)+('FIA Only'!T363*'FIA Only'!T$361))/('FIA Only'!T$361+Sphere!C$418)</f>
        <v>3.9519257375720002E-3</v>
      </c>
      <c r="U363" s="54">
        <f>((Sphere!D420*Sphere!D$418)+('FIA Only'!U363*'FIA Only'!U$361))/('FIA Only'!U$361+Sphere!D$418)</f>
        <v>3.7825110028299994E-3</v>
      </c>
      <c r="V363" s="54">
        <f>((Sphere!E420*Sphere!E$418)+('FIA Only'!V363*'FIA Only'!V$361))/('FIA Only'!V$361+Sphere!E$418)</f>
        <v>3.7919589289401785E-3</v>
      </c>
      <c r="W363" s="54">
        <f>((Sphere!F420*Sphere!F$418)+('FIA on PCAS'!C420*'FIA on PCAS'!C$418)+('FIA Only'!W363*'FIA Only'!W$361))/('FIA Only'!W$361+'FIA on PCAS'!C$418+Sphere!F$418)</f>
        <v>3.6679810131560971E-2</v>
      </c>
      <c r="X363" s="54">
        <f>((Sphere!G420*Sphere!G$418)+('FIA on PCAS'!D420*'FIA on PCAS'!D$418)+('FIA Only'!X363*'FIA Only'!X$361))/('FIA Only'!X$361+'FIA on PCAS'!D$418+Sphere!G$418)</f>
        <v>3.7641646385219919E-2</v>
      </c>
      <c r="Y363" s="18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/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0</v>
      </c>
      <c r="BB363" s="18">
        <v>0</v>
      </c>
      <c r="BC363" s="18">
        <v>0</v>
      </c>
      <c r="BD363" s="18">
        <v>0</v>
      </c>
      <c r="BE363" s="18">
        <v>0</v>
      </c>
      <c r="BF363" s="18">
        <v>0</v>
      </c>
      <c r="BG363" s="18">
        <v>0</v>
      </c>
      <c r="BH363" s="18">
        <v>0</v>
      </c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</row>
    <row r="364" spans="1:78" ht="11.25" x14ac:dyDescent="0.2">
      <c r="A364" s="11" t="s">
        <v>175</v>
      </c>
      <c r="C364" s="18">
        <v>0</v>
      </c>
      <c r="D364" s="18">
        <v>0</v>
      </c>
      <c r="E364" s="18">
        <v>0</v>
      </c>
      <c r="F364" s="18">
        <v>1.4042584271720001E-3</v>
      </c>
      <c r="G364" s="18">
        <v>1.41698750223E-3</v>
      </c>
      <c r="H364" s="18">
        <v>1.319077891198E-3</v>
      </c>
      <c r="I364" s="18">
        <v>1.0901203444399999E-3</v>
      </c>
      <c r="J364" s="18">
        <v>9.3912114042499998E-4</v>
      </c>
      <c r="K364" s="18">
        <v>9.1940747193599995E-4</v>
      </c>
      <c r="L364" s="18">
        <v>9.7687745084599998E-4</v>
      </c>
      <c r="M364" s="18">
        <v>8.7380711902200004E-4</v>
      </c>
      <c r="N364" s="18">
        <v>9.3104710936499997E-4</v>
      </c>
      <c r="O364" s="18">
        <v>1.156780553007E-3</v>
      </c>
      <c r="P364" s="18">
        <v>2.0593881976180002E-3</v>
      </c>
      <c r="Q364" s="18">
        <v>1.2603734743960001E-3</v>
      </c>
      <c r="R364" s="18">
        <v>1.1880798531589999E-3</v>
      </c>
      <c r="S364" s="18">
        <v>1.090144127537E-3</v>
      </c>
      <c r="T364" s="54">
        <f>((Sphere!C421*Sphere!C$418)+('FIA Only'!T364*'FIA Only'!T$361))/('FIA Only'!T$361+Sphere!C$418)</f>
        <v>9.9294493986600008E-4</v>
      </c>
      <c r="U364" s="54">
        <f>((Sphere!D421*Sphere!D$418)+('FIA Only'!U364*'FIA Only'!U$361))/('FIA Only'!U$361+Sphere!D$418)</f>
        <v>1.0510035934319999E-3</v>
      </c>
      <c r="V364" s="54">
        <f>((Sphere!E421*Sphere!E$418)+('FIA Only'!V364*'FIA Only'!V$361))/('FIA Only'!V$361+Sphere!E$418)</f>
        <v>1.5110680890320822E-3</v>
      </c>
      <c r="W364" s="54">
        <f>((Sphere!F421*Sphere!F$418)+('FIA on PCAS'!C421*'FIA on PCAS'!C$418)+('FIA Only'!W364*'FIA Only'!W$361))/('FIA Only'!W$361+'FIA on PCAS'!C$418+Sphere!F$418)</f>
        <v>2.8204810267146076E-3</v>
      </c>
      <c r="X364" s="54">
        <f>((Sphere!G421*Sphere!G$418)+('FIA on PCAS'!D421*'FIA on PCAS'!D$418)+('FIA Only'!X364*'FIA Only'!X$361))/('FIA Only'!X$361+'FIA on PCAS'!D$418+Sphere!G$418)</f>
        <v>3.6590171916993609E-3</v>
      </c>
      <c r="Y364" s="18">
        <v>9.3019758826010004E-2</v>
      </c>
      <c r="Z364" s="18">
        <v>9.1951544205469998E-2</v>
      </c>
      <c r="AA364" s="18">
        <v>9.1886858691580003E-2</v>
      </c>
      <c r="AB364" s="18">
        <v>9.7834316741719995E-2</v>
      </c>
      <c r="AC364" s="18">
        <v>9.8861661329480002E-2</v>
      </c>
      <c r="AD364" s="18">
        <v>9.8452593639040006E-2</v>
      </c>
      <c r="AE364" s="18">
        <v>9.6262008060819998E-2</v>
      </c>
      <c r="AF364" s="18">
        <v>9.6172824306420004E-2</v>
      </c>
      <c r="AG364" s="18">
        <v>9.4360939901039997E-2</v>
      </c>
      <c r="AH364" s="18">
        <v>9.4526697983729993E-2</v>
      </c>
      <c r="AI364" s="18">
        <v>9.5753455816090002E-2</v>
      </c>
      <c r="AJ364" s="18">
        <v>9.6815521664390003E-2</v>
      </c>
      <c r="AK364" s="18">
        <v>0.10066827178020001</v>
      </c>
      <c r="AL364" s="18">
        <v>0.1027575447533</v>
      </c>
      <c r="AM364" s="18">
        <v>0.10458339454609999</v>
      </c>
      <c r="AN364" s="18">
        <v>0.1038495137533</v>
      </c>
      <c r="AO364" s="18">
        <v>0.1040368310924</v>
      </c>
      <c r="AP364" s="18">
        <v>0.10659141871779999</v>
      </c>
      <c r="AQ364" s="18"/>
      <c r="AR364" s="18">
        <v>9.3019758826010004E-2</v>
      </c>
      <c r="AS364" s="18">
        <v>9.1951544205469998E-2</v>
      </c>
      <c r="AT364" s="18">
        <v>9.1886858691580003E-2</v>
      </c>
      <c r="AU364" s="18">
        <v>9.7834316741719995E-2</v>
      </c>
      <c r="AV364" s="18">
        <v>9.8861661329480002E-2</v>
      </c>
      <c r="AW364" s="18">
        <v>9.8452593639040006E-2</v>
      </c>
      <c r="AX364" s="18">
        <v>9.6262008060819998E-2</v>
      </c>
      <c r="AY364" s="18">
        <v>9.6172824306420004E-2</v>
      </c>
      <c r="AZ364" s="18">
        <v>9.4360939901039997E-2</v>
      </c>
      <c r="BA364" s="18">
        <v>9.4526697983729993E-2</v>
      </c>
      <c r="BB364" s="18">
        <v>9.5753455816090002E-2</v>
      </c>
      <c r="BC364" s="18">
        <v>9.6815521664390003E-2</v>
      </c>
      <c r="BD364" s="18">
        <v>0.10066827178020001</v>
      </c>
      <c r="BE364" s="18">
        <v>0.1027575447533</v>
      </c>
      <c r="BF364" s="18">
        <v>0.10458339454609999</v>
      </c>
      <c r="BG364" s="18">
        <v>0.1001008939973</v>
      </c>
      <c r="BH364" s="18">
        <v>0.1040368310924</v>
      </c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</row>
    <row r="365" spans="1:78" ht="11.25" x14ac:dyDescent="0.2">
      <c r="A365" s="11" t="s">
        <v>176</v>
      </c>
      <c r="C365" s="18">
        <v>0</v>
      </c>
      <c r="D365" s="18">
        <v>0</v>
      </c>
      <c r="E365" s="18">
        <v>0</v>
      </c>
      <c r="F365" s="18">
        <v>1.0145798532130001E-2</v>
      </c>
      <c r="G365" s="18">
        <v>1.0257993894790001E-2</v>
      </c>
      <c r="H365" s="18">
        <v>9.6686249360469993E-3</v>
      </c>
      <c r="I365" s="18">
        <v>9.3719156350509994E-3</v>
      </c>
      <c r="J365" s="18">
        <v>9.6683796326629996E-3</v>
      </c>
      <c r="K365" s="18">
        <v>9.9375745897159994E-3</v>
      </c>
      <c r="L365" s="18">
        <v>9.7795276200520007E-3</v>
      </c>
      <c r="M365" s="18">
        <v>9.746027357282E-3</v>
      </c>
      <c r="N365" s="18">
        <v>9.4382760498759998E-3</v>
      </c>
      <c r="O365" s="18">
        <v>8.9854695991320004E-3</v>
      </c>
      <c r="P365" s="18">
        <v>8.5239949328679999E-3</v>
      </c>
      <c r="Q365" s="18">
        <v>9.9782518725459995E-3</v>
      </c>
      <c r="R365" s="18">
        <v>1.1852255067449999E-2</v>
      </c>
      <c r="S365" s="18">
        <v>1.1722514170190001E-2</v>
      </c>
      <c r="T365" s="54">
        <f>((Sphere!C422*Sphere!C$418)+('FIA Only'!T365*'FIA Only'!T$361))/('FIA Only'!T$361+Sphere!C$418)</f>
        <v>1.123223057064E-2</v>
      </c>
      <c r="U365" s="54">
        <f>((Sphere!D422*Sphere!D$418)+('FIA Only'!U365*'FIA Only'!U$361))/('FIA Only'!U$361+Sphere!D$418)</f>
        <v>1.0513092006230001E-2</v>
      </c>
      <c r="V365" s="54">
        <f>((Sphere!E422*Sphere!E$418)+('FIA Only'!V365*'FIA Only'!V$361))/('FIA Only'!V$361+Sphere!E$418)</f>
        <v>9.5968774713595887E-3</v>
      </c>
      <c r="W365" s="54">
        <f>((Sphere!F422*Sphere!F$418)+('FIA on PCAS'!C422*'FIA on PCAS'!C$418)+('FIA Only'!W365*'FIA Only'!W$361))/('FIA Only'!W$361+'FIA on PCAS'!C$418+Sphere!F$418)</f>
        <v>2.6992722820571011E-2</v>
      </c>
      <c r="X365" s="54">
        <f>((Sphere!G422*Sphere!G$418)+('FIA on PCAS'!D422*'FIA on PCAS'!D$418)+('FIA Only'!X365*'FIA Only'!X$361))/('FIA Only'!X$361+'FIA on PCAS'!D$418+Sphere!G$418)</f>
        <v>2.4067434312846612E-2</v>
      </c>
      <c r="Y365" s="18">
        <v>0.1907372623801</v>
      </c>
      <c r="Z365" s="18">
        <v>0.18960586474310001</v>
      </c>
      <c r="AA365" s="18">
        <v>0.18636614232779999</v>
      </c>
      <c r="AB365" s="18">
        <v>0.17931734903390001</v>
      </c>
      <c r="AC365" s="18">
        <v>0.18967272091500001</v>
      </c>
      <c r="AD365" s="18">
        <v>0.19053119649139999</v>
      </c>
      <c r="AE365" s="18">
        <v>0.19382505711860001</v>
      </c>
      <c r="AF365" s="18">
        <v>0.1958556016072</v>
      </c>
      <c r="AG365" s="18">
        <v>0.19583177326619999</v>
      </c>
      <c r="AH365" s="18">
        <v>0.1988045837904</v>
      </c>
      <c r="AI365" s="18">
        <v>0.19359468253879999</v>
      </c>
      <c r="AJ365" s="18">
        <v>0.19424843323560001</v>
      </c>
      <c r="AK365" s="18">
        <v>0.19592101502029999</v>
      </c>
      <c r="AL365" s="18">
        <v>0.1949703558625</v>
      </c>
      <c r="AM365" s="18">
        <v>0.19407124060850001</v>
      </c>
      <c r="AN365" s="18">
        <v>0.1955954708247</v>
      </c>
      <c r="AO365" s="18">
        <v>0.1962544827952</v>
      </c>
      <c r="AP365" s="18">
        <v>0.19839276192720001</v>
      </c>
      <c r="AQ365" s="18"/>
      <c r="AR365" s="18">
        <v>0.1907372623801</v>
      </c>
      <c r="AS365" s="18">
        <v>0.18960586474310001</v>
      </c>
      <c r="AT365" s="18">
        <v>0.18636614232779999</v>
      </c>
      <c r="AU365" s="18">
        <v>0.17931734903390001</v>
      </c>
      <c r="AV365" s="18">
        <v>0.18967272091500001</v>
      </c>
      <c r="AW365" s="18">
        <v>0.19053119649139999</v>
      </c>
      <c r="AX365" s="18">
        <v>0.19382505711860001</v>
      </c>
      <c r="AY365" s="18">
        <v>0.1958556016072</v>
      </c>
      <c r="AZ365" s="18">
        <v>0.19583177326619999</v>
      </c>
      <c r="BA365" s="18">
        <v>0.1988045837904</v>
      </c>
      <c r="BB365" s="18">
        <v>0.19359468253879999</v>
      </c>
      <c r="BC365" s="18">
        <v>0.19424843323560001</v>
      </c>
      <c r="BD365" s="18">
        <v>0.19592101502029999</v>
      </c>
      <c r="BE365" s="18">
        <v>0.1949703558625</v>
      </c>
      <c r="BF365" s="18">
        <v>0.19407124060850001</v>
      </c>
      <c r="BG365" s="18">
        <v>0.19116511592130001</v>
      </c>
      <c r="BH365" s="18">
        <v>0.1962544827952</v>
      </c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</row>
    <row r="366" spans="1:78" ht="11.25" x14ac:dyDescent="0.2">
      <c r="A366" s="11" t="s">
        <v>177</v>
      </c>
      <c r="C366" s="18">
        <v>0</v>
      </c>
      <c r="D366" s="18">
        <v>0</v>
      </c>
      <c r="E366" s="18">
        <v>0</v>
      </c>
      <c r="F366" s="18">
        <v>8.6117701714889996E-3</v>
      </c>
      <c r="G366" s="18">
        <v>8.724712673289E-3</v>
      </c>
      <c r="H366" s="18">
        <v>8.7270267976819992E-3</v>
      </c>
      <c r="I366" s="18">
        <v>9.2571607467279993E-3</v>
      </c>
      <c r="J366" s="18">
        <v>9.5664195579360008E-3</v>
      </c>
      <c r="K366" s="18">
        <v>9.8616370612129994E-3</v>
      </c>
      <c r="L366" s="18">
        <v>9.8977401203290006E-3</v>
      </c>
      <c r="M366" s="18">
        <v>1.015809216018E-2</v>
      </c>
      <c r="N366" s="18">
        <v>1.0610076345360001E-2</v>
      </c>
      <c r="O366" s="18">
        <v>1.1166097353790001E-2</v>
      </c>
      <c r="P366" s="18">
        <v>1.159313448087E-2</v>
      </c>
      <c r="Q366" s="18">
        <v>1.2079164469540001E-2</v>
      </c>
      <c r="R366" s="18">
        <v>1.087726407196E-2</v>
      </c>
      <c r="S366" s="18">
        <v>1.150961516599E-2</v>
      </c>
      <c r="T366" s="54">
        <f>((Sphere!C423*Sphere!C$418)+('FIA Only'!T366*'FIA Only'!T$361))/('FIA Only'!T$361+Sphere!C$418)</f>
        <v>1.1846998781549999E-2</v>
      </c>
      <c r="U366" s="54">
        <f>((Sphere!D423*Sphere!D$418)+('FIA Only'!U366*'FIA Only'!U$361))/('FIA Only'!U$361+Sphere!D$418)</f>
        <v>1.22009589089E-2</v>
      </c>
      <c r="V366" s="54">
        <f>((Sphere!E423*Sphere!E$418)+('FIA Only'!V366*'FIA Only'!V$361))/('FIA Only'!V$361+Sphere!E$418)</f>
        <v>1.1875005333291095E-2</v>
      </c>
      <c r="W366" s="54">
        <f>((Sphere!F423*Sphere!F$418)+('FIA on PCAS'!C423*'FIA on PCAS'!C$418)+('FIA Only'!W366*'FIA Only'!W$361))/('FIA Only'!W$361+'FIA on PCAS'!C$418+Sphere!F$418)</f>
        <v>2.4396396548308743E-2</v>
      </c>
      <c r="X366" s="54">
        <f>((Sphere!G423*Sphere!G$418)+('FIA on PCAS'!D423*'FIA on PCAS'!D$418)+('FIA Only'!X366*'FIA Only'!X$361))/('FIA Only'!X$361+'FIA on PCAS'!D$418+Sphere!G$418)</f>
        <v>2.7833126872366658E-2</v>
      </c>
      <c r="Y366" s="18">
        <v>0.1485268106823</v>
      </c>
      <c r="Z366" s="18">
        <v>0.1459373199183</v>
      </c>
      <c r="AA366" s="18">
        <v>0.15435638300070001</v>
      </c>
      <c r="AB366" s="18">
        <v>0.15665892337019999</v>
      </c>
      <c r="AC366" s="18">
        <v>0.15444575966169999</v>
      </c>
      <c r="AD366" s="18">
        <v>0.1579659747321</v>
      </c>
      <c r="AE366" s="18">
        <v>0.15879846513609999</v>
      </c>
      <c r="AF366" s="18">
        <v>0.16104324371590001</v>
      </c>
      <c r="AG366" s="18">
        <v>0.16289285496790001</v>
      </c>
      <c r="AH366" s="18">
        <v>0.16470919562790001</v>
      </c>
      <c r="AI366" s="18">
        <v>0.16543513066650001</v>
      </c>
      <c r="AJ366" s="18">
        <v>0.16755769537330001</v>
      </c>
      <c r="AK366" s="18">
        <v>0.16871606115310001</v>
      </c>
      <c r="AL366" s="18">
        <v>0.1668812271256</v>
      </c>
      <c r="AM366" s="18">
        <v>0.16657799314800001</v>
      </c>
      <c r="AN366" s="18">
        <v>0.16954032006620001</v>
      </c>
      <c r="AO366" s="18">
        <v>0.16913867000999999</v>
      </c>
      <c r="AP366" s="18">
        <v>0.16659270869590001</v>
      </c>
      <c r="AQ366" s="18"/>
      <c r="AR366" s="18">
        <v>0.1485268106823</v>
      </c>
      <c r="AS366" s="18">
        <v>0.1459373199183</v>
      </c>
      <c r="AT366" s="18">
        <v>0.15435638300070001</v>
      </c>
      <c r="AU366" s="18">
        <v>0.15665892337019999</v>
      </c>
      <c r="AV366" s="18">
        <v>0.15444575966169999</v>
      </c>
      <c r="AW366" s="18">
        <v>0.1579659747321</v>
      </c>
      <c r="AX366" s="18">
        <v>0.15879846513609999</v>
      </c>
      <c r="AY366" s="18">
        <v>0.16104324371590001</v>
      </c>
      <c r="AZ366" s="18">
        <v>0.16289285496790001</v>
      </c>
      <c r="BA366" s="18">
        <v>0.16470919562790001</v>
      </c>
      <c r="BB366" s="18">
        <v>0.16543513066650001</v>
      </c>
      <c r="BC366" s="18">
        <v>0.16755769537330001</v>
      </c>
      <c r="BD366" s="18">
        <v>0.16871606115310001</v>
      </c>
      <c r="BE366" s="18">
        <v>0.1668812271256</v>
      </c>
      <c r="BF366" s="18">
        <v>0.16657799314800001</v>
      </c>
      <c r="BG366" s="18">
        <v>0.1692362555859</v>
      </c>
      <c r="BH366" s="18">
        <v>0.16913867000999999</v>
      </c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</row>
    <row r="367" spans="1:78" ht="11.25" x14ac:dyDescent="0.2">
      <c r="A367" s="11" t="s">
        <v>178</v>
      </c>
      <c r="C367" s="18">
        <v>0</v>
      </c>
      <c r="D367" s="18">
        <v>0</v>
      </c>
      <c r="E367" s="18">
        <v>0</v>
      </c>
      <c r="F367" s="18">
        <v>0.41264671175149997</v>
      </c>
      <c r="G367" s="18">
        <v>0.41253470738999998</v>
      </c>
      <c r="H367" s="18">
        <v>0.41391952673100002</v>
      </c>
      <c r="I367" s="18">
        <v>0.40787507911979998</v>
      </c>
      <c r="J367" s="18">
        <v>0.40380705759289998</v>
      </c>
      <c r="K367" s="18">
        <v>0.40987338656189998</v>
      </c>
      <c r="L367" s="18">
        <v>0.4116569858377</v>
      </c>
      <c r="M367" s="18">
        <v>0.41466147813190002</v>
      </c>
      <c r="N367" s="18">
        <v>0.40173666940989999</v>
      </c>
      <c r="O367" s="18">
        <v>0.39552559818659999</v>
      </c>
      <c r="P367" s="18">
        <v>0.39563618248869997</v>
      </c>
      <c r="Q367" s="18">
        <v>0.39685806761609999</v>
      </c>
      <c r="R367" s="18">
        <v>0.39418551077059999</v>
      </c>
      <c r="S367" s="18">
        <v>0.38952106551639998</v>
      </c>
      <c r="T367" s="54">
        <f>((Sphere!C424*Sphere!C$418)+('FIA Only'!T367*'FIA Only'!T$361))/('FIA Only'!T$361+Sphere!C$418)</f>
        <v>0.37889818747269999</v>
      </c>
      <c r="U367" s="54">
        <f>((Sphere!D424*Sphere!D$418)+('FIA Only'!U367*'FIA Only'!U$361))/('FIA Only'!U$361+Sphere!D$418)</f>
        <v>0.36824907134099999</v>
      </c>
      <c r="V367" s="54">
        <f>((Sphere!E424*Sphere!E$418)+('FIA Only'!V367*'FIA Only'!V$361))/('FIA Only'!V$361+Sphere!E$418)</f>
        <v>0.36578714250115685</v>
      </c>
      <c r="W367" s="54">
        <f>((Sphere!F424*Sphere!F$418)+('FIA on PCAS'!C424*'FIA on PCAS'!C$418)+('FIA Only'!W367*'FIA Only'!W$361))/('FIA Only'!W$361+'FIA on PCAS'!C$418+Sphere!F$418)</f>
        <v>0.33762105381982771</v>
      </c>
      <c r="X367" s="54">
        <f>((Sphere!G424*Sphere!G$418)+('FIA on PCAS'!D424*'FIA on PCAS'!D$418)+('FIA Only'!X367*'FIA Only'!X$361))/('FIA Only'!X$361+'FIA on PCAS'!D$418+Sphere!G$418)</f>
        <v>0.35440285728561749</v>
      </c>
      <c r="Y367" s="18">
        <v>0.14646312554240001</v>
      </c>
      <c r="Z367" s="18">
        <v>0.15152606350309999</v>
      </c>
      <c r="AA367" s="18">
        <v>0.1629941827634</v>
      </c>
      <c r="AB367" s="18">
        <v>0.17057128199550001</v>
      </c>
      <c r="AC367" s="18">
        <v>0.16976690684570001</v>
      </c>
      <c r="AD367" s="18">
        <v>0.17484898219600001</v>
      </c>
      <c r="AE367" s="18">
        <v>0.1708772995716</v>
      </c>
      <c r="AF367" s="18">
        <v>0.17334013307929999</v>
      </c>
      <c r="AG367" s="18">
        <v>0.17601682220850001</v>
      </c>
      <c r="AH367" s="18">
        <v>0.173094858578</v>
      </c>
      <c r="AI367" s="18">
        <v>0.1712050742159</v>
      </c>
      <c r="AJ367" s="18">
        <v>0.17848556219969999</v>
      </c>
      <c r="AK367" s="18">
        <v>0.18043219006360001</v>
      </c>
      <c r="AL367" s="18">
        <v>0.18695786621089999</v>
      </c>
      <c r="AM367" s="18">
        <v>0.1906599198161</v>
      </c>
      <c r="AN367" s="18">
        <v>0.19278924532809999</v>
      </c>
      <c r="AO367" s="18">
        <v>0.19018758519779999</v>
      </c>
      <c r="AP367" s="18">
        <v>0.18916699075990001</v>
      </c>
      <c r="AQ367" s="18"/>
      <c r="AR367" s="18">
        <v>0.14646312554240001</v>
      </c>
      <c r="AS367" s="18">
        <v>0.15152606350309999</v>
      </c>
      <c r="AT367" s="18">
        <v>0.1629941827634</v>
      </c>
      <c r="AU367" s="18">
        <v>0.17057128199550001</v>
      </c>
      <c r="AV367" s="18">
        <v>0.16976690684570001</v>
      </c>
      <c r="AW367" s="18">
        <v>0.17484898219600001</v>
      </c>
      <c r="AX367" s="18">
        <v>0.1708772995716</v>
      </c>
      <c r="AY367" s="18">
        <v>0.17334013307929999</v>
      </c>
      <c r="AZ367" s="18">
        <v>0.17601682220850001</v>
      </c>
      <c r="BA367" s="18">
        <v>0.173094858578</v>
      </c>
      <c r="BB367" s="18">
        <v>0.1712050742159</v>
      </c>
      <c r="BC367" s="18">
        <v>0.17848556219969999</v>
      </c>
      <c r="BD367" s="18">
        <v>0.18043219006360001</v>
      </c>
      <c r="BE367" s="18">
        <v>0.18695786621089999</v>
      </c>
      <c r="BF367" s="18">
        <v>0.1906599198161</v>
      </c>
      <c r="BG367" s="18">
        <v>0.18170118876970001</v>
      </c>
      <c r="BH367" s="18">
        <v>0.19018758519779999</v>
      </c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</row>
    <row r="368" spans="1:78" ht="11.25" x14ac:dyDescent="0.2">
      <c r="A368" s="11" t="s">
        <v>179</v>
      </c>
      <c r="C368" s="18">
        <v>0</v>
      </c>
      <c r="D368" s="18">
        <v>0</v>
      </c>
      <c r="E368" s="18">
        <v>0</v>
      </c>
      <c r="F368" s="18">
        <v>0.40430510850599999</v>
      </c>
      <c r="G368" s="18">
        <v>0.39885441804490002</v>
      </c>
      <c r="H368" s="18">
        <v>0.39526060829370002</v>
      </c>
      <c r="I368" s="18">
        <v>0.39493754118579999</v>
      </c>
      <c r="J368" s="18">
        <v>0.39137456420360001</v>
      </c>
      <c r="K368" s="18">
        <v>0.38704681340280001</v>
      </c>
      <c r="L368" s="18">
        <v>0.38493524849580002</v>
      </c>
      <c r="M368" s="18">
        <v>0.38308683608729999</v>
      </c>
      <c r="N368" s="18">
        <v>0.38998095732810001</v>
      </c>
      <c r="O368" s="18">
        <v>0.39582537328790002</v>
      </c>
      <c r="P368" s="18">
        <v>0.391179134702</v>
      </c>
      <c r="Q368" s="18">
        <v>0.38819523478610002</v>
      </c>
      <c r="R368" s="18">
        <v>0.39262834013039999</v>
      </c>
      <c r="S368" s="18">
        <v>0.39768346771079999</v>
      </c>
      <c r="T368" s="54">
        <f>((Sphere!C425*Sphere!C$418)+('FIA Only'!T368*'FIA Only'!T$361))/('FIA Only'!T$361+Sphere!C$418)</f>
        <v>0.40370236943350002</v>
      </c>
      <c r="U368" s="54">
        <f>((Sphere!D425*Sphere!D$418)+('FIA Only'!U368*'FIA Only'!U$361))/('FIA Only'!U$361+Sphere!D$418)</f>
        <v>0.41421155344330002</v>
      </c>
      <c r="V368" s="54">
        <f>((Sphere!E425*Sphere!E$418)+('FIA Only'!V368*'FIA Only'!V$361))/('FIA Only'!V$361+Sphere!E$418)</f>
        <v>0.418556297561268</v>
      </c>
      <c r="W368" s="54">
        <f>((Sphere!F425*Sphere!F$418)+('FIA on PCAS'!C425*'FIA on PCAS'!C$418)+('FIA Only'!W368*'FIA Only'!W$361))/('FIA Only'!W$361+'FIA on PCAS'!C$418+Sphere!F$418)</f>
        <v>0.38358819461059546</v>
      </c>
      <c r="X368" s="54">
        <f>((Sphere!G425*Sphere!G$418)+('FIA on PCAS'!D425*'FIA on PCAS'!D$418)+('FIA Only'!X368*'FIA Only'!X$361))/('FIA Only'!X$361+'FIA on PCAS'!D$418+Sphere!G$418)</f>
        <v>0.38465104951651663</v>
      </c>
      <c r="Y368" s="18">
        <v>2.2303118895500001E-2</v>
      </c>
      <c r="Z368" s="18">
        <v>2.138907466352E-2</v>
      </c>
      <c r="AA368" s="18">
        <v>2.0949433389670001E-2</v>
      </c>
      <c r="AB368" s="18">
        <v>1.946212083581E-2</v>
      </c>
      <c r="AC368" s="18">
        <v>1.7821134589969999E-2</v>
      </c>
      <c r="AD368" s="18">
        <v>1.613544331448E-2</v>
      </c>
      <c r="AE368" s="18">
        <v>1.4906135563520001E-2</v>
      </c>
      <c r="AF368" s="18">
        <v>1.5350648369310001E-2</v>
      </c>
      <c r="AG368" s="18">
        <v>1.5225743450589999E-2</v>
      </c>
      <c r="AH368" s="18">
        <v>1.385065382664E-2</v>
      </c>
      <c r="AI368" s="18">
        <v>1.2726576870970001E-2</v>
      </c>
      <c r="AJ368" s="18">
        <v>1.421946642115E-2</v>
      </c>
      <c r="AK368" s="18">
        <v>1.6295616442749999E-2</v>
      </c>
      <c r="AL368" s="18">
        <v>1.9674260590240002E-2</v>
      </c>
      <c r="AM368" s="18">
        <v>2.1199987550220002E-2</v>
      </c>
      <c r="AN368" s="18">
        <v>2.038144235057E-2</v>
      </c>
      <c r="AO368" s="18">
        <v>2.008367029073E-2</v>
      </c>
      <c r="AP368" s="18">
        <v>1.9016145448469999E-2</v>
      </c>
      <c r="AQ368" s="18"/>
      <c r="AR368" s="18">
        <v>2.2303118895500001E-2</v>
      </c>
      <c r="AS368" s="18">
        <v>2.138907466352E-2</v>
      </c>
      <c r="AT368" s="18">
        <v>2.0949433389670001E-2</v>
      </c>
      <c r="AU368" s="18">
        <v>1.946212083581E-2</v>
      </c>
      <c r="AV368" s="18">
        <v>1.7821134589969999E-2</v>
      </c>
      <c r="AW368" s="18">
        <v>1.613544331448E-2</v>
      </c>
      <c r="AX368" s="18">
        <v>1.4906135563520001E-2</v>
      </c>
      <c r="AY368" s="18">
        <v>1.5350648369310001E-2</v>
      </c>
      <c r="AZ368" s="18">
        <v>1.5225743450589999E-2</v>
      </c>
      <c r="BA368" s="18">
        <v>1.385065382664E-2</v>
      </c>
      <c r="BB368" s="18">
        <v>1.2726576870970001E-2</v>
      </c>
      <c r="BC368" s="18">
        <v>1.421946642115E-2</v>
      </c>
      <c r="BD368" s="18">
        <v>1.6295616442749999E-2</v>
      </c>
      <c r="BE368" s="18">
        <v>1.9674260590240002E-2</v>
      </c>
      <c r="BF368" s="18">
        <v>2.1199987550220002E-2</v>
      </c>
      <c r="BG368" s="18">
        <v>1.752786158436E-2</v>
      </c>
      <c r="BH368" s="18">
        <v>2.008367029073E-2</v>
      </c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</row>
    <row r="369" spans="1:78" s="19" customFormat="1" ht="12.75" x14ac:dyDescent="0.2">
      <c r="A369" s="29" t="s">
        <v>180</v>
      </c>
      <c r="B369" s="58"/>
      <c r="C369" s="19">
        <v>22944355.879999999</v>
      </c>
      <c r="D369" s="19">
        <v>22497260.300000001</v>
      </c>
      <c r="E369" s="19">
        <v>21483112.440000001</v>
      </c>
      <c r="F369" s="19">
        <v>21142211.32</v>
      </c>
      <c r="G369" s="19">
        <v>21253658.149999999</v>
      </c>
      <c r="H369" s="19">
        <v>21423662.84</v>
      </c>
      <c r="I369" s="19">
        <v>21272678.640000001</v>
      </c>
      <c r="J369" s="19">
        <v>21440617.25</v>
      </c>
      <c r="K369" s="19">
        <v>21824115.620000001</v>
      </c>
      <c r="L369" s="19">
        <v>22289169.199999999</v>
      </c>
      <c r="M369" s="19">
        <v>23286619.579999998</v>
      </c>
      <c r="N369" s="19">
        <v>24168933.699999999</v>
      </c>
      <c r="O369" s="19">
        <v>25171940.75</v>
      </c>
      <c r="P369" s="19">
        <v>26454837.260000002</v>
      </c>
      <c r="Q369" s="19">
        <v>27284767.760000002</v>
      </c>
      <c r="R369" s="19">
        <v>29003919.800000001</v>
      </c>
      <c r="S369" s="19">
        <v>31819401.73</v>
      </c>
      <c r="T369" s="19">
        <f>'FIA Only'!T369+Sphere!C426</f>
        <v>33682241.890000001</v>
      </c>
      <c r="U369" s="19">
        <f>'FIA Only'!U369+Sphere!D426</f>
        <v>34062440.890000001</v>
      </c>
      <c r="V369" s="19">
        <f>'FIA Only'!V369+Sphere!E426</f>
        <v>32516554.920000002</v>
      </c>
      <c r="W369" s="19">
        <f>'FIA Only'!W369+Sphere!F426+'FIA on PCAS'!C426</f>
        <v>29859502.829999998</v>
      </c>
      <c r="X369" s="19">
        <f>'FIA Only'!X369+Sphere!G426+'FIA on PCAS'!D426</f>
        <v>27546770.530000001</v>
      </c>
      <c r="Y369" s="19">
        <v>23947023.949999999</v>
      </c>
      <c r="Z369" s="19">
        <v>21494516.670000002</v>
      </c>
      <c r="AA369" s="19">
        <v>25522720.41</v>
      </c>
      <c r="AB369" s="19">
        <v>28043438.02</v>
      </c>
      <c r="AC369" s="19">
        <v>19666908.460000001</v>
      </c>
      <c r="AD369" s="19">
        <v>26910201.920000002</v>
      </c>
      <c r="AE369" s="19">
        <v>17224258.079999998</v>
      </c>
      <c r="AF369" s="19">
        <v>25887359.719999999</v>
      </c>
      <c r="AG369" s="19">
        <v>25477842.850000001</v>
      </c>
      <c r="AH369" s="19">
        <v>26806588.800000001</v>
      </c>
      <c r="AI369" s="19">
        <v>18880582.93</v>
      </c>
      <c r="AJ369" s="19">
        <v>32966383.149999999</v>
      </c>
      <c r="AK369" s="19">
        <v>37349986.18</v>
      </c>
      <c r="AL369" s="19">
        <v>40344883.43</v>
      </c>
      <c r="AM369" s="19">
        <v>43094730.149999999</v>
      </c>
      <c r="AN369" s="19">
        <v>47448634.43</v>
      </c>
      <c r="AO369" s="19">
        <v>51648627.149999999</v>
      </c>
      <c r="AP369" s="19">
        <v>54611820.420000002</v>
      </c>
      <c r="AR369" s="19">
        <v>23947023.949999999</v>
      </c>
      <c r="AS369" s="19">
        <v>21494516.670000002</v>
      </c>
      <c r="AT369" s="19">
        <v>25522720.41</v>
      </c>
      <c r="AU369" s="19">
        <v>28043438.02</v>
      </c>
      <c r="AV369" s="19">
        <v>19666908.460000001</v>
      </c>
      <c r="AW369" s="19">
        <v>26910201.920000002</v>
      </c>
      <c r="AX369" s="19">
        <v>17224258.079999998</v>
      </c>
      <c r="AY369" s="19">
        <v>25887359.719999999</v>
      </c>
      <c r="AZ369" s="19">
        <v>25477842.850000001</v>
      </c>
      <c r="BA369" s="19">
        <v>26806588.800000001</v>
      </c>
      <c r="BB369" s="19">
        <v>18880582.93</v>
      </c>
      <c r="BC369" s="19">
        <v>32966383.149999999</v>
      </c>
      <c r="BD369" s="19">
        <v>37349986.18</v>
      </c>
      <c r="BE369" s="19">
        <v>40344883.43</v>
      </c>
      <c r="BF369" s="19">
        <v>43094730.149999999</v>
      </c>
      <c r="BG369" s="19">
        <v>29452497.620000001</v>
      </c>
      <c r="BH369" s="19">
        <v>51648627.149999999</v>
      </c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</row>
    <row r="370" spans="1:78" ht="11.25" x14ac:dyDescent="0.2">
      <c r="A370" s="11" t="s">
        <v>181</v>
      </c>
      <c r="C370" s="18">
        <v>0.9988275242879</v>
      </c>
      <c r="D370" s="18">
        <v>0.99883471277610003</v>
      </c>
      <c r="E370" s="18">
        <v>0.99944501291270005</v>
      </c>
      <c r="F370" s="18">
        <v>0.99983677440609997</v>
      </c>
      <c r="G370" s="18">
        <v>0.99997725238659996</v>
      </c>
      <c r="H370" s="18">
        <v>0.99999848251909995</v>
      </c>
      <c r="I370" s="18">
        <v>0.99999846328709996</v>
      </c>
      <c r="J370" s="18">
        <v>0.99999866001990001</v>
      </c>
      <c r="K370" s="18">
        <v>0.99999879307820005</v>
      </c>
      <c r="L370" s="18">
        <v>0.99999879762230004</v>
      </c>
      <c r="M370" s="18">
        <v>0.99999893028700004</v>
      </c>
      <c r="N370" s="18">
        <v>0.99999897140680005</v>
      </c>
      <c r="O370" s="18">
        <v>0.99999907635249996</v>
      </c>
      <c r="P370" s="18">
        <v>0.99999912189969997</v>
      </c>
      <c r="Q370" s="18">
        <v>0.99999911928880003</v>
      </c>
      <c r="R370" s="18">
        <v>0.99999932043670003</v>
      </c>
      <c r="S370" s="18">
        <v>0.99999934096809995</v>
      </c>
      <c r="T370" s="54">
        <f>((Sphere!C427*Sphere!C$426)+('FIA Only'!T370*'FIA Only'!T$369))/('FIA Only'!T$369+Sphere!C$426)</f>
        <v>0.99999940621530004</v>
      </c>
      <c r="U370" s="54">
        <f>((Sphere!D427*Sphere!D$426)+('FIA Only'!U370*'FIA Only'!U$369))/('FIA Only'!U$369+Sphere!D$426)</f>
        <v>0.99977820996371092</v>
      </c>
      <c r="V370" s="54">
        <f>((Sphere!E427*Sphere!E$426)+('FIA Only'!V370*'FIA Only'!V$369))/('FIA Only'!V$369+Sphere!E$426)</f>
        <v>0.99976947926931359</v>
      </c>
      <c r="W370" s="54">
        <f>((Sphere!F427*Sphere!F$426)+('FIA on PCAS'!C427*'FIA on PCAS'!C$426)+('FIA Only'!W370*'FIA Only'!W$369))/('FIA Only'!W$369+'FIA on PCAS'!C$426+Sphere!F$426)</f>
        <v>0.99680800010160309</v>
      </c>
      <c r="X370" s="54">
        <f>((Sphere!G427*Sphere!G$426)+('FIA on PCAS'!D427*'FIA on PCAS'!D$426)+('FIA Only'!X370*'FIA Only'!X$369))/('FIA Only'!X$369+'FIA on PCAS'!D$426+Sphere!G$426)</f>
        <v>0.9970577214578934</v>
      </c>
      <c r="Y370" s="18">
        <v>0.92748822035769996</v>
      </c>
      <c r="Z370" s="18">
        <v>0.92844024192579999</v>
      </c>
      <c r="AA370" s="18">
        <v>0.94879332881919998</v>
      </c>
      <c r="AB370" s="18">
        <v>0.96203176564979997</v>
      </c>
      <c r="AC370" s="18">
        <v>0.9581968051427</v>
      </c>
      <c r="AD370" s="18">
        <v>0.97550465935969999</v>
      </c>
      <c r="AE370" s="18">
        <v>0.97048037978320001</v>
      </c>
      <c r="AF370" s="18">
        <v>0.98464723739909998</v>
      </c>
      <c r="AG370" s="18">
        <v>0.98701402130219995</v>
      </c>
      <c r="AH370" s="18">
        <v>0.99020508794740003</v>
      </c>
      <c r="AI370" s="18">
        <v>0.98721962367500005</v>
      </c>
      <c r="AJ370" s="18">
        <v>0.99370029460980003</v>
      </c>
      <c r="AK370" s="18">
        <v>0.99446753839540003</v>
      </c>
      <c r="AL370" s="18">
        <v>0.99470166223099998</v>
      </c>
      <c r="AM370" s="18">
        <v>0.99529252171920002</v>
      </c>
      <c r="AN370" s="18">
        <v>0.99584712118090002</v>
      </c>
      <c r="AO370" s="18">
        <v>0.99581297161399995</v>
      </c>
      <c r="AP370" s="18">
        <v>0.99607814314809995</v>
      </c>
      <c r="AQ370" s="18"/>
      <c r="AR370" s="18">
        <v>0.92748822035769996</v>
      </c>
      <c r="AS370" s="18">
        <v>0.92844024192579999</v>
      </c>
      <c r="AT370" s="18">
        <v>0.94879332881919998</v>
      </c>
      <c r="AU370" s="18">
        <v>0.96203176564979997</v>
      </c>
      <c r="AV370" s="18">
        <v>0.9581968051427</v>
      </c>
      <c r="AW370" s="18">
        <v>0.97550465935969999</v>
      </c>
      <c r="AX370" s="18">
        <v>0.97048037978320001</v>
      </c>
      <c r="AY370" s="18">
        <v>0.98464723739909998</v>
      </c>
      <c r="AZ370" s="18">
        <v>0.98701402130219995</v>
      </c>
      <c r="BA370" s="18">
        <v>0.99020508794740003</v>
      </c>
      <c r="BB370" s="18">
        <v>0.98721962367500005</v>
      </c>
      <c r="BC370" s="18">
        <v>0.99370029460980003</v>
      </c>
      <c r="BD370" s="18">
        <v>0.99446753839540003</v>
      </c>
      <c r="BE370" s="18">
        <v>0.99470166223099998</v>
      </c>
      <c r="BF370" s="18">
        <v>0.99529252171920002</v>
      </c>
      <c r="BG370" s="18">
        <v>0.99371501096649995</v>
      </c>
      <c r="BH370" s="18">
        <v>0.99581297161399995</v>
      </c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</row>
    <row r="371" spans="1:78" ht="11.25" x14ac:dyDescent="0.2">
      <c r="A371" s="11" t="s">
        <v>182</v>
      </c>
      <c r="C371" s="18">
        <v>1.0125431335490001E-3</v>
      </c>
      <c r="D371" s="18">
        <v>7.2303648457999997E-4</v>
      </c>
      <c r="E371" s="18">
        <v>3.16740882822E-4</v>
      </c>
      <c r="F371" s="18">
        <v>1.6322559394399999E-4</v>
      </c>
      <c r="G371" s="18">
        <v>2.274761345E-5</v>
      </c>
      <c r="H371" s="18">
        <v>1.5174809390000001E-6</v>
      </c>
      <c r="I371" s="18">
        <v>1.536712915E-6</v>
      </c>
      <c r="J371" s="18">
        <v>1.3399800789999999E-6</v>
      </c>
      <c r="K371" s="18">
        <v>1.206921758E-6</v>
      </c>
      <c r="L371" s="18">
        <v>1.2023776999999999E-6</v>
      </c>
      <c r="M371" s="18">
        <v>1.069713013E-6</v>
      </c>
      <c r="N371" s="18">
        <v>1.0285931650000001E-6</v>
      </c>
      <c r="O371" s="18">
        <v>9.2364749399999995E-7</v>
      </c>
      <c r="P371" s="18">
        <v>8.7810027999999996E-7</v>
      </c>
      <c r="Q371" s="18">
        <v>8.8071118E-7</v>
      </c>
      <c r="R371" s="18">
        <v>6.7956331899999995E-7</v>
      </c>
      <c r="S371" s="18">
        <v>6.5903187599999997E-7</v>
      </c>
      <c r="T371" s="54">
        <f>((Sphere!C428*Sphere!C$426)+('FIA Only'!T371*'FIA Only'!T$369))/('FIA Only'!T$369+Sphere!C$426)</f>
        <v>5.9378470300000003E-7</v>
      </c>
      <c r="U371" s="54">
        <f>((Sphere!D428*Sphere!D$426)+('FIA Only'!U371*'FIA Only'!U$369))/('FIA Only'!U$369+Sphere!D$426)</f>
        <v>2.2144772373612829E-4</v>
      </c>
      <c r="V371" s="54">
        <f>((Sphere!E428*Sphere!E$426)+('FIA Only'!V371*'FIA Only'!V$369))/('FIA Only'!V$369+Sphere!E$426)</f>
        <v>2.3052073069943955E-4</v>
      </c>
      <c r="W371" s="54">
        <f>((Sphere!F428*Sphere!F$426)+('FIA on PCAS'!C428*'FIA on PCAS'!C$426)+('FIA Only'!W371*'FIA Only'!W$369))/('FIA Only'!W$369+'FIA on PCAS'!C$426+Sphere!F$426)</f>
        <v>2.8802221018105786E-4</v>
      </c>
      <c r="X371" s="54">
        <f>((Sphere!G428*Sphere!G$426)+('FIA on PCAS'!D428*'FIA on PCAS'!D$426)+('FIA Only'!X371*'FIA Only'!X$369))/('FIA Only'!X$369+'FIA on PCAS'!D$426+Sphere!G$426)</f>
        <v>2.9718561242708511E-4</v>
      </c>
      <c r="Y371" s="18">
        <v>1.4573595497879999E-3</v>
      </c>
      <c r="Z371" s="18">
        <v>2.1281444655600001E-3</v>
      </c>
      <c r="AA371" s="18">
        <v>1.235048419921E-3</v>
      </c>
      <c r="AB371" s="18">
        <v>7.2624508823699999E-4</v>
      </c>
      <c r="AC371" s="18">
        <v>5.8756738325299997E-4</v>
      </c>
      <c r="AD371" s="18">
        <v>3.2875478360600002E-4</v>
      </c>
      <c r="AE371" s="18">
        <v>9.2200390329299998E-4</v>
      </c>
      <c r="AF371" s="18">
        <v>3.1230170878299997E-4</v>
      </c>
      <c r="AG371" s="18">
        <v>3.1538030270399997E-4</v>
      </c>
      <c r="AH371" s="18">
        <v>2.7508483866600002E-4</v>
      </c>
      <c r="AI371" s="18">
        <v>3.7119478238800002E-4</v>
      </c>
      <c r="AJ371" s="18">
        <v>4.3389172702400003E-4</v>
      </c>
      <c r="AK371" s="18">
        <v>3.7864976908200002E-4</v>
      </c>
      <c r="AL371" s="18">
        <v>4.6858833386599998E-4</v>
      </c>
      <c r="AM371" s="18">
        <v>3.0382443182899998E-4</v>
      </c>
      <c r="AN371" s="18">
        <v>3.3976243817700002E-4</v>
      </c>
      <c r="AO371" s="18">
        <v>3.0388395734200002E-4</v>
      </c>
      <c r="AP371" s="18">
        <v>2.8408952872300002E-4</v>
      </c>
      <c r="AQ371" s="18"/>
      <c r="AR371" s="18">
        <v>1.4573595497879999E-3</v>
      </c>
      <c r="AS371" s="18">
        <v>2.1281444655600001E-3</v>
      </c>
      <c r="AT371" s="18">
        <v>1.235048419921E-3</v>
      </c>
      <c r="AU371" s="18">
        <v>7.2624508823699999E-4</v>
      </c>
      <c r="AV371" s="18">
        <v>5.8756738325299997E-4</v>
      </c>
      <c r="AW371" s="18">
        <v>3.2875478360600002E-4</v>
      </c>
      <c r="AX371" s="18">
        <v>9.2200390329299998E-4</v>
      </c>
      <c r="AY371" s="18">
        <v>3.1230170878299997E-4</v>
      </c>
      <c r="AZ371" s="18">
        <v>3.1538030270399997E-4</v>
      </c>
      <c r="BA371" s="18">
        <v>2.7508483866600002E-4</v>
      </c>
      <c r="BB371" s="18">
        <v>3.7119478238800002E-4</v>
      </c>
      <c r="BC371" s="18">
        <v>4.3389172702400003E-4</v>
      </c>
      <c r="BD371" s="18">
        <v>3.7864976908200002E-4</v>
      </c>
      <c r="BE371" s="18">
        <v>4.6858833386599998E-4</v>
      </c>
      <c r="BF371" s="18">
        <v>3.0382443182899998E-4</v>
      </c>
      <c r="BG371" s="18">
        <v>5.4747146946900003E-4</v>
      </c>
      <c r="BH371" s="18">
        <v>3.0388395734200002E-4</v>
      </c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</row>
    <row r="372" spans="1:78" ht="11.25" x14ac:dyDescent="0.2">
      <c r="A372" s="11" t="s">
        <v>183</v>
      </c>
      <c r="C372" s="18">
        <v>0</v>
      </c>
      <c r="D372" s="18">
        <v>0</v>
      </c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54">
        <f>((Sphere!C429*Sphere!C$426)+('FIA Only'!T372*'FIA Only'!T$369))/('FIA Only'!T$369+Sphere!C$426)</f>
        <v>0</v>
      </c>
      <c r="U372" s="54">
        <f>((Sphere!D429*Sphere!D$426)+('FIA Only'!U372*'FIA Only'!U$369))/('FIA Only'!U$369+Sphere!D$426)</f>
        <v>0</v>
      </c>
      <c r="V372" s="54">
        <f>((Sphere!E429*Sphere!E$426)+('FIA Only'!V372*'FIA Only'!V$369))/('FIA Only'!V$369+Sphere!E$426)</f>
        <v>0</v>
      </c>
      <c r="W372" s="54">
        <f>((Sphere!F429*Sphere!F$426)+('FIA on PCAS'!C429*'FIA on PCAS'!C$426)+('FIA Only'!W372*'FIA Only'!W$369))/('FIA Only'!W$369+'FIA on PCAS'!C$426+Sphere!F$426)</f>
        <v>2.1592824357145949E-4</v>
      </c>
      <c r="X372" s="54">
        <f>((Sphere!G429*Sphere!G$426)+('FIA on PCAS'!D429*'FIA on PCAS'!D$426)+('FIA Only'!X372*'FIA Only'!X$369))/('FIA Only'!X$369+'FIA on PCAS'!D$426+Sphere!G$426)</f>
        <v>2.3485094899817482E-4</v>
      </c>
      <c r="Y372" s="18">
        <v>1.5646477757709999E-3</v>
      </c>
      <c r="Z372" s="18">
        <v>1.9378123433090001E-3</v>
      </c>
      <c r="AA372" s="18">
        <v>6.09756048523E-4</v>
      </c>
      <c r="AB372" s="18">
        <v>7.1978778086100004E-4</v>
      </c>
      <c r="AC372" s="18">
        <v>6.9411512801200001E-4</v>
      </c>
      <c r="AD372" s="18">
        <v>4.6264377040099999E-4</v>
      </c>
      <c r="AE372" s="18">
        <v>1.5938009696599999E-4</v>
      </c>
      <c r="AF372" s="18">
        <v>1.04125451059E-4</v>
      </c>
      <c r="AG372" s="18">
        <v>1.03886004369E-4</v>
      </c>
      <c r="AH372" s="18">
        <v>9.6975728188999997E-5</v>
      </c>
      <c r="AI372" s="18">
        <v>5.40258828277E-4</v>
      </c>
      <c r="AJ372" s="18">
        <v>2.57815991352E-4</v>
      </c>
      <c r="AK372" s="18">
        <v>2.1887274533600001E-4</v>
      </c>
      <c r="AL372" s="18">
        <v>5.9382278996999997E-5</v>
      </c>
      <c r="AM372" s="18">
        <v>0</v>
      </c>
      <c r="AN372" s="18">
        <v>0</v>
      </c>
      <c r="AO372" s="18">
        <v>0</v>
      </c>
      <c r="AP372" s="18">
        <v>0</v>
      </c>
      <c r="AQ372" s="18"/>
      <c r="AR372" s="18">
        <v>1.5646477757709999E-3</v>
      </c>
      <c r="AS372" s="18">
        <v>1.9378123433090001E-3</v>
      </c>
      <c r="AT372" s="18">
        <v>6.09756048523E-4</v>
      </c>
      <c r="AU372" s="18">
        <v>7.1978778086100004E-4</v>
      </c>
      <c r="AV372" s="18">
        <v>6.9411512801200001E-4</v>
      </c>
      <c r="AW372" s="18">
        <v>4.6264377040099999E-4</v>
      </c>
      <c r="AX372" s="18">
        <v>1.5938009696599999E-4</v>
      </c>
      <c r="AY372" s="18">
        <v>1.04125451059E-4</v>
      </c>
      <c r="AZ372" s="18">
        <v>1.03886004369E-4</v>
      </c>
      <c r="BA372" s="18">
        <v>9.6975728188999997E-5</v>
      </c>
      <c r="BB372" s="18">
        <v>5.40258828277E-4</v>
      </c>
      <c r="BC372" s="18">
        <v>2.57815991352E-4</v>
      </c>
      <c r="BD372" s="18">
        <v>2.1887274533600001E-4</v>
      </c>
      <c r="BE372" s="18">
        <v>5.9382278996999997E-5</v>
      </c>
      <c r="BF372" s="18">
        <v>0</v>
      </c>
      <c r="BG372" s="18">
        <v>0</v>
      </c>
      <c r="BH372" s="18">
        <v>0</v>
      </c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</row>
    <row r="373" spans="1:78" ht="11.25" x14ac:dyDescent="0.2">
      <c r="A373" s="11" t="s">
        <v>184</v>
      </c>
      <c r="C373" s="18">
        <v>0</v>
      </c>
      <c r="D373" s="18">
        <v>0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54">
        <f>((Sphere!C430*Sphere!C$426)+('FIA Only'!T373*'FIA Only'!T$369))/('FIA Only'!T$369+Sphere!C$426)</f>
        <v>0</v>
      </c>
      <c r="U373" s="54">
        <f>((Sphere!D430*Sphere!D$426)+('FIA Only'!U373*'FIA Only'!U$369))/('FIA Only'!U$369+Sphere!D$426)</f>
        <v>0</v>
      </c>
      <c r="V373" s="54">
        <f>((Sphere!E430*Sphere!E$426)+('FIA Only'!V373*'FIA Only'!V$369))/('FIA Only'!V$369+Sphere!E$426)</f>
        <v>0</v>
      </c>
      <c r="W373" s="54">
        <f>((Sphere!F430*Sphere!F$426)+('FIA on PCAS'!C430*'FIA on PCAS'!C$426)+('FIA Only'!W373*'FIA Only'!W$369))/('FIA Only'!W$369+'FIA on PCAS'!C$426+Sphere!F$426)</f>
        <v>0</v>
      </c>
      <c r="X373" s="54">
        <f>((Sphere!G430*Sphere!G$426)+('FIA on PCAS'!D430*'FIA on PCAS'!D$426)+('FIA Only'!X373*'FIA Only'!X$369))/('FIA Only'!X$369+'FIA on PCAS'!D$426+Sphere!G$426)</f>
        <v>0</v>
      </c>
      <c r="Y373" s="18">
        <v>6.8252607130500002E-4</v>
      </c>
      <c r="Z373" s="18">
        <v>2.6509783363799999E-4</v>
      </c>
      <c r="AA373" s="18">
        <v>1.0708842956E-3</v>
      </c>
      <c r="AB373" s="18">
        <v>6.2502731258299996E-4</v>
      </c>
      <c r="AC373" s="18">
        <v>3.8227639504799998E-4</v>
      </c>
      <c r="AD373" s="18">
        <v>2.5854267186600002E-4</v>
      </c>
      <c r="AE373" s="18">
        <v>3.8414269345499999E-4</v>
      </c>
      <c r="AF373" s="18">
        <v>7.7503546700400001E-4</v>
      </c>
      <c r="AG373" s="18">
        <v>0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5.4657188410999999E-5</v>
      </c>
      <c r="AN373" s="18">
        <v>0</v>
      </c>
      <c r="AO373" s="18">
        <v>0</v>
      </c>
      <c r="AP373" s="18">
        <v>0</v>
      </c>
      <c r="AQ373" s="18"/>
      <c r="AR373" s="18">
        <v>6.8252607130500002E-4</v>
      </c>
      <c r="AS373" s="18">
        <v>2.6509783363799999E-4</v>
      </c>
      <c r="AT373" s="18">
        <v>1.0708842956E-3</v>
      </c>
      <c r="AU373" s="18">
        <v>6.2502731258299996E-4</v>
      </c>
      <c r="AV373" s="18">
        <v>3.8227639504799998E-4</v>
      </c>
      <c r="AW373" s="18">
        <v>2.5854267186600002E-4</v>
      </c>
      <c r="AX373" s="18">
        <v>3.8414269345499999E-4</v>
      </c>
      <c r="AY373" s="18">
        <v>7.7503546700400001E-4</v>
      </c>
      <c r="AZ373" s="18">
        <v>0</v>
      </c>
      <c r="BA373" s="18">
        <v>0</v>
      </c>
      <c r="BB373" s="18">
        <v>0</v>
      </c>
      <c r="BC373" s="18">
        <v>0</v>
      </c>
      <c r="BD373" s="18">
        <v>0</v>
      </c>
      <c r="BE373" s="18">
        <v>0</v>
      </c>
      <c r="BF373" s="18">
        <v>5.4657188410999999E-5</v>
      </c>
      <c r="BG373" s="18">
        <v>0</v>
      </c>
      <c r="BH373" s="18">
        <v>0</v>
      </c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</row>
    <row r="374" spans="1:78" ht="11.25" x14ac:dyDescent="0.2">
      <c r="A374" s="11" t="s">
        <v>185</v>
      </c>
      <c r="C374" s="18">
        <v>0</v>
      </c>
      <c r="D374" s="18">
        <v>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54">
        <f>((Sphere!C431*Sphere!C$426)+('FIA Only'!T374*'FIA Only'!T$369))/('FIA Only'!T$369+Sphere!C$426)</f>
        <v>0</v>
      </c>
      <c r="U374" s="54">
        <f>((Sphere!D431*Sphere!D$426)+('FIA Only'!U374*'FIA Only'!U$369))/('FIA Only'!U$369+Sphere!D$426)</f>
        <v>0</v>
      </c>
      <c r="V374" s="54">
        <f>((Sphere!E431*Sphere!E$426)+('FIA Only'!V374*'FIA Only'!V$369))/('FIA Only'!V$369+Sphere!E$426)</f>
        <v>0</v>
      </c>
      <c r="W374" s="54">
        <f>((Sphere!F431*Sphere!F$426)+('FIA on PCAS'!C431*'FIA on PCAS'!C$426)+('FIA Only'!W374*'FIA Only'!W$369))/('FIA Only'!W$369+'FIA on PCAS'!C$426+Sphere!F$426)</f>
        <v>0</v>
      </c>
      <c r="X374" s="54">
        <f>((Sphere!G431*Sphere!G$426)+('FIA on PCAS'!D431*'FIA on PCAS'!D$426)+('FIA Only'!X374*'FIA Only'!X$369))/('FIA Only'!X$369+'FIA on PCAS'!D$426+Sphere!G$426)</f>
        <v>4.5502885545633075E-8</v>
      </c>
      <c r="Y374" s="18">
        <v>2.2592043421380001E-3</v>
      </c>
      <c r="Z374" s="18">
        <v>3.6374814290200002E-3</v>
      </c>
      <c r="AA374" s="18">
        <v>3.0563850104100001E-3</v>
      </c>
      <c r="AB374" s="18">
        <v>3.3145275967470002E-3</v>
      </c>
      <c r="AC374" s="18">
        <v>5.7108740439270004E-3</v>
      </c>
      <c r="AD374" s="18">
        <v>3.8391623782080002E-3</v>
      </c>
      <c r="AE374" s="18">
        <v>5.3172656058929997E-3</v>
      </c>
      <c r="AF374" s="18">
        <v>2.127179631001E-3</v>
      </c>
      <c r="AG374" s="18">
        <v>2.762930418843E-3</v>
      </c>
      <c r="AH374" s="18">
        <v>3.2970501066389999E-3</v>
      </c>
      <c r="AI374" s="18">
        <v>3.2335227374379999E-3</v>
      </c>
      <c r="AJ374" s="18">
        <v>1.326828900961E-3</v>
      </c>
      <c r="AK374" s="18">
        <v>1.598449452453E-3</v>
      </c>
      <c r="AL374" s="18">
        <v>1.7737966784360001E-3</v>
      </c>
      <c r="AM374" s="18">
        <v>1.7699917923599999E-3</v>
      </c>
      <c r="AN374" s="18">
        <v>1.54799881476E-3</v>
      </c>
      <c r="AO374" s="18">
        <v>1.652574589316E-3</v>
      </c>
      <c r="AP374" s="18">
        <v>1.5998244714479999E-3</v>
      </c>
      <c r="AQ374" s="18"/>
      <c r="AR374" s="18">
        <v>2.2592043421380001E-3</v>
      </c>
      <c r="AS374" s="18">
        <v>3.6374814290200002E-3</v>
      </c>
      <c r="AT374" s="18">
        <v>3.0563850104100001E-3</v>
      </c>
      <c r="AU374" s="18">
        <v>3.3145275967470002E-3</v>
      </c>
      <c r="AV374" s="18">
        <v>5.7108740439270004E-3</v>
      </c>
      <c r="AW374" s="18">
        <v>3.8391623782080002E-3</v>
      </c>
      <c r="AX374" s="18">
        <v>5.3172656058929997E-3</v>
      </c>
      <c r="AY374" s="18">
        <v>2.127179631001E-3</v>
      </c>
      <c r="AZ374" s="18">
        <v>2.762930418843E-3</v>
      </c>
      <c r="BA374" s="18">
        <v>3.2970501066389999E-3</v>
      </c>
      <c r="BB374" s="18">
        <v>3.2335227374369999E-3</v>
      </c>
      <c r="BC374" s="18">
        <v>1.326828900961E-3</v>
      </c>
      <c r="BD374" s="18">
        <v>1.598449452453E-3</v>
      </c>
      <c r="BE374" s="18">
        <v>1.7737966784360001E-3</v>
      </c>
      <c r="BF374" s="18">
        <v>1.7699917923599999E-3</v>
      </c>
      <c r="BG374" s="18">
        <v>2.1518645016409999E-3</v>
      </c>
      <c r="BH374" s="18">
        <v>1.652574589316E-3</v>
      </c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</row>
    <row r="375" spans="1:78" ht="11.25" x14ac:dyDescent="0.2">
      <c r="A375" s="11" t="s">
        <v>186</v>
      </c>
      <c r="C375" s="18">
        <v>0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54">
        <f>((Sphere!C432*Sphere!C$426)+('FIA Only'!T375*'FIA Only'!T$369))/('FIA Only'!T$369+Sphere!C$426)</f>
        <v>0</v>
      </c>
      <c r="U375" s="54">
        <f>((Sphere!D432*Sphere!D$426)+('FIA Only'!U375*'FIA Only'!U$369))/('FIA Only'!U$369+Sphere!D$426)</f>
        <v>0</v>
      </c>
      <c r="V375" s="54">
        <f>((Sphere!E432*Sphere!E$426)+('FIA Only'!V375*'FIA Only'!V$369))/('FIA Only'!V$369+Sphere!E$426)</f>
        <v>0</v>
      </c>
      <c r="W375" s="54">
        <f>((Sphere!F432*Sphere!F$426)+('FIA on PCAS'!C432*'FIA on PCAS'!C$426)+('FIA Only'!W375*'FIA Only'!W$369))/('FIA Only'!W$369+'FIA on PCAS'!C$426+Sphere!F$426)</f>
        <v>6.6950880307063059E-5</v>
      </c>
      <c r="X375" s="54">
        <f>((Sphere!G432*Sphere!G$426)+('FIA on PCAS'!D432*'FIA on PCAS'!D$426)+('FIA Only'!X375*'FIA Only'!X$369))/('FIA Only'!X$369+'FIA on PCAS'!D$426+Sphere!G$426)</f>
        <v>7.0298681968527382E-5</v>
      </c>
      <c r="Y375" s="18">
        <v>1.2536266041129999E-3</v>
      </c>
      <c r="Z375" s="18">
        <v>7.3784837519700003E-4</v>
      </c>
      <c r="AA375" s="18">
        <v>8.5990838269299995E-4</v>
      </c>
      <c r="AB375" s="18">
        <v>7.6295545524100001E-4</v>
      </c>
      <c r="AC375" s="18">
        <v>1.5808292503800001E-4</v>
      </c>
      <c r="AD375" s="18">
        <v>9.2403259671999997E-5</v>
      </c>
      <c r="AE375" s="18">
        <v>1.2597554972299999E-4</v>
      </c>
      <c r="AF375" s="18">
        <v>4.4259485499000002E-5</v>
      </c>
      <c r="AG375" s="18">
        <v>4.1054352841999999E-5</v>
      </c>
      <c r="AH375" s="18">
        <v>1.83788977194E-4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/>
      <c r="AR375" s="18">
        <v>1.2536266041129999E-3</v>
      </c>
      <c r="AS375" s="18">
        <v>7.3784837519700003E-4</v>
      </c>
      <c r="AT375" s="18">
        <v>8.5990838269299995E-4</v>
      </c>
      <c r="AU375" s="18">
        <v>7.6295545524100001E-4</v>
      </c>
      <c r="AV375" s="18">
        <v>1.5808292503800001E-4</v>
      </c>
      <c r="AW375" s="18">
        <v>9.2403259671999997E-5</v>
      </c>
      <c r="AX375" s="18">
        <v>1.2597554972299999E-4</v>
      </c>
      <c r="AY375" s="18">
        <v>4.4259485499000002E-5</v>
      </c>
      <c r="AZ375" s="18">
        <v>4.1054352841999999E-5</v>
      </c>
      <c r="BA375" s="18">
        <v>1.83788977194E-4</v>
      </c>
      <c r="BB375" s="18">
        <v>0</v>
      </c>
      <c r="BC375" s="18">
        <v>0</v>
      </c>
      <c r="BD375" s="18">
        <v>0</v>
      </c>
      <c r="BE375" s="18">
        <v>0</v>
      </c>
      <c r="BF375" s="18">
        <v>0</v>
      </c>
      <c r="BG375" s="18">
        <v>0</v>
      </c>
      <c r="BH375" s="18">
        <v>0</v>
      </c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</row>
    <row r="376" spans="1:78" ht="11.25" x14ac:dyDescent="0.2">
      <c r="A376" s="11" t="s">
        <v>187</v>
      </c>
      <c r="C376" s="18">
        <v>0</v>
      </c>
      <c r="D376" s="18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54">
        <f>((Sphere!C433*Sphere!C$426)+('FIA Only'!T376*'FIA Only'!T$369))/('FIA Only'!T$369+Sphere!C$426)</f>
        <v>0</v>
      </c>
      <c r="U376" s="54">
        <f>((Sphere!D433*Sphere!D$426)+('FIA Only'!U376*'FIA Only'!U$369))/('FIA Only'!U$369+Sphere!D$426)</f>
        <v>0</v>
      </c>
      <c r="V376" s="54">
        <f>((Sphere!E433*Sphere!E$426)+('FIA Only'!V376*'FIA Only'!V$369))/('FIA Only'!V$369+Sphere!E$426)</f>
        <v>0</v>
      </c>
      <c r="W376" s="54">
        <f>((Sphere!F433*Sphere!F$426)+('FIA on PCAS'!C433*'FIA on PCAS'!C$426)+('FIA Only'!W376*'FIA Only'!W$369))/('FIA Only'!W$369+'FIA on PCAS'!C$426+Sphere!F$426)</f>
        <v>2.620750936327171E-3</v>
      </c>
      <c r="X376" s="54">
        <f>((Sphere!G433*Sphere!G$426)+('FIA on PCAS'!D433*'FIA on PCAS'!D$426)+('FIA Only'!X376*'FIA Only'!X$369))/('FIA Only'!X$369+'FIA on PCAS'!D$426+Sphere!G$426)</f>
        <v>2.3398977958732237E-3</v>
      </c>
      <c r="Y376" s="18">
        <v>6.5114764256009997E-2</v>
      </c>
      <c r="Z376" s="18">
        <v>6.2595549051150001E-2</v>
      </c>
      <c r="AA376" s="18">
        <v>4.423766472092E-2</v>
      </c>
      <c r="AB376" s="18">
        <v>3.1703810392489998E-2</v>
      </c>
      <c r="AC376" s="18">
        <v>3.4114846123270003E-2</v>
      </c>
      <c r="AD376" s="18">
        <v>1.912774978285E-2</v>
      </c>
      <c r="AE376" s="18">
        <v>2.2610852367490001E-2</v>
      </c>
      <c r="AF376" s="18">
        <v>1.1989860857590001E-2</v>
      </c>
      <c r="AG376" s="18">
        <v>9.7627276190499993E-3</v>
      </c>
      <c r="AH376" s="18">
        <v>5.9420124018870002E-3</v>
      </c>
      <c r="AI376" s="18">
        <v>8.6353999769469992E-3</v>
      </c>
      <c r="AJ376" s="18">
        <v>4.2811687708260004E-3</v>
      </c>
      <c r="AK376" s="18">
        <v>3.3364896377149999E-3</v>
      </c>
      <c r="AL376" s="18">
        <v>2.9965704776970001E-3</v>
      </c>
      <c r="AM376" s="18">
        <v>2.5790048682319999E-3</v>
      </c>
      <c r="AN376" s="18">
        <v>2.2651175661560002E-3</v>
      </c>
      <c r="AO376" s="18">
        <v>2.2305698393609999E-3</v>
      </c>
      <c r="AP376" s="18">
        <v>2.0379428516820002E-3</v>
      </c>
      <c r="AQ376" s="18"/>
      <c r="AR376" s="18">
        <v>6.5114764256009997E-2</v>
      </c>
      <c r="AS376" s="18">
        <v>6.2595549051150001E-2</v>
      </c>
      <c r="AT376" s="18">
        <v>4.423766472092E-2</v>
      </c>
      <c r="AU376" s="18">
        <v>3.1703810392489998E-2</v>
      </c>
      <c r="AV376" s="18">
        <v>3.4114846123270003E-2</v>
      </c>
      <c r="AW376" s="18">
        <v>1.912774978285E-2</v>
      </c>
      <c r="AX376" s="18">
        <v>2.2610852367490001E-2</v>
      </c>
      <c r="AY376" s="18">
        <v>1.1989860857590001E-2</v>
      </c>
      <c r="AZ376" s="18">
        <v>9.7627276190499993E-3</v>
      </c>
      <c r="BA376" s="18">
        <v>5.9420124018870002E-3</v>
      </c>
      <c r="BB376" s="18">
        <v>8.6353999769469992E-3</v>
      </c>
      <c r="BC376" s="18">
        <v>4.2811687708260004E-3</v>
      </c>
      <c r="BD376" s="18">
        <v>3.3364896377149999E-3</v>
      </c>
      <c r="BE376" s="18">
        <v>2.9965704776970001E-3</v>
      </c>
      <c r="BF376" s="18">
        <v>2.5790048682319999E-3</v>
      </c>
      <c r="BG376" s="18">
        <v>3.5856530623669999E-3</v>
      </c>
      <c r="BH376" s="18">
        <v>2.2305698393609999E-3</v>
      </c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</row>
    <row r="377" spans="1:78" ht="11.25" x14ac:dyDescent="0.2">
      <c r="A377" s="11" t="s">
        <v>188</v>
      </c>
      <c r="C377" s="7" t="s">
        <v>1</v>
      </c>
      <c r="D377" s="7" t="s">
        <v>1</v>
      </c>
      <c r="E377" s="7" t="s">
        <v>1</v>
      </c>
      <c r="F377" s="18">
        <v>0.145789673757</v>
      </c>
      <c r="G377" s="18">
        <v>0.14466599727089999</v>
      </c>
      <c r="H377" s="18">
        <v>0.1441593033479</v>
      </c>
      <c r="I377" s="18">
        <v>0.14367184829740001</v>
      </c>
      <c r="J377" s="18">
        <v>0.14385912347720001</v>
      </c>
      <c r="K377" s="18">
        <v>0.1440661064704</v>
      </c>
      <c r="L377" s="18">
        <v>0.1436206887326</v>
      </c>
      <c r="M377" s="18">
        <v>0.1436100532715</v>
      </c>
      <c r="N377" s="18">
        <v>0.1435742357317</v>
      </c>
      <c r="O377" s="18">
        <v>0.1436357077015</v>
      </c>
      <c r="P377" s="18">
        <v>0.14390331140490001</v>
      </c>
      <c r="Q377" s="18">
        <v>0.14386686320120001</v>
      </c>
      <c r="R377" s="18">
        <v>0.14409500332049999</v>
      </c>
      <c r="S377" s="18">
        <v>0.14437736377509999</v>
      </c>
      <c r="T377" s="18">
        <f>((Sphere!C434*Sphere!C402)+('FIA Only'!T377*'FIA Only'!T345))/('FIA Only'!T345+Sphere!C402)</f>
        <v>0.14464293538049999</v>
      </c>
      <c r="U377" s="18">
        <f>((Sphere!D434*Sphere!D402)+('FIA Only'!U377*'FIA Only'!U345))/('FIA Only'!U345+Sphere!D402)</f>
        <v>0.14467126360761301</v>
      </c>
      <c r="V377" s="18">
        <f>((Sphere!E434*Sphere!E402)+('FIA Only'!V377*'FIA Only'!V345))/('FIA Only'!V345+Sphere!E402)</f>
        <v>0.14532201077286655</v>
      </c>
      <c r="W377" s="18">
        <f>((Sphere!F434*Sphere!F402)+('FIA Only'!W377*'FIA Only'!W345)+('FIA on PCAS'!C434*'FIA on PCAS'!C402))/('FIA Only'!W345+Sphere!F402+'FIA on PCAS'!C402)</f>
        <v>0.14138068162388984</v>
      </c>
      <c r="X377" s="18">
        <f>((Sphere!G434*Sphere!G402)+('FIA Only'!X377*'FIA Only'!X345)+('FIA on PCAS'!D434*'FIA on PCAS'!D402))/('FIA Only'!X345+Sphere!G402+'FIA on PCAS'!D402)</f>
        <v>0.14628711279445139</v>
      </c>
      <c r="Y377" s="18">
        <v>0.15073679014989999</v>
      </c>
      <c r="Z377" s="18">
        <v>0.15084072352799999</v>
      </c>
      <c r="AA377" s="18">
        <v>0.15142660409350001</v>
      </c>
      <c r="AB377" s="18">
        <v>0.15120976855000001</v>
      </c>
      <c r="AC377" s="18">
        <v>0.15067044413069999</v>
      </c>
      <c r="AD377" s="18">
        <v>0.15116884400469999</v>
      </c>
      <c r="AE377" s="18">
        <v>0.15029272968240001</v>
      </c>
      <c r="AF377" s="18">
        <v>0.1510329574465</v>
      </c>
      <c r="AG377" s="18">
        <v>0.15147529524879999</v>
      </c>
      <c r="AH377" s="18">
        <v>0.1513959825648</v>
      </c>
      <c r="AI377" s="18">
        <v>0.15039196610130001</v>
      </c>
      <c r="AJ377" s="18">
        <v>0.1521050679073</v>
      </c>
      <c r="AK377" s="18">
        <v>0.15091723468490001</v>
      </c>
      <c r="AL377" s="18">
        <v>0.1528146039927</v>
      </c>
      <c r="AM377" s="18">
        <v>0.1535284872114</v>
      </c>
      <c r="AN377" s="18">
        <v>0.15394548486260001</v>
      </c>
      <c r="AO377" s="18">
        <v>0.1545852208048</v>
      </c>
      <c r="AP377" s="18">
        <v>0.1546450020697</v>
      </c>
      <c r="AQ377" s="18"/>
      <c r="AR377" s="18">
        <v>0.15073679014989999</v>
      </c>
      <c r="AS377" s="18">
        <v>0.15084072352799999</v>
      </c>
      <c r="AT377" s="18">
        <v>0.15142660409350001</v>
      </c>
      <c r="AU377" s="18">
        <v>0.15120976855000001</v>
      </c>
      <c r="AV377" s="18">
        <v>0.15067044413069999</v>
      </c>
      <c r="AW377" s="18">
        <v>0.15116884400469999</v>
      </c>
      <c r="AX377" s="18">
        <v>0.15029272968240001</v>
      </c>
      <c r="AY377" s="18">
        <v>0.1510329574465</v>
      </c>
      <c r="AZ377" s="18">
        <v>0.15147529524879999</v>
      </c>
      <c r="BA377" s="18">
        <v>0.1513959825648</v>
      </c>
      <c r="BB377" s="18">
        <v>0.15039196610130001</v>
      </c>
      <c r="BC377" s="18">
        <v>0.1521050679073</v>
      </c>
      <c r="BD377" s="18">
        <v>0.15091723468490001</v>
      </c>
      <c r="BE377" s="18">
        <v>0.1528146039927</v>
      </c>
      <c r="BF377" s="18">
        <v>0.1535284872115</v>
      </c>
      <c r="BG377" s="18">
        <v>0.1514893237487</v>
      </c>
      <c r="BH377" s="18">
        <v>0.1545852208048</v>
      </c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</row>
    <row r="378" spans="1:78" ht="11.25" x14ac:dyDescent="0.2">
      <c r="A378" s="11" t="s">
        <v>189</v>
      </c>
      <c r="C378" s="7" t="s">
        <v>1</v>
      </c>
      <c r="D378" s="7" t="s">
        <v>1</v>
      </c>
      <c r="E378" s="7" t="s">
        <v>1</v>
      </c>
      <c r="F378" s="18">
        <v>0.13803767858429999</v>
      </c>
      <c r="G378" s="18">
        <v>0.1372292690735</v>
      </c>
      <c r="H378" s="18">
        <v>0.1371133936417</v>
      </c>
      <c r="I378" s="18">
        <v>0.13685835015039999</v>
      </c>
      <c r="J378" s="18">
        <v>0.13699624904909999</v>
      </c>
      <c r="K378" s="18">
        <v>0.1372568309454</v>
      </c>
      <c r="L378" s="18">
        <v>0.13751066661290001</v>
      </c>
      <c r="M378" s="18">
        <v>0.1381046133894</v>
      </c>
      <c r="N378" s="18">
        <v>0.13890379460790001</v>
      </c>
      <c r="O378" s="18">
        <v>0.1393670759592</v>
      </c>
      <c r="P378" s="18">
        <v>0.1398858635204</v>
      </c>
      <c r="Q378" s="18">
        <v>0.14025072325480001</v>
      </c>
      <c r="R378" s="18">
        <v>0.14099459148189999</v>
      </c>
      <c r="S378" s="18">
        <v>0.1420466634217</v>
      </c>
      <c r="T378" s="18">
        <f>((Sphere!C435*Sphere!C410)+('FIA Only'!T378*'FIA Only'!T353))/('FIA Only'!T353+Sphere!C410)</f>
        <v>0.14315784968850001</v>
      </c>
      <c r="U378" s="18">
        <f>((Sphere!D435*Sphere!D410)+('FIA Only'!U378*'FIA Only'!U353))/('FIA Only'!U353+Sphere!D410)</f>
        <v>0.14386345883533461</v>
      </c>
      <c r="V378" s="18">
        <f>((Sphere!E435*Sphere!E410)+('FIA Only'!V378*'FIA Only'!V353))/('FIA Only'!V353+Sphere!E410)</f>
        <v>0.14454984014814989</v>
      </c>
      <c r="W378" s="18">
        <f>((Sphere!F435*Sphere!F410)+('FIA Only'!W378*'FIA Only'!W353)+('FIA on PCAS'!C435*'FIA on PCAS'!C410))/('FIA Only'!W353+Sphere!F410+'FIA on PCAS'!C410)</f>
        <v>0.14380288281263889</v>
      </c>
      <c r="X378" s="18">
        <f>((Sphere!G435*Sphere!G410)+('FIA Only'!X378*'FIA Only'!X353)+('FIA on PCAS'!D435*'FIA on PCAS'!D410))/('FIA Only'!X353+Sphere!G410+'FIA on PCAS'!D410)</f>
        <v>0.14613848470056046</v>
      </c>
      <c r="Y378" s="18">
        <v>0.24719934656529999</v>
      </c>
      <c r="Z378" s="18">
        <v>0.2467202289787</v>
      </c>
      <c r="AA378" s="18">
        <v>0.24709692290349999</v>
      </c>
      <c r="AB378" s="18">
        <v>0.2469479038739</v>
      </c>
      <c r="AC378" s="18">
        <v>0.24732183488109999</v>
      </c>
      <c r="AD378" s="18">
        <v>0.2476837622027</v>
      </c>
      <c r="AE378" s="18">
        <v>0.24765656085830001</v>
      </c>
      <c r="AF378" s="18">
        <v>0.24781013700240001</v>
      </c>
      <c r="AG378" s="18">
        <v>0.2476696891264</v>
      </c>
      <c r="AH378" s="18">
        <v>0.2481230151621</v>
      </c>
      <c r="AI378" s="18">
        <v>0.2473049106562</v>
      </c>
      <c r="AJ378" s="18">
        <v>0.24758568273920001</v>
      </c>
      <c r="AK378" s="18">
        <v>0.23900637609879999</v>
      </c>
      <c r="AL378" s="18">
        <v>0.24709637975589999</v>
      </c>
      <c r="AM378" s="18">
        <v>0.24761346658739999</v>
      </c>
      <c r="AN378" s="18">
        <v>0.247311327478</v>
      </c>
      <c r="AO378" s="18">
        <v>0.24735811434739999</v>
      </c>
      <c r="AP378" s="18">
        <v>0.24547721354919999</v>
      </c>
      <c r="AQ378" s="18"/>
      <c r="AR378" s="18">
        <v>0.24719934656529999</v>
      </c>
      <c r="AS378" s="18">
        <v>0.2467202289787</v>
      </c>
      <c r="AT378" s="18">
        <v>0.24709692290349999</v>
      </c>
      <c r="AU378" s="18">
        <v>0.2469479038739</v>
      </c>
      <c r="AV378" s="18">
        <v>0.24732183488109999</v>
      </c>
      <c r="AW378" s="18">
        <v>0.2476837622027</v>
      </c>
      <c r="AX378" s="18">
        <v>0.24765656085830001</v>
      </c>
      <c r="AY378" s="18">
        <v>0.24781013700240001</v>
      </c>
      <c r="AZ378" s="18">
        <v>0.2476696891264</v>
      </c>
      <c r="BA378" s="18">
        <v>0.2481230151621</v>
      </c>
      <c r="BB378" s="18">
        <v>0.2473049106562</v>
      </c>
      <c r="BC378" s="18">
        <v>0.24758568273920001</v>
      </c>
      <c r="BD378" s="18">
        <v>0.23900637609879999</v>
      </c>
      <c r="BE378" s="18">
        <v>0.24709637975589999</v>
      </c>
      <c r="BF378" s="18">
        <v>0.24761346658739999</v>
      </c>
      <c r="BG378" s="18">
        <v>0.2468561837794</v>
      </c>
      <c r="BH378" s="18">
        <v>0.24735811434739999</v>
      </c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</row>
    <row r="379" spans="1:78" ht="11.25" x14ac:dyDescent="0.2">
      <c r="A379" s="11" t="s">
        <v>190</v>
      </c>
      <c r="C379" s="7" t="s">
        <v>1</v>
      </c>
      <c r="D379" s="7" t="s">
        <v>1</v>
      </c>
      <c r="E379" s="7" t="s">
        <v>1</v>
      </c>
      <c r="F379" s="18">
        <v>0.23004506797339999</v>
      </c>
      <c r="G379" s="18">
        <v>0.2295184198852</v>
      </c>
      <c r="H379" s="18">
        <v>0.2293514556272</v>
      </c>
      <c r="I379" s="18">
        <v>0.22939058272330001</v>
      </c>
      <c r="J379" s="18">
        <v>0.22941760720029999</v>
      </c>
      <c r="K379" s="18">
        <v>0.229029574244</v>
      </c>
      <c r="L379" s="18">
        <v>0.22872135835429999</v>
      </c>
      <c r="M379" s="18">
        <v>0.22830692451689999</v>
      </c>
      <c r="N379" s="18">
        <v>0.2286515960554</v>
      </c>
      <c r="O379" s="18">
        <v>0.228694872583</v>
      </c>
      <c r="P379" s="18">
        <v>0.2284050195414</v>
      </c>
      <c r="Q379" s="18">
        <v>0.22807732493230001</v>
      </c>
      <c r="R379" s="18">
        <v>0.22789527069410001</v>
      </c>
      <c r="S379" s="18">
        <v>0.22795864628330001</v>
      </c>
      <c r="T379" s="18">
        <f>((Sphere!C436*Sphere!C418)+('FIA Only'!T379*'FIA Only'!T361))/('FIA Only'!T361+Sphere!C418)</f>
        <v>0.22828690678739999</v>
      </c>
      <c r="U379" s="18">
        <f>((Sphere!D436*Sphere!D418)+('FIA Only'!U379*'FIA Only'!U361))/('FIA Only'!U361+Sphere!D418)</f>
        <v>0.22857192060689999</v>
      </c>
      <c r="V379" s="18">
        <f>((Sphere!E436*Sphere!E418)+('FIA Only'!V379*'FIA Only'!V361))/('FIA Only'!V361+Sphere!E418)</f>
        <v>0.22868582553584249</v>
      </c>
      <c r="W379" s="18">
        <f>((Sphere!F436*Sphere!F418)+('FIA Only'!W379*'FIA Only'!W361)+('FIA on PCAS'!C436*'FIA on PCAS'!C418))/('FIA Only'!W361+Sphere!F418+'FIA on PCAS'!C418)</f>
        <v>0.21551048839649503</v>
      </c>
      <c r="X379" s="18">
        <f>((Sphere!G436*Sphere!G418)+('FIA Only'!X379*'FIA Only'!X361)+('FIA on PCAS'!D436*'FIA on PCAS'!D418))/('FIA Only'!X361+Sphere!G418+'FIA on PCAS'!D418)</f>
        <v>0.22025404096582288</v>
      </c>
      <c r="Y379" s="18">
        <v>0.13644894994789999</v>
      </c>
      <c r="Z379" s="18">
        <v>0.1364277435671</v>
      </c>
      <c r="AA379" s="18">
        <v>0.1387156498938</v>
      </c>
      <c r="AB379" s="18">
        <v>0.13870084915389999</v>
      </c>
      <c r="AC379" s="18">
        <v>0.13898403592729999</v>
      </c>
      <c r="AD379" s="18">
        <v>0.13934772955149999</v>
      </c>
      <c r="AE379" s="18">
        <v>0.13899392135710001</v>
      </c>
      <c r="AF379" s="18">
        <v>0.13966892296210001</v>
      </c>
      <c r="AG379" s="18">
        <v>0.139708327529</v>
      </c>
      <c r="AH379" s="18">
        <v>0.13989376395040001</v>
      </c>
      <c r="AI379" s="18">
        <v>0.13932266159949999</v>
      </c>
      <c r="AJ379" s="18">
        <v>0.14008176083839999</v>
      </c>
      <c r="AK379" s="18">
        <v>0.1343297311287</v>
      </c>
      <c r="AL379" s="18">
        <v>0.1410621135015</v>
      </c>
      <c r="AM379" s="18">
        <v>0.1417938105472</v>
      </c>
      <c r="AN379" s="18">
        <v>0.1424102601517</v>
      </c>
      <c r="AO379" s="18">
        <v>0.14209327004710001</v>
      </c>
      <c r="AP379" s="18">
        <v>0.14034771907410001</v>
      </c>
      <c r="AQ379" s="18"/>
      <c r="AR379" s="18">
        <v>0.13644894994789999</v>
      </c>
      <c r="AS379" s="18">
        <v>0.1364277435671</v>
      </c>
      <c r="AT379" s="18">
        <v>0.1387156498938</v>
      </c>
      <c r="AU379" s="18">
        <v>0.13870084915389999</v>
      </c>
      <c r="AV379" s="18">
        <v>0.13898403592729999</v>
      </c>
      <c r="AW379" s="18">
        <v>0.13934772955149999</v>
      </c>
      <c r="AX379" s="18">
        <v>0.13899392135710001</v>
      </c>
      <c r="AY379" s="18">
        <v>0.13966892296210001</v>
      </c>
      <c r="AZ379" s="18">
        <v>0.139708327529</v>
      </c>
      <c r="BA379" s="18">
        <v>0.13989376395040001</v>
      </c>
      <c r="BB379" s="18">
        <v>0.13932266159949999</v>
      </c>
      <c r="BC379" s="18">
        <v>0.14008176083839999</v>
      </c>
      <c r="BD379" s="18">
        <v>0.1343297311287</v>
      </c>
      <c r="BE379" s="18">
        <v>0.1410621135015</v>
      </c>
      <c r="BF379" s="18">
        <v>0.1417938105472</v>
      </c>
      <c r="BG379" s="18">
        <v>0.14086935107340001</v>
      </c>
      <c r="BH379" s="18">
        <v>0.14209327004710001</v>
      </c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</row>
    <row r="380" spans="1:78" ht="11.25" x14ac:dyDescent="0.2">
      <c r="A380" s="11" t="s">
        <v>191</v>
      </c>
      <c r="C380" s="18">
        <v>4.4714172048489998E-3</v>
      </c>
      <c r="D380" s="18">
        <v>4.356906895992E-3</v>
      </c>
      <c r="E380" s="18">
        <v>4.2049941240730002E-3</v>
      </c>
      <c r="F380" s="18">
        <v>4.1191356026990004E-3</v>
      </c>
      <c r="G380" s="18">
        <v>4.1082393319189997E-3</v>
      </c>
      <c r="H380" s="18">
        <v>4.2462852020869997E-3</v>
      </c>
      <c r="I380" s="18">
        <v>4.255139148992E-3</v>
      </c>
      <c r="J380" s="18">
        <v>4.0208897294689997E-3</v>
      </c>
      <c r="K380" s="18">
        <v>3.9038443089500002E-3</v>
      </c>
      <c r="L380" s="18">
        <v>3.7747786373299999E-3</v>
      </c>
      <c r="M380" s="18">
        <v>3.6747606505110001E-3</v>
      </c>
      <c r="N380" s="18">
        <v>3.463832306884E-3</v>
      </c>
      <c r="O380" s="18">
        <v>3.3015344069959999E-3</v>
      </c>
      <c r="P380" s="18">
        <v>3.2660733618140002E-3</v>
      </c>
      <c r="Q380" s="18">
        <v>3.1229349624489998E-3</v>
      </c>
      <c r="R380" s="18">
        <v>3.0959681093170001E-3</v>
      </c>
      <c r="S380" s="18">
        <v>2.8835474782510002E-3</v>
      </c>
      <c r="T380" s="18">
        <f>((Sphere!C437*Sphere!C426)+('FIA Only'!T380*'FIA Only'!T369))/('FIA Only'!T369+Sphere!C426)</f>
        <v>2.6309389421700002E-3</v>
      </c>
      <c r="U380" s="18">
        <f>((Sphere!D437*Sphere!D426)+('FIA Only'!U380*'FIA Only'!U369))/('FIA Only'!U369+Sphere!D426)</f>
        <v>2.4786697644678139E-3</v>
      </c>
      <c r="V380" s="18">
        <f>((Sphere!E437*Sphere!E426)+('FIA Only'!V380*'FIA Only'!V369))/('FIA Only'!V369+Sphere!E426)</f>
        <v>2.2579803906856316E-3</v>
      </c>
      <c r="W380" s="18">
        <f>((Sphere!F437*Sphere!F426)+('FIA Only'!W380*'FIA Only'!W369)+('FIA on PCAS'!C437*'FIA on PCAS'!C426))/('FIA Only'!W369+Sphere!F426+'FIA on PCAS'!C426)</f>
        <v>3.2905791612273449E-3</v>
      </c>
      <c r="X380" s="18">
        <f>((Sphere!G437*Sphere!G426)+('FIA Only'!X380*'FIA Only'!X369)+('FIA on PCAS'!D437*'FIA on PCAS'!D426))/('FIA Only'!X369+Sphere!G426+'FIA on PCAS'!D426)</f>
        <v>2.9505364267468715E-3</v>
      </c>
      <c r="Y380" s="18">
        <v>3.2064413094260003E-2</v>
      </c>
      <c r="Z380" s="18">
        <v>3.0297355259950001E-2</v>
      </c>
      <c r="AA380" s="18">
        <v>2.0943454826690001E-2</v>
      </c>
      <c r="AB380" s="18">
        <v>1.384307768131E-2</v>
      </c>
      <c r="AC380" s="18">
        <v>1.4697885359660001E-2</v>
      </c>
      <c r="AD380" s="18">
        <v>8.1911227197140005E-3</v>
      </c>
      <c r="AE380" s="18">
        <v>9.4086716978059991E-3</v>
      </c>
      <c r="AF380" s="18">
        <v>4.9208579437160001E-3</v>
      </c>
      <c r="AG380" s="18">
        <v>4.1807063916719997E-3</v>
      </c>
      <c r="AH380" s="18">
        <v>2.8237970145609998E-3</v>
      </c>
      <c r="AI380" s="18">
        <v>3.8655630753879999E-3</v>
      </c>
      <c r="AJ380" s="18">
        <v>1.888341268551E-3</v>
      </c>
      <c r="AK380" s="18">
        <v>1.513391344794E-3</v>
      </c>
      <c r="AL380" s="18">
        <v>1.441315638596E-3</v>
      </c>
      <c r="AM380" s="18">
        <v>1.2649666765350001E-3</v>
      </c>
      <c r="AN380" s="18">
        <v>1.1064015923460001E-3</v>
      </c>
      <c r="AO380" s="18">
        <v>1.113673065926E-3</v>
      </c>
      <c r="AP380" s="18">
        <v>1.0268444382140001E-3</v>
      </c>
      <c r="AQ380" s="18"/>
      <c r="AR380" s="18">
        <v>3.2064413094260003E-2</v>
      </c>
      <c r="AS380" s="18">
        <v>3.0297355259950001E-2</v>
      </c>
      <c r="AT380" s="18">
        <v>2.0943454826690001E-2</v>
      </c>
      <c r="AU380" s="18">
        <v>1.384307768131E-2</v>
      </c>
      <c r="AV380" s="18">
        <v>1.4697885359660001E-2</v>
      </c>
      <c r="AW380" s="18">
        <v>8.1911227197140005E-3</v>
      </c>
      <c r="AX380" s="18">
        <v>9.4086716978059991E-3</v>
      </c>
      <c r="AY380" s="18">
        <v>4.9208579437160001E-3</v>
      </c>
      <c r="AZ380" s="18">
        <v>4.1807063916719997E-3</v>
      </c>
      <c r="BA380" s="18">
        <v>2.8237970145609998E-3</v>
      </c>
      <c r="BB380" s="18">
        <v>3.8655630753879999E-3</v>
      </c>
      <c r="BC380" s="18">
        <v>1.888341268551E-3</v>
      </c>
      <c r="BD380" s="18">
        <v>1.513391344794E-3</v>
      </c>
      <c r="BE380" s="18">
        <v>1.441315638596E-3</v>
      </c>
      <c r="BF380" s="18">
        <v>1.2649666765350001E-3</v>
      </c>
      <c r="BG380" s="18">
        <v>1.693651387077E-3</v>
      </c>
      <c r="BH380" s="18">
        <v>1.113673065926E-3</v>
      </c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</row>
    <row r="381" spans="1:78" ht="11.25" x14ac:dyDescent="0.2">
      <c r="A381" s="11" t="s">
        <v>192</v>
      </c>
      <c r="C381" s="18">
        <v>1.1178543012119999E-3</v>
      </c>
      <c r="D381" s="18">
        <v>1.089226723998E-3</v>
      </c>
      <c r="E381" s="18">
        <v>1.051248531018E-3</v>
      </c>
      <c r="F381" s="18">
        <v>0.12949788897940001</v>
      </c>
      <c r="G381" s="18">
        <v>0.12888048139040001</v>
      </c>
      <c r="H381" s="18">
        <v>0.12871760945470001</v>
      </c>
      <c r="I381" s="18">
        <v>0.12854398008000001</v>
      </c>
      <c r="J381" s="18">
        <v>0.12857346736399999</v>
      </c>
      <c r="K381" s="18">
        <v>0.12856408899220001</v>
      </c>
      <c r="L381" s="18">
        <v>0.12840687308429999</v>
      </c>
      <c r="M381" s="18">
        <v>0.1284240879571</v>
      </c>
      <c r="N381" s="18">
        <v>0.1286483646755</v>
      </c>
      <c r="O381" s="18">
        <v>0.12874979766270001</v>
      </c>
      <c r="P381" s="18">
        <v>0.12886506695710001</v>
      </c>
      <c r="Q381" s="18">
        <v>0.12882946158770001</v>
      </c>
      <c r="R381" s="18">
        <v>0.12902020840139999</v>
      </c>
      <c r="S381" s="18">
        <v>0.12931655523960001</v>
      </c>
      <c r="T381" s="18">
        <f>((Sphere!C438*Sphere!C189)+('FIA Only'!T381*'FIA Only'!T189))/('FIA Only'!T189+Sphere!C189)</f>
        <v>0.1296796062538694</v>
      </c>
      <c r="U381" s="18">
        <f>((Sphere!D438*Sphere!D189)+('FIA Only'!U381*'FIA Only'!U189))/('FIA Only'!U189+Sphere!D189)</f>
        <v>0.12989191758520849</v>
      </c>
      <c r="V381" s="18">
        <f>((Sphere!E438*Sphere!E189)+('FIA Only'!V381*'FIA Only'!V189))/('FIA Only'!V189+Sphere!E189)</f>
        <v>0.13020683437600042</v>
      </c>
      <c r="W381" s="18">
        <f>((Sphere!F438*Sphere!F189)+('FIA Only'!W381*'FIA Only'!W189)+('FIA on PCAS'!C438*'FIA on PCAS'!C189))/('FIA Only'!W189+Sphere!F189+'FIA on PCAS'!C189)</f>
        <v>0.1287835250906374</v>
      </c>
      <c r="X381" s="18">
        <f>((Sphere!G438*Sphere!G189)+('FIA Only'!X381*'FIA Only'!X189)+('FIA on PCAS'!D438*'FIA on PCAS'!D189))/('FIA Only'!X189+Sphere!G189+'FIA on PCAS'!D189)</f>
        <v>0.13160532136231171</v>
      </c>
      <c r="Y381" s="18">
        <v>0.16269102850020001</v>
      </c>
      <c r="Z381" s="18">
        <v>0.16186912380349999</v>
      </c>
      <c r="AA381" s="18">
        <v>0.16105172259969999</v>
      </c>
      <c r="AB381" s="18">
        <v>0.15978557368839999</v>
      </c>
      <c r="AC381" s="18">
        <v>0.15958414627549999</v>
      </c>
      <c r="AD381" s="18">
        <v>0.1587629062068</v>
      </c>
      <c r="AE381" s="18">
        <v>0.1586505665115</v>
      </c>
      <c r="AF381" s="18">
        <v>0.15804639834270001</v>
      </c>
      <c r="AG381" s="18">
        <v>0.15791123875329999</v>
      </c>
      <c r="AH381" s="18">
        <v>0.15778916155789999</v>
      </c>
      <c r="AI381" s="18">
        <v>0.157424611055</v>
      </c>
      <c r="AJ381" s="18">
        <v>0.1577706760858</v>
      </c>
      <c r="AK381" s="18">
        <v>0.152239452917</v>
      </c>
      <c r="AL381" s="18">
        <v>0.15810160184229999</v>
      </c>
      <c r="AM381" s="18">
        <v>0.15837670824</v>
      </c>
      <c r="AN381" s="18">
        <v>0.15842557035140001</v>
      </c>
      <c r="AO381" s="18">
        <v>0.15807899782250001</v>
      </c>
      <c r="AP381" s="18">
        <v>0.15720090828559999</v>
      </c>
      <c r="AQ381" s="18"/>
      <c r="AR381" s="18">
        <v>0.16269102850020001</v>
      </c>
      <c r="AS381" s="18">
        <v>0.16186912380349999</v>
      </c>
      <c r="AT381" s="18">
        <v>0.16105172259969999</v>
      </c>
      <c r="AU381" s="18">
        <v>0.15978557368839999</v>
      </c>
      <c r="AV381" s="18">
        <v>0.15958414627549999</v>
      </c>
      <c r="AW381" s="18">
        <v>0.1587629062068</v>
      </c>
      <c r="AX381" s="18">
        <v>0.1586505665115</v>
      </c>
      <c r="AY381" s="18">
        <v>0.15804639834270001</v>
      </c>
      <c r="AZ381" s="18">
        <v>0.15791123875329999</v>
      </c>
      <c r="BA381" s="18">
        <v>0.15778916155789999</v>
      </c>
      <c r="BB381" s="18">
        <v>0.157424611055</v>
      </c>
      <c r="BC381" s="18">
        <v>0.1577706760858</v>
      </c>
      <c r="BD381" s="18">
        <v>0.152239452917</v>
      </c>
      <c r="BE381" s="18">
        <v>0.15810160184229999</v>
      </c>
      <c r="BF381" s="18">
        <v>0.15837670824</v>
      </c>
      <c r="BG381" s="18">
        <v>0.15772037939280001</v>
      </c>
      <c r="BH381" s="18">
        <v>0.15807899782250001</v>
      </c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</row>
    <row r="382" spans="1:78" ht="12.75" x14ac:dyDescent="0.2">
      <c r="A382" s="8" t="s">
        <v>193</v>
      </c>
      <c r="B382" s="50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</row>
    <row r="383" spans="1:78" ht="11.25" x14ac:dyDescent="0.2">
      <c r="A383" s="11" t="s">
        <v>194</v>
      </c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</row>
    <row r="384" spans="1:78" ht="11.25" x14ac:dyDescent="0.2">
      <c r="A384" s="11" t="s">
        <v>195</v>
      </c>
      <c r="C384" s="18">
        <v>0</v>
      </c>
      <c r="D384" s="18">
        <v>0</v>
      </c>
      <c r="E384" s="18">
        <v>0</v>
      </c>
      <c r="F384" s="18">
        <v>0.16306998628780001</v>
      </c>
      <c r="G384" s="18">
        <v>0.16221114639539999</v>
      </c>
      <c r="H384" s="18">
        <v>0.16006020988200001</v>
      </c>
      <c r="I384" s="18">
        <v>0.1602039447675</v>
      </c>
      <c r="J384" s="18">
        <v>0.164175326664</v>
      </c>
      <c r="K384" s="18">
        <v>0.16101125180100001</v>
      </c>
      <c r="L384" s="18">
        <v>0.16474326676369999</v>
      </c>
      <c r="M384" s="18">
        <v>0.1648008858127</v>
      </c>
      <c r="N384" s="18">
        <v>0.16325538144000001</v>
      </c>
      <c r="O384" s="18">
        <v>0.16246752336219999</v>
      </c>
      <c r="P384" s="18">
        <v>0.16637180676880001</v>
      </c>
      <c r="Q384" s="18">
        <v>0.1642841444498</v>
      </c>
      <c r="R384" s="18">
        <v>0.1628421303308</v>
      </c>
      <c r="S384" s="18">
        <v>0.1662963797376</v>
      </c>
      <c r="T384" s="18">
        <v>0.16811020807390001</v>
      </c>
      <c r="U384" s="101"/>
      <c r="V384" s="101"/>
      <c r="W384" s="101"/>
      <c r="X384" s="101"/>
      <c r="Y384" s="18">
        <v>0.15448745021499999</v>
      </c>
      <c r="Z384" s="18">
        <v>0.15313683853269999</v>
      </c>
      <c r="AA384" s="18">
        <v>0.15161408258610001</v>
      </c>
      <c r="AB384" s="18">
        <v>0.1558530244129</v>
      </c>
      <c r="AC384" s="18">
        <v>0.15836182560420001</v>
      </c>
      <c r="AD384" s="18">
        <v>0.1557572145708</v>
      </c>
      <c r="AE384" s="18">
        <v>0.1409589182274</v>
      </c>
      <c r="AF384" s="18">
        <v>0.1398566461712</v>
      </c>
      <c r="AG384" s="18">
        <v>0.15239578813160001</v>
      </c>
      <c r="AH384" s="18">
        <v>0.15101554319249999</v>
      </c>
      <c r="AI384" s="18">
        <v>0.14605216688219999</v>
      </c>
      <c r="AJ384" s="18">
        <v>0.14971361235469999</v>
      </c>
      <c r="AK384" s="18">
        <v>0.15284379414089999</v>
      </c>
      <c r="AL384" s="18">
        <v>0.1538263307977</v>
      </c>
      <c r="AM384" s="18">
        <v>0.14052912422899999</v>
      </c>
      <c r="AN384" s="18">
        <v>0.1419326482678</v>
      </c>
      <c r="AO384" s="18">
        <v>0.14630076831569999</v>
      </c>
      <c r="AP384" s="18">
        <v>0.13602845263630001</v>
      </c>
      <c r="AQ384" s="18"/>
      <c r="AR384" s="18">
        <v>0.15448745021499999</v>
      </c>
      <c r="AS384" s="18">
        <v>0.15313683853269999</v>
      </c>
      <c r="AT384" s="18">
        <v>0.15161408258610001</v>
      </c>
      <c r="AU384" s="18">
        <v>0.1558530244129</v>
      </c>
      <c r="AV384" s="18">
        <v>0.15836182560420001</v>
      </c>
      <c r="AW384" s="18">
        <v>0.1557572145708</v>
      </c>
      <c r="AX384" s="18">
        <v>0.1409589182274</v>
      </c>
      <c r="AY384" s="18">
        <v>0.1398566461712</v>
      </c>
      <c r="AZ384" s="18">
        <v>0.15239578813160001</v>
      </c>
      <c r="BA384" s="18">
        <v>0.15101554319249999</v>
      </c>
      <c r="BB384" s="18">
        <v>0.14605216688219999</v>
      </c>
      <c r="BC384" s="18">
        <v>0.14971361235469999</v>
      </c>
      <c r="BD384" s="18">
        <v>0.15284379414089999</v>
      </c>
      <c r="BE384" s="18">
        <v>0.1538263307977</v>
      </c>
      <c r="BF384" s="18">
        <v>0.14052912422899999</v>
      </c>
      <c r="BG384" s="18">
        <v>0.13788194181589999</v>
      </c>
      <c r="BH384" s="18">
        <v>0.14630076831569999</v>
      </c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</row>
    <row r="385" spans="1:78" ht="11.25" x14ac:dyDescent="0.2">
      <c r="A385" s="11" t="s">
        <v>196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01"/>
      <c r="V385" s="101"/>
      <c r="W385" s="101"/>
      <c r="X385" s="101"/>
      <c r="Y385" s="18">
        <v>0.14561102720870001</v>
      </c>
      <c r="Z385" s="18">
        <v>0.14656302002650001</v>
      </c>
      <c r="AA385" s="18">
        <v>0.14599845664809999</v>
      </c>
      <c r="AB385" s="18">
        <v>0.14600999113079999</v>
      </c>
      <c r="AC385" s="18">
        <v>0.14228009953109999</v>
      </c>
      <c r="AD385" s="18">
        <v>0.1450264927894</v>
      </c>
      <c r="AE385" s="18">
        <v>0.14033221778749999</v>
      </c>
      <c r="AF385" s="18">
        <v>0.14564080931519999</v>
      </c>
      <c r="AG385" s="18">
        <v>0.1506630936236</v>
      </c>
      <c r="AH385" s="18">
        <v>0.14694460427440001</v>
      </c>
      <c r="AI385" s="18">
        <v>0.14279516250820001</v>
      </c>
      <c r="AJ385" s="18">
        <v>0.16571629769890001</v>
      </c>
      <c r="AK385" s="18">
        <v>4.7568889948949998E-2</v>
      </c>
      <c r="AL385" s="18">
        <v>0.10130070500500001</v>
      </c>
      <c r="AM385" s="18">
        <v>0.1231943266188</v>
      </c>
      <c r="AN385" s="18">
        <v>0.1461922955244</v>
      </c>
      <c r="AO385" s="18">
        <v>0.11723013445200001</v>
      </c>
      <c r="AP385" s="18">
        <v>7.6059594304080005E-2</v>
      </c>
      <c r="AQ385" s="18"/>
      <c r="AR385" s="18">
        <v>0.14561102720870001</v>
      </c>
      <c r="AS385" s="18">
        <v>0.14656302002650001</v>
      </c>
      <c r="AT385" s="18">
        <v>0.14599845664809999</v>
      </c>
      <c r="AU385" s="18">
        <v>0.14600999113079999</v>
      </c>
      <c r="AV385" s="18">
        <v>0.14228009953109999</v>
      </c>
      <c r="AW385" s="18">
        <v>0.1450264927894</v>
      </c>
      <c r="AX385" s="18">
        <v>0.14033221778749999</v>
      </c>
      <c r="AY385" s="18">
        <v>0.14564080931519999</v>
      </c>
      <c r="AZ385" s="18">
        <v>0.1506630936236</v>
      </c>
      <c r="BA385" s="18">
        <v>0.14694460427440001</v>
      </c>
      <c r="BB385" s="18">
        <v>0.14279516250820001</v>
      </c>
      <c r="BC385" s="18">
        <v>0.16571629769890001</v>
      </c>
      <c r="BD385" s="18">
        <v>4.7568889948949998E-2</v>
      </c>
      <c r="BE385" s="18">
        <v>0.10130070500500001</v>
      </c>
      <c r="BF385" s="18">
        <v>0.1231943266188</v>
      </c>
      <c r="BG385" s="18">
        <v>0.14694940644019999</v>
      </c>
      <c r="BH385" s="18">
        <v>0.11723013445200001</v>
      </c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</row>
    <row r="386" spans="1:78" ht="11.25" x14ac:dyDescent="0.2">
      <c r="A386" s="11" t="s">
        <v>629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01"/>
      <c r="V386" s="101"/>
      <c r="W386" s="101"/>
      <c r="X386" s="101"/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/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0</v>
      </c>
      <c r="BC386" s="18">
        <v>0</v>
      </c>
      <c r="BD386" s="18">
        <v>0</v>
      </c>
      <c r="BE386" s="18">
        <v>0</v>
      </c>
      <c r="BF386" s="18">
        <v>0</v>
      </c>
      <c r="BG386" s="18">
        <v>0</v>
      </c>
      <c r="BH386" s="18">
        <v>0</v>
      </c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</row>
    <row r="387" spans="1:78" ht="11.25" x14ac:dyDescent="0.2">
      <c r="A387" s="11" t="s">
        <v>13</v>
      </c>
      <c r="C387" s="18">
        <v>0</v>
      </c>
      <c r="D387" s="18">
        <v>0</v>
      </c>
      <c r="E387" s="18">
        <v>0</v>
      </c>
      <c r="F387" s="18">
        <v>0.18847171242819999</v>
      </c>
      <c r="G387" s="18">
        <v>0.18701157164609999</v>
      </c>
      <c r="H387" s="18">
        <v>0.1870411891854</v>
      </c>
      <c r="I387" s="18">
        <v>0.1869637242328</v>
      </c>
      <c r="J387" s="18">
        <v>0.18575675697899999</v>
      </c>
      <c r="K387" s="18">
        <v>0.1844263785036</v>
      </c>
      <c r="L387" s="18">
        <v>0.18264260774089999</v>
      </c>
      <c r="M387" s="18">
        <v>0.18115657533730001</v>
      </c>
      <c r="N387" s="18">
        <v>0.18028435633170001</v>
      </c>
      <c r="O387" s="18">
        <v>0.18076404191420001</v>
      </c>
      <c r="P387" s="18">
        <v>0.17921454620989999</v>
      </c>
      <c r="Q387" s="18">
        <v>0.17870670049029999</v>
      </c>
      <c r="R387" s="18">
        <v>0.17689118716890001</v>
      </c>
      <c r="S387" s="18">
        <v>0.17603753419340001</v>
      </c>
      <c r="T387" s="18">
        <v>0.17683311412979999</v>
      </c>
      <c r="U387" s="101"/>
      <c r="V387" s="101"/>
      <c r="W387" s="101"/>
      <c r="X387" s="101"/>
      <c r="Y387" s="18">
        <v>0.17342420883369999</v>
      </c>
      <c r="Z387" s="18">
        <v>0.16984343703099999</v>
      </c>
      <c r="AA387" s="18">
        <v>0.17178904138830001</v>
      </c>
      <c r="AB387" s="18">
        <v>0.1725932080707</v>
      </c>
      <c r="AC387" s="18">
        <v>0.17322967329729999</v>
      </c>
      <c r="AD387" s="18">
        <v>0.1704613941102</v>
      </c>
      <c r="AE387" s="18">
        <v>0.17063607941549999</v>
      </c>
      <c r="AF387" s="18">
        <v>0.17171306680849999</v>
      </c>
      <c r="AG387" s="18">
        <v>0.17130662762160001</v>
      </c>
      <c r="AH387" s="18">
        <v>0.1725402468893</v>
      </c>
      <c r="AI387" s="18">
        <v>0.17046687196669999</v>
      </c>
      <c r="AJ387" s="18">
        <v>0.17200183265460001</v>
      </c>
      <c r="AK387" s="18">
        <v>0.16858879014129999</v>
      </c>
      <c r="AL387" s="18">
        <v>0.17096453888230001</v>
      </c>
      <c r="AM387" s="18">
        <v>0.17270470352709999</v>
      </c>
      <c r="AN387" s="18">
        <v>0.17100941437619999</v>
      </c>
      <c r="AO387" s="18">
        <v>0.1726910106291</v>
      </c>
      <c r="AP387" s="18">
        <v>0.1732988596326</v>
      </c>
      <c r="AQ387" s="18"/>
      <c r="AR387" s="18">
        <v>0.17342420883369999</v>
      </c>
      <c r="AS387" s="18">
        <v>0.16984343703099999</v>
      </c>
      <c r="AT387" s="18">
        <v>0.17178904138830001</v>
      </c>
      <c r="AU387" s="18">
        <v>0.1725932080707</v>
      </c>
      <c r="AV387" s="18">
        <v>0.17322967329729999</v>
      </c>
      <c r="AW387" s="18">
        <v>0.1704613941102</v>
      </c>
      <c r="AX387" s="18">
        <v>0.17063607941549999</v>
      </c>
      <c r="AY387" s="18">
        <v>0.17171306680849999</v>
      </c>
      <c r="AZ387" s="18">
        <v>0.17130662762160001</v>
      </c>
      <c r="BA387" s="18">
        <v>0.1725402468893</v>
      </c>
      <c r="BB387" s="18">
        <v>0.17046687196669999</v>
      </c>
      <c r="BC387" s="18">
        <v>0.17200183265460001</v>
      </c>
      <c r="BD387" s="18">
        <v>0.16858879014129999</v>
      </c>
      <c r="BE387" s="18">
        <v>0.17096453888230001</v>
      </c>
      <c r="BF387" s="18">
        <v>0.17270470352709999</v>
      </c>
      <c r="BG387" s="18">
        <v>0.16790926110320001</v>
      </c>
      <c r="BH387" s="18">
        <v>0.1726910106291</v>
      </c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</row>
    <row r="388" spans="1:78" ht="11.25" x14ac:dyDescent="0.2">
      <c r="A388" s="11" t="s">
        <v>14</v>
      </c>
      <c r="C388" s="18">
        <v>0</v>
      </c>
      <c r="D388" s="18">
        <v>0</v>
      </c>
      <c r="E388" s="18">
        <v>0</v>
      </c>
      <c r="F388" s="18">
        <v>0.18189182525620001</v>
      </c>
      <c r="G388" s="18">
        <v>0.1783015636935</v>
      </c>
      <c r="H388" s="18">
        <v>0.17986549648809999</v>
      </c>
      <c r="I388" s="18">
        <v>0.1751243796386</v>
      </c>
      <c r="J388" s="18">
        <v>0.17505610959680001</v>
      </c>
      <c r="K388" s="18">
        <v>0.17874914611590001</v>
      </c>
      <c r="L388" s="18">
        <v>0.1773279058636</v>
      </c>
      <c r="M388" s="18">
        <v>0.1751610642524</v>
      </c>
      <c r="N388" s="18">
        <v>0.1734572045077</v>
      </c>
      <c r="O388" s="18">
        <v>0.17302544000469999</v>
      </c>
      <c r="P388" s="18">
        <v>0.17341241757670001</v>
      </c>
      <c r="Q388" s="18">
        <v>0.1695543590793</v>
      </c>
      <c r="R388" s="18">
        <v>0.17289649738740001</v>
      </c>
      <c r="S388" s="18">
        <v>0.17244959660049999</v>
      </c>
      <c r="T388" s="18">
        <v>0.16922942192420001</v>
      </c>
      <c r="U388" s="101"/>
      <c r="V388" s="101"/>
      <c r="W388" s="101"/>
      <c r="X388" s="101"/>
      <c r="Y388" s="18">
        <v>0.17682551963830001</v>
      </c>
      <c r="Z388" s="18">
        <v>0.17747431675219999</v>
      </c>
      <c r="AA388" s="18">
        <v>0.17598734872460001</v>
      </c>
      <c r="AB388" s="18">
        <v>0.1760937684236</v>
      </c>
      <c r="AC388" s="18">
        <v>0.17738969846460001</v>
      </c>
      <c r="AD388" s="18">
        <v>0.17208497462370001</v>
      </c>
      <c r="AE388" s="18">
        <v>0.17324570379420001</v>
      </c>
      <c r="AF388" s="18">
        <v>0.17599960043900001</v>
      </c>
      <c r="AG388" s="18">
        <v>0.1754599162263</v>
      </c>
      <c r="AH388" s="18">
        <v>0.17677141686030001</v>
      </c>
      <c r="AI388" s="18">
        <v>0.1806018299303</v>
      </c>
      <c r="AJ388" s="18">
        <v>0.17800820404629999</v>
      </c>
      <c r="AK388" s="18">
        <v>0.17902765391059999</v>
      </c>
      <c r="AL388" s="18">
        <v>0.1822159493985</v>
      </c>
      <c r="AM388" s="18">
        <v>0.1792331949514</v>
      </c>
      <c r="AN388" s="18">
        <v>0.17792820290620001</v>
      </c>
      <c r="AO388" s="18">
        <v>0.1787478120489</v>
      </c>
      <c r="AP388" s="18">
        <v>0.1795706011207</v>
      </c>
      <c r="AQ388" s="18"/>
      <c r="AR388" s="18">
        <v>0.17682551963830001</v>
      </c>
      <c r="AS388" s="18">
        <v>0.17747431675219999</v>
      </c>
      <c r="AT388" s="18">
        <v>0.17598734872460001</v>
      </c>
      <c r="AU388" s="18">
        <v>0.1760937684236</v>
      </c>
      <c r="AV388" s="18">
        <v>0.17738969846460001</v>
      </c>
      <c r="AW388" s="18">
        <v>0.17208497462370001</v>
      </c>
      <c r="AX388" s="18">
        <v>0.17324570379420001</v>
      </c>
      <c r="AY388" s="18">
        <v>0.17599960043900001</v>
      </c>
      <c r="AZ388" s="18">
        <v>0.1754599162263</v>
      </c>
      <c r="BA388" s="18">
        <v>0.17677141686030001</v>
      </c>
      <c r="BB388" s="18">
        <v>0.1806018299303</v>
      </c>
      <c r="BC388" s="18">
        <v>0.17800820404629999</v>
      </c>
      <c r="BD388" s="18">
        <v>0.17902765391059999</v>
      </c>
      <c r="BE388" s="18">
        <v>0.1822159493985</v>
      </c>
      <c r="BF388" s="18">
        <v>0.1792331949514</v>
      </c>
      <c r="BG388" s="18">
        <v>0.1764196774805</v>
      </c>
      <c r="BH388" s="18">
        <v>0.1787478120489</v>
      </c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</row>
    <row r="389" spans="1:78" ht="11.25" x14ac:dyDescent="0.2">
      <c r="A389" s="11" t="s">
        <v>15</v>
      </c>
      <c r="C389" s="18">
        <v>0</v>
      </c>
      <c r="D389" s="18">
        <v>0</v>
      </c>
      <c r="E389" s="18">
        <v>0</v>
      </c>
      <c r="F389" s="18">
        <v>0.17827616707409999</v>
      </c>
      <c r="G389" s="18">
        <v>0.1744874633731</v>
      </c>
      <c r="H389" s="18">
        <v>0.17346031367619999</v>
      </c>
      <c r="I389" s="18">
        <v>0.17133004963160001</v>
      </c>
      <c r="J389" s="18">
        <v>0.17210307777020001</v>
      </c>
      <c r="K389" s="18">
        <v>0.1691599958926</v>
      </c>
      <c r="L389" s="18">
        <v>0.16758162848040001</v>
      </c>
      <c r="M389" s="18">
        <v>0.1675429598225</v>
      </c>
      <c r="N389" s="18">
        <v>0.16818703959949999</v>
      </c>
      <c r="O389" s="18">
        <v>0.16686557235480001</v>
      </c>
      <c r="P389" s="18">
        <v>0.16505152680390001</v>
      </c>
      <c r="Q389" s="18">
        <v>0.16950658942970001</v>
      </c>
      <c r="R389" s="18">
        <v>0.16795163151920001</v>
      </c>
      <c r="S389" s="18">
        <v>0.1672371250644</v>
      </c>
      <c r="T389" s="18">
        <v>0.16908656063999999</v>
      </c>
      <c r="U389" s="101"/>
      <c r="V389" s="101"/>
      <c r="W389" s="101"/>
      <c r="X389" s="101"/>
      <c r="Y389" s="18">
        <v>0.1737834541487</v>
      </c>
      <c r="Z389" s="18">
        <v>0.17643105185710001</v>
      </c>
      <c r="AA389" s="18">
        <v>0.17543651184</v>
      </c>
      <c r="AB389" s="18">
        <v>0.17419907462930001</v>
      </c>
      <c r="AC389" s="18">
        <v>0.17275947718760001</v>
      </c>
      <c r="AD389" s="18">
        <v>0.17570721222149999</v>
      </c>
      <c r="AE389" s="18">
        <v>0.17511914407160001</v>
      </c>
      <c r="AF389" s="18">
        <v>0.1750374358348</v>
      </c>
      <c r="AG389" s="18">
        <v>0.17775247383180001</v>
      </c>
      <c r="AH389" s="18">
        <v>0.1759455441071</v>
      </c>
      <c r="AI389" s="18">
        <v>0.17208553662359999</v>
      </c>
      <c r="AJ389" s="18">
        <v>0.1751249606752</v>
      </c>
      <c r="AK389" s="18">
        <v>0.17468955057730001</v>
      </c>
      <c r="AL389" s="18">
        <v>0.1721016494032</v>
      </c>
      <c r="AM389" s="18">
        <v>0.17495618774480001</v>
      </c>
      <c r="AN389" s="18">
        <v>0.17642375681149999</v>
      </c>
      <c r="AO389" s="18">
        <v>0.1775135674526</v>
      </c>
      <c r="AP389" s="18">
        <v>0.1765019194404</v>
      </c>
      <c r="AQ389" s="18"/>
      <c r="AR389" s="18">
        <v>0.1737834541487</v>
      </c>
      <c r="AS389" s="18">
        <v>0.17643105185710001</v>
      </c>
      <c r="AT389" s="18">
        <v>0.17543651184</v>
      </c>
      <c r="AU389" s="18">
        <v>0.17419907462930001</v>
      </c>
      <c r="AV389" s="18">
        <v>0.17275947718760001</v>
      </c>
      <c r="AW389" s="18">
        <v>0.17570721222149999</v>
      </c>
      <c r="AX389" s="18">
        <v>0.17511914407160001</v>
      </c>
      <c r="AY389" s="18">
        <v>0.1750374358348</v>
      </c>
      <c r="AZ389" s="18">
        <v>0.17775247383180001</v>
      </c>
      <c r="BA389" s="18">
        <v>0.1759455441071</v>
      </c>
      <c r="BB389" s="18">
        <v>0.17208553662359999</v>
      </c>
      <c r="BC389" s="18">
        <v>0.1751249606752</v>
      </c>
      <c r="BD389" s="18">
        <v>0.17468955057730001</v>
      </c>
      <c r="BE389" s="18">
        <v>0.1721016494032</v>
      </c>
      <c r="BF389" s="18">
        <v>0.17495618774480001</v>
      </c>
      <c r="BG389" s="18">
        <v>0.17548489556810001</v>
      </c>
      <c r="BH389" s="18">
        <v>0.1775135674526</v>
      </c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</row>
    <row r="390" spans="1:78" ht="11.25" x14ac:dyDescent="0.2">
      <c r="A390" s="11" t="s">
        <v>16</v>
      </c>
      <c r="C390" s="18">
        <v>0</v>
      </c>
      <c r="D390" s="18">
        <v>0</v>
      </c>
      <c r="E390" s="18">
        <v>0</v>
      </c>
      <c r="F390" s="18">
        <v>0.16699300170119999</v>
      </c>
      <c r="G390" s="18">
        <v>0.16480324387879999</v>
      </c>
      <c r="H390" s="18">
        <v>0.16508601822960001</v>
      </c>
      <c r="I390" s="18">
        <v>0.16482055542679999</v>
      </c>
      <c r="J390" s="18">
        <v>0.1623482423449</v>
      </c>
      <c r="K390" s="18">
        <v>0.16508291012869999</v>
      </c>
      <c r="L390" s="18">
        <v>0.16375693261060001</v>
      </c>
      <c r="M390" s="18">
        <v>0.16354808994940001</v>
      </c>
      <c r="N390" s="18">
        <v>0.16569482116430001</v>
      </c>
      <c r="O390" s="18">
        <v>0.16416885081499999</v>
      </c>
      <c r="P390" s="18">
        <v>0.16426645634500001</v>
      </c>
      <c r="Q390" s="18">
        <v>0.16241759132639999</v>
      </c>
      <c r="R390" s="18">
        <v>0.1626836847914</v>
      </c>
      <c r="S390" s="18">
        <v>0.16283888454369999</v>
      </c>
      <c r="T390" s="18">
        <v>0.16381113117509999</v>
      </c>
      <c r="U390" s="101"/>
      <c r="V390" s="101"/>
      <c r="W390" s="101"/>
      <c r="X390" s="101"/>
      <c r="Y390" s="18">
        <v>0.16975487682519999</v>
      </c>
      <c r="Z390" s="18">
        <v>0.17138848907400001</v>
      </c>
      <c r="AA390" s="18">
        <v>0.17190740207560001</v>
      </c>
      <c r="AB390" s="18">
        <v>0.1733588113615</v>
      </c>
      <c r="AC390" s="18">
        <v>0.17082336961809999</v>
      </c>
      <c r="AD390" s="18">
        <v>0.17156789557130001</v>
      </c>
      <c r="AE390" s="18">
        <v>0.1701100364783</v>
      </c>
      <c r="AF390" s="18">
        <v>0.17092093264409999</v>
      </c>
      <c r="AG390" s="18">
        <v>0.1693120211802</v>
      </c>
      <c r="AH390" s="18">
        <v>0.1705593026759</v>
      </c>
      <c r="AI390" s="18">
        <v>0.16824248647750001</v>
      </c>
      <c r="AJ390" s="18">
        <v>0.16802404181280001</v>
      </c>
      <c r="AK390" s="18">
        <v>0.17017147288269999</v>
      </c>
      <c r="AL390" s="18">
        <v>0.17084252325480001</v>
      </c>
      <c r="AM390" s="18">
        <v>0.17203982419719999</v>
      </c>
      <c r="AN390" s="18">
        <v>0.17154252689249999</v>
      </c>
      <c r="AO390" s="18">
        <v>0.1713516530634</v>
      </c>
      <c r="AP390" s="18">
        <v>0.1704677647723</v>
      </c>
      <c r="AQ390" s="18"/>
      <c r="AR390" s="18">
        <v>0.16975487682519999</v>
      </c>
      <c r="AS390" s="18">
        <v>0.17138848907400001</v>
      </c>
      <c r="AT390" s="18">
        <v>0.17190740207560001</v>
      </c>
      <c r="AU390" s="18">
        <v>0.1733588113615</v>
      </c>
      <c r="AV390" s="18">
        <v>0.17082336961809999</v>
      </c>
      <c r="AW390" s="18">
        <v>0.17156789557130001</v>
      </c>
      <c r="AX390" s="18">
        <v>0.1701100364783</v>
      </c>
      <c r="AY390" s="18">
        <v>0.17092093264409999</v>
      </c>
      <c r="AZ390" s="18">
        <v>0.1693120211802</v>
      </c>
      <c r="BA390" s="18">
        <v>0.1705593026759</v>
      </c>
      <c r="BB390" s="18">
        <v>0.16824248647750001</v>
      </c>
      <c r="BC390" s="18">
        <v>0.16802404181280001</v>
      </c>
      <c r="BD390" s="18">
        <v>0.17017147288269999</v>
      </c>
      <c r="BE390" s="18">
        <v>0.17084252325480001</v>
      </c>
      <c r="BF390" s="18">
        <v>0.17203982419719999</v>
      </c>
      <c r="BG390" s="18">
        <v>0.16929801479270001</v>
      </c>
      <c r="BH390" s="18">
        <v>0.1713516530634</v>
      </c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</row>
    <row r="391" spans="1:78" ht="11.25" x14ac:dyDescent="0.2">
      <c r="A391" s="11" t="s">
        <v>17</v>
      </c>
      <c r="C391" s="18">
        <v>0</v>
      </c>
      <c r="D391" s="18">
        <v>0</v>
      </c>
      <c r="E391" s="18">
        <v>0</v>
      </c>
      <c r="F391" s="18">
        <v>0.1572214941567</v>
      </c>
      <c r="G391" s="18">
        <v>0.1550809760605</v>
      </c>
      <c r="H391" s="18">
        <v>0.15355587951050001</v>
      </c>
      <c r="I391" s="18">
        <v>0.15191005078889999</v>
      </c>
      <c r="J391" s="18">
        <v>0.15281416603690001</v>
      </c>
      <c r="K391" s="18">
        <v>0.1535178881317</v>
      </c>
      <c r="L391" s="18">
        <v>0.15321502242240001</v>
      </c>
      <c r="M391" s="18">
        <v>0.15369686338890001</v>
      </c>
      <c r="N391" s="18">
        <v>0.15421481330440001</v>
      </c>
      <c r="O391" s="18">
        <v>0.15374138447319999</v>
      </c>
      <c r="P391" s="18">
        <v>0.1536622448277</v>
      </c>
      <c r="Q391" s="18">
        <v>0.15539508421709999</v>
      </c>
      <c r="R391" s="18">
        <v>0.154244073382</v>
      </c>
      <c r="S391" s="18">
        <v>0.15494672837340001</v>
      </c>
      <c r="T391" s="18">
        <v>0.1556227382641</v>
      </c>
      <c r="U391" s="101"/>
      <c r="V391" s="101"/>
      <c r="W391" s="101"/>
      <c r="X391" s="101"/>
      <c r="Y391" s="18">
        <v>0.16454686268759999</v>
      </c>
      <c r="Z391" s="18">
        <v>0.16674971575190001</v>
      </c>
      <c r="AA391" s="18">
        <v>0.16765117904769999</v>
      </c>
      <c r="AB391" s="18">
        <v>0.16720165506410001</v>
      </c>
      <c r="AC391" s="18">
        <v>0.1664278588774</v>
      </c>
      <c r="AD391" s="18">
        <v>0.1627240670947</v>
      </c>
      <c r="AE391" s="18">
        <v>0.16211640347610001</v>
      </c>
      <c r="AF391" s="18">
        <v>0.16352370440819999</v>
      </c>
      <c r="AG391" s="18">
        <v>0.1629765782507</v>
      </c>
      <c r="AH391" s="18">
        <v>0.16257070735099999</v>
      </c>
      <c r="AI391" s="18">
        <v>0.16197503118100001</v>
      </c>
      <c r="AJ391" s="18">
        <v>0.164447535417</v>
      </c>
      <c r="AK391" s="18">
        <v>0.16521462068510001</v>
      </c>
      <c r="AL391" s="18">
        <v>0.16426266630389999</v>
      </c>
      <c r="AM391" s="18">
        <v>0.1643604851539</v>
      </c>
      <c r="AN391" s="18">
        <v>0.16611364607990001</v>
      </c>
      <c r="AO391" s="18">
        <v>0.16566772387100001</v>
      </c>
      <c r="AP391" s="18">
        <v>0.16652154516189999</v>
      </c>
      <c r="AQ391" s="18"/>
      <c r="AR391" s="18">
        <v>0.16454686268759999</v>
      </c>
      <c r="AS391" s="18">
        <v>0.16674971575190001</v>
      </c>
      <c r="AT391" s="18">
        <v>0.16765117904769999</v>
      </c>
      <c r="AU391" s="18">
        <v>0.16720165506410001</v>
      </c>
      <c r="AV391" s="18">
        <v>0.1664278588774</v>
      </c>
      <c r="AW391" s="18">
        <v>0.1627240670947</v>
      </c>
      <c r="AX391" s="18">
        <v>0.16211640347610001</v>
      </c>
      <c r="AY391" s="18">
        <v>0.16352370440819999</v>
      </c>
      <c r="AZ391" s="18">
        <v>0.1629765782507</v>
      </c>
      <c r="BA391" s="18">
        <v>0.16257070735099999</v>
      </c>
      <c r="BB391" s="18">
        <v>0.16197503118100001</v>
      </c>
      <c r="BC391" s="18">
        <v>0.164447535417</v>
      </c>
      <c r="BD391" s="18">
        <v>0.16521462068510001</v>
      </c>
      <c r="BE391" s="18">
        <v>0.16426266630389999</v>
      </c>
      <c r="BF391" s="18">
        <v>0.1643604851539</v>
      </c>
      <c r="BG391" s="18">
        <v>0.16375970988220001</v>
      </c>
      <c r="BH391" s="18">
        <v>0.16566772387100001</v>
      </c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</row>
    <row r="392" spans="1:78" ht="11.25" x14ac:dyDescent="0.2">
      <c r="A392" s="11" t="s">
        <v>18</v>
      </c>
      <c r="C392" s="18">
        <v>0</v>
      </c>
      <c r="D392" s="18">
        <v>0</v>
      </c>
      <c r="E392" s="18">
        <v>0</v>
      </c>
      <c r="F392" s="18">
        <v>0.14669359696949999</v>
      </c>
      <c r="G392" s="18">
        <v>0.14421591474539999</v>
      </c>
      <c r="H392" s="18">
        <v>0.14610997498450001</v>
      </c>
      <c r="I392" s="18">
        <v>0.14543482650449999</v>
      </c>
      <c r="J392" s="18">
        <v>0.14461147242690001</v>
      </c>
      <c r="K392" s="18">
        <v>0.14635419693820001</v>
      </c>
      <c r="L392" s="18">
        <v>0.1449095117159</v>
      </c>
      <c r="M392" s="18">
        <v>0.14403986983280001</v>
      </c>
      <c r="N392" s="18">
        <v>0.14477604218619999</v>
      </c>
      <c r="O392" s="18">
        <v>0.14509879917890001</v>
      </c>
      <c r="P392" s="18">
        <v>0.14543070113180001</v>
      </c>
      <c r="Q392" s="18">
        <v>0.146080674488</v>
      </c>
      <c r="R392" s="18">
        <v>0.1464514100066</v>
      </c>
      <c r="S392" s="18">
        <v>0.1456241769155</v>
      </c>
      <c r="T392" s="18">
        <v>0.14681679712439999</v>
      </c>
      <c r="U392" s="101"/>
      <c r="V392" s="101"/>
      <c r="W392" s="101"/>
      <c r="X392" s="101"/>
      <c r="Y392" s="18">
        <v>0.153380026103</v>
      </c>
      <c r="Z392" s="18">
        <v>0.1581268596489</v>
      </c>
      <c r="AA392" s="18">
        <v>0.15911893967140001</v>
      </c>
      <c r="AB392" s="18">
        <v>0.15969061026469999</v>
      </c>
      <c r="AC392" s="18">
        <v>0.15955697187099999</v>
      </c>
      <c r="AD392" s="18">
        <v>0.1572639733708</v>
      </c>
      <c r="AE392" s="18">
        <v>0.1559384037105</v>
      </c>
      <c r="AF392" s="18">
        <v>0.1571093836344</v>
      </c>
      <c r="AG392" s="18">
        <v>0.15621392626050001</v>
      </c>
      <c r="AH392" s="18">
        <v>0.1544834157959</v>
      </c>
      <c r="AI392" s="18">
        <v>0.1526102847336</v>
      </c>
      <c r="AJ392" s="18">
        <v>0.15457114194550001</v>
      </c>
      <c r="AK392" s="18">
        <v>0.15548226429129999</v>
      </c>
      <c r="AL392" s="18">
        <v>0.15620483555619999</v>
      </c>
      <c r="AM392" s="18">
        <v>0.15617754385720001</v>
      </c>
      <c r="AN392" s="18">
        <v>0.156753854119</v>
      </c>
      <c r="AO392" s="18">
        <v>0.15725566314020001</v>
      </c>
      <c r="AP392" s="18">
        <v>0.15719325314909999</v>
      </c>
      <c r="AQ392" s="18"/>
      <c r="AR392" s="18">
        <v>0.153380026103</v>
      </c>
      <c r="AS392" s="18">
        <v>0.1581268596489</v>
      </c>
      <c r="AT392" s="18">
        <v>0.15911893967140001</v>
      </c>
      <c r="AU392" s="18">
        <v>0.15969061026469999</v>
      </c>
      <c r="AV392" s="18">
        <v>0.15955697187099999</v>
      </c>
      <c r="AW392" s="18">
        <v>0.1572639733708</v>
      </c>
      <c r="AX392" s="18">
        <v>0.1559384037105</v>
      </c>
      <c r="AY392" s="18">
        <v>0.1571093836344</v>
      </c>
      <c r="AZ392" s="18">
        <v>0.15621392626050001</v>
      </c>
      <c r="BA392" s="18">
        <v>0.1544834157959</v>
      </c>
      <c r="BB392" s="18">
        <v>0.1526102847336</v>
      </c>
      <c r="BC392" s="18">
        <v>0.15457114194550001</v>
      </c>
      <c r="BD392" s="18">
        <v>0.15548226429129999</v>
      </c>
      <c r="BE392" s="18">
        <v>0.15620483555619999</v>
      </c>
      <c r="BF392" s="18">
        <v>0.15617754385720001</v>
      </c>
      <c r="BG392" s="18">
        <v>0.15408266716829999</v>
      </c>
      <c r="BH392" s="18">
        <v>0.15725566314020001</v>
      </c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</row>
    <row r="393" spans="1:78" ht="11.25" x14ac:dyDescent="0.2">
      <c r="A393" s="11" t="s">
        <v>19</v>
      </c>
      <c r="C393" s="18">
        <v>0</v>
      </c>
      <c r="D393" s="18">
        <v>0</v>
      </c>
      <c r="E393" s="18">
        <v>0</v>
      </c>
      <c r="F393" s="18">
        <v>0.1367954543595</v>
      </c>
      <c r="G393" s="18">
        <v>0.1367215151308</v>
      </c>
      <c r="H393" s="18">
        <v>0.13499923140959999</v>
      </c>
      <c r="I393" s="18">
        <v>0.13544329593230001</v>
      </c>
      <c r="J393" s="18">
        <v>0.135466613584</v>
      </c>
      <c r="K393" s="18">
        <v>0.1352503847049</v>
      </c>
      <c r="L393" s="18">
        <v>0.13547313656150001</v>
      </c>
      <c r="M393" s="18">
        <v>0.1360370044442</v>
      </c>
      <c r="N393" s="18">
        <v>0.1382460138552</v>
      </c>
      <c r="O393" s="18">
        <v>0.13825644354370001</v>
      </c>
      <c r="P393" s="18">
        <v>0.13853053262010001</v>
      </c>
      <c r="Q393" s="18">
        <v>0.13850083137809999</v>
      </c>
      <c r="R393" s="18">
        <v>0.13769335323000001</v>
      </c>
      <c r="S393" s="18">
        <v>0.13813507459829999</v>
      </c>
      <c r="T393" s="18">
        <v>0.1384563544537</v>
      </c>
      <c r="U393" s="101"/>
      <c r="V393" s="101"/>
      <c r="W393" s="101"/>
      <c r="X393" s="101"/>
      <c r="Y393" s="18">
        <v>0.14546848655040001</v>
      </c>
      <c r="Z393" s="18">
        <v>0.1501927308263</v>
      </c>
      <c r="AA393" s="18">
        <v>0.15067270755369999</v>
      </c>
      <c r="AB393" s="18">
        <v>0.1503837726909</v>
      </c>
      <c r="AC393" s="18">
        <v>0.14917878728020001</v>
      </c>
      <c r="AD393" s="18">
        <v>0.1455708342407</v>
      </c>
      <c r="AE393" s="18">
        <v>0.14544169799750001</v>
      </c>
      <c r="AF393" s="18">
        <v>0.14692276972269999</v>
      </c>
      <c r="AG393" s="18">
        <v>0.146767639989</v>
      </c>
      <c r="AH393" s="18">
        <v>0.1473752287192</v>
      </c>
      <c r="AI393" s="18">
        <v>0.14665160522519999</v>
      </c>
      <c r="AJ393" s="18">
        <v>0.14976548879980001</v>
      </c>
      <c r="AK393" s="18">
        <v>0.14906002411720001</v>
      </c>
      <c r="AL393" s="18">
        <v>0.14900526586400001</v>
      </c>
      <c r="AM393" s="18">
        <v>0.15085902204429999</v>
      </c>
      <c r="AN393" s="18">
        <v>0.1491276861252</v>
      </c>
      <c r="AO393" s="18">
        <v>0.1503417577642</v>
      </c>
      <c r="AP393" s="18">
        <v>0.1513370953415</v>
      </c>
      <c r="AQ393" s="18"/>
      <c r="AR393" s="18">
        <v>0.14546848655040001</v>
      </c>
      <c r="AS393" s="18">
        <v>0.1501927308263</v>
      </c>
      <c r="AT393" s="18">
        <v>0.15067270755369999</v>
      </c>
      <c r="AU393" s="18">
        <v>0.1503837726909</v>
      </c>
      <c r="AV393" s="18">
        <v>0.14917878728020001</v>
      </c>
      <c r="AW393" s="18">
        <v>0.1455708342407</v>
      </c>
      <c r="AX393" s="18">
        <v>0.14544169799750001</v>
      </c>
      <c r="AY393" s="18">
        <v>0.14692276972269999</v>
      </c>
      <c r="AZ393" s="18">
        <v>0.146767639989</v>
      </c>
      <c r="BA393" s="18">
        <v>0.1473752287192</v>
      </c>
      <c r="BB393" s="18">
        <v>0.14665160522519999</v>
      </c>
      <c r="BC393" s="18">
        <v>0.14976548879980001</v>
      </c>
      <c r="BD393" s="18">
        <v>0.14906002411720001</v>
      </c>
      <c r="BE393" s="18">
        <v>0.14900526586400001</v>
      </c>
      <c r="BF393" s="18">
        <v>0.15085902204429999</v>
      </c>
      <c r="BG393" s="18">
        <v>0.14641332157869999</v>
      </c>
      <c r="BH393" s="18">
        <v>0.1503417577642</v>
      </c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</row>
    <row r="394" spans="1:78" ht="11.25" x14ac:dyDescent="0.2">
      <c r="A394" s="11" t="s">
        <v>20</v>
      </c>
      <c r="C394" s="18">
        <v>0</v>
      </c>
      <c r="D394" s="18">
        <v>0</v>
      </c>
      <c r="E394" s="18">
        <v>0</v>
      </c>
      <c r="F394" s="18">
        <v>0.1297381686861</v>
      </c>
      <c r="G394" s="18">
        <v>0.1294620302857</v>
      </c>
      <c r="H394" s="18">
        <v>0.12992967220320001</v>
      </c>
      <c r="I394" s="18">
        <v>0.12938305104559999</v>
      </c>
      <c r="J394" s="18">
        <v>0.1285869623284</v>
      </c>
      <c r="K394" s="18">
        <v>0.1303194493672</v>
      </c>
      <c r="L394" s="18">
        <v>0.129207665556</v>
      </c>
      <c r="M394" s="18">
        <v>0.1291292929907</v>
      </c>
      <c r="N394" s="18">
        <v>0.13066676215940001</v>
      </c>
      <c r="O394" s="18">
        <v>0.13045410712729999</v>
      </c>
      <c r="P394" s="18">
        <v>0.1299363409657</v>
      </c>
      <c r="Q394" s="18">
        <v>0.12958521997530001</v>
      </c>
      <c r="R394" s="18">
        <v>0.12982249052219999</v>
      </c>
      <c r="S394" s="18">
        <v>0.12994890693280001</v>
      </c>
      <c r="T394" s="18">
        <v>0.13132820175830001</v>
      </c>
      <c r="U394" s="101"/>
      <c r="V394" s="101"/>
      <c r="W394" s="101"/>
      <c r="X394" s="101"/>
      <c r="Y394" s="18">
        <v>0.13889983011660001</v>
      </c>
      <c r="Z394" s="18">
        <v>0.1440973721971</v>
      </c>
      <c r="AA394" s="18">
        <v>0.1448727745349</v>
      </c>
      <c r="AB394" s="18">
        <v>0.14267667186729999</v>
      </c>
      <c r="AC394" s="18">
        <v>0.1431532405483</v>
      </c>
      <c r="AD394" s="18">
        <v>0.14030403503370001</v>
      </c>
      <c r="AE394" s="18">
        <v>0.13996538131450001</v>
      </c>
      <c r="AF394" s="18">
        <v>0.14105885880419999</v>
      </c>
      <c r="AG394" s="18">
        <v>0.1411361085052</v>
      </c>
      <c r="AH394" s="18">
        <v>0.14023410245680001</v>
      </c>
      <c r="AI394" s="18">
        <v>0.13986121004169999</v>
      </c>
      <c r="AJ394" s="18">
        <v>0.14098977302769999</v>
      </c>
      <c r="AK394" s="18">
        <v>0.1435384087655</v>
      </c>
      <c r="AL394" s="18">
        <v>0.14348926312400001</v>
      </c>
      <c r="AM394" s="18">
        <v>0.142927456959</v>
      </c>
      <c r="AN394" s="18">
        <v>0.14519580034230001</v>
      </c>
      <c r="AO394" s="18">
        <v>0.14493481313119999</v>
      </c>
      <c r="AP394" s="18">
        <v>0.14483372028479999</v>
      </c>
      <c r="AQ394" s="18"/>
      <c r="AR394" s="18">
        <v>0.13889983011660001</v>
      </c>
      <c r="AS394" s="18">
        <v>0.1440973721971</v>
      </c>
      <c r="AT394" s="18">
        <v>0.1448727745349</v>
      </c>
      <c r="AU394" s="18">
        <v>0.14267667186729999</v>
      </c>
      <c r="AV394" s="18">
        <v>0.1431532405483</v>
      </c>
      <c r="AW394" s="18">
        <v>0.14030403503370001</v>
      </c>
      <c r="AX394" s="18">
        <v>0.13996538131450001</v>
      </c>
      <c r="AY394" s="18">
        <v>0.14105885880419999</v>
      </c>
      <c r="AZ394" s="18">
        <v>0.1411361085052</v>
      </c>
      <c r="BA394" s="18">
        <v>0.14023410245680001</v>
      </c>
      <c r="BB394" s="18">
        <v>0.13986121004169999</v>
      </c>
      <c r="BC394" s="18">
        <v>0.14098977302769999</v>
      </c>
      <c r="BD394" s="18">
        <v>0.1435384087655</v>
      </c>
      <c r="BE394" s="18">
        <v>0.14348926312400001</v>
      </c>
      <c r="BF394" s="18">
        <v>0.142927456959</v>
      </c>
      <c r="BG394" s="18">
        <v>0.1424729338656</v>
      </c>
      <c r="BH394" s="18">
        <v>0.14493481313119999</v>
      </c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</row>
    <row r="395" spans="1:78" ht="11.25" x14ac:dyDescent="0.2">
      <c r="A395" s="11" t="s">
        <v>21</v>
      </c>
      <c r="C395" s="18">
        <v>0</v>
      </c>
      <c r="D395" s="18">
        <v>0</v>
      </c>
      <c r="E395" s="18">
        <v>0</v>
      </c>
      <c r="F395" s="18">
        <v>0.1236950611675</v>
      </c>
      <c r="G395" s="18">
        <v>0.1221459162724</v>
      </c>
      <c r="H395" s="18">
        <v>0.12220975843530001</v>
      </c>
      <c r="I395" s="18">
        <v>0.1227047003808</v>
      </c>
      <c r="J395" s="18">
        <v>0.12331860965829999</v>
      </c>
      <c r="K395" s="18">
        <v>0.12382252279149999</v>
      </c>
      <c r="L395" s="18">
        <v>0.12439150701270001</v>
      </c>
      <c r="M395" s="18">
        <v>0.1249587454464</v>
      </c>
      <c r="N395" s="18">
        <v>0.1241357694653</v>
      </c>
      <c r="O395" s="18">
        <v>0.1242758466806</v>
      </c>
      <c r="P395" s="18">
        <v>0.1246122913047</v>
      </c>
      <c r="Q395" s="18">
        <v>0.1249566189878</v>
      </c>
      <c r="R395" s="18">
        <v>0.12600719356100001</v>
      </c>
      <c r="S395" s="18">
        <v>0.12624820796739999</v>
      </c>
      <c r="T395" s="18">
        <v>0.1274797846371</v>
      </c>
      <c r="U395" s="101"/>
      <c r="V395" s="101"/>
      <c r="W395" s="101"/>
      <c r="X395" s="101"/>
      <c r="Y395" s="18">
        <v>0.13412318144919999</v>
      </c>
      <c r="Z395" s="18">
        <v>0.13700403818330001</v>
      </c>
      <c r="AA395" s="18">
        <v>0.1380989421505</v>
      </c>
      <c r="AB395" s="18">
        <v>0.13797856060640001</v>
      </c>
      <c r="AC395" s="18">
        <v>0.13796255995779999</v>
      </c>
      <c r="AD395" s="18">
        <v>0.13508140791449999</v>
      </c>
      <c r="AE395" s="18">
        <v>0.13467946996489999</v>
      </c>
      <c r="AF395" s="18">
        <v>0.13565847532440001</v>
      </c>
      <c r="AG395" s="18">
        <v>0.13504746371410001</v>
      </c>
      <c r="AH395" s="18">
        <v>0.13422491174430001</v>
      </c>
      <c r="AI395" s="18">
        <v>0.13418143833939999</v>
      </c>
      <c r="AJ395" s="18">
        <v>0.13784088247199999</v>
      </c>
      <c r="AK395" s="18">
        <v>0.13872019016119999</v>
      </c>
      <c r="AL395" s="18">
        <v>0.13993270886680001</v>
      </c>
      <c r="AM395" s="18">
        <v>0.13998834045639999</v>
      </c>
      <c r="AN395" s="18">
        <v>0.14072143316890001</v>
      </c>
      <c r="AO395" s="18">
        <v>0.1413899910876</v>
      </c>
      <c r="AP395" s="18">
        <v>0.14102544802479999</v>
      </c>
      <c r="AQ395" s="18"/>
      <c r="AR395" s="18">
        <v>0.13412318144919999</v>
      </c>
      <c r="AS395" s="18">
        <v>0.13700403818330001</v>
      </c>
      <c r="AT395" s="18">
        <v>0.1380989421505</v>
      </c>
      <c r="AU395" s="18">
        <v>0.13797856060640001</v>
      </c>
      <c r="AV395" s="18">
        <v>0.13796255995779999</v>
      </c>
      <c r="AW395" s="18">
        <v>0.13508140791449999</v>
      </c>
      <c r="AX395" s="18">
        <v>0.13467946996489999</v>
      </c>
      <c r="AY395" s="18">
        <v>0.13565847532440001</v>
      </c>
      <c r="AZ395" s="18">
        <v>0.13504746371410001</v>
      </c>
      <c r="BA395" s="18">
        <v>0.13422491174430001</v>
      </c>
      <c r="BB395" s="18">
        <v>0.13418143833939999</v>
      </c>
      <c r="BC395" s="18">
        <v>0.13784088247199999</v>
      </c>
      <c r="BD395" s="18">
        <v>0.13872019016119999</v>
      </c>
      <c r="BE395" s="18">
        <v>0.13993270886680001</v>
      </c>
      <c r="BF395" s="18">
        <v>0.13998834045639999</v>
      </c>
      <c r="BG395" s="18">
        <v>0.13795422484120001</v>
      </c>
      <c r="BH395" s="18">
        <v>0.1413899910876</v>
      </c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</row>
    <row r="396" spans="1:78" ht="11.25" x14ac:dyDescent="0.2">
      <c r="A396" s="11" t="s">
        <v>22</v>
      </c>
      <c r="C396" s="18">
        <v>0</v>
      </c>
      <c r="D396" s="18">
        <v>0</v>
      </c>
      <c r="E396" s="18">
        <v>0</v>
      </c>
      <c r="F396" s="18">
        <v>0.117280677059</v>
      </c>
      <c r="G396" s="18">
        <v>0.1168837326353</v>
      </c>
      <c r="H396" s="18">
        <v>0.1169973396718</v>
      </c>
      <c r="I396" s="18">
        <v>0.1169950568054</v>
      </c>
      <c r="J396" s="18">
        <v>0.1176521083153</v>
      </c>
      <c r="K396" s="18">
        <v>0.11824177387699999</v>
      </c>
      <c r="L396" s="18">
        <v>0.1186021106733</v>
      </c>
      <c r="M396" s="18">
        <v>0.1192810879132</v>
      </c>
      <c r="N396" s="18">
        <v>0.1213249981297</v>
      </c>
      <c r="O396" s="18">
        <v>0.12082534574879999</v>
      </c>
      <c r="P396" s="18">
        <v>0.1212479451339</v>
      </c>
      <c r="Q396" s="18">
        <v>0.1219394845366</v>
      </c>
      <c r="R396" s="18">
        <v>0.12212674005059999</v>
      </c>
      <c r="S396" s="18">
        <v>0.1217655005295</v>
      </c>
      <c r="T396" s="18">
        <v>0.122417426196</v>
      </c>
      <c r="U396" s="101"/>
      <c r="V396" s="101"/>
      <c r="W396" s="101"/>
      <c r="X396" s="101"/>
      <c r="Y396" s="18">
        <v>0.12907659059900001</v>
      </c>
      <c r="Z396" s="18">
        <v>0.13305238366579999</v>
      </c>
      <c r="AA396" s="18">
        <v>0.1332260788514</v>
      </c>
      <c r="AB396" s="18">
        <v>0.13201833825680001</v>
      </c>
      <c r="AC396" s="18">
        <v>0.1318351611371</v>
      </c>
      <c r="AD396" s="18">
        <v>0.1312312774246</v>
      </c>
      <c r="AE396" s="18">
        <v>0.1310152849117</v>
      </c>
      <c r="AF396" s="18">
        <v>0.13303856669200001</v>
      </c>
      <c r="AG396" s="18">
        <v>0.13167244973010001</v>
      </c>
      <c r="AH396" s="18">
        <v>0.13177914460869999</v>
      </c>
      <c r="AI396" s="18">
        <v>0.13043129704250001</v>
      </c>
      <c r="AJ396" s="18">
        <v>0.1338424387954</v>
      </c>
      <c r="AK396" s="18">
        <v>0.13594285982349999</v>
      </c>
      <c r="AL396" s="18">
        <v>0.13721606141420001</v>
      </c>
      <c r="AM396" s="18">
        <v>0.13849010178810001</v>
      </c>
      <c r="AN396" s="18">
        <v>0.13841666762919999</v>
      </c>
      <c r="AO396" s="18">
        <v>0.1393908302713</v>
      </c>
      <c r="AP396" s="18">
        <v>0.14051432307840001</v>
      </c>
      <c r="AQ396" s="18"/>
      <c r="AR396" s="18">
        <v>0.12907659059900001</v>
      </c>
      <c r="AS396" s="18">
        <v>0.13305238366579999</v>
      </c>
      <c r="AT396" s="18">
        <v>0.1332260788514</v>
      </c>
      <c r="AU396" s="18">
        <v>0.13201833825680001</v>
      </c>
      <c r="AV396" s="18">
        <v>0.1318351611371</v>
      </c>
      <c r="AW396" s="18">
        <v>0.1312312774246</v>
      </c>
      <c r="AX396" s="18">
        <v>0.1310152849117</v>
      </c>
      <c r="AY396" s="18">
        <v>0.13303856669200001</v>
      </c>
      <c r="AZ396" s="18">
        <v>0.13167244973010001</v>
      </c>
      <c r="BA396" s="18">
        <v>0.13177914460869999</v>
      </c>
      <c r="BB396" s="18">
        <v>0.13043129704250001</v>
      </c>
      <c r="BC396" s="18">
        <v>0.1338424387954</v>
      </c>
      <c r="BD396" s="18">
        <v>0.13594285982349999</v>
      </c>
      <c r="BE396" s="18">
        <v>0.13721606141420001</v>
      </c>
      <c r="BF396" s="18">
        <v>0.13849010178810001</v>
      </c>
      <c r="BG396" s="18">
        <v>0.13463399798</v>
      </c>
      <c r="BH396" s="18">
        <v>0.1393908302713</v>
      </c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</row>
    <row r="397" spans="1:78" ht="11.25" x14ac:dyDescent="0.2">
      <c r="A397" s="11" t="s">
        <v>23</v>
      </c>
      <c r="C397" s="18">
        <v>0</v>
      </c>
      <c r="D397" s="18">
        <v>0</v>
      </c>
      <c r="E397" s="18">
        <v>0</v>
      </c>
      <c r="F397" s="18">
        <v>0.11578586193440001</v>
      </c>
      <c r="G397" s="18">
        <v>0.1155060930316</v>
      </c>
      <c r="H397" s="18">
        <v>0.1150437636474</v>
      </c>
      <c r="I397" s="18">
        <v>0.1150782486767</v>
      </c>
      <c r="J397" s="18">
        <v>0.1148152481013</v>
      </c>
      <c r="K397" s="18">
        <v>0.1149893953114</v>
      </c>
      <c r="L397" s="18">
        <v>0.11556291779320001</v>
      </c>
      <c r="M397" s="18">
        <v>0.1158489399744</v>
      </c>
      <c r="N397" s="18">
        <v>0.11637384128769999</v>
      </c>
      <c r="O397" s="18">
        <v>0.1165991870178</v>
      </c>
      <c r="P397" s="18">
        <v>0.1174249665534</v>
      </c>
      <c r="Q397" s="18">
        <v>0.1183377052228</v>
      </c>
      <c r="R397" s="18">
        <v>0.117444727136</v>
      </c>
      <c r="S397" s="18">
        <v>0.11796820185159999</v>
      </c>
      <c r="T397" s="18">
        <v>0.11840999586290001</v>
      </c>
      <c r="U397" s="101"/>
      <c r="V397" s="101"/>
      <c r="W397" s="101"/>
      <c r="X397" s="101"/>
      <c r="Y397" s="18">
        <v>0.12628665817859999</v>
      </c>
      <c r="Z397" s="18">
        <v>0.1266925944551</v>
      </c>
      <c r="AA397" s="18">
        <v>0.12650707394460001</v>
      </c>
      <c r="AB397" s="18">
        <v>0.1277817539769</v>
      </c>
      <c r="AC397" s="18">
        <v>0.126962022595</v>
      </c>
      <c r="AD397" s="18">
        <v>0.1277796363001</v>
      </c>
      <c r="AE397" s="18">
        <v>0.1266113717266</v>
      </c>
      <c r="AF397" s="18">
        <v>0.1288896671667</v>
      </c>
      <c r="AG397" s="18">
        <v>0.1297797673878</v>
      </c>
      <c r="AH397" s="18">
        <v>0.12884422169820001</v>
      </c>
      <c r="AI397" s="18">
        <v>0.12885890047029999</v>
      </c>
      <c r="AJ397" s="18">
        <v>0.13235549391679999</v>
      </c>
      <c r="AK397" s="18">
        <v>0.13446876536579999</v>
      </c>
      <c r="AL397" s="18">
        <v>0.1349365570178</v>
      </c>
      <c r="AM397" s="18">
        <v>0.13692024839700001</v>
      </c>
      <c r="AN397" s="18">
        <v>0.1377605645636</v>
      </c>
      <c r="AO397" s="18">
        <v>0.1390810411741</v>
      </c>
      <c r="AP397" s="18">
        <v>0.13973432320660001</v>
      </c>
      <c r="AQ397" s="18"/>
      <c r="AR397" s="18">
        <v>0.12628665817859999</v>
      </c>
      <c r="AS397" s="18">
        <v>0.1266925944551</v>
      </c>
      <c r="AT397" s="18">
        <v>0.12650707394460001</v>
      </c>
      <c r="AU397" s="18">
        <v>0.1277817539769</v>
      </c>
      <c r="AV397" s="18">
        <v>0.126962022595</v>
      </c>
      <c r="AW397" s="18">
        <v>0.1277796363001</v>
      </c>
      <c r="AX397" s="18">
        <v>0.1266113717266</v>
      </c>
      <c r="AY397" s="18">
        <v>0.1288896671667</v>
      </c>
      <c r="AZ397" s="18">
        <v>0.1297797673878</v>
      </c>
      <c r="BA397" s="18">
        <v>0.12884422169820001</v>
      </c>
      <c r="BB397" s="18">
        <v>0.12885890047029999</v>
      </c>
      <c r="BC397" s="18">
        <v>0.13235549391679999</v>
      </c>
      <c r="BD397" s="18">
        <v>0.13446876536579999</v>
      </c>
      <c r="BE397" s="18">
        <v>0.1349365570178</v>
      </c>
      <c r="BF397" s="18">
        <v>0.13692024839700001</v>
      </c>
      <c r="BG397" s="18">
        <v>0.13366294561709999</v>
      </c>
      <c r="BH397" s="18">
        <v>0.1390810411741</v>
      </c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</row>
    <row r="398" spans="1:78" ht="11.25" x14ac:dyDescent="0.2">
      <c r="A398" s="11" t="s">
        <v>24</v>
      </c>
      <c r="C398" s="18">
        <v>0</v>
      </c>
      <c r="D398" s="18">
        <v>0</v>
      </c>
      <c r="E398" s="18">
        <v>0</v>
      </c>
      <c r="F398" s="18">
        <v>0.11359178032550001</v>
      </c>
      <c r="G398" s="18">
        <v>0.11324154355630001</v>
      </c>
      <c r="H398" s="18">
        <v>0.11426392695980001</v>
      </c>
      <c r="I398" s="18">
        <v>0.1138375383512</v>
      </c>
      <c r="J398" s="18">
        <v>0.11516479460990001</v>
      </c>
      <c r="K398" s="18">
        <v>0.1149223242715</v>
      </c>
      <c r="L398" s="18">
        <v>0.1144903938797</v>
      </c>
      <c r="M398" s="18">
        <v>0.1144060361559</v>
      </c>
      <c r="N398" s="18">
        <v>0.1159232505447</v>
      </c>
      <c r="O398" s="18">
        <v>0.1164804563102</v>
      </c>
      <c r="P398" s="18">
        <v>0.1168810263025</v>
      </c>
      <c r="Q398" s="18">
        <v>0.1165449990875</v>
      </c>
      <c r="R398" s="18">
        <v>0.11679598865519999</v>
      </c>
      <c r="S398" s="18">
        <v>0.116694400583</v>
      </c>
      <c r="T398" s="18">
        <v>0.1166399084639</v>
      </c>
      <c r="U398" s="101"/>
      <c r="V398" s="101"/>
      <c r="W398" s="101"/>
      <c r="X398" s="101"/>
      <c r="Y398" s="18">
        <v>0.12592341092879999</v>
      </c>
      <c r="Z398" s="18">
        <v>0.1245578384267</v>
      </c>
      <c r="AA398" s="18">
        <v>0.1261193793815</v>
      </c>
      <c r="AB398" s="18">
        <v>0.12470834757969999</v>
      </c>
      <c r="AC398" s="18">
        <v>0.12402055958490001</v>
      </c>
      <c r="AD398" s="18">
        <v>0.12763993496769999</v>
      </c>
      <c r="AE398" s="18">
        <v>0.12647509074509999</v>
      </c>
      <c r="AF398" s="18">
        <v>0.1280479024948</v>
      </c>
      <c r="AG398" s="18">
        <v>0.12836315004740001</v>
      </c>
      <c r="AH398" s="18">
        <v>0.12696069771810001</v>
      </c>
      <c r="AI398" s="18">
        <v>0.12618021005310001</v>
      </c>
      <c r="AJ398" s="18">
        <v>0.1292960475904</v>
      </c>
      <c r="AK398" s="18">
        <v>0.13205367957069999</v>
      </c>
      <c r="AL398" s="18">
        <v>0.13422861619920001</v>
      </c>
      <c r="AM398" s="18">
        <v>0.1334997133294</v>
      </c>
      <c r="AN398" s="18">
        <v>0.13566499981159999</v>
      </c>
      <c r="AO398" s="18">
        <v>0.13600545666649999</v>
      </c>
      <c r="AP398" s="18">
        <v>0.137712159379</v>
      </c>
      <c r="AQ398" s="18"/>
      <c r="AR398" s="18">
        <v>0.12592341092879999</v>
      </c>
      <c r="AS398" s="18">
        <v>0.1245578384267</v>
      </c>
      <c r="AT398" s="18">
        <v>0.1261193793815</v>
      </c>
      <c r="AU398" s="18">
        <v>0.12470834757969999</v>
      </c>
      <c r="AV398" s="18">
        <v>0.12402055958490001</v>
      </c>
      <c r="AW398" s="18">
        <v>0.12763993496769999</v>
      </c>
      <c r="AX398" s="18">
        <v>0.12647509074509999</v>
      </c>
      <c r="AY398" s="18">
        <v>0.1280479024948</v>
      </c>
      <c r="AZ398" s="18">
        <v>0.12836315004740001</v>
      </c>
      <c r="BA398" s="18">
        <v>0.12696069771810001</v>
      </c>
      <c r="BB398" s="18">
        <v>0.12618021005310001</v>
      </c>
      <c r="BC398" s="18">
        <v>0.1292960475904</v>
      </c>
      <c r="BD398" s="18">
        <v>0.13205367957069999</v>
      </c>
      <c r="BE398" s="18">
        <v>0.13422861619920001</v>
      </c>
      <c r="BF398" s="18">
        <v>0.1334997133294</v>
      </c>
      <c r="BG398" s="18">
        <v>0.13218054467099999</v>
      </c>
      <c r="BH398" s="18">
        <v>0.13600545666649999</v>
      </c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</row>
    <row r="399" spans="1:78" ht="11.25" x14ac:dyDescent="0.2">
      <c r="A399" s="23" t="s">
        <v>795</v>
      </c>
      <c r="C399" s="18">
        <v>0</v>
      </c>
      <c r="D399" s="18">
        <v>0</v>
      </c>
      <c r="E399" s="18">
        <v>0</v>
      </c>
      <c r="F399" s="18">
        <v>0.1096129570542</v>
      </c>
      <c r="G399" s="18">
        <v>0.11118847964630001</v>
      </c>
      <c r="H399" s="18">
        <v>0.1116271603629</v>
      </c>
      <c r="I399" s="18">
        <v>0.1123431028105</v>
      </c>
      <c r="J399" s="18">
        <v>0.11145738649299999</v>
      </c>
      <c r="K399" s="18">
        <v>0.11231672941530001</v>
      </c>
      <c r="L399" s="18">
        <v>0.1109089466622</v>
      </c>
      <c r="M399" s="18">
        <v>0.1110671401694</v>
      </c>
      <c r="N399" s="18">
        <v>0.1098607067151</v>
      </c>
      <c r="O399" s="18">
        <v>0.108484322816</v>
      </c>
      <c r="P399" s="18">
        <v>0.1091028902538</v>
      </c>
      <c r="Q399" s="18">
        <v>0.1109199331562</v>
      </c>
      <c r="R399" s="18">
        <v>0.1108723311678</v>
      </c>
      <c r="S399" s="18">
        <v>0.1141596630304</v>
      </c>
      <c r="T399" s="18">
        <v>0.1154863354024</v>
      </c>
      <c r="U399" s="101"/>
      <c r="V399" s="101"/>
      <c r="W399" s="101"/>
      <c r="X399" s="101"/>
      <c r="Y399" s="18">
        <v>0.11844755677840001</v>
      </c>
      <c r="Z399" s="18">
        <v>0.11950552874290001</v>
      </c>
      <c r="AA399" s="18">
        <v>0.12442288914879999</v>
      </c>
      <c r="AB399" s="18">
        <v>0.1240509141475</v>
      </c>
      <c r="AC399" s="18">
        <v>0.1223861840633</v>
      </c>
      <c r="AD399" s="18">
        <v>0.1197427129805</v>
      </c>
      <c r="AE399" s="18">
        <v>0.12381451163649999</v>
      </c>
      <c r="AF399" s="18">
        <v>0.12621137473669999</v>
      </c>
      <c r="AG399" s="18">
        <v>0.1239024643336</v>
      </c>
      <c r="AH399" s="18">
        <v>0.1243890916219</v>
      </c>
      <c r="AI399" s="18">
        <v>0.12807747299280001</v>
      </c>
      <c r="AJ399" s="18">
        <v>0.12599483451480001</v>
      </c>
      <c r="AK399" s="18">
        <v>0.12762576219380001</v>
      </c>
      <c r="AL399" s="18">
        <v>0.1267456995065</v>
      </c>
      <c r="AM399" s="18">
        <v>0.12894915693760001</v>
      </c>
      <c r="AN399" s="18">
        <v>0.1253842091347</v>
      </c>
      <c r="AO399" s="18">
        <v>0.13308885775939999</v>
      </c>
      <c r="AP399" s="18">
        <v>0.13217981302849999</v>
      </c>
      <c r="AQ399" s="18"/>
      <c r="AR399" s="18">
        <v>0.11844755677840001</v>
      </c>
      <c r="AS399" s="18">
        <v>0.11950552874290001</v>
      </c>
      <c r="AT399" s="18">
        <v>0.12442288914879999</v>
      </c>
      <c r="AU399" s="18">
        <v>0.1240509141475</v>
      </c>
      <c r="AV399" s="18">
        <v>0.1223861840633</v>
      </c>
      <c r="AW399" s="18">
        <v>0.1197427129805</v>
      </c>
      <c r="AX399" s="18">
        <v>0.12381451163649999</v>
      </c>
      <c r="AY399" s="18">
        <v>0.12621137473669999</v>
      </c>
      <c r="AZ399" s="18">
        <v>0.1239024643336</v>
      </c>
      <c r="BA399" s="18">
        <v>0.1243890916219</v>
      </c>
      <c r="BB399" s="18">
        <v>0.12807747299280001</v>
      </c>
      <c r="BC399" s="18">
        <v>0.12599483451480001</v>
      </c>
      <c r="BD399" s="18">
        <v>0.12762576219380001</v>
      </c>
      <c r="BE399" s="18">
        <v>0.1267456995065</v>
      </c>
      <c r="BF399" s="18">
        <v>0.12894915693760001</v>
      </c>
      <c r="BG399" s="18">
        <v>0.1216348488033</v>
      </c>
      <c r="BH399" s="18">
        <v>0.13308885775939999</v>
      </c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</row>
    <row r="400" spans="1:78" ht="11.25" x14ac:dyDescent="0.2"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0</v>
      </c>
      <c r="BB400" s="18">
        <v>0</v>
      </c>
      <c r="BC400" s="18">
        <v>0</v>
      </c>
      <c r="BD400" s="18">
        <v>0</v>
      </c>
      <c r="BE400" s="18">
        <v>0</v>
      </c>
      <c r="BF400" s="18">
        <v>0</v>
      </c>
      <c r="BG400" s="18">
        <v>0</v>
      </c>
      <c r="BH400" s="18">
        <v>0</v>
      </c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</row>
    <row r="401" spans="1:78" ht="12.75" x14ac:dyDescent="0.2">
      <c r="A401" s="8" t="s">
        <v>197</v>
      </c>
      <c r="B401" s="50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</row>
    <row r="402" spans="1:78" ht="11.25" x14ac:dyDescent="0.2">
      <c r="A402" s="11" t="s">
        <v>198</v>
      </c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</row>
    <row r="403" spans="1:78" ht="11.25" x14ac:dyDescent="0.2">
      <c r="A403" s="11" t="s">
        <v>199</v>
      </c>
      <c r="C403" s="18">
        <v>0</v>
      </c>
      <c r="D403" s="18">
        <v>0</v>
      </c>
      <c r="E403" s="18">
        <v>0</v>
      </c>
      <c r="F403" s="18">
        <v>0.17276361254860001</v>
      </c>
      <c r="G403" s="18">
        <v>0.17294454661639999</v>
      </c>
      <c r="H403" s="18">
        <v>0.18683395995089999</v>
      </c>
      <c r="I403" s="18">
        <v>0.18249502958639999</v>
      </c>
      <c r="J403" s="18">
        <v>0.17349103601179999</v>
      </c>
      <c r="K403" s="18">
        <v>0.1788357228762</v>
      </c>
      <c r="L403" s="18">
        <v>0.1729011312807</v>
      </c>
      <c r="M403" s="18">
        <v>0.1681631359262</v>
      </c>
      <c r="N403" s="18">
        <v>0.1729193597526</v>
      </c>
      <c r="O403" s="18">
        <v>0.170503380929</v>
      </c>
      <c r="P403" s="18">
        <v>0.16695545435360001</v>
      </c>
      <c r="Q403" s="18">
        <v>0.15997109805670001</v>
      </c>
      <c r="R403" s="18">
        <v>0.1702468700517</v>
      </c>
      <c r="S403" s="18">
        <v>0.17346478572060001</v>
      </c>
      <c r="T403" s="18">
        <v>0.18099656913939999</v>
      </c>
      <c r="U403" s="101"/>
      <c r="V403" s="101"/>
      <c r="W403" s="101"/>
      <c r="X403" s="101"/>
      <c r="Y403" s="18">
        <v>0.24990399999999999</v>
      </c>
      <c r="Z403" s="18">
        <v>0.24707766476029999</v>
      </c>
      <c r="AA403" s="18">
        <v>0.24802787846880001</v>
      </c>
      <c r="AB403" s="18">
        <v>0.24522244801859999</v>
      </c>
      <c r="AC403" s="18">
        <v>0.2495035557818</v>
      </c>
      <c r="AD403" s="18">
        <v>0.1455596231171</v>
      </c>
      <c r="AE403" s="18">
        <v>0.24637807759059999</v>
      </c>
      <c r="AF403" s="18">
        <v>0.24990399999999999</v>
      </c>
      <c r="AG403" s="18">
        <v>0.23877481140109999</v>
      </c>
      <c r="AH403" s="18">
        <v>0.23704994020010001</v>
      </c>
      <c r="AI403" s="18">
        <v>0.2495564470295</v>
      </c>
      <c r="AJ403" s="18">
        <v>0.22666463665889999</v>
      </c>
      <c r="AK403" s="18">
        <v>0.24009374363059999</v>
      </c>
      <c r="AL403" s="18">
        <v>0.23915425623450001</v>
      </c>
      <c r="AM403" s="18">
        <v>0.2092607510442</v>
      </c>
      <c r="AN403" s="18">
        <v>0.19637388247199999</v>
      </c>
      <c r="AO403" s="18">
        <v>0.18513113686230001</v>
      </c>
      <c r="AP403" s="18">
        <v>0.24990399999999999</v>
      </c>
      <c r="AQ403" s="18"/>
      <c r="AR403" s="18">
        <v>0.24990399999999999</v>
      </c>
      <c r="AS403" s="18">
        <v>0.24707766476029999</v>
      </c>
      <c r="AT403" s="18">
        <v>0.24802787846880001</v>
      </c>
      <c r="AU403" s="18">
        <v>0.24522244801859999</v>
      </c>
      <c r="AV403" s="18">
        <v>0.2495035557818</v>
      </c>
      <c r="AW403" s="18">
        <v>0.1455596231171</v>
      </c>
      <c r="AX403" s="18">
        <v>0.24637807759059999</v>
      </c>
      <c r="AY403" s="18">
        <v>0.24990399999999999</v>
      </c>
      <c r="AZ403" s="18">
        <v>0.23877481140109999</v>
      </c>
      <c r="BA403" s="18">
        <v>0.23704994020010001</v>
      </c>
      <c r="BB403" s="18">
        <v>0.2495564470295</v>
      </c>
      <c r="BC403" s="18">
        <v>0.22666463665889999</v>
      </c>
      <c r="BD403" s="18">
        <v>0.24009374363059999</v>
      </c>
      <c r="BE403" s="18">
        <v>0.23915425623450001</v>
      </c>
      <c r="BF403" s="18">
        <v>0.2092607510442</v>
      </c>
      <c r="BG403" s="18">
        <v>0.19539425233630001</v>
      </c>
      <c r="BH403" s="18">
        <v>0.18513113686230001</v>
      </c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</row>
    <row r="404" spans="1:78" ht="11.25" x14ac:dyDescent="0.2">
      <c r="A404" s="11" t="s">
        <v>200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01"/>
      <c r="V404" s="101"/>
      <c r="W404" s="101"/>
      <c r="X404" s="101"/>
      <c r="Y404" s="18">
        <v>0.24989697816430001</v>
      </c>
      <c r="Z404" s="18">
        <v>0.24922327511520001</v>
      </c>
      <c r="AA404" s="18">
        <v>0.2488414709473</v>
      </c>
      <c r="AB404" s="18">
        <v>0.24821270802350001</v>
      </c>
      <c r="AC404" s="18">
        <v>0.2488674311107</v>
      </c>
      <c r="AD404" s="18">
        <v>0.24966219024</v>
      </c>
      <c r="AE404" s="18">
        <v>0.2468143009581</v>
      </c>
      <c r="AF404" s="18">
        <v>0.24990103872280001</v>
      </c>
      <c r="AG404" s="18">
        <v>0.2322919969394</v>
      </c>
      <c r="AH404" s="18">
        <v>0.24988533704509999</v>
      </c>
      <c r="AI404" s="18">
        <v>0.19027474477129999</v>
      </c>
      <c r="AJ404" s="18">
        <v>0.24990399999999999</v>
      </c>
      <c r="AK404" s="18">
        <v>4.046974487821E-2</v>
      </c>
      <c r="AL404" s="18">
        <v>0.115655743999</v>
      </c>
      <c r="AM404" s="18">
        <v>0.11577975634650001</v>
      </c>
      <c r="AN404" s="18">
        <v>0.24990399999999999</v>
      </c>
      <c r="AO404" s="18">
        <v>0.1686620526025</v>
      </c>
      <c r="AP404" s="18">
        <v>5.4895709522989999E-2</v>
      </c>
      <c r="AQ404" s="18"/>
      <c r="AR404" s="18">
        <v>0.24989697816430001</v>
      </c>
      <c r="AS404" s="18">
        <v>0.24922327511520001</v>
      </c>
      <c r="AT404" s="18">
        <v>0.2488414709473</v>
      </c>
      <c r="AU404" s="18">
        <v>0.24821270802350001</v>
      </c>
      <c r="AV404" s="18">
        <v>0.2488674311107</v>
      </c>
      <c r="AW404" s="18">
        <v>0.24966219024</v>
      </c>
      <c r="AX404" s="18">
        <v>0.2468143009581</v>
      </c>
      <c r="AY404" s="18">
        <v>0.24990103872280001</v>
      </c>
      <c r="AZ404" s="18">
        <v>0.2322919969394</v>
      </c>
      <c r="BA404" s="18">
        <v>0.24988533704509999</v>
      </c>
      <c r="BB404" s="18">
        <v>0.19027474477129999</v>
      </c>
      <c r="BC404" s="18">
        <v>0.24990399999999999</v>
      </c>
      <c r="BD404" s="18">
        <v>4.046974487821E-2</v>
      </c>
      <c r="BE404" s="18">
        <v>0.115655743999</v>
      </c>
      <c r="BF404" s="18">
        <v>0.11577975634650001</v>
      </c>
      <c r="BG404" s="18">
        <v>0.24990399999999999</v>
      </c>
      <c r="BH404" s="18">
        <v>0.1686620526025</v>
      </c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</row>
    <row r="405" spans="1:78" ht="11.25" x14ac:dyDescent="0.2">
      <c r="A405" s="11" t="s">
        <v>629</v>
      </c>
      <c r="C405" s="18">
        <v>0</v>
      </c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01"/>
      <c r="V405" s="101"/>
      <c r="W405" s="101"/>
      <c r="X405" s="101"/>
      <c r="Y405" s="18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/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0</v>
      </c>
      <c r="BB405" s="18">
        <v>0</v>
      </c>
      <c r="BC405" s="18">
        <v>0</v>
      </c>
      <c r="BD405" s="18">
        <v>0</v>
      </c>
      <c r="BE405" s="18">
        <v>0</v>
      </c>
      <c r="BF405" s="18">
        <v>0</v>
      </c>
      <c r="BG405" s="18">
        <v>0</v>
      </c>
      <c r="BH405" s="18">
        <v>0</v>
      </c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</row>
    <row r="406" spans="1:78" ht="11.25" x14ac:dyDescent="0.2">
      <c r="A406" s="11" t="s">
        <v>13</v>
      </c>
      <c r="C406" s="18">
        <v>0</v>
      </c>
      <c r="D406" s="18">
        <v>0</v>
      </c>
      <c r="E406" s="18">
        <v>0</v>
      </c>
      <c r="F406" s="18">
        <v>0.1628656225357</v>
      </c>
      <c r="G406" s="18">
        <v>0.1612182174739</v>
      </c>
      <c r="H406" s="18">
        <v>0.16273223448759999</v>
      </c>
      <c r="I406" s="18">
        <v>0.1611240305619</v>
      </c>
      <c r="J406" s="18">
        <v>0.16197701777420001</v>
      </c>
      <c r="K406" s="18">
        <v>0.16048616665820001</v>
      </c>
      <c r="L406" s="18">
        <v>0.1574524799108</v>
      </c>
      <c r="M406" s="18">
        <v>0.1553473944597</v>
      </c>
      <c r="N406" s="18">
        <v>0.1558489822718</v>
      </c>
      <c r="O406" s="18">
        <v>0.15692609500070001</v>
      </c>
      <c r="P406" s="18">
        <v>0.15808035504939999</v>
      </c>
      <c r="Q406" s="18">
        <v>0.1563702807007</v>
      </c>
      <c r="R406" s="18">
        <v>0.1544896559999</v>
      </c>
      <c r="S406" s="18">
        <v>0.15408130523749999</v>
      </c>
      <c r="T406" s="18">
        <v>0.15446107055290001</v>
      </c>
      <c r="U406" s="101"/>
      <c r="V406" s="101"/>
      <c r="W406" s="101"/>
      <c r="X406" s="101"/>
      <c r="Y406" s="18">
        <v>0.2312129836631</v>
      </c>
      <c r="Z406" s="18">
        <v>0.23167497903020001</v>
      </c>
      <c r="AA406" s="18">
        <v>0.23056959215969999</v>
      </c>
      <c r="AB406" s="18">
        <v>0.22978634383829999</v>
      </c>
      <c r="AC406" s="18">
        <v>0.23231835868699999</v>
      </c>
      <c r="AD406" s="18">
        <v>0.23738120619969999</v>
      </c>
      <c r="AE406" s="18">
        <v>0.23647381894809999</v>
      </c>
      <c r="AF406" s="18">
        <v>0.2340588439389</v>
      </c>
      <c r="AG406" s="18">
        <v>0.23777772402690001</v>
      </c>
      <c r="AH406" s="18">
        <v>0.23713256081119999</v>
      </c>
      <c r="AI406" s="18">
        <v>0.2342378814835</v>
      </c>
      <c r="AJ406" s="18">
        <v>0.234070012976</v>
      </c>
      <c r="AK406" s="18">
        <v>0.22402543533069999</v>
      </c>
      <c r="AL406" s="18">
        <v>0.23117051898320001</v>
      </c>
      <c r="AM406" s="18">
        <v>0.23650190728090001</v>
      </c>
      <c r="AN406" s="18">
        <v>0.2327723917498</v>
      </c>
      <c r="AO406" s="18">
        <v>0.22995968346859999</v>
      </c>
      <c r="AP406" s="18">
        <v>0.22861824303229999</v>
      </c>
      <c r="AQ406" s="18"/>
      <c r="AR406" s="18">
        <v>0.2312129836631</v>
      </c>
      <c r="AS406" s="18">
        <v>0.23167497903020001</v>
      </c>
      <c r="AT406" s="18">
        <v>0.23056959215969999</v>
      </c>
      <c r="AU406" s="18">
        <v>0.22978634383829999</v>
      </c>
      <c r="AV406" s="18">
        <v>0.23231835868699999</v>
      </c>
      <c r="AW406" s="18">
        <v>0.23738120619969999</v>
      </c>
      <c r="AX406" s="18">
        <v>0.23647381894809999</v>
      </c>
      <c r="AY406" s="18">
        <v>0.2340588439389</v>
      </c>
      <c r="AZ406" s="18">
        <v>0.23777772402690001</v>
      </c>
      <c r="BA406" s="18">
        <v>0.23713256081119999</v>
      </c>
      <c r="BB406" s="18">
        <v>0.2342378814835</v>
      </c>
      <c r="BC406" s="18">
        <v>0.234070012976</v>
      </c>
      <c r="BD406" s="18">
        <v>0.22402543533069999</v>
      </c>
      <c r="BE406" s="18">
        <v>0.23117051898320001</v>
      </c>
      <c r="BF406" s="18">
        <v>0.23650190728090001</v>
      </c>
      <c r="BG406" s="18">
        <v>0.22972074819060001</v>
      </c>
      <c r="BH406" s="18">
        <v>0.22995968346859999</v>
      </c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</row>
    <row r="407" spans="1:78" ht="11.25" x14ac:dyDescent="0.2">
      <c r="A407" s="11" t="s">
        <v>14</v>
      </c>
      <c r="C407" s="18">
        <v>0</v>
      </c>
      <c r="D407" s="18">
        <v>0</v>
      </c>
      <c r="E407" s="18">
        <v>0</v>
      </c>
      <c r="F407" s="18">
        <v>0.17448978898119999</v>
      </c>
      <c r="G407" s="18">
        <v>0.17140952683960001</v>
      </c>
      <c r="H407" s="18">
        <v>0.1583159513347</v>
      </c>
      <c r="I407" s="18">
        <v>0.1611432627137</v>
      </c>
      <c r="J407" s="18">
        <v>0.16051602525120001</v>
      </c>
      <c r="K407" s="18">
        <v>0.15740611265660001</v>
      </c>
      <c r="L407" s="18">
        <v>0.15669742490069999</v>
      </c>
      <c r="M407" s="18">
        <v>0.15473597173299999</v>
      </c>
      <c r="N407" s="18">
        <v>0.14990261481889999</v>
      </c>
      <c r="O407" s="18">
        <v>0.14929434843690001</v>
      </c>
      <c r="P407" s="18">
        <v>0.1557720022561</v>
      </c>
      <c r="Q407" s="18">
        <v>0.1639322382799</v>
      </c>
      <c r="R407" s="18">
        <v>0.16451311163310001</v>
      </c>
      <c r="S407" s="18">
        <v>0.1613618673337</v>
      </c>
      <c r="T407" s="18">
        <v>0.15154967736530001</v>
      </c>
      <c r="U407" s="101"/>
      <c r="V407" s="101"/>
      <c r="W407" s="101"/>
      <c r="X407" s="101"/>
      <c r="Y407" s="18">
        <v>0.24990399999999999</v>
      </c>
      <c r="Z407" s="18">
        <v>0.24082875322729999</v>
      </c>
      <c r="AA407" s="18">
        <v>0.24655236752099999</v>
      </c>
      <c r="AB407" s="18">
        <v>0.24758004900700001</v>
      </c>
      <c r="AC407" s="18">
        <v>0.24539110464219999</v>
      </c>
      <c r="AD407" s="18">
        <v>0.24688033831539999</v>
      </c>
      <c r="AE407" s="18">
        <v>0.2413471453821</v>
      </c>
      <c r="AF407" s="18">
        <v>0.24990386753710001</v>
      </c>
      <c r="AG407" s="18">
        <v>0.2399778409528</v>
      </c>
      <c r="AH407" s="18">
        <v>0.24990399999999999</v>
      </c>
      <c r="AI407" s="18">
        <v>0.2483991740399</v>
      </c>
      <c r="AJ407" s="18">
        <v>0.24990399999999999</v>
      </c>
      <c r="AK407" s="18">
        <v>0.24990399999999999</v>
      </c>
      <c r="AL407" s="18">
        <v>0.24989935453629999</v>
      </c>
      <c r="AM407" s="18">
        <v>0.24990399999999999</v>
      </c>
      <c r="AN407" s="18">
        <v>0.24734593475870001</v>
      </c>
      <c r="AO407" s="18">
        <v>0.24990399999999999</v>
      </c>
      <c r="AP407" s="18">
        <v>0.24990399999999999</v>
      </c>
      <c r="AQ407" s="18"/>
      <c r="AR407" s="18">
        <v>0.24990399999999999</v>
      </c>
      <c r="AS407" s="18">
        <v>0.24082875322729999</v>
      </c>
      <c r="AT407" s="18">
        <v>0.24655236752099999</v>
      </c>
      <c r="AU407" s="18">
        <v>0.24758004900700001</v>
      </c>
      <c r="AV407" s="18">
        <v>0.24539110464219999</v>
      </c>
      <c r="AW407" s="18">
        <v>0.24688033831539999</v>
      </c>
      <c r="AX407" s="18">
        <v>0.2413471453821</v>
      </c>
      <c r="AY407" s="18">
        <v>0.24990386753710001</v>
      </c>
      <c r="AZ407" s="18">
        <v>0.2399778409528</v>
      </c>
      <c r="BA407" s="18">
        <v>0.24990399999999999</v>
      </c>
      <c r="BB407" s="18">
        <v>0.2483991740399</v>
      </c>
      <c r="BC407" s="18">
        <v>0.24990399999999999</v>
      </c>
      <c r="BD407" s="18">
        <v>0.24990399999999999</v>
      </c>
      <c r="BE407" s="18">
        <v>0.24989935453629999</v>
      </c>
      <c r="BF407" s="18">
        <v>0.24990399999999999</v>
      </c>
      <c r="BG407" s="18">
        <v>0.24687333862499999</v>
      </c>
      <c r="BH407" s="18">
        <v>0.24990399999999999</v>
      </c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</row>
    <row r="408" spans="1:78" ht="11.25" x14ac:dyDescent="0.2">
      <c r="A408" s="11" t="s">
        <v>15</v>
      </c>
      <c r="C408" s="18">
        <v>0</v>
      </c>
      <c r="D408" s="18">
        <v>0</v>
      </c>
      <c r="E408" s="18">
        <v>0</v>
      </c>
      <c r="F408" s="18">
        <v>0.1627896420279</v>
      </c>
      <c r="G408" s="18">
        <v>0.16068946614080001</v>
      </c>
      <c r="H408" s="18">
        <v>0.16360776240909999</v>
      </c>
      <c r="I408" s="18">
        <v>0.16036355276139999</v>
      </c>
      <c r="J408" s="18">
        <v>0.15575057531100001</v>
      </c>
      <c r="K408" s="18">
        <v>0.153329526977</v>
      </c>
      <c r="L408" s="18">
        <v>0.15103499833639999</v>
      </c>
      <c r="M408" s="18">
        <v>0.15297563590009999</v>
      </c>
      <c r="N408" s="18">
        <v>0.15337137070439999</v>
      </c>
      <c r="O408" s="18">
        <v>0.15505521000979999</v>
      </c>
      <c r="P408" s="18">
        <v>0.1537524826052</v>
      </c>
      <c r="Q408" s="18">
        <v>0.1530330354735</v>
      </c>
      <c r="R408" s="18">
        <v>0.15230407299689999</v>
      </c>
      <c r="S408" s="18">
        <v>0.15399722143469999</v>
      </c>
      <c r="T408" s="18">
        <v>0.15936674078740001</v>
      </c>
      <c r="U408" s="101"/>
      <c r="V408" s="101"/>
      <c r="W408" s="101"/>
      <c r="X408" s="101"/>
      <c r="Y408" s="18">
        <v>0.24990399999999999</v>
      </c>
      <c r="Z408" s="18">
        <v>0.24990399999999999</v>
      </c>
      <c r="AA408" s="18">
        <v>0.24986774246429999</v>
      </c>
      <c r="AB408" s="18">
        <v>0.24990399999999999</v>
      </c>
      <c r="AC408" s="18">
        <v>0.24868288923679999</v>
      </c>
      <c r="AD408" s="18">
        <v>0.24942754494969999</v>
      </c>
      <c r="AE408" s="18">
        <v>0.24990399999999999</v>
      </c>
      <c r="AF408" s="18">
        <v>0.248789025719</v>
      </c>
      <c r="AG408" s="18">
        <v>0.24990399999999999</v>
      </c>
      <c r="AH408" s="18">
        <v>0.24899877074480001</v>
      </c>
      <c r="AI408" s="18">
        <v>0.24990399999999999</v>
      </c>
      <c r="AJ408" s="18">
        <v>0.2491201874764</v>
      </c>
      <c r="AK408" s="18">
        <v>0.248555780975</v>
      </c>
      <c r="AL408" s="18">
        <v>0.24979254193789999</v>
      </c>
      <c r="AM408" s="18">
        <v>0.24898454271830001</v>
      </c>
      <c r="AN408" s="18">
        <v>0.24990399999999999</v>
      </c>
      <c r="AO408" s="18">
        <v>0.2492206013519</v>
      </c>
      <c r="AP408" s="18">
        <v>0.24990399999999999</v>
      </c>
      <c r="AQ408" s="18"/>
      <c r="AR408" s="18">
        <v>0.24990399999999999</v>
      </c>
      <c r="AS408" s="18">
        <v>0.24990399999999999</v>
      </c>
      <c r="AT408" s="18">
        <v>0.24986774246429999</v>
      </c>
      <c r="AU408" s="18">
        <v>0.24990399999999999</v>
      </c>
      <c r="AV408" s="18">
        <v>0.24868288923679999</v>
      </c>
      <c r="AW408" s="18">
        <v>0.24942754494969999</v>
      </c>
      <c r="AX408" s="18">
        <v>0.24990399999999999</v>
      </c>
      <c r="AY408" s="18">
        <v>0.248789025719</v>
      </c>
      <c r="AZ408" s="18">
        <v>0.24990399999999999</v>
      </c>
      <c r="BA408" s="18">
        <v>0.24899877074480001</v>
      </c>
      <c r="BB408" s="18">
        <v>0.24990399999999999</v>
      </c>
      <c r="BC408" s="18">
        <v>0.2491201874764</v>
      </c>
      <c r="BD408" s="18">
        <v>0.248555780975</v>
      </c>
      <c r="BE408" s="18">
        <v>0.24979254193789999</v>
      </c>
      <c r="BF408" s="18">
        <v>0.24898454271830001</v>
      </c>
      <c r="BG408" s="18">
        <v>0.24990399999999999</v>
      </c>
      <c r="BH408" s="18">
        <v>0.2492206013519</v>
      </c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</row>
    <row r="409" spans="1:78" ht="11.25" x14ac:dyDescent="0.2">
      <c r="A409" s="11" t="s">
        <v>16</v>
      </c>
      <c r="C409" s="18">
        <v>0</v>
      </c>
      <c r="D409" s="18">
        <v>0</v>
      </c>
      <c r="E409" s="18">
        <v>0</v>
      </c>
      <c r="F409" s="18">
        <v>0.1531590033943</v>
      </c>
      <c r="G409" s="18">
        <v>0.1503302360014</v>
      </c>
      <c r="H409" s="18">
        <v>0.15264793710239999</v>
      </c>
      <c r="I409" s="18">
        <v>0.15186228902990001</v>
      </c>
      <c r="J409" s="18">
        <v>0.1515903760999</v>
      </c>
      <c r="K409" s="18">
        <v>0.1527173937963</v>
      </c>
      <c r="L409" s="18">
        <v>0.1526617456688</v>
      </c>
      <c r="M409" s="18">
        <v>0.15256822090739999</v>
      </c>
      <c r="N409" s="18">
        <v>0.15424954514360001</v>
      </c>
      <c r="O409" s="18">
        <v>0.15478800349210001</v>
      </c>
      <c r="P409" s="18">
        <v>0.15270054876479999</v>
      </c>
      <c r="Q409" s="18">
        <v>0.154702983105</v>
      </c>
      <c r="R409" s="18">
        <v>0.15507694065909999</v>
      </c>
      <c r="S409" s="18">
        <v>0.15429047280899999</v>
      </c>
      <c r="T409" s="18">
        <v>0.15744238061490001</v>
      </c>
      <c r="U409" s="101"/>
      <c r="V409" s="101"/>
      <c r="W409" s="101"/>
      <c r="X409" s="101"/>
      <c r="Y409" s="18">
        <v>0.24990399999999999</v>
      </c>
      <c r="Z409" s="18">
        <v>0.24852043719819999</v>
      </c>
      <c r="AA409" s="18">
        <v>0.24990399999999999</v>
      </c>
      <c r="AB409" s="18">
        <v>0.24989484879980001</v>
      </c>
      <c r="AC409" s="18">
        <v>0.24982269327699999</v>
      </c>
      <c r="AD409" s="18">
        <v>0.24990399999999999</v>
      </c>
      <c r="AE409" s="18">
        <v>0.2498389765664</v>
      </c>
      <c r="AF409" s="18">
        <v>0.24990399999999999</v>
      </c>
      <c r="AG409" s="18">
        <v>0.24990399999999999</v>
      </c>
      <c r="AH409" s="18">
        <v>0.24990376127050001</v>
      </c>
      <c r="AI409" s="18">
        <v>0.24990399999999999</v>
      </c>
      <c r="AJ409" s="18">
        <v>0.24990399999999999</v>
      </c>
      <c r="AK409" s="18">
        <v>0.24990399999999999</v>
      </c>
      <c r="AL409" s="18">
        <v>0.24990399999999999</v>
      </c>
      <c r="AM409" s="18">
        <v>0.24990399999999999</v>
      </c>
      <c r="AN409" s="18">
        <v>0.24990399999999999</v>
      </c>
      <c r="AO409" s="18">
        <v>0.24990399999999999</v>
      </c>
      <c r="AP409" s="18">
        <v>0.24990399999999999</v>
      </c>
      <c r="AQ409" s="18"/>
      <c r="AR409" s="18">
        <v>0.24990399999999999</v>
      </c>
      <c r="AS409" s="18">
        <v>0.24852043719819999</v>
      </c>
      <c r="AT409" s="18">
        <v>0.24990399999999999</v>
      </c>
      <c r="AU409" s="18">
        <v>0.24989484879980001</v>
      </c>
      <c r="AV409" s="18">
        <v>0.24982269327699999</v>
      </c>
      <c r="AW409" s="18">
        <v>0.24990399999999999</v>
      </c>
      <c r="AX409" s="18">
        <v>0.2498389765664</v>
      </c>
      <c r="AY409" s="18">
        <v>0.24990399999999999</v>
      </c>
      <c r="AZ409" s="18">
        <v>0.24990399999999999</v>
      </c>
      <c r="BA409" s="18">
        <v>0.24990376127050001</v>
      </c>
      <c r="BB409" s="18">
        <v>0.24990399999999999</v>
      </c>
      <c r="BC409" s="18">
        <v>0.24990399999999999</v>
      </c>
      <c r="BD409" s="18">
        <v>0.24990399999999999</v>
      </c>
      <c r="BE409" s="18">
        <v>0.24990399999999999</v>
      </c>
      <c r="BF409" s="18">
        <v>0.24990399999999999</v>
      </c>
      <c r="BG409" s="18">
        <v>0.24990399999999999</v>
      </c>
      <c r="BH409" s="18">
        <v>0.24990399999999999</v>
      </c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</row>
    <row r="410" spans="1:78" ht="11.25" x14ac:dyDescent="0.2">
      <c r="A410" s="11" t="s">
        <v>17</v>
      </c>
      <c r="C410" s="18">
        <v>0</v>
      </c>
      <c r="D410" s="18">
        <v>0</v>
      </c>
      <c r="E410" s="18">
        <v>0</v>
      </c>
      <c r="F410" s="18">
        <v>0.14696435196630001</v>
      </c>
      <c r="G410" s="18">
        <v>0.14404743549570001</v>
      </c>
      <c r="H410" s="18">
        <v>0.1412249698112</v>
      </c>
      <c r="I410" s="18">
        <v>0.13999966754099999</v>
      </c>
      <c r="J410" s="18">
        <v>0.14041393597570001</v>
      </c>
      <c r="K410" s="18">
        <v>0.1434619574471</v>
      </c>
      <c r="L410" s="18">
        <v>0.14449511949749999</v>
      </c>
      <c r="M410" s="18">
        <v>0.1445627498167</v>
      </c>
      <c r="N410" s="18">
        <v>0.1445181658262</v>
      </c>
      <c r="O410" s="18">
        <v>0.1444183847103</v>
      </c>
      <c r="P410" s="18">
        <v>0.14477988608780001</v>
      </c>
      <c r="Q410" s="18">
        <v>0.14601947137999999</v>
      </c>
      <c r="R410" s="18">
        <v>0.1466675787541</v>
      </c>
      <c r="S410" s="18">
        <v>0.14977752408959999</v>
      </c>
      <c r="T410" s="18">
        <v>0.1497613540403</v>
      </c>
      <c r="U410" s="101"/>
      <c r="V410" s="101"/>
      <c r="W410" s="101"/>
      <c r="X410" s="101"/>
      <c r="Y410" s="18">
        <v>0.24990399999999999</v>
      </c>
      <c r="Z410" s="18">
        <v>0.24990399999999999</v>
      </c>
      <c r="AA410" s="18">
        <v>0.24990399999999999</v>
      </c>
      <c r="AB410" s="18">
        <v>0.24990399999999999</v>
      </c>
      <c r="AC410" s="18">
        <v>0.2498822016857</v>
      </c>
      <c r="AD410" s="18">
        <v>0.24990399999999999</v>
      </c>
      <c r="AE410" s="18">
        <v>0.2493878741028</v>
      </c>
      <c r="AF410" s="18">
        <v>0.248674341538</v>
      </c>
      <c r="AG410" s="18">
        <v>0.24990399999999999</v>
      </c>
      <c r="AH410" s="18">
        <v>0.24990399999999999</v>
      </c>
      <c r="AI410" s="18">
        <v>0.24990399999999999</v>
      </c>
      <c r="AJ410" s="18">
        <v>0.24990399999999999</v>
      </c>
      <c r="AK410" s="18">
        <v>0.24962947910620001</v>
      </c>
      <c r="AL410" s="18">
        <v>0.24990399999999999</v>
      </c>
      <c r="AM410" s="18">
        <v>0.24990399999999999</v>
      </c>
      <c r="AN410" s="18">
        <v>0.24827963363630001</v>
      </c>
      <c r="AO410" s="18">
        <v>0.24990399999999999</v>
      </c>
      <c r="AP410" s="18">
        <v>0.24990399999999999</v>
      </c>
      <c r="AQ410" s="18"/>
      <c r="AR410" s="18">
        <v>0.24990399999999999</v>
      </c>
      <c r="AS410" s="18">
        <v>0.24990399999999999</v>
      </c>
      <c r="AT410" s="18">
        <v>0.24990399999999999</v>
      </c>
      <c r="AU410" s="18">
        <v>0.24990399999999999</v>
      </c>
      <c r="AV410" s="18">
        <v>0.2498822016857</v>
      </c>
      <c r="AW410" s="18">
        <v>0.24990399999999999</v>
      </c>
      <c r="AX410" s="18">
        <v>0.2493878741028</v>
      </c>
      <c r="AY410" s="18">
        <v>0.248674341538</v>
      </c>
      <c r="AZ410" s="18">
        <v>0.24990399999999999</v>
      </c>
      <c r="BA410" s="18">
        <v>0.24990399999999999</v>
      </c>
      <c r="BB410" s="18">
        <v>0.24990399999999999</v>
      </c>
      <c r="BC410" s="18">
        <v>0.24990399999999999</v>
      </c>
      <c r="BD410" s="18">
        <v>0.24962947910620001</v>
      </c>
      <c r="BE410" s="18">
        <v>0.24990399999999999</v>
      </c>
      <c r="BF410" s="18">
        <v>0.24990399999999999</v>
      </c>
      <c r="BG410" s="18">
        <v>0.24781903356169999</v>
      </c>
      <c r="BH410" s="18">
        <v>0.24990399999999999</v>
      </c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</row>
    <row r="411" spans="1:78" ht="11.25" x14ac:dyDescent="0.2">
      <c r="A411" s="11" t="s">
        <v>18</v>
      </c>
      <c r="C411" s="18">
        <v>0</v>
      </c>
      <c r="D411" s="18">
        <v>0</v>
      </c>
      <c r="E411" s="18">
        <v>0</v>
      </c>
      <c r="F411" s="18">
        <v>0.13508541738300001</v>
      </c>
      <c r="G411" s="18">
        <v>0.13566565051240001</v>
      </c>
      <c r="H411" s="18">
        <v>0.1388008078969</v>
      </c>
      <c r="I411" s="18">
        <v>0.13792808452630001</v>
      </c>
      <c r="J411" s="18">
        <v>0.13870832135860001</v>
      </c>
      <c r="K411" s="18">
        <v>0.13874201555849999</v>
      </c>
      <c r="L411" s="18">
        <v>0.13849314424379999</v>
      </c>
      <c r="M411" s="18">
        <v>0.1391932253374</v>
      </c>
      <c r="N411" s="18">
        <v>0.13923608533029999</v>
      </c>
      <c r="O411" s="18">
        <v>0.14046039126500001</v>
      </c>
      <c r="P411" s="18">
        <v>0.14177385381900001</v>
      </c>
      <c r="Q411" s="18">
        <v>0.14165910564170001</v>
      </c>
      <c r="R411" s="18">
        <v>0.1420519175986</v>
      </c>
      <c r="S411" s="18">
        <v>0.14351036862370001</v>
      </c>
      <c r="T411" s="18">
        <v>0.1463588965149</v>
      </c>
      <c r="U411" s="101"/>
      <c r="V411" s="101"/>
      <c r="W411" s="101"/>
      <c r="X411" s="101"/>
      <c r="Y411" s="18">
        <v>0.24990399999999999</v>
      </c>
      <c r="Z411" s="18">
        <v>0.24990399999999999</v>
      </c>
      <c r="AA411" s="18">
        <v>0.24990399999999999</v>
      </c>
      <c r="AB411" s="18">
        <v>0.24990399999999999</v>
      </c>
      <c r="AC411" s="18">
        <v>0.24990399999999999</v>
      </c>
      <c r="AD411" s="18">
        <v>0.24990399999999999</v>
      </c>
      <c r="AE411" s="18">
        <v>0.24990399999999999</v>
      </c>
      <c r="AF411" s="18">
        <v>0.24975364497540001</v>
      </c>
      <c r="AG411" s="18">
        <v>0.24990399999999999</v>
      </c>
      <c r="AH411" s="18">
        <v>0.24990399999999999</v>
      </c>
      <c r="AI411" s="18">
        <v>0.24990399999999999</v>
      </c>
      <c r="AJ411" s="18">
        <v>0.24937746285920001</v>
      </c>
      <c r="AK411" s="18">
        <v>0.24990399999999999</v>
      </c>
      <c r="AL411" s="18">
        <v>0.24990399999999999</v>
      </c>
      <c r="AM411" s="18">
        <v>0.24990399999999999</v>
      </c>
      <c r="AN411" s="18">
        <v>0.24990399999999999</v>
      </c>
      <c r="AO411" s="18">
        <v>0.24990399999999999</v>
      </c>
      <c r="AP411" s="18">
        <v>0.2498576630797</v>
      </c>
      <c r="AQ411" s="18"/>
      <c r="AR411" s="18">
        <v>0.24990399999999999</v>
      </c>
      <c r="AS411" s="18">
        <v>0.24990399999999999</v>
      </c>
      <c r="AT411" s="18">
        <v>0.24990399999999999</v>
      </c>
      <c r="AU411" s="18">
        <v>0.24990399999999999</v>
      </c>
      <c r="AV411" s="18">
        <v>0.24990399999999999</v>
      </c>
      <c r="AW411" s="18">
        <v>0.24990399999999999</v>
      </c>
      <c r="AX411" s="18">
        <v>0.24990399999999999</v>
      </c>
      <c r="AY411" s="18">
        <v>0.24975364497540001</v>
      </c>
      <c r="AZ411" s="18">
        <v>0.24990399999999999</v>
      </c>
      <c r="BA411" s="18">
        <v>0.24990399999999999</v>
      </c>
      <c r="BB411" s="18">
        <v>0.24990399999999999</v>
      </c>
      <c r="BC411" s="18">
        <v>0.24937746285920001</v>
      </c>
      <c r="BD411" s="18">
        <v>0.24990399999999999</v>
      </c>
      <c r="BE411" s="18">
        <v>0.24990399999999999</v>
      </c>
      <c r="BF411" s="18">
        <v>0.24990399999999999</v>
      </c>
      <c r="BG411" s="18">
        <v>0.24990399999999999</v>
      </c>
      <c r="BH411" s="18">
        <v>0.24990399999999999</v>
      </c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</row>
    <row r="412" spans="1:78" ht="11.25" x14ac:dyDescent="0.2">
      <c r="A412" s="11" t="s">
        <v>19</v>
      </c>
      <c r="C412" s="18">
        <v>0</v>
      </c>
      <c r="D412" s="18">
        <v>0</v>
      </c>
      <c r="E412" s="18">
        <v>0</v>
      </c>
      <c r="F412" s="18">
        <v>0.1337274944805</v>
      </c>
      <c r="G412" s="18">
        <v>0.13180952935070001</v>
      </c>
      <c r="H412" s="18">
        <v>0.1309146136247</v>
      </c>
      <c r="I412" s="18">
        <v>0.13101007264190001</v>
      </c>
      <c r="J412" s="18">
        <v>0.13022466505370001</v>
      </c>
      <c r="K412" s="18">
        <v>0.13068804377410001</v>
      </c>
      <c r="L412" s="18">
        <v>0.1326160118886</v>
      </c>
      <c r="M412" s="18">
        <v>0.1327094866528</v>
      </c>
      <c r="N412" s="18">
        <v>0.1382996511821</v>
      </c>
      <c r="O412" s="18">
        <v>0.13805377064499999</v>
      </c>
      <c r="P412" s="18">
        <v>0.13797550178029999</v>
      </c>
      <c r="Q412" s="18">
        <v>0.13873315579789999</v>
      </c>
      <c r="R412" s="18">
        <v>0.1405706544992</v>
      </c>
      <c r="S412" s="18">
        <v>0.14058230873749999</v>
      </c>
      <c r="T412" s="18">
        <v>0.1425628242335</v>
      </c>
      <c r="U412" s="101"/>
      <c r="V412" s="101"/>
      <c r="W412" s="101"/>
      <c r="X412" s="101"/>
      <c r="Y412" s="18">
        <v>0.24990399999999999</v>
      </c>
      <c r="Z412" s="18">
        <v>0.24990399999999999</v>
      </c>
      <c r="AA412" s="18">
        <v>0.24990399999999999</v>
      </c>
      <c r="AB412" s="18">
        <v>0.24990399999999999</v>
      </c>
      <c r="AC412" s="18">
        <v>0.24990399999999999</v>
      </c>
      <c r="AD412" s="18">
        <v>0.24990399999999999</v>
      </c>
      <c r="AE412" s="18">
        <v>0.24990399999999999</v>
      </c>
      <c r="AF412" s="18">
        <v>0.24990399999999999</v>
      </c>
      <c r="AG412" s="18">
        <v>0.24990399999999999</v>
      </c>
      <c r="AH412" s="18">
        <v>0.24990399999999999</v>
      </c>
      <c r="AI412" s="18">
        <v>0.24738776516450001</v>
      </c>
      <c r="AJ412" s="18">
        <v>0.24990399999999999</v>
      </c>
      <c r="AK412" s="18">
        <v>0.24990399999999999</v>
      </c>
      <c r="AL412" s="18">
        <v>0.24990399999999999</v>
      </c>
      <c r="AM412" s="18">
        <v>0.24990399999999999</v>
      </c>
      <c r="AN412" s="18">
        <v>0.24990399999999999</v>
      </c>
      <c r="AO412" s="18">
        <v>0.24990399999999999</v>
      </c>
      <c r="AP412" s="18">
        <v>0.2493450111728</v>
      </c>
      <c r="AQ412" s="18"/>
      <c r="AR412" s="18">
        <v>0.24990399999999999</v>
      </c>
      <c r="AS412" s="18">
        <v>0.24990399999999999</v>
      </c>
      <c r="AT412" s="18">
        <v>0.24990399999999999</v>
      </c>
      <c r="AU412" s="18">
        <v>0.24990399999999999</v>
      </c>
      <c r="AV412" s="18">
        <v>0.24990399999999999</v>
      </c>
      <c r="AW412" s="18">
        <v>0.24990399999999999</v>
      </c>
      <c r="AX412" s="18">
        <v>0.24990399999999999</v>
      </c>
      <c r="AY412" s="18">
        <v>0.24990399999999999</v>
      </c>
      <c r="AZ412" s="18">
        <v>0.24990399999999999</v>
      </c>
      <c r="BA412" s="18">
        <v>0.24990399999999999</v>
      </c>
      <c r="BB412" s="18">
        <v>0.24738776516450001</v>
      </c>
      <c r="BC412" s="18">
        <v>0.24990399999999999</v>
      </c>
      <c r="BD412" s="18">
        <v>0.24990399999999999</v>
      </c>
      <c r="BE412" s="18">
        <v>0.24990399999999999</v>
      </c>
      <c r="BF412" s="18">
        <v>0.24990399999999999</v>
      </c>
      <c r="BG412" s="18">
        <v>0.24990399999999999</v>
      </c>
      <c r="BH412" s="18">
        <v>0.24990399999999999</v>
      </c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</row>
    <row r="413" spans="1:78" ht="11.25" x14ac:dyDescent="0.2">
      <c r="A413" s="11" t="s">
        <v>20</v>
      </c>
      <c r="C413" s="18">
        <v>0</v>
      </c>
      <c r="D413" s="18">
        <v>0</v>
      </c>
      <c r="E413" s="18">
        <v>0</v>
      </c>
      <c r="F413" s="18">
        <v>0.12957935776640001</v>
      </c>
      <c r="G413" s="18">
        <v>0.129715882757</v>
      </c>
      <c r="H413" s="18">
        <v>0.13041677586549999</v>
      </c>
      <c r="I413" s="18">
        <v>0.1293037903747</v>
      </c>
      <c r="J413" s="18">
        <v>0.1287123196003</v>
      </c>
      <c r="K413" s="18">
        <v>0.13189238851679999</v>
      </c>
      <c r="L413" s="18">
        <v>0.130756569824</v>
      </c>
      <c r="M413" s="18">
        <v>0.13129241513629999</v>
      </c>
      <c r="N413" s="18">
        <v>0.13319748732600001</v>
      </c>
      <c r="O413" s="18">
        <v>0.1328448140565</v>
      </c>
      <c r="P413" s="18">
        <v>0.1325436066057</v>
      </c>
      <c r="Q413" s="18">
        <v>0.13333570328319999</v>
      </c>
      <c r="R413" s="18">
        <v>0.1338512221914</v>
      </c>
      <c r="S413" s="18">
        <v>0.13440474121660001</v>
      </c>
      <c r="T413" s="18">
        <v>0.13746555466179999</v>
      </c>
      <c r="U413" s="101"/>
      <c r="V413" s="101"/>
      <c r="W413" s="101"/>
      <c r="X413" s="101"/>
      <c r="Y413" s="18">
        <v>0.24990399999999999</v>
      </c>
      <c r="Z413" s="18">
        <v>0.24990399999999999</v>
      </c>
      <c r="AA413" s="18">
        <v>0.24990399999999999</v>
      </c>
      <c r="AB413" s="18">
        <v>0.24990399999999999</v>
      </c>
      <c r="AC413" s="18">
        <v>0.24990399999999999</v>
      </c>
      <c r="AD413" s="18">
        <v>0.24990399999999999</v>
      </c>
      <c r="AE413" s="18">
        <v>0.24990399999999999</v>
      </c>
      <c r="AF413" s="18">
        <v>0.24990399999999999</v>
      </c>
      <c r="AG413" s="18">
        <v>0.249903082937</v>
      </c>
      <c r="AH413" s="18">
        <v>0.24990399999999999</v>
      </c>
      <c r="AI413" s="18">
        <v>0.24990399999999999</v>
      </c>
      <c r="AJ413" s="18">
        <v>0.24990399999999999</v>
      </c>
      <c r="AK413" s="18">
        <v>0.24990399999999999</v>
      </c>
      <c r="AL413" s="18">
        <v>0.24990399999999999</v>
      </c>
      <c r="AM413" s="18">
        <v>0.24990399999999999</v>
      </c>
      <c r="AN413" s="18">
        <v>0.24990399999999999</v>
      </c>
      <c r="AO413" s="18">
        <v>0.24990399999999999</v>
      </c>
      <c r="AP413" s="18">
        <v>0.24990399999999999</v>
      </c>
      <c r="AQ413" s="18"/>
      <c r="AR413" s="18">
        <v>0.24990399999999999</v>
      </c>
      <c r="AS413" s="18">
        <v>0.24990399999999999</v>
      </c>
      <c r="AT413" s="18">
        <v>0.24990399999999999</v>
      </c>
      <c r="AU413" s="18">
        <v>0.24990399999999999</v>
      </c>
      <c r="AV413" s="18">
        <v>0.24990399999999999</v>
      </c>
      <c r="AW413" s="18">
        <v>0.24990399999999999</v>
      </c>
      <c r="AX413" s="18">
        <v>0.24990399999999999</v>
      </c>
      <c r="AY413" s="18">
        <v>0.24990399999999999</v>
      </c>
      <c r="AZ413" s="18">
        <v>0.249903082937</v>
      </c>
      <c r="BA413" s="18">
        <v>0.24990399999999999</v>
      </c>
      <c r="BB413" s="18">
        <v>0.24990399999999999</v>
      </c>
      <c r="BC413" s="18">
        <v>0.24990399999999999</v>
      </c>
      <c r="BD413" s="18">
        <v>0.24990399999999999</v>
      </c>
      <c r="BE413" s="18">
        <v>0.24990399999999999</v>
      </c>
      <c r="BF413" s="18">
        <v>0.24990399999999999</v>
      </c>
      <c r="BG413" s="18">
        <v>0.24990399999999999</v>
      </c>
      <c r="BH413" s="18">
        <v>0.24990399999999999</v>
      </c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</row>
    <row r="414" spans="1:78" ht="11.25" x14ac:dyDescent="0.2">
      <c r="A414" s="11" t="s">
        <v>21</v>
      </c>
      <c r="C414" s="18">
        <v>0</v>
      </c>
      <c r="D414" s="18">
        <v>0</v>
      </c>
      <c r="E414" s="18">
        <v>0</v>
      </c>
      <c r="F414" s="18">
        <v>0.1232031926603</v>
      </c>
      <c r="G414" s="18">
        <v>0.1227937110851</v>
      </c>
      <c r="H414" s="18">
        <v>0.1230353495311</v>
      </c>
      <c r="I414" s="18">
        <v>0.1234211922518</v>
      </c>
      <c r="J414" s="18">
        <v>0.1243059925958</v>
      </c>
      <c r="K414" s="18">
        <v>0.12497702123060001</v>
      </c>
      <c r="L414" s="18">
        <v>0.1259649190156</v>
      </c>
      <c r="M414" s="18">
        <v>0.12730995170369999</v>
      </c>
      <c r="N414" s="18">
        <v>0.1279728382084</v>
      </c>
      <c r="O414" s="18">
        <v>0.12769206058990001</v>
      </c>
      <c r="P414" s="18">
        <v>0.126559490617</v>
      </c>
      <c r="Q414" s="18">
        <v>0.1289729539617</v>
      </c>
      <c r="R414" s="18">
        <v>0.1300516319234</v>
      </c>
      <c r="S414" s="18">
        <v>0.1313960731778</v>
      </c>
      <c r="T414" s="18">
        <v>0.1308783851584</v>
      </c>
      <c r="U414" s="101"/>
      <c r="V414" s="101"/>
      <c r="W414" s="101"/>
      <c r="X414" s="101"/>
      <c r="Y414" s="18">
        <v>0.24990399999999999</v>
      </c>
      <c r="Z414" s="18">
        <v>0.24990399999999999</v>
      </c>
      <c r="AA414" s="18">
        <v>0.24990399999999999</v>
      </c>
      <c r="AB414" s="18">
        <v>0.24990399999999999</v>
      </c>
      <c r="AC414" s="18">
        <v>0.24990399999999999</v>
      </c>
      <c r="AD414" s="18">
        <v>0.24990399999999999</v>
      </c>
      <c r="AE414" s="18">
        <v>0.24990399999999999</v>
      </c>
      <c r="AF414" s="18">
        <v>0.24990399999999999</v>
      </c>
      <c r="AG414" s="18">
        <v>0.24950894600099999</v>
      </c>
      <c r="AH414" s="18">
        <v>0.24990399999999999</v>
      </c>
      <c r="AI414" s="18">
        <v>0.24990399999999999</v>
      </c>
      <c r="AJ414" s="18">
        <v>0.24990399999999999</v>
      </c>
      <c r="AK414" s="18">
        <v>0.24990399999999999</v>
      </c>
      <c r="AL414" s="18">
        <v>0.24990399999999999</v>
      </c>
      <c r="AM414" s="18">
        <v>0.24990399999999999</v>
      </c>
      <c r="AN414" s="18">
        <v>0.24990399999999999</v>
      </c>
      <c r="AO414" s="18">
        <v>0.24990399999999999</v>
      </c>
      <c r="AP414" s="18">
        <v>0.24990399999999999</v>
      </c>
      <c r="AQ414" s="18"/>
      <c r="AR414" s="18">
        <v>0.24990399999999999</v>
      </c>
      <c r="AS414" s="18">
        <v>0.24990399999999999</v>
      </c>
      <c r="AT414" s="18">
        <v>0.24990399999999999</v>
      </c>
      <c r="AU414" s="18">
        <v>0.24990399999999999</v>
      </c>
      <c r="AV414" s="18">
        <v>0.24990399999999999</v>
      </c>
      <c r="AW414" s="18">
        <v>0.24990399999999999</v>
      </c>
      <c r="AX414" s="18">
        <v>0.24990399999999999</v>
      </c>
      <c r="AY414" s="18">
        <v>0.24990399999999999</v>
      </c>
      <c r="AZ414" s="18">
        <v>0.24950894600099999</v>
      </c>
      <c r="BA414" s="18">
        <v>0.24990399999999999</v>
      </c>
      <c r="BB414" s="18">
        <v>0.24990399999999999</v>
      </c>
      <c r="BC414" s="18">
        <v>0.24990399999999999</v>
      </c>
      <c r="BD414" s="18">
        <v>0.24990399999999999</v>
      </c>
      <c r="BE414" s="18">
        <v>0.24990399999999999</v>
      </c>
      <c r="BF414" s="18">
        <v>0.24990399999999999</v>
      </c>
      <c r="BG414" s="18">
        <v>0.24990399999999999</v>
      </c>
      <c r="BH414" s="18">
        <v>0.24990399999999999</v>
      </c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</row>
    <row r="415" spans="1:78" ht="11.25" x14ac:dyDescent="0.2">
      <c r="A415" s="11" t="s">
        <v>22</v>
      </c>
      <c r="C415" s="18">
        <v>0</v>
      </c>
      <c r="D415" s="18">
        <v>0</v>
      </c>
      <c r="E415" s="18">
        <v>0</v>
      </c>
      <c r="F415" s="18">
        <v>0.1196199165306</v>
      </c>
      <c r="G415" s="18">
        <v>0.1182805042434</v>
      </c>
      <c r="H415" s="18">
        <v>0.11996148183329999</v>
      </c>
      <c r="I415" s="18">
        <v>0.1191332377126</v>
      </c>
      <c r="J415" s="18">
        <v>0.1202166170911</v>
      </c>
      <c r="K415" s="18">
        <v>0.1203159741511</v>
      </c>
      <c r="L415" s="18">
        <v>0.12171112645569999</v>
      </c>
      <c r="M415" s="18">
        <v>0.1219776433761</v>
      </c>
      <c r="N415" s="18">
        <v>0.1232904467312</v>
      </c>
      <c r="O415" s="18">
        <v>0.124170929065</v>
      </c>
      <c r="P415" s="18">
        <v>0.12558476382049999</v>
      </c>
      <c r="Q415" s="18">
        <v>0.12643776308730001</v>
      </c>
      <c r="R415" s="18">
        <v>0.12577609964450001</v>
      </c>
      <c r="S415" s="18">
        <v>0.12526398855199999</v>
      </c>
      <c r="T415" s="18">
        <v>0.1268567548998</v>
      </c>
      <c r="U415" s="101"/>
      <c r="V415" s="101"/>
      <c r="W415" s="101"/>
      <c r="X415" s="101"/>
      <c r="Y415" s="18">
        <v>0.24990399999999999</v>
      </c>
      <c r="Z415" s="18">
        <v>0.24990399999999999</v>
      </c>
      <c r="AA415" s="18">
        <v>0.24990399999999999</v>
      </c>
      <c r="AB415" s="18">
        <v>0.24990399999999999</v>
      </c>
      <c r="AC415" s="18">
        <v>0.24990399999999999</v>
      </c>
      <c r="AD415" s="18">
        <v>0.24990399999999999</v>
      </c>
      <c r="AE415" s="18">
        <v>0.24621245542709999</v>
      </c>
      <c r="AF415" s="18">
        <v>0.24990399999999999</v>
      </c>
      <c r="AG415" s="18">
        <v>0.2467601096616</v>
      </c>
      <c r="AH415" s="18">
        <v>0.24990399999999999</v>
      </c>
      <c r="AI415" s="18">
        <v>0.24990399999999999</v>
      </c>
      <c r="AJ415" s="18">
        <v>0.24990399999999999</v>
      </c>
      <c r="AK415" s="18">
        <v>0.24990399999999999</v>
      </c>
      <c r="AL415" s="18">
        <v>0.24990399999999999</v>
      </c>
      <c r="AM415" s="18">
        <v>0.24990399999999999</v>
      </c>
      <c r="AN415" s="18">
        <v>0.24990399999999999</v>
      </c>
      <c r="AO415" s="18">
        <v>0.24990399999999999</v>
      </c>
      <c r="AP415" s="18">
        <v>0.24990399999999999</v>
      </c>
      <c r="AQ415" s="18"/>
      <c r="AR415" s="18">
        <v>0.24990399999999999</v>
      </c>
      <c r="AS415" s="18">
        <v>0.24990399999999999</v>
      </c>
      <c r="AT415" s="18">
        <v>0.24990399999999999</v>
      </c>
      <c r="AU415" s="18">
        <v>0.24990399999999999</v>
      </c>
      <c r="AV415" s="18">
        <v>0.24990399999999999</v>
      </c>
      <c r="AW415" s="18">
        <v>0.24990399999999999</v>
      </c>
      <c r="AX415" s="18">
        <v>0.24621245542709999</v>
      </c>
      <c r="AY415" s="18">
        <v>0.24990399999999999</v>
      </c>
      <c r="AZ415" s="18">
        <v>0.2467601096616</v>
      </c>
      <c r="BA415" s="18">
        <v>0.24990399999999999</v>
      </c>
      <c r="BB415" s="18">
        <v>0.24990399999999999</v>
      </c>
      <c r="BC415" s="18">
        <v>0.24990399999999999</v>
      </c>
      <c r="BD415" s="18">
        <v>0.24990399999999999</v>
      </c>
      <c r="BE415" s="18">
        <v>0.24990399999999999</v>
      </c>
      <c r="BF415" s="18">
        <v>0.24990399999999999</v>
      </c>
      <c r="BG415" s="18">
        <v>0.24990399999999999</v>
      </c>
      <c r="BH415" s="18">
        <v>0.24990399999999999</v>
      </c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</row>
    <row r="416" spans="1:78" ht="11.25" x14ac:dyDescent="0.2">
      <c r="A416" s="11" t="s">
        <v>23</v>
      </c>
      <c r="C416" s="18">
        <v>0</v>
      </c>
      <c r="D416" s="18">
        <v>0</v>
      </c>
      <c r="E416" s="18">
        <v>0</v>
      </c>
      <c r="F416" s="18">
        <v>0.1167030430638</v>
      </c>
      <c r="G416" s="18">
        <v>0.1180710033488</v>
      </c>
      <c r="H416" s="18">
        <v>0.11596931085499999</v>
      </c>
      <c r="I416" s="18">
        <v>0.1168713866275</v>
      </c>
      <c r="J416" s="18">
        <v>0.1173101276758</v>
      </c>
      <c r="K416" s="18">
        <v>0.1180693691751</v>
      </c>
      <c r="L416" s="18">
        <v>0.1171781212467</v>
      </c>
      <c r="M416" s="18">
        <v>0.1182263978431</v>
      </c>
      <c r="N416" s="18">
        <v>0.1192270172002</v>
      </c>
      <c r="O416" s="18">
        <v>0.12017047923269999</v>
      </c>
      <c r="P416" s="18">
        <v>0.1218512066397</v>
      </c>
      <c r="Q416" s="18">
        <v>0.1227070869702</v>
      </c>
      <c r="R416" s="18">
        <v>0.1222384851539</v>
      </c>
      <c r="S416" s="18">
        <v>0.1223773840094</v>
      </c>
      <c r="T416" s="18">
        <v>0.12630906815029999</v>
      </c>
      <c r="U416" s="101"/>
      <c r="V416" s="101"/>
      <c r="W416" s="101"/>
      <c r="X416" s="101"/>
      <c r="Y416" s="18">
        <v>0.24990399999999999</v>
      </c>
      <c r="Z416" s="18">
        <v>0.24990399999999999</v>
      </c>
      <c r="AA416" s="18">
        <v>0.24990399999999999</v>
      </c>
      <c r="AB416" s="18">
        <v>0.24990399999999999</v>
      </c>
      <c r="AC416" s="18">
        <v>0.24990399999999999</v>
      </c>
      <c r="AD416" s="18">
        <v>0.24990399999999999</v>
      </c>
      <c r="AE416" s="18">
        <v>0.24990399999999999</v>
      </c>
      <c r="AF416" s="18">
        <v>0.24990399999999999</v>
      </c>
      <c r="AG416" s="18">
        <v>0.24990399999999999</v>
      </c>
      <c r="AH416" s="18">
        <v>0.24990399999999999</v>
      </c>
      <c r="AI416" s="18">
        <v>0.24990399999999999</v>
      </c>
      <c r="AJ416" s="18">
        <v>0.24990399999999999</v>
      </c>
      <c r="AK416" s="18">
        <v>0.24990399999999999</v>
      </c>
      <c r="AL416" s="18">
        <v>0.24990399999999999</v>
      </c>
      <c r="AM416" s="18">
        <v>0.24990399999999999</v>
      </c>
      <c r="AN416" s="18">
        <v>0.24990399999999999</v>
      </c>
      <c r="AO416" s="18">
        <v>0.24990399999999999</v>
      </c>
      <c r="AP416" s="18">
        <v>0.24990399999999999</v>
      </c>
      <c r="AQ416" s="18"/>
      <c r="AR416" s="18">
        <v>0.24990399999999999</v>
      </c>
      <c r="AS416" s="18">
        <v>0.24990399999999999</v>
      </c>
      <c r="AT416" s="18">
        <v>0.24990399999999999</v>
      </c>
      <c r="AU416" s="18">
        <v>0.24990399999999999</v>
      </c>
      <c r="AV416" s="18">
        <v>0.24990399999999999</v>
      </c>
      <c r="AW416" s="18">
        <v>0.24990399999999999</v>
      </c>
      <c r="AX416" s="18">
        <v>0.24990399999999999</v>
      </c>
      <c r="AY416" s="18">
        <v>0.24990399999999999</v>
      </c>
      <c r="AZ416" s="18">
        <v>0.24990399999999999</v>
      </c>
      <c r="BA416" s="18">
        <v>0.24990399999999999</v>
      </c>
      <c r="BB416" s="18">
        <v>0.24990399999999999</v>
      </c>
      <c r="BC416" s="18">
        <v>0.24990399999999999</v>
      </c>
      <c r="BD416" s="18">
        <v>0.24990399999999999</v>
      </c>
      <c r="BE416" s="18">
        <v>0.24990399999999999</v>
      </c>
      <c r="BF416" s="18">
        <v>0.24990399999999999</v>
      </c>
      <c r="BG416" s="18">
        <v>0.24990399999999999</v>
      </c>
      <c r="BH416" s="18">
        <v>0.24990399999999999</v>
      </c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</row>
    <row r="417" spans="1:78" ht="11.25" x14ac:dyDescent="0.2">
      <c r="A417" s="11" t="s">
        <v>24</v>
      </c>
      <c r="C417" s="18">
        <v>0</v>
      </c>
      <c r="D417" s="18">
        <v>0</v>
      </c>
      <c r="E417" s="18">
        <v>0</v>
      </c>
      <c r="F417" s="18">
        <v>0.1219159080253</v>
      </c>
      <c r="G417" s="18">
        <v>0.12095078541110001</v>
      </c>
      <c r="H417" s="18">
        <v>0.11694062782179999</v>
      </c>
      <c r="I417" s="18">
        <v>0.1162044200619</v>
      </c>
      <c r="J417" s="18">
        <v>0.1160623647984</v>
      </c>
      <c r="K417" s="18">
        <v>0.11667019805910001</v>
      </c>
      <c r="L417" s="18">
        <v>0.1173339680097</v>
      </c>
      <c r="M417" s="18">
        <v>0.1210651964846</v>
      </c>
      <c r="N417" s="18">
        <v>0.1177284290933</v>
      </c>
      <c r="O417" s="18">
        <v>0.1163808567612</v>
      </c>
      <c r="P417" s="18">
        <v>0.1173560052632</v>
      </c>
      <c r="Q417" s="18">
        <v>0.1173786999824</v>
      </c>
      <c r="R417" s="18">
        <v>0.118292307372</v>
      </c>
      <c r="S417" s="18">
        <v>0.1187988445042</v>
      </c>
      <c r="T417" s="18">
        <v>0.11696265166020001</v>
      </c>
      <c r="U417" s="101"/>
      <c r="V417" s="101"/>
      <c r="W417" s="101"/>
      <c r="X417" s="101"/>
      <c r="Y417" s="18">
        <v>0.24990399999999999</v>
      </c>
      <c r="Z417" s="18">
        <v>0.24990399999999999</v>
      </c>
      <c r="AA417" s="18">
        <v>0.24990399999999999</v>
      </c>
      <c r="AB417" s="18">
        <v>0.24990399999999999</v>
      </c>
      <c r="AC417" s="18">
        <v>0.24990399999999999</v>
      </c>
      <c r="AD417" s="18">
        <v>0.24990399999999999</v>
      </c>
      <c r="AE417" s="18">
        <v>0.24990399999999999</v>
      </c>
      <c r="AF417" s="18">
        <v>0.24990399999999999</v>
      </c>
      <c r="AG417" s="18">
        <v>0.24990399999999999</v>
      </c>
      <c r="AH417" s="18">
        <v>0.24990399999999999</v>
      </c>
      <c r="AI417" s="18">
        <v>0.24990399999999999</v>
      </c>
      <c r="AJ417" s="18">
        <v>0.24990399999999999</v>
      </c>
      <c r="AK417" s="18">
        <v>0.24990399999999999</v>
      </c>
      <c r="AL417" s="18">
        <v>0.24990399999999999</v>
      </c>
      <c r="AM417" s="18">
        <v>0.24990399999999999</v>
      </c>
      <c r="AN417" s="18">
        <v>0.24990399999999999</v>
      </c>
      <c r="AO417" s="18">
        <v>0.24990399999999999</v>
      </c>
      <c r="AP417" s="18">
        <v>0.24990399999999999</v>
      </c>
      <c r="AQ417" s="18"/>
      <c r="AR417" s="18">
        <v>0.24990399999999999</v>
      </c>
      <c r="AS417" s="18">
        <v>0.24990399999999999</v>
      </c>
      <c r="AT417" s="18">
        <v>0.24990399999999999</v>
      </c>
      <c r="AU417" s="18">
        <v>0.24990399999999999</v>
      </c>
      <c r="AV417" s="18">
        <v>0.24990399999999999</v>
      </c>
      <c r="AW417" s="18">
        <v>0.24990399999999999</v>
      </c>
      <c r="AX417" s="18">
        <v>0.24990399999999999</v>
      </c>
      <c r="AY417" s="18">
        <v>0.24990399999999999</v>
      </c>
      <c r="AZ417" s="18">
        <v>0.24990399999999999</v>
      </c>
      <c r="BA417" s="18">
        <v>0.24990399999999999</v>
      </c>
      <c r="BB417" s="18">
        <v>0.24990399999999999</v>
      </c>
      <c r="BC417" s="18">
        <v>0.24990399999999999</v>
      </c>
      <c r="BD417" s="18">
        <v>0.24990399999999999</v>
      </c>
      <c r="BE417" s="18">
        <v>0.24990399999999999</v>
      </c>
      <c r="BF417" s="18">
        <v>0.24990399999999999</v>
      </c>
      <c r="BG417" s="18">
        <v>0.24990399999999999</v>
      </c>
      <c r="BH417" s="18">
        <v>0.24990399999999999</v>
      </c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</row>
    <row r="418" spans="1:78" ht="11.25" x14ac:dyDescent="0.2">
      <c r="A418" s="23" t="s">
        <v>795</v>
      </c>
      <c r="C418" s="18">
        <v>0</v>
      </c>
      <c r="D418" s="18">
        <v>0</v>
      </c>
      <c r="E418" s="18">
        <v>0</v>
      </c>
      <c r="F418" s="18">
        <v>0.1071095534321</v>
      </c>
      <c r="G418" s="18">
        <v>0.1103693955472</v>
      </c>
      <c r="H418" s="18">
        <v>0.1243195187123</v>
      </c>
      <c r="I418" s="18">
        <v>0.1181011409072</v>
      </c>
      <c r="J418" s="18">
        <v>0.11433061739649999</v>
      </c>
      <c r="K418" s="18">
        <v>0.1157328432455</v>
      </c>
      <c r="L418" s="18">
        <v>0.1154833852594</v>
      </c>
      <c r="M418" s="18">
        <v>0.1131004750526</v>
      </c>
      <c r="N418" s="18">
        <v>0.1195534371188</v>
      </c>
      <c r="O418" s="18">
        <v>0.12189126901440001</v>
      </c>
      <c r="P418" s="18">
        <v>0.1233622919414</v>
      </c>
      <c r="Q418" s="18">
        <v>0.11893203175979999</v>
      </c>
      <c r="R418" s="18">
        <v>0.1244744641831</v>
      </c>
      <c r="S418" s="18">
        <v>0.13638138067139999</v>
      </c>
      <c r="T418" s="18">
        <v>0.10764633358300001</v>
      </c>
      <c r="U418" s="101"/>
      <c r="V418" s="101"/>
      <c r="W418" s="101"/>
      <c r="X418" s="101"/>
      <c r="Y418" s="18">
        <v>0.24990399999999999</v>
      </c>
      <c r="Z418" s="18">
        <v>0.24990399999999999</v>
      </c>
      <c r="AA418" s="18">
        <v>0.24990399999999999</v>
      </c>
      <c r="AB418" s="18">
        <v>0.24990399999999999</v>
      </c>
      <c r="AC418" s="18">
        <v>0.24990399999999999</v>
      </c>
      <c r="AD418" s="18">
        <v>0.24990399999999999</v>
      </c>
      <c r="AE418" s="18">
        <v>0.24990399999999999</v>
      </c>
      <c r="AF418" s="18">
        <v>0.24990399999999999</v>
      </c>
      <c r="AG418" s="18">
        <v>0.24990399999999999</v>
      </c>
      <c r="AH418" s="18">
        <v>0.24990399999999999</v>
      </c>
      <c r="AI418" s="18">
        <v>0.24990399999999999</v>
      </c>
      <c r="AJ418" s="18">
        <v>0.24990399999999999</v>
      </c>
      <c r="AK418" s="18">
        <v>0.24990399999999999</v>
      </c>
      <c r="AL418" s="18">
        <v>0.24990399999999999</v>
      </c>
      <c r="AM418" s="18">
        <v>0.24990399999999999</v>
      </c>
      <c r="AN418" s="18">
        <v>0.24990399999999999</v>
      </c>
      <c r="AO418" s="18">
        <v>0.24990399999999999</v>
      </c>
      <c r="AP418" s="18">
        <v>0.24990399999999999</v>
      </c>
      <c r="AQ418" s="18"/>
      <c r="AR418" s="18">
        <v>0.24990399999999999</v>
      </c>
      <c r="AS418" s="18">
        <v>0.24990399999999999</v>
      </c>
      <c r="AT418" s="18">
        <v>0.24990399999999999</v>
      </c>
      <c r="AU418" s="18">
        <v>0.24990399999999999</v>
      </c>
      <c r="AV418" s="18">
        <v>0.24990399999999999</v>
      </c>
      <c r="AW418" s="18">
        <v>0.24990399999999999</v>
      </c>
      <c r="AX418" s="18">
        <v>0.24990399999999999</v>
      </c>
      <c r="AY418" s="18">
        <v>0.24990399999999999</v>
      </c>
      <c r="AZ418" s="18">
        <v>0.24990399999999999</v>
      </c>
      <c r="BA418" s="18">
        <v>0.24990399999999999</v>
      </c>
      <c r="BB418" s="18">
        <v>0.24990399999999999</v>
      </c>
      <c r="BC418" s="18">
        <v>0.24990399999999999</v>
      </c>
      <c r="BD418" s="18">
        <v>0.24990399999999999</v>
      </c>
      <c r="BE418" s="18">
        <v>0.24990399999999999</v>
      </c>
      <c r="BF418" s="18">
        <v>0.24990399999999999</v>
      </c>
      <c r="BG418" s="18">
        <v>0.24990399999999999</v>
      </c>
      <c r="BH418" s="18">
        <v>0.24990399999999999</v>
      </c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</row>
    <row r="419" spans="1:78" ht="11.25" x14ac:dyDescent="0.2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0</v>
      </c>
      <c r="BB419" s="18">
        <v>0</v>
      </c>
      <c r="BC419" s="18">
        <v>0</v>
      </c>
      <c r="BD419" s="18">
        <v>0</v>
      </c>
      <c r="BE419" s="18">
        <v>0</v>
      </c>
      <c r="BF419" s="18">
        <v>0</v>
      </c>
      <c r="BG419" s="18">
        <v>0</v>
      </c>
      <c r="BH419" s="18">
        <v>0</v>
      </c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</row>
    <row r="420" spans="1:78" ht="12.75" x14ac:dyDescent="0.2">
      <c r="A420" s="8" t="s">
        <v>201</v>
      </c>
      <c r="B420" s="50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</row>
    <row r="421" spans="1:78" ht="11.25" x14ac:dyDescent="0.2">
      <c r="A421" s="11" t="s">
        <v>202</v>
      </c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</row>
    <row r="422" spans="1:78" ht="11.25" x14ac:dyDescent="0.2">
      <c r="A422" s="11" t="s">
        <v>203</v>
      </c>
      <c r="C422" s="18">
        <v>0</v>
      </c>
      <c r="D422" s="18">
        <v>0</v>
      </c>
      <c r="E422" s="18">
        <v>0</v>
      </c>
      <c r="F422" s="18">
        <v>0.24819611990439999</v>
      </c>
      <c r="G422" s="18">
        <v>0.2463652735503</v>
      </c>
      <c r="H422" s="18">
        <v>0.2480225758432</v>
      </c>
      <c r="I422" s="18">
        <v>0.2497337813827</v>
      </c>
      <c r="J422" s="18">
        <v>0.24540341803339999</v>
      </c>
      <c r="K422" s="18">
        <v>0.24205407758559999</v>
      </c>
      <c r="L422" s="18">
        <v>0.24316793475119999</v>
      </c>
      <c r="M422" s="18">
        <v>0.24581995120440001</v>
      </c>
      <c r="N422" s="18">
        <v>0.24517510134350001</v>
      </c>
      <c r="O422" s="18">
        <v>0.2469399232568</v>
      </c>
      <c r="P422" s="18">
        <v>0.24576470182310001</v>
      </c>
      <c r="Q422" s="18">
        <v>0.2362040825543</v>
      </c>
      <c r="R422" s="18">
        <v>0.23146936924799999</v>
      </c>
      <c r="S422" s="18">
        <v>0.2379003828041</v>
      </c>
      <c r="T422" s="18">
        <v>0.23060936538060001</v>
      </c>
      <c r="U422" s="101"/>
      <c r="V422" s="101"/>
      <c r="W422" s="101"/>
      <c r="X422" s="101"/>
      <c r="Y422" s="18">
        <v>0.1622692031762</v>
      </c>
      <c r="Z422" s="18">
        <v>8.7451095535080001E-2</v>
      </c>
      <c r="AA422" s="18">
        <v>9.0154917263980006E-2</v>
      </c>
      <c r="AB422" s="18">
        <v>0.1079967634187</v>
      </c>
      <c r="AC422" s="18">
        <v>0.11134783057390001</v>
      </c>
      <c r="AD422" s="18">
        <v>0.1376881790259</v>
      </c>
      <c r="AE422" s="18">
        <v>0.13320434161569999</v>
      </c>
      <c r="AF422" s="18">
        <v>0.13278561887420001</v>
      </c>
      <c r="AG422" s="18">
        <v>0.1385648684909</v>
      </c>
      <c r="AH422" s="18">
        <v>0.1257040159718</v>
      </c>
      <c r="AI422" s="18">
        <v>0.1313268089546</v>
      </c>
      <c r="AJ422" s="18">
        <v>0.13996501699790001</v>
      </c>
      <c r="AK422" s="18">
        <v>0.1019921410564</v>
      </c>
      <c r="AL422" s="18">
        <v>0.12360714669510001</v>
      </c>
      <c r="AM422" s="18">
        <v>6.3589629878880005E-2</v>
      </c>
      <c r="AN422" s="18">
        <v>0.1055740011006</v>
      </c>
      <c r="AO422" s="18">
        <v>9.2724484524029996E-2</v>
      </c>
      <c r="AP422" s="18">
        <v>0.11475765548</v>
      </c>
      <c r="AQ422" s="18"/>
      <c r="AR422" s="18">
        <v>0.1622692031762</v>
      </c>
      <c r="AS422" s="18">
        <v>8.7451095535080001E-2</v>
      </c>
      <c r="AT422" s="18">
        <v>9.0154917263980006E-2</v>
      </c>
      <c r="AU422" s="18">
        <v>0.1079967634187</v>
      </c>
      <c r="AV422" s="18">
        <v>0.11134783057390001</v>
      </c>
      <c r="AW422" s="18">
        <v>0.1376881790259</v>
      </c>
      <c r="AX422" s="18">
        <v>0.13320434161569999</v>
      </c>
      <c r="AY422" s="18">
        <v>0.13278561887420001</v>
      </c>
      <c r="AZ422" s="18">
        <v>0.1385648684909</v>
      </c>
      <c r="BA422" s="18">
        <v>0.1257040159718</v>
      </c>
      <c r="BB422" s="18">
        <v>0.1313268089546</v>
      </c>
      <c r="BC422" s="18">
        <v>0.13996501699790001</v>
      </c>
      <c r="BD422" s="18">
        <v>0.1019921410564</v>
      </c>
      <c r="BE422" s="18">
        <v>0.12360714669510001</v>
      </c>
      <c r="BF422" s="18">
        <v>6.3589629878880005E-2</v>
      </c>
      <c r="BG422" s="18">
        <v>0.1055740011006</v>
      </c>
      <c r="BH422" s="18">
        <v>9.2724484524029996E-2</v>
      </c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</row>
    <row r="423" spans="1:78" ht="11.25" x14ac:dyDescent="0.2">
      <c r="A423" s="11" t="s">
        <v>204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01"/>
      <c r="V423" s="101"/>
      <c r="W423" s="101"/>
      <c r="X423" s="101"/>
      <c r="Y423" s="18">
        <v>0.13795423705660001</v>
      </c>
      <c r="Z423" s="18">
        <v>0.1177239109321</v>
      </c>
      <c r="AA423" s="18">
        <v>0.11818104432609999</v>
      </c>
      <c r="AB423" s="18">
        <v>0.1181065534175</v>
      </c>
      <c r="AC423" s="18">
        <v>0.11689825515629999</v>
      </c>
      <c r="AD423" s="18">
        <v>0.1206133796254</v>
      </c>
      <c r="AE423" s="18">
        <v>0.111688061256</v>
      </c>
      <c r="AF423" s="18">
        <v>0.1141821335896</v>
      </c>
      <c r="AG423" s="18">
        <v>0.11447952372670001</v>
      </c>
      <c r="AH423" s="18">
        <v>0.12328668771990001</v>
      </c>
      <c r="AI423" s="18">
        <v>0.12493115469590001</v>
      </c>
      <c r="AJ423" s="18">
        <v>8.8384161197909997E-2</v>
      </c>
      <c r="AK423" s="18">
        <v>3.62061128737E-2</v>
      </c>
      <c r="AL423" s="18">
        <v>6.8052134472569997E-2</v>
      </c>
      <c r="AM423" s="18">
        <v>5.8355784865579997E-2</v>
      </c>
      <c r="AN423" s="18">
        <v>0.12752531867280001</v>
      </c>
      <c r="AO423" s="18">
        <v>7.216983996529E-2</v>
      </c>
      <c r="AP423" s="18">
        <v>4.1441924967750003E-2</v>
      </c>
      <c r="AQ423" s="18"/>
      <c r="AR423" s="18">
        <v>0.13795423705660001</v>
      </c>
      <c r="AS423" s="18">
        <v>0.1177239109321</v>
      </c>
      <c r="AT423" s="18">
        <v>0.11818104432609999</v>
      </c>
      <c r="AU423" s="18">
        <v>0.1181065534175</v>
      </c>
      <c r="AV423" s="18">
        <v>0.11689825515629999</v>
      </c>
      <c r="AW423" s="18">
        <v>0.1206133796254</v>
      </c>
      <c r="AX423" s="18">
        <v>0.111688061256</v>
      </c>
      <c r="AY423" s="18">
        <v>0.1141821335896</v>
      </c>
      <c r="AZ423" s="18">
        <v>0.11447952372670001</v>
      </c>
      <c r="BA423" s="18">
        <v>0.12328668771990001</v>
      </c>
      <c r="BB423" s="18">
        <v>0.12493115469590001</v>
      </c>
      <c r="BC423" s="18">
        <v>8.8384161197909997E-2</v>
      </c>
      <c r="BD423" s="18">
        <v>3.62061128737E-2</v>
      </c>
      <c r="BE423" s="18">
        <v>6.8052134472569997E-2</v>
      </c>
      <c r="BF423" s="18">
        <v>5.8355784865579997E-2</v>
      </c>
      <c r="BG423" s="18">
        <v>0.12680577067359999</v>
      </c>
      <c r="BH423" s="18">
        <v>7.216983996529E-2</v>
      </c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</row>
    <row r="424" spans="1:78" ht="11.25" x14ac:dyDescent="0.2">
      <c r="A424" s="11" t="s">
        <v>629</v>
      </c>
      <c r="C424" s="18">
        <v>0</v>
      </c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01"/>
      <c r="V424" s="101"/>
      <c r="W424" s="101"/>
      <c r="X424" s="101"/>
      <c r="Y424" s="18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/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0</v>
      </c>
      <c r="BB424" s="18">
        <v>0</v>
      </c>
      <c r="BC424" s="18">
        <v>0</v>
      </c>
      <c r="BD424" s="18">
        <v>0</v>
      </c>
      <c r="BE424" s="18">
        <v>0</v>
      </c>
      <c r="BF424" s="18">
        <v>0</v>
      </c>
      <c r="BG424" s="18">
        <v>0</v>
      </c>
      <c r="BH424" s="18">
        <v>0</v>
      </c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</row>
    <row r="425" spans="1:78" ht="11.25" x14ac:dyDescent="0.2">
      <c r="A425" s="11" t="s">
        <v>13</v>
      </c>
      <c r="C425" s="18">
        <v>0</v>
      </c>
      <c r="D425" s="18">
        <v>0</v>
      </c>
      <c r="E425" s="18">
        <v>0</v>
      </c>
      <c r="F425" s="18">
        <v>0.23722810441440001</v>
      </c>
      <c r="G425" s="18">
        <v>0.2361255345014</v>
      </c>
      <c r="H425" s="18">
        <v>0.2345168931329</v>
      </c>
      <c r="I425" s="18">
        <v>0.23276411258169999</v>
      </c>
      <c r="J425" s="18">
        <v>0.2349973001165</v>
      </c>
      <c r="K425" s="18">
        <v>0.23615909303989999</v>
      </c>
      <c r="L425" s="18">
        <v>0.23501595257720001</v>
      </c>
      <c r="M425" s="18">
        <v>0.23303514945609999</v>
      </c>
      <c r="N425" s="18">
        <v>0.23330514704950001</v>
      </c>
      <c r="O425" s="18">
        <v>0.2334224697509</v>
      </c>
      <c r="P425" s="18">
        <v>0.23091569294450001</v>
      </c>
      <c r="Q425" s="18">
        <v>0.22792030821279999</v>
      </c>
      <c r="R425" s="18">
        <v>0.2282604574672</v>
      </c>
      <c r="S425" s="18">
        <v>0.22808336123549999</v>
      </c>
      <c r="T425" s="18">
        <v>0.2286545790077</v>
      </c>
      <c r="U425" s="101"/>
      <c r="V425" s="101"/>
      <c r="W425" s="101"/>
      <c r="X425" s="101"/>
      <c r="Y425" s="18">
        <v>0.13995177322470001</v>
      </c>
      <c r="Z425" s="18">
        <v>0.1376774178306</v>
      </c>
      <c r="AA425" s="18">
        <v>0.14527723244519999</v>
      </c>
      <c r="AB425" s="18">
        <v>0.1403454137648</v>
      </c>
      <c r="AC425" s="18">
        <v>0.1458812956925</v>
      </c>
      <c r="AD425" s="18">
        <v>0.14199608612209999</v>
      </c>
      <c r="AE425" s="18">
        <v>0.1425412588637</v>
      </c>
      <c r="AF425" s="18">
        <v>0.14535743931430001</v>
      </c>
      <c r="AG425" s="18">
        <v>0.1441426494951</v>
      </c>
      <c r="AH425" s="18">
        <v>0.1503490908915</v>
      </c>
      <c r="AI425" s="18">
        <v>0.14888237234060001</v>
      </c>
      <c r="AJ425" s="18">
        <v>0.14294280178009999</v>
      </c>
      <c r="AK425" s="18">
        <v>0.14027199140470001</v>
      </c>
      <c r="AL425" s="18">
        <v>0.1422185643827</v>
      </c>
      <c r="AM425" s="18">
        <v>0.1525167750527</v>
      </c>
      <c r="AN425" s="18">
        <v>0.14785082500220001</v>
      </c>
      <c r="AO425" s="18">
        <v>0.1504756654519</v>
      </c>
      <c r="AP425" s="18">
        <v>0.1517929489731</v>
      </c>
      <c r="AQ425" s="18"/>
      <c r="AR425" s="18">
        <v>0.13995177322470001</v>
      </c>
      <c r="AS425" s="18">
        <v>0.1376774178306</v>
      </c>
      <c r="AT425" s="18">
        <v>0.14527723244519999</v>
      </c>
      <c r="AU425" s="18">
        <v>0.1403454137648</v>
      </c>
      <c r="AV425" s="18">
        <v>0.1458812956925</v>
      </c>
      <c r="AW425" s="18">
        <v>0.14199608612209999</v>
      </c>
      <c r="AX425" s="18">
        <v>0.1425412588637</v>
      </c>
      <c r="AY425" s="18">
        <v>0.14535743931430001</v>
      </c>
      <c r="AZ425" s="18">
        <v>0.1441426494951</v>
      </c>
      <c r="BA425" s="18">
        <v>0.1503490908915</v>
      </c>
      <c r="BB425" s="18">
        <v>0.14888237234060001</v>
      </c>
      <c r="BC425" s="18">
        <v>0.14294280178009999</v>
      </c>
      <c r="BD425" s="18">
        <v>0.14027199140470001</v>
      </c>
      <c r="BE425" s="18">
        <v>0.1422185643827</v>
      </c>
      <c r="BF425" s="18">
        <v>0.1525167750527</v>
      </c>
      <c r="BG425" s="18">
        <v>0.14331879996079999</v>
      </c>
      <c r="BH425" s="18">
        <v>0.1504756654519</v>
      </c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</row>
    <row r="426" spans="1:78" ht="11.25" x14ac:dyDescent="0.2">
      <c r="A426" s="11" t="s">
        <v>14</v>
      </c>
      <c r="C426" s="18">
        <v>0</v>
      </c>
      <c r="D426" s="18">
        <v>0</v>
      </c>
      <c r="E426" s="18">
        <v>0</v>
      </c>
      <c r="F426" s="18">
        <v>0.2404837435935</v>
      </c>
      <c r="G426" s="18">
        <v>0.2403239272089</v>
      </c>
      <c r="H426" s="18">
        <v>0.230181715811</v>
      </c>
      <c r="I426" s="18">
        <v>0.2337827708237</v>
      </c>
      <c r="J426" s="18">
        <v>0.22557928119410001</v>
      </c>
      <c r="K426" s="18">
        <v>0.22946958891999999</v>
      </c>
      <c r="L426" s="18">
        <v>0.23041711679820001</v>
      </c>
      <c r="M426" s="18">
        <v>0.22925622101920001</v>
      </c>
      <c r="N426" s="18">
        <v>0.22773763214660001</v>
      </c>
      <c r="O426" s="18">
        <v>0.23023226024890001</v>
      </c>
      <c r="P426" s="18">
        <v>0.2298670751927</v>
      </c>
      <c r="Q426" s="18">
        <v>0.23462038858049999</v>
      </c>
      <c r="R426" s="18">
        <v>0.2332299660852</v>
      </c>
      <c r="S426" s="18">
        <v>0.23381999784390001</v>
      </c>
      <c r="T426" s="18">
        <v>0.2295802139707</v>
      </c>
      <c r="U426" s="101"/>
      <c r="V426" s="101"/>
      <c r="W426" s="101"/>
      <c r="X426" s="101"/>
      <c r="Y426" s="18">
        <v>0.15313784815680001</v>
      </c>
      <c r="Z426" s="18">
        <v>0.1561477463597</v>
      </c>
      <c r="AA426" s="18">
        <v>0.15674775377700001</v>
      </c>
      <c r="AB426" s="18">
        <v>0.15326654131459999</v>
      </c>
      <c r="AC426" s="18">
        <v>0.15912600396009999</v>
      </c>
      <c r="AD426" s="18">
        <v>0.15541624912570001</v>
      </c>
      <c r="AE426" s="18">
        <v>0.15841919513280001</v>
      </c>
      <c r="AF426" s="18">
        <v>0.15148857299929999</v>
      </c>
      <c r="AG426" s="18">
        <v>0.151938883159</v>
      </c>
      <c r="AH426" s="18">
        <v>0.15518602632879999</v>
      </c>
      <c r="AI426" s="18">
        <v>0.15075754937140001</v>
      </c>
      <c r="AJ426" s="18">
        <v>0.1551708101009</v>
      </c>
      <c r="AK426" s="18">
        <v>0.14981761091910001</v>
      </c>
      <c r="AL426" s="18">
        <v>0.150295932386</v>
      </c>
      <c r="AM426" s="18">
        <v>0.15031695673430001</v>
      </c>
      <c r="AN426" s="18">
        <v>0.1498415648567</v>
      </c>
      <c r="AO426" s="18">
        <v>0.151684477668</v>
      </c>
      <c r="AP426" s="18">
        <v>0.14858951766389999</v>
      </c>
      <c r="AQ426" s="18"/>
      <c r="AR426" s="18">
        <v>0.15313784815680001</v>
      </c>
      <c r="AS426" s="18">
        <v>0.1561477463597</v>
      </c>
      <c r="AT426" s="18">
        <v>0.15674775377700001</v>
      </c>
      <c r="AU426" s="18">
        <v>0.15326654131459999</v>
      </c>
      <c r="AV426" s="18">
        <v>0.15912600396009999</v>
      </c>
      <c r="AW426" s="18">
        <v>0.15541624912570001</v>
      </c>
      <c r="AX426" s="18">
        <v>0.15841919513280001</v>
      </c>
      <c r="AY426" s="18">
        <v>0.15148857299929999</v>
      </c>
      <c r="AZ426" s="18">
        <v>0.151938883159</v>
      </c>
      <c r="BA426" s="18">
        <v>0.15518602632879999</v>
      </c>
      <c r="BB426" s="18">
        <v>0.15075754937140001</v>
      </c>
      <c r="BC426" s="18">
        <v>0.1551708101009</v>
      </c>
      <c r="BD426" s="18">
        <v>0.14981761091910001</v>
      </c>
      <c r="BE426" s="18">
        <v>0.150295932386</v>
      </c>
      <c r="BF426" s="18">
        <v>0.15031695673430001</v>
      </c>
      <c r="BG426" s="18">
        <v>0.1498602859946</v>
      </c>
      <c r="BH426" s="18">
        <v>0.151684477668</v>
      </c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</row>
    <row r="427" spans="1:78" ht="11.25" x14ac:dyDescent="0.2">
      <c r="A427" s="11" t="s">
        <v>15</v>
      </c>
      <c r="C427" s="18">
        <v>0</v>
      </c>
      <c r="D427" s="18">
        <v>0</v>
      </c>
      <c r="E427" s="18">
        <v>0</v>
      </c>
      <c r="F427" s="18">
        <v>0.2321095564816</v>
      </c>
      <c r="G427" s="18">
        <v>0.23239474174899999</v>
      </c>
      <c r="H427" s="18">
        <v>0.24129422637090001</v>
      </c>
      <c r="I427" s="18">
        <v>0.2395798764731</v>
      </c>
      <c r="J427" s="18">
        <v>0.2387333035484</v>
      </c>
      <c r="K427" s="18">
        <v>0.230884554242</v>
      </c>
      <c r="L427" s="18">
        <v>0.23267800369229999</v>
      </c>
      <c r="M427" s="18">
        <v>0.23016205121649999</v>
      </c>
      <c r="N427" s="18">
        <v>0.2325485936218</v>
      </c>
      <c r="O427" s="18">
        <v>0.2313731978361</v>
      </c>
      <c r="P427" s="18">
        <v>0.2329876828627</v>
      </c>
      <c r="Q427" s="18">
        <v>0.23112819806660001</v>
      </c>
      <c r="R427" s="18">
        <v>0.2303102327231</v>
      </c>
      <c r="S427" s="18">
        <v>0.23110700039330001</v>
      </c>
      <c r="T427" s="18">
        <v>0.2346215585051</v>
      </c>
      <c r="U427" s="101"/>
      <c r="V427" s="101"/>
      <c r="W427" s="101"/>
      <c r="X427" s="101"/>
      <c r="Y427" s="18">
        <v>0.14916949893369999</v>
      </c>
      <c r="Z427" s="18">
        <v>0.1416772040099</v>
      </c>
      <c r="AA427" s="18">
        <v>0.14446405312069999</v>
      </c>
      <c r="AB427" s="18">
        <v>0.14403722721160001</v>
      </c>
      <c r="AC427" s="18">
        <v>0.1440443978749</v>
      </c>
      <c r="AD427" s="18">
        <v>0.14464961864199999</v>
      </c>
      <c r="AE427" s="18">
        <v>0.14970450637630001</v>
      </c>
      <c r="AF427" s="18">
        <v>0.1508136934979</v>
      </c>
      <c r="AG427" s="18">
        <v>0.15088929122280001</v>
      </c>
      <c r="AH427" s="18">
        <v>0.14997330604860001</v>
      </c>
      <c r="AI427" s="18">
        <v>0.15386768619069999</v>
      </c>
      <c r="AJ427" s="18">
        <v>0.16177177629020001</v>
      </c>
      <c r="AK427" s="18">
        <v>0.1611687220919</v>
      </c>
      <c r="AL427" s="18">
        <v>0.15734285087130001</v>
      </c>
      <c r="AM427" s="18">
        <v>0.15667661094220001</v>
      </c>
      <c r="AN427" s="18">
        <v>0.15680733972809999</v>
      </c>
      <c r="AO427" s="18">
        <v>0.14830177736149999</v>
      </c>
      <c r="AP427" s="18">
        <v>0.161885959789</v>
      </c>
      <c r="AQ427" s="18"/>
      <c r="AR427" s="18">
        <v>0.14916949893369999</v>
      </c>
      <c r="AS427" s="18">
        <v>0.1416772040099</v>
      </c>
      <c r="AT427" s="18">
        <v>0.14446405312069999</v>
      </c>
      <c r="AU427" s="18">
        <v>0.14403722721160001</v>
      </c>
      <c r="AV427" s="18">
        <v>0.1440443978749</v>
      </c>
      <c r="AW427" s="18">
        <v>0.14464961864199999</v>
      </c>
      <c r="AX427" s="18">
        <v>0.14970450637630001</v>
      </c>
      <c r="AY427" s="18">
        <v>0.1508136934979</v>
      </c>
      <c r="AZ427" s="18">
        <v>0.15088929122280001</v>
      </c>
      <c r="BA427" s="18">
        <v>0.14997330604860001</v>
      </c>
      <c r="BB427" s="18">
        <v>0.15386768619069999</v>
      </c>
      <c r="BC427" s="18">
        <v>0.16177177629020001</v>
      </c>
      <c r="BD427" s="18">
        <v>0.1611687220919</v>
      </c>
      <c r="BE427" s="18">
        <v>0.15734285087130001</v>
      </c>
      <c r="BF427" s="18">
        <v>0.15667661094220001</v>
      </c>
      <c r="BG427" s="18">
        <v>0.15521146917</v>
      </c>
      <c r="BH427" s="18">
        <v>0.14830177736149999</v>
      </c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</row>
    <row r="428" spans="1:78" ht="11.25" x14ac:dyDescent="0.2">
      <c r="A428" s="11" t="s">
        <v>16</v>
      </c>
      <c r="C428" s="18">
        <v>0</v>
      </c>
      <c r="D428" s="18">
        <v>0</v>
      </c>
      <c r="E428" s="18">
        <v>0</v>
      </c>
      <c r="F428" s="18">
        <v>0.23492607118850001</v>
      </c>
      <c r="G428" s="18">
        <v>0.23395728630589999</v>
      </c>
      <c r="H428" s="18">
        <v>0.22995984844340001</v>
      </c>
      <c r="I428" s="18">
        <v>0.2332254030366</v>
      </c>
      <c r="J428" s="18">
        <v>0.23345190323939999</v>
      </c>
      <c r="K428" s="18">
        <v>0.23095713666959999</v>
      </c>
      <c r="L428" s="18">
        <v>0.23043016868470001</v>
      </c>
      <c r="M428" s="18">
        <v>0.2346058621905</v>
      </c>
      <c r="N428" s="18">
        <v>0.2325326755138</v>
      </c>
      <c r="O428" s="18">
        <v>0.2328695257177</v>
      </c>
      <c r="P428" s="18">
        <v>0.23329529677989999</v>
      </c>
      <c r="Q428" s="18">
        <v>0.23021790122220001</v>
      </c>
      <c r="R428" s="18">
        <v>0.23030131726219999</v>
      </c>
      <c r="S428" s="18">
        <v>0.22960837609900001</v>
      </c>
      <c r="T428" s="18">
        <v>0.22933573832500001</v>
      </c>
      <c r="U428" s="101"/>
      <c r="V428" s="101"/>
      <c r="W428" s="101"/>
      <c r="X428" s="101"/>
      <c r="Y428" s="18">
        <v>0.14381972885239999</v>
      </c>
      <c r="Z428" s="18">
        <v>0.1491480664323</v>
      </c>
      <c r="AA428" s="18">
        <v>0.14993597564700001</v>
      </c>
      <c r="AB428" s="18">
        <v>0.14807557192619999</v>
      </c>
      <c r="AC428" s="18">
        <v>0.15040211172920001</v>
      </c>
      <c r="AD428" s="18">
        <v>0.154902289183</v>
      </c>
      <c r="AE428" s="18">
        <v>0.14998423005620001</v>
      </c>
      <c r="AF428" s="18">
        <v>0.1503914446546</v>
      </c>
      <c r="AG428" s="18">
        <v>0.15038339410519999</v>
      </c>
      <c r="AH428" s="18">
        <v>0.15326288070229999</v>
      </c>
      <c r="AI428" s="18">
        <v>0.1448460052834</v>
      </c>
      <c r="AJ428" s="18">
        <v>0.14677263146960001</v>
      </c>
      <c r="AK428" s="18">
        <v>0.1487397846298</v>
      </c>
      <c r="AL428" s="18">
        <v>0.15001048260970001</v>
      </c>
      <c r="AM428" s="18">
        <v>0.15083876714069999</v>
      </c>
      <c r="AN428" s="18">
        <v>0.15133238903400001</v>
      </c>
      <c r="AO428" s="18">
        <v>0.15409282590209999</v>
      </c>
      <c r="AP428" s="18">
        <v>0.14931704257219999</v>
      </c>
      <c r="AQ428" s="18"/>
      <c r="AR428" s="18">
        <v>0.14381972885239999</v>
      </c>
      <c r="AS428" s="18">
        <v>0.1491480664323</v>
      </c>
      <c r="AT428" s="18">
        <v>0.14993597564700001</v>
      </c>
      <c r="AU428" s="18">
        <v>0.14807557192619999</v>
      </c>
      <c r="AV428" s="18">
        <v>0.15040211172920001</v>
      </c>
      <c r="AW428" s="18">
        <v>0.154902289183</v>
      </c>
      <c r="AX428" s="18">
        <v>0.14998423005620001</v>
      </c>
      <c r="AY428" s="18">
        <v>0.1503914446546</v>
      </c>
      <c r="AZ428" s="18">
        <v>0.15038339410519999</v>
      </c>
      <c r="BA428" s="18">
        <v>0.15326288070229999</v>
      </c>
      <c r="BB428" s="18">
        <v>0.1448460052834</v>
      </c>
      <c r="BC428" s="18">
        <v>0.14677263146960001</v>
      </c>
      <c r="BD428" s="18">
        <v>0.1487397846298</v>
      </c>
      <c r="BE428" s="18">
        <v>0.15001048260970001</v>
      </c>
      <c r="BF428" s="18">
        <v>0.15083876714069999</v>
      </c>
      <c r="BG428" s="18">
        <v>0.14929549940709999</v>
      </c>
      <c r="BH428" s="18">
        <v>0.15409282590209999</v>
      </c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</row>
    <row r="429" spans="1:78" ht="11.25" x14ac:dyDescent="0.2">
      <c r="A429" s="11" t="s">
        <v>17</v>
      </c>
      <c r="C429" s="18">
        <v>0</v>
      </c>
      <c r="D429" s="18">
        <v>0</v>
      </c>
      <c r="E429" s="18">
        <v>0</v>
      </c>
      <c r="F429" s="18">
        <v>0.2321639230443</v>
      </c>
      <c r="G429" s="18">
        <v>0.23215973635760001</v>
      </c>
      <c r="H429" s="18">
        <v>0.23562123688100001</v>
      </c>
      <c r="I429" s="18">
        <v>0.2349162105706</v>
      </c>
      <c r="J429" s="18">
        <v>0.232370961072</v>
      </c>
      <c r="K429" s="18">
        <v>0.22949283728229999</v>
      </c>
      <c r="L429" s="18">
        <v>0.2288073768153</v>
      </c>
      <c r="M429" s="18">
        <v>0.2288638959856</v>
      </c>
      <c r="N429" s="18">
        <v>0.23101261764610001</v>
      </c>
      <c r="O429" s="18">
        <v>0.23036330791269999</v>
      </c>
      <c r="P429" s="18">
        <v>0.22996164098540001</v>
      </c>
      <c r="Q429" s="18">
        <v>0.2317472612924</v>
      </c>
      <c r="R429" s="18">
        <v>0.2307890570467</v>
      </c>
      <c r="S429" s="18">
        <v>0.23130915712809999</v>
      </c>
      <c r="T429" s="18">
        <v>0.23182532618900001</v>
      </c>
      <c r="U429" s="101"/>
      <c r="V429" s="101"/>
      <c r="W429" s="101"/>
      <c r="X429" s="101"/>
      <c r="Y429" s="18">
        <v>0.1427318500568</v>
      </c>
      <c r="Z429" s="18">
        <v>0.1464647309205</v>
      </c>
      <c r="AA429" s="18">
        <v>0.1489419163123</v>
      </c>
      <c r="AB429" s="18">
        <v>0.15016146438270001</v>
      </c>
      <c r="AC429" s="18">
        <v>0.14964270989760001</v>
      </c>
      <c r="AD429" s="18">
        <v>0.1449014076247</v>
      </c>
      <c r="AE429" s="18">
        <v>0.14681479245660001</v>
      </c>
      <c r="AF429" s="18">
        <v>0.14901764224469999</v>
      </c>
      <c r="AG429" s="18">
        <v>0.14870440920059999</v>
      </c>
      <c r="AH429" s="18">
        <v>0.14466632608810001</v>
      </c>
      <c r="AI429" s="18">
        <v>0.1468428890032</v>
      </c>
      <c r="AJ429" s="18">
        <v>0.14825341665569999</v>
      </c>
      <c r="AK429" s="18">
        <v>0.1475923630822</v>
      </c>
      <c r="AL429" s="18">
        <v>0.1503585901317</v>
      </c>
      <c r="AM429" s="18">
        <v>0.15198117997640001</v>
      </c>
      <c r="AN429" s="18">
        <v>0.1507099344217</v>
      </c>
      <c r="AO429" s="18">
        <v>0.14807776669469999</v>
      </c>
      <c r="AP429" s="18">
        <v>0.1480593752795</v>
      </c>
      <c r="AQ429" s="18"/>
      <c r="AR429" s="18">
        <v>0.1427318500568</v>
      </c>
      <c r="AS429" s="18">
        <v>0.1464647309205</v>
      </c>
      <c r="AT429" s="18">
        <v>0.1489419163123</v>
      </c>
      <c r="AU429" s="18">
        <v>0.15016146438270001</v>
      </c>
      <c r="AV429" s="18">
        <v>0.14964270989760001</v>
      </c>
      <c r="AW429" s="18">
        <v>0.1449014076247</v>
      </c>
      <c r="AX429" s="18">
        <v>0.14681479245660001</v>
      </c>
      <c r="AY429" s="18">
        <v>0.14901764224469999</v>
      </c>
      <c r="AZ429" s="18">
        <v>0.14870440920059999</v>
      </c>
      <c r="BA429" s="18">
        <v>0.14466632608810001</v>
      </c>
      <c r="BB429" s="18">
        <v>0.1468428890032</v>
      </c>
      <c r="BC429" s="18">
        <v>0.14825341665569999</v>
      </c>
      <c r="BD429" s="18">
        <v>0.1475923630822</v>
      </c>
      <c r="BE429" s="18">
        <v>0.1503585901317</v>
      </c>
      <c r="BF429" s="18">
        <v>0.15198117997640001</v>
      </c>
      <c r="BG429" s="18">
        <v>0.15032131432820001</v>
      </c>
      <c r="BH429" s="18">
        <v>0.14807776669469999</v>
      </c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</row>
    <row r="430" spans="1:78" ht="11.25" x14ac:dyDescent="0.2">
      <c r="A430" s="11" t="s">
        <v>18</v>
      </c>
      <c r="C430" s="18">
        <v>0</v>
      </c>
      <c r="D430" s="18">
        <v>0</v>
      </c>
      <c r="E430" s="18">
        <v>0</v>
      </c>
      <c r="F430" s="18">
        <v>0.2259264065289</v>
      </c>
      <c r="G430" s="18">
        <v>0.22475767028759999</v>
      </c>
      <c r="H430" s="18">
        <v>0.2243514217592</v>
      </c>
      <c r="I430" s="18">
        <v>0.22496125934130001</v>
      </c>
      <c r="J430" s="18">
        <v>0.22614252241819999</v>
      </c>
      <c r="K430" s="18">
        <v>0.2277687870375</v>
      </c>
      <c r="L430" s="18">
        <v>0.22690549622020001</v>
      </c>
      <c r="M430" s="18">
        <v>0.22657010821109999</v>
      </c>
      <c r="N430" s="18">
        <v>0.2268733137742</v>
      </c>
      <c r="O430" s="18">
        <v>0.2266475939999</v>
      </c>
      <c r="P430" s="18">
        <v>0.2278655837453</v>
      </c>
      <c r="Q430" s="18">
        <v>0.22769225444649999</v>
      </c>
      <c r="R430" s="18">
        <v>0.22743622991859999</v>
      </c>
      <c r="S430" s="18">
        <v>0.22715828342639999</v>
      </c>
      <c r="T430" s="18">
        <v>0.22736699699080001</v>
      </c>
      <c r="U430" s="101"/>
      <c r="V430" s="101"/>
      <c r="W430" s="101"/>
      <c r="X430" s="101"/>
      <c r="Y430" s="18">
        <v>0.1372878880483</v>
      </c>
      <c r="Z430" s="18">
        <v>0.1380862590601</v>
      </c>
      <c r="AA430" s="18">
        <v>0.1402739337269</v>
      </c>
      <c r="AB430" s="18">
        <v>0.14226709556039999</v>
      </c>
      <c r="AC430" s="18">
        <v>0.14165523450609999</v>
      </c>
      <c r="AD430" s="18">
        <v>0.14051362015730001</v>
      </c>
      <c r="AE430" s="18">
        <v>0.14049239685959999</v>
      </c>
      <c r="AF430" s="18">
        <v>0.13970443661750001</v>
      </c>
      <c r="AG430" s="18">
        <v>0.14021811418819999</v>
      </c>
      <c r="AH430" s="18">
        <v>0.13999726347249999</v>
      </c>
      <c r="AI430" s="18">
        <v>0.1413666351265</v>
      </c>
      <c r="AJ430" s="18">
        <v>0.14184255914550001</v>
      </c>
      <c r="AK430" s="18">
        <v>0.14405576773189999</v>
      </c>
      <c r="AL430" s="18">
        <v>0.14529221657829999</v>
      </c>
      <c r="AM430" s="18">
        <v>0.14238053935510001</v>
      </c>
      <c r="AN430" s="18">
        <v>0.14289571423450001</v>
      </c>
      <c r="AO430" s="18">
        <v>0.14607063681919999</v>
      </c>
      <c r="AP430" s="18">
        <v>0.14693647472669999</v>
      </c>
      <c r="AQ430" s="18"/>
      <c r="AR430" s="18">
        <v>0.1372878880483</v>
      </c>
      <c r="AS430" s="18">
        <v>0.1380862590601</v>
      </c>
      <c r="AT430" s="18">
        <v>0.1402739337269</v>
      </c>
      <c r="AU430" s="18">
        <v>0.14226709556039999</v>
      </c>
      <c r="AV430" s="18">
        <v>0.14165523450609999</v>
      </c>
      <c r="AW430" s="18">
        <v>0.14051362015730001</v>
      </c>
      <c r="AX430" s="18">
        <v>0.14049239685959999</v>
      </c>
      <c r="AY430" s="18">
        <v>0.13970443661750001</v>
      </c>
      <c r="AZ430" s="18">
        <v>0.14021811418819999</v>
      </c>
      <c r="BA430" s="18">
        <v>0.13999726347249999</v>
      </c>
      <c r="BB430" s="18">
        <v>0.1413666351265</v>
      </c>
      <c r="BC430" s="18">
        <v>0.14184255914550001</v>
      </c>
      <c r="BD430" s="18">
        <v>0.14405576773189999</v>
      </c>
      <c r="BE430" s="18">
        <v>0.14529221657829999</v>
      </c>
      <c r="BF430" s="18">
        <v>0.14238053935510001</v>
      </c>
      <c r="BG430" s="18">
        <v>0.14058442449020001</v>
      </c>
      <c r="BH430" s="18">
        <v>0.14607063681919999</v>
      </c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</row>
    <row r="431" spans="1:78" ht="11.25" x14ac:dyDescent="0.2">
      <c r="A431" s="11" t="s">
        <v>19</v>
      </c>
      <c r="C431" s="18">
        <v>0</v>
      </c>
      <c r="D431" s="18">
        <v>0</v>
      </c>
      <c r="E431" s="18">
        <v>0</v>
      </c>
      <c r="F431" s="18">
        <v>0.22432614718329999</v>
      </c>
      <c r="G431" s="18">
        <v>0.22336878557840001</v>
      </c>
      <c r="H431" s="18">
        <v>0.2222006612314</v>
      </c>
      <c r="I431" s="18">
        <v>0.22189220427039999</v>
      </c>
      <c r="J431" s="18">
        <v>0.221639609638</v>
      </c>
      <c r="K431" s="18">
        <v>0.22405126143250001</v>
      </c>
      <c r="L431" s="18">
        <v>0.22602246454559999</v>
      </c>
      <c r="M431" s="18">
        <v>0.22735265075219999</v>
      </c>
      <c r="N431" s="18">
        <v>0.22490587599680001</v>
      </c>
      <c r="O431" s="18">
        <v>0.225009773143</v>
      </c>
      <c r="P431" s="18">
        <v>0.2250824131119</v>
      </c>
      <c r="Q431" s="18">
        <v>0.22715135123749999</v>
      </c>
      <c r="R431" s="18">
        <v>0.22695691534679999</v>
      </c>
      <c r="S431" s="18">
        <v>0.22825929268600001</v>
      </c>
      <c r="T431" s="18">
        <v>0.22759729488069999</v>
      </c>
      <c r="U431" s="101"/>
      <c r="V431" s="101"/>
      <c r="W431" s="101"/>
      <c r="X431" s="101"/>
      <c r="Y431" s="18">
        <v>0.13446166156629999</v>
      </c>
      <c r="Z431" s="18">
        <v>0.1384525615437</v>
      </c>
      <c r="AA431" s="18">
        <v>0.13790400938780001</v>
      </c>
      <c r="AB431" s="18">
        <v>0.1398801612918</v>
      </c>
      <c r="AC431" s="18">
        <v>0.13942688731710001</v>
      </c>
      <c r="AD431" s="18">
        <v>0.1374673057943</v>
      </c>
      <c r="AE431" s="18">
        <v>0.1372591152672</v>
      </c>
      <c r="AF431" s="18">
        <v>0.137167038208</v>
      </c>
      <c r="AG431" s="18">
        <v>0.13885900686489999</v>
      </c>
      <c r="AH431" s="18">
        <v>0.137543336026</v>
      </c>
      <c r="AI431" s="18">
        <v>0.13513473374830001</v>
      </c>
      <c r="AJ431" s="18">
        <v>0.13789879480700001</v>
      </c>
      <c r="AK431" s="18">
        <v>0.13881095262439999</v>
      </c>
      <c r="AL431" s="18">
        <v>0.13800508724239999</v>
      </c>
      <c r="AM431" s="18">
        <v>0.14058017583060001</v>
      </c>
      <c r="AN431" s="18">
        <v>0.14345484250160001</v>
      </c>
      <c r="AO431" s="18">
        <v>0.14238162969849999</v>
      </c>
      <c r="AP431" s="18">
        <v>0.141117491481</v>
      </c>
      <c r="AQ431" s="18"/>
      <c r="AR431" s="18">
        <v>0.13446166156629999</v>
      </c>
      <c r="AS431" s="18">
        <v>0.1384525615437</v>
      </c>
      <c r="AT431" s="18">
        <v>0.13790400938780001</v>
      </c>
      <c r="AU431" s="18">
        <v>0.1398801612918</v>
      </c>
      <c r="AV431" s="18">
        <v>0.13942688731710001</v>
      </c>
      <c r="AW431" s="18">
        <v>0.1374673057943</v>
      </c>
      <c r="AX431" s="18">
        <v>0.1372591152672</v>
      </c>
      <c r="AY431" s="18">
        <v>0.137167038208</v>
      </c>
      <c r="AZ431" s="18">
        <v>0.13885900686489999</v>
      </c>
      <c r="BA431" s="18">
        <v>0.137543336026</v>
      </c>
      <c r="BB431" s="18">
        <v>0.13513473374830001</v>
      </c>
      <c r="BC431" s="18">
        <v>0.13789879480700001</v>
      </c>
      <c r="BD431" s="18">
        <v>0.13881095262439999</v>
      </c>
      <c r="BE431" s="18">
        <v>0.13800508724239999</v>
      </c>
      <c r="BF431" s="18">
        <v>0.14058017583060001</v>
      </c>
      <c r="BG431" s="18">
        <v>0.14155755610939999</v>
      </c>
      <c r="BH431" s="18">
        <v>0.14238162969849999</v>
      </c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</row>
    <row r="432" spans="1:78" ht="11.25" x14ac:dyDescent="0.2">
      <c r="A432" s="11" t="s">
        <v>20</v>
      </c>
      <c r="C432" s="18">
        <v>0</v>
      </c>
      <c r="D432" s="18">
        <v>0</v>
      </c>
      <c r="E432" s="18">
        <v>0</v>
      </c>
      <c r="F432" s="18">
        <v>0.2183970673715</v>
      </c>
      <c r="G432" s="18">
        <v>0.2155114412412</v>
      </c>
      <c r="H432" s="18">
        <v>0.221138267468</v>
      </c>
      <c r="I432" s="18">
        <v>0.22021568879879999</v>
      </c>
      <c r="J432" s="18">
        <v>0.21957220877319999</v>
      </c>
      <c r="K432" s="18">
        <v>0.22072906573529999</v>
      </c>
      <c r="L432" s="18">
        <v>0.21905109016070001</v>
      </c>
      <c r="M432" s="18">
        <v>0.21581313089429999</v>
      </c>
      <c r="N432" s="18">
        <v>0.2200398274167</v>
      </c>
      <c r="O432" s="18">
        <v>0.2211116160737</v>
      </c>
      <c r="P432" s="18">
        <v>0.22048034501280001</v>
      </c>
      <c r="Q432" s="18">
        <v>0.2205386828117</v>
      </c>
      <c r="R432" s="18">
        <v>0.22121054887569999</v>
      </c>
      <c r="S432" s="18">
        <v>0.21952752990409999</v>
      </c>
      <c r="T432" s="18">
        <v>0.22416317203300001</v>
      </c>
      <c r="U432" s="101"/>
      <c r="V432" s="101"/>
      <c r="W432" s="101"/>
      <c r="X432" s="101"/>
      <c r="Y432" s="18">
        <v>0.12931760487009999</v>
      </c>
      <c r="Z432" s="18">
        <v>0.13218881313850001</v>
      </c>
      <c r="AA432" s="18">
        <v>0.13722216922659999</v>
      </c>
      <c r="AB432" s="18">
        <v>0.1342616143166</v>
      </c>
      <c r="AC432" s="18">
        <v>0.13485031106619999</v>
      </c>
      <c r="AD432" s="18">
        <v>0.1355923359556</v>
      </c>
      <c r="AE432" s="18">
        <v>0.13358826166939999</v>
      </c>
      <c r="AF432" s="18">
        <v>0.1327227721442</v>
      </c>
      <c r="AG432" s="18">
        <v>0.13041663486790001</v>
      </c>
      <c r="AH432" s="18">
        <v>0.12929392363299999</v>
      </c>
      <c r="AI432" s="18">
        <v>0.12902755146979999</v>
      </c>
      <c r="AJ432" s="18">
        <v>0.1285452618256</v>
      </c>
      <c r="AK432" s="18">
        <v>0.12975283261439999</v>
      </c>
      <c r="AL432" s="18">
        <v>0.1311985609504</v>
      </c>
      <c r="AM432" s="18">
        <v>0.12988850082949999</v>
      </c>
      <c r="AN432" s="18">
        <v>0.12891373525470001</v>
      </c>
      <c r="AO432" s="18">
        <v>0.1294705086147</v>
      </c>
      <c r="AP432" s="18">
        <v>0.12700079658720001</v>
      </c>
      <c r="AQ432" s="18"/>
      <c r="AR432" s="18">
        <v>0.12931760487009999</v>
      </c>
      <c r="AS432" s="18">
        <v>0.13218881313850001</v>
      </c>
      <c r="AT432" s="18">
        <v>0.13722216922659999</v>
      </c>
      <c r="AU432" s="18">
        <v>0.1342616143166</v>
      </c>
      <c r="AV432" s="18">
        <v>0.13485031106619999</v>
      </c>
      <c r="AW432" s="18">
        <v>0.1355923359556</v>
      </c>
      <c r="AX432" s="18">
        <v>0.13358826166939999</v>
      </c>
      <c r="AY432" s="18">
        <v>0.1327227721442</v>
      </c>
      <c r="AZ432" s="18">
        <v>0.13041663486790001</v>
      </c>
      <c r="BA432" s="18">
        <v>0.12929392363299999</v>
      </c>
      <c r="BB432" s="18">
        <v>0.12902755146979999</v>
      </c>
      <c r="BC432" s="18">
        <v>0.1285452618256</v>
      </c>
      <c r="BD432" s="18">
        <v>0.12975283261439999</v>
      </c>
      <c r="BE432" s="18">
        <v>0.1311985609504</v>
      </c>
      <c r="BF432" s="18">
        <v>0.12988850082949999</v>
      </c>
      <c r="BG432" s="18">
        <v>0.1275290618572</v>
      </c>
      <c r="BH432" s="18">
        <v>0.1294705086147</v>
      </c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</row>
    <row r="433" spans="1:78" ht="11.25" x14ac:dyDescent="0.2">
      <c r="A433" s="11" t="s">
        <v>21</v>
      </c>
      <c r="C433" s="18">
        <v>0</v>
      </c>
      <c r="D433" s="18">
        <v>0</v>
      </c>
      <c r="E433" s="18">
        <v>0</v>
      </c>
      <c r="F433" s="18">
        <v>0.2211089547216</v>
      </c>
      <c r="G433" s="18">
        <v>0.2218758080047</v>
      </c>
      <c r="H433" s="18">
        <v>0.2191326695436</v>
      </c>
      <c r="I433" s="18">
        <v>0.2185449447435</v>
      </c>
      <c r="J433" s="18">
        <v>0.2230436167739</v>
      </c>
      <c r="K433" s="18">
        <v>0.22206069290409999</v>
      </c>
      <c r="L433" s="18">
        <v>0.2206011864604</v>
      </c>
      <c r="M433" s="18">
        <v>0.220518189887</v>
      </c>
      <c r="N433" s="18">
        <v>0.22396536535559999</v>
      </c>
      <c r="O433" s="18">
        <v>0.22210511082430001</v>
      </c>
      <c r="P433" s="18">
        <v>0.2220470947897</v>
      </c>
      <c r="Q433" s="18">
        <v>0.21691145431020001</v>
      </c>
      <c r="R433" s="18">
        <v>0.2191128291509</v>
      </c>
      <c r="S433" s="18">
        <v>0.2184706256284</v>
      </c>
      <c r="T433" s="18">
        <v>0.21258121568159999</v>
      </c>
      <c r="U433" s="101"/>
      <c r="V433" s="101"/>
      <c r="W433" s="101"/>
      <c r="X433" s="101"/>
      <c r="Y433" s="18">
        <v>0.1224994990553</v>
      </c>
      <c r="Z433" s="18">
        <v>0.13329011608579999</v>
      </c>
      <c r="AA433" s="18">
        <v>0.13180685019499999</v>
      </c>
      <c r="AB433" s="18">
        <v>0.13399392449899999</v>
      </c>
      <c r="AC433" s="18">
        <v>0.13251784558429999</v>
      </c>
      <c r="AD433" s="18">
        <v>0.1269943801574</v>
      </c>
      <c r="AE433" s="18">
        <v>0.12675574264809999</v>
      </c>
      <c r="AF433" s="18">
        <v>0.12787255042199999</v>
      </c>
      <c r="AG433" s="18">
        <v>0.12965705327079999</v>
      </c>
      <c r="AH433" s="18">
        <v>0.12952666616540001</v>
      </c>
      <c r="AI433" s="18">
        <v>0.12897971359230001</v>
      </c>
      <c r="AJ433" s="18">
        <v>0.12946703663049999</v>
      </c>
      <c r="AK433" s="18">
        <v>0.1305265341006</v>
      </c>
      <c r="AL433" s="18">
        <v>0.13271338114199999</v>
      </c>
      <c r="AM433" s="18">
        <v>0.13180218917530001</v>
      </c>
      <c r="AN433" s="18">
        <v>0.13315442307540001</v>
      </c>
      <c r="AO433" s="18">
        <v>0.1340667414468</v>
      </c>
      <c r="AP433" s="18">
        <v>0.13239808160200001</v>
      </c>
      <c r="AQ433" s="18"/>
      <c r="AR433" s="18">
        <v>0.1224994990553</v>
      </c>
      <c r="AS433" s="18">
        <v>0.13329011608579999</v>
      </c>
      <c r="AT433" s="18">
        <v>0.13180685019499999</v>
      </c>
      <c r="AU433" s="18">
        <v>0.13399392449899999</v>
      </c>
      <c r="AV433" s="18">
        <v>0.13251784558429999</v>
      </c>
      <c r="AW433" s="18">
        <v>0.1269943801574</v>
      </c>
      <c r="AX433" s="18">
        <v>0.12675574264809999</v>
      </c>
      <c r="AY433" s="18">
        <v>0.12787255042199999</v>
      </c>
      <c r="AZ433" s="18">
        <v>0.12965705327079999</v>
      </c>
      <c r="BA433" s="18">
        <v>0.12952666616540001</v>
      </c>
      <c r="BB433" s="18">
        <v>0.12897971359230001</v>
      </c>
      <c r="BC433" s="18">
        <v>0.12946703663049999</v>
      </c>
      <c r="BD433" s="18">
        <v>0.1305265341006</v>
      </c>
      <c r="BE433" s="18">
        <v>0.13271338114199999</v>
      </c>
      <c r="BF433" s="18">
        <v>0.13180218917530001</v>
      </c>
      <c r="BG433" s="18">
        <v>0.13299454480770001</v>
      </c>
      <c r="BH433" s="18">
        <v>0.1340667414468</v>
      </c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</row>
    <row r="434" spans="1:78" ht="11.25" x14ac:dyDescent="0.2">
      <c r="A434" s="11" t="s">
        <v>22</v>
      </c>
      <c r="C434" s="18">
        <v>0</v>
      </c>
      <c r="D434" s="18">
        <v>0</v>
      </c>
      <c r="E434" s="18">
        <v>0</v>
      </c>
      <c r="F434" s="18">
        <v>0.21491019988980001</v>
      </c>
      <c r="G434" s="18">
        <v>0.22248254031469999</v>
      </c>
      <c r="H434" s="18">
        <v>0.2181662338117</v>
      </c>
      <c r="I434" s="18">
        <v>0.22108426230219999</v>
      </c>
      <c r="J434" s="18">
        <v>0.22252045418970001</v>
      </c>
      <c r="K434" s="18">
        <v>0.22028103111989999</v>
      </c>
      <c r="L434" s="18">
        <v>0.22038197902840001</v>
      </c>
      <c r="M434" s="18">
        <v>0.22525752620219999</v>
      </c>
      <c r="N434" s="18">
        <v>0.2204407559772</v>
      </c>
      <c r="O434" s="18">
        <v>0.2225459646613</v>
      </c>
      <c r="P434" s="18">
        <v>0.2199345158097</v>
      </c>
      <c r="Q434" s="18">
        <v>0.22786190539100001</v>
      </c>
      <c r="R434" s="18">
        <v>0.22471696114440001</v>
      </c>
      <c r="S434" s="18">
        <v>0.22513210358300001</v>
      </c>
      <c r="T434" s="18">
        <v>0.23082496711709999</v>
      </c>
      <c r="U434" s="101"/>
      <c r="V434" s="101"/>
      <c r="W434" s="101"/>
      <c r="X434" s="101"/>
      <c r="Y434" s="18">
        <v>0.12634343533719999</v>
      </c>
      <c r="Z434" s="18">
        <v>0.1299738750337</v>
      </c>
      <c r="AA434" s="18">
        <v>0.1312877861739</v>
      </c>
      <c r="AB434" s="18">
        <v>0.128090264452</v>
      </c>
      <c r="AC434" s="18">
        <v>0.12375975975509999</v>
      </c>
      <c r="AD434" s="18">
        <v>0.12653304764129999</v>
      </c>
      <c r="AE434" s="18">
        <v>0.1241583485831</v>
      </c>
      <c r="AF434" s="18">
        <v>0.1269457853688</v>
      </c>
      <c r="AG434" s="18">
        <v>0.12734323363229999</v>
      </c>
      <c r="AH434" s="18">
        <v>0.1244987091446</v>
      </c>
      <c r="AI434" s="18">
        <v>0.12906645752840001</v>
      </c>
      <c r="AJ434" s="18">
        <v>0.1312700663378</v>
      </c>
      <c r="AK434" s="18">
        <v>0.1297248471411</v>
      </c>
      <c r="AL434" s="18">
        <v>0.12828661401499999</v>
      </c>
      <c r="AM434" s="18">
        <v>0.1306568295245</v>
      </c>
      <c r="AN434" s="18">
        <v>0.1263261305225</v>
      </c>
      <c r="AO434" s="18">
        <v>0.127462367504</v>
      </c>
      <c r="AP434" s="18">
        <v>0.12608424802929999</v>
      </c>
      <c r="AQ434" s="18"/>
      <c r="AR434" s="18">
        <v>0.12634343533719999</v>
      </c>
      <c r="AS434" s="18">
        <v>0.1299738750337</v>
      </c>
      <c r="AT434" s="18">
        <v>0.1312877861739</v>
      </c>
      <c r="AU434" s="18">
        <v>0.128090264452</v>
      </c>
      <c r="AV434" s="18">
        <v>0.12375975975509999</v>
      </c>
      <c r="AW434" s="18">
        <v>0.12653304764129999</v>
      </c>
      <c r="AX434" s="18">
        <v>0.1241583485831</v>
      </c>
      <c r="AY434" s="18">
        <v>0.1269457853688</v>
      </c>
      <c r="AZ434" s="18">
        <v>0.12734323363229999</v>
      </c>
      <c r="BA434" s="18">
        <v>0.1244987091446</v>
      </c>
      <c r="BB434" s="18">
        <v>0.12906645752840001</v>
      </c>
      <c r="BC434" s="18">
        <v>0.1312700663378</v>
      </c>
      <c r="BD434" s="18">
        <v>0.1297248471411</v>
      </c>
      <c r="BE434" s="18">
        <v>0.12828661401499999</v>
      </c>
      <c r="BF434" s="18">
        <v>0.1306568295245</v>
      </c>
      <c r="BG434" s="18">
        <v>0.1226478316676</v>
      </c>
      <c r="BH434" s="18">
        <v>0.127462367504</v>
      </c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</row>
    <row r="435" spans="1:78" ht="11.25" x14ac:dyDescent="0.2">
      <c r="A435" s="11" t="s">
        <v>23</v>
      </c>
      <c r="C435" s="18">
        <v>0</v>
      </c>
      <c r="D435" s="18">
        <v>0</v>
      </c>
      <c r="E435" s="18">
        <v>0</v>
      </c>
      <c r="F435" s="18">
        <v>0.21635402868110001</v>
      </c>
      <c r="G435" s="18">
        <v>0.2214211468691</v>
      </c>
      <c r="H435" s="18">
        <v>0.21550354333749999</v>
      </c>
      <c r="I435" s="18">
        <v>0.22273948303759999</v>
      </c>
      <c r="J435" s="18">
        <v>0.22477669384499999</v>
      </c>
      <c r="K435" s="18">
        <v>0.21585757375680001</v>
      </c>
      <c r="L435" s="18">
        <v>0.21993261887019999</v>
      </c>
      <c r="M435" s="18">
        <v>0.22056007696589999</v>
      </c>
      <c r="N435" s="18">
        <v>0.23230879300480001</v>
      </c>
      <c r="O435" s="18">
        <v>0.22796318549489999</v>
      </c>
      <c r="P435" s="18">
        <v>0.22500912530930001</v>
      </c>
      <c r="Q435" s="18">
        <v>0.22431031983540001</v>
      </c>
      <c r="R435" s="18">
        <v>0.2257448109337</v>
      </c>
      <c r="S435" s="18">
        <v>0.22580944235629999</v>
      </c>
      <c r="T435" s="18">
        <v>0.2356064279491</v>
      </c>
      <c r="U435" s="101"/>
      <c r="V435" s="101"/>
      <c r="W435" s="101"/>
      <c r="X435" s="101"/>
      <c r="Y435" s="18">
        <v>0.11339715083220001</v>
      </c>
      <c r="Z435" s="18">
        <v>0.11750129861399999</v>
      </c>
      <c r="AA435" s="18">
        <v>0.1229621426906</v>
      </c>
      <c r="AB435" s="18">
        <v>0.1236180212056</v>
      </c>
      <c r="AC435" s="18">
        <v>0.1278295692542</v>
      </c>
      <c r="AD435" s="18">
        <v>0.1207880687889</v>
      </c>
      <c r="AE435" s="18">
        <v>0.12696852655300001</v>
      </c>
      <c r="AF435" s="18">
        <v>0.12510604741690001</v>
      </c>
      <c r="AG435" s="18">
        <v>0.12162783335540001</v>
      </c>
      <c r="AH435" s="18">
        <v>0.1246631754111</v>
      </c>
      <c r="AI435" s="18">
        <v>0.1182744865929</v>
      </c>
      <c r="AJ435" s="18">
        <v>0.12004880370940001</v>
      </c>
      <c r="AK435" s="18">
        <v>0.12052626312509999</v>
      </c>
      <c r="AL435" s="18">
        <v>0.1216036190723</v>
      </c>
      <c r="AM435" s="18">
        <v>0.12655843702319999</v>
      </c>
      <c r="AN435" s="18">
        <v>0.1324607225503</v>
      </c>
      <c r="AO435" s="18">
        <v>0.1229761924128</v>
      </c>
      <c r="AP435" s="18">
        <v>0.1252573433319</v>
      </c>
      <c r="AQ435" s="18"/>
      <c r="AR435" s="18">
        <v>0.11339715083220001</v>
      </c>
      <c r="AS435" s="18">
        <v>0.11750129861399999</v>
      </c>
      <c r="AT435" s="18">
        <v>0.1229621426906</v>
      </c>
      <c r="AU435" s="18">
        <v>0.1236180212056</v>
      </c>
      <c r="AV435" s="18">
        <v>0.1278295692542</v>
      </c>
      <c r="AW435" s="18">
        <v>0.1207880687889</v>
      </c>
      <c r="AX435" s="18">
        <v>0.12696852655300001</v>
      </c>
      <c r="AY435" s="18">
        <v>0.12510604741690001</v>
      </c>
      <c r="AZ435" s="18">
        <v>0.12162783335540001</v>
      </c>
      <c r="BA435" s="18">
        <v>0.1246631754111</v>
      </c>
      <c r="BB435" s="18">
        <v>0.1182744865929</v>
      </c>
      <c r="BC435" s="18">
        <v>0.12004880370940001</v>
      </c>
      <c r="BD435" s="18">
        <v>0.12052626312509999</v>
      </c>
      <c r="BE435" s="18">
        <v>0.1216036190723</v>
      </c>
      <c r="BF435" s="18">
        <v>0.12655843702319999</v>
      </c>
      <c r="BG435" s="18">
        <v>0.13030844126319999</v>
      </c>
      <c r="BH435" s="18">
        <v>0.1229761924128</v>
      </c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</row>
    <row r="436" spans="1:78" ht="11.25" x14ac:dyDescent="0.2">
      <c r="A436" s="11" t="s">
        <v>24</v>
      </c>
      <c r="C436" s="18">
        <v>0</v>
      </c>
      <c r="D436" s="18">
        <v>0</v>
      </c>
      <c r="E436" s="18">
        <v>0</v>
      </c>
      <c r="F436" s="18">
        <v>0.20178849606070001</v>
      </c>
      <c r="G436" s="18">
        <v>0.20124383050870001</v>
      </c>
      <c r="H436" s="18">
        <v>0.2348038069933</v>
      </c>
      <c r="I436" s="18">
        <v>0.23262373648580001</v>
      </c>
      <c r="J436" s="18">
        <v>0.2178768847823</v>
      </c>
      <c r="K436" s="18">
        <v>0.2192784411109</v>
      </c>
      <c r="L436" s="18">
        <v>0.2238590911261</v>
      </c>
      <c r="M436" s="18">
        <v>0.2247927346535</v>
      </c>
      <c r="N436" s="18">
        <v>0.2191717218018</v>
      </c>
      <c r="O436" s="18">
        <v>0.21504171990730001</v>
      </c>
      <c r="P436" s="18">
        <v>0.21298016823480001</v>
      </c>
      <c r="Q436" s="18">
        <v>0.22297213424080001</v>
      </c>
      <c r="R436" s="18">
        <v>0.22570202200369999</v>
      </c>
      <c r="S436" s="18">
        <v>0.22276896783069999</v>
      </c>
      <c r="T436" s="18">
        <v>0.22495926542620001</v>
      </c>
      <c r="U436" s="101"/>
      <c r="V436" s="101"/>
      <c r="W436" s="101"/>
      <c r="X436" s="101"/>
      <c r="Y436" s="18">
        <v>0.1214681811387</v>
      </c>
      <c r="Z436" s="18">
        <v>0.1189854315156</v>
      </c>
      <c r="AA436" s="18">
        <v>0.1175323790152</v>
      </c>
      <c r="AB436" s="18">
        <v>0.1214662421956</v>
      </c>
      <c r="AC436" s="18">
        <v>0.1126060709455</v>
      </c>
      <c r="AD436" s="18">
        <v>0.12829866534600001</v>
      </c>
      <c r="AE436" s="18">
        <v>0.12201728474860001</v>
      </c>
      <c r="AF436" s="18">
        <v>0.1215739397825</v>
      </c>
      <c r="AG436" s="18">
        <v>0.1187788840612</v>
      </c>
      <c r="AH436" s="18">
        <v>0.12684702830639999</v>
      </c>
      <c r="AI436" s="18">
        <v>0.13362991856379999</v>
      </c>
      <c r="AJ436" s="18">
        <v>0.123834412324</v>
      </c>
      <c r="AK436" s="18">
        <v>0.1231606822329</v>
      </c>
      <c r="AL436" s="18">
        <v>0.1256967291836</v>
      </c>
      <c r="AM436" s="18">
        <v>0.13126932871710001</v>
      </c>
      <c r="AN436" s="18">
        <v>0.1281976124252</v>
      </c>
      <c r="AO436" s="18">
        <v>0.1335482203966</v>
      </c>
      <c r="AP436" s="18">
        <v>0.1282091811795</v>
      </c>
      <c r="AQ436" s="18"/>
      <c r="AR436" s="18">
        <v>0.1214681811387</v>
      </c>
      <c r="AS436" s="18">
        <v>0.1189854315156</v>
      </c>
      <c r="AT436" s="18">
        <v>0.1175323790152</v>
      </c>
      <c r="AU436" s="18">
        <v>0.1214662421956</v>
      </c>
      <c r="AV436" s="18">
        <v>0.1126060709455</v>
      </c>
      <c r="AW436" s="18">
        <v>0.12829866534600001</v>
      </c>
      <c r="AX436" s="18">
        <v>0.12201728474860001</v>
      </c>
      <c r="AY436" s="18">
        <v>0.1215739397825</v>
      </c>
      <c r="AZ436" s="18">
        <v>0.1187788840612</v>
      </c>
      <c r="BA436" s="18">
        <v>0.12684702830639999</v>
      </c>
      <c r="BB436" s="18">
        <v>0.13362991856379999</v>
      </c>
      <c r="BC436" s="18">
        <v>0.123834412324</v>
      </c>
      <c r="BD436" s="18">
        <v>0.1231606822329</v>
      </c>
      <c r="BE436" s="18">
        <v>0.1256967291836</v>
      </c>
      <c r="BF436" s="18">
        <v>0.13126932871710001</v>
      </c>
      <c r="BG436" s="18">
        <v>0.1282989909609</v>
      </c>
      <c r="BH436" s="18">
        <v>0.1335482203966</v>
      </c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</row>
    <row r="437" spans="1:78" ht="11.25" x14ac:dyDescent="0.2">
      <c r="A437" s="23" t="s">
        <v>795</v>
      </c>
      <c r="C437" s="18">
        <v>0</v>
      </c>
      <c r="D437" s="18">
        <v>0</v>
      </c>
      <c r="E437" s="18">
        <v>0</v>
      </c>
      <c r="F437" s="18">
        <v>0.21815802784880001</v>
      </c>
      <c r="G437" s="18">
        <v>0.21889784907150001</v>
      </c>
      <c r="H437" s="18">
        <v>0.24771626837729999</v>
      </c>
      <c r="I437" s="18">
        <v>0.20029834145100001</v>
      </c>
      <c r="J437" s="18">
        <v>0.21909187111260001</v>
      </c>
      <c r="K437" s="18">
        <v>0.19989999999999999</v>
      </c>
      <c r="L437" s="18">
        <v>0.20030336071820001</v>
      </c>
      <c r="M437" s="18">
        <v>0.19989999999999999</v>
      </c>
      <c r="N437" s="18">
        <v>0.21730186198840001</v>
      </c>
      <c r="O437" s="18">
        <v>0.2248923474199</v>
      </c>
      <c r="P437" s="18">
        <v>0.22380557329260001</v>
      </c>
      <c r="Q437" s="18">
        <v>0.1998911931215</v>
      </c>
      <c r="R437" s="18">
        <v>0.21016776630449999</v>
      </c>
      <c r="S437" s="18">
        <v>0.20826391864509999</v>
      </c>
      <c r="T437" s="18">
        <v>0.19899935270499999</v>
      </c>
      <c r="U437" s="101"/>
      <c r="V437" s="101"/>
      <c r="W437" s="101"/>
      <c r="X437" s="101"/>
      <c r="Y437" s="18">
        <v>9.6206959809240003E-2</v>
      </c>
      <c r="Z437" s="18">
        <v>0.10558529062200001</v>
      </c>
      <c r="AA437" s="18">
        <v>0.1065009967049</v>
      </c>
      <c r="AB437" s="18">
        <v>9.4466644146400006E-2</v>
      </c>
      <c r="AC437" s="18">
        <v>0.124847345545</v>
      </c>
      <c r="AD437" s="18">
        <v>0.1129591345046</v>
      </c>
      <c r="AE437" s="18">
        <v>0.10199222437039999</v>
      </c>
      <c r="AF437" s="18">
        <v>0.1034463051791</v>
      </c>
      <c r="AG437" s="18">
        <v>0.1068378784466</v>
      </c>
      <c r="AH437" s="18">
        <v>9.4039295205060006E-2</v>
      </c>
      <c r="AI437" s="18">
        <v>0.11353592380200001</v>
      </c>
      <c r="AJ437" s="18">
        <v>0.1347746573717</v>
      </c>
      <c r="AK437" s="18">
        <v>0.1372997949907</v>
      </c>
      <c r="AL437" s="18">
        <v>0.1147037765867</v>
      </c>
      <c r="AM437" s="18">
        <v>0.1078131515147</v>
      </c>
      <c r="AN437" s="18">
        <v>0.13990674413160001</v>
      </c>
      <c r="AO437" s="18">
        <v>0.14393130790879999</v>
      </c>
      <c r="AP437" s="18">
        <v>0.1286728320802</v>
      </c>
      <c r="AQ437" s="18"/>
      <c r="AR437" s="18">
        <v>9.6206959809240003E-2</v>
      </c>
      <c r="AS437" s="18">
        <v>0.10558529062200001</v>
      </c>
      <c r="AT437" s="18">
        <v>0.1065009967049</v>
      </c>
      <c r="AU437" s="18">
        <v>9.4466644146400006E-2</v>
      </c>
      <c r="AV437" s="18">
        <v>0.124847345545</v>
      </c>
      <c r="AW437" s="18">
        <v>0.1129591345046</v>
      </c>
      <c r="AX437" s="18">
        <v>0.10199222437039999</v>
      </c>
      <c r="AY437" s="18">
        <v>0.1034463051791</v>
      </c>
      <c r="AZ437" s="18">
        <v>0.1068378784466</v>
      </c>
      <c r="BA437" s="18">
        <v>9.4039295205060006E-2</v>
      </c>
      <c r="BB437" s="18">
        <v>0.11353592380200001</v>
      </c>
      <c r="BC437" s="18">
        <v>0.1347746573717</v>
      </c>
      <c r="BD437" s="18">
        <v>0.1372997949907</v>
      </c>
      <c r="BE437" s="18">
        <v>0.1147037765867</v>
      </c>
      <c r="BF437" s="18">
        <v>0.1078131515147</v>
      </c>
      <c r="BG437" s="18">
        <v>0.14754474424889999</v>
      </c>
      <c r="BH437" s="18">
        <v>0.14393130790879999</v>
      </c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</row>
    <row r="438" spans="1:78" ht="11.25" x14ac:dyDescent="0.2"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0</v>
      </c>
      <c r="BB438" s="18">
        <v>0</v>
      </c>
      <c r="BC438" s="18">
        <v>0</v>
      </c>
      <c r="BD438" s="18">
        <v>0</v>
      </c>
      <c r="BE438" s="18">
        <v>0</v>
      </c>
      <c r="BF438" s="18">
        <v>0</v>
      </c>
      <c r="BG438" s="18">
        <v>0</v>
      </c>
      <c r="BH438" s="18">
        <v>0</v>
      </c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</row>
    <row r="439" spans="1:78" ht="12.75" x14ac:dyDescent="0.2">
      <c r="A439" s="8" t="s">
        <v>205</v>
      </c>
      <c r="B439" s="50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</row>
    <row r="440" spans="1:78" ht="11.25" x14ac:dyDescent="0.2">
      <c r="A440" s="11" t="s">
        <v>206</v>
      </c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</row>
    <row r="441" spans="1:78" ht="11.25" x14ac:dyDescent="0.2">
      <c r="A441" s="11" t="s">
        <v>207</v>
      </c>
      <c r="C441" s="18">
        <v>1.0682470360289999E-3</v>
      </c>
      <c r="D441" s="18">
        <v>1.7410666597299999E-3</v>
      </c>
      <c r="E441" s="18">
        <v>2.1564275374779999E-3</v>
      </c>
      <c r="F441" s="18">
        <v>1.1142324174989999E-3</v>
      </c>
      <c r="G441" s="18">
        <v>1.6359991364249999E-3</v>
      </c>
      <c r="H441" s="18">
        <v>1.5088596779179999E-3</v>
      </c>
      <c r="I441" s="18">
        <v>1.05357608887E-3</v>
      </c>
      <c r="J441" s="18">
        <v>4.84914620212E-4</v>
      </c>
      <c r="K441" s="18">
        <v>1.5137396354100001E-3</v>
      </c>
      <c r="L441" s="18">
        <v>3.6927845907540001E-3</v>
      </c>
      <c r="M441" s="18">
        <v>5.9096371854400003E-4</v>
      </c>
      <c r="N441" s="18">
        <v>0</v>
      </c>
      <c r="O441" s="18">
        <v>9.2657331618800002E-4</v>
      </c>
      <c r="P441" s="18">
        <v>1.1788549709400001E-3</v>
      </c>
      <c r="Q441" s="18">
        <v>2.4616718727230001E-3</v>
      </c>
      <c r="R441" s="18">
        <v>2.9748143105999998E-5</v>
      </c>
      <c r="S441" s="18">
        <v>3.72609771794E-4</v>
      </c>
      <c r="T441" s="18">
        <v>0</v>
      </c>
      <c r="U441" s="101"/>
      <c r="V441" s="101"/>
      <c r="W441" s="101"/>
      <c r="X441" s="101"/>
      <c r="Y441" s="18">
        <v>1.184129448644E-2</v>
      </c>
      <c r="Z441" s="18">
        <v>3.3890540444590001E-3</v>
      </c>
      <c r="AA441" s="18">
        <v>2.0557002294159998E-3</v>
      </c>
      <c r="AB441" s="18">
        <v>5.7010561018429997E-3</v>
      </c>
      <c r="AC441" s="18">
        <v>7.0197484400000003E-7</v>
      </c>
      <c r="AD441" s="18">
        <v>0</v>
      </c>
      <c r="AE441" s="18">
        <v>0</v>
      </c>
      <c r="AF441" s="18">
        <v>0</v>
      </c>
      <c r="AG441" s="18">
        <v>0</v>
      </c>
      <c r="AH441" s="18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/>
      <c r="AR441" s="18">
        <v>1.184129448644E-2</v>
      </c>
      <c r="AS441" s="18">
        <v>3.3890540444590001E-3</v>
      </c>
      <c r="AT441" s="18">
        <v>2.0557002294159998E-3</v>
      </c>
      <c r="AU441" s="18">
        <v>5.7010561018429997E-3</v>
      </c>
      <c r="AV441" s="18">
        <v>7.0197484400000003E-7</v>
      </c>
      <c r="AW441" s="18">
        <v>0</v>
      </c>
      <c r="AX441" s="18">
        <v>0</v>
      </c>
      <c r="AY441" s="18">
        <v>0</v>
      </c>
      <c r="AZ441" s="18">
        <v>0</v>
      </c>
      <c r="BA441" s="18">
        <v>0</v>
      </c>
      <c r="BB441" s="18">
        <v>0</v>
      </c>
      <c r="BC441" s="18">
        <v>0</v>
      </c>
      <c r="BD441" s="18">
        <v>0</v>
      </c>
      <c r="BE441" s="18">
        <v>0</v>
      </c>
      <c r="BF441" s="18">
        <v>0</v>
      </c>
      <c r="BG441" s="18">
        <v>0</v>
      </c>
      <c r="BH441" s="18">
        <v>0</v>
      </c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</row>
    <row r="442" spans="1:78" ht="11.25" x14ac:dyDescent="0.2">
      <c r="A442" s="11" t="s">
        <v>208</v>
      </c>
      <c r="C442" s="18">
        <v>0</v>
      </c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01"/>
      <c r="V442" s="101"/>
      <c r="W442" s="101"/>
      <c r="X442" s="101"/>
      <c r="Y442" s="18">
        <v>0.14679380242279999</v>
      </c>
      <c r="Z442" s="18">
        <v>6.5690216899930001E-2</v>
      </c>
      <c r="AA442" s="18">
        <v>7.6632596497610006E-2</v>
      </c>
      <c r="AB442" s="18">
        <v>5.294468752341E-2</v>
      </c>
      <c r="AC442" s="18">
        <v>4.5782281955340003E-2</v>
      </c>
      <c r="AD442" s="18">
        <v>3.9703055464009998E-2</v>
      </c>
      <c r="AE442" s="18">
        <v>4.6861597118379998E-2</v>
      </c>
      <c r="AF442" s="18">
        <v>4.7629794848030003E-2</v>
      </c>
      <c r="AG442" s="18">
        <v>6.7442579585399995E-2</v>
      </c>
      <c r="AH442" s="18">
        <v>1.5903599705799999E-4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/>
      <c r="AR442" s="18">
        <v>0.14679380242279999</v>
      </c>
      <c r="AS442" s="18">
        <v>6.5690216899930001E-2</v>
      </c>
      <c r="AT442" s="18">
        <v>7.6632596497610006E-2</v>
      </c>
      <c r="AU442" s="18">
        <v>5.294468752341E-2</v>
      </c>
      <c r="AV442" s="18">
        <v>4.5782281955340003E-2</v>
      </c>
      <c r="AW442" s="18">
        <v>3.9703055464009998E-2</v>
      </c>
      <c r="AX442" s="18">
        <v>4.6861597118379998E-2</v>
      </c>
      <c r="AY442" s="18">
        <v>4.7629794848030003E-2</v>
      </c>
      <c r="AZ442" s="18">
        <v>6.7442579585399995E-2</v>
      </c>
      <c r="BA442" s="18">
        <v>1.5903599705799999E-4</v>
      </c>
      <c r="BB442" s="18">
        <v>0</v>
      </c>
      <c r="BC442" s="18">
        <v>0</v>
      </c>
      <c r="BD442" s="18">
        <v>0</v>
      </c>
      <c r="BE442" s="18">
        <v>0</v>
      </c>
      <c r="BF442" s="18">
        <v>0</v>
      </c>
      <c r="BG442" s="18">
        <v>0</v>
      </c>
      <c r="BH442" s="18">
        <v>0</v>
      </c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</row>
    <row r="443" spans="1:78" ht="11.25" x14ac:dyDescent="0.2">
      <c r="A443" s="11" t="s">
        <v>629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01"/>
      <c r="V443" s="101"/>
      <c r="W443" s="101"/>
      <c r="X443" s="101"/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/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0</v>
      </c>
      <c r="BB443" s="18">
        <v>0</v>
      </c>
      <c r="BC443" s="18">
        <v>0</v>
      </c>
      <c r="BD443" s="18">
        <v>0</v>
      </c>
      <c r="BE443" s="18">
        <v>0</v>
      </c>
      <c r="BF443" s="18">
        <v>0</v>
      </c>
      <c r="BG443" s="18">
        <v>0</v>
      </c>
      <c r="BH443" s="18">
        <v>0</v>
      </c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</row>
    <row r="444" spans="1:78" ht="11.25" x14ac:dyDescent="0.2">
      <c r="A444" s="11" t="s">
        <v>13</v>
      </c>
      <c r="C444" s="18">
        <v>7.0833477267719996E-3</v>
      </c>
      <c r="D444" s="18">
        <v>7.2888638241100003E-3</v>
      </c>
      <c r="E444" s="18">
        <v>7.5320100671159998E-3</v>
      </c>
      <c r="F444" s="18">
        <v>7.6852326320969999E-3</v>
      </c>
      <c r="G444" s="18">
        <v>8.0578423211060003E-3</v>
      </c>
      <c r="H444" s="18">
        <v>5.7363135638120004E-3</v>
      </c>
      <c r="I444" s="18">
        <v>4.5008949078549996E-3</v>
      </c>
      <c r="J444" s="18">
        <v>4.5586706475029999E-3</v>
      </c>
      <c r="K444" s="18">
        <v>4.6730288068949997E-3</v>
      </c>
      <c r="L444" s="18">
        <v>4.8469148546050004E-3</v>
      </c>
      <c r="M444" s="18">
        <v>4.3552162223180002E-3</v>
      </c>
      <c r="N444" s="18">
        <v>5.5673612246290001E-3</v>
      </c>
      <c r="O444" s="18">
        <v>5.1988207695109999E-3</v>
      </c>
      <c r="P444" s="18">
        <v>6.6308277383859996E-3</v>
      </c>
      <c r="Q444" s="18">
        <v>5.1335384379160003E-3</v>
      </c>
      <c r="R444" s="18">
        <v>4.6163541596449999E-3</v>
      </c>
      <c r="S444" s="18">
        <v>3.8939288921829998E-3</v>
      </c>
      <c r="T444" s="18">
        <v>3.1394870777040002E-3</v>
      </c>
      <c r="U444" s="101"/>
      <c r="V444" s="101"/>
      <c r="W444" s="101"/>
      <c r="X444" s="101"/>
      <c r="Y444" s="18">
        <v>6.2398533874839998E-2</v>
      </c>
      <c r="Z444" s="18">
        <v>6.1854582433850003E-2</v>
      </c>
      <c r="AA444" s="18">
        <v>7.1552572723409993E-2</v>
      </c>
      <c r="AB444" s="18">
        <v>5.0708242392239998E-2</v>
      </c>
      <c r="AC444" s="18">
        <v>3.237226124341E-2</v>
      </c>
      <c r="AD444" s="18">
        <v>1.152730693642E-2</v>
      </c>
      <c r="AE444" s="18">
        <v>2.106452583935E-2</v>
      </c>
      <c r="AF444" s="18">
        <v>1.2698731621919999E-2</v>
      </c>
      <c r="AG444" s="18">
        <v>8.5997341344149995E-3</v>
      </c>
      <c r="AH444" s="18">
        <v>1.2460775613959999E-2</v>
      </c>
      <c r="AI444" s="18">
        <v>1.3777518309269999E-2</v>
      </c>
      <c r="AJ444" s="18">
        <v>1.319093911238E-2</v>
      </c>
      <c r="AK444" s="18">
        <v>1.277398141764E-3</v>
      </c>
      <c r="AL444" s="18">
        <v>4.8263884877530003E-3</v>
      </c>
      <c r="AM444" s="18">
        <v>0</v>
      </c>
      <c r="AN444" s="18">
        <v>0</v>
      </c>
      <c r="AO444" s="18">
        <v>2.8207486583640001E-3</v>
      </c>
      <c r="AP444" s="18">
        <v>2.1731905611429999E-3</v>
      </c>
      <c r="AQ444" s="18"/>
      <c r="AR444" s="18">
        <v>6.2398533874839998E-2</v>
      </c>
      <c r="AS444" s="18">
        <v>6.1854582433850003E-2</v>
      </c>
      <c r="AT444" s="18">
        <v>7.1552572723409993E-2</v>
      </c>
      <c r="AU444" s="18">
        <v>5.0708242392239998E-2</v>
      </c>
      <c r="AV444" s="18">
        <v>3.237226124341E-2</v>
      </c>
      <c r="AW444" s="18">
        <v>1.152730693642E-2</v>
      </c>
      <c r="AX444" s="18">
        <v>2.106452583935E-2</v>
      </c>
      <c r="AY444" s="18">
        <v>1.2698731621919999E-2</v>
      </c>
      <c r="AZ444" s="18">
        <v>8.5997341344149995E-3</v>
      </c>
      <c r="BA444" s="18">
        <v>1.2460775613959999E-2</v>
      </c>
      <c r="BB444" s="18">
        <v>1.3777518309269999E-2</v>
      </c>
      <c r="BC444" s="18">
        <v>1.319093911238E-2</v>
      </c>
      <c r="BD444" s="18">
        <v>1.277398141764E-3</v>
      </c>
      <c r="BE444" s="18">
        <v>4.8263884877530003E-3</v>
      </c>
      <c r="BF444" s="18">
        <v>0</v>
      </c>
      <c r="BG444" s="18">
        <v>0</v>
      </c>
      <c r="BH444" s="18">
        <v>2.8207486583640001E-3</v>
      </c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</row>
    <row r="445" spans="1:78" ht="11.25" x14ac:dyDescent="0.2">
      <c r="A445" s="11" t="s">
        <v>14</v>
      </c>
      <c r="C445" s="18">
        <v>2.317496765656E-3</v>
      </c>
      <c r="D445" s="18">
        <v>3.1467965852740002E-3</v>
      </c>
      <c r="E445" s="18">
        <v>9.1537283583339995E-3</v>
      </c>
      <c r="F445" s="18">
        <v>7.8839936032599998E-3</v>
      </c>
      <c r="G445" s="18">
        <v>6.7663539266489998E-3</v>
      </c>
      <c r="H445" s="18">
        <v>4.0798439000389996E-3</v>
      </c>
      <c r="I445" s="18">
        <v>6.216132592976E-3</v>
      </c>
      <c r="J445" s="18">
        <v>4.7001892085609996E-3</v>
      </c>
      <c r="K445" s="18">
        <v>2.9965925376870001E-3</v>
      </c>
      <c r="L445" s="18">
        <v>2.3879595954929998E-3</v>
      </c>
      <c r="M445" s="18">
        <v>2.7667312530350002E-3</v>
      </c>
      <c r="N445" s="18">
        <v>3.822657483664E-3</v>
      </c>
      <c r="O445" s="18">
        <v>4.4852941373319999E-3</v>
      </c>
      <c r="P445" s="18">
        <v>2.6759404671450001E-3</v>
      </c>
      <c r="Q445" s="18">
        <v>2.282878877888E-3</v>
      </c>
      <c r="R445" s="18">
        <v>2.8758751993869999E-3</v>
      </c>
      <c r="S445" s="18">
        <v>2.3547266091029999E-3</v>
      </c>
      <c r="T445" s="18">
        <v>1.3696755828E-3</v>
      </c>
      <c r="U445" s="101"/>
      <c r="V445" s="101"/>
      <c r="W445" s="101"/>
      <c r="X445" s="101"/>
      <c r="Y445" s="18">
        <v>6.3511158897509995E-2</v>
      </c>
      <c r="Z445" s="18">
        <v>4.2469267229480002E-2</v>
      </c>
      <c r="AA445" s="18">
        <v>1.614664181587E-2</v>
      </c>
      <c r="AB445" s="18">
        <v>2.1899334883919999E-2</v>
      </c>
      <c r="AC445" s="18">
        <v>3.5537121522660003E-2</v>
      </c>
      <c r="AD445" s="18">
        <v>2.2987376783990002E-2</v>
      </c>
      <c r="AE445" s="18">
        <v>2.3387865961229999E-2</v>
      </c>
      <c r="AF445" s="18">
        <v>1.6275248692530001E-2</v>
      </c>
      <c r="AG445" s="18">
        <v>1.624289031962E-2</v>
      </c>
      <c r="AH445" s="18">
        <v>2.0754926752780001E-2</v>
      </c>
      <c r="AI445" s="18">
        <v>1.532238604268E-2</v>
      </c>
      <c r="AJ445" s="18">
        <v>6.4566951421350001E-3</v>
      </c>
      <c r="AK445" s="18">
        <v>4.5467827059869998E-3</v>
      </c>
      <c r="AL445" s="18">
        <v>3.940664161092E-3</v>
      </c>
      <c r="AM445" s="18">
        <v>0</v>
      </c>
      <c r="AN445" s="18">
        <v>6.348571471622E-3</v>
      </c>
      <c r="AO445" s="18">
        <v>0</v>
      </c>
      <c r="AP445" s="18">
        <v>2.914690557604E-3</v>
      </c>
      <c r="AQ445" s="18"/>
      <c r="AR445" s="18">
        <v>6.3511158897509995E-2</v>
      </c>
      <c r="AS445" s="18">
        <v>4.2469267229480002E-2</v>
      </c>
      <c r="AT445" s="18">
        <v>1.614664181587E-2</v>
      </c>
      <c r="AU445" s="18">
        <v>2.1899334883919999E-2</v>
      </c>
      <c r="AV445" s="18">
        <v>3.5537121522660003E-2</v>
      </c>
      <c r="AW445" s="18">
        <v>2.2987376783990002E-2</v>
      </c>
      <c r="AX445" s="18">
        <v>2.3387865961229999E-2</v>
      </c>
      <c r="AY445" s="18">
        <v>1.6275248692530001E-2</v>
      </c>
      <c r="AZ445" s="18">
        <v>1.624289031962E-2</v>
      </c>
      <c r="BA445" s="18">
        <v>2.0754926752780001E-2</v>
      </c>
      <c r="BB445" s="18">
        <v>1.532238604268E-2</v>
      </c>
      <c r="BC445" s="18">
        <v>6.4566951421350001E-3</v>
      </c>
      <c r="BD445" s="18">
        <v>4.5467827059869998E-3</v>
      </c>
      <c r="BE445" s="18">
        <v>3.940664161092E-3</v>
      </c>
      <c r="BF445" s="18">
        <v>0</v>
      </c>
      <c r="BG445" s="18">
        <v>1.0287255462789999E-2</v>
      </c>
      <c r="BH445" s="18">
        <v>0</v>
      </c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</row>
    <row r="446" spans="1:78" ht="11.25" x14ac:dyDescent="0.2">
      <c r="A446" s="11" t="s">
        <v>15</v>
      </c>
      <c r="C446" s="18">
        <v>4.9738397232909999E-3</v>
      </c>
      <c r="D446" s="18">
        <v>4.6898251111990004E-3</v>
      </c>
      <c r="E446" s="18">
        <v>2.1797045519350001E-3</v>
      </c>
      <c r="F446" s="18">
        <v>2.78919766701E-3</v>
      </c>
      <c r="G446" s="18">
        <v>2.7659107110919998E-3</v>
      </c>
      <c r="H446" s="18">
        <v>4.8876331939489998E-3</v>
      </c>
      <c r="I446" s="18">
        <v>3.8548320984379998E-3</v>
      </c>
      <c r="J446" s="18">
        <v>3.6629056705350001E-3</v>
      </c>
      <c r="K446" s="18">
        <v>6.3777979994439999E-3</v>
      </c>
      <c r="L446" s="18">
        <v>4.7511363844420004E-3</v>
      </c>
      <c r="M446" s="18">
        <v>2.8818412695910001E-3</v>
      </c>
      <c r="N446" s="18">
        <v>3.6179986470249999E-3</v>
      </c>
      <c r="O446" s="18">
        <v>2.5846311290680002E-3</v>
      </c>
      <c r="P446" s="18">
        <v>2.3854661008929998E-3</v>
      </c>
      <c r="Q446" s="18">
        <v>2.428821690488E-3</v>
      </c>
      <c r="R446" s="18">
        <v>3.774737904292E-3</v>
      </c>
      <c r="S446" s="18">
        <v>2.3572635570419998E-3</v>
      </c>
      <c r="T446" s="18">
        <v>2.460025081523E-3</v>
      </c>
      <c r="U446" s="101"/>
      <c r="V446" s="101"/>
      <c r="W446" s="101"/>
      <c r="X446" s="101"/>
      <c r="Y446" s="18">
        <v>3.9127220743640001E-2</v>
      </c>
      <c r="Z446" s="18">
        <v>4.6901807984880001E-2</v>
      </c>
      <c r="AA446" s="18">
        <v>4.012394595721E-2</v>
      </c>
      <c r="AB446" s="18">
        <v>1.6614106431009999E-2</v>
      </c>
      <c r="AC446" s="18">
        <v>7.73284233101E-3</v>
      </c>
      <c r="AD446" s="18">
        <v>7.75520123454E-3</v>
      </c>
      <c r="AE446" s="18">
        <v>2.250467503993E-3</v>
      </c>
      <c r="AF446" s="18">
        <v>1.3374195718140001E-3</v>
      </c>
      <c r="AG446" s="18">
        <v>1.080724970991E-2</v>
      </c>
      <c r="AH446" s="18">
        <v>7.1627606730989999E-3</v>
      </c>
      <c r="AI446" s="18">
        <v>1.097293243669E-2</v>
      </c>
      <c r="AJ446" s="18">
        <v>5.4746522336120004E-3</v>
      </c>
      <c r="AK446" s="18">
        <v>2.4964774399169999E-3</v>
      </c>
      <c r="AL446" s="18">
        <v>6.1810011787999999E-5</v>
      </c>
      <c r="AM446" s="18">
        <v>5.5166098689579997E-3</v>
      </c>
      <c r="AN446" s="18">
        <v>5.022503102908E-3</v>
      </c>
      <c r="AO446" s="18">
        <v>3.3224825779649999E-3</v>
      </c>
      <c r="AP446" s="18">
        <v>0</v>
      </c>
      <c r="AQ446" s="18"/>
      <c r="AR446" s="18">
        <v>3.9127220743640001E-2</v>
      </c>
      <c r="AS446" s="18">
        <v>4.6901807984880001E-2</v>
      </c>
      <c r="AT446" s="18">
        <v>4.012394595721E-2</v>
      </c>
      <c r="AU446" s="18">
        <v>1.6614106431009999E-2</v>
      </c>
      <c r="AV446" s="18">
        <v>7.73284233101E-3</v>
      </c>
      <c r="AW446" s="18">
        <v>7.75520123454E-3</v>
      </c>
      <c r="AX446" s="18">
        <v>2.250467503993E-3</v>
      </c>
      <c r="AY446" s="18">
        <v>1.3374195718140001E-3</v>
      </c>
      <c r="AZ446" s="18">
        <v>1.080724970991E-2</v>
      </c>
      <c r="BA446" s="18">
        <v>7.1627606730989999E-3</v>
      </c>
      <c r="BB446" s="18">
        <v>1.097293243669E-2</v>
      </c>
      <c r="BC446" s="18">
        <v>5.4746522336120004E-3</v>
      </c>
      <c r="BD446" s="18">
        <v>2.4964774399169999E-3</v>
      </c>
      <c r="BE446" s="18">
        <v>6.1810011787999999E-5</v>
      </c>
      <c r="BF446" s="18">
        <v>5.5166098689579997E-3</v>
      </c>
      <c r="BG446" s="18">
        <v>8.7579387922259999E-3</v>
      </c>
      <c r="BH446" s="18">
        <v>3.3224825779649999E-3</v>
      </c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</row>
    <row r="447" spans="1:78" ht="11.25" x14ac:dyDescent="0.2">
      <c r="A447" s="11" t="s">
        <v>16</v>
      </c>
      <c r="C447" s="18">
        <v>5.6924477598490003E-3</v>
      </c>
      <c r="D447" s="18">
        <v>4.6491004506470004E-3</v>
      </c>
      <c r="E447" s="18">
        <v>5.3585067422079998E-3</v>
      </c>
      <c r="F447" s="18">
        <v>4.0372978718359997E-3</v>
      </c>
      <c r="G447" s="18">
        <v>4.003904233747E-3</v>
      </c>
      <c r="H447" s="18">
        <v>3.504305693708E-3</v>
      </c>
      <c r="I447" s="18">
        <v>3.617508925574E-3</v>
      </c>
      <c r="J447" s="18">
        <v>3.6227953747010001E-3</v>
      </c>
      <c r="K447" s="18">
        <v>2.4326967541729999E-3</v>
      </c>
      <c r="L447" s="18">
        <v>3.4504728721629998E-3</v>
      </c>
      <c r="M447" s="18">
        <v>2.8589387679820001E-3</v>
      </c>
      <c r="N447" s="18">
        <v>2.255086141195E-3</v>
      </c>
      <c r="O447" s="18">
        <v>2.1804818012760002E-3</v>
      </c>
      <c r="P447" s="18">
        <v>3.0133109139379999E-3</v>
      </c>
      <c r="Q447" s="18">
        <v>3.35369768772E-3</v>
      </c>
      <c r="R447" s="18">
        <v>2.8489880354860002E-3</v>
      </c>
      <c r="S447" s="18">
        <v>2.3153185624919998E-3</v>
      </c>
      <c r="T447" s="18">
        <v>2.1933311896689999E-3</v>
      </c>
      <c r="U447" s="101"/>
      <c r="V447" s="101"/>
      <c r="W447" s="101"/>
      <c r="X447" s="101"/>
      <c r="Y447" s="18">
        <v>3.4216282716839998E-2</v>
      </c>
      <c r="Z447" s="18">
        <v>3.6635143778690003E-2</v>
      </c>
      <c r="AA447" s="18">
        <v>2.7473793249149999E-2</v>
      </c>
      <c r="AB447" s="18">
        <v>2.5079102070830001E-2</v>
      </c>
      <c r="AC447" s="18">
        <v>4.0787468174010001E-2</v>
      </c>
      <c r="AD447" s="18">
        <v>1.9773512937419999E-2</v>
      </c>
      <c r="AE447" s="18">
        <v>2.0649732528530002E-2</v>
      </c>
      <c r="AF447" s="18">
        <v>1.1648353316890001E-2</v>
      </c>
      <c r="AG447" s="18">
        <v>1.0116542808500001E-2</v>
      </c>
      <c r="AH447" s="18">
        <v>9.253876366463E-3</v>
      </c>
      <c r="AI447" s="18">
        <v>1.396647302362E-2</v>
      </c>
      <c r="AJ447" s="18">
        <v>8.1476297718280008E-3</v>
      </c>
      <c r="AK447" s="18">
        <v>5.8573736366430004E-3</v>
      </c>
      <c r="AL447" s="18">
        <v>4.056477399779E-3</v>
      </c>
      <c r="AM447" s="18">
        <v>1.9958588939929999E-3</v>
      </c>
      <c r="AN447" s="18">
        <v>1.650246125327E-3</v>
      </c>
      <c r="AO447" s="18">
        <v>1.1401483878250001E-3</v>
      </c>
      <c r="AP447" s="18">
        <v>2.4335176404349998E-3</v>
      </c>
      <c r="AQ447" s="18"/>
      <c r="AR447" s="18">
        <v>3.4216282716839998E-2</v>
      </c>
      <c r="AS447" s="18">
        <v>3.6635143778690003E-2</v>
      </c>
      <c r="AT447" s="18">
        <v>2.7473793249149999E-2</v>
      </c>
      <c r="AU447" s="18">
        <v>2.5079102070830001E-2</v>
      </c>
      <c r="AV447" s="18">
        <v>4.0787468174010001E-2</v>
      </c>
      <c r="AW447" s="18">
        <v>1.9773512937419999E-2</v>
      </c>
      <c r="AX447" s="18">
        <v>2.0649732528530002E-2</v>
      </c>
      <c r="AY447" s="18">
        <v>1.1648353316890001E-2</v>
      </c>
      <c r="AZ447" s="18">
        <v>1.0116542808500001E-2</v>
      </c>
      <c r="BA447" s="18">
        <v>9.253876366463E-3</v>
      </c>
      <c r="BB447" s="18">
        <v>1.396647302362E-2</v>
      </c>
      <c r="BC447" s="18">
        <v>8.1476297718280008E-3</v>
      </c>
      <c r="BD447" s="18">
        <v>5.8573736366430004E-3</v>
      </c>
      <c r="BE447" s="18">
        <v>4.056477399779E-3</v>
      </c>
      <c r="BF447" s="18">
        <v>1.9958588939929999E-3</v>
      </c>
      <c r="BG447" s="18">
        <v>2.928789564489E-3</v>
      </c>
      <c r="BH447" s="18">
        <v>1.1401483878250001E-3</v>
      </c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</row>
    <row r="448" spans="1:78" ht="11.25" x14ac:dyDescent="0.2">
      <c r="A448" s="11" t="s">
        <v>17</v>
      </c>
      <c r="C448" s="18">
        <v>4.8324803464810002E-3</v>
      </c>
      <c r="D448" s="18">
        <v>5.8519416227600001E-3</v>
      </c>
      <c r="E448" s="18">
        <v>4.1016749273809997E-3</v>
      </c>
      <c r="F448" s="18">
        <v>4.0362021217070004E-3</v>
      </c>
      <c r="G448" s="18">
        <v>4.0367357130340004E-3</v>
      </c>
      <c r="H448" s="18">
        <v>6.1716664788850004E-3</v>
      </c>
      <c r="I448" s="18">
        <v>6.0630560632330003E-3</v>
      </c>
      <c r="J448" s="18">
        <v>5.8847986600189996E-3</v>
      </c>
      <c r="K448" s="18">
        <v>5.1363199573290002E-3</v>
      </c>
      <c r="L448" s="18">
        <v>4.5722346424050004E-3</v>
      </c>
      <c r="M448" s="18">
        <v>4.426675755781E-3</v>
      </c>
      <c r="N448" s="18">
        <v>3.2523210893280001E-3</v>
      </c>
      <c r="O448" s="18">
        <v>3.4870132736429999E-3</v>
      </c>
      <c r="P448" s="18">
        <v>3.6200978580260001E-3</v>
      </c>
      <c r="Q448" s="18">
        <v>2.9183431691590001E-3</v>
      </c>
      <c r="R448" s="18">
        <v>2.8870343513219998E-3</v>
      </c>
      <c r="S448" s="18">
        <v>3.2226105510839999E-3</v>
      </c>
      <c r="T448" s="18">
        <v>2.885341184551E-3</v>
      </c>
      <c r="U448" s="101"/>
      <c r="V448" s="101"/>
      <c r="W448" s="101"/>
      <c r="X448" s="101"/>
      <c r="Y448" s="18">
        <v>3.2398789214980003E-2</v>
      </c>
      <c r="Z448" s="18">
        <v>3.050060803547E-2</v>
      </c>
      <c r="AA448" s="18">
        <v>3.0861234452270001E-2</v>
      </c>
      <c r="AB448" s="18">
        <v>2.281513421429E-2</v>
      </c>
      <c r="AC448" s="18">
        <v>2.0289802668170001E-2</v>
      </c>
      <c r="AD448" s="18">
        <v>1.2990295783339999E-2</v>
      </c>
      <c r="AE448" s="18">
        <v>1.552007651516E-2</v>
      </c>
      <c r="AF448" s="18">
        <v>1.1180722310519999E-2</v>
      </c>
      <c r="AG448" s="18">
        <v>6.5618528444500003E-3</v>
      </c>
      <c r="AH448" s="18">
        <v>3.431439655719E-3</v>
      </c>
      <c r="AI448" s="18">
        <v>4.9265763847470001E-3</v>
      </c>
      <c r="AJ448" s="18">
        <v>3.7704674970640002E-3</v>
      </c>
      <c r="AK448" s="18">
        <v>2.7940131778450002E-3</v>
      </c>
      <c r="AL448" s="18">
        <v>2.9653646151509999E-3</v>
      </c>
      <c r="AM448" s="18">
        <v>2.586835517929E-3</v>
      </c>
      <c r="AN448" s="18">
        <v>1.6033843324060001E-3</v>
      </c>
      <c r="AO448" s="18">
        <v>3.0809679184510001E-3</v>
      </c>
      <c r="AP448" s="18">
        <v>1.1344626192719999E-3</v>
      </c>
      <c r="AQ448" s="18"/>
      <c r="AR448" s="18">
        <v>3.2398789214980003E-2</v>
      </c>
      <c r="AS448" s="18">
        <v>3.050060803547E-2</v>
      </c>
      <c r="AT448" s="18">
        <v>3.0861234452270001E-2</v>
      </c>
      <c r="AU448" s="18">
        <v>2.281513421429E-2</v>
      </c>
      <c r="AV448" s="18">
        <v>2.0289802668170001E-2</v>
      </c>
      <c r="AW448" s="18">
        <v>1.2990295783339999E-2</v>
      </c>
      <c r="AX448" s="18">
        <v>1.552007651516E-2</v>
      </c>
      <c r="AY448" s="18">
        <v>1.1180722310519999E-2</v>
      </c>
      <c r="AZ448" s="18">
        <v>6.5618528444500003E-3</v>
      </c>
      <c r="BA448" s="18">
        <v>3.431439655719E-3</v>
      </c>
      <c r="BB448" s="18">
        <v>4.9265763847470001E-3</v>
      </c>
      <c r="BC448" s="18">
        <v>3.7704674970640002E-3</v>
      </c>
      <c r="BD448" s="18">
        <v>2.7940131778450002E-3</v>
      </c>
      <c r="BE448" s="18">
        <v>2.9653646151509999E-3</v>
      </c>
      <c r="BF448" s="18">
        <v>2.586835517929E-3</v>
      </c>
      <c r="BG448" s="18">
        <v>2.1226011440819998E-3</v>
      </c>
      <c r="BH448" s="18">
        <v>3.0809679184510001E-3</v>
      </c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</row>
    <row r="449" spans="1:78" ht="11.25" x14ac:dyDescent="0.2">
      <c r="A449" s="11" t="s">
        <v>18</v>
      </c>
      <c r="C449" s="18">
        <v>6.0905934483600002E-3</v>
      </c>
      <c r="D449" s="18">
        <v>4.6654170074060001E-3</v>
      </c>
      <c r="E449" s="18">
        <v>4.5635123154940003E-3</v>
      </c>
      <c r="F449" s="18">
        <v>4.8193065734599997E-3</v>
      </c>
      <c r="G449" s="18">
        <v>3.9795548072729999E-3</v>
      </c>
      <c r="H449" s="18">
        <v>4.2684726848279996E-3</v>
      </c>
      <c r="I449" s="18">
        <v>4.244988007404E-3</v>
      </c>
      <c r="J449" s="18">
        <v>3.9715701882779997E-3</v>
      </c>
      <c r="K449" s="18">
        <v>4.0664438798990003E-3</v>
      </c>
      <c r="L449" s="18">
        <v>4.1551451438000004E-3</v>
      </c>
      <c r="M449" s="18">
        <v>4.0610054889519999E-3</v>
      </c>
      <c r="N449" s="18">
        <v>4.0686902872649998E-3</v>
      </c>
      <c r="O449" s="18">
        <v>3.7150037364209998E-3</v>
      </c>
      <c r="P449" s="18">
        <v>3.382084718092E-3</v>
      </c>
      <c r="Q449" s="18">
        <v>3.60194979579E-3</v>
      </c>
      <c r="R449" s="18">
        <v>3.3454086317500002E-3</v>
      </c>
      <c r="S449" s="18">
        <v>3.2253871364379999E-3</v>
      </c>
      <c r="T449" s="18">
        <v>2.9458894294609999E-3</v>
      </c>
      <c r="U449" s="101"/>
      <c r="V449" s="101"/>
      <c r="W449" s="101"/>
      <c r="X449" s="101"/>
      <c r="Y449" s="18">
        <v>3.9980788390749998E-2</v>
      </c>
      <c r="Z449" s="18">
        <v>4.0698466482160002E-2</v>
      </c>
      <c r="AA449" s="18">
        <v>2.9967457895230001E-2</v>
      </c>
      <c r="AB449" s="18">
        <v>2.1443971482719999E-2</v>
      </c>
      <c r="AC449" s="18">
        <v>1.9714420886050001E-2</v>
      </c>
      <c r="AD449" s="18">
        <v>1.007564848062E-2</v>
      </c>
      <c r="AE449" s="18">
        <v>1.002727433269E-2</v>
      </c>
      <c r="AF449" s="18">
        <v>5.3298566164279998E-3</v>
      </c>
      <c r="AG449" s="18">
        <v>3.5094995104969998E-3</v>
      </c>
      <c r="AH449" s="18">
        <v>3.6046097571839999E-3</v>
      </c>
      <c r="AI449" s="18">
        <v>4.7976949267450001E-3</v>
      </c>
      <c r="AJ449" s="18">
        <v>2.5377363990459999E-3</v>
      </c>
      <c r="AK449" s="18">
        <v>1.833527544459E-3</v>
      </c>
      <c r="AL449" s="18">
        <v>3.496672844653E-3</v>
      </c>
      <c r="AM449" s="18">
        <v>1.419979025495E-3</v>
      </c>
      <c r="AN449" s="18">
        <v>2.794913698085E-3</v>
      </c>
      <c r="AO449" s="18">
        <v>2.049557111828E-3</v>
      </c>
      <c r="AP449" s="18">
        <v>2.5520413600590001E-3</v>
      </c>
      <c r="AQ449" s="18"/>
      <c r="AR449" s="18">
        <v>3.9980788390749998E-2</v>
      </c>
      <c r="AS449" s="18">
        <v>4.0698466482160002E-2</v>
      </c>
      <c r="AT449" s="18">
        <v>2.9967457895230001E-2</v>
      </c>
      <c r="AU449" s="18">
        <v>2.1443971482719999E-2</v>
      </c>
      <c r="AV449" s="18">
        <v>1.9714420886050001E-2</v>
      </c>
      <c r="AW449" s="18">
        <v>1.007564848062E-2</v>
      </c>
      <c r="AX449" s="18">
        <v>1.002727433269E-2</v>
      </c>
      <c r="AY449" s="18">
        <v>5.3298566164279998E-3</v>
      </c>
      <c r="AZ449" s="18">
        <v>3.5094995104969998E-3</v>
      </c>
      <c r="BA449" s="18">
        <v>3.6046097571839999E-3</v>
      </c>
      <c r="BB449" s="18">
        <v>4.7976949267450001E-3</v>
      </c>
      <c r="BC449" s="18">
        <v>2.5377363990459999E-3</v>
      </c>
      <c r="BD449" s="18">
        <v>1.83352754446E-3</v>
      </c>
      <c r="BE449" s="18">
        <v>3.496672844653E-3</v>
      </c>
      <c r="BF449" s="18">
        <v>1.419979025495E-3</v>
      </c>
      <c r="BG449" s="18">
        <v>4.0343003894419997E-3</v>
      </c>
      <c r="BH449" s="18">
        <v>2.049557111828E-3</v>
      </c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</row>
    <row r="450" spans="1:78" ht="11.25" x14ac:dyDescent="0.2">
      <c r="A450" s="11" t="s">
        <v>19</v>
      </c>
      <c r="C450" s="18">
        <v>5.5027204945599997E-3</v>
      </c>
      <c r="D450" s="18">
        <v>5.5079548225880001E-3</v>
      </c>
      <c r="E450" s="18">
        <v>4.4826429745989998E-3</v>
      </c>
      <c r="F450" s="18">
        <v>4.1673156922800002E-3</v>
      </c>
      <c r="G450" s="18">
        <v>4.6782480711500003E-3</v>
      </c>
      <c r="H450" s="18">
        <v>4.0856775702400004E-3</v>
      </c>
      <c r="I450" s="18">
        <v>4.7498490181459999E-3</v>
      </c>
      <c r="J450" s="18">
        <v>4.5964358910990004E-3</v>
      </c>
      <c r="K450" s="18">
        <v>5.1466605889930002E-3</v>
      </c>
      <c r="L450" s="18">
        <v>4.759012976809E-3</v>
      </c>
      <c r="M450" s="18">
        <v>4.1391949464379997E-3</v>
      </c>
      <c r="N450" s="18">
        <v>4.281781567853E-3</v>
      </c>
      <c r="O450" s="18">
        <v>4.0426756425039996E-3</v>
      </c>
      <c r="P450" s="18">
        <v>3.82837378078E-3</v>
      </c>
      <c r="Q450" s="18">
        <v>3.211257122607E-3</v>
      </c>
      <c r="R450" s="18">
        <v>3.2297800176620001E-3</v>
      </c>
      <c r="S450" s="18">
        <v>2.7281133756849999E-3</v>
      </c>
      <c r="T450" s="18">
        <v>2.4799363255739999E-3</v>
      </c>
      <c r="U450" s="101"/>
      <c r="V450" s="101"/>
      <c r="W450" s="101"/>
      <c r="X450" s="101"/>
      <c r="Y450" s="18">
        <v>2.7150632161199999E-2</v>
      </c>
      <c r="Z450" s="18">
        <v>3.5974427438479999E-2</v>
      </c>
      <c r="AA450" s="18">
        <v>1.8010850534069998E-2</v>
      </c>
      <c r="AB450" s="18">
        <v>1.1271339900520001E-2</v>
      </c>
      <c r="AC450" s="18">
        <v>1.9952644587469998E-2</v>
      </c>
      <c r="AD450" s="18">
        <v>5.7065982127030004E-3</v>
      </c>
      <c r="AE450" s="18">
        <v>7.5756002634730004E-3</v>
      </c>
      <c r="AF450" s="18">
        <v>3.6912457520560001E-3</v>
      </c>
      <c r="AG450" s="18">
        <v>3.5851711521359998E-3</v>
      </c>
      <c r="AH450" s="18">
        <v>2.6696575461289999E-3</v>
      </c>
      <c r="AI450" s="18">
        <v>3.7767704617699999E-3</v>
      </c>
      <c r="AJ450" s="18">
        <v>1.6079649145089999E-3</v>
      </c>
      <c r="AK450" s="18">
        <v>1.946751457803E-3</v>
      </c>
      <c r="AL450" s="18">
        <v>8.8364656542100004E-4</v>
      </c>
      <c r="AM450" s="18">
        <v>2.4794543652439998E-3</v>
      </c>
      <c r="AN450" s="18">
        <v>6.5535301928399997E-4</v>
      </c>
      <c r="AO450" s="18">
        <v>7.02097706598E-4</v>
      </c>
      <c r="AP450" s="18">
        <v>1.000450921892E-3</v>
      </c>
      <c r="AQ450" s="18"/>
      <c r="AR450" s="18">
        <v>2.7150632161199999E-2</v>
      </c>
      <c r="AS450" s="18">
        <v>3.5974427438479999E-2</v>
      </c>
      <c r="AT450" s="18">
        <v>1.8010850534069998E-2</v>
      </c>
      <c r="AU450" s="18">
        <v>1.1271339900520001E-2</v>
      </c>
      <c r="AV450" s="18">
        <v>1.9952644587469998E-2</v>
      </c>
      <c r="AW450" s="18">
        <v>5.7065982127030004E-3</v>
      </c>
      <c r="AX450" s="18">
        <v>7.5756002634730004E-3</v>
      </c>
      <c r="AY450" s="18">
        <v>3.6912457520560001E-3</v>
      </c>
      <c r="AZ450" s="18">
        <v>3.5851711521359998E-3</v>
      </c>
      <c r="BA450" s="18">
        <v>2.6696575461289999E-3</v>
      </c>
      <c r="BB450" s="18">
        <v>3.7767704617699999E-3</v>
      </c>
      <c r="BC450" s="18">
        <v>1.6079649145089999E-3</v>
      </c>
      <c r="BD450" s="18">
        <v>1.946751457803E-3</v>
      </c>
      <c r="BE450" s="18">
        <v>8.8364656542100004E-4</v>
      </c>
      <c r="BF450" s="18">
        <v>2.4794543652439998E-3</v>
      </c>
      <c r="BG450" s="18">
        <v>1.0602556991510001E-3</v>
      </c>
      <c r="BH450" s="18">
        <v>7.02097706598E-4</v>
      </c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</row>
    <row r="451" spans="1:78" ht="11.25" x14ac:dyDescent="0.2">
      <c r="A451" s="11" t="s">
        <v>20</v>
      </c>
      <c r="C451" s="18">
        <v>4.0623432981369998E-3</v>
      </c>
      <c r="D451" s="18">
        <v>3.8566617670449999E-3</v>
      </c>
      <c r="E451" s="18">
        <v>4.7498729708580004E-3</v>
      </c>
      <c r="F451" s="18">
        <v>4.4885690828560003E-3</v>
      </c>
      <c r="G451" s="18">
        <v>4.3853281369709996E-3</v>
      </c>
      <c r="H451" s="18">
        <v>4.3019464723949999E-3</v>
      </c>
      <c r="I451" s="18">
        <v>4.0222060321059997E-3</v>
      </c>
      <c r="J451" s="18">
        <v>4.4788248816129998E-3</v>
      </c>
      <c r="K451" s="18">
        <v>3.6560168109380001E-3</v>
      </c>
      <c r="L451" s="18">
        <v>3.177040021703E-3</v>
      </c>
      <c r="M451" s="18">
        <v>3.6438342318479999E-3</v>
      </c>
      <c r="N451" s="18">
        <v>3.6962287060530001E-3</v>
      </c>
      <c r="O451" s="18">
        <v>3.3370162425549999E-3</v>
      </c>
      <c r="P451" s="18">
        <v>3.4931458538959999E-3</v>
      </c>
      <c r="Q451" s="18">
        <v>3.8012191818469999E-3</v>
      </c>
      <c r="R451" s="18">
        <v>3.9150124782169997E-3</v>
      </c>
      <c r="S451" s="18">
        <v>3.8757109171079999E-3</v>
      </c>
      <c r="T451" s="18">
        <v>3.197022435186E-3</v>
      </c>
      <c r="U451" s="101"/>
      <c r="V451" s="101"/>
      <c r="W451" s="101"/>
      <c r="X451" s="101"/>
      <c r="Y451" s="18">
        <v>3.1430252354400001E-2</v>
      </c>
      <c r="Z451" s="18">
        <v>2.2454313156690001E-2</v>
      </c>
      <c r="AA451" s="18">
        <v>2.0067088202899999E-2</v>
      </c>
      <c r="AB451" s="18">
        <v>1.403124047709E-2</v>
      </c>
      <c r="AC451" s="18">
        <v>8.7014599171040003E-3</v>
      </c>
      <c r="AD451" s="18">
        <v>6.6293356913839996E-3</v>
      </c>
      <c r="AE451" s="18">
        <v>5.6976553545830004E-3</v>
      </c>
      <c r="AF451" s="18">
        <v>1.680723442509E-3</v>
      </c>
      <c r="AG451" s="18">
        <v>2.780390000551E-3</v>
      </c>
      <c r="AH451" s="18">
        <v>1.276023190214E-3</v>
      </c>
      <c r="AI451" s="18">
        <v>1.4278852979489999E-3</v>
      </c>
      <c r="AJ451" s="18">
        <v>1.1540190647219999E-3</v>
      </c>
      <c r="AK451" s="18">
        <v>1.3108318110349999E-3</v>
      </c>
      <c r="AL451" s="18">
        <v>1.216019122485E-3</v>
      </c>
      <c r="AM451" s="18">
        <v>8.7429551352399999E-4</v>
      </c>
      <c r="AN451" s="18">
        <v>9.0640283316800003E-4</v>
      </c>
      <c r="AO451" s="18">
        <v>7.1750779238200001E-4</v>
      </c>
      <c r="AP451" s="18">
        <v>4.56060379184E-4</v>
      </c>
      <c r="AQ451" s="18"/>
      <c r="AR451" s="18">
        <v>3.1430252354400001E-2</v>
      </c>
      <c r="AS451" s="18">
        <v>2.2454313156690001E-2</v>
      </c>
      <c r="AT451" s="18">
        <v>2.0067088202899999E-2</v>
      </c>
      <c r="AU451" s="18">
        <v>1.403124047709E-2</v>
      </c>
      <c r="AV451" s="18">
        <v>8.7014599171040003E-3</v>
      </c>
      <c r="AW451" s="18">
        <v>6.6293356913839996E-3</v>
      </c>
      <c r="AX451" s="18">
        <v>5.6976553545830004E-3</v>
      </c>
      <c r="AY451" s="18">
        <v>1.680723442509E-3</v>
      </c>
      <c r="AZ451" s="18">
        <v>2.780390000551E-3</v>
      </c>
      <c r="BA451" s="18">
        <v>1.276023190214E-3</v>
      </c>
      <c r="BB451" s="18">
        <v>1.4278852979489999E-3</v>
      </c>
      <c r="BC451" s="18">
        <v>1.1540190647219999E-3</v>
      </c>
      <c r="BD451" s="18">
        <v>1.3108318110349999E-3</v>
      </c>
      <c r="BE451" s="18">
        <v>1.216019122485E-3</v>
      </c>
      <c r="BF451" s="18">
        <v>8.7429551352399999E-4</v>
      </c>
      <c r="BG451" s="18">
        <v>1.489975766676E-3</v>
      </c>
      <c r="BH451" s="18">
        <v>7.1750779238200001E-4</v>
      </c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</row>
    <row r="452" spans="1:78" ht="11.25" x14ac:dyDescent="0.2">
      <c r="A452" s="11" t="s">
        <v>21</v>
      </c>
      <c r="C452" s="18">
        <v>2.8561224386999999E-3</v>
      </c>
      <c r="D452" s="18">
        <v>3.3818355018690001E-3</v>
      </c>
      <c r="E452" s="18">
        <v>4.3118209364400003E-3</v>
      </c>
      <c r="F452" s="18">
        <v>4.707927845148E-3</v>
      </c>
      <c r="G452" s="18">
        <v>4.5261387190800003E-3</v>
      </c>
      <c r="H452" s="18">
        <v>3.7371599486700001E-3</v>
      </c>
      <c r="I452" s="18">
        <v>4.1462925765869997E-3</v>
      </c>
      <c r="J452" s="18">
        <v>3.5414682872370001E-3</v>
      </c>
      <c r="K452" s="18">
        <v>3.216176886469E-3</v>
      </c>
      <c r="L452" s="18">
        <v>3.2843325260159999E-3</v>
      </c>
      <c r="M452" s="18">
        <v>4.5949408938960002E-3</v>
      </c>
      <c r="N452" s="18">
        <v>3.4232662254170001E-3</v>
      </c>
      <c r="O452" s="18">
        <v>3.0635400839310002E-3</v>
      </c>
      <c r="P452" s="18">
        <v>3.0724743141100001E-3</v>
      </c>
      <c r="Q452" s="18">
        <v>2.342966199347E-3</v>
      </c>
      <c r="R452" s="18">
        <v>2.4951062534919999E-3</v>
      </c>
      <c r="S452" s="18">
        <v>2.6707664531980002E-3</v>
      </c>
      <c r="T452" s="18">
        <v>2.24924228779E-3</v>
      </c>
      <c r="U452" s="101"/>
      <c r="V452" s="101"/>
      <c r="W452" s="101"/>
      <c r="X452" s="101"/>
      <c r="Y452" s="18">
        <v>3.2391712081380003E-2</v>
      </c>
      <c r="Z452" s="18">
        <v>2.3084297573530001E-2</v>
      </c>
      <c r="AA452" s="18">
        <v>1.4276042674710001E-2</v>
      </c>
      <c r="AB452" s="18">
        <v>1.0891684424339999E-2</v>
      </c>
      <c r="AC452" s="18">
        <v>1.239825487349E-2</v>
      </c>
      <c r="AD452" s="18">
        <v>4.7629209433660002E-3</v>
      </c>
      <c r="AE452" s="18">
        <v>9.0617530466670006E-3</v>
      </c>
      <c r="AF452" s="18">
        <v>5.0331829117349998E-3</v>
      </c>
      <c r="AG452" s="18">
        <v>2.5257981767680001E-3</v>
      </c>
      <c r="AH452" s="18">
        <v>1.7074864919249999E-3</v>
      </c>
      <c r="AI452" s="18">
        <v>6.3915640586899997E-4</v>
      </c>
      <c r="AJ452" s="18">
        <v>5.31548437703E-4</v>
      </c>
      <c r="AK452" s="18">
        <v>4.6782048447900003E-4</v>
      </c>
      <c r="AL452" s="18">
        <v>5.4544878755499997E-4</v>
      </c>
      <c r="AM452" s="18">
        <v>2.2677435397900001E-4</v>
      </c>
      <c r="AN452" s="18">
        <v>4.7253788330800002E-4</v>
      </c>
      <c r="AO452" s="18">
        <v>4.3143736101199998E-4</v>
      </c>
      <c r="AP452" s="18">
        <v>3.8043349369899998E-4</v>
      </c>
      <c r="AQ452" s="18"/>
      <c r="AR452" s="18">
        <v>3.2391712081380003E-2</v>
      </c>
      <c r="AS452" s="18">
        <v>2.3084297573530001E-2</v>
      </c>
      <c r="AT452" s="18">
        <v>1.4276042674710001E-2</v>
      </c>
      <c r="AU452" s="18">
        <v>1.0891684424339999E-2</v>
      </c>
      <c r="AV452" s="18">
        <v>1.239825487349E-2</v>
      </c>
      <c r="AW452" s="18">
        <v>4.7629209433660002E-3</v>
      </c>
      <c r="AX452" s="18">
        <v>9.0617530466670006E-3</v>
      </c>
      <c r="AY452" s="18">
        <v>5.0331829117349998E-3</v>
      </c>
      <c r="AZ452" s="18">
        <v>2.5257981767680001E-3</v>
      </c>
      <c r="BA452" s="18">
        <v>1.7074864919249999E-3</v>
      </c>
      <c r="BB452" s="18">
        <v>6.3915640586899997E-4</v>
      </c>
      <c r="BC452" s="18">
        <v>5.31548437703E-4</v>
      </c>
      <c r="BD452" s="18">
        <v>4.6782048447900003E-4</v>
      </c>
      <c r="BE452" s="18">
        <v>5.4544878755499997E-4</v>
      </c>
      <c r="BF452" s="18">
        <v>2.2677435397900001E-4</v>
      </c>
      <c r="BG452" s="18">
        <v>7.4696706080799999E-4</v>
      </c>
      <c r="BH452" s="18">
        <v>4.3143736101199998E-4</v>
      </c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</row>
    <row r="453" spans="1:78" ht="11.25" x14ac:dyDescent="0.2">
      <c r="A453" s="11" t="s">
        <v>22</v>
      </c>
      <c r="C453" s="18">
        <v>3.7240699471169998E-3</v>
      </c>
      <c r="D453" s="18">
        <v>2.956987302299E-3</v>
      </c>
      <c r="E453" s="18">
        <v>2.3998458870950002E-3</v>
      </c>
      <c r="F453" s="18">
        <v>2.656802543144E-3</v>
      </c>
      <c r="G453" s="18">
        <v>3.2445673116790002E-3</v>
      </c>
      <c r="H453" s="18">
        <v>4.1372360716699997E-3</v>
      </c>
      <c r="I453" s="18">
        <v>3.672131282705E-3</v>
      </c>
      <c r="J453" s="18">
        <v>2.9466363548989998E-3</v>
      </c>
      <c r="K453" s="18">
        <v>2.9792397526530001E-3</v>
      </c>
      <c r="L453" s="18">
        <v>2.9835069553270002E-3</v>
      </c>
      <c r="M453" s="18">
        <v>2.9797807549760001E-3</v>
      </c>
      <c r="N453" s="18">
        <v>2.6456519238570002E-3</v>
      </c>
      <c r="O453" s="18">
        <v>2.7605155353850001E-3</v>
      </c>
      <c r="P453" s="18">
        <v>2.8919142630479998E-3</v>
      </c>
      <c r="Q453" s="18">
        <v>2.6227629066769998E-3</v>
      </c>
      <c r="R453" s="18">
        <v>2.989234067846E-3</v>
      </c>
      <c r="S453" s="18">
        <v>2.528968236251E-3</v>
      </c>
      <c r="T453" s="18">
        <v>2.4150481420849999E-3</v>
      </c>
      <c r="U453" s="101"/>
      <c r="V453" s="101"/>
      <c r="W453" s="101"/>
      <c r="X453" s="101"/>
      <c r="Y453" s="18">
        <v>2.2231645086039999E-2</v>
      </c>
      <c r="Z453" s="18">
        <v>2.8428570007500001E-2</v>
      </c>
      <c r="AA453" s="18">
        <v>1.841486101693E-2</v>
      </c>
      <c r="AB453" s="18">
        <v>1.146066456599E-2</v>
      </c>
      <c r="AC453" s="18">
        <v>7.4672230053380003E-3</v>
      </c>
      <c r="AD453" s="18">
        <v>3.7223086045590002E-3</v>
      </c>
      <c r="AE453" s="18">
        <v>2.6067137746450001E-3</v>
      </c>
      <c r="AF453" s="18">
        <v>1.4555154820569999E-3</v>
      </c>
      <c r="AG453" s="18">
        <v>1.9685733181670001E-3</v>
      </c>
      <c r="AH453" s="18">
        <v>9.90848235286E-4</v>
      </c>
      <c r="AI453" s="18">
        <v>5.4126019595219996E-3</v>
      </c>
      <c r="AJ453" s="18">
        <v>8.0793513126000002E-4</v>
      </c>
      <c r="AK453" s="18">
        <v>4.97032012472E-4</v>
      </c>
      <c r="AL453" s="18">
        <v>3.5975983715299999E-4</v>
      </c>
      <c r="AM453" s="18">
        <v>3.6513396807200002E-4</v>
      </c>
      <c r="AN453" s="18">
        <v>2.8989969215199998E-4</v>
      </c>
      <c r="AO453" s="18">
        <v>2.5886481566400003E-4</v>
      </c>
      <c r="AP453" s="18">
        <v>1.3419356119500001E-4</v>
      </c>
      <c r="AQ453" s="18"/>
      <c r="AR453" s="18">
        <v>2.2231645086039999E-2</v>
      </c>
      <c r="AS453" s="18">
        <v>2.8428570007500001E-2</v>
      </c>
      <c r="AT453" s="18">
        <v>1.841486101693E-2</v>
      </c>
      <c r="AU453" s="18">
        <v>1.146066456599E-2</v>
      </c>
      <c r="AV453" s="18">
        <v>7.4672230053380003E-3</v>
      </c>
      <c r="AW453" s="18">
        <v>3.7223086045590002E-3</v>
      </c>
      <c r="AX453" s="18">
        <v>2.6067137746450001E-3</v>
      </c>
      <c r="AY453" s="18">
        <v>1.4555154820569999E-3</v>
      </c>
      <c r="AZ453" s="18">
        <v>1.9685733181670001E-3</v>
      </c>
      <c r="BA453" s="18">
        <v>9.90848235286E-4</v>
      </c>
      <c r="BB453" s="18">
        <v>5.4126019595219996E-3</v>
      </c>
      <c r="BC453" s="18">
        <v>8.0793513126000002E-4</v>
      </c>
      <c r="BD453" s="18">
        <v>4.97032012472E-4</v>
      </c>
      <c r="BE453" s="18">
        <v>3.5975983715299999E-4</v>
      </c>
      <c r="BF453" s="18">
        <v>3.6513396807200002E-4</v>
      </c>
      <c r="BG453" s="18">
        <v>4.7845937806000001E-4</v>
      </c>
      <c r="BH453" s="18">
        <v>2.5886481566400003E-4</v>
      </c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</row>
    <row r="454" spans="1:78" ht="11.25" x14ac:dyDescent="0.2">
      <c r="A454" s="11" t="s">
        <v>23</v>
      </c>
      <c r="C454" s="18">
        <v>2.5488054404399999E-3</v>
      </c>
      <c r="D454" s="18">
        <v>3.8401633399059998E-3</v>
      </c>
      <c r="E454" s="18">
        <v>2.7752315381300002E-3</v>
      </c>
      <c r="F454" s="18">
        <v>2.4395957253600001E-3</v>
      </c>
      <c r="G454" s="18">
        <v>2.7037971170340001E-3</v>
      </c>
      <c r="H454" s="18">
        <v>2.261354877827E-3</v>
      </c>
      <c r="I454" s="18">
        <v>2.1699834514519998E-3</v>
      </c>
      <c r="J454" s="18">
        <v>1.9177271595080001E-3</v>
      </c>
      <c r="K454" s="18">
        <v>2.0148454805660001E-3</v>
      </c>
      <c r="L454" s="18">
        <v>2.7104151194709998E-3</v>
      </c>
      <c r="M454" s="18">
        <v>2.3834481641959999E-3</v>
      </c>
      <c r="N454" s="18">
        <v>2.0021983682810001E-3</v>
      </c>
      <c r="O454" s="18">
        <v>2.3225143281389998E-3</v>
      </c>
      <c r="P454" s="18">
        <v>1.9841825044060002E-3</v>
      </c>
      <c r="Q454" s="18">
        <v>2.6686005396209999E-3</v>
      </c>
      <c r="R454" s="18">
        <v>1.9791343977820001E-3</v>
      </c>
      <c r="S454" s="18">
        <v>1.941461342651E-3</v>
      </c>
      <c r="T454" s="18">
        <v>1.4559970106219999E-3</v>
      </c>
      <c r="U454" s="101"/>
      <c r="V454" s="101"/>
      <c r="W454" s="101"/>
      <c r="X454" s="101"/>
      <c r="Y454" s="18">
        <v>1.331084780625E-2</v>
      </c>
      <c r="Z454" s="18">
        <v>1.766764260127E-2</v>
      </c>
      <c r="AA454" s="18">
        <v>1.00897932149E-2</v>
      </c>
      <c r="AB454" s="18">
        <v>3.4470056919049998E-3</v>
      </c>
      <c r="AC454" s="18">
        <v>4.1253106197950001E-3</v>
      </c>
      <c r="AD454" s="18">
        <v>8.4512550071529999E-3</v>
      </c>
      <c r="AE454" s="18">
        <v>4.6864257721980001E-3</v>
      </c>
      <c r="AF454" s="18">
        <v>2.3801761537339998E-3</v>
      </c>
      <c r="AG454" s="18">
        <v>3.8347233692679998E-3</v>
      </c>
      <c r="AH454" s="18">
        <v>2.1232665722720001E-3</v>
      </c>
      <c r="AI454" s="18">
        <v>1.9177728865040001E-3</v>
      </c>
      <c r="AJ454" s="18">
        <v>1.3020693712830001E-3</v>
      </c>
      <c r="AK454" s="18">
        <v>1.093673831662E-3</v>
      </c>
      <c r="AL454" s="18">
        <v>2.6944312911299998E-4</v>
      </c>
      <c r="AM454" s="18">
        <v>2.4378845735200001E-4</v>
      </c>
      <c r="AN454" s="18">
        <v>4.1581348542600003E-4</v>
      </c>
      <c r="AO454" s="18">
        <v>6.2572417976299998E-4</v>
      </c>
      <c r="AP454" s="18">
        <v>1.472932832601E-3</v>
      </c>
      <c r="AQ454" s="18"/>
      <c r="AR454" s="18">
        <v>1.331084780625E-2</v>
      </c>
      <c r="AS454" s="18">
        <v>1.766764260127E-2</v>
      </c>
      <c r="AT454" s="18">
        <v>1.00897932149E-2</v>
      </c>
      <c r="AU454" s="18">
        <v>3.4470056919049998E-3</v>
      </c>
      <c r="AV454" s="18">
        <v>4.1253106197950001E-3</v>
      </c>
      <c r="AW454" s="18">
        <v>8.4512550071529999E-3</v>
      </c>
      <c r="AX454" s="18">
        <v>4.6864257721980001E-3</v>
      </c>
      <c r="AY454" s="18">
        <v>2.3801761537339998E-3</v>
      </c>
      <c r="AZ454" s="18">
        <v>3.8347233692679998E-3</v>
      </c>
      <c r="BA454" s="18">
        <v>2.1232665722720001E-3</v>
      </c>
      <c r="BB454" s="18">
        <v>1.9177728865040001E-3</v>
      </c>
      <c r="BC454" s="18">
        <v>1.3020693712830001E-3</v>
      </c>
      <c r="BD454" s="18">
        <v>1.093673831662E-3</v>
      </c>
      <c r="BE454" s="18">
        <v>2.6944312911299998E-4</v>
      </c>
      <c r="BF454" s="18">
        <v>2.4378845735200001E-4</v>
      </c>
      <c r="BG454" s="18">
        <v>6.68100888058E-4</v>
      </c>
      <c r="BH454" s="18">
        <v>6.2572417976299998E-4</v>
      </c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</row>
    <row r="455" spans="1:78" ht="11.25" x14ac:dyDescent="0.2">
      <c r="A455" s="11" t="s">
        <v>24</v>
      </c>
      <c r="C455" s="18">
        <v>2.4480596015810001E-3</v>
      </c>
      <c r="D455" s="18">
        <v>1.529626655E-6</v>
      </c>
      <c r="E455" s="18">
        <v>3.6080481109399998E-3</v>
      </c>
      <c r="F455" s="18">
        <v>2.5226409126819999E-3</v>
      </c>
      <c r="G455" s="18">
        <v>2.9951412407919998E-3</v>
      </c>
      <c r="H455" s="18">
        <v>4.0019503617600002E-3</v>
      </c>
      <c r="I455" s="18">
        <v>4.0517263743640002E-3</v>
      </c>
      <c r="J455" s="18">
        <v>3.2655154421309999E-3</v>
      </c>
      <c r="K455" s="18">
        <v>2.245821779946E-3</v>
      </c>
      <c r="L455" s="18">
        <v>1.9852938170279999E-3</v>
      </c>
      <c r="M455" s="18">
        <v>1.509217645955E-3</v>
      </c>
      <c r="N455" s="18">
        <v>2.1088766134859998E-3</v>
      </c>
      <c r="O455" s="18">
        <v>2.121685546575E-3</v>
      </c>
      <c r="P455" s="18">
        <v>1.2847035086159999E-3</v>
      </c>
      <c r="Q455" s="18">
        <v>1.3696888895509999E-3</v>
      </c>
      <c r="R455" s="18">
        <v>1.3506343683560001E-3</v>
      </c>
      <c r="S455" s="18">
        <v>2.1913213358399999E-3</v>
      </c>
      <c r="T455" s="18">
        <v>4.3093774525389998E-3</v>
      </c>
      <c r="U455" s="101"/>
      <c r="V455" s="101"/>
      <c r="W455" s="101"/>
      <c r="X455" s="101"/>
      <c r="Y455" s="18">
        <v>2.535453914662E-2</v>
      </c>
      <c r="Z455" s="18">
        <v>2.2366811439980001E-2</v>
      </c>
      <c r="AA455" s="18">
        <v>1.450295645909E-2</v>
      </c>
      <c r="AB455" s="18">
        <v>9.3775710069480007E-3</v>
      </c>
      <c r="AC455" s="18">
        <v>1.6073260131289999E-2</v>
      </c>
      <c r="AD455" s="18">
        <v>6.4817284199660003E-3</v>
      </c>
      <c r="AE455" s="18">
        <v>1.7891121395679999E-2</v>
      </c>
      <c r="AF455" s="18">
        <v>7.7338319219849997E-3</v>
      </c>
      <c r="AG455" s="18">
        <v>2.835617194318E-3</v>
      </c>
      <c r="AH455" s="18">
        <v>4.4942252363639997E-3</v>
      </c>
      <c r="AI455" s="18">
        <v>3.5719260176109999E-3</v>
      </c>
      <c r="AJ455" s="18">
        <v>0</v>
      </c>
      <c r="AK455" s="18">
        <v>0</v>
      </c>
      <c r="AL455" s="18">
        <v>4.9362734964900003E-4</v>
      </c>
      <c r="AM455" s="18">
        <v>1.1169361368080001E-3</v>
      </c>
      <c r="AN455" s="18">
        <v>1.4414959657600001E-3</v>
      </c>
      <c r="AO455" s="18">
        <v>8.5191087504400004E-4</v>
      </c>
      <c r="AP455" s="18">
        <v>1.748603367795E-3</v>
      </c>
      <c r="AQ455" s="18"/>
      <c r="AR455" s="18">
        <v>2.535453914662E-2</v>
      </c>
      <c r="AS455" s="18">
        <v>2.2366811439980001E-2</v>
      </c>
      <c r="AT455" s="18">
        <v>1.450295645909E-2</v>
      </c>
      <c r="AU455" s="18">
        <v>9.3775710069480007E-3</v>
      </c>
      <c r="AV455" s="18">
        <v>1.6073260131289999E-2</v>
      </c>
      <c r="AW455" s="18">
        <v>6.4817284199660003E-3</v>
      </c>
      <c r="AX455" s="18">
        <v>1.7891121395679999E-2</v>
      </c>
      <c r="AY455" s="18">
        <v>7.7338319219849997E-3</v>
      </c>
      <c r="AZ455" s="18">
        <v>2.835617194318E-3</v>
      </c>
      <c r="BA455" s="18">
        <v>4.4942252363639997E-3</v>
      </c>
      <c r="BB455" s="18">
        <v>3.5719260176109999E-3</v>
      </c>
      <c r="BC455" s="18">
        <v>0</v>
      </c>
      <c r="BD455" s="18">
        <v>0</v>
      </c>
      <c r="BE455" s="18">
        <v>4.9362734964900003E-4</v>
      </c>
      <c r="BF455" s="18">
        <v>1.1169361368080001E-3</v>
      </c>
      <c r="BG455" s="18">
        <v>2.1383364629069999E-3</v>
      </c>
      <c r="BH455" s="18">
        <v>8.5191087504400004E-4</v>
      </c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</row>
    <row r="456" spans="1:78" ht="11.25" x14ac:dyDescent="0.2">
      <c r="A456" s="23" t="s">
        <v>795</v>
      </c>
      <c r="C456" s="18">
        <v>0</v>
      </c>
      <c r="D456" s="18">
        <v>0</v>
      </c>
      <c r="E456" s="18">
        <v>2.16772266567E-3</v>
      </c>
      <c r="F456" s="18">
        <v>2.611400127787E-3</v>
      </c>
      <c r="G456" s="18">
        <v>5.0786130080200003E-4</v>
      </c>
      <c r="H456" s="18">
        <v>1.306255264233E-2</v>
      </c>
      <c r="I456" s="18">
        <v>8.1221466737299998E-4</v>
      </c>
      <c r="J456" s="18">
        <v>5.8220646380700001E-4</v>
      </c>
      <c r="K456" s="18">
        <v>1.551655878531E-3</v>
      </c>
      <c r="L456" s="18">
        <v>1.8168450041439999E-3</v>
      </c>
      <c r="M456" s="18">
        <v>1.6733513533500001E-3</v>
      </c>
      <c r="N456" s="18">
        <v>9.6085181330800003E-4</v>
      </c>
      <c r="O456" s="18">
        <v>4.96043209583E-3</v>
      </c>
      <c r="P456" s="18">
        <v>5.6530289230539996E-3</v>
      </c>
      <c r="Q456" s="18">
        <v>9.1745173841500005E-4</v>
      </c>
      <c r="R456" s="18">
        <v>6.8485983811199995E-4</v>
      </c>
      <c r="S456" s="18">
        <v>5.3827281525000001E-4</v>
      </c>
      <c r="T456" s="18">
        <v>1.2897507731599999E-4</v>
      </c>
      <c r="U456" s="101"/>
      <c r="V456" s="101"/>
      <c r="W456" s="101"/>
      <c r="X456" s="101"/>
      <c r="Y456" s="18">
        <v>1.034511693422E-2</v>
      </c>
      <c r="Z456" s="18">
        <v>2.57651078418E-2</v>
      </c>
      <c r="AA456" s="18">
        <v>3.2634003051390001E-3</v>
      </c>
      <c r="AB456" s="18">
        <v>2.9970104198600001E-3</v>
      </c>
      <c r="AC456" s="18">
        <v>2.663813652648E-3</v>
      </c>
      <c r="AD456" s="18">
        <v>2.0455692250720001E-2</v>
      </c>
      <c r="AE456" s="18">
        <v>1.1311167729809999E-2</v>
      </c>
      <c r="AF456" s="18">
        <v>9.5066218930690005E-3</v>
      </c>
      <c r="AG456" s="18">
        <v>4.4736346508180001E-2</v>
      </c>
      <c r="AH456" s="18">
        <v>1.46124411826E-2</v>
      </c>
      <c r="AI456" s="18">
        <v>5.3475129962269998E-3</v>
      </c>
      <c r="AJ456" s="18">
        <v>4.7321004212129997E-3</v>
      </c>
      <c r="AK456" s="18">
        <v>2.9616176800340002E-3</v>
      </c>
      <c r="AL456" s="18">
        <v>7.3795969834519999E-3</v>
      </c>
      <c r="AM456" s="18">
        <v>0</v>
      </c>
      <c r="AN456" s="18">
        <v>0</v>
      </c>
      <c r="AO456" s="18">
        <v>1.5887741157439999E-2</v>
      </c>
      <c r="AP456" s="18">
        <v>0</v>
      </c>
      <c r="AQ456" s="18"/>
      <c r="AR456" s="18">
        <v>1.034511693422E-2</v>
      </c>
      <c r="AS456" s="18">
        <v>2.57651078418E-2</v>
      </c>
      <c r="AT456" s="18">
        <v>3.2634003051390001E-3</v>
      </c>
      <c r="AU456" s="18">
        <v>2.9970104198600001E-3</v>
      </c>
      <c r="AV456" s="18">
        <v>2.663813652648E-3</v>
      </c>
      <c r="AW456" s="18">
        <v>2.0455692250720001E-2</v>
      </c>
      <c r="AX456" s="18">
        <v>1.1311167729809999E-2</v>
      </c>
      <c r="AY456" s="18">
        <v>9.5066218930690005E-3</v>
      </c>
      <c r="AZ456" s="18">
        <v>4.4736346508180001E-2</v>
      </c>
      <c r="BA456" s="18">
        <v>1.46124411826E-2</v>
      </c>
      <c r="BB456" s="18">
        <v>5.3475129962269998E-3</v>
      </c>
      <c r="BC456" s="18">
        <v>4.7321004212129997E-3</v>
      </c>
      <c r="BD456" s="18">
        <v>2.9616176800340002E-3</v>
      </c>
      <c r="BE456" s="18">
        <v>7.3795969834519999E-3</v>
      </c>
      <c r="BF456" s="18">
        <v>0</v>
      </c>
      <c r="BG456" s="18">
        <v>0</v>
      </c>
      <c r="BH456" s="18">
        <v>1.5887741157439999E-2</v>
      </c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</row>
    <row r="457" spans="1:78" ht="11.25" x14ac:dyDescent="0.2"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0</v>
      </c>
      <c r="BB457" s="18">
        <v>0</v>
      </c>
      <c r="BC457" s="18">
        <v>0</v>
      </c>
      <c r="BD457" s="18">
        <v>0</v>
      </c>
      <c r="BE457" s="18">
        <v>0</v>
      </c>
      <c r="BF457" s="18">
        <v>0</v>
      </c>
      <c r="BG457" s="18">
        <v>0</v>
      </c>
      <c r="BH457" s="18">
        <v>0</v>
      </c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</row>
    <row r="458" spans="1:78" x14ac:dyDescent="0.25">
      <c r="A458" s="11" t="s">
        <v>209</v>
      </c>
      <c r="AA458" s="56"/>
      <c r="AB458" s="56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</row>
    <row r="459" spans="1:78" x14ac:dyDescent="0.25">
      <c r="A459" s="8" t="s">
        <v>210</v>
      </c>
      <c r="B459" s="50"/>
      <c r="AA459" s="56"/>
      <c r="AB459" s="56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</row>
    <row r="460" spans="1:78" x14ac:dyDescent="0.25">
      <c r="A460" s="11" t="s">
        <v>211</v>
      </c>
      <c r="AA460" s="56"/>
      <c r="AB460" s="56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</row>
    <row r="461" spans="1:78" s="19" customFormat="1" ht="11.25" x14ac:dyDescent="0.2">
      <c r="A461" s="24" t="s">
        <v>212</v>
      </c>
      <c r="B461" s="32"/>
      <c r="C461" s="19">
        <v>5173.207171</v>
      </c>
      <c r="D461" s="19">
        <v>5189.8997129999998</v>
      </c>
      <c r="E461" s="19">
        <v>5274.7284579999996</v>
      </c>
      <c r="F461" s="19">
        <v>5524.7088610000001</v>
      </c>
      <c r="G461" s="19">
        <v>5730</v>
      </c>
      <c r="H461" s="19">
        <v>5107.945205</v>
      </c>
      <c r="I461" s="19">
        <v>5523.6008840000004</v>
      </c>
      <c r="J461" s="19">
        <v>5837.971297</v>
      </c>
      <c r="K461" s="19">
        <v>5536.256781</v>
      </c>
      <c r="L461" s="19">
        <v>6119.5859440000004</v>
      </c>
      <c r="M461" s="19">
        <v>6187.3746309999997</v>
      </c>
      <c r="N461" s="19">
        <v>5374.7820019999999</v>
      </c>
      <c r="O461" s="19">
        <v>5666.675448</v>
      </c>
      <c r="P461" s="19">
        <v>5880.3921570000002</v>
      </c>
      <c r="Q461" s="19">
        <v>5517.9075979999998</v>
      </c>
      <c r="R461" s="19">
        <v>6198.8095240000002</v>
      </c>
      <c r="S461" s="19">
        <v>6260.9475030000003</v>
      </c>
      <c r="T461" s="19">
        <v>4736.7346939999998</v>
      </c>
      <c r="U461" s="102"/>
      <c r="V461" s="102"/>
      <c r="W461" s="102"/>
      <c r="X461" s="102"/>
      <c r="Y461" s="19">
        <v>6609.6045199999999</v>
      </c>
      <c r="Z461" s="19">
        <v>5805.2380949999997</v>
      </c>
      <c r="AA461" s="19">
        <v>5006.746032</v>
      </c>
      <c r="AB461" s="19">
        <v>4736.5248229999997</v>
      </c>
      <c r="AC461" s="19">
        <v>4680.0664450000004</v>
      </c>
      <c r="AD461" s="19">
        <v>4793.3491690000001</v>
      </c>
      <c r="AE461" s="19">
        <v>4812.7970750000004</v>
      </c>
      <c r="AF461" s="19">
        <v>4776.8953069999998</v>
      </c>
      <c r="AG461" s="19">
        <v>4701.7825309999998</v>
      </c>
      <c r="AH461" s="19">
        <v>4675.837743</v>
      </c>
      <c r="AI461" s="19">
        <v>4583.737024</v>
      </c>
      <c r="AJ461" s="19">
        <v>4552.1440819999998</v>
      </c>
      <c r="AK461" s="19">
        <v>4531.1643839999997</v>
      </c>
      <c r="AL461" s="19">
        <v>4519.5911409999999</v>
      </c>
      <c r="AM461" s="19">
        <v>4457.575758</v>
      </c>
      <c r="AN461" s="19">
        <v>3926.8468469999998</v>
      </c>
      <c r="AO461" s="19">
        <v>3916.0714290000001</v>
      </c>
      <c r="AP461" s="19">
        <v>3873.1922399999999</v>
      </c>
      <c r="AR461" s="19">
        <v>6609.6045199999999</v>
      </c>
      <c r="AS461" s="19">
        <v>5805.2380949999997</v>
      </c>
      <c r="AT461" s="19">
        <v>5006.746032</v>
      </c>
      <c r="AU461" s="19">
        <v>4736.5248229999997</v>
      </c>
      <c r="AV461" s="19">
        <v>4680.0664450000004</v>
      </c>
      <c r="AW461" s="19">
        <v>4793.3491690000001</v>
      </c>
      <c r="AX461" s="19">
        <v>4812.7970750000004</v>
      </c>
      <c r="AY461" s="19">
        <v>4776.8953069999998</v>
      </c>
      <c r="AZ461" s="19">
        <v>4701.7825309999998</v>
      </c>
      <c r="BA461" s="19">
        <v>4675.837743</v>
      </c>
      <c r="BB461" s="19">
        <v>4583.737024</v>
      </c>
      <c r="BC461" s="19">
        <v>4552.1440819999998</v>
      </c>
      <c r="BD461" s="19">
        <v>4531.1643839999997</v>
      </c>
      <c r="BE461" s="19">
        <v>4519.5911409999999</v>
      </c>
      <c r="BF461" s="19">
        <v>4457.575758</v>
      </c>
      <c r="BG461" s="19">
        <v>3926.8468469999998</v>
      </c>
      <c r="BH461" s="19">
        <v>3916.0714290000001</v>
      </c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</row>
    <row r="462" spans="1:78" s="19" customFormat="1" ht="11.25" x14ac:dyDescent="0.2">
      <c r="A462" s="24" t="s">
        <v>213</v>
      </c>
      <c r="B462" s="32"/>
      <c r="C462" s="19">
        <v>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02"/>
      <c r="V462" s="102"/>
      <c r="W462" s="102"/>
      <c r="X462" s="102"/>
      <c r="Y462" s="19">
        <v>13479.508196999999</v>
      </c>
      <c r="Z462" s="19">
        <v>13481.415929000001</v>
      </c>
      <c r="AA462" s="19">
        <v>13476.732359</v>
      </c>
      <c r="AB462" s="19">
        <v>13759.220778999999</v>
      </c>
      <c r="AC462" s="19">
        <v>13754.788274</v>
      </c>
      <c r="AD462" s="19">
        <v>13745.317616</v>
      </c>
      <c r="AE462" s="19">
        <v>13768.92247</v>
      </c>
      <c r="AF462" s="19">
        <v>13769.934211</v>
      </c>
      <c r="AG462" s="19">
        <v>13766.337286</v>
      </c>
      <c r="AH462" s="19">
        <v>13750.792602</v>
      </c>
      <c r="AI462" s="19">
        <v>13762.210456999999</v>
      </c>
      <c r="AJ462" s="19">
        <v>13728.778877999999</v>
      </c>
      <c r="AK462" s="19">
        <v>13739.920687</v>
      </c>
      <c r="AL462" s="19">
        <v>13729.045093000001</v>
      </c>
      <c r="AM462" s="19">
        <v>13739.055222999999</v>
      </c>
      <c r="AN462" s="19">
        <v>14383.387271</v>
      </c>
      <c r="AO462" s="19">
        <v>14359.609121</v>
      </c>
      <c r="AP462" s="19">
        <v>13871.887967000001</v>
      </c>
      <c r="AR462" s="19">
        <v>13479.508196999999</v>
      </c>
      <c r="AS462" s="19">
        <v>13481.415929000001</v>
      </c>
      <c r="AT462" s="19">
        <v>13476.732359</v>
      </c>
      <c r="AU462" s="19">
        <v>13759.220778999999</v>
      </c>
      <c r="AV462" s="19">
        <v>13754.788274</v>
      </c>
      <c r="AW462" s="19">
        <v>13745.317616</v>
      </c>
      <c r="AX462" s="19">
        <v>13768.92247</v>
      </c>
      <c r="AY462" s="19">
        <v>13769.934211</v>
      </c>
      <c r="AZ462" s="19">
        <v>13766.337286</v>
      </c>
      <c r="BA462" s="19">
        <v>13750.792602</v>
      </c>
      <c r="BB462" s="19">
        <v>13762.210456999999</v>
      </c>
      <c r="BC462" s="19">
        <v>13728.778877999999</v>
      </c>
      <c r="BD462" s="19">
        <v>13739.920687</v>
      </c>
      <c r="BE462" s="19">
        <v>13729.045093000001</v>
      </c>
      <c r="BF462" s="19">
        <v>13739.055222999999</v>
      </c>
      <c r="BG462" s="19">
        <v>14383.387271</v>
      </c>
      <c r="BH462" s="19">
        <v>14359.609121</v>
      </c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</row>
    <row r="463" spans="1:78" s="19" customFormat="1" ht="11.25" x14ac:dyDescent="0.2">
      <c r="A463" s="24" t="s">
        <v>629</v>
      </c>
      <c r="B463" s="32"/>
      <c r="C463" s="19">
        <v>1500</v>
      </c>
      <c r="D463" s="19">
        <v>1500</v>
      </c>
      <c r="E463" s="19">
        <v>1500</v>
      </c>
      <c r="F463" s="19">
        <v>1500</v>
      </c>
      <c r="G463" s="19">
        <v>1500</v>
      </c>
      <c r="H463" s="19">
        <v>1500</v>
      </c>
      <c r="I463" s="19">
        <v>1500</v>
      </c>
      <c r="J463" s="19">
        <v>1500</v>
      </c>
      <c r="K463" s="19">
        <v>1500</v>
      </c>
      <c r="L463" s="19">
        <v>1500</v>
      </c>
      <c r="M463" s="19">
        <v>1500</v>
      </c>
      <c r="N463" s="19">
        <v>1500</v>
      </c>
      <c r="O463" s="19">
        <v>1500</v>
      </c>
      <c r="P463" s="19">
        <v>1500</v>
      </c>
      <c r="Q463" s="19">
        <v>1500</v>
      </c>
      <c r="R463" s="19">
        <v>1500</v>
      </c>
      <c r="S463" s="19">
        <v>1500</v>
      </c>
      <c r="T463" s="19">
        <v>1500</v>
      </c>
      <c r="U463" s="102"/>
      <c r="V463" s="102"/>
      <c r="W463" s="102"/>
      <c r="X463" s="102"/>
      <c r="Y463" s="19">
        <v>3086.5673929999998</v>
      </c>
      <c r="Z463" s="19">
        <v>3090.5811619999999</v>
      </c>
      <c r="AA463" s="19">
        <v>3092.8814609999999</v>
      </c>
      <c r="AB463" s="19">
        <v>3095.795842</v>
      </c>
      <c r="AC463" s="19">
        <v>3114.8857320000002</v>
      </c>
      <c r="AD463" s="19">
        <v>3115.7218090000001</v>
      </c>
      <c r="AE463" s="19">
        <v>3123.31727</v>
      </c>
      <c r="AF463" s="19">
        <v>3125.424786</v>
      </c>
      <c r="AG463" s="19">
        <v>3121.7526899999998</v>
      </c>
      <c r="AH463" s="19">
        <v>3115.949486</v>
      </c>
      <c r="AI463" s="19">
        <v>3110.0874450000001</v>
      </c>
      <c r="AJ463" s="19">
        <v>3111.1267170000001</v>
      </c>
      <c r="AK463" s="19">
        <v>3112.5585019999999</v>
      </c>
      <c r="AL463" s="19">
        <v>3111.915559</v>
      </c>
      <c r="AM463" s="19">
        <v>3107.241164</v>
      </c>
      <c r="AN463" s="19">
        <v>3212.1316109999998</v>
      </c>
      <c r="AO463" s="19">
        <v>3207.9951540000002</v>
      </c>
      <c r="AP463" s="19">
        <v>3205.643204</v>
      </c>
      <c r="AR463" s="19">
        <v>3086.5673929999998</v>
      </c>
      <c r="AS463" s="19">
        <v>3090.5811619999999</v>
      </c>
      <c r="AT463" s="19">
        <v>3092.8814609999999</v>
      </c>
      <c r="AU463" s="19">
        <v>3095.795842</v>
      </c>
      <c r="AV463" s="19">
        <v>3114.8857320000002</v>
      </c>
      <c r="AW463" s="19">
        <v>3115.7218090000001</v>
      </c>
      <c r="AX463" s="19">
        <v>3123.31727</v>
      </c>
      <c r="AY463" s="19">
        <v>3125.424786</v>
      </c>
      <c r="AZ463" s="19">
        <v>3121.7526899999998</v>
      </c>
      <c r="BA463" s="19">
        <v>3115.949486</v>
      </c>
      <c r="BB463" s="19">
        <v>3110.0874450000001</v>
      </c>
      <c r="BC463" s="19">
        <v>3111.1267170000001</v>
      </c>
      <c r="BD463" s="19">
        <v>3112.5585019999999</v>
      </c>
      <c r="BE463" s="19">
        <v>3111.915559</v>
      </c>
      <c r="BF463" s="19">
        <v>3107.241164</v>
      </c>
      <c r="BG463" s="19">
        <v>3212.1316109999998</v>
      </c>
      <c r="BH463" s="19">
        <v>3207.9951540000002</v>
      </c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</row>
    <row r="464" spans="1:78" s="19" customFormat="1" ht="11.25" x14ac:dyDescent="0.2">
      <c r="A464" s="24" t="s">
        <v>13</v>
      </c>
      <c r="B464" s="32"/>
      <c r="C464" s="19">
        <v>3369.7055489999998</v>
      </c>
      <c r="D464" s="19">
        <v>3413.5905560000001</v>
      </c>
      <c r="E464" s="19">
        <v>3076.850508</v>
      </c>
      <c r="F464" s="19">
        <v>3078.8575409999999</v>
      </c>
      <c r="G464" s="19">
        <v>3176.5993269999999</v>
      </c>
      <c r="H464" s="19">
        <v>3167.0881370000002</v>
      </c>
      <c r="I464" s="19">
        <v>3108.5580730000001</v>
      </c>
      <c r="J464" s="19">
        <v>3073.7084220000002</v>
      </c>
      <c r="K464" s="19">
        <v>3025.8735769999998</v>
      </c>
      <c r="L464" s="19">
        <v>3013.5114210000002</v>
      </c>
      <c r="M464" s="19">
        <v>3017.9737340000001</v>
      </c>
      <c r="N464" s="19">
        <v>3055.7995030000002</v>
      </c>
      <c r="O464" s="19">
        <v>3056.043529</v>
      </c>
      <c r="P464" s="19">
        <v>3051.9319390000001</v>
      </c>
      <c r="Q464" s="19">
        <v>3001.248623</v>
      </c>
      <c r="R464" s="19">
        <v>3031.3587680000001</v>
      </c>
      <c r="S464" s="19">
        <v>3101.772152</v>
      </c>
      <c r="T464" s="19">
        <v>3088.7738060000001</v>
      </c>
      <c r="U464" s="102"/>
      <c r="V464" s="102"/>
      <c r="W464" s="102"/>
      <c r="X464" s="102"/>
      <c r="Y464" s="19">
        <v>3324.394366</v>
      </c>
      <c r="Z464" s="19">
        <v>3318.340858</v>
      </c>
      <c r="AA464" s="19">
        <v>3305.8060879999998</v>
      </c>
      <c r="AB464" s="19">
        <v>3292.7601810000001</v>
      </c>
      <c r="AC464" s="19">
        <v>3276.3202729999998</v>
      </c>
      <c r="AD464" s="19">
        <v>3274.147727</v>
      </c>
      <c r="AE464" s="19">
        <v>3279.3162390000002</v>
      </c>
      <c r="AF464" s="19">
        <v>3267.8469449999998</v>
      </c>
      <c r="AG464" s="19">
        <v>3250.2288330000001</v>
      </c>
      <c r="AH464" s="19">
        <v>3254.8165140000001</v>
      </c>
      <c r="AI464" s="19">
        <v>3252.4684269999998</v>
      </c>
      <c r="AJ464" s="19">
        <v>3240.3428570000001</v>
      </c>
      <c r="AK464" s="19">
        <v>3233.6956519999999</v>
      </c>
      <c r="AL464" s="19">
        <v>3225.7437070000001</v>
      </c>
      <c r="AM464" s="19">
        <v>3221.764032</v>
      </c>
      <c r="AN464" s="19">
        <v>3819.7660820000001</v>
      </c>
      <c r="AO464" s="19">
        <v>3815.438596</v>
      </c>
      <c r="AP464" s="19">
        <v>3793.3177019999998</v>
      </c>
      <c r="AR464" s="19">
        <v>3324.394366</v>
      </c>
      <c r="AS464" s="19">
        <v>3318.340858</v>
      </c>
      <c r="AT464" s="19">
        <v>3305.8060879999998</v>
      </c>
      <c r="AU464" s="19">
        <v>3292.7601810000001</v>
      </c>
      <c r="AV464" s="19">
        <v>3276.3202729999998</v>
      </c>
      <c r="AW464" s="19">
        <v>3274.147727</v>
      </c>
      <c r="AX464" s="19">
        <v>3279.3162390000002</v>
      </c>
      <c r="AY464" s="19">
        <v>3267.8469449999998</v>
      </c>
      <c r="AZ464" s="19">
        <v>3250.2288330000001</v>
      </c>
      <c r="BA464" s="19">
        <v>3254.8165140000001</v>
      </c>
      <c r="BB464" s="19">
        <v>3252.4684269999998</v>
      </c>
      <c r="BC464" s="19">
        <v>3240.3428570000001</v>
      </c>
      <c r="BD464" s="19">
        <v>3233.6956519999999</v>
      </c>
      <c r="BE464" s="19">
        <v>3225.7437070000001</v>
      </c>
      <c r="BF464" s="19">
        <v>3221.764032</v>
      </c>
      <c r="BG464" s="19">
        <v>3819.7660820000001</v>
      </c>
      <c r="BH464" s="19">
        <v>3815.438596</v>
      </c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</row>
    <row r="465" spans="1:78" s="19" customFormat="1" ht="11.25" x14ac:dyDescent="0.2">
      <c r="A465" s="24" t="s">
        <v>14</v>
      </c>
      <c r="B465" s="32"/>
      <c r="C465" s="19">
        <v>3854.003612</v>
      </c>
      <c r="D465" s="19">
        <v>3911.7201169999998</v>
      </c>
      <c r="E465" s="19">
        <v>3631.4270150000002</v>
      </c>
      <c r="F465" s="19">
        <v>3685.2802510000001</v>
      </c>
      <c r="G465" s="19">
        <v>3775.7726819999998</v>
      </c>
      <c r="H465" s="19">
        <v>3555.400322</v>
      </c>
      <c r="I465" s="19">
        <v>3635.3924050000001</v>
      </c>
      <c r="J465" s="19">
        <v>3689.5652169999998</v>
      </c>
      <c r="K465" s="19">
        <v>3566.033641</v>
      </c>
      <c r="L465" s="19">
        <v>3695.0955090000002</v>
      </c>
      <c r="M465" s="19">
        <v>3748.7419829999999</v>
      </c>
      <c r="N465" s="19">
        <v>3667.9025419999998</v>
      </c>
      <c r="O465" s="19">
        <v>3650.8955219999998</v>
      </c>
      <c r="P465" s="19">
        <v>3624.0785059999998</v>
      </c>
      <c r="Q465" s="19">
        <v>3630.8329269999999</v>
      </c>
      <c r="R465" s="19">
        <v>3658.8053100000002</v>
      </c>
      <c r="S465" s="19">
        <v>3673.5571020000002</v>
      </c>
      <c r="T465" s="19">
        <v>3582.0962479999998</v>
      </c>
      <c r="U465" s="102"/>
      <c r="V465" s="102"/>
      <c r="W465" s="102"/>
      <c r="X465" s="102"/>
      <c r="Y465" s="19">
        <v>4028.9045310000001</v>
      </c>
      <c r="Z465" s="19">
        <v>4006.0393869999998</v>
      </c>
      <c r="AA465" s="19">
        <v>3991.9650660000002</v>
      </c>
      <c r="AB465" s="19">
        <v>3971.647007</v>
      </c>
      <c r="AC465" s="19">
        <v>3967.423581</v>
      </c>
      <c r="AD465" s="19">
        <v>3963.5886209999999</v>
      </c>
      <c r="AE465" s="19">
        <v>3960.4824560000002</v>
      </c>
      <c r="AF465" s="19">
        <v>3961.3386169999999</v>
      </c>
      <c r="AG465" s="19">
        <v>3960.7316000000001</v>
      </c>
      <c r="AH465" s="19">
        <v>3940.6511220000002</v>
      </c>
      <c r="AI465" s="19">
        <v>3934.6390849999998</v>
      </c>
      <c r="AJ465" s="19">
        <v>3925.8121160000001</v>
      </c>
      <c r="AK465" s="19">
        <v>3931.208791</v>
      </c>
      <c r="AL465" s="19">
        <v>3923.1750219999999</v>
      </c>
      <c r="AM465" s="19">
        <v>3922.0413549999998</v>
      </c>
      <c r="AN465" s="19">
        <v>4150.7853400000004</v>
      </c>
      <c r="AO465" s="19">
        <v>4127.6109660000002</v>
      </c>
      <c r="AP465" s="19">
        <v>4103.5409840000002</v>
      </c>
      <c r="AR465" s="19">
        <v>4028.9045310000001</v>
      </c>
      <c r="AS465" s="19">
        <v>4006.0393869999998</v>
      </c>
      <c r="AT465" s="19">
        <v>3991.9650660000002</v>
      </c>
      <c r="AU465" s="19">
        <v>3971.647007</v>
      </c>
      <c r="AV465" s="19">
        <v>3967.423581</v>
      </c>
      <c r="AW465" s="19">
        <v>3963.5886209999999</v>
      </c>
      <c r="AX465" s="19">
        <v>3960.4824560000002</v>
      </c>
      <c r="AY465" s="19">
        <v>3961.3386169999999</v>
      </c>
      <c r="AZ465" s="19">
        <v>3960.7316000000001</v>
      </c>
      <c r="BA465" s="19">
        <v>3940.6511220000002</v>
      </c>
      <c r="BB465" s="19">
        <v>3934.6390849999998</v>
      </c>
      <c r="BC465" s="19">
        <v>3925.8121160000001</v>
      </c>
      <c r="BD465" s="19">
        <v>3931.208791</v>
      </c>
      <c r="BE465" s="19">
        <v>3923.1750219999999</v>
      </c>
      <c r="BF465" s="19">
        <v>3922.0413549999998</v>
      </c>
      <c r="BG465" s="19">
        <v>4150.7853400000004</v>
      </c>
      <c r="BH465" s="19">
        <v>4127.6109660000002</v>
      </c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</row>
    <row r="466" spans="1:78" s="19" customFormat="1" ht="11.25" x14ac:dyDescent="0.2">
      <c r="A466" s="24" t="s">
        <v>15</v>
      </c>
      <c r="B466" s="32"/>
      <c r="C466" s="19">
        <v>4213.4727460000004</v>
      </c>
      <c r="D466" s="19">
        <v>4308.7997299999997</v>
      </c>
      <c r="E466" s="19">
        <v>4127.3463879999999</v>
      </c>
      <c r="F466" s="19">
        <v>4146.5721819999999</v>
      </c>
      <c r="G466" s="19">
        <v>4179.3775539999997</v>
      </c>
      <c r="H466" s="19">
        <v>4217.3133360000002</v>
      </c>
      <c r="I466" s="19">
        <v>4348.7397609999998</v>
      </c>
      <c r="J466" s="19">
        <v>4287.7054170000001</v>
      </c>
      <c r="K466" s="19">
        <v>4176.6246359999996</v>
      </c>
      <c r="L466" s="19">
        <v>4207.727691</v>
      </c>
      <c r="M466" s="19">
        <v>4180.5702529999999</v>
      </c>
      <c r="N466" s="19">
        <v>4114.7766320000001</v>
      </c>
      <c r="O466" s="19">
        <v>4152.3364490000004</v>
      </c>
      <c r="P466" s="19">
        <v>4175.1309620000002</v>
      </c>
      <c r="Q466" s="19">
        <v>4057.675753</v>
      </c>
      <c r="R466" s="19">
        <v>3996.262174</v>
      </c>
      <c r="S466" s="19">
        <v>4022.6254260000001</v>
      </c>
      <c r="T466" s="19">
        <v>4009.6718900000001</v>
      </c>
      <c r="U466" s="102"/>
      <c r="V466" s="102"/>
      <c r="W466" s="102"/>
      <c r="X466" s="102"/>
      <c r="Y466" s="19">
        <v>4218.4948530000001</v>
      </c>
      <c r="Z466" s="19">
        <v>4196.9648559999996</v>
      </c>
      <c r="AA466" s="19">
        <v>4178.408488</v>
      </c>
      <c r="AB466" s="19">
        <v>4162.6633700000002</v>
      </c>
      <c r="AC466" s="19">
        <v>4152.712493</v>
      </c>
      <c r="AD466" s="19">
        <v>4138.9791590000004</v>
      </c>
      <c r="AE466" s="19">
        <v>4129.5707469999998</v>
      </c>
      <c r="AF466" s="19">
        <v>4119.7596320000002</v>
      </c>
      <c r="AG466" s="19">
        <v>4113.4241249999995</v>
      </c>
      <c r="AH466" s="19">
        <v>4095.8230530000001</v>
      </c>
      <c r="AI466" s="19">
        <v>4073.47298</v>
      </c>
      <c r="AJ466" s="19">
        <v>4055.9824560000002</v>
      </c>
      <c r="AK466" s="19">
        <v>4038.3347939999999</v>
      </c>
      <c r="AL466" s="19">
        <v>4033.1636239999998</v>
      </c>
      <c r="AM466" s="19">
        <v>4019.3016320000002</v>
      </c>
      <c r="AN466" s="19">
        <v>3930.414201</v>
      </c>
      <c r="AO466" s="19">
        <v>3925.3194509999998</v>
      </c>
      <c r="AP466" s="19">
        <v>3895.132325</v>
      </c>
      <c r="AR466" s="19">
        <v>4218.4948530000001</v>
      </c>
      <c r="AS466" s="19">
        <v>4196.9648559999996</v>
      </c>
      <c r="AT466" s="19">
        <v>4178.408488</v>
      </c>
      <c r="AU466" s="19">
        <v>4162.6633700000002</v>
      </c>
      <c r="AV466" s="19">
        <v>4152.712493</v>
      </c>
      <c r="AW466" s="19">
        <v>4138.9791590000004</v>
      </c>
      <c r="AX466" s="19">
        <v>4129.5707469999998</v>
      </c>
      <c r="AY466" s="19">
        <v>4119.7596320000002</v>
      </c>
      <c r="AZ466" s="19">
        <v>4113.4241249999995</v>
      </c>
      <c r="BA466" s="19">
        <v>4095.8230530000001</v>
      </c>
      <c r="BB466" s="19">
        <v>4073.47298</v>
      </c>
      <c r="BC466" s="19">
        <v>4055.9824560000002</v>
      </c>
      <c r="BD466" s="19">
        <v>4038.3347939999999</v>
      </c>
      <c r="BE466" s="19">
        <v>4033.1636239999998</v>
      </c>
      <c r="BF466" s="19">
        <v>4019.3016320000002</v>
      </c>
      <c r="BG466" s="19">
        <v>3930.414201</v>
      </c>
      <c r="BH466" s="19">
        <v>3925.3194509999998</v>
      </c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</row>
    <row r="467" spans="1:78" s="19" customFormat="1" ht="11.25" x14ac:dyDescent="0.2">
      <c r="A467" s="24" t="s">
        <v>16</v>
      </c>
      <c r="B467" s="32"/>
      <c r="C467" s="19">
        <v>4804.6587929999996</v>
      </c>
      <c r="D467" s="19">
        <v>4773.3262029999996</v>
      </c>
      <c r="E467" s="19">
        <v>4671.8736479999998</v>
      </c>
      <c r="F467" s="19">
        <v>4733.98038</v>
      </c>
      <c r="G467" s="19">
        <v>4809.2339119999997</v>
      </c>
      <c r="H467" s="19">
        <v>4804.1580899999999</v>
      </c>
      <c r="I467" s="19">
        <v>4762.6692839999996</v>
      </c>
      <c r="J467" s="19">
        <v>4793.8005389999998</v>
      </c>
      <c r="K467" s="19">
        <v>4668.3887569999997</v>
      </c>
      <c r="L467" s="19">
        <v>4666.5266369999999</v>
      </c>
      <c r="M467" s="19">
        <v>4638.089172</v>
      </c>
      <c r="N467" s="19">
        <v>4574.80663</v>
      </c>
      <c r="O467" s="19">
        <v>4546.9252770000003</v>
      </c>
      <c r="P467" s="19">
        <v>4574.1016950000003</v>
      </c>
      <c r="Q467" s="19">
        <v>4551.8775370000003</v>
      </c>
      <c r="R467" s="19">
        <v>4588.1320779999996</v>
      </c>
      <c r="S467" s="19">
        <v>4614.4203010000001</v>
      </c>
      <c r="T467" s="19">
        <v>4596.7595309999997</v>
      </c>
      <c r="U467" s="102"/>
      <c r="V467" s="102"/>
      <c r="W467" s="102"/>
      <c r="X467" s="102"/>
      <c r="Y467" s="19">
        <v>4753.0707789999997</v>
      </c>
      <c r="Z467" s="19">
        <v>4696.6089400000001</v>
      </c>
      <c r="AA467" s="19">
        <v>4647.212262</v>
      </c>
      <c r="AB467" s="19">
        <v>4609.8531380000004</v>
      </c>
      <c r="AC467" s="19">
        <v>4584.2758379999996</v>
      </c>
      <c r="AD467" s="19">
        <v>4566.8754410000001</v>
      </c>
      <c r="AE467" s="19">
        <v>4556.5750040000003</v>
      </c>
      <c r="AF467" s="19">
        <v>4547.7002899999998</v>
      </c>
      <c r="AG467" s="19">
        <v>4544.9078140000001</v>
      </c>
      <c r="AH467" s="19">
        <v>4530.501964</v>
      </c>
      <c r="AI467" s="19">
        <v>4515.4259000000002</v>
      </c>
      <c r="AJ467" s="19">
        <v>4499.2702609999997</v>
      </c>
      <c r="AK467" s="19">
        <v>4476.9539590000004</v>
      </c>
      <c r="AL467" s="19">
        <v>4460.7330730000003</v>
      </c>
      <c r="AM467" s="19">
        <v>4443.3743050000003</v>
      </c>
      <c r="AN467" s="19">
        <v>4349.5197889999999</v>
      </c>
      <c r="AO467" s="19">
        <v>4335.7165320000004</v>
      </c>
      <c r="AP467" s="19">
        <v>4318.9603079999997</v>
      </c>
      <c r="AR467" s="19">
        <v>4753.0707789999997</v>
      </c>
      <c r="AS467" s="19">
        <v>4696.6089400000001</v>
      </c>
      <c r="AT467" s="19">
        <v>4647.212262</v>
      </c>
      <c r="AU467" s="19">
        <v>4609.8531380000004</v>
      </c>
      <c r="AV467" s="19">
        <v>4584.2758379999996</v>
      </c>
      <c r="AW467" s="19">
        <v>4566.8754410000001</v>
      </c>
      <c r="AX467" s="19">
        <v>4556.5750040000003</v>
      </c>
      <c r="AY467" s="19">
        <v>4547.7002899999998</v>
      </c>
      <c r="AZ467" s="19">
        <v>4544.9078140000001</v>
      </c>
      <c r="BA467" s="19">
        <v>4530.501964</v>
      </c>
      <c r="BB467" s="19">
        <v>4515.4259000000002</v>
      </c>
      <c r="BC467" s="19">
        <v>4499.2702609999997</v>
      </c>
      <c r="BD467" s="19">
        <v>4476.9539590000004</v>
      </c>
      <c r="BE467" s="19">
        <v>4460.7330730000003</v>
      </c>
      <c r="BF467" s="19">
        <v>4443.3743050000003</v>
      </c>
      <c r="BG467" s="19">
        <v>4349.5197889999999</v>
      </c>
      <c r="BH467" s="19">
        <v>4335.7165320000004</v>
      </c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</row>
    <row r="468" spans="1:78" s="19" customFormat="1" ht="11.25" x14ac:dyDescent="0.2">
      <c r="A468" s="24" t="s">
        <v>17</v>
      </c>
      <c r="B468" s="32"/>
      <c r="C468" s="19">
        <v>5640.1248580000001</v>
      </c>
      <c r="D468" s="19">
        <v>5577.6117299999996</v>
      </c>
      <c r="E468" s="19">
        <v>5444.8821200000002</v>
      </c>
      <c r="F468" s="19">
        <v>5444.0914320000002</v>
      </c>
      <c r="G468" s="19">
        <v>5446.9893080000002</v>
      </c>
      <c r="H468" s="19">
        <v>5420.8190640000003</v>
      </c>
      <c r="I468" s="19">
        <v>5456.4620240000004</v>
      </c>
      <c r="J468" s="19">
        <v>5442.5933359999999</v>
      </c>
      <c r="K468" s="19">
        <v>5385.5810899999997</v>
      </c>
      <c r="L468" s="19">
        <v>5357.5638259999996</v>
      </c>
      <c r="M468" s="19">
        <v>5352.3949890000004</v>
      </c>
      <c r="N468" s="19">
        <v>5231.8631079999996</v>
      </c>
      <c r="O468" s="19">
        <v>5254.8622750000004</v>
      </c>
      <c r="P468" s="19">
        <v>5209.8485710000004</v>
      </c>
      <c r="Q468" s="19">
        <v>5140.1527919999999</v>
      </c>
      <c r="R468" s="19">
        <v>5178.492902</v>
      </c>
      <c r="S468" s="19">
        <v>5171.6335310000004</v>
      </c>
      <c r="T468" s="19">
        <v>5225.2234159999998</v>
      </c>
      <c r="U468" s="102"/>
      <c r="V468" s="102"/>
      <c r="W468" s="102"/>
      <c r="X468" s="102"/>
      <c r="Y468" s="19">
        <v>5222.3521280000004</v>
      </c>
      <c r="Z468" s="19">
        <v>5169.6464409999999</v>
      </c>
      <c r="AA468" s="19">
        <v>5125.9094610000002</v>
      </c>
      <c r="AB468" s="19">
        <v>5088.6083600000002</v>
      </c>
      <c r="AC468" s="19">
        <v>5069.0932489999996</v>
      </c>
      <c r="AD468" s="19">
        <v>5049.5830020000003</v>
      </c>
      <c r="AE468" s="19">
        <v>5032.2078439999996</v>
      </c>
      <c r="AF468" s="19">
        <v>5024.8621430000003</v>
      </c>
      <c r="AG468" s="19">
        <v>5012.0910819999999</v>
      </c>
      <c r="AH468" s="19">
        <v>4998.4766380000001</v>
      </c>
      <c r="AI468" s="19">
        <v>4984.5682040000002</v>
      </c>
      <c r="AJ468" s="19">
        <v>4970.2870499999999</v>
      </c>
      <c r="AK468" s="19">
        <v>4959.7052709999998</v>
      </c>
      <c r="AL468" s="19">
        <v>4948.0284750000001</v>
      </c>
      <c r="AM468" s="19">
        <v>4937.6310549999998</v>
      </c>
      <c r="AN468" s="19">
        <v>4891.77405</v>
      </c>
      <c r="AO468" s="19">
        <v>4882.0146379999996</v>
      </c>
      <c r="AP468" s="19">
        <v>4863.239885</v>
      </c>
      <c r="AR468" s="19">
        <v>5222.3521280000004</v>
      </c>
      <c r="AS468" s="19">
        <v>5169.6464409999999</v>
      </c>
      <c r="AT468" s="19">
        <v>5125.9094610000002</v>
      </c>
      <c r="AU468" s="19">
        <v>5088.6083600000002</v>
      </c>
      <c r="AV468" s="19">
        <v>5069.0932489999996</v>
      </c>
      <c r="AW468" s="19">
        <v>5049.5830020000003</v>
      </c>
      <c r="AX468" s="19">
        <v>5032.2078439999996</v>
      </c>
      <c r="AY468" s="19">
        <v>5024.8621430000003</v>
      </c>
      <c r="AZ468" s="19">
        <v>5012.0910819999999</v>
      </c>
      <c r="BA468" s="19">
        <v>4998.4766380000001</v>
      </c>
      <c r="BB468" s="19">
        <v>4984.5682040000002</v>
      </c>
      <c r="BC468" s="19">
        <v>4970.2870499999999</v>
      </c>
      <c r="BD468" s="19">
        <v>4959.7052709999998</v>
      </c>
      <c r="BE468" s="19">
        <v>4948.0284750000001</v>
      </c>
      <c r="BF468" s="19">
        <v>4937.6310549999998</v>
      </c>
      <c r="BG468" s="19">
        <v>4891.77405</v>
      </c>
      <c r="BH468" s="19">
        <v>4882.0146379999996</v>
      </c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</row>
    <row r="469" spans="1:78" s="19" customFormat="1" ht="11.25" x14ac:dyDescent="0.2">
      <c r="A469" s="24" t="s">
        <v>18</v>
      </c>
      <c r="B469" s="32"/>
      <c r="C469" s="19">
        <v>6346.2346950000001</v>
      </c>
      <c r="D469" s="19">
        <v>6373.1051090000001</v>
      </c>
      <c r="E469" s="19">
        <v>6374.4739760000002</v>
      </c>
      <c r="F469" s="19">
        <v>6366.0757020000001</v>
      </c>
      <c r="G469" s="19">
        <v>6384.1145550000001</v>
      </c>
      <c r="H469" s="19">
        <v>6347.586945</v>
      </c>
      <c r="I469" s="19">
        <v>6395.1071620000002</v>
      </c>
      <c r="J469" s="19">
        <v>6318.3150560000004</v>
      </c>
      <c r="K469" s="19">
        <v>6099.8794820000003</v>
      </c>
      <c r="L469" s="19">
        <v>6051.2580459999999</v>
      </c>
      <c r="M469" s="19">
        <v>6031.9359400000003</v>
      </c>
      <c r="N469" s="19">
        <v>5920.1790380000002</v>
      </c>
      <c r="O469" s="19">
        <v>5972.7943180000002</v>
      </c>
      <c r="P469" s="19">
        <v>5933.4221280000002</v>
      </c>
      <c r="Q469" s="19">
        <v>5841.9536740000003</v>
      </c>
      <c r="R469" s="19">
        <v>5884.0053429999998</v>
      </c>
      <c r="S469" s="19">
        <v>5931.8331589999998</v>
      </c>
      <c r="T469" s="19">
        <v>5878.8583509999999</v>
      </c>
      <c r="U469" s="102"/>
      <c r="V469" s="102"/>
      <c r="W469" s="102"/>
      <c r="X469" s="102"/>
      <c r="Y469" s="19">
        <v>6163.3893509999998</v>
      </c>
      <c r="Z469" s="19">
        <v>6117.8824249999998</v>
      </c>
      <c r="AA469" s="19">
        <v>6082.0519279999999</v>
      </c>
      <c r="AB469" s="19">
        <v>6053.0201340000003</v>
      </c>
      <c r="AC469" s="19">
        <v>6028.719008</v>
      </c>
      <c r="AD469" s="19">
        <v>6008.9097359999996</v>
      </c>
      <c r="AE469" s="19">
        <v>5987.4500550000002</v>
      </c>
      <c r="AF469" s="19">
        <v>5972.2495580000004</v>
      </c>
      <c r="AG469" s="19">
        <v>5967.6923079999997</v>
      </c>
      <c r="AH469" s="19">
        <v>5955.5232830000004</v>
      </c>
      <c r="AI469" s="19">
        <v>5939.1895000000004</v>
      </c>
      <c r="AJ469" s="19">
        <v>5926.6199729999998</v>
      </c>
      <c r="AK469" s="19">
        <v>5918.4001429999998</v>
      </c>
      <c r="AL469" s="19">
        <v>5906.8604500000001</v>
      </c>
      <c r="AM469" s="19">
        <v>5891.3168939999996</v>
      </c>
      <c r="AN469" s="19">
        <v>5882.4593800000002</v>
      </c>
      <c r="AO469" s="19">
        <v>5874.3015009999999</v>
      </c>
      <c r="AP469" s="19">
        <v>5857.8879820000002</v>
      </c>
      <c r="AR469" s="19">
        <v>6163.3893509999998</v>
      </c>
      <c r="AS469" s="19">
        <v>6117.8824249999998</v>
      </c>
      <c r="AT469" s="19">
        <v>6082.0519279999999</v>
      </c>
      <c r="AU469" s="19">
        <v>6053.0201340000003</v>
      </c>
      <c r="AV469" s="19">
        <v>6028.719008</v>
      </c>
      <c r="AW469" s="19">
        <v>6008.9097359999996</v>
      </c>
      <c r="AX469" s="19">
        <v>5987.4500550000002</v>
      </c>
      <c r="AY469" s="19">
        <v>5972.2495580000004</v>
      </c>
      <c r="AZ469" s="19">
        <v>5967.6923079999997</v>
      </c>
      <c r="BA469" s="19">
        <v>5955.5232830000004</v>
      </c>
      <c r="BB469" s="19">
        <v>5939.1895000000004</v>
      </c>
      <c r="BC469" s="19">
        <v>5926.6199729999998</v>
      </c>
      <c r="BD469" s="19">
        <v>5918.4001429999998</v>
      </c>
      <c r="BE469" s="19">
        <v>5906.8604500000001</v>
      </c>
      <c r="BF469" s="19">
        <v>5891.3168939999996</v>
      </c>
      <c r="BG469" s="19">
        <v>5882.4593800000002</v>
      </c>
      <c r="BH469" s="19">
        <v>5874.3015009999999</v>
      </c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</row>
    <row r="470" spans="1:78" s="19" customFormat="1" ht="11.25" x14ac:dyDescent="0.2">
      <c r="A470" s="24" t="s">
        <v>19</v>
      </c>
      <c r="B470" s="32"/>
      <c r="C470" s="19">
        <v>6971.3151500000004</v>
      </c>
      <c r="D470" s="19">
        <v>7027.7114060000004</v>
      </c>
      <c r="E470" s="19">
        <v>7062.3972599999997</v>
      </c>
      <c r="F470" s="19">
        <v>7087.274316</v>
      </c>
      <c r="G470" s="19">
        <v>7072.3502749999998</v>
      </c>
      <c r="H470" s="19">
        <v>7013.034146</v>
      </c>
      <c r="I470" s="19">
        <v>6944.4850820000001</v>
      </c>
      <c r="J470" s="19">
        <v>6878.9708110000001</v>
      </c>
      <c r="K470" s="19">
        <v>6791.2778340000004</v>
      </c>
      <c r="L470" s="19">
        <v>6740.5746509999999</v>
      </c>
      <c r="M470" s="19">
        <v>6730.5964299999996</v>
      </c>
      <c r="N470" s="19">
        <v>6592.1854080000003</v>
      </c>
      <c r="O470" s="19">
        <v>6633.2418719999996</v>
      </c>
      <c r="P470" s="19">
        <v>6619.0693510000001</v>
      </c>
      <c r="Q470" s="19">
        <v>6615.0577000000003</v>
      </c>
      <c r="R470" s="19">
        <v>6616.2226490000003</v>
      </c>
      <c r="S470" s="19">
        <v>6614.4824490000001</v>
      </c>
      <c r="T470" s="19">
        <v>6425.7644069999997</v>
      </c>
      <c r="U470" s="102"/>
      <c r="V470" s="102"/>
      <c r="W470" s="102"/>
      <c r="X470" s="102"/>
      <c r="Y470" s="19">
        <v>6804.6566929999999</v>
      </c>
      <c r="Z470" s="19">
        <v>6759.0757640000002</v>
      </c>
      <c r="AA470" s="19">
        <v>6725.8093440000002</v>
      </c>
      <c r="AB470" s="19">
        <v>6699.6193480000002</v>
      </c>
      <c r="AC470" s="19">
        <v>6684.2517520000001</v>
      </c>
      <c r="AD470" s="19">
        <v>6659.3480909999998</v>
      </c>
      <c r="AE470" s="19">
        <v>6639.8236790000001</v>
      </c>
      <c r="AF470" s="19">
        <v>6628.0287660000004</v>
      </c>
      <c r="AG470" s="19">
        <v>6621.7973400000001</v>
      </c>
      <c r="AH470" s="19">
        <v>6619.2820869999996</v>
      </c>
      <c r="AI470" s="19">
        <v>6618.7025480000002</v>
      </c>
      <c r="AJ470" s="19">
        <v>6614.2549580000004</v>
      </c>
      <c r="AK470" s="19">
        <v>6614.776758</v>
      </c>
      <c r="AL470" s="19">
        <v>6610.2302920000002</v>
      </c>
      <c r="AM470" s="19">
        <v>6598.708318</v>
      </c>
      <c r="AN470" s="19">
        <v>6620.7549159999999</v>
      </c>
      <c r="AO470" s="19">
        <v>6618.3303539999997</v>
      </c>
      <c r="AP470" s="19">
        <v>6604.2426740000001</v>
      </c>
      <c r="AR470" s="19">
        <v>6804.6566929999999</v>
      </c>
      <c r="AS470" s="19">
        <v>6759.0757640000002</v>
      </c>
      <c r="AT470" s="19">
        <v>6725.8093440000002</v>
      </c>
      <c r="AU470" s="19">
        <v>6699.6193480000002</v>
      </c>
      <c r="AV470" s="19">
        <v>6684.2517520000001</v>
      </c>
      <c r="AW470" s="19">
        <v>6659.3480909999998</v>
      </c>
      <c r="AX470" s="19">
        <v>6639.8236790000001</v>
      </c>
      <c r="AY470" s="19">
        <v>6628.0287660000004</v>
      </c>
      <c r="AZ470" s="19">
        <v>6621.7973400000001</v>
      </c>
      <c r="BA470" s="19">
        <v>6619.2820869999996</v>
      </c>
      <c r="BB470" s="19">
        <v>6618.7025480000002</v>
      </c>
      <c r="BC470" s="19">
        <v>6614.2549580000004</v>
      </c>
      <c r="BD470" s="19">
        <v>6614.776758</v>
      </c>
      <c r="BE470" s="19">
        <v>6610.2302920000002</v>
      </c>
      <c r="BF470" s="19">
        <v>6598.708318</v>
      </c>
      <c r="BG470" s="19">
        <v>6620.7549159999999</v>
      </c>
      <c r="BH470" s="19">
        <v>6618.3303539999997</v>
      </c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</row>
    <row r="471" spans="1:78" s="19" customFormat="1" ht="11.25" x14ac:dyDescent="0.2">
      <c r="A471" s="24" t="s">
        <v>20</v>
      </c>
      <c r="B471" s="32"/>
      <c r="C471" s="19">
        <v>7835.6808279999996</v>
      </c>
      <c r="D471" s="19">
        <v>7837.3591630000001</v>
      </c>
      <c r="E471" s="19">
        <v>7344.5582130000003</v>
      </c>
      <c r="F471" s="19">
        <v>7440.6820619999999</v>
      </c>
      <c r="G471" s="19">
        <v>7444.3780120000001</v>
      </c>
      <c r="H471" s="19">
        <v>7319.2119069999999</v>
      </c>
      <c r="I471" s="19">
        <v>7369.9131029999999</v>
      </c>
      <c r="J471" s="19">
        <v>7330.9117669999996</v>
      </c>
      <c r="K471" s="19">
        <v>7078.7075050000003</v>
      </c>
      <c r="L471" s="19">
        <v>7107.5658970000004</v>
      </c>
      <c r="M471" s="19">
        <v>7117.4617029999999</v>
      </c>
      <c r="N471" s="19">
        <v>6877.5100400000001</v>
      </c>
      <c r="O471" s="19">
        <v>7010.19074</v>
      </c>
      <c r="P471" s="19">
        <v>7077.429658</v>
      </c>
      <c r="Q471" s="19">
        <v>6949.9671600000001</v>
      </c>
      <c r="R471" s="19">
        <v>7017.4286330000004</v>
      </c>
      <c r="S471" s="19">
        <v>7036.581803</v>
      </c>
      <c r="T471" s="19">
        <v>6980.9648660000003</v>
      </c>
      <c r="U471" s="102"/>
      <c r="V471" s="102"/>
      <c r="W471" s="102"/>
      <c r="X471" s="102"/>
      <c r="Y471" s="19">
        <v>7447.8124850000004</v>
      </c>
      <c r="Z471" s="19">
        <v>7410.887232</v>
      </c>
      <c r="AA471" s="19">
        <v>7378.4828129999996</v>
      </c>
      <c r="AB471" s="19">
        <v>7352.2261920000001</v>
      </c>
      <c r="AC471" s="19">
        <v>7335.5656369999997</v>
      </c>
      <c r="AD471" s="19">
        <v>7314.3031350000001</v>
      </c>
      <c r="AE471" s="19">
        <v>7295.5839340000002</v>
      </c>
      <c r="AF471" s="19">
        <v>7286.3245459999998</v>
      </c>
      <c r="AG471" s="19">
        <v>7281.4172719999997</v>
      </c>
      <c r="AH471" s="19">
        <v>7281.9351180000003</v>
      </c>
      <c r="AI471" s="19">
        <v>7280.6407200000003</v>
      </c>
      <c r="AJ471" s="19">
        <v>7270.5158670000001</v>
      </c>
      <c r="AK471" s="19">
        <v>7272.6356830000004</v>
      </c>
      <c r="AL471" s="19">
        <v>7267.7671609999998</v>
      </c>
      <c r="AM471" s="19">
        <v>7256.6519230000004</v>
      </c>
      <c r="AN471" s="19">
        <v>7285.3409190000002</v>
      </c>
      <c r="AO471" s="19">
        <v>7281.4858649999996</v>
      </c>
      <c r="AP471" s="19">
        <v>7274.2543690000002</v>
      </c>
      <c r="AR471" s="19">
        <v>7447.8124850000004</v>
      </c>
      <c r="AS471" s="19">
        <v>7410.887232</v>
      </c>
      <c r="AT471" s="19">
        <v>7378.4828129999996</v>
      </c>
      <c r="AU471" s="19">
        <v>7352.2261920000001</v>
      </c>
      <c r="AV471" s="19">
        <v>7335.5656369999997</v>
      </c>
      <c r="AW471" s="19">
        <v>7314.3031350000001</v>
      </c>
      <c r="AX471" s="19">
        <v>7295.5839340000002</v>
      </c>
      <c r="AY471" s="19">
        <v>7286.3245459999998</v>
      </c>
      <c r="AZ471" s="19">
        <v>7281.4172719999997</v>
      </c>
      <c r="BA471" s="19">
        <v>7281.9351180000003</v>
      </c>
      <c r="BB471" s="19">
        <v>7280.6407200000003</v>
      </c>
      <c r="BC471" s="19">
        <v>7270.5158670000001</v>
      </c>
      <c r="BD471" s="19">
        <v>7272.6356830000004</v>
      </c>
      <c r="BE471" s="19">
        <v>7267.7671609999998</v>
      </c>
      <c r="BF471" s="19">
        <v>7256.6519230000004</v>
      </c>
      <c r="BG471" s="19">
        <v>7285.3409190000002</v>
      </c>
      <c r="BH471" s="19">
        <v>7281.4858649999996</v>
      </c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</row>
    <row r="472" spans="1:78" s="19" customFormat="1" ht="11.25" x14ac:dyDescent="0.2">
      <c r="A472" s="24" t="s">
        <v>21</v>
      </c>
      <c r="B472" s="32"/>
      <c r="C472" s="19">
        <v>8849.0879519999999</v>
      </c>
      <c r="D472" s="19">
        <v>8804.8482289999993</v>
      </c>
      <c r="E472" s="19">
        <v>8050.1759380000003</v>
      </c>
      <c r="F472" s="19">
        <v>8100.2215029999998</v>
      </c>
      <c r="G472" s="19">
        <v>8173.2383550000004</v>
      </c>
      <c r="H472" s="19">
        <v>7951.1282510000001</v>
      </c>
      <c r="I472" s="19">
        <v>8041.503858</v>
      </c>
      <c r="J472" s="19">
        <v>8040.7826809999997</v>
      </c>
      <c r="K472" s="19">
        <v>7827.9186600000003</v>
      </c>
      <c r="L472" s="19">
        <v>7850.6810489999998</v>
      </c>
      <c r="M472" s="19">
        <v>7863.1501319999998</v>
      </c>
      <c r="N472" s="19">
        <v>7705.5468300000002</v>
      </c>
      <c r="O472" s="19">
        <v>7785.5543360000001</v>
      </c>
      <c r="P472" s="19">
        <v>7835.292821</v>
      </c>
      <c r="Q472" s="19">
        <v>7632.6842070000002</v>
      </c>
      <c r="R472" s="19">
        <v>7709.474115</v>
      </c>
      <c r="S472" s="19">
        <v>7715.2357760000004</v>
      </c>
      <c r="T472" s="19">
        <v>7526.6683249999996</v>
      </c>
      <c r="U472" s="102"/>
      <c r="V472" s="102"/>
      <c r="W472" s="102"/>
      <c r="X472" s="102"/>
      <c r="Y472" s="19">
        <v>8350.0122319999991</v>
      </c>
      <c r="Z472" s="19">
        <v>8282.6628170000004</v>
      </c>
      <c r="AA472" s="19">
        <v>8236.1921889999994</v>
      </c>
      <c r="AB472" s="19">
        <v>8195.0636290000002</v>
      </c>
      <c r="AC472" s="19">
        <v>8167.5353020000002</v>
      </c>
      <c r="AD472" s="19">
        <v>8131.1565700000001</v>
      </c>
      <c r="AE472" s="19">
        <v>8094.9242720000002</v>
      </c>
      <c r="AF472" s="19">
        <v>8069.4150959999997</v>
      </c>
      <c r="AG472" s="19">
        <v>8052.6151149999996</v>
      </c>
      <c r="AH472" s="19">
        <v>8041.7409070000003</v>
      </c>
      <c r="AI472" s="19">
        <v>8031.1468219999997</v>
      </c>
      <c r="AJ472" s="19">
        <v>8019.5362709999999</v>
      </c>
      <c r="AK472" s="19">
        <v>8005.4044409999997</v>
      </c>
      <c r="AL472" s="19">
        <v>7995.5813179999996</v>
      </c>
      <c r="AM472" s="19">
        <v>7983.487983</v>
      </c>
      <c r="AN472" s="19">
        <v>8000.178465</v>
      </c>
      <c r="AO472" s="19">
        <v>7994.6468960000002</v>
      </c>
      <c r="AP472" s="19">
        <v>7976.4343390000004</v>
      </c>
      <c r="AR472" s="19">
        <v>8350.0122319999991</v>
      </c>
      <c r="AS472" s="19">
        <v>8282.6628170000004</v>
      </c>
      <c r="AT472" s="19">
        <v>8236.1921889999994</v>
      </c>
      <c r="AU472" s="19">
        <v>8195.0636290000002</v>
      </c>
      <c r="AV472" s="19">
        <v>8167.5353020000002</v>
      </c>
      <c r="AW472" s="19">
        <v>8131.1565700000001</v>
      </c>
      <c r="AX472" s="19">
        <v>8094.9242720000002</v>
      </c>
      <c r="AY472" s="19">
        <v>8069.4150959999997</v>
      </c>
      <c r="AZ472" s="19">
        <v>8052.6151149999996</v>
      </c>
      <c r="BA472" s="19">
        <v>8041.7409070000003</v>
      </c>
      <c r="BB472" s="19">
        <v>8031.1468219999997</v>
      </c>
      <c r="BC472" s="19">
        <v>8019.5362709999999</v>
      </c>
      <c r="BD472" s="19">
        <v>8005.4044409999997</v>
      </c>
      <c r="BE472" s="19">
        <v>7995.5813179999996</v>
      </c>
      <c r="BF472" s="19">
        <v>7983.487983</v>
      </c>
      <c r="BG472" s="19">
        <v>8000.178465</v>
      </c>
      <c r="BH472" s="19">
        <v>7994.6468960000002</v>
      </c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</row>
    <row r="473" spans="1:78" s="19" customFormat="1" ht="11.25" x14ac:dyDescent="0.2">
      <c r="A473" s="24" t="s">
        <v>22</v>
      </c>
      <c r="B473" s="32"/>
      <c r="C473" s="19">
        <v>9765.2064229999996</v>
      </c>
      <c r="D473" s="19">
        <v>9745.9521509999995</v>
      </c>
      <c r="E473" s="19">
        <v>9306.8708850000003</v>
      </c>
      <c r="F473" s="19">
        <v>9379.6439680000003</v>
      </c>
      <c r="G473" s="19">
        <v>9402.767715</v>
      </c>
      <c r="H473" s="19">
        <v>9157.2292930000003</v>
      </c>
      <c r="I473" s="19">
        <v>9199.1029209999997</v>
      </c>
      <c r="J473" s="19">
        <v>9215.5973610000001</v>
      </c>
      <c r="K473" s="19">
        <v>8919.3812140000009</v>
      </c>
      <c r="L473" s="19">
        <v>8939.8746040000005</v>
      </c>
      <c r="M473" s="19">
        <v>8897.6321970000008</v>
      </c>
      <c r="N473" s="19">
        <v>8756.1884090000003</v>
      </c>
      <c r="O473" s="19">
        <v>8802.7004519999991</v>
      </c>
      <c r="P473" s="19">
        <v>8815.0540830000009</v>
      </c>
      <c r="Q473" s="19">
        <v>8599.7586850000007</v>
      </c>
      <c r="R473" s="19">
        <v>8645.370218</v>
      </c>
      <c r="S473" s="19">
        <v>8613.8345050000007</v>
      </c>
      <c r="T473" s="19">
        <v>8392.9411189999992</v>
      </c>
      <c r="U473" s="102"/>
      <c r="V473" s="102"/>
      <c r="W473" s="102"/>
      <c r="X473" s="102"/>
      <c r="Y473" s="19">
        <v>8566.9911329999995</v>
      </c>
      <c r="Z473" s="19">
        <v>8479.5275230000007</v>
      </c>
      <c r="AA473" s="19">
        <v>8403.3877769999999</v>
      </c>
      <c r="AB473" s="19">
        <v>8352.6646459999993</v>
      </c>
      <c r="AC473" s="19">
        <v>8303.1568970000008</v>
      </c>
      <c r="AD473" s="19">
        <v>8251.3232630000002</v>
      </c>
      <c r="AE473" s="19">
        <v>8200.8738460000004</v>
      </c>
      <c r="AF473" s="19">
        <v>8169.1269750000001</v>
      </c>
      <c r="AG473" s="19">
        <v>8141.9077219999999</v>
      </c>
      <c r="AH473" s="19">
        <v>8126.742604</v>
      </c>
      <c r="AI473" s="19">
        <v>8121.4131790000001</v>
      </c>
      <c r="AJ473" s="19">
        <v>8115.6708170000002</v>
      </c>
      <c r="AK473" s="19">
        <v>8103.6078939999998</v>
      </c>
      <c r="AL473" s="19">
        <v>8100.7413710000001</v>
      </c>
      <c r="AM473" s="19">
        <v>8089.2128789999997</v>
      </c>
      <c r="AN473" s="19">
        <v>8061.8979939999999</v>
      </c>
      <c r="AO473" s="19">
        <v>8051.8533280000001</v>
      </c>
      <c r="AP473" s="19">
        <v>8048.4131319999997</v>
      </c>
      <c r="AR473" s="19">
        <v>8566.9911329999995</v>
      </c>
      <c r="AS473" s="19">
        <v>8479.5275230000007</v>
      </c>
      <c r="AT473" s="19">
        <v>8403.3877769999999</v>
      </c>
      <c r="AU473" s="19">
        <v>8352.6646459999993</v>
      </c>
      <c r="AV473" s="19">
        <v>8303.1568970000008</v>
      </c>
      <c r="AW473" s="19">
        <v>8251.3232630000002</v>
      </c>
      <c r="AX473" s="19">
        <v>8200.8738460000004</v>
      </c>
      <c r="AY473" s="19">
        <v>8169.1269750000001</v>
      </c>
      <c r="AZ473" s="19">
        <v>8141.9077219999999</v>
      </c>
      <c r="BA473" s="19">
        <v>8126.742604</v>
      </c>
      <c r="BB473" s="19">
        <v>8121.4131790000001</v>
      </c>
      <c r="BC473" s="19">
        <v>8115.6708170000002</v>
      </c>
      <c r="BD473" s="19">
        <v>8103.6078939999998</v>
      </c>
      <c r="BE473" s="19">
        <v>8100.7413710000001</v>
      </c>
      <c r="BF473" s="19">
        <v>8089.2128789999997</v>
      </c>
      <c r="BG473" s="19">
        <v>8061.8979939999999</v>
      </c>
      <c r="BH473" s="19">
        <v>8051.8533280000001</v>
      </c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</row>
    <row r="474" spans="1:78" s="19" customFormat="1" ht="11.25" x14ac:dyDescent="0.2">
      <c r="A474" s="24" t="s">
        <v>23</v>
      </c>
      <c r="B474" s="32"/>
      <c r="C474" s="19">
        <v>10692.82827</v>
      </c>
      <c r="D474" s="19">
        <v>10604.795502999999</v>
      </c>
      <c r="E474" s="19">
        <v>10570.657638999999</v>
      </c>
      <c r="F474" s="19">
        <v>10602.225103999999</v>
      </c>
      <c r="G474" s="19">
        <v>10564.514583</v>
      </c>
      <c r="H474" s="19">
        <v>10421.723693</v>
      </c>
      <c r="I474" s="19">
        <v>10411.090103</v>
      </c>
      <c r="J474" s="19">
        <v>10390.819303</v>
      </c>
      <c r="K474" s="19">
        <v>10186.061498999999</v>
      </c>
      <c r="L474" s="19">
        <v>10168.199962999999</v>
      </c>
      <c r="M474" s="19">
        <v>10135.676626</v>
      </c>
      <c r="N474" s="19">
        <v>9898.4007939999992</v>
      </c>
      <c r="O474" s="19">
        <v>9940.8704099999995</v>
      </c>
      <c r="P474" s="19">
        <v>9937.7469789999996</v>
      </c>
      <c r="Q474" s="19">
        <v>9797.6059509999995</v>
      </c>
      <c r="R474" s="19">
        <v>9774.9385619999994</v>
      </c>
      <c r="S474" s="19">
        <v>9734.3379089999999</v>
      </c>
      <c r="T474" s="19">
        <v>9553.5543240000006</v>
      </c>
      <c r="U474" s="102"/>
      <c r="V474" s="102"/>
      <c r="W474" s="102"/>
      <c r="X474" s="102"/>
      <c r="Y474" s="19">
        <v>8066.8302830000002</v>
      </c>
      <c r="Z474" s="19">
        <v>7973.7854660000003</v>
      </c>
      <c r="AA474" s="19">
        <v>7894.0594060000003</v>
      </c>
      <c r="AB474" s="19">
        <v>7834.2846250000002</v>
      </c>
      <c r="AC474" s="19">
        <v>7781.8786019999998</v>
      </c>
      <c r="AD474" s="19">
        <v>7713.4494519999998</v>
      </c>
      <c r="AE474" s="19">
        <v>7647.2508440000001</v>
      </c>
      <c r="AF474" s="19">
        <v>7608.5886979999996</v>
      </c>
      <c r="AG474" s="19">
        <v>7579.7827799999995</v>
      </c>
      <c r="AH474" s="19">
        <v>7600.9190509999999</v>
      </c>
      <c r="AI474" s="19">
        <v>7621.2964750000001</v>
      </c>
      <c r="AJ474" s="19">
        <v>7627.5435450000004</v>
      </c>
      <c r="AK474" s="19">
        <v>7621.8492930000002</v>
      </c>
      <c r="AL474" s="19">
        <v>7627.054709</v>
      </c>
      <c r="AM474" s="19">
        <v>7627.5601509999997</v>
      </c>
      <c r="AN474" s="19">
        <v>7550.1082820000001</v>
      </c>
      <c r="AO474" s="19">
        <v>7551.1586280000001</v>
      </c>
      <c r="AP474" s="19">
        <v>7550.5068929999998</v>
      </c>
      <c r="AR474" s="19">
        <v>8066.8302830000002</v>
      </c>
      <c r="AS474" s="19">
        <v>7973.7854660000003</v>
      </c>
      <c r="AT474" s="19">
        <v>7894.0594060000003</v>
      </c>
      <c r="AU474" s="19">
        <v>7834.2846250000002</v>
      </c>
      <c r="AV474" s="19">
        <v>7781.8786019999998</v>
      </c>
      <c r="AW474" s="19">
        <v>7713.4494519999998</v>
      </c>
      <c r="AX474" s="19">
        <v>7647.2508440000001</v>
      </c>
      <c r="AY474" s="19">
        <v>7608.5886979999996</v>
      </c>
      <c r="AZ474" s="19">
        <v>7579.7827799999995</v>
      </c>
      <c r="BA474" s="19">
        <v>7600.9190509999999</v>
      </c>
      <c r="BB474" s="19">
        <v>7621.2964750000001</v>
      </c>
      <c r="BC474" s="19">
        <v>7627.5435450000004</v>
      </c>
      <c r="BD474" s="19">
        <v>7621.8492930000002</v>
      </c>
      <c r="BE474" s="19">
        <v>7627.054709</v>
      </c>
      <c r="BF474" s="19">
        <v>7627.5601509999997</v>
      </c>
      <c r="BG474" s="19">
        <v>7550.1082820000001</v>
      </c>
      <c r="BH474" s="19">
        <v>7551.1586280000001</v>
      </c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</row>
    <row r="475" spans="1:78" s="19" customFormat="1" ht="11.25" x14ac:dyDescent="0.2">
      <c r="A475" s="24" t="s">
        <v>24</v>
      </c>
      <c r="B475" s="32"/>
      <c r="C475" s="19">
        <v>11455.545775000001</v>
      </c>
      <c r="D475" s="19">
        <v>11522.577855</v>
      </c>
      <c r="E475" s="19">
        <v>11646.2102</v>
      </c>
      <c r="F475" s="19">
        <v>11709.130687999999</v>
      </c>
      <c r="G475" s="19">
        <v>11678.519935</v>
      </c>
      <c r="H475" s="19">
        <v>11494.510285</v>
      </c>
      <c r="I475" s="19">
        <v>11480.989876</v>
      </c>
      <c r="J475" s="19">
        <v>11459.906827999999</v>
      </c>
      <c r="K475" s="19">
        <v>11201.034218999999</v>
      </c>
      <c r="L475" s="19">
        <v>11146.541286</v>
      </c>
      <c r="M475" s="19">
        <v>11134.146022999999</v>
      </c>
      <c r="N475" s="19">
        <v>10983.60167</v>
      </c>
      <c r="O475" s="19">
        <v>11014.428109</v>
      </c>
      <c r="P475" s="19">
        <v>11009.650688</v>
      </c>
      <c r="Q475" s="19">
        <v>10816.024670999999</v>
      </c>
      <c r="R475" s="19">
        <v>10825.239616999999</v>
      </c>
      <c r="S475" s="19">
        <v>10811.211724000001</v>
      </c>
      <c r="T475" s="19">
        <v>10654.863982999999</v>
      </c>
      <c r="U475" s="102"/>
      <c r="V475" s="102"/>
      <c r="W475" s="102"/>
      <c r="X475" s="102"/>
      <c r="Y475" s="19">
        <v>7752.6429340000004</v>
      </c>
      <c r="Z475" s="19">
        <v>7562.4890560000003</v>
      </c>
      <c r="AA475" s="19">
        <v>7425.7540060000001</v>
      </c>
      <c r="AB475" s="19">
        <v>7342.3212460000004</v>
      </c>
      <c r="AC475" s="19">
        <v>7257.976568</v>
      </c>
      <c r="AD475" s="19">
        <v>7158.2089550000001</v>
      </c>
      <c r="AE475" s="19">
        <v>7052.8462529999997</v>
      </c>
      <c r="AF475" s="19">
        <v>6989.7300919999998</v>
      </c>
      <c r="AG475" s="19">
        <v>6950.9589299999998</v>
      </c>
      <c r="AH475" s="19">
        <v>7022.5933199999999</v>
      </c>
      <c r="AI475" s="19">
        <v>7088.9824019999996</v>
      </c>
      <c r="AJ475" s="19">
        <v>7115.9529259999999</v>
      </c>
      <c r="AK475" s="19">
        <v>7129.9135130000004</v>
      </c>
      <c r="AL475" s="19">
        <v>7144.4496120000003</v>
      </c>
      <c r="AM475" s="19">
        <v>7151.8095089999997</v>
      </c>
      <c r="AN475" s="19">
        <v>7027.767339</v>
      </c>
      <c r="AO475" s="19">
        <v>7055.4901799999998</v>
      </c>
      <c r="AP475" s="19">
        <v>7068.8390719999998</v>
      </c>
      <c r="AR475" s="19">
        <v>7752.6429340000004</v>
      </c>
      <c r="AS475" s="19">
        <v>7562.4890560000003</v>
      </c>
      <c r="AT475" s="19">
        <v>7425.7540060000001</v>
      </c>
      <c r="AU475" s="19">
        <v>7342.3212460000004</v>
      </c>
      <c r="AV475" s="19">
        <v>7257.976568</v>
      </c>
      <c r="AW475" s="19">
        <v>7158.2089550000001</v>
      </c>
      <c r="AX475" s="19">
        <v>7052.8462529999997</v>
      </c>
      <c r="AY475" s="19">
        <v>6989.7300919999998</v>
      </c>
      <c r="AZ475" s="19">
        <v>6950.9589299999998</v>
      </c>
      <c r="BA475" s="19">
        <v>7022.5933199999999</v>
      </c>
      <c r="BB475" s="19">
        <v>7088.9824019999996</v>
      </c>
      <c r="BC475" s="19">
        <v>7115.9529259999999</v>
      </c>
      <c r="BD475" s="19">
        <v>7129.9135130000004</v>
      </c>
      <c r="BE475" s="19">
        <v>7144.4496120000003</v>
      </c>
      <c r="BF475" s="19">
        <v>7151.8095089999997</v>
      </c>
      <c r="BG475" s="19">
        <v>7027.767339</v>
      </c>
      <c r="BH475" s="19">
        <v>7055.4901799999998</v>
      </c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</row>
    <row r="476" spans="1:78" s="19" customFormat="1" ht="11.25" x14ac:dyDescent="0.2">
      <c r="A476" s="23" t="s">
        <v>795</v>
      </c>
      <c r="B476" s="32"/>
      <c r="C476" s="19">
        <v>0</v>
      </c>
      <c r="D476" s="19">
        <v>0</v>
      </c>
      <c r="E476" s="19">
        <v>12293.930288</v>
      </c>
      <c r="F476" s="19">
        <v>12179.861111</v>
      </c>
      <c r="G476" s="19">
        <v>12274.595992</v>
      </c>
      <c r="H476" s="19">
        <v>12333.121386999999</v>
      </c>
      <c r="I476" s="19">
        <v>12300.186451</v>
      </c>
      <c r="J476" s="19">
        <v>12317.169069</v>
      </c>
      <c r="K476" s="19">
        <v>11989.347825999999</v>
      </c>
      <c r="L476" s="19">
        <v>12025.042111000001</v>
      </c>
      <c r="M476" s="19">
        <v>11967.650463</v>
      </c>
      <c r="N476" s="19">
        <v>12011.355115</v>
      </c>
      <c r="O476" s="19">
        <v>12010.278746</v>
      </c>
      <c r="P476" s="19">
        <v>11928.502705999999</v>
      </c>
      <c r="Q476" s="19">
        <v>11856.147987</v>
      </c>
      <c r="R476" s="19">
        <v>11760.205244999999</v>
      </c>
      <c r="S476" s="19">
        <v>11718.235642</v>
      </c>
      <c r="T476" s="19">
        <v>11877.43561</v>
      </c>
      <c r="U476" s="102"/>
      <c r="V476" s="102"/>
      <c r="W476" s="102"/>
      <c r="X476" s="102"/>
      <c r="Y476" s="19">
        <v>8259.6509239999996</v>
      </c>
      <c r="Z476" s="19">
        <v>7984.7856810000003</v>
      </c>
      <c r="AA476" s="19">
        <v>7790.8851880000002</v>
      </c>
      <c r="AB476" s="19">
        <v>7686.8921780000001</v>
      </c>
      <c r="AC476" s="19">
        <v>7604.4207939999997</v>
      </c>
      <c r="AD476" s="19">
        <v>7473.6739470000002</v>
      </c>
      <c r="AE476" s="19">
        <v>7352.0725389999998</v>
      </c>
      <c r="AF476" s="19">
        <v>7278.0409040000004</v>
      </c>
      <c r="AG476" s="19">
        <v>7220.3135890000003</v>
      </c>
      <c r="AH476" s="19">
        <v>7275.6452680000002</v>
      </c>
      <c r="AI476" s="19">
        <v>7358.9808119999998</v>
      </c>
      <c r="AJ476" s="19">
        <v>7413.7537540000003</v>
      </c>
      <c r="AK476" s="19">
        <v>7426.1313870000004</v>
      </c>
      <c r="AL476" s="19">
        <v>7429.4100879999996</v>
      </c>
      <c r="AM476" s="19">
        <v>7445.6364649999996</v>
      </c>
      <c r="AN476" s="19">
        <v>7271.3141500000002</v>
      </c>
      <c r="AO476" s="19">
        <v>7304.0922190000001</v>
      </c>
      <c r="AP476" s="19">
        <v>7323.338917</v>
      </c>
      <c r="AR476" s="19">
        <v>8259.6509239999996</v>
      </c>
      <c r="AS476" s="19">
        <v>7984.7856810000003</v>
      </c>
      <c r="AT476" s="19">
        <v>7790.8851880000002</v>
      </c>
      <c r="AU476" s="19">
        <v>7686.8921780000001</v>
      </c>
      <c r="AV476" s="19">
        <v>7604.4207939999997</v>
      </c>
      <c r="AW476" s="19">
        <v>7473.6739470000002</v>
      </c>
      <c r="AX476" s="19">
        <v>7352.0725389999998</v>
      </c>
      <c r="AY476" s="19">
        <v>7278.0409040000004</v>
      </c>
      <c r="AZ476" s="19">
        <v>7220.3135890000003</v>
      </c>
      <c r="BA476" s="19">
        <v>7275.6452680000002</v>
      </c>
      <c r="BB476" s="19">
        <v>7358.9808119999998</v>
      </c>
      <c r="BC476" s="19">
        <v>7413.7537540000003</v>
      </c>
      <c r="BD476" s="19">
        <v>7426.1313870000004</v>
      </c>
      <c r="BE476" s="19">
        <v>7429.4100879999996</v>
      </c>
      <c r="BF476" s="19">
        <v>7445.6364649999996</v>
      </c>
      <c r="BG476" s="19">
        <v>7271.3141500000002</v>
      </c>
      <c r="BH476" s="19">
        <v>7304.0922190000001</v>
      </c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</row>
    <row r="477" spans="1:78" s="19" customFormat="1" ht="11.25" x14ac:dyDescent="0.2">
      <c r="A477" s="24"/>
      <c r="B477" s="32"/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0</v>
      </c>
      <c r="BF477" s="19">
        <v>0</v>
      </c>
      <c r="BG477" s="19">
        <v>0</v>
      </c>
      <c r="BH477" s="19">
        <v>0</v>
      </c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</row>
    <row r="478" spans="1:78" ht="11.25" x14ac:dyDescent="0.2">
      <c r="A478" s="11" t="s">
        <v>214</v>
      </c>
      <c r="C478" s="18">
        <v>0.2266392030795</v>
      </c>
      <c r="D478" s="18">
        <v>0.2231234641557</v>
      </c>
      <c r="E478" s="18">
        <v>0.22603119204239999</v>
      </c>
      <c r="F478" s="18">
        <v>0.22578859451139999</v>
      </c>
      <c r="G478" s="18">
        <v>0.224435739828</v>
      </c>
      <c r="H478" s="18">
        <v>0.22739356305549999</v>
      </c>
      <c r="I478" s="18">
        <v>0.22105667684950001</v>
      </c>
      <c r="J478" s="18">
        <v>0.21638462556919999</v>
      </c>
      <c r="K478" s="18">
        <v>0.2118010089247</v>
      </c>
      <c r="L478" s="18">
        <v>0.2079481962345</v>
      </c>
      <c r="M478" s="18">
        <v>0.20604793488209999</v>
      </c>
      <c r="N478" s="18">
        <v>0.203756874368</v>
      </c>
      <c r="O478" s="18">
        <v>0.20533199613809999</v>
      </c>
      <c r="P478" s="18">
        <v>0.20530923861059999</v>
      </c>
      <c r="Q478" s="18">
        <v>0.20291214047190001</v>
      </c>
      <c r="R478" s="18">
        <v>0.1988794785246</v>
      </c>
      <c r="S478" s="18">
        <f t="shared" ref="S478:X478" si="8">S189/S193</f>
        <v>0.19907001009826425</v>
      </c>
      <c r="T478" s="18">
        <f t="shared" si="8"/>
        <v>0.2036855253995819</v>
      </c>
      <c r="U478" s="18">
        <f t="shared" si="8"/>
        <v>0.19838465514251999</v>
      </c>
      <c r="V478" s="18">
        <f t="shared" si="8"/>
        <v>0.19377965676381689</v>
      </c>
      <c r="W478" s="18">
        <f t="shared" si="8"/>
        <v>0.18384533347798845</v>
      </c>
      <c r="X478" s="18">
        <f t="shared" si="8"/>
        <v>0.18085954156116107</v>
      </c>
      <c r="Y478" s="18">
        <v>0.16843216149869999</v>
      </c>
      <c r="Z478" s="18">
        <v>0.16301606038800001</v>
      </c>
      <c r="AA478" s="18">
        <v>0.16349633583709999</v>
      </c>
      <c r="AB478" s="18">
        <v>0.1632378965812</v>
      </c>
      <c r="AC478" s="18">
        <v>0.16084555212900001</v>
      </c>
      <c r="AD478" s="18">
        <v>0.1585055669854</v>
      </c>
      <c r="AE478" s="18">
        <v>0.15669543687830001</v>
      </c>
      <c r="AF478" s="18">
        <v>0.1626795570815</v>
      </c>
      <c r="AG478" s="18">
        <v>0.15753352026110001</v>
      </c>
      <c r="AH478" s="18">
        <v>0.15288256421499999</v>
      </c>
      <c r="AI478" s="18">
        <v>0.15046220672409999</v>
      </c>
      <c r="AJ478" s="18">
        <v>0.15199134942869999</v>
      </c>
      <c r="AK478" s="18">
        <v>0.1551654217001</v>
      </c>
      <c r="AL478" s="18">
        <v>0.1552667093116</v>
      </c>
      <c r="AM478" s="18">
        <v>0.1575806898147</v>
      </c>
      <c r="AN478" s="18">
        <v>0.1916876651144</v>
      </c>
      <c r="AO478" s="18">
        <v>0.19280390324060001</v>
      </c>
      <c r="AP478" s="18">
        <v>0.19089544519769999</v>
      </c>
      <c r="AQ478" s="18"/>
      <c r="AR478" s="18">
        <v>0.16843216149869999</v>
      </c>
      <c r="AS478" s="18">
        <v>0.16301606038800001</v>
      </c>
      <c r="AT478" s="18">
        <v>0.16349633583709999</v>
      </c>
      <c r="AU478" s="18">
        <v>0.1632378965812</v>
      </c>
      <c r="AV478" s="18">
        <v>0.16084555212900001</v>
      </c>
      <c r="AW478" s="18">
        <v>0.1585055669854</v>
      </c>
      <c r="AX478" s="18">
        <v>0.15669543687830001</v>
      </c>
      <c r="AY478" s="18">
        <v>0.1626795570815</v>
      </c>
      <c r="AZ478" s="18">
        <v>0.15753352026110001</v>
      </c>
      <c r="BA478" s="18">
        <v>0.15288256421499999</v>
      </c>
      <c r="BB478" s="18">
        <v>0.15046220672419999</v>
      </c>
      <c r="BC478" s="18">
        <v>0.15199134942869999</v>
      </c>
      <c r="BD478" s="18">
        <v>0.1551654217001</v>
      </c>
      <c r="BE478" s="18">
        <v>0.1552667093116</v>
      </c>
      <c r="BF478" s="18">
        <v>0.1575806898147</v>
      </c>
      <c r="BG478" s="18">
        <v>0.1916876651144</v>
      </c>
      <c r="BH478" s="18">
        <v>0.19280390324060001</v>
      </c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</row>
    <row r="479" spans="1:78" x14ac:dyDescent="0.25">
      <c r="A479" s="8" t="s">
        <v>215</v>
      </c>
      <c r="B479" s="50"/>
      <c r="AA479" s="56"/>
      <c r="AB479" s="56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</row>
    <row r="480" spans="1:78" x14ac:dyDescent="0.25">
      <c r="A480" s="11" t="s">
        <v>216</v>
      </c>
      <c r="AA480" s="56"/>
      <c r="AB480" s="56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</row>
    <row r="481" spans="1:78" ht="11.25" x14ac:dyDescent="0.2">
      <c r="A481" s="11" t="s">
        <v>217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01"/>
      <c r="V481" s="101"/>
      <c r="W481" s="101"/>
      <c r="X481" s="101"/>
      <c r="Y481" s="18">
        <v>1.5517547425860001E-3</v>
      </c>
      <c r="Z481" s="18">
        <v>1.9687995328270002E-3</v>
      </c>
      <c r="AA481" s="18">
        <v>8.3634290058899998E-4</v>
      </c>
      <c r="AB481" s="18">
        <v>8.4922288094900001E-4</v>
      </c>
      <c r="AC481" s="18">
        <v>9.6296530167699998E-4</v>
      </c>
      <c r="AD481" s="18">
        <v>1.0947246664190001E-3</v>
      </c>
      <c r="AE481" s="18">
        <v>6.44385474435E-4</v>
      </c>
      <c r="AF481" s="18">
        <v>3.4598779515500002E-4</v>
      </c>
      <c r="AG481" s="18">
        <v>2.6796214786499998E-4</v>
      </c>
      <c r="AH481" s="18">
        <v>1.7539171626380001E-3</v>
      </c>
      <c r="AI481" s="18">
        <v>1.6575005461680001E-3</v>
      </c>
      <c r="AJ481" s="18">
        <v>9.6318044976299996E-4</v>
      </c>
      <c r="AK481" s="18">
        <v>9.2090734572499995E-4</v>
      </c>
      <c r="AL481" s="18">
        <v>6.7858257671399996E-4</v>
      </c>
      <c r="AM481" s="18">
        <v>1.164975740831E-3</v>
      </c>
      <c r="AN481" s="18">
        <v>7.5373150172999999E-4</v>
      </c>
      <c r="AO481" s="18">
        <v>7.7890169633299997E-4</v>
      </c>
      <c r="AP481" s="18">
        <v>1.092980295567E-3</v>
      </c>
      <c r="AQ481" s="18"/>
      <c r="AR481" s="18">
        <v>1.5517547425860001E-3</v>
      </c>
      <c r="AS481" s="18">
        <v>1.9687995328270002E-3</v>
      </c>
      <c r="AT481" s="18">
        <v>8.3634290058899998E-4</v>
      </c>
      <c r="AU481" s="18">
        <v>8.4922288094900001E-4</v>
      </c>
      <c r="AV481" s="18">
        <v>9.6296530167699998E-4</v>
      </c>
      <c r="AW481" s="18">
        <v>1.0947246664190001E-3</v>
      </c>
      <c r="AX481" s="18">
        <v>6.44385474435E-4</v>
      </c>
      <c r="AY481" s="18">
        <v>3.4598779515500002E-4</v>
      </c>
      <c r="AZ481" s="18">
        <v>2.6796214786499998E-4</v>
      </c>
      <c r="BA481" s="18">
        <v>1.7539171626380001E-3</v>
      </c>
      <c r="BB481" s="18">
        <v>1.6575005461680001E-3</v>
      </c>
      <c r="BC481" s="18">
        <v>9.6318044976299996E-4</v>
      </c>
      <c r="BD481" s="18">
        <v>9.2090734572499995E-4</v>
      </c>
      <c r="BE481" s="18">
        <v>6.7858257671399996E-4</v>
      </c>
      <c r="BF481" s="18">
        <v>1.164975740831E-3</v>
      </c>
      <c r="BG481" s="18">
        <v>7.5373150172999999E-4</v>
      </c>
      <c r="BH481" s="18">
        <v>7.7890169633299997E-4</v>
      </c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</row>
    <row r="482" spans="1:78" ht="11.25" x14ac:dyDescent="0.2">
      <c r="A482" s="11" t="s">
        <v>218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01"/>
      <c r="V482" s="101"/>
      <c r="W482" s="101"/>
      <c r="X482" s="101"/>
      <c r="Y482" s="18">
        <v>1.254001065042E-3</v>
      </c>
      <c r="Z482" s="18">
        <v>1.217986151664E-3</v>
      </c>
      <c r="AA482" s="18">
        <v>1.189344774215E-3</v>
      </c>
      <c r="AB482" s="18">
        <v>1.1696843454570001E-3</v>
      </c>
      <c r="AC482" s="18">
        <v>1.1524010987279999E-3</v>
      </c>
      <c r="AD482" s="18">
        <v>1.1257074399970001E-3</v>
      </c>
      <c r="AE482" s="18">
        <v>1.1010365980509999E-3</v>
      </c>
      <c r="AF482" s="18">
        <v>1.0830922283120001E-3</v>
      </c>
      <c r="AG482" s="18">
        <v>1.0668863294640001E-3</v>
      </c>
      <c r="AH482" s="18">
        <v>1.04457670351E-3</v>
      </c>
      <c r="AI482" s="18">
        <v>1.016347039771E-3</v>
      </c>
      <c r="AJ482" s="18">
        <v>9.9575176932099993E-4</v>
      </c>
      <c r="AK482" s="18">
        <v>9.8046851733899995E-4</v>
      </c>
      <c r="AL482" s="18">
        <v>9.6811114277800005E-4</v>
      </c>
      <c r="AM482" s="18">
        <v>9.5519083730999995E-4</v>
      </c>
      <c r="AN482" s="18">
        <v>2.6009044778000002E-4</v>
      </c>
      <c r="AO482" s="18">
        <v>2.5614888000200002E-4</v>
      </c>
      <c r="AP482" s="18">
        <v>2.5143678160900003E-4</v>
      </c>
      <c r="AQ482" s="18"/>
      <c r="AR482" s="18">
        <v>1.254001065042E-3</v>
      </c>
      <c r="AS482" s="18">
        <v>1.217986151664E-3</v>
      </c>
      <c r="AT482" s="18">
        <v>1.189344774215E-3</v>
      </c>
      <c r="AU482" s="18">
        <v>1.1696843454570001E-3</v>
      </c>
      <c r="AV482" s="18">
        <v>1.1524010987279999E-3</v>
      </c>
      <c r="AW482" s="18">
        <v>1.1257074399970001E-3</v>
      </c>
      <c r="AX482" s="18">
        <v>1.1010365980509999E-3</v>
      </c>
      <c r="AY482" s="18">
        <v>1.0830922283120001E-3</v>
      </c>
      <c r="AZ482" s="18">
        <v>1.0668863294640001E-3</v>
      </c>
      <c r="BA482" s="18">
        <v>1.04457670351E-3</v>
      </c>
      <c r="BB482" s="18">
        <v>1.016347039771E-3</v>
      </c>
      <c r="BC482" s="18">
        <v>9.9575176932099993E-4</v>
      </c>
      <c r="BD482" s="18">
        <v>9.8046851733899995E-4</v>
      </c>
      <c r="BE482" s="18">
        <v>9.6811114277800005E-4</v>
      </c>
      <c r="BF482" s="18">
        <v>9.5519083730999995E-4</v>
      </c>
      <c r="BG482" s="18">
        <v>2.6009044778000002E-4</v>
      </c>
      <c r="BH482" s="18">
        <v>2.5614888000200002E-4</v>
      </c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</row>
    <row r="483" spans="1:78" ht="11.25" x14ac:dyDescent="0.2">
      <c r="A483" s="11" t="s">
        <v>219</v>
      </c>
      <c r="C483" s="18">
        <v>5.2164846077459998E-2</v>
      </c>
      <c r="D483" s="18">
        <v>5.2131869845789998E-2</v>
      </c>
      <c r="E483" s="18">
        <v>5.020238083399E-2</v>
      </c>
      <c r="F483" s="18">
        <v>4.9715923175309998E-2</v>
      </c>
      <c r="G483" s="18">
        <v>4.902930205692E-2</v>
      </c>
      <c r="H483" s="18">
        <v>4.793346822992E-2</v>
      </c>
      <c r="I483" s="18">
        <v>4.690083822775E-2</v>
      </c>
      <c r="J483" s="18">
        <v>4.6032133338339998E-2</v>
      </c>
      <c r="K483" s="18">
        <v>4.4861337683519999E-2</v>
      </c>
      <c r="L483" s="18">
        <v>4.3596366227289997E-2</v>
      </c>
      <c r="M483" s="18">
        <v>4.2386902197329997E-2</v>
      </c>
      <c r="N483" s="18">
        <v>4.1514973576039997E-2</v>
      </c>
      <c r="O483" s="18">
        <v>3.9968533984970002E-2</v>
      </c>
      <c r="P483" s="18">
        <v>3.9057763211800003E-2</v>
      </c>
      <c r="Q483" s="18">
        <v>3.8305309275469997E-2</v>
      </c>
      <c r="R483" s="18">
        <v>3.7356387561089999E-2</v>
      </c>
      <c r="S483" s="18">
        <v>3.6252932222460003E-2</v>
      </c>
      <c r="T483" s="18">
        <v>3.5664084911070003E-2</v>
      </c>
      <c r="U483" s="101"/>
      <c r="V483" s="101"/>
      <c r="W483" s="101"/>
      <c r="X483" s="101"/>
      <c r="Y483" s="18">
        <v>5.2187058021879999E-2</v>
      </c>
      <c r="Z483" s="18">
        <v>5.1689330107620002E-2</v>
      </c>
      <c r="AA483" s="18">
        <v>5.1402503597900003E-2</v>
      </c>
      <c r="AB483" s="18">
        <v>5.1118944613579999E-2</v>
      </c>
      <c r="AC483" s="18">
        <v>5.0605668340019998E-2</v>
      </c>
      <c r="AD483" s="18">
        <v>4.994423100756E-2</v>
      </c>
      <c r="AE483" s="18">
        <v>4.914580870377E-2</v>
      </c>
      <c r="AF483" s="18">
        <v>4.8668949851829998E-2</v>
      </c>
      <c r="AG483" s="18">
        <v>4.8243111139779998E-2</v>
      </c>
      <c r="AH483" s="18">
        <v>4.7331470909749998E-2</v>
      </c>
      <c r="AI483" s="18">
        <v>4.6467006715489999E-2</v>
      </c>
      <c r="AJ483" s="18">
        <v>4.5758050932240002E-2</v>
      </c>
      <c r="AK483" s="18">
        <v>4.5184021112140003E-2</v>
      </c>
      <c r="AL483" s="18">
        <v>4.5030739790730002E-2</v>
      </c>
      <c r="AM483" s="18">
        <v>4.5166243377270002E-2</v>
      </c>
      <c r="AN483" s="18">
        <v>3.2389222701119998E-2</v>
      </c>
      <c r="AO483" s="18">
        <v>3.2117933035360001E-2</v>
      </c>
      <c r="AP483" s="18">
        <v>3.1834975369459999E-2</v>
      </c>
      <c r="AQ483" s="18"/>
      <c r="AR483" s="18">
        <v>5.2187058021879999E-2</v>
      </c>
      <c r="AS483" s="18">
        <v>5.1689330107620002E-2</v>
      </c>
      <c r="AT483" s="18">
        <v>5.1402503597900003E-2</v>
      </c>
      <c r="AU483" s="18">
        <v>5.1118944613579999E-2</v>
      </c>
      <c r="AV483" s="18">
        <v>5.0605668340019998E-2</v>
      </c>
      <c r="AW483" s="18">
        <v>4.994423100756E-2</v>
      </c>
      <c r="AX483" s="18">
        <v>4.914580870377E-2</v>
      </c>
      <c r="AY483" s="18">
        <v>4.8668949851829998E-2</v>
      </c>
      <c r="AZ483" s="18">
        <v>4.8243111139779998E-2</v>
      </c>
      <c r="BA483" s="18">
        <v>4.7331470909749998E-2</v>
      </c>
      <c r="BB483" s="18">
        <v>4.6467006715489999E-2</v>
      </c>
      <c r="BC483" s="18">
        <v>4.5758050932240002E-2</v>
      </c>
      <c r="BD483" s="18">
        <v>4.5184021112140003E-2</v>
      </c>
      <c r="BE483" s="18">
        <v>4.5030739790730002E-2</v>
      </c>
      <c r="BF483" s="18">
        <v>4.5166243377270002E-2</v>
      </c>
      <c r="BG483" s="18">
        <v>3.2389222701119998E-2</v>
      </c>
      <c r="BH483" s="18">
        <v>3.2117933035360001E-2</v>
      </c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</row>
    <row r="484" spans="1:78" ht="11.25" x14ac:dyDescent="0.2">
      <c r="A484" s="11" t="s">
        <v>220</v>
      </c>
      <c r="C484" s="18">
        <v>5.989076464747E-2</v>
      </c>
      <c r="D484" s="18">
        <v>6.1382644805329997E-2</v>
      </c>
      <c r="E484" s="18">
        <v>6.3777311467580006E-2</v>
      </c>
      <c r="F484" s="18">
        <v>6.4420493193059994E-2</v>
      </c>
      <c r="G484" s="18">
        <v>6.5202706010200007E-2</v>
      </c>
      <c r="H484" s="18">
        <v>6.5602339068050006E-2</v>
      </c>
      <c r="I484" s="18">
        <v>6.7248294082990004E-2</v>
      </c>
      <c r="J484" s="18">
        <v>6.9597207102369996E-2</v>
      </c>
      <c r="K484" s="18">
        <v>7.098080906208E-2</v>
      </c>
      <c r="L484" s="18">
        <v>7.0903099394370006E-2</v>
      </c>
      <c r="M484" s="18">
        <v>7.0934941835419998E-2</v>
      </c>
      <c r="N484" s="18">
        <v>7.1998993373039999E-2</v>
      </c>
      <c r="O484" s="18">
        <v>7.3660602205969997E-2</v>
      </c>
      <c r="P484" s="18">
        <v>7.5100368701350007E-2</v>
      </c>
      <c r="Q484" s="18">
        <v>7.5405597363320004E-2</v>
      </c>
      <c r="R484" s="18">
        <v>7.4705151369610007E-2</v>
      </c>
      <c r="S484" s="18">
        <v>7.3976571634469995E-2</v>
      </c>
      <c r="T484" s="18">
        <v>7.3386402753869998E-2</v>
      </c>
      <c r="U484" s="101"/>
      <c r="V484" s="101"/>
      <c r="W484" s="101"/>
      <c r="X484" s="101"/>
      <c r="Y484" s="18">
        <v>7.1111594642720002E-2</v>
      </c>
      <c r="Z484" s="18">
        <v>6.9925752898970003E-2</v>
      </c>
      <c r="AA484" s="18">
        <v>6.9085182067500001E-2</v>
      </c>
      <c r="AB484" s="18">
        <v>6.8557389307269997E-2</v>
      </c>
      <c r="AC484" s="18">
        <v>6.7891684820929998E-2</v>
      </c>
      <c r="AD484" s="18">
        <v>6.6958937497420004E-2</v>
      </c>
      <c r="AE484" s="18">
        <v>6.6082491488530001E-2</v>
      </c>
      <c r="AF484" s="18">
        <v>6.5416764863689997E-2</v>
      </c>
      <c r="AG484" s="18">
        <v>6.4782330377480005E-2</v>
      </c>
      <c r="AH484" s="18">
        <v>6.3743471395599993E-2</v>
      </c>
      <c r="AI484" s="18">
        <v>6.2638322932400001E-2</v>
      </c>
      <c r="AJ484" s="18">
        <v>6.1601671374000001E-2</v>
      </c>
      <c r="AK484" s="18">
        <v>6.0793629703609998E-2</v>
      </c>
      <c r="AL484" s="18">
        <v>6.0280752231410002E-2</v>
      </c>
      <c r="AM484" s="18">
        <v>5.9605693651550003E-2</v>
      </c>
      <c r="AN484" s="18">
        <v>5.831864795431E-2</v>
      </c>
      <c r="AO484" s="18">
        <v>5.7706683394759997E-2</v>
      </c>
      <c r="AP484" s="18">
        <v>5.7014573070610003E-2</v>
      </c>
      <c r="AQ484" s="18"/>
      <c r="AR484" s="18">
        <v>7.1111594642720002E-2</v>
      </c>
      <c r="AS484" s="18">
        <v>6.9925752898970003E-2</v>
      </c>
      <c r="AT484" s="18">
        <v>6.9085182067500001E-2</v>
      </c>
      <c r="AU484" s="18">
        <v>6.8557389307269997E-2</v>
      </c>
      <c r="AV484" s="18">
        <v>6.7891684820929998E-2</v>
      </c>
      <c r="AW484" s="18">
        <v>6.6958937497420004E-2</v>
      </c>
      <c r="AX484" s="18">
        <v>6.6082491488530001E-2</v>
      </c>
      <c r="AY484" s="18">
        <v>6.5416764863689997E-2</v>
      </c>
      <c r="AZ484" s="18">
        <v>6.4782330377480005E-2</v>
      </c>
      <c r="BA484" s="18">
        <v>6.3743471395599993E-2</v>
      </c>
      <c r="BB484" s="18">
        <v>6.2638322932400001E-2</v>
      </c>
      <c r="BC484" s="18">
        <v>6.1601671374000001E-2</v>
      </c>
      <c r="BD484" s="18">
        <v>6.0793629703609998E-2</v>
      </c>
      <c r="BE484" s="18">
        <v>6.0280752231410002E-2</v>
      </c>
      <c r="BF484" s="18">
        <v>5.9605693651550003E-2</v>
      </c>
      <c r="BG484" s="18">
        <v>5.831864795431E-2</v>
      </c>
      <c r="BH484" s="18">
        <v>5.7706683394759997E-2</v>
      </c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</row>
    <row r="485" spans="1:78" ht="11.25" x14ac:dyDescent="0.2">
      <c r="A485" s="11" t="s">
        <v>221</v>
      </c>
      <c r="C485" s="18">
        <v>3.1201588877859999E-2</v>
      </c>
      <c r="D485" s="18">
        <v>2.9955354531809999E-2</v>
      </c>
      <c r="E485" s="18">
        <v>3.0153252513600001E-2</v>
      </c>
      <c r="F485" s="18">
        <v>3.007347327298E-2</v>
      </c>
      <c r="G485" s="18">
        <v>2.9840517705569999E-2</v>
      </c>
      <c r="H485" s="18">
        <v>3.002255806523E-2</v>
      </c>
      <c r="I485" s="18">
        <v>3.0763528539659999E-2</v>
      </c>
      <c r="J485" s="18">
        <v>3.1579638875330003E-2</v>
      </c>
      <c r="K485" s="18">
        <v>3.291969866378E-2</v>
      </c>
      <c r="L485" s="18">
        <v>3.4663341645890001E-2</v>
      </c>
      <c r="M485" s="18">
        <v>3.7475226195610001E-2</v>
      </c>
      <c r="N485" s="18">
        <v>3.9082291754050001E-2</v>
      </c>
      <c r="O485" s="18">
        <v>4.0813764707850003E-2</v>
      </c>
      <c r="P485" s="18">
        <v>4.2548136009829998E-2</v>
      </c>
      <c r="Q485" s="18">
        <v>4.4234651940400001E-2</v>
      </c>
      <c r="R485" s="18">
        <v>4.6367663091130003E-2</v>
      </c>
      <c r="S485" s="18">
        <v>4.7775923052599999E-2</v>
      </c>
      <c r="T485" s="18">
        <v>4.8737808376359999E-2</v>
      </c>
      <c r="U485" s="101"/>
      <c r="V485" s="101"/>
      <c r="W485" s="101"/>
      <c r="X485" s="101"/>
      <c r="Y485" s="18">
        <v>4.9083548536710001E-2</v>
      </c>
      <c r="Z485" s="18">
        <v>4.8741692388979997E-2</v>
      </c>
      <c r="AA485" s="18">
        <v>4.8578488608900003E-2</v>
      </c>
      <c r="AB485" s="18">
        <v>4.8464455482560002E-2</v>
      </c>
      <c r="AC485" s="18">
        <v>4.8169313505719999E-2</v>
      </c>
      <c r="AD485" s="18">
        <v>4.777027306151E-2</v>
      </c>
      <c r="AE485" s="18">
        <v>4.7111174252990003E-2</v>
      </c>
      <c r="AF485" s="18">
        <v>4.6608066028510003E-2</v>
      </c>
      <c r="AG485" s="18">
        <v>4.6213545982800003E-2</v>
      </c>
      <c r="AH485" s="18">
        <v>4.5480383821210002E-2</v>
      </c>
      <c r="AI485" s="18">
        <v>4.4776261172689999E-2</v>
      </c>
      <c r="AJ485" s="18">
        <v>4.412017886307E-2</v>
      </c>
      <c r="AK485" s="18">
        <v>4.3562124592810003E-2</v>
      </c>
      <c r="AL485" s="18">
        <v>4.3112613040550002E-2</v>
      </c>
      <c r="AM485" s="18">
        <v>4.276041224965E-2</v>
      </c>
      <c r="AN485" s="18">
        <v>4.3886282086670003E-2</v>
      </c>
      <c r="AO485" s="18">
        <v>4.3430303980759997E-2</v>
      </c>
      <c r="AP485" s="18">
        <v>4.2728858784890002E-2</v>
      </c>
      <c r="AQ485" s="18"/>
      <c r="AR485" s="18">
        <v>4.9083548536710001E-2</v>
      </c>
      <c r="AS485" s="18">
        <v>4.8741692388979997E-2</v>
      </c>
      <c r="AT485" s="18">
        <v>4.8578488608900003E-2</v>
      </c>
      <c r="AU485" s="18">
        <v>4.8464455482560002E-2</v>
      </c>
      <c r="AV485" s="18">
        <v>4.8169313505719999E-2</v>
      </c>
      <c r="AW485" s="18">
        <v>4.777027306151E-2</v>
      </c>
      <c r="AX485" s="18">
        <v>4.7111174252990003E-2</v>
      </c>
      <c r="AY485" s="18">
        <v>4.6608066028510003E-2</v>
      </c>
      <c r="AZ485" s="18">
        <v>4.6213545982800003E-2</v>
      </c>
      <c r="BA485" s="18">
        <v>4.5480383821210002E-2</v>
      </c>
      <c r="BB485" s="18">
        <v>4.4776261172689999E-2</v>
      </c>
      <c r="BC485" s="18">
        <v>4.412017886307E-2</v>
      </c>
      <c r="BD485" s="18">
        <v>4.3562124592810003E-2</v>
      </c>
      <c r="BE485" s="18">
        <v>4.3112613040550002E-2</v>
      </c>
      <c r="BF485" s="18">
        <v>4.276041224965E-2</v>
      </c>
      <c r="BG485" s="18">
        <v>4.3886282086670003E-2</v>
      </c>
      <c r="BH485" s="18">
        <v>4.3430303980759997E-2</v>
      </c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</row>
    <row r="486" spans="1:78" ht="11.25" x14ac:dyDescent="0.2">
      <c r="A486" s="11" t="s">
        <v>222</v>
      </c>
      <c r="C486" s="18">
        <v>3.8490566037740002E-2</v>
      </c>
      <c r="D486" s="18">
        <v>3.7461252022690003E-2</v>
      </c>
      <c r="E486" s="18">
        <v>3.7701510646129997E-2</v>
      </c>
      <c r="F486" s="18">
        <v>3.7529870207130001E-2</v>
      </c>
      <c r="G486" s="18">
        <v>3.7320227524159998E-2</v>
      </c>
      <c r="H486" s="18">
        <v>3.7148195838859997E-2</v>
      </c>
      <c r="I486" s="18">
        <v>3.6836403033590003E-2</v>
      </c>
      <c r="J486" s="18">
        <v>3.6703705094040001E-2</v>
      </c>
      <c r="K486" s="18">
        <v>3.6512271569180001E-2</v>
      </c>
      <c r="L486" s="18">
        <v>3.5838973993589998E-2</v>
      </c>
      <c r="M486" s="18">
        <v>3.5140025850929998E-2</v>
      </c>
      <c r="N486" s="18">
        <v>3.4518916198309997E-2</v>
      </c>
      <c r="O486" s="18">
        <v>3.3918020988499997E-2</v>
      </c>
      <c r="P486" s="18">
        <v>3.352724293322E-2</v>
      </c>
      <c r="Q486" s="18">
        <v>3.305428979563E-2</v>
      </c>
      <c r="R486" s="18">
        <v>3.2042632024339997E-2</v>
      </c>
      <c r="S486" s="18">
        <v>3.206141673224E-2</v>
      </c>
      <c r="T486" s="18">
        <v>3.2343660355709999E-2</v>
      </c>
      <c r="U486" s="101"/>
      <c r="V486" s="101"/>
      <c r="W486" s="101"/>
      <c r="X486" s="101"/>
      <c r="Y486" s="18">
        <v>3.4923070756580001E-2</v>
      </c>
      <c r="Z486" s="18">
        <v>3.4999026723390003E-2</v>
      </c>
      <c r="AA486" s="18">
        <v>3.5169848209190002E-2</v>
      </c>
      <c r="AB486" s="18">
        <v>3.5416332852640002E-2</v>
      </c>
      <c r="AC486" s="18">
        <v>3.5350824571929999E-2</v>
      </c>
      <c r="AD486" s="18">
        <v>3.5263560127240003E-2</v>
      </c>
      <c r="AE486" s="18">
        <v>3.514691481427E-2</v>
      </c>
      <c r="AF486" s="18">
        <v>3.4969838890029997E-2</v>
      </c>
      <c r="AG486" s="18">
        <v>3.491447541447E-2</v>
      </c>
      <c r="AH486" s="18">
        <v>3.472853151949E-2</v>
      </c>
      <c r="AI486" s="18">
        <v>3.4579545778359998E-2</v>
      </c>
      <c r="AJ486" s="18">
        <v>3.4497680456740003E-2</v>
      </c>
      <c r="AK486" s="18">
        <v>3.426600019243E-2</v>
      </c>
      <c r="AL486" s="18">
        <v>3.4254848472510001E-2</v>
      </c>
      <c r="AM486" s="18">
        <v>3.417262173104E-2</v>
      </c>
      <c r="AN486" s="18">
        <v>3.4363786916919999E-2</v>
      </c>
      <c r="AO486" s="18">
        <v>3.4203716772520001E-2</v>
      </c>
      <c r="AP486" s="18">
        <v>3.4056855500820001E-2</v>
      </c>
      <c r="AQ486" s="18"/>
      <c r="AR486" s="18">
        <v>3.4923070756580001E-2</v>
      </c>
      <c r="AS486" s="18">
        <v>3.4999026723390003E-2</v>
      </c>
      <c r="AT486" s="18">
        <v>3.5169848209190002E-2</v>
      </c>
      <c r="AU486" s="18">
        <v>3.5416332852640002E-2</v>
      </c>
      <c r="AV486" s="18">
        <v>3.5350824571929999E-2</v>
      </c>
      <c r="AW486" s="18">
        <v>3.5263560127240003E-2</v>
      </c>
      <c r="AX486" s="18">
        <v>3.514691481427E-2</v>
      </c>
      <c r="AY486" s="18">
        <v>3.4969838890029997E-2</v>
      </c>
      <c r="AZ486" s="18">
        <v>3.491447541447E-2</v>
      </c>
      <c r="BA486" s="18">
        <v>3.472853151949E-2</v>
      </c>
      <c r="BB486" s="18">
        <v>3.4579545778359998E-2</v>
      </c>
      <c r="BC486" s="18">
        <v>3.4497680456740003E-2</v>
      </c>
      <c r="BD486" s="18">
        <v>3.426600019243E-2</v>
      </c>
      <c r="BE486" s="18">
        <v>3.4254848472510001E-2</v>
      </c>
      <c r="BF486" s="18">
        <v>3.417262173104E-2</v>
      </c>
      <c r="BG486" s="18">
        <v>3.4363786916919999E-2</v>
      </c>
      <c r="BH486" s="18">
        <v>3.4203716772520001E-2</v>
      </c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</row>
    <row r="487" spans="1:78" ht="11.25" x14ac:dyDescent="0.2">
      <c r="A487" s="11" t="s">
        <v>223</v>
      </c>
      <c r="C487" s="18">
        <v>6.4687189672289994E-2</v>
      </c>
      <c r="D487" s="18">
        <v>6.2708361764759996E-2</v>
      </c>
      <c r="E487" s="18">
        <v>6.2394955893909997E-2</v>
      </c>
      <c r="F487" s="18">
        <v>6.126738917038E-2</v>
      </c>
      <c r="G487" s="18">
        <v>6.0552362863829999E-2</v>
      </c>
      <c r="H487" s="18">
        <v>6.0180658153339998E-2</v>
      </c>
      <c r="I487" s="18">
        <v>5.9664328752539998E-2</v>
      </c>
      <c r="J487" s="18">
        <v>5.9245842561660003E-2</v>
      </c>
      <c r="K487" s="18">
        <v>6.0193925619079998E-2</v>
      </c>
      <c r="L487" s="18">
        <v>6.2388671179190003E-2</v>
      </c>
      <c r="M487" s="18">
        <v>6.5178802240410005E-2</v>
      </c>
      <c r="N487" s="18">
        <v>6.6974247126920003E-2</v>
      </c>
      <c r="O487" s="18">
        <v>6.7601720588480005E-2</v>
      </c>
      <c r="P487" s="18">
        <v>6.8127816468659994E-2</v>
      </c>
      <c r="Q487" s="18">
        <v>6.6739021139740007E-2</v>
      </c>
      <c r="R487" s="18">
        <v>6.3643086399990001E-2</v>
      </c>
      <c r="S487" s="18">
        <v>6.1710873673610001E-2</v>
      </c>
      <c r="T487" s="18">
        <v>6.0578026391280002E-2</v>
      </c>
      <c r="U487" s="101"/>
      <c r="V487" s="101"/>
      <c r="W487" s="101"/>
      <c r="X487" s="101"/>
      <c r="Y487" s="18">
        <v>6.044399654148E-2</v>
      </c>
      <c r="Z487" s="18">
        <v>6.0165178943859997E-2</v>
      </c>
      <c r="AA487" s="18">
        <v>5.9706193825179998E-2</v>
      </c>
      <c r="AB487" s="18">
        <v>5.9477647812849997E-2</v>
      </c>
      <c r="AC487" s="18">
        <v>5.9367073953630001E-2</v>
      </c>
      <c r="AD487" s="18">
        <v>5.9115131986620002E-2</v>
      </c>
      <c r="AE487" s="18">
        <v>5.8608634765359997E-2</v>
      </c>
      <c r="AF487" s="18">
        <v>5.8366636747920003E-2</v>
      </c>
      <c r="AG487" s="18">
        <v>5.8142823824810001E-2</v>
      </c>
      <c r="AH487" s="18">
        <v>5.7544030122680001E-2</v>
      </c>
      <c r="AI487" s="18">
        <v>5.692968208285E-2</v>
      </c>
      <c r="AJ487" s="18">
        <v>5.6501933340469997E-2</v>
      </c>
      <c r="AK487" s="18">
        <v>5.6193674603569999E-2</v>
      </c>
      <c r="AL487" s="18">
        <v>5.5815678876629998E-2</v>
      </c>
      <c r="AM487" s="18">
        <v>5.5409995581130002E-2</v>
      </c>
      <c r="AN487" s="18">
        <v>5.1168814624509999E-2</v>
      </c>
      <c r="AO487" s="18">
        <v>5.0905669254289999E-2</v>
      </c>
      <c r="AP487" s="18">
        <v>5.0482348111659997E-2</v>
      </c>
      <c r="AQ487" s="18"/>
      <c r="AR487" s="18">
        <v>6.044399654148E-2</v>
      </c>
      <c r="AS487" s="18">
        <v>6.0165178943859997E-2</v>
      </c>
      <c r="AT487" s="18">
        <v>5.9706193825179998E-2</v>
      </c>
      <c r="AU487" s="18">
        <v>5.9477647812849997E-2</v>
      </c>
      <c r="AV487" s="18">
        <v>5.9367073953630001E-2</v>
      </c>
      <c r="AW487" s="18">
        <v>5.9115131986620002E-2</v>
      </c>
      <c r="AX487" s="18">
        <v>5.8608634765359997E-2</v>
      </c>
      <c r="AY487" s="18">
        <v>5.8366636747920003E-2</v>
      </c>
      <c r="AZ487" s="18">
        <v>5.8142823824810001E-2</v>
      </c>
      <c r="BA487" s="18">
        <v>5.7544030122680001E-2</v>
      </c>
      <c r="BB487" s="18">
        <v>5.692968208285E-2</v>
      </c>
      <c r="BC487" s="18">
        <v>5.6501933340469997E-2</v>
      </c>
      <c r="BD487" s="18">
        <v>5.6193674603569999E-2</v>
      </c>
      <c r="BE487" s="18">
        <v>5.5815678876629998E-2</v>
      </c>
      <c r="BF487" s="18">
        <v>5.5409995581130002E-2</v>
      </c>
      <c r="BG487" s="18">
        <v>5.1168814624509999E-2</v>
      </c>
      <c r="BH487" s="18">
        <v>5.0905669254289999E-2</v>
      </c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</row>
    <row r="488" spans="1:78" ht="11.25" x14ac:dyDescent="0.2">
      <c r="A488" s="11" t="s">
        <v>224</v>
      </c>
      <c r="C488" s="18">
        <v>2.6027805362460001E-2</v>
      </c>
      <c r="D488" s="18">
        <v>2.5783245277129999E-2</v>
      </c>
      <c r="E488" s="18">
        <v>2.5648165643990001E-2</v>
      </c>
      <c r="F488" s="18">
        <v>2.5056270016760002E-2</v>
      </c>
      <c r="G488" s="18">
        <v>2.4778986323100001E-2</v>
      </c>
      <c r="H488" s="18">
        <v>2.4387882543159999E-2</v>
      </c>
      <c r="I488" s="18">
        <v>2.3901845621640001E-2</v>
      </c>
      <c r="J488" s="18">
        <v>2.3321070610760001E-2</v>
      </c>
      <c r="K488" s="18">
        <v>2.2609381014350002E-2</v>
      </c>
      <c r="L488" s="18">
        <v>2.2087638047739999E-2</v>
      </c>
      <c r="M488" s="18">
        <v>2.1430417923310002E-2</v>
      </c>
      <c r="N488" s="18">
        <v>2.0988172133210001E-2</v>
      </c>
      <c r="O488" s="18">
        <v>2.086297219944E-2</v>
      </c>
      <c r="P488" s="18">
        <v>2.022941417452E-2</v>
      </c>
      <c r="Q488" s="18">
        <v>1.9655411821979999E-2</v>
      </c>
      <c r="R488" s="18">
        <v>1.912037142922E-2</v>
      </c>
      <c r="S488" s="18">
        <v>1.8552971196199999E-2</v>
      </c>
      <c r="T488" s="18">
        <v>1.830177854274E-2</v>
      </c>
      <c r="U488" s="101"/>
      <c r="V488" s="101"/>
      <c r="W488" s="101"/>
      <c r="X488" s="101"/>
      <c r="Y488" s="18">
        <v>2.326486907427E-2</v>
      </c>
      <c r="Z488" s="18">
        <v>2.362003281333E-2</v>
      </c>
      <c r="AA488" s="18">
        <v>2.4020419800690002E-2</v>
      </c>
      <c r="AB488" s="18">
        <v>2.4307002083E-2</v>
      </c>
      <c r="AC488" s="18">
        <v>2.4474052557909999E-2</v>
      </c>
      <c r="AD488" s="18">
        <v>2.4688106745980001E-2</v>
      </c>
      <c r="AE488" s="18">
        <v>2.47606387027E-2</v>
      </c>
      <c r="AF488" s="18">
        <v>2.50314648321E-2</v>
      </c>
      <c r="AG488" s="18">
        <v>2.5118970231389998E-2</v>
      </c>
      <c r="AH488" s="18">
        <v>2.5142718328680001E-2</v>
      </c>
      <c r="AI488" s="18">
        <v>2.534218600101E-2</v>
      </c>
      <c r="AJ488" s="18">
        <v>2.5605710217619999E-2</v>
      </c>
      <c r="AK488" s="18">
        <v>2.5799150566060001E-2</v>
      </c>
      <c r="AL488" s="18">
        <v>2.5840424521260001E-2</v>
      </c>
      <c r="AM488" s="18">
        <v>2.5955302425020001E-2</v>
      </c>
      <c r="AN488" s="18">
        <v>2.7240493428739999E-2</v>
      </c>
      <c r="AO488" s="18">
        <v>2.7355654878589999E-2</v>
      </c>
      <c r="AP488" s="18">
        <v>2.7339901477830001E-2</v>
      </c>
      <c r="AQ488" s="18"/>
      <c r="AR488" s="18">
        <v>2.326486907427E-2</v>
      </c>
      <c r="AS488" s="18">
        <v>2.362003281333E-2</v>
      </c>
      <c r="AT488" s="18">
        <v>2.4020419800690002E-2</v>
      </c>
      <c r="AU488" s="18">
        <v>2.4307002083E-2</v>
      </c>
      <c r="AV488" s="18">
        <v>2.4474052557909999E-2</v>
      </c>
      <c r="AW488" s="18">
        <v>2.4688106745980001E-2</v>
      </c>
      <c r="AX488" s="18">
        <v>2.47606387027E-2</v>
      </c>
      <c r="AY488" s="18">
        <v>2.50314648321E-2</v>
      </c>
      <c r="AZ488" s="18">
        <v>2.5118970231389998E-2</v>
      </c>
      <c r="BA488" s="18">
        <v>2.5142718328680001E-2</v>
      </c>
      <c r="BB488" s="18">
        <v>2.534218600101E-2</v>
      </c>
      <c r="BC488" s="18">
        <v>2.5605710217619999E-2</v>
      </c>
      <c r="BD488" s="18">
        <v>2.5799150566060001E-2</v>
      </c>
      <c r="BE488" s="18">
        <v>2.5840424521260001E-2</v>
      </c>
      <c r="BF488" s="18">
        <v>2.5955302425020001E-2</v>
      </c>
      <c r="BG488" s="18">
        <v>2.7240493428739999E-2</v>
      </c>
      <c r="BH488" s="18">
        <v>2.7355654878589999E-2</v>
      </c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</row>
    <row r="489" spans="1:78" ht="11.25" x14ac:dyDescent="0.2">
      <c r="A489" s="11" t="s">
        <v>225</v>
      </c>
      <c r="C489" s="18">
        <v>2.109235352532E-2</v>
      </c>
      <c r="D489" s="18">
        <v>2.1113992162670001E-2</v>
      </c>
      <c r="E489" s="18">
        <v>2.0705498592780001E-2</v>
      </c>
      <c r="F489" s="18">
        <v>2.0138220975080001E-2</v>
      </c>
      <c r="G489" s="18">
        <v>1.984472748989E-2</v>
      </c>
      <c r="H489" s="18">
        <v>1.951805129297E-2</v>
      </c>
      <c r="I489" s="18">
        <v>1.9254528520649999E-2</v>
      </c>
      <c r="J489" s="18">
        <v>1.8703780171930001E-2</v>
      </c>
      <c r="K489" s="18">
        <v>1.8072841248600001E-2</v>
      </c>
      <c r="L489" s="18">
        <v>1.771464196651E-2</v>
      </c>
      <c r="M489" s="18">
        <v>1.7208099956919999E-2</v>
      </c>
      <c r="N489" s="18">
        <v>1.681067024578E-2</v>
      </c>
      <c r="O489" s="18">
        <v>1.597569752456E-2</v>
      </c>
      <c r="P489" s="18">
        <v>1.551823023351E-2</v>
      </c>
      <c r="Q489" s="18">
        <v>1.5194439345939999E-2</v>
      </c>
      <c r="R489" s="18">
        <v>1.427928855141E-2</v>
      </c>
      <c r="S489" s="18">
        <v>1.3714344542569999E-2</v>
      </c>
      <c r="T489" s="18">
        <v>1.3410786001149999E-2</v>
      </c>
      <c r="U489" s="101"/>
      <c r="V489" s="101"/>
      <c r="W489" s="101"/>
      <c r="X489" s="101"/>
      <c r="Y489" s="18">
        <v>1.6244753522940001E-2</v>
      </c>
      <c r="Z489" s="18">
        <v>1.5972859486669998E-2</v>
      </c>
      <c r="AA489" s="18">
        <v>1.581991473647E-2</v>
      </c>
      <c r="AB489" s="18">
        <v>1.567590663889E-2</v>
      </c>
      <c r="AC489" s="18">
        <v>1.5512686936300001E-2</v>
      </c>
      <c r="AD489" s="18">
        <v>1.5377783285829999E-2</v>
      </c>
      <c r="AE489" s="18">
        <v>1.524199972601E-2</v>
      </c>
      <c r="AF489" s="18">
        <v>1.5113148037649999E-2</v>
      </c>
      <c r="AG489" s="18">
        <v>1.498106897048E-2</v>
      </c>
      <c r="AH489" s="18">
        <v>1.4910725130570001E-2</v>
      </c>
      <c r="AI489" s="18">
        <v>1.487001206318E-2</v>
      </c>
      <c r="AJ489" s="18">
        <v>1.474550166812E-2</v>
      </c>
      <c r="AK489" s="18">
        <v>1.476200730312E-2</v>
      </c>
      <c r="AL489" s="18">
        <v>1.477500463698E-2</v>
      </c>
      <c r="AM489" s="18">
        <v>1.4796530961130001E-2</v>
      </c>
      <c r="AN489" s="18">
        <v>1.4092655895030001E-2</v>
      </c>
      <c r="AO489" s="18">
        <v>1.409341592828E-2</v>
      </c>
      <c r="AP489" s="18">
        <v>1.404967159278E-2</v>
      </c>
      <c r="AQ489" s="18"/>
      <c r="AR489" s="18">
        <v>1.6244753522940001E-2</v>
      </c>
      <c r="AS489" s="18">
        <v>1.5972859486669998E-2</v>
      </c>
      <c r="AT489" s="18">
        <v>1.581991473647E-2</v>
      </c>
      <c r="AU489" s="18">
        <v>1.567590663889E-2</v>
      </c>
      <c r="AV489" s="18">
        <v>1.5512686936300001E-2</v>
      </c>
      <c r="AW489" s="18">
        <v>1.5377783285829999E-2</v>
      </c>
      <c r="AX489" s="18">
        <v>1.524199972601E-2</v>
      </c>
      <c r="AY489" s="18">
        <v>1.5113148037649999E-2</v>
      </c>
      <c r="AZ489" s="18">
        <v>1.498106897048E-2</v>
      </c>
      <c r="BA489" s="18">
        <v>1.4910725130570001E-2</v>
      </c>
      <c r="BB489" s="18">
        <v>1.487001206318E-2</v>
      </c>
      <c r="BC489" s="18">
        <v>1.474550166812E-2</v>
      </c>
      <c r="BD489" s="18">
        <v>1.476200730312E-2</v>
      </c>
      <c r="BE489" s="18">
        <v>1.477500463698E-2</v>
      </c>
      <c r="BF489" s="18">
        <v>1.4796530961130001E-2</v>
      </c>
      <c r="BG489" s="18">
        <v>1.4092655895030001E-2</v>
      </c>
      <c r="BH489" s="18">
        <v>1.409341592828E-2</v>
      </c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</row>
    <row r="490" spans="1:78" ht="11.25" x14ac:dyDescent="0.2">
      <c r="A490" s="11" t="s">
        <v>226</v>
      </c>
      <c r="C490" s="18">
        <v>1.7249255213509999E-2</v>
      </c>
      <c r="D490" s="18">
        <v>1.7380539254870001E-2</v>
      </c>
      <c r="E490" s="18">
        <v>1.7294362177159999E-2</v>
      </c>
      <c r="F490" s="18">
        <v>1.6975201530939999E-2</v>
      </c>
      <c r="G490" s="18">
        <v>1.6653123562060002E-2</v>
      </c>
      <c r="H490" s="18">
        <v>1.641026634007E-2</v>
      </c>
      <c r="I490" s="18">
        <v>1.610879854023E-2</v>
      </c>
      <c r="J490" s="18">
        <v>1.560681707271E-2</v>
      </c>
      <c r="K490" s="18">
        <v>1.5259270121160001E-2</v>
      </c>
      <c r="L490" s="18">
        <v>1.488243676523E-2</v>
      </c>
      <c r="M490" s="18">
        <v>1.45540715209E-2</v>
      </c>
      <c r="N490" s="18">
        <v>1.429410284372E-2</v>
      </c>
      <c r="O490" s="18">
        <v>1.380822468074E-2</v>
      </c>
      <c r="P490" s="18">
        <v>1.3510856206470001E-2</v>
      </c>
      <c r="Q490" s="18">
        <v>1.316745006344E-2</v>
      </c>
      <c r="R490" s="18">
        <v>1.220562785414E-2</v>
      </c>
      <c r="S490" s="18">
        <v>1.175830398047E-2</v>
      </c>
      <c r="T490" s="18">
        <v>1.1488812392429999E-2</v>
      </c>
      <c r="U490" s="101"/>
      <c r="V490" s="101"/>
      <c r="W490" s="101"/>
      <c r="X490" s="101"/>
      <c r="Y490" s="18">
        <v>2.1129059041119998E-2</v>
      </c>
      <c r="Z490" s="18">
        <v>2.1907065988149999E-2</v>
      </c>
      <c r="AA490" s="18">
        <v>2.258668911397E-2</v>
      </c>
      <c r="AB490" s="18">
        <v>2.302515622496E-2</v>
      </c>
      <c r="AC490" s="18">
        <v>2.3432155674130001E-2</v>
      </c>
      <c r="AD490" s="18">
        <v>2.3841244268189999E-2</v>
      </c>
      <c r="AE490" s="18">
        <v>2.4324283184579999E-2</v>
      </c>
      <c r="AF490" s="18">
        <v>2.4710548616299999E-2</v>
      </c>
      <c r="AG490" s="18">
        <v>2.5029649515440001E-2</v>
      </c>
      <c r="AH490" s="18">
        <v>2.514757682497E-2</v>
      </c>
      <c r="AI490" s="18">
        <v>2.53564338567E-2</v>
      </c>
      <c r="AJ490" s="18">
        <v>2.564758762848E-2</v>
      </c>
      <c r="AK490" s="18">
        <v>2.5799150566060001E-2</v>
      </c>
      <c r="AL490" s="18">
        <v>2.5840424521260001E-2</v>
      </c>
      <c r="AM490" s="18">
        <v>2.5999937510879999E-2</v>
      </c>
      <c r="AN490" s="18">
        <v>2.8312703029789998E-2</v>
      </c>
      <c r="AO490" s="18">
        <v>2.8448208264719999E-2</v>
      </c>
      <c r="AP490" s="18">
        <v>2.8653530377669999E-2</v>
      </c>
      <c r="AQ490" s="18"/>
      <c r="AR490" s="18">
        <v>2.1129059041119998E-2</v>
      </c>
      <c r="AS490" s="18">
        <v>2.1907065988149999E-2</v>
      </c>
      <c r="AT490" s="18">
        <v>2.258668911397E-2</v>
      </c>
      <c r="AU490" s="18">
        <v>2.302515622496E-2</v>
      </c>
      <c r="AV490" s="18">
        <v>2.3432155674130001E-2</v>
      </c>
      <c r="AW490" s="18">
        <v>2.3841244268189999E-2</v>
      </c>
      <c r="AX490" s="18">
        <v>2.4324283184579999E-2</v>
      </c>
      <c r="AY490" s="18">
        <v>2.4710548616299999E-2</v>
      </c>
      <c r="AZ490" s="18">
        <v>2.5029649515440001E-2</v>
      </c>
      <c r="BA490" s="18">
        <v>2.514757682497E-2</v>
      </c>
      <c r="BB490" s="18">
        <v>2.53564338567E-2</v>
      </c>
      <c r="BC490" s="18">
        <v>2.564758762848E-2</v>
      </c>
      <c r="BD490" s="18">
        <v>2.5799150566060001E-2</v>
      </c>
      <c r="BE490" s="18">
        <v>2.5840424521260001E-2</v>
      </c>
      <c r="BF490" s="18">
        <v>2.5999937510879999E-2</v>
      </c>
      <c r="BG490" s="18">
        <v>2.8312703029789998E-2</v>
      </c>
      <c r="BH490" s="18">
        <v>2.8448208264719999E-2</v>
      </c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</row>
    <row r="491" spans="1:78" ht="11.25" x14ac:dyDescent="0.2">
      <c r="A491" s="11" t="s">
        <v>227</v>
      </c>
      <c r="C491" s="18">
        <v>2.3495531281030001E-2</v>
      </c>
      <c r="D491" s="18">
        <v>2.3209794708830001E-2</v>
      </c>
      <c r="E491" s="18">
        <v>2.3161914612189999E-2</v>
      </c>
      <c r="F491" s="18">
        <v>2.2845131032290002E-2</v>
      </c>
      <c r="G491" s="18">
        <v>2.2605562789420001E-2</v>
      </c>
      <c r="H491" s="18">
        <v>2.2112712873589999E-2</v>
      </c>
      <c r="I491" s="18">
        <v>2.151641291745E-2</v>
      </c>
      <c r="J491" s="18">
        <v>2.0918578024699999E-2</v>
      </c>
      <c r="K491" s="18">
        <v>2.0364022948479998E-2</v>
      </c>
      <c r="L491" s="18">
        <v>1.9816530103309998E-2</v>
      </c>
      <c r="M491" s="18">
        <v>1.914691943128E-2</v>
      </c>
      <c r="N491" s="18">
        <v>1.8589044543240001E-2</v>
      </c>
      <c r="O491" s="18">
        <v>1.887960901803E-2</v>
      </c>
      <c r="P491" s="18">
        <v>1.839410077837E-2</v>
      </c>
      <c r="Q491" s="18">
        <v>1.7819949085860001E-2</v>
      </c>
      <c r="R491" s="18">
        <v>1.748888838064E-2</v>
      </c>
      <c r="S491" s="18">
        <v>1.6736647817099999E-2</v>
      </c>
      <c r="T491" s="18">
        <v>1.6286574870909998E-2</v>
      </c>
      <c r="U491" s="101"/>
      <c r="V491" s="101"/>
      <c r="W491" s="101"/>
      <c r="X491" s="101"/>
      <c r="Y491" s="18">
        <v>1.9428427459759999E-2</v>
      </c>
      <c r="Z491" s="18">
        <v>1.9993882261339999E-2</v>
      </c>
      <c r="AA491" s="18">
        <v>2.0685909794439999E-2</v>
      </c>
      <c r="AB491" s="18">
        <v>2.1145115633180001E-2</v>
      </c>
      <c r="AC491" s="18">
        <v>2.1500962965300002E-2</v>
      </c>
      <c r="AD491" s="18">
        <v>2.1832527781219999E-2</v>
      </c>
      <c r="AE491" s="18">
        <v>2.2152653396719998E-2</v>
      </c>
      <c r="AF491" s="18">
        <v>2.238892036765E-2</v>
      </c>
      <c r="AG491" s="18">
        <v>2.260806566065E-2</v>
      </c>
      <c r="AH491" s="18">
        <v>2.2679460706910001E-2</v>
      </c>
      <c r="AI491" s="18">
        <v>2.2820315542509999E-2</v>
      </c>
      <c r="AJ491" s="18">
        <v>2.3065147292159999E-2</v>
      </c>
      <c r="AK491" s="18">
        <v>2.3242601815239999E-2</v>
      </c>
      <c r="AL491" s="18">
        <v>2.3347764522800001E-2</v>
      </c>
      <c r="AM491" s="18">
        <v>2.348698217721E-2</v>
      </c>
      <c r="AN491" s="18">
        <v>2.5642794963800002E-2</v>
      </c>
      <c r="AO491" s="18">
        <v>2.5667163281839999E-2</v>
      </c>
      <c r="AP491" s="18">
        <v>2.583641215107E-2</v>
      </c>
      <c r="AQ491" s="18"/>
      <c r="AR491" s="18">
        <v>1.9428427459759999E-2</v>
      </c>
      <c r="AS491" s="18">
        <v>1.9993882261339999E-2</v>
      </c>
      <c r="AT491" s="18">
        <v>2.0685909794439999E-2</v>
      </c>
      <c r="AU491" s="18">
        <v>2.1145115633180001E-2</v>
      </c>
      <c r="AV491" s="18">
        <v>2.1500962965300002E-2</v>
      </c>
      <c r="AW491" s="18">
        <v>2.1832527781219999E-2</v>
      </c>
      <c r="AX491" s="18">
        <v>2.2152653396719998E-2</v>
      </c>
      <c r="AY491" s="18">
        <v>2.238892036765E-2</v>
      </c>
      <c r="AZ491" s="18">
        <v>2.260806566065E-2</v>
      </c>
      <c r="BA491" s="18">
        <v>2.2679460706910001E-2</v>
      </c>
      <c r="BB491" s="18">
        <v>2.2820315542509999E-2</v>
      </c>
      <c r="BC491" s="18">
        <v>2.3065147292159999E-2</v>
      </c>
      <c r="BD491" s="18">
        <v>2.3242601815239999E-2</v>
      </c>
      <c r="BE491" s="18">
        <v>2.3347764522800001E-2</v>
      </c>
      <c r="BF491" s="18">
        <v>2.348698217721E-2</v>
      </c>
      <c r="BG491" s="18">
        <v>2.5642794963800002E-2</v>
      </c>
      <c r="BH491" s="18">
        <v>2.5667163281839999E-2</v>
      </c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</row>
    <row r="492" spans="1:78" ht="11.25" x14ac:dyDescent="0.2">
      <c r="A492" s="11" t="s">
        <v>228</v>
      </c>
      <c r="C492" s="18">
        <v>0.12774577954319999</v>
      </c>
      <c r="D492" s="18">
        <v>0.13106076852590001</v>
      </c>
      <c r="E492" s="18">
        <v>0.1314132845365</v>
      </c>
      <c r="F492" s="18">
        <v>0.13614865199849999</v>
      </c>
      <c r="G492" s="18">
        <v>0.14029351007900001</v>
      </c>
      <c r="H492" s="18">
        <v>0.1446620646923</v>
      </c>
      <c r="I492" s="18">
        <v>0.14949345193970001</v>
      </c>
      <c r="J492" s="18">
        <v>0.1555520102106</v>
      </c>
      <c r="K492" s="18">
        <v>0.15939292849680001</v>
      </c>
      <c r="L492" s="18">
        <v>0.16131991449950001</v>
      </c>
      <c r="M492" s="18">
        <v>0.16305040930629999</v>
      </c>
      <c r="N492" s="18">
        <v>0.16494421608929999</v>
      </c>
      <c r="O492" s="18">
        <v>0.16545600615930001</v>
      </c>
      <c r="P492" s="18">
        <v>0.16832445718969999</v>
      </c>
      <c r="Q492" s="18">
        <v>0.17317989928899999</v>
      </c>
      <c r="R492" s="18">
        <v>0.18068293575460001</v>
      </c>
      <c r="S492" s="18">
        <v>0.18934619711889999</v>
      </c>
      <c r="T492" s="18">
        <v>0.19475760183589999</v>
      </c>
      <c r="U492" s="101"/>
      <c r="V492" s="101"/>
      <c r="W492" s="101"/>
      <c r="X492" s="101"/>
      <c r="Y492" s="18">
        <v>0.1755028887833</v>
      </c>
      <c r="Z492" s="18">
        <v>0.1748839020049</v>
      </c>
      <c r="AA492" s="18">
        <v>0.1743286175904</v>
      </c>
      <c r="AB492" s="18">
        <v>0.17365272659299999</v>
      </c>
      <c r="AC492" s="18">
        <v>0.17351792799329999</v>
      </c>
      <c r="AD492" s="18">
        <v>0.17351385962740001</v>
      </c>
      <c r="AE492" s="18">
        <v>0.17408555612500001</v>
      </c>
      <c r="AF492" s="18">
        <v>0.17427254812490001</v>
      </c>
      <c r="AG492" s="18">
        <v>0.1740563018246</v>
      </c>
      <c r="AH492" s="18">
        <v>0.1717575610349</v>
      </c>
      <c r="AI492" s="18">
        <v>0.169226531407</v>
      </c>
      <c r="AJ492" s="18">
        <v>0.16721650156109999</v>
      </c>
      <c r="AK492" s="18">
        <v>0.16590535271670001</v>
      </c>
      <c r="AL492" s="18">
        <v>0.16482318399990001</v>
      </c>
      <c r="AM492" s="18">
        <v>0.16365007878089999</v>
      </c>
      <c r="AN492" s="18">
        <v>0.16197796131549999</v>
      </c>
      <c r="AO492" s="18">
        <v>0.16053216236699999</v>
      </c>
      <c r="AP492" s="18">
        <v>0.15907738095240001</v>
      </c>
      <c r="AQ492" s="18"/>
      <c r="AR492" s="18">
        <v>0.1755028887833</v>
      </c>
      <c r="AS492" s="18">
        <v>0.1748839020049</v>
      </c>
      <c r="AT492" s="18">
        <v>0.1743286175904</v>
      </c>
      <c r="AU492" s="18">
        <v>0.17365272659299999</v>
      </c>
      <c r="AV492" s="18">
        <v>0.17351792799329999</v>
      </c>
      <c r="AW492" s="18">
        <v>0.17351385962740001</v>
      </c>
      <c r="AX492" s="18">
        <v>0.17408555612500001</v>
      </c>
      <c r="AY492" s="18">
        <v>0.17427254812490001</v>
      </c>
      <c r="AZ492" s="18">
        <v>0.1740563018246</v>
      </c>
      <c r="BA492" s="18">
        <v>0.1717575610349</v>
      </c>
      <c r="BB492" s="18">
        <v>0.169226531407</v>
      </c>
      <c r="BC492" s="18">
        <v>0.16721650156109999</v>
      </c>
      <c r="BD492" s="18">
        <v>0.16590535271670001</v>
      </c>
      <c r="BE492" s="18">
        <v>0.16482318399990001</v>
      </c>
      <c r="BF492" s="18">
        <v>0.16365007878089999</v>
      </c>
      <c r="BG492" s="18">
        <v>0.16197796131549999</v>
      </c>
      <c r="BH492" s="18">
        <v>0.16053216236699999</v>
      </c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</row>
    <row r="493" spans="1:78" ht="11.25" x14ac:dyDescent="0.2">
      <c r="A493" s="11" t="s">
        <v>229</v>
      </c>
      <c r="C493" s="18">
        <v>4.6544190665339998E-2</v>
      </c>
      <c r="D493" s="18">
        <v>4.7160431247929999E-2</v>
      </c>
      <c r="E493" s="18">
        <v>4.696030948853E-2</v>
      </c>
      <c r="F493" s="18">
        <v>4.6255441087519999E-2</v>
      </c>
      <c r="G493" s="18">
        <v>4.5455880481289998E-2</v>
      </c>
      <c r="H493" s="18">
        <v>4.4816001703960003E-2</v>
      </c>
      <c r="I493" s="18">
        <v>4.3850145406849998E-2</v>
      </c>
      <c r="J493" s="18">
        <v>4.2447163932580002E-2</v>
      </c>
      <c r="K493" s="18">
        <v>4.1186282236930001E-2</v>
      </c>
      <c r="L493" s="18">
        <v>4.0060562878520001E-2</v>
      </c>
      <c r="M493" s="18">
        <v>3.8733304610079997E-2</v>
      </c>
      <c r="N493" s="18">
        <v>3.7773676704969998E-2</v>
      </c>
      <c r="O493" s="18">
        <v>3.6671297303630002E-2</v>
      </c>
      <c r="P493" s="18">
        <v>3.5780417861530002E-2</v>
      </c>
      <c r="Q493" s="18">
        <v>3.4786008985789998E-2</v>
      </c>
      <c r="R493" s="18">
        <v>3.358263004216E-2</v>
      </c>
      <c r="S493" s="18">
        <v>3.3943921934859997E-2</v>
      </c>
      <c r="T493" s="18">
        <v>3.4452094090649997E-2</v>
      </c>
      <c r="U493" s="101"/>
      <c r="V493" s="101"/>
      <c r="W493" s="101"/>
      <c r="X493" s="101"/>
      <c r="Y493" s="18">
        <v>4.9925275279000002E-2</v>
      </c>
      <c r="Z493" s="18">
        <v>5.6027362976559997E-2</v>
      </c>
      <c r="AA493" s="18">
        <v>6.1145355309960001E-2</v>
      </c>
      <c r="AB493" s="18">
        <v>6.4674464562299999E-2</v>
      </c>
      <c r="AC493" s="18">
        <v>6.7807491133349995E-2</v>
      </c>
      <c r="AD493" s="18">
        <v>7.2520345354650004E-2</v>
      </c>
      <c r="AE493" s="18">
        <v>7.7848868773690003E-2</v>
      </c>
      <c r="AF493" s="18">
        <v>8.114165943769E-2</v>
      </c>
      <c r="AG493" s="18">
        <v>8.3916812639869998E-2</v>
      </c>
      <c r="AH493" s="18">
        <v>8.3784768614109995E-2</v>
      </c>
      <c r="AI493" s="18">
        <v>8.3625414375139998E-2</v>
      </c>
      <c r="AJ493" s="18">
        <v>8.459236993574E-2</v>
      </c>
      <c r="AK493" s="18">
        <v>8.5552750580719997E-2</v>
      </c>
      <c r="AL493" s="18">
        <v>8.5967364701939997E-2</v>
      </c>
      <c r="AM493" s="18">
        <v>8.6605457085599996E-2</v>
      </c>
      <c r="AN493" s="18">
        <v>9.8229261767769999E-2</v>
      </c>
      <c r="AO493" s="18">
        <v>9.8951880603260003E-2</v>
      </c>
      <c r="AP493" s="18">
        <v>0.1001436781609</v>
      </c>
      <c r="AQ493" s="18"/>
      <c r="AR493" s="18">
        <v>4.9925275279000002E-2</v>
      </c>
      <c r="AS493" s="18">
        <v>5.6027362976559997E-2</v>
      </c>
      <c r="AT493" s="18">
        <v>6.1145355309960001E-2</v>
      </c>
      <c r="AU493" s="18">
        <v>6.4674464562299999E-2</v>
      </c>
      <c r="AV493" s="18">
        <v>6.7807491133349995E-2</v>
      </c>
      <c r="AW493" s="18">
        <v>7.2520345354650004E-2</v>
      </c>
      <c r="AX493" s="18">
        <v>7.7848868773690003E-2</v>
      </c>
      <c r="AY493" s="18">
        <v>8.114165943769E-2</v>
      </c>
      <c r="AZ493" s="18">
        <v>8.3916812639869998E-2</v>
      </c>
      <c r="BA493" s="18">
        <v>8.3784768614109995E-2</v>
      </c>
      <c r="BB493" s="18">
        <v>8.3625414375139998E-2</v>
      </c>
      <c r="BC493" s="18">
        <v>8.459236993574E-2</v>
      </c>
      <c r="BD493" s="18">
        <v>8.5552750580719997E-2</v>
      </c>
      <c r="BE493" s="18">
        <v>8.5967364701939997E-2</v>
      </c>
      <c r="BF493" s="18">
        <v>8.6605457085599996E-2</v>
      </c>
      <c r="BG493" s="18">
        <v>9.8229261767769999E-2</v>
      </c>
      <c r="BH493" s="18">
        <v>9.8951880603260003E-2</v>
      </c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</row>
    <row r="494" spans="1:78" ht="11.25" x14ac:dyDescent="0.2">
      <c r="A494" s="11" t="s">
        <v>230</v>
      </c>
      <c r="C494" s="18">
        <v>4.752730883813E-2</v>
      </c>
      <c r="D494" s="18">
        <v>4.7404129218410002E-2</v>
      </c>
      <c r="E494" s="18">
        <v>4.7169154575199997E-2</v>
      </c>
      <c r="F494" s="18">
        <v>4.6721465895910003E-2</v>
      </c>
      <c r="G494" s="18">
        <v>4.6082453031530003E-2</v>
      </c>
      <c r="H494" s="18">
        <v>4.5338806649299998E-2</v>
      </c>
      <c r="I494" s="18">
        <v>4.4334834920449998E-2</v>
      </c>
      <c r="J494" s="18">
        <v>4.332932917902E-2</v>
      </c>
      <c r="K494" s="18">
        <v>4.1992778195280002E-2</v>
      </c>
      <c r="L494" s="18">
        <v>4.0790879943E-2</v>
      </c>
      <c r="M494" s="18">
        <v>3.9388194743639998E-2</v>
      </c>
      <c r="N494" s="18">
        <v>3.8285378743389997E-2</v>
      </c>
      <c r="O494" s="18">
        <v>3.8361758749389997E-2</v>
      </c>
      <c r="P494" s="18">
        <v>3.7312576812780003E-2</v>
      </c>
      <c r="Q494" s="18">
        <v>3.6238418629149997E-2</v>
      </c>
      <c r="R494" s="18">
        <v>3.6952328675219998E-2</v>
      </c>
      <c r="S494" s="18">
        <v>3.6142629183240002E-2</v>
      </c>
      <c r="T494" s="18">
        <v>3.5879231210559998E-2</v>
      </c>
      <c r="U494" s="101"/>
      <c r="V494" s="101"/>
      <c r="W494" s="101"/>
      <c r="X494" s="101"/>
      <c r="Y494" s="18">
        <v>3.8484662822589999E-2</v>
      </c>
      <c r="Z494" s="18">
        <v>3.9236951141509997E-2</v>
      </c>
      <c r="AA494" s="18">
        <v>3.9764303364379999E-2</v>
      </c>
      <c r="AB494" s="18">
        <v>4.0255300966730002E-2</v>
      </c>
      <c r="AC494" s="18">
        <v>4.0770793209779999E-2</v>
      </c>
      <c r="AD494" s="18">
        <v>4.1139959515839999E-2</v>
      </c>
      <c r="AE494" s="18">
        <v>4.1479143728400003E-2</v>
      </c>
      <c r="AF494" s="18">
        <v>4.1764236896339998E-2</v>
      </c>
      <c r="AG494" s="18">
        <v>4.2020434594909999E-2</v>
      </c>
      <c r="AH494" s="18">
        <v>4.3809061095589998E-2</v>
      </c>
      <c r="AI494" s="18">
        <v>4.5787858927230002E-2</v>
      </c>
      <c r="AJ494" s="18">
        <v>4.764718746656E-2</v>
      </c>
      <c r="AK494" s="18">
        <v>4.883099746636E-2</v>
      </c>
      <c r="AL494" s="18">
        <v>4.9848676085390002E-2</v>
      </c>
      <c r="AM494" s="18">
        <v>5.0544771222870002E-2</v>
      </c>
      <c r="AN494" s="18">
        <v>5.6439627168309997E-2</v>
      </c>
      <c r="AO494" s="18">
        <v>5.7377349120470003E-2</v>
      </c>
      <c r="AP494" s="18">
        <v>5.8646346469619998E-2</v>
      </c>
      <c r="AQ494" s="18"/>
      <c r="AR494" s="18">
        <v>3.8484662822589999E-2</v>
      </c>
      <c r="AS494" s="18">
        <v>3.9236951141509997E-2</v>
      </c>
      <c r="AT494" s="18">
        <v>3.9764303364379999E-2</v>
      </c>
      <c r="AU494" s="18">
        <v>4.0255300966730002E-2</v>
      </c>
      <c r="AV494" s="18">
        <v>4.0770793209779999E-2</v>
      </c>
      <c r="AW494" s="18">
        <v>4.1139959515839999E-2</v>
      </c>
      <c r="AX494" s="18">
        <v>4.1479143728400003E-2</v>
      </c>
      <c r="AY494" s="18">
        <v>4.1764236896339998E-2</v>
      </c>
      <c r="AZ494" s="18">
        <v>4.2020434594909999E-2</v>
      </c>
      <c r="BA494" s="18">
        <v>4.3809061095589998E-2</v>
      </c>
      <c r="BB494" s="18">
        <v>4.5787858927230002E-2</v>
      </c>
      <c r="BC494" s="18">
        <v>4.764718746656E-2</v>
      </c>
      <c r="BD494" s="18">
        <v>4.883099746636E-2</v>
      </c>
      <c r="BE494" s="18">
        <v>4.9848676085390002E-2</v>
      </c>
      <c r="BF494" s="18">
        <v>5.0544771222870002E-2</v>
      </c>
      <c r="BG494" s="18">
        <v>5.6439627168309997E-2</v>
      </c>
      <c r="BH494" s="18">
        <v>5.7377349120470003E-2</v>
      </c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</row>
    <row r="495" spans="1:78" ht="11.25" x14ac:dyDescent="0.2">
      <c r="A495" s="11" t="s">
        <v>231</v>
      </c>
      <c r="C495" s="18">
        <v>7.5650446871900007E-2</v>
      </c>
      <c r="D495" s="18">
        <v>7.6599146082309999E-2</v>
      </c>
      <c r="E495" s="18">
        <v>7.7680427237380001E-2</v>
      </c>
      <c r="F495" s="18">
        <v>7.8738361774069995E-2</v>
      </c>
      <c r="G495" s="18">
        <v>8.0122964862990004E-2</v>
      </c>
      <c r="H495" s="18">
        <v>8.1441392597470005E-2</v>
      </c>
      <c r="I495" s="18">
        <v>8.3081484860579993E-2</v>
      </c>
      <c r="J495" s="18">
        <v>8.5260332595070001E-2</v>
      </c>
      <c r="K495" s="18">
        <v>8.7678941290759996E-2</v>
      </c>
      <c r="L495" s="18">
        <v>9.0309939437119999E-2</v>
      </c>
      <c r="M495" s="18">
        <v>9.2804825506249994E-2</v>
      </c>
      <c r="N495" s="18">
        <v>9.4715208455669997E-2</v>
      </c>
      <c r="O495" s="18">
        <v>9.5326962023199999E-2</v>
      </c>
      <c r="P495" s="18">
        <v>9.6952068824250004E-2</v>
      </c>
      <c r="Q495" s="18">
        <v>9.8787796566890004E-2</v>
      </c>
      <c r="R495" s="18">
        <v>0.1007021476111</v>
      </c>
      <c r="S495" s="18">
        <v>0.1022141496739</v>
      </c>
      <c r="T495" s="18">
        <v>0.10281841652320001</v>
      </c>
      <c r="U495" s="101"/>
      <c r="V495" s="101"/>
      <c r="W495" s="101"/>
      <c r="X495" s="101"/>
      <c r="Y495" s="18">
        <v>9.3311421716550005E-2</v>
      </c>
      <c r="Z495" s="18">
        <v>9.3334445649449996E-2</v>
      </c>
      <c r="AA495" s="18">
        <v>9.3610666087380001E-2</v>
      </c>
      <c r="AB495" s="18">
        <v>9.3462586124020003E-2</v>
      </c>
      <c r="AC495" s="18">
        <v>9.3533924793990003E-2</v>
      </c>
      <c r="AD495" s="18">
        <v>9.3666088321559995E-2</v>
      </c>
      <c r="AE495" s="18">
        <v>9.3912840522209995E-2</v>
      </c>
      <c r="AF495" s="18">
        <v>9.3978308069539995E-2</v>
      </c>
      <c r="AG495" s="18">
        <v>9.4109298782760004E-2</v>
      </c>
      <c r="AH495" s="18">
        <v>9.4429733997329998E-2</v>
      </c>
      <c r="AI495" s="18">
        <v>9.4577266121449996E-2</v>
      </c>
      <c r="AJ495" s="18">
        <v>9.4973314783190002E-2</v>
      </c>
      <c r="AK495" s="18">
        <v>9.5398670411380004E-2</v>
      </c>
      <c r="AL495" s="18">
        <v>9.5680143316640001E-2</v>
      </c>
      <c r="AM495" s="18">
        <v>9.5626207937010002E-2</v>
      </c>
      <c r="AN495" s="18">
        <v>9.5267415444060005E-2</v>
      </c>
      <c r="AO495" s="18">
        <v>9.5438981677509999E-2</v>
      </c>
      <c r="AP495" s="18">
        <v>9.545874384236E-2</v>
      </c>
      <c r="AQ495" s="18"/>
      <c r="AR495" s="18">
        <v>9.3311421716550005E-2</v>
      </c>
      <c r="AS495" s="18">
        <v>9.3334445649449996E-2</v>
      </c>
      <c r="AT495" s="18">
        <v>9.3610666087380001E-2</v>
      </c>
      <c r="AU495" s="18">
        <v>9.3462586124020003E-2</v>
      </c>
      <c r="AV495" s="18">
        <v>9.3533924793990003E-2</v>
      </c>
      <c r="AW495" s="18">
        <v>9.3666088321559995E-2</v>
      </c>
      <c r="AX495" s="18">
        <v>9.3912840522209995E-2</v>
      </c>
      <c r="AY495" s="18">
        <v>9.3978308069539995E-2</v>
      </c>
      <c r="AZ495" s="18">
        <v>9.4109298782760004E-2</v>
      </c>
      <c r="BA495" s="18">
        <v>9.4429733997329998E-2</v>
      </c>
      <c r="BB495" s="18">
        <v>9.4577266121449996E-2</v>
      </c>
      <c r="BC495" s="18">
        <v>9.4973314783190002E-2</v>
      </c>
      <c r="BD495" s="18">
        <v>9.5398670411380004E-2</v>
      </c>
      <c r="BE495" s="18">
        <v>9.5680143316640001E-2</v>
      </c>
      <c r="BF495" s="18">
        <v>9.5626207937010002E-2</v>
      </c>
      <c r="BG495" s="18">
        <v>9.5267415444060005E-2</v>
      </c>
      <c r="BH495" s="18">
        <v>9.5438981677509999E-2</v>
      </c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</row>
    <row r="496" spans="1:78" ht="11.25" x14ac:dyDescent="0.2">
      <c r="A496" s="11" t="s">
        <v>232</v>
      </c>
      <c r="C496" s="18">
        <v>3.7855014895730003E-2</v>
      </c>
      <c r="D496" s="18">
        <v>3.749049577915E-2</v>
      </c>
      <c r="E496" s="18">
        <v>3.6995415353099997E-2</v>
      </c>
      <c r="F496" s="18">
        <v>3.644908926854E-2</v>
      </c>
      <c r="G496" s="18">
        <v>3.5871278501709999E-2</v>
      </c>
      <c r="H496" s="18">
        <v>3.5308696957079999E-2</v>
      </c>
      <c r="I496" s="18">
        <v>3.46125335006E-2</v>
      </c>
      <c r="J496" s="18">
        <v>3.3184428844930003E-2</v>
      </c>
      <c r="K496" s="18">
        <v>3.1994061257029999E-2</v>
      </c>
      <c r="L496" s="18">
        <v>3.0931599572499999E-2</v>
      </c>
      <c r="M496" s="18">
        <v>2.9883670831540001E-2</v>
      </c>
      <c r="N496" s="18">
        <v>2.9066353493830001E-2</v>
      </c>
      <c r="O496" s="18">
        <v>2.8277570421950001E-2</v>
      </c>
      <c r="P496" s="18">
        <v>2.7677181483E-2</v>
      </c>
      <c r="Q496" s="18">
        <v>2.70291838575E-2</v>
      </c>
      <c r="R496" s="18">
        <v>2.5920758715859998E-2</v>
      </c>
      <c r="S496" s="18">
        <v>2.5612365706050001E-2</v>
      </c>
      <c r="T496" s="18">
        <v>2.530837636259E-2</v>
      </c>
      <c r="U496" s="101"/>
      <c r="V496" s="101"/>
      <c r="W496" s="101"/>
      <c r="X496" s="101"/>
      <c r="Y496" s="18">
        <v>2.597900836573E-2</v>
      </c>
      <c r="Z496" s="18">
        <v>2.608381301966E-2</v>
      </c>
      <c r="AA496" s="18">
        <v>2.634480136856E-2</v>
      </c>
      <c r="AB496" s="18">
        <v>2.6491481066070001E-2</v>
      </c>
      <c r="AC496" s="18">
        <v>2.6615729485680001E-2</v>
      </c>
      <c r="AD496" s="18">
        <v>2.6650349072580001E-2</v>
      </c>
      <c r="AE496" s="18">
        <v>2.660246490129E-2</v>
      </c>
      <c r="AF496" s="18">
        <v>2.669120338567E-2</v>
      </c>
      <c r="AG496" s="18">
        <v>2.6776365738560001E-2</v>
      </c>
      <c r="AH496" s="18">
        <v>2.748937203935E-2</v>
      </c>
      <c r="AI496" s="18">
        <v>2.845296782834E-2</v>
      </c>
      <c r="AJ496" s="18">
        <v>2.9276963236290001E-2</v>
      </c>
      <c r="AK496" s="18">
        <v>2.977142254986E-2</v>
      </c>
      <c r="AL496" s="18">
        <v>3.0138114173780001E-2</v>
      </c>
      <c r="AM496" s="18">
        <v>3.054825275956E-2</v>
      </c>
      <c r="AN496" s="18">
        <v>3.2410454574409997E-2</v>
      </c>
      <c r="AO496" s="18">
        <v>3.2996157766799997E-2</v>
      </c>
      <c r="AP496" s="18">
        <v>3.349240558292E-2</v>
      </c>
      <c r="AQ496" s="18"/>
      <c r="AR496" s="18">
        <v>2.597900836573E-2</v>
      </c>
      <c r="AS496" s="18">
        <v>2.608381301966E-2</v>
      </c>
      <c r="AT496" s="18">
        <v>2.634480136856E-2</v>
      </c>
      <c r="AU496" s="18">
        <v>2.6491481066070001E-2</v>
      </c>
      <c r="AV496" s="18">
        <v>2.6615729485680001E-2</v>
      </c>
      <c r="AW496" s="18">
        <v>2.6650349072580001E-2</v>
      </c>
      <c r="AX496" s="18">
        <v>2.660246490129E-2</v>
      </c>
      <c r="AY496" s="18">
        <v>2.669120338567E-2</v>
      </c>
      <c r="AZ496" s="18">
        <v>2.6776365738560001E-2</v>
      </c>
      <c r="BA496" s="18">
        <v>2.748937203935E-2</v>
      </c>
      <c r="BB496" s="18">
        <v>2.845296782834E-2</v>
      </c>
      <c r="BC496" s="18">
        <v>2.9276963236290001E-2</v>
      </c>
      <c r="BD496" s="18">
        <v>2.977142254986E-2</v>
      </c>
      <c r="BE496" s="18">
        <v>3.0138114173780001E-2</v>
      </c>
      <c r="BF496" s="18">
        <v>3.054825275956E-2</v>
      </c>
      <c r="BG496" s="18">
        <v>3.2410454574409997E-2</v>
      </c>
      <c r="BH496" s="18">
        <v>3.2996157766799997E-2</v>
      </c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</row>
    <row r="497" spans="1:78" ht="11.25" x14ac:dyDescent="0.2">
      <c r="A497" s="11" t="s">
        <v>233</v>
      </c>
      <c r="C497" s="18">
        <v>7.0963257199600005E-2</v>
      </c>
      <c r="D497" s="18">
        <v>7.1910397130209996E-2</v>
      </c>
      <c r="E497" s="18">
        <v>7.2349905025210007E-2</v>
      </c>
      <c r="F497" s="18">
        <v>7.3503019245829998E-2</v>
      </c>
      <c r="G497" s="18">
        <v>7.4493602106849993E-2</v>
      </c>
      <c r="H497" s="18">
        <v>7.5554996175780001E-2</v>
      </c>
      <c r="I497" s="18">
        <v>7.6628461728540001E-2</v>
      </c>
      <c r="J497" s="18">
        <v>7.8484552723449993E-2</v>
      </c>
      <c r="K497" s="18">
        <v>7.998973550598E-2</v>
      </c>
      <c r="L497" s="18">
        <v>8.2312076950479998E-2</v>
      </c>
      <c r="M497" s="18">
        <v>8.4394657475230006E-2</v>
      </c>
      <c r="N497" s="18">
        <v>8.5529737438129999E-2</v>
      </c>
      <c r="O497" s="18">
        <v>8.6364168912250003E-2</v>
      </c>
      <c r="P497" s="18">
        <v>8.704629250307E-2</v>
      </c>
      <c r="Q497" s="18">
        <v>8.8293737879960005E-2</v>
      </c>
      <c r="R497" s="18">
        <v>9.0410081650389995E-2</v>
      </c>
      <c r="S497" s="18">
        <v>9.0463199229350005E-2</v>
      </c>
      <c r="T497" s="18">
        <v>9.0088927137119995E-2</v>
      </c>
      <c r="U497" s="101"/>
      <c r="V497" s="101"/>
      <c r="W497" s="101"/>
      <c r="X497" s="101"/>
      <c r="Y497" s="18">
        <v>7.7954203193979998E-2</v>
      </c>
      <c r="Z497" s="18">
        <v>7.6227023720139994E-2</v>
      </c>
      <c r="AA497" s="18">
        <v>7.4792950824120005E-2</v>
      </c>
      <c r="AB497" s="18">
        <v>7.3775570154359996E-2</v>
      </c>
      <c r="AC497" s="18">
        <v>7.2859112388049999E-2</v>
      </c>
      <c r="AD497" s="18">
        <v>7.1694138059240006E-2</v>
      </c>
      <c r="AE497" s="18">
        <v>7.057289420408E-2</v>
      </c>
      <c r="AF497" s="18">
        <v>6.9834377146750004E-2</v>
      </c>
      <c r="AG497" s="18">
        <v>6.9332724629190004E-2</v>
      </c>
      <c r="AH497" s="18">
        <v>7.3256407141989999E-2</v>
      </c>
      <c r="AI497" s="18">
        <v>7.8325212055589996E-2</v>
      </c>
      <c r="AJ497" s="18">
        <v>8.1353850162620006E-2</v>
      </c>
      <c r="AK497" s="18">
        <v>8.3124487430300001E-2</v>
      </c>
      <c r="AL497" s="18">
        <v>8.4700677225409998E-2</v>
      </c>
      <c r="AM497" s="18">
        <v>8.6020737460890007E-2</v>
      </c>
      <c r="AN497" s="18">
        <v>8.9364954669949995E-2</v>
      </c>
      <c r="AO497" s="18">
        <v>9.1084450717480003E-2</v>
      </c>
      <c r="AP497" s="18">
        <v>9.2995689655169994E-2</v>
      </c>
      <c r="AQ497" s="18"/>
      <c r="AR497" s="18">
        <v>7.7954203193979998E-2</v>
      </c>
      <c r="AS497" s="18">
        <v>7.6227023720139994E-2</v>
      </c>
      <c r="AT497" s="18">
        <v>7.4792950824120005E-2</v>
      </c>
      <c r="AU497" s="18">
        <v>7.3775570154359996E-2</v>
      </c>
      <c r="AV497" s="18">
        <v>7.2859112388049999E-2</v>
      </c>
      <c r="AW497" s="18">
        <v>7.1694138059240006E-2</v>
      </c>
      <c r="AX497" s="18">
        <v>7.057289420408E-2</v>
      </c>
      <c r="AY497" s="18">
        <v>6.9834377146750004E-2</v>
      </c>
      <c r="AZ497" s="18">
        <v>6.9332724629190004E-2</v>
      </c>
      <c r="BA497" s="18">
        <v>7.3256407141989999E-2</v>
      </c>
      <c r="BB497" s="18">
        <v>7.8325212055589996E-2</v>
      </c>
      <c r="BC497" s="18">
        <v>8.1353850162620006E-2</v>
      </c>
      <c r="BD497" s="18">
        <v>8.3124487430300001E-2</v>
      </c>
      <c r="BE497" s="18">
        <v>8.4700677225409998E-2</v>
      </c>
      <c r="BF497" s="18">
        <v>8.6020737460890007E-2</v>
      </c>
      <c r="BG497" s="18">
        <v>8.9364954669949995E-2</v>
      </c>
      <c r="BH497" s="18">
        <v>9.1084450717480003E-2</v>
      </c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</row>
    <row r="498" spans="1:78" ht="11.25" x14ac:dyDescent="0.2">
      <c r="A498" s="11" t="s">
        <v>234</v>
      </c>
      <c r="C498" s="18">
        <v>5.3316782522339998E-2</v>
      </c>
      <c r="D498" s="18">
        <v>5.2960442945430002E-2</v>
      </c>
      <c r="E498" s="18">
        <v>5.2300776704820001E-2</v>
      </c>
      <c r="F498" s="18">
        <v>5.1411460244120001E-2</v>
      </c>
      <c r="G498" s="18">
        <v>5.0585943236440001E-2</v>
      </c>
      <c r="H498" s="18">
        <v>4.9753603965569999E-2</v>
      </c>
      <c r="I498" s="18">
        <v>4.8678033110950002E-2</v>
      </c>
      <c r="J498" s="18">
        <v>4.7026915424750002E-2</v>
      </c>
      <c r="K498" s="18">
        <v>4.5493703832689997E-2</v>
      </c>
      <c r="L498" s="18">
        <v>4.4175276095479998E-2</v>
      </c>
      <c r="M498" s="18">
        <v>4.2654028436020001E-2</v>
      </c>
      <c r="N498" s="18">
        <v>4.1322036741880001E-2</v>
      </c>
      <c r="O498" s="18">
        <v>4.1022980233320003E-2</v>
      </c>
      <c r="P498" s="18">
        <v>3.987709954937E-2</v>
      </c>
      <c r="Q498" s="18">
        <v>3.868038209546E-2</v>
      </c>
      <c r="R498" s="18">
        <v>3.7760446446950001E-2</v>
      </c>
      <c r="S498" s="18">
        <v>3.6613255483900001E-2</v>
      </c>
      <c r="T498" s="18">
        <v>3.5757314974179999E-2</v>
      </c>
      <c r="U498" s="101"/>
      <c r="V498" s="101"/>
      <c r="W498" s="101"/>
      <c r="X498" s="101"/>
      <c r="Y498" s="18">
        <v>3.5278084756729999E-2</v>
      </c>
      <c r="Z498" s="18">
        <v>3.5088012013009998E-2</v>
      </c>
      <c r="AA498" s="18">
        <v>3.5131832622800001E-2</v>
      </c>
      <c r="AB498" s="18">
        <v>3.4999732948779998E-2</v>
      </c>
      <c r="AC498" s="18">
        <v>3.5035098243509998E-2</v>
      </c>
      <c r="AD498" s="18">
        <v>3.4865947866320003E-2</v>
      </c>
      <c r="AE498" s="18">
        <v>3.468011588791E-2</v>
      </c>
      <c r="AF498" s="18">
        <v>3.4623851094879997E-2</v>
      </c>
      <c r="AG498" s="18">
        <v>3.4636588742609997E-2</v>
      </c>
      <c r="AH498" s="18">
        <v>3.4417587756589998E-2</v>
      </c>
      <c r="AI498" s="18">
        <v>3.4180605818820001E-2</v>
      </c>
      <c r="AJ498" s="18">
        <v>3.412543680466E-2</v>
      </c>
      <c r="AK498" s="18">
        <v>3.4151459477789997E-2</v>
      </c>
      <c r="AL498" s="18">
        <v>3.4268420124040001E-2</v>
      </c>
      <c r="AM498" s="18">
        <v>3.4230647342650002E-2</v>
      </c>
      <c r="AN498" s="18">
        <v>3.4061232722560002E-2</v>
      </c>
      <c r="AO498" s="18">
        <v>3.4015525758650002E-2</v>
      </c>
      <c r="AP498" s="18">
        <v>3.400041050903E-2</v>
      </c>
      <c r="AQ498" s="18"/>
      <c r="AR498" s="18">
        <v>3.5278084756729999E-2</v>
      </c>
      <c r="AS498" s="18">
        <v>3.5088012013009998E-2</v>
      </c>
      <c r="AT498" s="18">
        <v>3.5131832622800001E-2</v>
      </c>
      <c r="AU498" s="18">
        <v>3.4999732948779998E-2</v>
      </c>
      <c r="AV498" s="18">
        <v>3.5035098243509998E-2</v>
      </c>
      <c r="AW498" s="18">
        <v>3.4865947866320003E-2</v>
      </c>
      <c r="AX498" s="18">
        <v>3.468011588791E-2</v>
      </c>
      <c r="AY498" s="18">
        <v>3.4623851094879997E-2</v>
      </c>
      <c r="AZ498" s="18">
        <v>3.4636588742609997E-2</v>
      </c>
      <c r="BA498" s="18">
        <v>3.4417587756589998E-2</v>
      </c>
      <c r="BB498" s="18">
        <v>3.4180605818820001E-2</v>
      </c>
      <c r="BC498" s="18">
        <v>3.412543680466E-2</v>
      </c>
      <c r="BD498" s="18">
        <v>3.4151459477789997E-2</v>
      </c>
      <c r="BE498" s="18">
        <v>3.4268420124040001E-2</v>
      </c>
      <c r="BF498" s="18">
        <v>3.4230647342650002E-2</v>
      </c>
      <c r="BG498" s="18">
        <v>3.4061232722560002E-2</v>
      </c>
      <c r="BH498" s="18">
        <v>3.4015525758650002E-2</v>
      </c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</row>
    <row r="499" spans="1:78" ht="11.25" x14ac:dyDescent="0.2">
      <c r="A499" s="11" t="s">
        <v>235</v>
      </c>
      <c r="C499" s="18">
        <v>7.0863952333659996E-2</v>
      </c>
      <c r="D499" s="18">
        <v>7.1003840680010005E-2</v>
      </c>
      <c r="E499" s="18">
        <v>7.1693534752820004E-2</v>
      </c>
      <c r="F499" s="18">
        <v>7.1728158805390005E-2</v>
      </c>
      <c r="G499" s="18">
        <v>7.1997102101960003E-2</v>
      </c>
      <c r="H499" s="18">
        <v>7.2466574369000003E-2</v>
      </c>
      <c r="I499" s="18">
        <v>7.265590846021E-2</v>
      </c>
      <c r="J499" s="18">
        <v>7.3078944404820004E-2</v>
      </c>
      <c r="K499" s="18">
        <v>7.4087651447110006E-2</v>
      </c>
      <c r="L499" s="18">
        <v>7.5472034200209995E-2</v>
      </c>
      <c r="M499" s="18">
        <v>7.6734166307629997E-2</v>
      </c>
      <c r="N499" s="18">
        <v>7.7485110309540001E-2</v>
      </c>
      <c r="O499" s="18">
        <v>7.8288449629269993E-2</v>
      </c>
      <c r="P499" s="18">
        <v>7.9041376485049997E-2</v>
      </c>
      <c r="Q499" s="18">
        <v>8.0185780749989999E-2</v>
      </c>
      <c r="R499" s="18">
        <v>8.1734251233140001E-2</v>
      </c>
      <c r="S499" s="18">
        <v>8.1330107582229999E-2</v>
      </c>
      <c r="T499" s="18">
        <v>8.1138841078600005E-2</v>
      </c>
      <c r="U499" s="101"/>
      <c r="V499" s="101"/>
      <c r="W499" s="101"/>
      <c r="X499" s="101"/>
      <c r="Y499" s="18">
        <v>7.2651897320789999E-2</v>
      </c>
      <c r="Z499" s="18">
        <v>7.1043630599819996E-2</v>
      </c>
      <c r="AA499" s="18">
        <v>6.9845493795310007E-2</v>
      </c>
      <c r="AB499" s="18">
        <v>6.8856486674140002E-2</v>
      </c>
      <c r="AC499" s="18">
        <v>6.8017975352300003E-2</v>
      </c>
      <c r="AD499" s="18">
        <v>6.7010575453380003E-2</v>
      </c>
      <c r="AE499" s="18">
        <v>6.5981013461060001E-2</v>
      </c>
      <c r="AF499" s="18">
        <v>6.5381664652579996E-2</v>
      </c>
      <c r="AG499" s="18">
        <v>6.4921273713409999E-2</v>
      </c>
      <c r="AH499" s="18">
        <v>6.403983966962E-2</v>
      </c>
      <c r="AI499" s="18">
        <v>6.3179741448910004E-2</v>
      </c>
      <c r="AJ499" s="18">
        <v>6.2304281267299998E-2</v>
      </c>
      <c r="AK499" s="18">
        <v>6.1682465649240001E-2</v>
      </c>
      <c r="AL499" s="18">
        <v>6.124433949034E-2</v>
      </c>
      <c r="AM499" s="18">
        <v>6.069478974643E-2</v>
      </c>
      <c r="AN499" s="18">
        <v>5.6105225164020001E-2</v>
      </c>
      <c r="AO499" s="18">
        <v>5.5694085051879998E-2</v>
      </c>
      <c r="AP499" s="18">
        <v>5.506465517241E-2</v>
      </c>
      <c r="AQ499" s="18"/>
      <c r="AR499" s="18">
        <v>7.2651897320789999E-2</v>
      </c>
      <c r="AS499" s="18">
        <v>7.1043630599819996E-2</v>
      </c>
      <c r="AT499" s="18">
        <v>6.9845493795310007E-2</v>
      </c>
      <c r="AU499" s="18">
        <v>6.8856486674140002E-2</v>
      </c>
      <c r="AV499" s="18">
        <v>6.8017975352300003E-2</v>
      </c>
      <c r="AW499" s="18">
        <v>6.7010575453380003E-2</v>
      </c>
      <c r="AX499" s="18">
        <v>6.5981013461060001E-2</v>
      </c>
      <c r="AY499" s="18">
        <v>6.5381664652579996E-2</v>
      </c>
      <c r="AZ499" s="18">
        <v>6.4921273713409999E-2</v>
      </c>
      <c r="BA499" s="18">
        <v>6.403983966962E-2</v>
      </c>
      <c r="BB499" s="18">
        <v>6.3179741448910004E-2</v>
      </c>
      <c r="BC499" s="18">
        <v>6.2304281267299998E-2</v>
      </c>
      <c r="BD499" s="18">
        <v>6.1682465649240001E-2</v>
      </c>
      <c r="BE499" s="18">
        <v>6.124433949034E-2</v>
      </c>
      <c r="BF499" s="18">
        <v>6.069478974643E-2</v>
      </c>
      <c r="BG499" s="18">
        <v>5.6105225164020001E-2</v>
      </c>
      <c r="BH499" s="18">
        <v>5.5694085051879998E-2</v>
      </c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</row>
    <row r="500" spans="1:78" ht="11.25" x14ac:dyDescent="0.2">
      <c r="A500" s="11" t="s">
        <v>236</v>
      </c>
      <c r="C500" s="18">
        <v>4.4131082423040001E-2</v>
      </c>
      <c r="D500" s="18">
        <v>4.34659700154E-2</v>
      </c>
      <c r="E500" s="18">
        <v>4.2992252841780002E-2</v>
      </c>
      <c r="F500" s="18">
        <v>4.245783467026E-2</v>
      </c>
      <c r="G500" s="18">
        <v>4.1931409886139998E-2</v>
      </c>
      <c r="H500" s="18">
        <v>4.1340316974700003E-2</v>
      </c>
      <c r="I500" s="18">
        <v>4.0476326243559999E-2</v>
      </c>
      <c r="J500" s="18">
        <v>3.8946657156799999E-2</v>
      </c>
      <c r="K500" s="18">
        <v>3.7712850779920003E-2</v>
      </c>
      <c r="L500" s="18">
        <v>3.640897755611E-2</v>
      </c>
      <c r="M500" s="18">
        <v>3.5131408875479997E-2</v>
      </c>
      <c r="N500" s="18">
        <v>3.4107876855969999E-2</v>
      </c>
      <c r="O500" s="18">
        <v>3.3491221316550003E-2</v>
      </c>
      <c r="P500" s="18">
        <v>3.2552232691520001E-2</v>
      </c>
      <c r="Q500" s="18">
        <v>3.1657742061620003E-2</v>
      </c>
      <c r="R500" s="18">
        <v>3.035015895524E-2</v>
      </c>
      <c r="S500" s="18">
        <v>2.9274426608030001E-2</v>
      </c>
      <c r="T500" s="18">
        <v>2.8679001721170001E-2</v>
      </c>
      <c r="U500" s="101"/>
      <c r="V500" s="101"/>
      <c r="W500" s="101"/>
      <c r="X500" s="101"/>
      <c r="Y500" s="18">
        <v>2.667185826925E-2</v>
      </c>
      <c r="Z500" s="18">
        <v>2.586691137621E-2</v>
      </c>
      <c r="AA500" s="18">
        <v>2.528579574769E-2</v>
      </c>
      <c r="AB500" s="18">
        <v>2.485178657266E-2</v>
      </c>
      <c r="AC500" s="18">
        <v>2.4484576768860001E-2</v>
      </c>
      <c r="AD500" s="18">
        <v>2.4016813318459999E-2</v>
      </c>
      <c r="AE500" s="18">
        <v>2.354797627444E-2</v>
      </c>
      <c r="AF500" s="18">
        <v>2.3276454276959999E-2</v>
      </c>
      <c r="AG500" s="18">
        <v>2.306955602642E-2</v>
      </c>
      <c r="AH500" s="18">
        <v>2.2674602210619999E-2</v>
      </c>
      <c r="AI500" s="18">
        <v>2.2326389878319999E-2</v>
      </c>
      <c r="AJ500" s="18">
        <v>2.1980987655470002E-2</v>
      </c>
      <c r="AK500" s="18">
        <v>2.1730664381959999E-2</v>
      </c>
      <c r="AL500" s="18">
        <v>2.1551782636430001E-2</v>
      </c>
      <c r="AM500" s="18">
        <v>2.1344498056139999E-2</v>
      </c>
      <c r="AN500" s="18">
        <v>1.99845007325E-2</v>
      </c>
      <c r="AO500" s="18">
        <v>1.9786194098120002E-2</v>
      </c>
      <c r="AP500" s="18">
        <v>1.9478653530379999E-2</v>
      </c>
      <c r="AQ500" s="18"/>
      <c r="AR500" s="18">
        <v>2.667185826925E-2</v>
      </c>
      <c r="AS500" s="18">
        <v>2.586691137621E-2</v>
      </c>
      <c r="AT500" s="18">
        <v>2.528579574769E-2</v>
      </c>
      <c r="AU500" s="18">
        <v>2.485178657266E-2</v>
      </c>
      <c r="AV500" s="18">
        <v>2.4484576768860001E-2</v>
      </c>
      <c r="AW500" s="18">
        <v>2.4016813318459999E-2</v>
      </c>
      <c r="AX500" s="18">
        <v>2.354797627444E-2</v>
      </c>
      <c r="AY500" s="18">
        <v>2.3276454276959999E-2</v>
      </c>
      <c r="AZ500" s="18">
        <v>2.306955602642E-2</v>
      </c>
      <c r="BA500" s="18">
        <v>2.2674602210619999E-2</v>
      </c>
      <c r="BB500" s="18">
        <v>2.2326389878319999E-2</v>
      </c>
      <c r="BC500" s="18">
        <v>2.1980987655470002E-2</v>
      </c>
      <c r="BD500" s="18">
        <v>2.1730664381959999E-2</v>
      </c>
      <c r="BE500" s="18">
        <v>2.1551782636430001E-2</v>
      </c>
      <c r="BF500" s="18">
        <v>2.1344498056139999E-2</v>
      </c>
      <c r="BG500" s="18">
        <v>1.99845007325E-2</v>
      </c>
      <c r="BH500" s="18">
        <v>1.9786194098120002E-2</v>
      </c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</row>
    <row r="501" spans="1:78" ht="11.25" x14ac:dyDescent="0.2">
      <c r="A501" s="11" t="s">
        <v>237</v>
      </c>
      <c r="C501" s="18">
        <v>4.2800397219460003E-2</v>
      </c>
      <c r="D501" s="18">
        <v>4.1799075897300003E-2</v>
      </c>
      <c r="E501" s="18">
        <v>4.1788907342399997E-2</v>
      </c>
      <c r="F501" s="18">
        <v>4.1406799996030003E-2</v>
      </c>
      <c r="G501" s="18">
        <v>4.090343929589E-2</v>
      </c>
      <c r="H501" s="18">
        <v>4.0246299218700002E-2</v>
      </c>
      <c r="I501" s="18">
        <v>3.935488776111E-2</v>
      </c>
      <c r="J501" s="18">
        <v>3.8205262960320001E-2</v>
      </c>
      <c r="K501" s="18">
        <v>3.7190461352349997E-2</v>
      </c>
      <c r="L501" s="18">
        <v>3.613288208051E-2</v>
      </c>
      <c r="M501" s="18">
        <v>3.496768634209E-2</v>
      </c>
      <c r="N501" s="18">
        <v>3.4174985320020002E-2</v>
      </c>
      <c r="O501" s="18">
        <v>3.4185816861099998E-2</v>
      </c>
      <c r="P501" s="18">
        <v>3.3363375665710002E-2</v>
      </c>
      <c r="Q501" s="18">
        <v>3.2455769338199998E-2</v>
      </c>
      <c r="R501" s="18">
        <v>3.127263301542E-2</v>
      </c>
      <c r="S501" s="18">
        <v>3.02083256734E-2</v>
      </c>
      <c r="T501" s="18">
        <v>2.943918531268E-2</v>
      </c>
      <c r="U501" s="101"/>
      <c r="V501" s="101"/>
      <c r="W501" s="101"/>
      <c r="X501" s="101"/>
      <c r="Y501" s="18">
        <v>2.5984734397990001E-2</v>
      </c>
      <c r="Z501" s="18">
        <v>2.5193960123469999E-2</v>
      </c>
      <c r="AA501" s="18">
        <v>2.4563499606269999E-2</v>
      </c>
      <c r="AB501" s="18">
        <v>2.4141430326339999E-2</v>
      </c>
      <c r="AC501" s="18">
        <v>2.3763668318970001E-2</v>
      </c>
      <c r="AD501" s="18">
        <v>2.327839054819E-2</v>
      </c>
      <c r="AE501" s="18">
        <v>2.2817334476649999E-2</v>
      </c>
      <c r="AF501" s="18">
        <v>2.251929258032E-2</v>
      </c>
      <c r="AG501" s="18">
        <v>2.2265669582819999E-2</v>
      </c>
      <c r="AH501" s="18">
        <v>2.1829223855220001E-2</v>
      </c>
      <c r="AI501" s="18">
        <v>2.1409777828439999E-2</v>
      </c>
      <c r="AJ501" s="18">
        <v>2.1041072433960001E-2</v>
      </c>
      <c r="AK501" s="18">
        <v>2.070896120735E-2</v>
      </c>
      <c r="AL501" s="18">
        <v>2.047962216522E-2</v>
      </c>
      <c r="AM501" s="18">
        <v>2.024201143551E-2</v>
      </c>
      <c r="AN501" s="18">
        <v>1.95280154568E-2</v>
      </c>
      <c r="AO501" s="18">
        <v>1.9258213753629998E-2</v>
      </c>
      <c r="AP501" s="18">
        <v>1.8868021346470001E-2</v>
      </c>
      <c r="AQ501" s="18"/>
      <c r="AR501" s="18">
        <v>2.5984734397990001E-2</v>
      </c>
      <c r="AS501" s="18">
        <v>2.5193960123469999E-2</v>
      </c>
      <c r="AT501" s="18">
        <v>2.4563499606269999E-2</v>
      </c>
      <c r="AU501" s="18">
        <v>2.4141430326339999E-2</v>
      </c>
      <c r="AV501" s="18">
        <v>2.3763668318970001E-2</v>
      </c>
      <c r="AW501" s="18">
        <v>2.327839054819E-2</v>
      </c>
      <c r="AX501" s="18">
        <v>2.2817334476649999E-2</v>
      </c>
      <c r="AY501" s="18">
        <v>2.251929258032E-2</v>
      </c>
      <c r="AZ501" s="18">
        <v>2.2265669582819999E-2</v>
      </c>
      <c r="BA501" s="18">
        <v>2.1829223855220001E-2</v>
      </c>
      <c r="BB501" s="18">
        <v>2.1409777828439999E-2</v>
      </c>
      <c r="BC501" s="18">
        <v>2.1041072433960001E-2</v>
      </c>
      <c r="BD501" s="18">
        <v>2.070896120735E-2</v>
      </c>
      <c r="BE501" s="18">
        <v>2.047962216522E-2</v>
      </c>
      <c r="BF501" s="18">
        <v>2.024201143551E-2</v>
      </c>
      <c r="BG501" s="18">
        <v>1.95280154568E-2</v>
      </c>
      <c r="BH501" s="18">
        <v>1.9258213753629998E-2</v>
      </c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</row>
    <row r="502" spans="1:78" ht="11.25" x14ac:dyDescent="0.2">
      <c r="A502" s="11" t="s">
        <v>238</v>
      </c>
      <c r="C502" s="18">
        <v>4.8301886792449997E-2</v>
      </c>
      <c r="D502" s="18">
        <v>4.8018248104029999E-2</v>
      </c>
      <c r="E502" s="18">
        <v>4.7616679760920003E-2</v>
      </c>
      <c r="F502" s="18">
        <v>4.7157744439929997E-2</v>
      </c>
      <c r="G502" s="18">
        <v>4.6434900091050002E-2</v>
      </c>
      <c r="H502" s="18">
        <v>4.5755114290969998E-2</v>
      </c>
      <c r="I502" s="18">
        <v>4.4638953830949998E-2</v>
      </c>
      <c r="J502" s="18">
        <v>4.2775629715830002E-2</v>
      </c>
      <c r="K502" s="18">
        <v>4.1507047674910001E-2</v>
      </c>
      <c r="L502" s="18">
        <v>4.0194157463479999E-2</v>
      </c>
      <c r="M502" s="18">
        <v>3.8802240413610002E-2</v>
      </c>
      <c r="N502" s="18">
        <v>3.7824008053019997E-2</v>
      </c>
      <c r="O502" s="18">
        <v>3.7064622491509998E-2</v>
      </c>
      <c r="P502" s="18">
        <v>3.6058992216299997E-2</v>
      </c>
      <c r="Q502" s="18">
        <v>3.5129160714709999E-2</v>
      </c>
      <c r="R502" s="18">
        <v>3.342253123833E-2</v>
      </c>
      <c r="S502" s="18">
        <v>3.2311436954460003E-2</v>
      </c>
      <c r="T502" s="18">
        <v>3.1483075157769998E-2</v>
      </c>
      <c r="U502" s="101"/>
      <c r="V502" s="101"/>
      <c r="W502" s="101"/>
      <c r="X502" s="101"/>
      <c r="Y502" s="18">
        <v>2.7633831689009999E-2</v>
      </c>
      <c r="Z502" s="18">
        <v>2.681238007842E-2</v>
      </c>
      <c r="AA502" s="18">
        <v>2.6105846254109999E-2</v>
      </c>
      <c r="AB502" s="18">
        <v>2.5631576136299999E-2</v>
      </c>
      <c r="AC502" s="18">
        <v>2.5173912585899998E-2</v>
      </c>
      <c r="AD502" s="18">
        <v>2.4631304994420001E-2</v>
      </c>
      <c r="AE502" s="18">
        <v>2.415177053788E-2</v>
      </c>
      <c r="AF502" s="18">
        <v>2.381298607524E-2</v>
      </c>
      <c r="AG502" s="18">
        <v>2.352608413019E-2</v>
      </c>
      <c r="AH502" s="18">
        <v>2.30049799587E-2</v>
      </c>
      <c r="AI502" s="18">
        <v>2.2454620579600001E-2</v>
      </c>
      <c r="AJ502" s="18">
        <v>2.198564070112E-2</v>
      </c>
      <c r="AK502" s="18">
        <v>2.1639031810249999E-2</v>
      </c>
      <c r="AL502" s="18">
        <v>2.135273174726E-2</v>
      </c>
      <c r="AM502" s="18">
        <v>2.1018661929399999E-2</v>
      </c>
      <c r="AN502" s="18">
        <v>2.02021274337E-2</v>
      </c>
      <c r="AO502" s="18">
        <v>1.990119971771E-2</v>
      </c>
      <c r="AP502" s="18">
        <v>1.9432471264370001E-2</v>
      </c>
      <c r="AQ502" s="18"/>
      <c r="AR502" s="18">
        <v>2.7633831689009999E-2</v>
      </c>
      <c r="AS502" s="18">
        <v>2.681238007842E-2</v>
      </c>
      <c r="AT502" s="18">
        <v>2.6105846254109999E-2</v>
      </c>
      <c r="AU502" s="18">
        <v>2.5631576136299999E-2</v>
      </c>
      <c r="AV502" s="18">
        <v>2.5173912585899998E-2</v>
      </c>
      <c r="AW502" s="18">
        <v>2.4631304994420001E-2</v>
      </c>
      <c r="AX502" s="18">
        <v>2.415177053788E-2</v>
      </c>
      <c r="AY502" s="18">
        <v>2.381298607524E-2</v>
      </c>
      <c r="AZ502" s="18">
        <v>2.352608413019E-2</v>
      </c>
      <c r="BA502" s="18">
        <v>2.30049799587E-2</v>
      </c>
      <c r="BB502" s="18">
        <v>2.2454620579600001E-2</v>
      </c>
      <c r="BC502" s="18">
        <v>2.198564070112E-2</v>
      </c>
      <c r="BD502" s="18">
        <v>2.1639031810249999E-2</v>
      </c>
      <c r="BE502" s="18">
        <v>2.135273174726E-2</v>
      </c>
      <c r="BF502" s="18">
        <v>2.1018661929399999E-2</v>
      </c>
      <c r="BG502" s="18">
        <v>2.02021274337E-2</v>
      </c>
      <c r="BH502" s="18">
        <v>1.990119971771E-2</v>
      </c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</row>
    <row r="503" spans="1:78" x14ac:dyDescent="0.25">
      <c r="A503" s="8" t="s">
        <v>239</v>
      </c>
      <c r="B503" s="50"/>
      <c r="AA503" s="56"/>
      <c r="AB503" s="56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</row>
    <row r="504" spans="1:78" s="19" customFormat="1" ht="11.25" x14ac:dyDescent="0.2">
      <c r="A504" s="24" t="s">
        <v>240</v>
      </c>
      <c r="B504" s="32"/>
      <c r="C504" s="19">
        <v>0</v>
      </c>
      <c r="D504" s="19">
        <v>0</v>
      </c>
      <c r="E504" s="19">
        <v>0</v>
      </c>
      <c r="F504" s="19">
        <v>0</v>
      </c>
      <c r="G504" s="19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f>'FIA Only'!T504+Sphere!C596</f>
        <v>0</v>
      </c>
      <c r="U504" s="19">
        <f>'FIA Only'!U504+Sphere!D596</f>
        <v>0</v>
      </c>
      <c r="V504" s="19">
        <f>'FIA Only'!V504+Sphere!E596</f>
        <v>0</v>
      </c>
      <c r="W504" s="19">
        <f>'FIA Only'!W504+Sphere!F596+'FIA on PCAS'!C596</f>
        <v>0</v>
      </c>
      <c r="X504" s="19">
        <f>'FIA Only'!X504+Sphere!G596+'FIA on PCAS'!D596</f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0</v>
      </c>
      <c r="BF504" s="19">
        <v>0</v>
      </c>
      <c r="BG504" s="19">
        <v>0</v>
      </c>
      <c r="BH504" s="19">
        <v>0</v>
      </c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</row>
    <row r="505" spans="1:78" s="19" customFormat="1" ht="11.25" x14ac:dyDescent="0.2">
      <c r="A505" s="24" t="s">
        <v>241</v>
      </c>
      <c r="B505" s="32"/>
      <c r="C505" s="19">
        <v>0</v>
      </c>
      <c r="D505" s="19">
        <v>0</v>
      </c>
      <c r="E505" s="19">
        <v>0</v>
      </c>
      <c r="F505" s="19">
        <v>0</v>
      </c>
      <c r="G505" s="19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v>0</v>
      </c>
      <c r="R505" s="19">
        <v>0</v>
      </c>
      <c r="S505" s="19">
        <v>0</v>
      </c>
      <c r="T505" s="19">
        <f>'FIA Only'!T505+Sphere!C597</f>
        <v>0</v>
      </c>
      <c r="U505" s="19">
        <f>'FIA Only'!U505+Sphere!D597</f>
        <v>0</v>
      </c>
      <c r="V505" s="19">
        <f>'FIA Only'!V505+Sphere!E597</f>
        <v>0</v>
      </c>
      <c r="W505" s="19">
        <f>'FIA Only'!W505+Sphere!F597+'FIA on PCAS'!C597</f>
        <v>0</v>
      </c>
      <c r="X505" s="19">
        <f>'FIA Only'!X505+Sphere!G597+'FIA on PCAS'!D597</f>
        <v>0</v>
      </c>
      <c r="Y505" s="19">
        <v>-150</v>
      </c>
      <c r="Z505" s="19">
        <v>-240</v>
      </c>
      <c r="AA505" s="19">
        <v>-367.6</v>
      </c>
      <c r="AB505" s="19">
        <v>-417.6</v>
      </c>
      <c r="AC505" s="19">
        <v>-417.6</v>
      </c>
      <c r="AD505" s="19">
        <v>-452.6</v>
      </c>
      <c r="AE505" s="19">
        <v>-487.6</v>
      </c>
      <c r="AF505" s="19">
        <v>-522.6</v>
      </c>
      <c r="AG505" s="19">
        <v>-572.6</v>
      </c>
      <c r="AH505" s="19">
        <v>-622.6</v>
      </c>
      <c r="AI505" s="19">
        <v>-672.6</v>
      </c>
      <c r="AJ505" s="19">
        <v>-722.6</v>
      </c>
      <c r="AK505" s="19">
        <v>-772.6</v>
      </c>
      <c r="AL505" s="19">
        <v>-807.6</v>
      </c>
      <c r="AM505" s="19">
        <v>-877.6</v>
      </c>
      <c r="AN505" s="19">
        <v>0</v>
      </c>
      <c r="AO505" s="19">
        <v>0</v>
      </c>
      <c r="AP505" s="19">
        <v>0</v>
      </c>
      <c r="AR505" s="19">
        <v>-150</v>
      </c>
      <c r="AS505" s="19">
        <v>-240</v>
      </c>
      <c r="AT505" s="19">
        <v>-367.6</v>
      </c>
      <c r="AU505" s="19">
        <v>-417.6</v>
      </c>
      <c r="AV505" s="19">
        <v>-417.6</v>
      </c>
      <c r="AW505" s="19">
        <v>-452.6</v>
      </c>
      <c r="AX505" s="19">
        <v>-487.6</v>
      </c>
      <c r="AY505" s="19">
        <v>-522.6</v>
      </c>
      <c r="AZ505" s="19">
        <v>-572.6</v>
      </c>
      <c r="BA505" s="19">
        <v>-622.6</v>
      </c>
      <c r="BB505" s="19">
        <v>-672.6</v>
      </c>
      <c r="BC505" s="19">
        <v>-722.6</v>
      </c>
      <c r="BD505" s="19">
        <v>-772.6</v>
      </c>
      <c r="BE505" s="19">
        <v>-807.6</v>
      </c>
      <c r="BF505" s="19">
        <v>-877.6</v>
      </c>
      <c r="BG505" s="19">
        <v>0</v>
      </c>
      <c r="BH505" s="19">
        <v>0</v>
      </c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</row>
    <row r="506" spans="1:78" s="19" customFormat="1" ht="11.25" x14ac:dyDescent="0.2">
      <c r="A506" s="24" t="s">
        <v>242</v>
      </c>
      <c r="B506" s="32"/>
      <c r="C506" s="19">
        <v>874906.8</v>
      </c>
      <c r="D506" s="19">
        <v>885121.78</v>
      </c>
      <c r="E506" s="19">
        <v>886344.74</v>
      </c>
      <c r="F506" s="19">
        <v>891729.65</v>
      </c>
      <c r="G506" s="19">
        <v>888143.08</v>
      </c>
      <c r="H506" s="19">
        <v>894555.35</v>
      </c>
      <c r="I506" s="19">
        <v>875643.05</v>
      </c>
      <c r="J506" s="19">
        <v>813356.64</v>
      </c>
      <c r="K506" s="19">
        <v>793044.77</v>
      </c>
      <c r="L506" s="19">
        <v>791395.47</v>
      </c>
      <c r="M506" s="19">
        <v>784547.4</v>
      </c>
      <c r="N506" s="19">
        <v>793879.89</v>
      </c>
      <c r="O506" s="19">
        <v>795116.8</v>
      </c>
      <c r="P506" s="19">
        <v>810890.36</v>
      </c>
      <c r="Q506" s="19">
        <v>810665.2</v>
      </c>
      <c r="R506" s="19">
        <v>837693.25</v>
      </c>
      <c r="S506" s="19">
        <v>856369.27</v>
      </c>
      <c r="T506" s="19">
        <f>'FIA Only'!T506+Sphere!C598</f>
        <v>908976.92</v>
      </c>
      <c r="U506" s="19">
        <f>'FIA Only'!U506+Sphere!D598</f>
        <v>887853.21</v>
      </c>
      <c r="V506" s="19">
        <f>'FIA Only'!V506+Sphere!E598</f>
        <v>848615.32</v>
      </c>
      <c r="W506" s="19">
        <f>'FIA Only'!W506+Sphere!F598+'FIA on PCAS'!C598</f>
        <v>836934.7</v>
      </c>
      <c r="X506" s="19">
        <f>'FIA Only'!X506+Sphere!G598+'FIA on PCAS'!D598</f>
        <v>840134.24</v>
      </c>
      <c r="Y506" s="19">
        <v>940690.83</v>
      </c>
      <c r="Z506" s="19">
        <v>929070.71</v>
      </c>
      <c r="AA506" s="19">
        <v>951394.11</v>
      </c>
      <c r="AB506" s="19">
        <v>969990.41</v>
      </c>
      <c r="AC506" s="19">
        <v>974377.59</v>
      </c>
      <c r="AD506" s="19">
        <v>992708.61</v>
      </c>
      <c r="AE506" s="19">
        <v>994075.97</v>
      </c>
      <c r="AF506" s="19">
        <v>1055330.73</v>
      </c>
      <c r="AG506" s="19">
        <v>1007652.3</v>
      </c>
      <c r="AH506" s="19">
        <v>958239.36</v>
      </c>
      <c r="AI506" s="19">
        <v>913411</v>
      </c>
      <c r="AJ506" s="19">
        <v>928446.49</v>
      </c>
      <c r="AK506" s="19">
        <v>939549.27</v>
      </c>
      <c r="AL506" s="19">
        <v>931892.29</v>
      </c>
      <c r="AM506" s="19">
        <v>948710.58</v>
      </c>
      <c r="AN506" s="19">
        <v>951664.89</v>
      </c>
      <c r="AO506" s="19">
        <v>961840.01</v>
      </c>
      <c r="AP506" s="19">
        <v>958837.06</v>
      </c>
      <c r="AR506" s="19">
        <v>940690.83</v>
      </c>
      <c r="AS506" s="19">
        <v>929070.71</v>
      </c>
      <c r="AT506" s="19">
        <v>951394.11</v>
      </c>
      <c r="AU506" s="19">
        <v>969990.41</v>
      </c>
      <c r="AV506" s="19">
        <v>974377.59</v>
      </c>
      <c r="AW506" s="19">
        <v>992708.61</v>
      </c>
      <c r="AX506" s="19">
        <v>994075.97</v>
      </c>
      <c r="AY506" s="19">
        <v>1055330.73</v>
      </c>
      <c r="AZ506" s="19">
        <v>1007652.3</v>
      </c>
      <c r="BA506" s="19">
        <v>958239.36</v>
      </c>
      <c r="BB506" s="19">
        <v>913411</v>
      </c>
      <c r="BC506" s="19">
        <v>928446.49</v>
      </c>
      <c r="BD506" s="19">
        <v>939549.27</v>
      </c>
      <c r="BE506" s="19">
        <v>931892.29</v>
      </c>
      <c r="BF506" s="19">
        <v>948710.58</v>
      </c>
      <c r="BG506" s="19">
        <v>951664.89</v>
      </c>
      <c r="BH506" s="19">
        <v>961840.01</v>
      </c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</row>
    <row r="507" spans="1:78" s="19" customFormat="1" ht="11.25" x14ac:dyDescent="0.2">
      <c r="A507" s="24" t="s">
        <v>243</v>
      </c>
      <c r="B507" s="32"/>
      <c r="C507" s="19">
        <v>2036998.28</v>
      </c>
      <c r="D507" s="19">
        <v>2137737.13</v>
      </c>
      <c r="E507" s="19">
        <v>2141974.4300000002</v>
      </c>
      <c r="F507" s="19">
        <v>2169910.39</v>
      </c>
      <c r="G507" s="19">
        <v>2228522.63</v>
      </c>
      <c r="H507" s="19">
        <v>2322639.02</v>
      </c>
      <c r="I507" s="19">
        <v>2319058.46</v>
      </c>
      <c r="J507" s="19">
        <v>2277472.7000000002</v>
      </c>
      <c r="K507" s="19">
        <v>2353534.5</v>
      </c>
      <c r="L507" s="19">
        <v>2457142.5699999998</v>
      </c>
      <c r="M507" s="19">
        <v>2576961.2000000002</v>
      </c>
      <c r="N507" s="19">
        <v>2675136.96</v>
      </c>
      <c r="O507" s="19">
        <v>2723592.74</v>
      </c>
      <c r="P507" s="19">
        <v>2894355.36</v>
      </c>
      <c r="Q507" s="19">
        <v>2969698.71</v>
      </c>
      <c r="R507" s="19">
        <v>3056562.08</v>
      </c>
      <c r="S507" s="19">
        <v>3211652.57</v>
      </c>
      <c r="T507" s="19">
        <f>'FIA Only'!T507+Sphere!C599</f>
        <v>3460222.7</v>
      </c>
      <c r="U507" s="19">
        <f>'FIA Only'!U507+Sphere!D599</f>
        <v>3416376.67</v>
      </c>
      <c r="V507" s="19">
        <f>'FIA Only'!V507+Sphere!E599</f>
        <v>3215090.57</v>
      </c>
      <c r="W507" s="19">
        <f>'FIA Only'!W507+Sphere!F599+'FIA on PCAS'!C599</f>
        <v>3143954.63</v>
      </c>
      <c r="X507" s="19">
        <f>'FIA Only'!X507+Sphere!G599+'FIA on PCAS'!D599</f>
        <v>3122179.2199999997</v>
      </c>
      <c r="Y507" s="19">
        <v>3445731.04</v>
      </c>
      <c r="Z507" s="19">
        <v>3392657.2</v>
      </c>
      <c r="AA507" s="19">
        <v>3383806.58</v>
      </c>
      <c r="AB507" s="19">
        <v>3442293.65</v>
      </c>
      <c r="AC507" s="19">
        <v>3376142.77</v>
      </c>
      <c r="AD507" s="19">
        <v>3391389.49</v>
      </c>
      <c r="AE507" s="19">
        <v>3363447.15</v>
      </c>
      <c r="AF507" s="19">
        <v>3558817.77</v>
      </c>
      <c r="AG507" s="19">
        <v>3441652.71</v>
      </c>
      <c r="AH507" s="19">
        <v>3220800.63</v>
      </c>
      <c r="AI507" s="19">
        <v>3138726.6</v>
      </c>
      <c r="AJ507" s="19">
        <v>3143419.28</v>
      </c>
      <c r="AK507" s="19">
        <v>3188564.41</v>
      </c>
      <c r="AL507" s="19">
        <v>3151045.44</v>
      </c>
      <c r="AM507" s="19">
        <v>3205419.78</v>
      </c>
      <c r="AN507" s="19">
        <v>3228288.92</v>
      </c>
      <c r="AO507" s="19">
        <v>3254655.46</v>
      </c>
      <c r="AP507" s="19">
        <v>3184159.24</v>
      </c>
      <c r="AR507" s="19">
        <v>3445731.04</v>
      </c>
      <c r="AS507" s="19">
        <v>3392657.2</v>
      </c>
      <c r="AT507" s="19">
        <v>3383806.58</v>
      </c>
      <c r="AU507" s="19">
        <v>3442293.65</v>
      </c>
      <c r="AV507" s="19">
        <v>3376142.77</v>
      </c>
      <c r="AW507" s="19">
        <v>3391389.49</v>
      </c>
      <c r="AX507" s="19">
        <v>3363447.15</v>
      </c>
      <c r="AY507" s="19">
        <v>3558817.77</v>
      </c>
      <c r="AZ507" s="19">
        <v>3441652.71</v>
      </c>
      <c r="BA507" s="19">
        <v>3220800.63</v>
      </c>
      <c r="BB507" s="19">
        <v>3138726.6</v>
      </c>
      <c r="BC507" s="19">
        <v>3143419.28</v>
      </c>
      <c r="BD507" s="19">
        <v>3188564.41</v>
      </c>
      <c r="BE507" s="19">
        <v>3151045.44</v>
      </c>
      <c r="BF507" s="19">
        <v>3205419.78</v>
      </c>
      <c r="BG507" s="19">
        <v>3228288.92</v>
      </c>
      <c r="BH507" s="19">
        <v>3254655.46</v>
      </c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</row>
    <row r="508" spans="1:78" s="19" customFormat="1" ht="11.25" x14ac:dyDescent="0.2">
      <c r="A508" s="24" t="s">
        <v>244</v>
      </c>
      <c r="B508" s="32"/>
      <c r="C508" s="19">
        <v>1784724.12</v>
      </c>
      <c r="D508" s="19">
        <v>1755093.58</v>
      </c>
      <c r="E508" s="19">
        <v>1714924.04</v>
      </c>
      <c r="F508" s="19">
        <v>1688712.33</v>
      </c>
      <c r="G508" s="19">
        <v>1689525.52</v>
      </c>
      <c r="H508" s="19">
        <v>1759218.09</v>
      </c>
      <c r="I508" s="19">
        <v>1728335.54</v>
      </c>
      <c r="J508" s="19">
        <v>1675993.03</v>
      </c>
      <c r="K508" s="19">
        <v>1677886.32</v>
      </c>
      <c r="L508" s="19">
        <v>1738827.67</v>
      </c>
      <c r="M508" s="19">
        <v>1885382.11</v>
      </c>
      <c r="N508" s="19">
        <v>1962236.33</v>
      </c>
      <c r="O508" s="19">
        <v>2047650.05</v>
      </c>
      <c r="P508" s="19">
        <v>2220543.2200000002</v>
      </c>
      <c r="Q508" s="19">
        <v>2319045.52</v>
      </c>
      <c r="R508" s="19">
        <v>2380916.69</v>
      </c>
      <c r="S508" s="19">
        <v>2579154.9</v>
      </c>
      <c r="T508" s="19">
        <f>'FIA Only'!T508+Sphere!C600</f>
        <v>2825301.48</v>
      </c>
      <c r="U508" s="19">
        <f>'FIA Only'!U508+Sphere!D600</f>
        <v>2869228.61</v>
      </c>
      <c r="V508" s="19">
        <f>'FIA Only'!V508+Sphere!E600</f>
        <v>2826394.79</v>
      </c>
      <c r="W508" s="19">
        <f>'FIA Only'!W508+Sphere!F600+'FIA on PCAS'!C600</f>
        <v>2806832.34</v>
      </c>
      <c r="X508" s="19">
        <f>'FIA Only'!X508+Sphere!G600+'FIA on PCAS'!D600</f>
        <v>2891183.5599999996</v>
      </c>
      <c r="Y508" s="19">
        <v>3221788.69</v>
      </c>
      <c r="Z508" s="19">
        <v>3266390.78</v>
      </c>
      <c r="AA508" s="19">
        <v>3192410.76</v>
      </c>
      <c r="AB508" s="19">
        <v>3578416.72</v>
      </c>
      <c r="AC508" s="19">
        <v>3643437.93</v>
      </c>
      <c r="AD508" s="19">
        <v>3542180.98</v>
      </c>
      <c r="AE508" s="19">
        <v>3544018.44</v>
      </c>
      <c r="AF508" s="19">
        <v>3774293.24</v>
      </c>
      <c r="AG508" s="19">
        <v>3649616.73</v>
      </c>
      <c r="AH508" s="19">
        <v>3504955.52</v>
      </c>
      <c r="AI508" s="19">
        <v>3403635.36</v>
      </c>
      <c r="AJ508" s="19">
        <v>3434901.16</v>
      </c>
      <c r="AK508" s="19">
        <v>3497024.89</v>
      </c>
      <c r="AL508" s="19">
        <v>3483374.48</v>
      </c>
      <c r="AM508" s="19">
        <v>3505296.24</v>
      </c>
      <c r="AN508" s="19">
        <v>3532833.13</v>
      </c>
      <c r="AO508" s="19">
        <v>3563285.19</v>
      </c>
      <c r="AP508" s="19">
        <v>3526948.12</v>
      </c>
      <c r="AR508" s="19">
        <v>3221788.69</v>
      </c>
      <c r="AS508" s="19">
        <v>3266390.78</v>
      </c>
      <c r="AT508" s="19">
        <v>3192410.76</v>
      </c>
      <c r="AU508" s="19">
        <v>3578416.72</v>
      </c>
      <c r="AV508" s="19">
        <v>3643437.93</v>
      </c>
      <c r="AW508" s="19">
        <v>3542180.98</v>
      </c>
      <c r="AX508" s="19">
        <v>3544018.44</v>
      </c>
      <c r="AY508" s="19">
        <v>3774293.24</v>
      </c>
      <c r="AZ508" s="19">
        <v>3649616.73</v>
      </c>
      <c r="BA508" s="19">
        <v>3504955.52</v>
      </c>
      <c r="BB508" s="19">
        <v>3403635.36</v>
      </c>
      <c r="BC508" s="19">
        <v>3434901.16</v>
      </c>
      <c r="BD508" s="19">
        <v>3497024.89</v>
      </c>
      <c r="BE508" s="19">
        <v>3483374.48</v>
      </c>
      <c r="BF508" s="19">
        <v>3505296.24</v>
      </c>
      <c r="BG508" s="19">
        <v>3532833.13</v>
      </c>
      <c r="BH508" s="19">
        <v>3563285.19</v>
      </c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</row>
    <row r="509" spans="1:78" s="19" customFormat="1" ht="11.25" x14ac:dyDescent="0.2">
      <c r="A509" s="24" t="s">
        <v>245</v>
      </c>
      <c r="B509" s="32"/>
      <c r="C509" s="19">
        <v>2676328.64</v>
      </c>
      <c r="D509" s="19">
        <v>2667060.36</v>
      </c>
      <c r="E509" s="19">
        <v>2649937.4300000002</v>
      </c>
      <c r="F509" s="19">
        <v>2652309.5499999998</v>
      </c>
      <c r="G509" s="19">
        <v>2687355.55</v>
      </c>
      <c r="H509" s="19">
        <v>2769056.82</v>
      </c>
      <c r="I509" s="19">
        <v>2722396.07</v>
      </c>
      <c r="J509" s="19">
        <v>2612825.0499999998</v>
      </c>
      <c r="K509" s="19">
        <v>2571394.5299999998</v>
      </c>
      <c r="L509" s="19">
        <v>2603439.23</v>
      </c>
      <c r="M509" s="19">
        <v>2644013.92</v>
      </c>
      <c r="N509" s="19">
        <v>2653976.33</v>
      </c>
      <c r="O509" s="19">
        <v>2646984.7999999998</v>
      </c>
      <c r="P509" s="19">
        <v>2687084.04</v>
      </c>
      <c r="Q509" s="19">
        <v>2702116.97</v>
      </c>
      <c r="R509" s="19">
        <v>2715544.74</v>
      </c>
      <c r="S509" s="19">
        <v>2799717.87</v>
      </c>
      <c r="T509" s="19">
        <f>'FIA Only'!T509+Sphere!C601</f>
        <v>2912307.51</v>
      </c>
      <c r="U509" s="19">
        <f>'FIA Only'!U509+Sphere!D601</f>
        <v>2904350.36</v>
      </c>
      <c r="V509" s="19">
        <f>'FIA Only'!V509+Sphere!E601</f>
        <v>2783049.8600000003</v>
      </c>
      <c r="W509" s="19">
        <f>'FIA Only'!W509+Sphere!F601+'FIA on PCAS'!C601</f>
        <v>2766402.17</v>
      </c>
      <c r="X509" s="19">
        <f>'FIA Only'!X509+Sphere!G601+'FIA on PCAS'!D601</f>
        <v>2765958.37</v>
      </c>
      <c r="Y509" s="19">
        <v>3052531.05</v>
      </c>
      <c r="Z509" s="19">
        <v>3025017.45</v>
      </c>
      <c r="AA509" s="19">
        <v>3132089.92</v>
      </c>
      <c r="AB509" s="19">
        <v>3193204.2</v>
      </c>
      <c r="AC509" s="19">
        <v>3224624.33</v>
      </c>
      <c r="AD509" s="19">
        <v>3232727.08</v>
      </c>
      <c r="AE509" s="19">
        <v>3255408.02</v>
      </c>
      <c r="AF509" s="19">
        <v>3447949.49</v>
      </c>
      <c r="AG509" s="19">
        <v>3338995.52</v>
      </c>
      <c r="AH509" s="19">
        <v>3209716.12</v>
      </c>
      <c r="AI509" s="19">
        <v>3158187.89</v>
      </c>
      <c r="AJ509" s="19">
        <v>3185504.83</v>
      </c>
      <c r="AK509" s="19">
        <v>3274229.53</v>
      </c>
      <c r="AL509" s="19">
        <v>3281760.31</v>
      </c>
      <c r="AM509" s="19">
        <v>3342301.27</v>
      </c>
      <c r="AN509" s="19">
        <v>3454977.79</v>
      </c>
      <c r="AO509" s="19">
        <v>3528190.26</v>
      </c>
      <c r="AP509" s="19">
        <v>3512461.76</v>
      </c>
      <c r="AR509" s="19">
        <v>3052531.05</v>
      </c>
      <c r="AS509" s="19">
        <v>3025017.45</v>
      </c>
      <c r="AT509" s="19">
        <v>3132089.92</v>
      </c>
      <c r="AU509" s="19">
        <v>3193204.2</v>
      </c>
      <c r="AV509" s="19">
        <v>3224624.33</v>
      </c>
      <c r="AW509" s="19">
        <v>3232727.08</v>
      </c>
      <c r="AX509" s="19">
        <v>3255408.02</v>
      </c>
      <c r="AY509" s="19">
        <v>3447949.49</v>
      </c>
      <c r="AZ509" s="19">
        <v>3338995.52</v>
      </c>
      <c r="BA509" s="19">
        <v>3209716.12</v>
      </c>
      <c r="BB509" s="19">
        <v>3158187.89</v>
      </c>
      <c r="BC509" s="19">
        <v>3185504.83</v>
      </c>
      <c r="BD509" s="19">
        <v>3274229.53</v>
      </c>
      <c r="BE509" s="19">
        <v>3281760.31</v>
      </c>
      <c r="BF509" s="19">
        <v>3342301.27</v>
      </c>
      <c r="BG509" s="19">
        <v>3454977.79</v>
      </c>
      <c r="BH509" s="19">
        <v>3528190.26</v>
      </c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</row>
    <row r="510" spans="1:78" s="19" customFormat="1" ht="11.25" x14ac:dyDescent="0.2">
      <c r="A510" s="24" t="s">
        <v>246</v>
      </c>
      <c r="B510" s="32"/>
      <c r="C510" s="19">
        <v>4622211.28</v>
      </c>
      <c r="D510" s="19">
        <v>4601113.29</v>
      </c>
      <c r="E510" s="19">
        <v>4593290.01</v>
      </c>
      <c r="F510" s="19">
        <v>4611348.09</v>
      </c>
      <c r="G510" s="19">
        <v>4621238.22</v>
      </c>
      <c r="H510" s="19">
        <v>4736621.05</v>
      </c>
      <c r="I510" s="19">
        <v>4661342.91</v>
      </c>
      <c r="J510" s="19">
        <v>4589673.1900000004</v>
      </c>
      <c r="K510" s="19">
        <v>4542205.08</v>
      </c>
      <c r="L510" s="19">
        <v>4645286.5</v>
      </c>
      <c r="M510" s="19">
        <v>4898310.0199999996</v>
      </c>
      <c r="N510" s="19">
        <v>5054122.54</v>
      </c>
      <c r="O510" s="19">
        <v>5158509.8600000003</v>
      </c>
      <c r="P510" s="19">
        <v>5370077.7199999997</v>
      </c>
      <c r="Q510" s="19">
        <v>5516157.3300000001</v>
      </c>
      <c r="R510" s="19">
        <v>5514207.6799999997</v>
      </c>
      <c r="S510" s="19">
        <v>5656443.46</v>
      </c>
      <c r="T510" s="19">
        <f>'FIA Only'!T510+Sphere!C602</f>
        <v>5857198.46</v>
      </c>
      <c r="U510" s="19">
        <f>'FIA Only'!U510+Sphere!D602</f>
        <v>5764893.7299999995</v>
      </c>
      <c r="V510" s="19">
        <f>'FIA Only'!V510+Sphere!E602</f>
        <v>5571469.4700000007</v>
      </c>
      <c r="W510" s="19">
        <f>'FIA Only'!W510+Sphere!F602+'FIA on PCAS'!C602</f>
        <v>5368798.4899999993</v>
      </c>
      <c r="X510" s="19">
        <f>'FIA Only'!X510+Sphere!G602+'FIA on PCAS'!D602</f>
        <v>5308161.6500000004</v>
      </c>
      <c r="Y510" s="19">
        <v>5825622.4900000002</v>
      </c>
      <c r="Z510" s="19">
        <v>5766745.5599999996</v>
      </c>
      <c r="AA510" s="19">
        <v>5829954.1100000003</v>
      </c>
      <c r="AB510" s="19">
        <v>5823885.96</v>
      </c>
      <c r="AC510" s="19">
        <v>5741635.7800000003</v>
      </c>
      <c r="AD510" s="19">
        <v>5746617.0899999999</v>
      </c>
      <c r="AE510" s="19">
        <v>5697475</v>
      </c>
      <c r="AF510" s="19">
        <v>6018289.5700000003</v>
      </c>
      <c r="AG510" s="19">
        <v>5824622.3099999996</v>
      </c>
      <c r="AH510" s="19">
        <v>5625569.6799999997</v>
      </c>
      <c r="AI510" s="19">
        <v>5534997.8099999996</v>
      </c>
      <c r="AJ510" s="19">
        <v>5577153.0599999996</v>
      </c>
      <c r="AK510" s="19">
        <v>5681665.8499999996</v>
      </c>
      <c r="AL510" s="19">
        <v>5653377.5899999999</v>
      </c>
      <c r="AM510" s="19">
        <v>5695813.4400000004</v>
      </c>
      <c r="AN510" s="19">
        <v>5813667.1799999997</v>
      </c>
      <c r="AO510" s="19">
        <v>5926190.71</v>
      </c>
      <c r="AP510" s="19">
        <v>5878721.9800000004</v>
      </c>
      <c r="AR510" s="19">
        <v>5825622.4900000002</v>
      </c>
      <c r="AS510" s="19">
        <v>5766745.5599999996</v>
      </c>
      <c r="AT510" s="19">
        <v>5829954.1100000003</v>
      </c>
      <c r="AU510" s="19">
        <v>5823885.96</v>
      </c>
      <c r="AV510" s="19">
        <v>5741635.7800000003</v>
      </c>
      <c r="AW510" s="19">
        <v>5746617.0899999999</v>
      </c>
      <c r="AX510" s="19">
        <v>5697475</v>
      </c>
      <c r="AY510" s="19">
        <v>6018289.5700000003</v>
      </c>
      <c r="AZ510" s="19">
        <v>5824622.3099999996</v>
      </c>
      <c r="BA510" s="19">
        <v>5625569.6799999997</v>
      </c>
      <c r="BB510" s="19">
        <v>5534997.8099999996</v>
      </c>
      <c r="BC510" s="19">
        <v>5577153.0599999996</v>
      </c>
      <c r="BD510" s="19">
        <v>5681665.8499999996</v>
      </c>
      <c r="BE510" s="19">
        <v>5653377.5899999999</v>
      </c>
      <c r="BF510" s="19">
        <v>5695813.4400000004</v>
      </c>
      <c r="BG510" s="19">
        <v>5813667.1799999997</v>
      </c>
      <c r="BH510" s="19">
        <v>5926190.71</v>
      </c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</row>
    <row r="511" spans="1:78" s="19" customFormat="1" ht="11.25" x14ac:dyDescent="0.2">
      <c r="A511" s="24" t="s">
        <v>247</v>
      </c>
      <c r="B511" s="32"/>
      <c r="C511" s="19">
        <v>2624415.56</v>
      </c>
      <c r="D511" s="19">
        <v>2605183.23</v>
      </c>
      <c r="E511" s="19">
        <v>2588002.98</v>
      </c>
      <c r="F511" s="19">
        <v>2544069.06</v>
      </c>
      <c r="G511" s="19">
        <v>2552490.62</v>
      </c>
      <c r="H511" s="19">
        <v>2600987.5</v>
      </c>
      <c r="I511" s="19">
        <v>2549769.2200000002</v>
      </c>
      <c r="J511" s="19">
        <v>2498151.81</v>
      </c>
      <c r="K511" s="19">
        <v>2438568.5</v>
      </c>
      <c r="L511" s="19">
        <v>2443680.58</v>
      </c>
      <c r="M511" s="19">
        <v>2476854.4300000002</v>
      </c>
      <c r="N511" s="19">
        <v>2451313.98</v>
      </c>
      <c r="O511" s="19">
        <v>2471601.2400000002</v>
      </c>
      <c r="P511" s="19">
        <v>2476334.39</v>
      </c>
      <c r="Q511" s="19">
        <v>2459801.77</v>
      </c>
      <c r="R511" s="19">
        <v>2461280.81</v>
      </c>
      <c r="S511" s="19">
        <v>2550393.2599999998</v>
      </c>
      <c r="T511" s="19">
        <f>'FIA Only'!T511+Sphere!C603</f>
        <v>2621645.41</v>
      </c>
      <c r="U511" s="19">
        <f>'FIA Only'!U511+Sphere!D603</f>
        <v>2638991.64</v>
      </c>
      <c r="V511" s="19">
        <f>'FIA Only'!V511+Sphere!E603</f>
        <v>2614880.29</v>
      </c>
      <c r="W511" s="19">
        <f>'FIA Only'!W511+Sphere!F603+'FIA on PCAS'!C603</f>
        <v>2597257.4</v>
      </c>
      <c r="X511" s="19">
        <f>'FIA Only'!X511+Sphere!G603+'FIA on PCAS'!D603</f>
        <v>2676978.6100000003</v>
      </c>
      <c r="Y511" s="19">
        <v>2979692.67</v>
      </c>
      <c r="Z511" s="19">
        <v>2966969.84</v>
      </c>
      <c r="AA511" s="19">
        <v>3048803.62</v>
      </c>
      <c r="AB511" s="19">
        <v>3126440.34</v>
      </c>
      <c r="AC511" s="19">
        <v>3136797.73</v>
      </c>
      <c r="AD511" s="19">
        <v>3155057.69</v>
      </c>
      <c r="AE511" s="19">
        <v>3168202.88</v>
      </c>
      <c r="AF511" s="19">
        <v>3341973.32</v>
      </c>
      <c r="AG511" s="19">
        <v>3261332.91</v>
      </c>
      <c r="AH511" s="19">
        <v>3182541.88</v>
      </c>
      <c r="AI511" s="19">
        <v>3186309.28</v>
      </c>
      <c r="AJ511" s="19">
        <v>3255680.25</v>
      </c>
      <c r="AK511" s="19">
        <v>3412621.88</v>
      </c>
      <c r="AL511" s="19">
        <v>3433693.51</v>
      </c>
      <c r="AM511" s="19">
        <v>3531991.53</v>
      </c>
      <c r="AN511" s="19">
        <v>3583543.43</v>
      </c>
      <c r="AO511" s="19">
        <v>3706425.97</v>
      </c>
      <c r="AP511" s="19">
        <v>3706570.06</v>
      </c>
      <c r="AR511" s="19">
        <v>2979692.67</v>
      </c>
      <c r="AS511" s="19">
        <v>2966969.84</v>
      </c>
      <c r="AT511" s="19">
        <v>3048803.62</v>
      </c>
      <c r="AU511" s="19">
        <v>3126440.34</v>
      </c>
      <c r="AV511" s="19">
        <v>3136797.73</v>
      </c>
      <c r="AW511" s="19">
        <v>3155057.69</v>
      </c>
      <c r="AX511" s="19">
        <v>3168202.88</v>
      </c>
      <c r="AY511" s="19">
        <v>3341973.32</v>
      </c>
      <c r="AZ511" s="19">
        <v>3261332.91</v>
      </c>
      <c r="BA511" s="19">
        <v>3182541.88</v>
      </c>
      <c r="BB511" s="19">
        <v>3186309.28</v>
      </c>
      <c r="BC511" s="19">
        <v>3255680.25</v>
      </c>
      <c r="BD511" s="19">
        <v>3412621.88</v>
      </c>
      <c r="BE511" s="19">
        <v>3433693.51</v>
      </c>
      <c r="BF511" s="19">
        <v>3531991.53</v>
      </c>
      <c r="BG511" s="19">
        <v>3583543.43</v>
      </c>
      <c r="BH511" s="19">
        <v>3706425.97</v>
      </c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</row>
    <row r="512" spans="1:78" s="19" customFormat="1" ht="11.25" x14ac:dyDescent="0.2">
      <c r="A512" s="24" t="s">
        <v>248</v>
      </c>
      <c r="B512" s="32"/>
      <c r="C512" s="19">
        <v>2716104.49</v>
      </c>
      <c r="D512" s="19">
        <v>2737360.29</v>
      </c>
      <c r="E512" s="19">
        <v>2710592.67</v>
      </c>
      <c r="F512" s="19">
        <v>2622512.13</v>
      </c>
      <c r="G512" s="19">
        <v>2630573.02</v>
      </c>
      <c r="H512" s="19">
        <v>2647367.88</v>
      </c>
      <c r="I512" s="19">
        <v>2667500.2599999998</v>
      </c>
      <c r="J512" s="19">
        <v>2590645.5499999998</v>
      </c>
      <c r="K512" s="19">
        <v>2546368.2599999998</v>
      </c>
      <c r="L512" s="19">
        <v>2542564.64</v>
      </c>
      <c r="M512" s="19">
        <v>2523944.19</v>
      </c>
      <c r="N512" s="19">
        <v>2514241.2200000002</v>
      </c>
      <c r="O512" s="19">
        <v>2427509.33</v>
      </c>
      <c r="P512" s="19">
        <v>2413224.42</v>
      </c>
      <c r="Q512" s="19">
        <v>2449743.21</v>
      </c>
      <c r="R512" s="19">
        <v>2407087.5099999998</v>
      </c>
      <c r="S512" s="19">
        <v>2432296.52</v>
      </c>
      <c r="T512" s="19">
        <f>'FIA Only'!T512+Sphere!C604</f>
        <v>2487868.0099999998</v>
      </c>
      <c r="U512" s="19">
        <f>'FIA Only'!U512+Sphere!D604</f>
        <v>2496834.27</v>
      </c>
      <c r="V512" s="19">
        <f>'FIA Only'!V512+Sphere!E604</f>
        <v>2464871.91</v>
      </c>
      <c r="W512" s="19">
        <f>'FIA Only'!W512+Sphere!F604+'FIA on PCAS'!C604</f>
        <v>2454271.9700000002</v>
      </c>
      <c r="X512" s="19">
        <f>'FIA Only'!X512+Sphere!G604+'FIA on PCAS'!D604</f>
        <v>2455383.4300000002</v>
      </c>
      <c r="Y512" s="19">
        <v>2718090.84</v>
      </c>
      <c r="Z512" s="19">
        <v>2658086.58</v>
      </c>
      <c r="AA512" s="19">
        <v>2661753.7400000002</v>
      </c>
      <c r="AB512" s="19">
        <v>2669752.4300000002</v>
      </c>
      <c r="AC512" s="19">
        <v>2655892.96</v>
      </c>
      <c r="AD512" s="19">
        <v>2669748.87</v>
      </c>
      <c r="AE512" s="19">
        <v>2676706.02</v>
      </c>
      <c r="AF512" s="19">
        <v>2755112.37</v>
      </c>
      <c r="AG512" s="19">
        <v>2677760.48</v>
      </c>
      <c r="AH512" s="19">
        <v>2607669.33</v>
      </c>
      <c r="AI512" s="19">
        <v>2602745.91</v>
      </c>
      <c r="AJ512" s="19">
        <v>2644543.14</v>
      </c>
      <c r="AK512" s="19">
        <v>2654197.85</v>
      </c>
      <c r="AL512" s="19">
        <v>2700512.12</v>
      </c>
      <c r="AM512" s="19">
        <v>2771444.93</v>
      </c>
      <c r="AN512" s="19">
        <v>2801559.25</v>
      </c>
      <c r="AO512" s="19">
        <v>2844194.99</v>
      </c>
      <c r="AP512" s="19">
        <v>2824155</v>
      </c>
      <c r="AR512" s="19">
        <v>2718090.84</v>
      </c>
      <c r="AS512" s="19">
        <v>2658086.58</v>
      </c>
      <c r="AT512" s="19">
        <v>2661753.7400000002</v>
      </c>
      <c r="AU512" s="19">
        <v>2669752.4300000002</v>
      </c>
      <c r="AV512" s="19">
        <v>2655892.96</v>
      </c>
      <c r="AW512" s="19">
        <v>2669748.87</v>
      </c>
      <c r="AX512" s="19">
        <v>2676706.02</v>
      </c>
      <c r="AY512" s="19">
        <v>2755112.37</v>
      </c>
      <c r="AZ512" s="19">
        <v>2677760.48</v>
      </c>
      <c r="BA512" s="19">
        <v>2607669.33</v>
      </c>
      <c r="BB512" s="19">
        <v>2602745.91</v>
      </c>
      <c r="BC512" s="19">
        <v>2644543.14</v>
      </c>
      <c r="BD512" s="19">
        <v>2654197.85</v>
      </c>
      <c r="BE512" s="19">
        <v>2700512.12</v>
      </c>
      <c r="BF512" s="19">
        <v>2771444.93</v>
      </c>
      <c r="BG512" s="19">
        <v>2801559.25</v>
      </c>
      <c r="BH512" s="19">
        <v>2844194.99</v>
      </c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</row>
    <row r="513" spans="1:78" s="19" customFormat="1" ht="11.25" x14ac:dyDescent="0.2">
      <c r="A513" s="24" t="s">
        <v>249</v>
      </c>
      <c r="B513" s="32"/>
      <c r="C513" s="19">
        <v>2421637.7400000002</v>
      </c>
      <c r="D513" s="19">
        <v>2460293.09</v>
      </c>
      <c r="E513" s="19">
        <v>2413826.48</v>
      </c>
      <c r="F513" s="19">
        <v>2405165.66</v>
      </c>
      <c r="G513" s="19">
        <v>2389922.89</v>
      </c>
      <c r="H513" s="19">
        <v>2426397.96</v>
      </c>
      <c r="I513" s="19">
        <v>2412377.4</v>
      </c>
      <c r="J513" s="19">
        <v>2346807.48</v>
      </c>
      <c r="K513" s="19">
        <v>2315875.35</v>
      </c>
      <c r="L513" s="19">
        <v>2273995.38</v>
      </c>
      <c r="M513" s="19">
        <v>2293503.25</v>
      </c>
      <c r="N513" s="19">
        <v>2328159.08</v>
      </c>
      <c r="O513" s="19">
        <v>2295884.59</v>
      </c>
      <c r="P513" s="19">
        <v>2290578.35</v>
      </c>
      <c r="Q513" s="19">
        <v>2292201.15</v>
      </c>
      <c r="R513" s="19">
        <v>2229228.44</v>
      </c>
      <c r="S513" s="19">
        <v>2249487.56</v>
      </c>
      <c r="T513" s="19">
        <f>'FIA Only'!T513+Sphere!C605</f>
        <v>2318264.0299999998</v>
      </c>
      <c r="U513" s="19">
        <f>'FIA Only'!U513+Sphere!D605</f>
        <v>2299521.2799999998</v>
      </c>
      <c r="V513" s="19">
        <f>'FIA Only'!V513+Sphere!E605</f>
        <v>2278318.37</v>
      </c>
      <c r="W513" s="19">
        <f>'FIA Only'!W513+Sphere!F605+'FIA on PCAS'!C605</f>
        <v>2326554.9300000002</v>
      </c>
      <c r="X513" s="19">
        <f>'FIA Only'!X513+Sphere!G605+'FIA on PCAS'!D605</f>
        <v>2430943.1199999996</v>
      </c>
      <c r="Y513" s="19">
        <v>2848940.92</v>
      </c>
      <c r="Z513" s="19">
        <v>2861315.58</v>
      </c>
      <c r="AA513" s="19">
        <v>3017665.19</v>
      </c>
      <c r="AB513" s="19">
        <v>3149635.86</v>
      </c>
      <c r="AC513" s="19">
        <v>3121667.33</v>
      </c>
      <c r="AD513" s="19">
        <v>3161371.48</v>
      </c>
      <c r="AE513" s="19">
        <v>3257433.7</v>
      </c>
      <c r="AF513" s="19">
        <v>3478594.03</v>
      </c>
      <c r="AG513" s="19">
        <v>3480725.55</v>
      </c>
      <c r="AH513" s="19">
        <v>3367500.58</v>
      </c>
      <c r="AI513" s="19">
        <v>3347491.07</v>
      </c>
      <c r="AJ513" s="19">
        <v>3495089.19</v>
      </c>
      <c r="AK513" s="19">
        <v>3627777.24</v>
      </c>
      <c r="AL513" s="19">
        <v>3672080.35</v>
      </c>
      <c r="AM513" s="19">
        <v>3858615.44</v>
      </c>
      <c r="AN513" s="19">
        <v>3924028.37</v>
      </c>
      <c r="AO513" s="19">
        <v>4111090.65</v>
      </c>
      <c r="AP513" s="19">
        <v>4197191.47</v>
      </c>
      <c r="AR513" s="19">
        <v>2848940.92</v>
      </c>
      <c r="AS513" s="19">
        <v>2861315.58</v>
      </c>
      <c r="AT513" s="19">
        <v>3017665.19</v>
      </c>
      <c r="AU513" s="19">
        <v>3149635.86</v>
      </c>
      <c r="AV513" s="19">
        <v>3121667.33</v>
      </c>
      <c r="AW513" s="19">
        <v>3161371.48</v>
      </c>
      <c r="AX513" s="19">
        <v>3257433.7</v>
      </c>
      <c r="AY513" s="19">
        <v>3478594.03</v>
      </c>
      <c r="AZ513" s="19">
        <v>3480725.55</v>
      </c>
      <c r="BA513" s="19">
        <v>3367500.58</v>
      </c>
      <c r="BB513" s="19">
        <v>3347491.07</v>
      </c>
      <c r="BC513" s="19">
        <v>3495089.19</v>
      </c>
      <c r="BD513" s="19">
        <v>3627777.24</v>
      </c>
      <c r="BE513" s="19">
        <v>3672080.35</v>
      </c>
      <c r="BF513" s="19">
        <v>3858615.44</v>
      </c>
      <c r="BG513" s="19">
        <v>3924028.37</v>
      </c>
      <c r="BH513" s="19">
        <v>4111090.65</v>
      </c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</row>
    <row r="514" spans="1:78" s="19" customFormat="1" ht="11.25" x14ac:dyDescent="0.2">
      <c r="A514" s="24" t="s">
        <v>250</v>
      </c>
      <c r="B514" s="32"/>
      <c r="C514" s="19">
        <v>3367385.13</v>
      </c>
      <c r="D514" s="19">
        <v>3383061.78</v>
      </c>
      <c r="E514" s="19">
        <v>3423301.63</v>
      </c>
      <c r="F514" s="19">
        <v>3448826.31</v>
      </c>
      <c r="G514" s="19">
        <v>3450464.06</v>
      </c>
      <c r="H514" s="19">
        <v>3483075.77</v>
      </c>
      <c r="I514" s="19">
        <v>3428439.32</v>
      </c>
      <c r="J514" s="19">
        <v>3384064.18</v>
      </c>
      <c r="K514" s="19">
        <v>3296075.16</v>
      </c>
      <c r="L514" s="19">
        <v>3223529.81</v>
      </c>
      <c r="M514" s="19">
        <v>3225877.95</v>
      </c>
      <c r="N514" s="19">
        <v>3184561.26</v>
      </c>
      <c r="O514" s="19">
        <v>3228982.73</v>
      </c>
      <c r="P514" s="19">
        <v>3209263.05</v>
      </c>
      <c r="Q514" s="19">
        <v>3214483.47</v>
      </c>
      <c r="R514" s="19">
        <v>3259937.83</v>
      </c>
      <c r="S514" s="19">
        <v>3318271.17</v>
      </c>
      <c r="T514" s="19">
        <f>'FIA Only'!T514+Sphere!C606</f>
        <v>3392123.24</v>
      </c>
      <c r="U514" s="19">
        <f>'FIA Only'!U514+Sphere!D606</f>
        <v>3364421.98</v>
      </c>
      <c r="V514" s="19">
        <f>'FIA Only'!V514+Sphere!E606</f>
        <v>3334401.31</v>
      </c>
      <c r="W514" s="19">
        <f>'FIA Only'!W514+Sphere!F606+'FIA on PCAS'!C606</f>
        <v>3285561.2600000002</v>
      </c>
      <c r="X514" s="19">
        <f>'FIA Only'!X514+Sphere!G606+'FIA on PCAS'!D606</f>
        <v>3325383.85</v>
      </c>
      <c r="Y514" s="19">
        <v>3663298.58</v>
      </c>
      <c r="Z514" s="19">
        <v>3664848.44</v>
      </c>
      <c r="AA514" s="19">
        <v>3837060.16</v>
      </c>
      <c r="AB514" s="19">
        <v>3932446.4</v>
      </c>
      <c r="AC514" s="19">
        <v>3965101.84</v>
      </c>
      <c r="AD514" s="19">
        <v>4017146.09</v>
      </c>
      <c r="AE514" s="19">
        <v>4070176.65</v>
      </c>
      <c r="AF514" s="19">
        <v>4345837.0199999996</v>
      </c>
      <c r="AG514" s="19">
        <v>4274339.1100000003</v>
      </c>
      <c r="AH514" s="19">
        <v>4209711.22</v>
      </c>
      <c r="AI514" s="19">
        <v>4253588.8600000003</v>
      </c>
      <c r="AJ514" s="19">
        <v>4370014.13</v>
      </c>
      <c r="AK514" s="19">
        <v>4551239.47</v>
      </c>
      <c r="AL514" s="19">
        <v>4695808.17</v>
      </c>
      <c r="AM514" s="19">
        <v>4829412.84</v>
      </c>
      <c r="AN514" s="19">
        <v>4961679.46</v>
      </c>
      <c r="AO514" s="19">
        <v>5054072.46</v>
      </c>
      <c r="AP514" s="19">
        <v>5134367.51</v>
      </c>
      <c r="AR514" s="19">
        <v>3663298.58</v>
      </c>
      <c r="AS514" s="19">
        <v>3664848.44</v>
      </c>
      <c r="AT514" s="19">
        <v>3837060.16</v>
      </c>
      <c r="AU514" s="19">
        <v>3932446.4</v>
      </c>
      <c r="AV514" s="19">
        <v>3965101.84</v>
      </c>
      <c r="AW514" s="19">
        <v>4017146.09</v>
      </c>
      <c r="AX514" s="19">
        <v>4070176.65</v>
      </c>
      <c r="AY514" s="19">
        <v>4345837.0199999996</v>
      </c>
      <c r="AZ514" s="19">
        <v>4274339.1100000003</v>
      </c>
      <c r="BA514" s="19">
        <v>4209711.22</v>
      </c>
      <c r="BB514" s="19">
        <v>4253588.8600000003</v>
      </c>
      <c r="BC514" s="19">
        <v>4370014.13</v>
      </c>
      <c r="BD514" s="19">
        <v>4551239.47</v>
      </c>
      <c r="BE514" s="19">
        <v>4695808.17</v>
      </c>
      <c r="BF514" s="19">
        <v>4829412.84</v>
      </c>
      <c r="BG514" s="19">
        <v>4961679.46</v>
      </c>
      <c r="BH514" s="19">
        <v>5054072.46</v>
      </c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</row>
    <row r="515" spans="1:78" s="19" customFormat="1" ht="11.25" x14ac:dyDescent="0.2">
      <c r="A515" s="24" t="s">
        <v>251</v>
      </c>
      <c r="B515" s="32"/>
      <c r="C515" s="19">
        <v>12883210.939999999</v>
      </c>
      <c r="D515" s="19">
        <v>12955541.630000001</v>
      </c>
      <c r="E515" s="19">
        <v>13033686.859999999</v>
      </c>
      <c r="F515" s="19">
        <v>13375609.039999999</v>
      </c>
      <c r="G515" s="19">
        <v>13915676.83</v>
      </c>
      <c r="H515" s="19">
        <v>14684826.800000001</v>
      </c>
      <c r="I515" s="19">
        <v>14696908.15</v>
      </c>
      <c r="J515" s="19">
        <v>14973240.48</v>
      </c>
      <c r="K515" s="19">
        <v>15416502.91</v>
      </c>
      <c r="L515" s="19">
        <v>15954157.99</v>
      </c>
      <c r="M515" s="19">
        <v>16648282.039999999</v>
      </c>
      <c r="N515" s="19">
        <v>17251567.859999999</v>
      </c>
      <c r="O515" s="19">
        <v>17349409.739999998</v>
      </c>
      <c r="P515" s="19">
        <v>18020193.039999999</v>
      </c>
      <c r="Q515" s="19">
        <v>18624781.25</v>
      </c>
      <c r="R515" s="19">
        <v>19017233.25</v>
      </c>
      <c r="S515" s="19">
        <v>20511433.5</v>
      </c>
      <c r="T515" s="19">
        <f>'FIA Only'!T515+Sphere!C607</f>
        <v>22565913.5</v>
      </c>
      <c r="U515" s="19">
        <f>'FIA Only'!U515+Sphere!D607</f>
        <v>22749332.75</v>
      </c>
      <c r="V515" s="19">
        <f>'FIA Only'!V515+Sphere!E607</f>
        <v>21760553.23</v>
      </c>
      <c r="W515" s="19">
        <f>'FIA Only'!W515+Sphere!F607+'FIA on PCAS'!C607</f>
        <v>21570704.57</v>
      </c>
      <c r="X515" s="19">
        <f>'FIA Only'!X515+Sphere!G607+'FIA on PCAS'!D607</f>
        <v>21572035.580000002</v>
      </c>
      <c r="Y515" s="19">
        <v>23313423.48</v>
      </c>
      <c r="Z515" s="19">
        <v>23169336.239999998</v>
      </c>
      <c r="AA515" s="19">
        <v>23683174.620000001</v>
      </c>
      <c r="AB515" s="19">
        <v>23908947.859999999</v>
      </c>
      <c r="AC515" s="19">
        <v>23688565.850000001</v>
      </c>
      <c r="AD515" s="19">
        <v>23794202.059999999</v>
      </c>
      <c r="AE515" s="19">
        <v>23923192.109999999</v>
      </c>
      <c r="AF515" s="19">
        <v>25273363.859999999</v>
      </c>
      <c r="AG515" s="19">
        <v>24406258.68</v>
      </c>
      <c r="AH515" s="19">
        <v>23813184.940000001</v>
      </c>
      <c r="AI515" s="19">
        <v>23541101.190000001</v>
      </c>
      <c r="AJ515" s="19">
        <v>23713110.989999998</v>
      </c>
      <c r="AK515" s="19">
        <v>24179356.609999999</v>
      </c>
      <c r="AL515" s="19">
        <v>24223321.620000001</v>
      </c>
      <c r="AM515" s="19">
        <v>24724946.719999999</v>
      </c>
      <c r="AN515" s="19">
        <v>25010833.34</v>
      </c>
      <c r="AO515" s="19">
        <v>25342716.109999999</v>
      </c>
      <c r="AP515" s="19">
        <v>25187923.32</v>
      </c>
      <c r="AR515" s="19">
        <v>23313423.48</v>
      </c>
      <c r="AS515" s="19">
        <v>23169336.239999998</v>
      </c>
      <c r="AT515" s="19">
        <v>23683174.620000001</v>
      </c>
      <c r="AU515" s="19">
        <v>23908947.859999999</v>
      </c>
      <c r="AV515" s="19">
        <v>23688565.850000001</v>
      </c>
      <c r="AW515" s="19">
        <v>23794202.059999999</v>
      </c>
      <c r="AX515" s="19">
        <v>23923192.109999999</v>
      </c>
      <c r="AY515" s="19">
        <v>25273363.859999999</v>
      </c>
      <c r="AZ515" s="19">
        <v>24406258.68</v>
      </c>
      <c r="BA515" s="19">
        <v>23813184.940000001</v>
      </c>
      <c r="BB515" s="19">
        <v>23541101.190000001</v>
      </c>
      <c r="BC515" s="19">
        <v>23713110.989999998</v>
      </c>
      <c r="BD515" s="19">
        <v>24179356.609999999</v>
      </c>
      <c r="BE515" s="19">
        <v>24223321.620000001</v>
      </c>
      <c r="BF515" s="19">
        <v>24724946.719999999</v>
      </c>
      <c r="BG515" s="19">
        <v>25010833.34</v>
      </c>
      <c r="BH515" s="19">
        <v>25342716.109999999</v>
      </c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</row>
    <row r="516" spans="1:78" s="19" customFormat="1" ht="11.25" x14ac:dyDescent="0.2">
      <c r="A516" s="24" t="s">
        <v>252</v>
      </c>
      <c r="B516" s="32"/>
      <c r="C516" s="19">
        <v>7860690.29</v>
      </c>
      <c r="D516" s="19">
        <v>7918736.6799999997</v>
      </c>
      <c r="E516" s="19">
        <v>7856381.9800000004</v>
      </c>
      <c r="F516" s="19">
        <v>7812703.7599999998</v>
      </c>
      <c r="G516" s="19">
        <v>7765296.9900000002</v>
      </c>
      <c r="H516" s="19">
        <v>7876746.1399999997</v>
      </c>
      <c r="I516" s="19">
        <v>7821923.8399999999</v>
      </c>
      <c r="J516" s="19">
        <v>7668575.2599999998</v>
      </c>
      <c r="K516" s="19">
        <v>7577762.1500000004</v>
      </c>
      <c r="L516" s="19">
        <v>7494800.9299999997</v>
      </c>
      <c r="M516" s="19">
        <v>7511370.75</v>
      </c>
      <c r="N516" s="19">
        <v>7604005.3799999999</v>
      </c>
      <c r="O516" s="19">
        <v>7521559.9500000002</v>
      </c>
      <c r="P516" s="19">
        <v>7550716.4800000004</v>
      </c>
      <c r="Q516" s="19">
        <v>7556247.6100000003</v>
      </c>
      <c r="R516" s="19">
        <v>7683037</v>
      </c>
      <c r="S516" s="19">
        <v>7795529.2599999998</v>
      </c>
      <c r="T516" s="19">
        <f>'FIA Only'!T516+Sphere!C608</f>
        <v>8051018.5899999999</v>
      </c>
      <c r="U516" s="19">
        <f>'FIA Only'!U516+Sphere!D608</f>
        <v>8095020.7999999998</v>
      </c>
      <c r="V516" s="19">
        <f>'FIA Only'!V516+Sphere!E608</f>
        <v>7879017.4400000004</v>
      </c>
      <c r="W516" s="19">
        <f>'FIA Only'!W516+Sphere!F608+'FIA on PCAS'!C608</f>
        <v>7907337.8299999991</v>
      </c>
      <c r="X516" s="19">
        <f>'FIA Only'!X516+Sphere!G608+'FIA on PCAS'!D608</f>
        <v>8084146.54</v>
      </c>
      <c r="Y516" s="19">
        <v>9248037.3100000005</v>
      </c>
      <c r="Z516" s="19">
        <v>9547936.7400000002</v>
      </c>
      <c r="AA516" s="19">
        <v>10487714.76</v>
      </c>
      <c r="AB516" s="19">
        <v>11055591.779999999</v>
      </c>
      <c r="AC516" s="19">
        <v>11419683.5</v>
      </c>
      <c r="AD516" s="19">
        <v>11658960.380000001</v>
      </c>
      <c r="AE516" s="19">
        <v>12269409.119999999</v>
      </c>
      <c r="AF516" s="19">
        <v>13522720.26</v>
      </c>
      <c r="AG516" s="19">
        <v>13513948.01</v>
      </c>
      <c r="AH516" s="19">
        <v>13066160.49</v>
      </c>
      <c r="AI516" s="19">
        <v>13305062.529999999</v>
      </c>
      <c r="AJ516" s="19">
        <v>13756827.91</v>
      </c>
      <c r="AK516" s="19">
        <v>14527582.689999999</v>
      </c>
      <c r="AL516" s="19">
        <v>14848854.369999999</v>
      </c>
      <c r="AM516" s="19">
        <v>15303567.42</v>
      </c>
      <c r="AN516" s="19">
        <v>15877943.039999999</v>
      </c>
      <c r="AO516" s="19">
        <v>16305743.49</v>
      </c>
      <c r="AP516" s="19">
        <v>16550287.02</v>
      </c>
      <c r="AR516" s="19">
        <v>9248037.3100000005</v>
      </c>
      <c r="AS516" s="19">
        <v>9547936.7400000002</v>
      </c>
      <c r="AT516" s="19">
        <v>10487714.76</v>
      </c>
      <c r="AU516" s="19">
        <v>11055591.779999999</v>
      </c>
      <c r="AV516" s="19">
        <v>11419683.5</v>
      </c>
      <c r="AW516" s="19">
        <v>11658960.380000001</v>
      </c>
      <c r="AX516" s="19">
        <v>12269409.119999999</v>
      </c>
      <c r="AY516" s="19">
        <v>13522720.26</v>
      </c>
      <c r="AZ516" s="19">
        <v>13513948.01</v>
      </c>
      <c r="BA516" s="19">
        <v>13066160.49</v>
      </c>
      <c r="BB516" s="19">
        <v>13305062.529999999</v>
      </c>
      <c r="BC516" s="19">
        <v>13756827.91</v>
      </c>
      <c r="BD516" s="19">
        <v>14527582.689999999</v>
      </c>
      <c r="BE516" s="19">
        <v>14848854.369999999</v>
      </c>
      <c r="BF516" s="19">
        <v>15303567.42</v>
      </c>
      <c r="BG516" s="19">
        <v>15877943.039999999</v>
      </c>
      <c r="BH516" s="19">
        <v>16305743.49</v>
      </c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</row>
    <row r="517" spans="1:78" s="19" customFormat="1" ht="11.25" x14ac:dyDescent="0.2">
      <c r="A517" s="24" t="s">
        <v>253</v>
      </c>
      <c r="B517" s="32"/>
      <c r="C517" s="19">
        <v>8655947.1899999995</v>
      </c>
      <c r="D517" s="19">
        <v>8714504.5500000007</v>
      </c>
      <c r="E517" s="19">
        <v>8639375.1099999994</v>
      </c>
      <c r="F517" s="19">
        <v>8692917.3200000003</v>
      </c>
      <c r="G517" s="19">
        <v>8731324.8200000003</v>
      </c>
      <c r="H517" s="19">
        <v>8777033.4600000009</v>
      </c>
      <c r="I517" s="19">
        <v>8596367.0700000003</v>
      </c>
      <c r="J517" s="19">
        <v>8445228.5700000003</v>
      </c>
      <c r="K517" s="19">
        <v>8409804.2699999996</v>
      </c>
      <c r="L517" s="19">
        <v>8309780.2300000004</v>
      </c>
      <c r="M517" s="19">
        <v>8338790.5999999996</v>
      </c>
      <c r="N517" s="19">
        <v>8446002.8200000003</v>
      </c>
      <c r="O517" s="19">
        <v>8557953.6999999993</v>
      </c>
      <c r="P517" s="19">
        <v>8487696.25</v>
      </c>
      <c r="Q517" s="19">
        <v>8450899.1199999992</v>
      </c>
      <c r="R517" s="19">
        <v>9017625.3200000003</v>
      </c>
      <c r="S517" s="19">
        <v>9174440.1300000008</v>
      </c>
      <c r="T517" s="19">
        <f>'FIA Only'!T517+Sphere!C609</f>
        <v>9504253</v>
      </c>
      <c r="U517" s="19">
        <f>'FIA Only'!U517+Sphere!D609</f>
        <v>9323544.0899999999</v>
      </c>
      <c r="V517" s="19">
        <f>'FIA Only'!V517+Sphere!E609</f>
        <v>9733622.9299999997</v>
      </c>
      <c r="W517" s="19">
        <f>'FIA Only'!W517+Sphere!F609+'FIA on PCAS'!C609</f>
        <v>9627378.4600000009</v>
      </c>
      <c r="X517" s="19">
        <f>'FIA Only'!X517+Sphere!G609+'FIA on PCAS'!D609</f>
        <v>9613416.0899999999</v>
      </c>
      <c r="Y517" s="19">
        <v>10580887.560000001</v>
      </c>
      <c r="Z517" s="19">
        <v>10860665.060000001</v>
      </c>
      <c r="AA517" s="19">
        <v>11425864.720000001</v>
      </c>
      <c r="AB517" s="19">
        <v>11683261.43</v>
      </c>
      <c r="AC517" s="19">
        <v>11893718.07</v>
      </c>
      <c r="AD517" s="19">
        <v>12021219.369999999</v>
      </c>
      <c r="AE517" s="19">
        <v>12305822.93</v>
      </c>
      <c r="AF517" s="19">
        <v>13136821.49</v>
      </c>
      <c r="AG517" s="19">
        <v>13086107.58</v>
      </c>
      <c r="AH517" s="19">
        <v>13248539.85</v>
      </c>
      <c r="AI517" s="19">
        <v>13509873.369999999</v>
      </c>
      <c r="AJ517" s="19">
        <v>14404517.43</v>
      </c>
      <c r="AK517" s="19">
        <v>15082628.029999999</v>
      </c>
      <c r="AL517" s="19">
        <v>15441034.039999999</v>
      </c>
      <c r="AM517" s="19">
        <v>16214595.34</v>
      </c>
      <c r="AN517" s="19">
        <v>16908745.91</v>
      </c>
      <c r="AO517" s="19">
        <v>17558303.440000001</v>
      </c>
      <c r="AP517" s="19">
        <v>18053057.98</v>
      </c>
      <c r="AR517" s="19">
        <v>10580887.560000001</v>
      </c>
      <c r="AS517" s="19">
        <v>10860665.060000001</v>
      </c>
      <c r="AT517" s="19">
        <v>11425864.720000001</v>
      </c>
      <c r="AU517" s="19">
        <v>11683261.43</v>
      </c>
      <c r="AV517" s="19">
        <v>11893718.07</v>
      </c>
      <c r="AW517" s="19">
        <v>12021219.369999999</v>
      </c>
      <c r="AX517" s="19">
        <v>12305822.93</v>
      </c>
      <c r="AY517" s="19">
        <v>13136821.49</v>
      </c>
      <c r="AZ517" s="19">
        <v>13086107.58</v>
      </c>
      <c r="BA517" s="19">
        <v>13248539.85</v>
      </c>
      <c r="BB517" s="19">
        <v>13509873.369999999</v>
      </c>
      <c r="BC517" s="19">
        <v>14404517.43</v>
      </c>
      <c r="BD517" s="19">
        <v>15082628.029999999</v>
      </c>
      <c r="BE517" s="19">
        <v>15441034.039999999</v>
      </c>
      <c r="BF517" s="19">
        <v>16214595.34</v>
      </c>
      <c r="BG517" s="19">
        <v>16908745.91</v>
      </c>
      <c r="BH517" s="19">
        <v>17558303.440000001</v>
      </c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</row>
    <row r="518" spans="1:78" s="19" customFormat="1" ht="11.25" x14ac:dyDescent="0.2">
      <c r="A518" s="24" t="s">
        <v>254</v>
      </c>
      <c r="B518" s="32"/>
      <c r="C518" s="19">
        <v>12409667.689999999</v>
      </c>
      <c r="D518" s="19">
        <v>12317557.279999999</v>
      </c>
      <c r="E518" s="19">
        <v>12307812.24</v>
      </c>
      <c r="F518" s="19">
        <v>12414256.449999999</v>
      </c>
      <c r="G518" s="19">
        <v>12693502.939999999</v>
      </c>
      <c r="H518" s="19">
        <v>13082791.82</v>
      </c>
      <c r="I518" s="19">
        <v>13002100.33</v>
      </c>
      <c r="J518" s="19">
        <v>13023047.51</v>
      </c>
      <c r="K518" s="19">
        <v>13098299.199999999</v>
      </c>
      <c r="L518" s="19">
        <v>13404267.34</v>
      </c>
      <c r="M518" s="19">
        <v>14068590.039999999</v>
      </c>
      <c r="N518" s="19">
        <v>14500885.970000001</v>
      </c>
      <c r="O518" s="19">
        <v>14693429.970000001</v>
      </c>
      <c r="P518" s="19">
        <v>15279029.869999999</v>
      </c>
      <c r="Q518" s="19">
        <v>15656211.85</v>
      </c>
      <c r="R518" s="19">
        <v>15922175.640000001</v>
      </c>
      <c r="S518" s="19">
        <v>16687356.720000001</v>
      </c>
      <c r="T518" s="19">
        <f>'FIA Only'!T518+Sphere!C610</f>
        <v>17865285.420000002</v>
      </c>
      <c r="U518" s="19">
        <f>'FIA Only'!U518+Sphere!D610</f>
        <v>17647108.280000001</v>
      </c>
      <c r="V518" s="19">
        <f>'FIA Only'!V518+Sphere!E610</f>
        <v>16994590.440000001</v>
      </c>
      <c r="W518" s="19">
        <f>'FIA Only'!W518+Sphere!F610+'FIA on PCAS'!C610</f>
        <v>16674248.010000002</v>
      </c>
      <c r="X518" s="19">
        <f>'FIA Only'!X518+Sphere!G610+'FIA on PCAS'!D610</f>
        <v>16625050.25</v>
      </c>
      <c r="Y518" s="19">
        <v>18110399.469999999</v>
      </c>
      <c r="Z518" s="19">
        <v>18112334.859999999</v>
      </c>
      <c r="AA518" s="19">
        <v>19061616.920000002</v>
      </c>
      <c r="AB518" s="19">
        <v>19535596.739999998</v>
      </c>
      <c r="AC518" s="19">
        <v>19646696.25</v>
      </c>
      <c r="AD518" s="19">
        <v>19792155.879999999</v>
      </c>
      <c r="AE518" s="19">
        <v>20255273.289999999</v>
      </c>
      <c r="AF518" s="19">
        <v>21449618.620000001</v>
      </c>
      <c r="AG518" s="19">
        <v>21320200.100000001</v>
      </c>
      <c r="AH518" s="19">
        <v>21377618.68</v>
      </c>
      <c r="AI518" s="19">
        <v>21572381.75</v>
      </c>
      <c r="AJ518" s="19">
        <v>22334319.640000001</v>
      </c>
      <c r="AK518" s="19">
        <v>23353377.629999999</v>
      </c>
      <c r="AL518" s="19">
        <v>23877612.02</v>
      </c>
      <c r="AM518" s="19">
        <v>24521104.23</v>
      </c>
      <c r="AN518" s="19">
        <v>25427700.870000001</v>
      </c>
      <c r="AO518" s="19">
        <v>26109540.82</v>
      </c>
      <c r="AP518" s="19">
        <v>26402708.82</v>
      </c>
      <c r="AR518" s="19">
        <v>18110399.469999999</v>
      </c>
      <c r="AS518" s="19">
        <v>18112334.859999999</v>
      </c>
      <c r="AT518" s="19">
        <v>19061616.920000002</v>
      </c>
      <c r="AU518" s="19">
        <v>19535596.739999998</v>
      </c>
      <c r="AV518" s="19">
        <v>19646696.25</v>
      </c>
      <c r="AW518" s="19">
        <v>19792155.879999999</v>
      </c>
      <c r="AX518" s="19">
        <v>20255273.289999999</v>
      </c>
      <c r="AY518" s="19">
        <v>21449618.620000001</v>
      </c>
      <c r="AZ518" s="19">
        <v>21320200.100000001</v>
      </c>
      <c r="BA518" s="19">
        <v>21377618.68</v>
      </c>
      <c r="BB518" s="19">
        <v>21572381.75</v>
      </c>
      <c r="BC518" s="19">
        <v>22334319.640000001</v>
      </c>
      <c r="BD518" s="19">
        <v>23353377.629999999</v>
      </c>
      <c r="BE518" s="19">
        <v>23877612.02</v>
      </c>
      <c r="BF518" s="19">
        <v>24521104.23</v>
      </c>
      <c r="BG518" s="19">
        <v>25427700.870000001</v>
      </c>
      <c r="BH518" s="19">
        <v>26109540.82</v>
      </c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</row>
    <row r="519" spans="1:78" s="19" customFormat="1" ht="11.25" x14ac:dyDescent="0.2">
      <c r="A519" s="24" t="s">
        <v>255</v>
      </c>
      <c r="B519" s="32"/>
      <c r="C519" s="19">
        <v>7345866.1200000001</v>
      </c>
      <c r="D519" s="19">
        <v>7307121.5</v>
      </c>
      <c r="E519" s="19">
        <v>7313442.04</v>
      </c>
      <c r="F519" s="19">
        <v>7309203.3099999996</v>
      </c>
      <c r="G519" s="19">
        <v>7210502.4800000004</v>
      </c>
      <c r="H519" s="19">
        <v>7327295.4000000004</v>
      </c>
      <c r="I519" s="19">
        <v>7121190.1600000001</v>
      </c>
      <c r="J519" s="19">
        <v>6984460.2599999998</v>
      </c>
      <c r="K519" s="19">
        <v>6978284.71</v>
      </c>
      <c r="L519" s="19">
        <v>6920301.25</v>
      </c>
      <c r="M519" s="19">
        <v>7014608.4500000002</v>
      </c>
      <c r="N519" s="19">
        <v>7090662.75</v>
      </c>
      <c r="O519" s="19">
        <v>7235341.6299999999</v>
      </c>
      <c r="P519" s="19">
        <v>7353599.5599999996</v>
      </c>
      <c r="Q519" s="19">
        <v>7373989.0300000003</v>
      </c>
      <c r="R519" s="19">
        <v>7433143</v>
      </c>
      <c r="S519" s="19">
        <v>7506325.4199999999</v>
      </c>
      <c r="T519" s="19">
        <f>'FIA Only'!T519+Sphere!C611</f>
        <v>7721946.6500000004</v>
      </c>
      <c r="U519" s="19">
        <f>'FIA Only'!U519+Sphere!D611</f>
        <v>7456934.0999999996</v>
      </c>
      <c r="V519" s="19">
        <f>'FIA Only'!V519+Sphere!E611</f>
        <v>7240910.2999999998</v>
      </c>
      <c r="W519" s="19">
        <f>'FIA Only'!W519+Sphere!F611+'FIA on PCAS'!C611</f>
        <v>7158857.46</v>
      </c>
      <c r="X519" s="19">
        <f>'FIA Only'!X519+Sphere!G611+'FIA on PCAS'!D611</f>
        <v>7101939.0000000009</v>
      </c>
      <c r="Y519" s="19">
        <v>7950270.6799999997</v>
      </c>
      <c r="Z519" s="19">
        <v>8176043.7699999996</v>
      </c>
      <c r="AA519" s="19">
        <v>8700841.4900000002</v>
      </c>
      <c r="AB519" s="19">
        <v>8971274.8900000006</v>
      </c>
      <c r="AC519" s="19">
        <v>9246371</v>
      </c>
      <c r="AD519" s="19">
        <v>9490884.7200000007</v>
      </c>
      <c r="AE519" s="19">
        <v>9588674.7400000002</v>
      </c>
      <c r="AF519" s="19">
        <v>9906619.1199999992</v>
      </c>
      <c r="AG519" s="19">
        <v>9890553.1699999999</v>
      </c>
      <c r="AH519" s="19">
        <v>10104671.4</v>
      </c>
      <c r="AI519" s="19">
        <v>10508089.710000001</v>
      </c>
      <c r="AJ519" s="19">
        <v>11211804.630000001</v>
      </c>
      <c r="AK519" s="19">
        <v>11911840.66</v>
      </c>
      <c r="AL519" s="19">
        <v>12148872.15</v>
      </c>
      <c r="AM519" s="19">
        <v>12643431.77</v>
      </c>
      <c r="AN519" s="19">
        <v>13371565.210000001</v>
      </c>
      <c r="AO519" s="19">
        <v>13867369.43</v>
      </c>
      <c r="AP519" s="19">
        <v>14113598.310000001</v>
      </c>
      <c r="AR519" s="19">
        <v>7950270.6799999997</v>
      </c>
      <c r="AS519" s="19">
        <v>8176043.7699999996</v>
      </c>
      <c r="AT519" s="19">
        <v>8700841.4900000002</v>
      </c>
      <c r="AU519" s="19">
        <v>8971274.8900000006</v>
      </c>
      <c r="AV519" s="19">
        <v>9246371</v>
      </c>
      <c r="AW519" s="19">
        <v>9490884.7200000007</v>
      </c>
      <c r="AX519" s="19">
        <v>9588674.7400000002</v>
      </c>
      <c r="AY519" s="19">
        <v>9906619.1199999992</v>
      </c>
      <c r="AZ519" s="19">
        <v>9890553.1699999999</v>
      </c>
      <c r="BA519" s="19">
        <v>10104671.4</v>
      </c>
      <c r="BB519" s="19">
        <v>10508089.710000001</v>
      </c>
      <c r="BC519" s="19">
        <v>11211804.630000001</v>
      </c>
      <c r="BD519" s="19">
        <v>11911840.66</v>
      </c>
      <c r="BE519" s="19">
        <v>12148872.15</v>
      </c>
      <c r="BF519" s="19">
        <v>12643431.77</v>
      </c>
      <c r="BG519" s="19">
        <v>13371565.210000001</v>
      </c>
      <c r="BH519" s="19">
        <v>13867369.43</v>
      </c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</row>
    <row r="520" spans="1:78" s="19" customFormat="1" ht="11.25" x14ac:dyDescent="0.2">
      <c r="A520" s="24" t="s">
        <v>256</v>
      </c>
      <c r="B520" s="32"/>
      <c r="C520" s="19">
        <v>14313512.359999999</v>
      </c>
      <c r="D520" s="19">
        <v>14338399.66</v>
      </c>
      <c r="E520" s="19">
        <v>14170111.18</v>
      </c>
      <c r="F520" s="19">
        <v>14263068.619999999</v>
      </c>
      <c r="G520" s="19">
        <v>14402549.02</v>
      </c>
      <c r="H520" s="19">
        <v>15031220.189999999</v>
      </c>
      <c r="I520" s="19">
        <v>14822703.07</v>
      </c>
      <c r="J520" s="19">
        <v>14495625.970000001</v>
      </c>
      <c r="K520" s="19">
        <v>14684531.65</v>
      </c>
      <c r="L520" s="19">
        <v>14874374.09</v>
      </c>
      <c r="M520" s="19">
        <v>15574697.609999999</v>
      </c>
      <c r="N520" s="19">
        <v>15992643.439999999</v>
      </c>
      <c r="O520" s="19">
        <v>16109007.6</v>
      </c>
      <c r="P520" s="19">
        <v>16711270.4</v>
      </c>
      <c r="Q520" s="19">
        <v>17151379.98</v>
      </c>
      <c r="R520" s="19">
        <v>18070337.390000001</v>
      </c>
      <c r="S520" s="19">
        <v>18771588.510000002</v>
      </c>
      <c r="T520" s="19">
        <f>'FIA Only'!T520+Sphere!C612</f>
        <v>19924498.239999998</v>
      </c>
      <c r="U520" s="19">
        <f>'FIA Only'!U520+Sphere!D612</f>
        <v>19640676.120000001</v>
      </c>
      <c r="V520" s="19">
        <f>'FIA Only'!V520+Sphere!E612</f>
        <v>18935974.420000002</v>
      </c>
      <c r="W520" s="19">
        <f>'FIA Only'!W520+Sphere!F612+'FIA on PCAS'!C612</f>
        <v>18300766.59</v>
      </c>
      <c r="X520" s="19">
        <f>'FIA Only'!X520+Sphere!G612+'FIA on PCAS'!D612</f>
        <v>18190278.84</v>
      </c>
      <c r="Y520" s="19">
        <v>19587543.039999999</v>
      </c>
      <c r="Z520" s="19">
        <v>19079830.699999999</v>
      </c>
      <c r="AA520" s="19">
        <v>19190111.77</v>
      </c>
      <c r="AB520" s="19">
        <v>19197902.800000001</v>
      </c>
      <c r="AC520" s="19">
        <v>18969981.010000002</v>
      </c>
      <c r="AD520" s="19">
        <v>18792982.489999998</v>
      </c>
      <c r="AE520" s="19">
        <v>18763378.030000001</v>
      </c>
      <c r="AF520" s="19">
        <v>19398515.600000001</v>
      </c>
      <c r="AG520" s="19">
        <v>18764700.120000001</v>
      </c>
      <c r="AH520" s="19">
        <v>18800717.390000001</v>
      </c>
      <c r="AI520" s="19">
        <v>19886691.82</v>
      </c>
      <c r="AJ520" s="19">
        <v>21464280.18</v>
      </c>
      <c r="AK520" s="19">
        <v>22908669.18</v>
      </c>
      <c r="AL520" s="19">
        <v>23371249.719999999</v>
      </c>
      <c r="AM520" s="19">
        <v>24548760.68</v>
      </c>
      <c r="AN520" s="19">
        <v>25427361.27</v>
      </c>
      <c r="AO520" s="19">
        <v>26198021.449999999</v>
      </c>
      <c r="AP520" s="19">
        <v>26699387.23</v>
      </c>
      <c r="AR520" s="19">
        <v>19587543.039999999</v>
      </c>
      <c r="AS520" s="19">
        <v>19079830.699999999</v>
      </c>
      <c r="AT520" s="19">
        <v>19190111.77</v>
      </c>
      <c r="AU520" s="19">
        <v>19197902.800000001</v>
      </c>
      <c r="AV520" s="19">
        <v>18969981.010000002</v>
      </c>
      <c r="AW520" s="19">
        <v>18792982.489999998</v>
      </c>
      <c r="AX520" s="19">
        <v>18763378.030000001</v>
      </c>
      <c r="AY520" s="19">
        <v>19398515.600000001</v>
      </c>
      <c r="AZ520" s="19">
        <v>18764700.120000001</v>
      </c>
      <c r="BA520" s="19">
        <v>18800717.390000001</v>
      </c>
      <c r="BB520" s="19">
        <v>19886691.82</v>
      </c>
      <c r="BC520" s="19">
        <v>21464280.18</v>
      </c>
      <c r="BD520" s="19">
        <v>22908669.18</v>
      </c>
      <c r="BE520" s="19">
        <v>23371249.719999999</v>
      </c>
      <c r="BF520" s="19">
        <v>24548760.68</v>
      </c>
      <c r="BG520" s="19">
        <v>25427361.27</v>
      </c>
      <c r="BH520" s="19">
        <v>26198021.449999999</v>
      </c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</row>
    <row r="521" spans="1:78" s="19" customFormat="1" ht="11.25" x14ac:dyDescent="0.2">
      <c r="A521" s="24" t="s">
        <v>257</v>
      </c>
      <c r="B521" s="32"/>
      <c r="C521" s="19">
        <v>13225652.779999999</v>
      </c>
      <c r="D521" s="19">
        <v>13208916.41</v>
      </c>
      <c r="E521" s="19">
        <v>13064513.18</v>
      </c>
      <c r="F521" s="19">
        <v>12803614.109999999</v>
      </c>
      <c r="G521" s="19">
        <v>12709755.369999999</v>
      </c>
      <c r="H521" s="19">
        <v>12902979.039999999</v>
      </c>
      <c r="I521" s="19">
        <v>12576658.67</v>
      </c>
      <c r="J521" s="19">
        <v>12366202.17</v>
      </c>
      <c r="K521" s="19">
        <v>12270949.27</v>
      </c>
      <c r="L521" s="19">
        <v>12177966.310000001</v>
      </c>
      <c r="M521" s="19">
        <v>12174792.789999999</v>
      </c>
      <c r="N521" s="19">
        <v>12055470.109999999</v>
      </c>
      <c r="O521" s="19">
        <v>12381863.710000001</v>
      </c>
      <c r="P521" s="19">
        <v>12462479.23</v>
      </c>
      <c r="Q521" s="19">
        <v>12366413.74</v>
      </c>
      <c r="R521" s="19">
        <v>12900934.220000001</v>
      </c>
      <c r="S521" s="19">
        <v>13051374.84</v>
      </c>
      <c r="T521" s="19">
        <f>'FIA Only'!T521+Sphere!C613</f>
        <v>13343940.66</v>
      </c>
      <c r="U521" s="19">
        <f>'FIA Only'!U521+Sphere!D613</f>
        <v>12814019.890000001</v>
      </c>
      <c r="V521" s="19">
        <f>'FIA Only'!V521+Sphere!E613</f>
        <v>12793124.48</v>
      </c>
      <c r="W521" s="19">
        <f>'FIA Only'!W521+Sphere!F613+'FIA on PCAS'!C613</f>
        <v>12528732.75</v>
      </c>
      <c r="X521" s="19">
        <f>'FIA Only'!X521+Sphere!G613+'FIA on PCAS'!D613</f>
        <v>12341978.66</v>
      </c>
      <c r="Y521" s="19">
        <v>13480061.27</v>
      </c>
      <c r="Z521" s="19">
        <v>13497949.880000001</v>
      </c>
      <c r="AA521" s="19">
        <v>13885471.779999999</v>
      </c>
      <c r="AB521" s="19">
        <v>14305152.24</v>
      </c>
      <c r="AC521" s="19">
        <v>14443264.050000001</v>
      </c>
      <c r="AD521" s="19">
        <v>14616494.539999999</v>
      </c>
      <c r="AE521" s="19">
        <v>14628564</v>
      </c>
      <c r="AF521" s="19">
        <v>15357710.85</v>
      </c>
      <c r="AG521" s="19">
        <v>15274492.41</v>
      </c>
      <c r="AH521" s="19">
        <v>15354506.039999999</v>
      </c>
      <c r="AI521" s="19">
        <v>15648353.4</v>
      </c>
      <c r="AJ521" s="19">
        <v>16249964.5</v>
      </c>
      <c r="AK521" s="19">
        <v>16929744.300000001</v>
      </c>
      <c r="AL521" s="19">
        <v>17335026.800000001</v>
      </c>
      <c r="AM521" s="19">
        <v>17928528.140000001</v>
      </c>
      <c r="AN521" s="19">
        <v>18661992.530000001</v>
      </c>
      <c r="AO521" s="19">
        <v>19056650.329999998</v>
      </c>
      <c r="AP521" s="19">
        <v>19294056.52</v>
      </c>
      <c r="AR521" s="19">
        <v>13480061.27</v>
      </c>
      <c r="AS521" s="19">
        <v>13497949.880000001</v>
      </c>
      <c r="AT521" s="19">
        <v>13885471.779999999</v>
      </c>
      <c r="AU521" s="19">
        <v>14305152.24</v>
      </c>
      <c r="AV521" s="19">
        <v>14443264.050000001</v>
      </c>
      <c r="AW521" s="19">
        <v>14616494.539999999</v>
      </c>
      <c r="AX521" s="19">
        <v>14628564</v>
      </c>
      <c r="AY521" s="19">
        <v>15357710.85</v>
      </c>
      <c r="AZ521" s="19">
        <v>15274492.41</v>
      </c>
      <c r="BA521" s="19">
        <v>15354506.039999999</v>
      </c>
      <c r="BB521" s="19">
        <v>15648353.4</v>
      </c>
      <c r="BC521" s="19">
        <v>16249964.5</v>
      </c>
      <c r="BD521" s="19">
        <v>16929744.300000001</v>
      </c>
      <c r="BE521" s="19">
        <v>17335026.800000001</v>
      </c>
      <c r="BF521" s="19">
        <v>17928528.140000001</v>
      </c>
      <c r="BG521" s="19">
        <v>18661992.530000001</v>
      </c>
      <c r="BH521" s="19">
        <v>19056650.329999998</v>
      </c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</row>
    <row r="522" spans="1:78" s="19" customFormat="1" ht="11.25" x14ac:dyDescent="0.2">
      <c r="A522" s="24" t="s">
        <v>258</v>
      </c>
      <c r="B522" s="32"/>
      <c r="C522" s="19">
        <v>19449458.5</v>
      </c>
      <c r="D522" s="19">
        <v>19533402.140000001</v>
      </c>
      <c r="E522" s="19">
        <v>19302099.809999999</v>
      </c>
      <c r="F522" s="19">
        <v>19333993.850000001</v>
      </c>
      <c r="G522" s="19">
        <v>19382935.969999999</v>
      </c>
      <c r="H522" s="19">
        <v>19663972.149999999</v>
      </c>
      <c r="I522" s="19">
        <v>19225212.379999999</v>
      </c>
      <c r="J522" s="19">
        <v>19125603.940000001</v>
      </c>
      <c r="K522" s="19">
        <v>19106963.399999999</v>
      </c>
      <c r="L522" s="19">
        <v>19526028.48</v>
      </c>
      <c r="M522" s="19">
        <v>20046040.969999999</v>
      </c>
      <c r="N522" s="19">
        <v>20339047.609999999</v>
      </c>
      <c r="O522" s="19">
        <v>20620107.949999999</v>
      </c>
      <c r="P522" s="19">
        <v>21109484.390000001</v>
      </c>
      <c r="Q522" s="19">
        <v>21564967.780000001</v>
      </c>
      <c r="R522" s="19">
        <v>22337305.670000002</v>
      </c>
      <c r="S522" s="19">
        <v>23099524.07</v>
      </c>
      <c r="T522" s="19">
        <f>'FIA Only'!T522+Sphere!C614</f>
        <v>24284395.859999999</v>
      </c>
      <c r="U522" s="19">
        <f>'FIA Only'!U522+Sphere!D614</f>
        <v>23769176.030000001</v>
      </c>
      <c r="V522" s="19">
        <f>'FIA Only'!V522+Sphere!E614</f>
        <v>23189169.619999997</v>
      </c>
      <c r="W522" s="19">
        <f>'FIA Only'!W522+Sphere!F614+'FIA on PCAS'!C614</f>
        <v>22652541.120000001</v>
      </c>
      <c r="X522" s="19">
        <f>'FIA Only'!X522+Sphere!G614+'FIA on PCAS'!D614</f>
        <v>22513261.18</v>
      </c>
      <c r="Y522" s="19">
        <v>23996659.379999999</v>
      </c>
      <c r="Z522" s="19">
        <v>23751825.190000001</v>
      </c>
      <c r="AA522" s="19">
        <v>24106571.559999999</v>
      </c>
      <c r="AB522" s="19">
        <v>23933385.75</v>
      </c>
      <c r="AC522" s="19">
        <v>23655374.329999998</v>
      </c>
      <c r="AD522" s="19">
        <v>23434085.91</v>
      </c>
      <c r="AE522" s="19">
        <v>23192041.48</v>
      </c>
      <c r="AF522" s="19">
        <v>23957169.98</v>
      </c>
      <c r="AG522" s="19">
        <v>23245157.02</v>
      </c>
      <c r="AH522" s="19">
        <v>23301202.100000001</v>
      </c>
      <c r="AI522" s="19">
        <v>23571074.25</v>
      </c>
      <c r="AJ522" s="19">
        <v>24185957.920000002</v>
      </c>
      <c r="AK522" s="19">
        <v>25158092.52</v>
      </c>
      <c r="AL522" s="19">
        <v>25546701.280000001</v>
      </c>
      <c r="AM522" s="19">
        <v>26279288.68</v>
      </c>
      <c r="AN522" s="19">
        <v>27173078.030000001</v>
      </c>
      <c r="AO522" s="19">
        <v>27878128.399999999</v>
      </c>
      <c r="AP522" s="19">
        <v>28213823.780000001</v>
      </c>
      <c r="AR522" s="19">
        <v>23996659.379999999</v>
      </c>
      <c r="AS522" s="19">
        <v>23751825.190000001</v>
      </c>
      <c r="AT522" s="19">
        <v>24106571.559999999</v>
      </c>
      <c r="AU522" s="19">
        <v>23933385.75</v>
      </c>
      <c r="AV522" s="19">
        <v>23655374.329999998</v>
      </c>
      <c r="AW522" s="19">
        <v>23434085.91</v>
      </c>
      <c r="AX522" s="19">
        <v>23192041.48</v>
      </c>
      <c r="AY522" s="19">
        <v>23957169.98</v>
      </c>
      <c r="AZ522" s="19">
        <v>23245157.02</v>
      </c>
      <c r="BA522" s="19">
        <v>23301202.100000001</v>
      </c>
      <c r="BB522" s="19">
        <v>23571074.25</v>
      </c>
      <c r="BC522" s="19">
        <v>24185957.920000002</v>
      </c>
      <c r="BD522" s="19">
        <v>25158092.52</v>
      </c>
      <c r="BE522" s="19">
        <v>25546701.280000001</v>
      </c>
      <c r="BF522" s="19">
        <v>26279288.68</v>
      </c>
      <c r="BG522" s="19">
        <v>27173078.030000001</v>
      </c>
      <c r="BH522" s="19">
        <v>27878128.399999999</v>
      </c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</row>
    <row r="523" spans="1:78" s="19" customFormat="1" ht="11.25" x14ac:dyDescent="0.2">
      <c r="A523" s="24" t="s">
        <v>259</v>
      </c>
      <c r="B523" s="32"/>
      <c r="C523" s="19">
        <v>12637822.300000001</v>
      </c>
      <c r="D523" s="19">
        <v>12677248.619999999</v>
      </c>
      <c r="E523" s="19">
        <v>12526873.460000001</v>
      </c>
      <c r="F523" s="19">
        <v>12373556.9</v>
      </c>
      <c r="G523" s="19">
        <v>12586229.529999999</v>
      </c>
      <c r="H523" s="19">
        <v>13087641.42</v>
      </c>
      <c r="I523" s="19">
        <v>12882508.060000001</v>
      </c>
      <c r="J523" s="19">
        <v>12414339.68</v>
      </c>
      <c r="K523" s="19">
        <v>12191112.289999999</v>
      </c>
      <c r="L523" s="19">
        <v>11935045.960000001</v>
      </c>
      <c r="M523" s="19">
        <v>11867451.310000001</v>
      </c>
      <c r="N523" s="19">
        <v>11673988.1</v>
      </c>
      <c r="O523" s="19">
        <v>11786644.48</v>
      </c>
      <c r="P523" s="19">
        <v>11807576.369999999</v>
      </c>
      <c r="Q523" s="19">
        <v>11818288.779999999</v>
      </c>
      <c r="R523" s="19">
        <v>11796300.15</v>
      </c>
      <c r="S523" s="19">
        <v>12114944.199999999</v>
      </c>
      <c r="T523" s="19">
        <f>'FIA Only'!T523+Sphere!C615</f>
        <v>12423681.560000001</v>
      </c>
      <c r="U523" s="19">
        <f>'FIA Only'!U523+Sphere!D615</f>
        <v>12106162.08</v>
      </c>
      <c r="V523" s="19">
        <f>'FIA Only'!V523+Sphere!E615</f>
        <v>11756511.939999999</v>
      </c>
      <c r="W523" s="19">
        <f>'FIA Only'!W523+Sphere!F615+'FIA on PCAS'!C615</f>
        <v>11449585.85</v>
      </c>
      <c r="X523" s="19">
        <f>'FIA Only'!X523+Sphere!G615+'FIA on PCAS'!D615</f>
        <v>11195307.540000001</v>
      </c>
      <c r="Y523" s="19">
        <v>12198704.609999999</v>
      </c>
      <c r="Z523" s="19">
        <v>11813159.029999999</v>
      </c>
      <c r="AA523" s="19">
        <v>11677222.640000001</v>
      </c>
      <c r="AB523" s="19">
        <v>11533600.26</v>
      </c>
      <c r="AC523" s="19">
        <v>11391416.699999999</v>
      </c>
      <c r="AD523" s="19">
        <v>11168969.800000001</v>
      </c>
      <c r="AE523" s="19">
        <v>11014580.130000001</v>
      </c>
      <c r="AF523" s="19">
        <v>11193674.470000001</v>
      </c>
      <c r="AG523" s="19">
        <v>10987550.33</v>
      </c>
      <c r="AH523" s="19">
        <v>10860974.25</v>
      </c>
      <c r="AI523" s="19">
        <v>10902418.02</v>
      </c>
      <c r="AJ523" s="19">
        <v>10982828.23</v>
      </c>
      <c r="AK523" s="19">
        <v>11268930.15</v>
      </c>
      <c r="AL523" s="19">
        <v>11361356.02</v>
      </c>
      <c r="AM523" s="19">
        <v>11529878</v>
      </c>
      <c r="AN523" s="19">
        <v>11731396.58</v>
      </c>
      <c r="AO523" s="19">
        <v>12064087.810000001</v>
      </c>
      <c r="AP523" s="19">
        <v>12027761.85</v>
      </c>
      <c r="AR523" s="19">
        <v>12198704.609999999</v>
      </c>
      <c r="AS523" s="19">
        <v>11813159.029999999</v>
      </c>
      <c r="AT523" s="19">
        <v>11677222.640000001</v>
      </c>
      <c r="AU523" s="19">
        <v>11533600.26</v>
      </c>
      <c r="AV523" s="19">
        <v>11391416.699999999</v>
      </c>
      <c r="AW523" s="19">
        <v>11168969.800000001</v>
      </c>
      <c r="AX523" s="19">
        <v>11014580.130000001</v>
      </c>
      <c r="AY523" s="19">
        <v>11193674.470000001</v>
      </c>
      <c r="AZ523" s="19">
        <v>10987550.33</v>
      </c>
      <c r="BA523" s="19">
        <v>10860974.25</v>
      </c>
      <c r="BB523" s="19">
        <v>10902418.02</v>
      </c>
      <c r="BC523" s="19">
        <v>10982828.23</v>
      </c>
      <c r="BD523" s="19">
        <v>11268930.15</v>
      </c>
      <c r="BE523" s="19">
        <v>11361356.02</v>
      </c>
      <c r="BF523" s="19">
        <v>11529878</v>
      </c>
      <c r="BG523" s="19">
        <v>11731396.58</v>
      </c>
      <c r="BH523" s="19">
        <v>12064087.810000001</v>
      </c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</row>
    <row r="524" spans="1:78" s="19" customFormat="1" ht="11.25" x14ac:dyDescent="0.2">
      <c r="A524" s="24" t="s">
        <v>260</v>
      </c>
      <c r="B524" s="32"/>
      <c r="C524" s="19">
        <v>12232850.359999999</v>
      </c>
      <c r="D524" s="19">
        <v>12130979.9</v>
      </c>
      <c r="E524" s="19">
        <v>12096319.93</v>
      </c>
      <c r="F524" s="19">
        <v>12127876.41</v>
      </c>
      <c r="G524" s="19">
        <v>12086024.25</v>
      </c>
      <c r="H524" s="19">
        <v>12355708.789999999</v>
      </c>
      <c r="I524" s="19">
        <v>12063960.1</v>
      </c>
      <c r="J524" s="19">
        <v>11554285.869999999</v>
      </c>
      <c r="K524" s="19">
        <v>11562887.33</v>
      </c>
      <c r="L524" s="19">
        <v>11541703.49</v>
      </c>
      <c r="M524" s="19">
        <v>11464259.1</v>
      </c>
      <c r="N524" s="19">
        <v>11460455.23</v>
      </c>
      <c r="O524" s="19">
        <v>11902931.65</v>
      </c>
      <c r="P524" s="19">
        <v>12037418.720000001</v>
      </c>
      <c r="Q524" s="19">
        <v>12049846.93</v>
      </c>
      <c r="R524" s="19">
        <v>12329176.039999999</v>
      </c>
      <c r="S524" s="19">
        <v>12589992.960000001</v>
      </c>
      <c r="T524" s="19">
        <f>'FIA Only'!T524+Sphere!C616</f>
        <v>12981781.48</v>
      </c>
      <c r="U524" s="19">
        <f>'FIA Only'!U524+Sphere!D616</f>
        <v>12395127.82</v>
      </c>
      <c r="V524" s="19">
        <f>'FIA Only'!V524+Sphere!E616</f>
        <v>12250961.529999999</v>
      </c>
      <c r="W524" s="19">
        <f>'FIA Only'!W524+Sphere!F616+'FIA on PCAS'!C616</f>
        <v>12043274.800000001</v>
      </c>
      <c r="X524" s="19">
        <f>'FIA Only'!X524+Sphere!G616+'FIA on PCAS'!D616</f>
        <v>11906842.02</v>
      </c>
      <c r="Y524" s="19">
        <v>12522616.82</v>
      </c>
      <c r="Z524" s="19">
        <v>12098455.48</v>
      </c>
      <c r="AA524" s="19">
        <v>12029217.17</v>
      </c>
      <c r="AB524" s="19">
        <v>11721891.970000001</v>
      </c>
      <c r="AC524" s="19">
        <v>11471757.84</v>
      </c>
      <c r="AD524" s="19">
        <v>11339809.359999999</v>
      </c>
      <c r="AE524" s="19">
        <v>11148912.380000001</v>
      </c>
      <c r="AF524" s="19">
        <v>11561288.25</v>
      </c>
      <c r="AG524" s="19">
        <v>11087682.029999999</v>
      </c>
      <c r="AH524" s="19">
        <v>11005983.76</v>
      </c>
      <c r="AI524" s="19">
        <v>10879243.050000001</v>
      </c>
      <c r="AJ524" s="19">
        <v>11085117.74</v>
      </c>
      <c r="AK524" s="19">
        <v>11229505.18</v>
      </c>
      <c r="AL524" s="19">
        <v>11333019.07</v>
      </c>
      <c r="AM524" s="19">
        <v>11258841.949999999</v>
      </c>
      <c r="AN524" s="19">
        <v>11441149.689999999</v>
      </c>
      <c r="AO524" s="19">
        <v>11313867.029999999</v>
      </c>
      <c r="AP524" s="19">
        <v>11224094.699999999</v>
      </c>
      <c r="AR524" s="19">
        <v>12522616.82</v>
      </c>
      <c r="AS524" s="19">
        <v>12098455.48</v>
      </c>
      <c r="AT524" s="19">
        <v>12029217.17</v>
      </c>
      <c r="AU524" s="19">
        <v>11721891.970000001</v>
      </c>
      <c r="AV524" s="19">
        <v>11471757.84</v>
      </c>
      <c r="AW524" s="19">
        <v>11339809.359999999</v>
      </c>
      <c r="AX524" s="19">
        <v>11148912.380000001</v>
      </c>
      <c r="AY524" s="19">
        <v>11561288.25</v>
      </c>
      <c r="AZ524" s="19">
        <v>11087682.029999999</v>
      </c>
      <c r="BA524" s="19">
        <v>11005983.76</v>
      </c>
      <c r="BB524" s="19">
        <v>10879243.050000001</v>
      </c>
      <c r="BC524" s="19">
        <v>11085117.74</v>
      </c>
      <c r="BD524" s="19">
        <v>11229505.18</v>
      </c>
      <c r="BE524" s="19">
        <v>11333019.07</v>
      </c>
      <c r="BF524" s="19">
        <v>11258841.949999999</v>
      </c>
      <c r="BG524" s="19">
        <v>11441149.689999999</v>
      </c>
      <c r="BH524" s="19">
        <v>11313867.029999999</v>
      </c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</row>
    <row r="525" spans="1:78" s="19" customFormat="1" ht="11.25" x14ac:dyDescent="0.2">
      <c r="A525" s="24" t="s">
        <v>261</v>
      </c>
      <c r="B525" s="32"/>
      <c r="C525" s="19">
        <v>25374339.420000002</v>
      </c>
      <c r="D525" s="19">
        <v>25571373.300000001</v>
      </c>
      <c r="E525" s="19">
        <v>25357817.969999999</v>
      </c>
      <c r="F525" s="19">
        <v>25392278.34</v>
      </c>
      <c r="G525" s="19">
        <v>25398554.550000001</v>
      </c>
      <c r="H525" s="19">
        <v>25808187.039999999</v>
      </c>
      <c r="I525" s="19">
        <v>25031783.84</v>
      </c>
      <c r="J525" s="19">
        <v>24341581.469999999</v>
      </c>
      <c r="K525" s="19">
        <v>23897132.420000002</v>
      </c>
      <c r="L525" s="19">
        <v>23960211.420000002</v>
      </c>
      <c r="M525" s="19">
        <v>24077691.539999999</v>
      </c>
      <c r="N525" s="19">
        <v>23947397.760000002</v>
      </c>
      <c r="O525" s="19">
        <v>23652039.969999999</v>
      </c>
      <c r="P525" s="19">
        <v>23446444.16</v>
      </c>
      <c r="Q525" s="19">
        <v>23216778.98</v>
      </c>
      <c r="R525" s="19">
        <v>23304846.710000001</v>
      </c>
      <c r="S525" s="19">
        <v>23673424.059999999</v>
      </c>
      <c r="T525" s="19">
        <f>'FIA Only'!T525+Sphere!C622</f>
        <v>24187477.550000001</v>
      </c>
      <c r="U525" s="19">
        <f>'FIA Only'!U525+Sphere!D622</f>
        <v>23211890.850000001</v>
      </c>
      <c r="V525" s="19">
        <f>'FIA Only'!V525+Sphere!E622</f>
        <v>22445080.32</v>
      </c>
      <c r="W525" s="19">
        <f>'FIA Only'!W525+Sphere!F622+'FIA on PCAS'!C622</f>
        <v>21190799.27</v>
      </c>
      <c r="X525" s="19">
        <f>'FIA Only'!X525+Sphere!G622+'FIA on PCAS'!D622</f>
        <v>20757577.620000001</v>
      </c>
      <c r="Y525" s="19">
        <v>22390249.109999999</v>
      </c>
      <c r="Z525" s="19">
        <v>21280711.579999998</v>
      </c>
      <c r="AA525" s="19">
        <v>21131361.120000001</v>
      </c>
      <c r="AB525" s="19">
        <v>20943074.309999999</v>
      </c>
      <c r="AC525" s="19">
        <v>20351911.670000002</v>
      </c>
      <c r="AD525" s="19">
        <v>20070821.359999999</v>
      </c>
      <c r="AE525" s="19">
        <v>19647435.039999999</v>
      </c>
      <c r="AF525" s="19">
        <v>20321067.329999998</v>
      </c>
      <c r="AG525" s="19">
        <v>19407458.989999998</v>
      </c>
      <c r="AH525" s="19">
        <v>19230607.739999998</v>
      </c>
      <c r="AI525" s="19">
        <v>19014033.969999999</v>
      </c>
      <c r="AJ525" s="19">
        <v>19330639.77</v>
      </c>
      <c r="AK525" s="19">
        <v>19498719.73</v>
      </c>
      <c r="AL525" s="19">
        <v>19550993.120000001</v>
      </c>
      <c r="AM525" s="19">
        <v>19739437.289999999</v>
      </c>
      <c r="AN525" s="19">
        <v>19568452.530000001</v>
      </c>
      <c r="AO525" s="19">
        <v>19468675.079999998</v>
      </c>
      <c r="AP525" s="19">
        <v>19413147.739999998</v>
      </c>
      <c r="AR525" s="19">
        <v>22390249.109999999</v>
      </c>
      <c r="AS525" s="19">
        <v>21280711.579999998</v>
      </c>
      <c r="AT525" s="19">
        <v>21131361.120000001</v>
      </c>
      <c r="AU525" s="19">
        <v>20943074.309999999</v>
      </c>
      <c r="AV525" s="19">
        <v>20351911.670000002</v>
      </c>
      <c r="AW525" s="19">
        <v>20070821.359999999</v>
      </c>
      <c r="AX525" s="19">
        <v>19647435.039999999</v>
      </c>
      <c r="AY525" s="19">
        <v>20321067.329999998</v>
      </c>
      <c r="AZ525" s="19">
        <v>19407458.989999998</v>
      </c>
      <c r="BA525" s="19">
        <v>19230607.739999998</v>
      </c>
      <c r="BB525" s="19">
        <v>19014033.969999999</v>
      </c>
      <c r="BC525" s="19">
        <v>19330639.77</v>
      </c>
      <c r="BD525" s="19">
        <v>19498719.73</v>
      </c>
      <c r="BE525" s="19">
        <v>19550993.120000001</v>
      </c>
      <c r="BF525" s="19">
        <v>19739437.289999999</v>
      </c>
      <c r="BG525" s="19">
        <v>19568452.530000001</v>
      </c>
      <c r="BH525" s="19">
        <v>19468675.079999998</v>
      </c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</row>
    <row r="526" spans="1:78" x14ac:dyDescent="0.25">
      <c r="AA526" s="56"/>
      <c r="AB526" s="56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</row>
    <row r="527" spans="1:78" ht="18" x14ac:dyDescent="0.25">
      <c r="A527" s="10" t="s">
        <v>262</v>
      </c>
      <c r="B527" s="51"/>
      <c r="AA527" s="56"/>
      <c r="AB527" s="56"/>
      <c r="AN527" s="71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</row>
    <row r="528" spans="1:78" s="19" customFormat="1" ht="11.25" x14ac:dyDescent="0.2">
      <c r="A528" s="24" t="s">
        <v>263</v>
      </c>
      <c r="B528" s="32"/>
      <c r="C528" s="19">
        <v>25515871.52</v>
      </c>
      <c r="D528" s="19">
        <v>27672709.620000001</v>
      </c>
      <c r="E528" s="19">
        <v>25335083.329999998</v>
      </c>
      <c r="F528" s="19">
        <v>25685439.260000002</v>
      </c>
      <c r="G528" s="19">
        <v>26238762.109999999</v>
      </c>
      <c r="H528" s="19">
        <v>31370047.59</v>
      </c>
      <c r="I528" s="19">
        <v>24397021.34</v>
      </c>
      <c r="J528" s="19">
        <v>23611498.32</v>
      </c>
      <c r="K528" s="19">
        <v>26763598.899999999</v>
      </c>
      <c r="L528" s="19">
        <v>26818462.010000002</v>
      </c>
      <c r="M528" s="19">
        <v>29583102.27</v>
      </c>
      <c r="N528" s="19">
        <v>28932928.940000001</v>
      </c>
      <c r="O528" s="19">
        <v>28740217.539999999</v>
      </c>
      <c r="P528" s="19">
        <v>30830752.670000002</v>
      </c>
      <c r="Q528" s="19">
        <v>27746097.199999999</v>
      </c>
      <c r="R528" s="19">
        <v>30608718.77</v>
      </c>
      <c r="S528" s="19">
        <v>32419313.420000002</v>
      </c>
      <c r="T528" s="19">
        <f>'FIA Only'!T528+Sphere!C712</f>
        <v>38662292.950000003</v>
      </c>
      <c r="U528" s="19">
        <f>'FIA Only'!U528+Sphere!D712</f>
        <v>30222383.66</v>
      </c>
      <c r="V528" s="19">
        <f>'FIA Only'!V528+Sphere!E712</f>
        <v>27044619.93</v>
      </c>
      <c r="W528" s="19">
        <f>'FIA Only'!W528+Sphere!F712+'FIA on PCAS'!C712</f>
        <v>30626310.170000002</v>
      </c>
      <c r="X528" s="19">
        <f>'FIA Only'!X528+Sphere!G712+'FIA on PCAS'!D712</f>
        <v>31732830.870000001</v>
      </c>
      <c r="Y528" s="19">
        <v>31385814.010000002</v>
      </c>
      <c r="Z528" s="19">
        <v>29624197.969999999</v>
      </c>
      <c r="AA528" s="19">
        <v>35307599.789999999</v>
      </c>
      <c r="AB528" s="19">
        <v>33918855.770000003</v>
      </c>
      <c r="AC528" s="19">
        <v>32507907.390000001</v>
      </c>
      <c r="AD528" s="19">
        <v>32194760.989999998</v>
      </c>
      <c r="AE528" s="19">
        <v>32673181.129999999</v>
      </c>
      <c r="AF528" s="19">
        <v>44173263.689999998</v>
      </c>
      <c r="AG528" s="19">
        <v>32707405.280000001</v>
      </c>
      <c r="AH528" s="19">
        <v>29144743.27</v>
      </c>
      <c r="AI528" s="19">
        <v>35832108.57</v>
      </c>
      <c r="AJ528" s="19">
        <v>37862576.289999999</v>
      </c>
      <c r="AK528" s="19">
        <v>40093010.170000002</v>
      </c>
      <c r="AL528" s="19">
        <v>41679126.090000004</v>
      </c>
      <c r="AM528" s="19">
        <v>41193772</v>
      </c>
      <c r="AN528" s="19">
        <v>40326172.869999997</v>
      </c>
      <c r="AO528" s="19">
        <v>42361526.350000001</v>
      </c>
      <c r="AP528" s="19">
        <v>41302251.009999998</v>
      </c>
      <c r="AR528" s="19">
        <v>31385814.010000002</v>
      </c>
      <c r="AS528" s="19">
        <v>29624197.969999999</v>
      </c>
      <c r="AT528" s="19">
        <v>35307599.789999999</v>
      </c>
      <c r="AU528" s="19">
        <v>33918855.770000003</v>
      </c>
      <c r="AV528" s="19">
        <v>32507907.390000001</v>
      </c>
      <c r="AW528" s="19">
        <v>32194760.989999998</v>
      </c>
      <c r="AX528" s="19">
        <v>32673181.129999999</v>
      </c>
      <c r="AY528" s="19">
        <v>44173263.689999998</v>
      </c>
      <c r="AZ528" s="19">
        <v>32707405.280000001</v>
      </c>
      <c r="BA528" s="19">
        <v>29144743.27</v>
      </c>
      <c r="BB528" s="19">
        <v>35832108.57</v>
      </c>
      <c r="BC528" s="19">
        <v>37862576.289999999</v>
      </c>
      <c r="BD528" s="19">
        <v>40093010.170000002</v>
      </c>
      <c r="BE528" s="19">
        <v>41679126.090000004</v>
      </c>
      <c r="BF528" s="19">
        <v>41193772</v>
      </c>
      <c r="BG528" s="19">
        <v>40326172.869999997</v>
      </c>
      <c r="BH528" s="19">
        <v>42361526.350000001</v>
      </c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</row>
    <row r="529" spans="1:78" ht="11.25" x14ac:dyDescent="0.2">
      <c r="A529" s="11" t="s">
        <v>731</v>
      </c>
      <c r="C529" s="18">
        <v>0.42273088381329998</v>
      </c>
      <c r="D529" s="18">
        <v>0.42364455188819999</v>
      </c>
      <c r="E529" s="18">
        <v>0.4271279822581</v>
      </c>
      <c r="F529" s="18">
        <v>0.42705720206640002</v>
      </c>
      <c r="G529" s="18">
        <v>0.42743017142630002</v>
      </c>
      <c r="H529" s="18">
        <v>0.44080202151249998</v>
      </c>
      <c r="I529" s="18">
        <v>0.40670202048999998</v>
      </c>
      <c r="J529" s="18">
        <v>0.40174180712489999</v>
      </c>
      <c r="K529" s="18">
        <v>0.4082335905567</v>
      </c>
      <c r="L529" s="18">
        <v>0.39977734235840001</v>
      </c>
      <c r="M529" s="18">
        <v>0.40402412753119998</v>
      </c>
      <c r="N529" s="18">
        <v>0.3968039593994</v>
      </c>
      <c r="O529" s="18">
        <v>0.40160175406300003</v>
      </c>
      <c r="P529" s="18">
        <v>0.40427693568209999</v>
      </c>
      <c r="Q529" s="18">
        <v>0.3876497298678</v>
      </c>
      <c r="R529" s="18">
        <v>0.39905008043059997</v>
      </c>
      <c r="S529" s="18">
        <f>(('FIA Only'!S529*'FIA Only'!S181)+(Sphere!B713*Sphere!B181))/S181</f>
        <v>0.39645118355159997</v>
      </c>
      <c r="T529" s="18">
        <f>(('FIA Only'!T529*'FIA Only'!T$181)+(Sphere!C713*Sphere!C$181))/T$181</f>
        <v>0.40777757065630266</v>
      </c>
      <c r="U529" s="18">
        <f>(('FIA Only'!U529*'FIA Only'!U181)+(Sphere!D713*Sphere!D181))/U181</f>
        <v>0.37480616038237297</v>
      </c>
      <c r="V529" s="18">
        <f>(('FIA Only'!V529*'FIA Only'!V181)+(Sphere!E713*Sphere!E181))/V181</f>
        <v>0.3501902862074785</v>
      </c>
      <c r="W529" s="18">
        <f>(('FIA Only'!W529*'FIA Only'!W$181)+(Sphere!F713*Sphere!F$181)+('FIA on PCAS'!C713*'FIA on PCAS'!C$181))/W$181</f>
        <v>0.342758967254784</v>
      </c>
      <c r="X529" s="18">
        <f>(('FIA Only'!X529*'FIA Only'!X$181)+(Sphere!G713*Sphere!G$181)+('FIA on PCAS'!D713*'FIA on PCAS'!D$181))/X$181</f>
        <v>0.34724087025642902</v>
      </c>
      <c r="Y529" s="18">
        <v>0.36105420710300001</v>
      </c>
      <c r="Z529" s="18">
        <v>0.33436901413859998</v>
      </c>
      <c r="AA529" s="18">
        <v>0.3461715065773</v>
      </c>
      <c r="AB529" s="18">
        <v>0.34206655076409997</v>
      </c>
      <c r="AC529" s="18">
        <v>0.33922811301220002</v>
      </c>
      <c r="AD529" s="18">
        <v>0.33397709383099999</v>
      </c>
      <c r="AE529" s="18">
        <v>0.33688880715390002</v>
      </c>
      <c r="AF529" s="18">
        <v>0.36474029477749997</v>
      </c>
      <c r="AG529" s="18">
        <v>0.33073451880979998</v>
      </c>
      <c r="AH529" s="18">
        <v>0.31365503642440001</v>
      </c>
      <c r="AI529" s="18">
        <v>0.32842933886499998</v>
      </c>
      <c r="AJ529" s="18">
        <v>0.32830870484340002</v>
      </c>
      <c r="AK529" s="18">
        <v>0.33259026945030001</v>
      </c>
      <c r="AL529" s="18">
        <v>0.3317266554942</v>
      </c>
      <c r="AM529" s="18">
        <v>0.3271668481801</v>
      </c>
      <c r="AN529" s="18">
        <v>0.3653283760162</v>
      </c>
      <c r="AO529" s="18">
        <v>0.36889967319189998</v>
      </c>
      <c r="AP529" s="18">
        <v>0.36016188971000002</v>
      </c>
      <c r="AQ529" s="18"/>
      <c r="AR529" s="18">
        <v>0.36105420710300001</v>
      </c>
      <c r="AS529" s="18">
        <v>0.33436901413859998</v>
      </c>
      <c r="AT529" s="18">
        <v>0.3461715065773</v>
      </c>
      <c r="AU529" s="18">
        <v>0.34206655076409997</v>
      </c>
      <c r="AV529" s="18">
        <v>0.33922811301220002</v>
      </c>
      <c r="AW529" s="18">
        <v>0.33397709383099999</v>
      </c>
      <c r="AX529" s="18">
        <v>0.33688880715390002</v>
      </c>
      <c r="AY529" s="18">
        <v>0.36474029477749997</v>
      </c>
      <c r="AZ529" s="18">
        <v>0.33073451880979998</v>
      </c>
      <c r="BA529" s="18">
        <v>0.31365503642440001</v>
      </c>
      <c r="BB529" s="18">
        <v>0.32842933886499998</v>
      </c>
      <c r="BC529" s="18">
        <v>0.32830870484340002</v>
      </c>
      <c r="BD529" s="18">
        <v>0.33259026945030001</v>
      </c>
      <c r="BE529" s="18">
        <v>0.3317266554942</v>
      </c>
      <c r="BF529" s="18">
        <v>0.3271668481801</v>
      </c>
      <c r="BG529" s="18">
        <v>0.3653283760162</v>
      </c>
      <c r="BH529" s="18">
        <v>0.36889967319189998</v>
      </c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</row>
    <row r="530" spans="1:78" s="19" customFormat="1" ht="11.25" x14ac:dyDescent="0.2">
      <c r="A530" s="24" t="s">
        <v>733</v>
      </c>
      <c r="B530" s="32"/>
      <c r="C530" s="19">
        <f t="shared" ref="C530:S530" si="9">C528/C181</f>
        <v>253.38502005958293</v>
      </c>
      <c r="D530" s="19">
        <f t="shared" si="9"/>
        <v>269.75132688670971</v>
      </c>
      <c r="E530" s="19">
        <f t="shared" si="9"/>
        <v>251.95750827921592</v>
      </c>
      <c r="F530" s="19">
        <f t="shared" si="9"/>
        <v>254.68195551941938</v>
      </c>
      <c r="G530" s="19">
        <f t="shared" si="9"/>
        <v>256.88262641590711</v>
      </c>
      <c r="H530" s="19">
        <f t="shared" si="9"/>
        <v>303.71140770072321</v>
      </c>
      <c r="I530" s="19">
        <f t="shared" si="9"/>
        <v>231.86236091311702</v>
      </c>
      <c r="J530" s="19">
        <f t="shared" si="9"/>
        <v>221.58769398250686</v>
      </c>
      <c r="K530" s="19">
        <f t="shared" si="9"/>
        <v>245.281072089741</v>
      </c>
      <c r="L530" s="19">
        <f t="shared" si="9"/>
        <v>238.85342011043821</v>
      </c>
      <c r="M530" s="19">
        <f t="shared" si="9"/>
        <v>254.91686574752262</v>
      </c>
      <c r="N530" s="19">
        <f t="shared" si="9"/>
        <v>242.70555272208708</v>
      </c>
      <c r="O530" s="19">
        <f t="shared" si="9"/>
        <v>240.51598858520092</v>
      </c>
      <c r="P530" s="19">
        <f t="shared" si="9"/>
        <v>252.60755977058585</v>
      </c>
      <c r="Q530" s="19">
        <f t="shared" si="9"/>
        <v>221.42142384026687</v>
      </c>
      <c r="R530" s="19">
        <f t="shared" si="9"/>
        <v>233.35329818783401</v>
      </c>
      <c r="S530" s="19">
        <f t="shared" si="9"/>
        <v>238.39658663568378</v>
      </c>
      <c r="T530" s="19">
        <f>T528/T181</f>
        <v>277.19276839358179</v>
      </c>
      <c r="U530" s="19">
        <f t="shared" ref="U530:X530" si="10">U528/U181</f>
        <v>214.00165452292441</v>
      </c>
      <c r="V530" s="19">
        <f t="shared" si="10"/>
        <v>191.30922520266543</v>
      </c>
      <c r="W530" s="19">
        <f t="shared" si="10"/>
        <v>207.97722480272719</v>
      </c>
      <c r="X530" s="19">
        <f t="shared" si="10"/>
        <v>211.97191018216068</v>
      </c>
      <c r="Y530" s="19">
        <v>216</v>
      </c>
      <c r="Z530" s="19">
        <v>190</v>
      </c>
      <c r="AA530" s="19">
        <v>219</v>
      </c>
      <c r="AB530" s="19">
        <v>206</v>
      </c>
      <c r="AC530" s="19">
        <v>195</v>
      </c>
      <c r="AD530" s="19">
        <v>188</v>
      </c>
      <c r="AE530" s="19">
        <v>188</v>
      </c>
      <c r="AF530" s="19">
        <v>251</v>
      </c>
      <c r="AG530" s="19">
        <v>183</v>
      </c>
      <c r="AH530" s="19">
        <v>160</v>
      </c>
      <c r="AI530" s="19">
        <v>191</v>
      </c>
      <c r="AJ530" s="19">
        <v>197</v>
      </c>
      <c r="AK530" s="19">
        <v>205</v>
      </c>
      <c r="AL530" s="19">
        <v>211</v>
      </c>
      <c r="AM530" s="19">
        <v>205</v>
      </c>
      <c r="AN530" s="19">
        <v>224</v>
      </c>
      <c r="AO530" s="19">
        <v>232</v>
      </c>
      <c r="AP530" s="19">
        <v>221</v>
      </c>
      <c r="AR530" s="19">
        <v>216</v>
      </c>
      <c r="AS530" s="19">
        <v>190</v>
      </c>
      <c r="AT530" s="19">
        <v>219</v>
      </c>
      <c r="AU530" s="19">
        <v>206</v>
      </c>
      <c r="AV530" s="19">
        <v>195</v>
      </c>
      <c r="AW530" s="19">
        <v>188</v>
      </c>
      <c r="AX530" s="19">
        <v>188</v>
      </c>
      <c r="AY530" s="19">
        <v>251</v>
      </c>
      <c r="AZ530" s="19">
        <v>183</v>
      </c>
      <c r="BA530" s="19">
        <v>160</v>
      </c>
      <c r="BB530" s="19">
        <v>191</v>
      </c>
      <c r="BC530" s="19">
        <v>197</v>
      </c>
      <c r="BD530" s="19">
        <v>205</v>
      </c>
      <c r="BE530" s="19">
        <v>211</v>
      </c>
      <c r="BF530" s="19">
        <v>205</v>
      </c>
      <c r="BG530" s="19">
        <v>224</v>
      </c>
      <c r="BH530" s="19">
        <v>232</v>
      </c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</row>
    <row r="531" spans="1:78" ht="11.25" x14ac:dyDescent="0.2">
      <c r="A531" s="11" t="s">
        <v>732</v>
      </c>
      <c r="C531" s="48">
        <v>3.7793644489</v>
      </c>
      <c r="D531" s="48">
        <v>3.9748796132000002</v>
      </c>
      <c r="E531" s="48">
        <v>3.7812894691999999</v>
      </c>
      <c r="F531" s="48">
        <v>3.8500292505</v>
      </c>
      <c r="G531" s="48">
        <v>3.839538686</v>
      </c>
      <c r="H531" s="48">
        <v>4.4889000765000002</v>
      </c>
      <c r="I531" s="48">
        <v>3.420805535</v>
      </c>
      <c r="J531" s="48">
        <v>3.3428431997999999</v>
      </c>
      <c r="K531" s="48">
        <v>3.6052660520000002</v>
      </c>
      <c r="L531" s="48">
        <v>3.5490024938000002</v>
      </c>
      <c r="M531" s="48">
        <v>3.7216199913999999</v>
      </c>
      <c r="N531" s="48">
        <v>3.6036070799000002</v>
      </c>
      <c r="O531" s="48">
        <v>3.6681507021000002</v>
      </c>
      <c r="P531" s="48">
        <v>3.6949037279999999</v>
      </c>
      <c r="Q531" s="48">
        <v>3.3006009144999999</v>
      </c>
      <c r="R531" s="48">
        <v>3.5972600233000001</v>
      </c>
      <c r="S531" s="48">
        <v>3.5001066263</v>
      </c>
      <c r="T531" s="69">
        <f>(('FIA Only'!T531*'FIA Only'!T$181)+(Sphere!C715*Sphere!C$181))/T$181</f>
        <v>4.0406879937623419</v>
      </c>
      <c r="U531" s="69">
        <f>(('FIA Only'!U531*'FIA Only'!U$181)+(Sphere!D715*Sphere!D$181))/U$181</f>
        <v>3.1257454416575037</v>
      </c>
      <c r="V531" s="69">
        <f>(('FIA Only'!V531*'FIA Only'!V$181)+(Sphere!E715*Sphere!E$181))/V$181</f>
        <v>2.836496823867479</v>
      </c>
      <c r="W531" s="69">
        <f>(('FIA Only'!W531*'FIA Only'!W$181)+(Sphere!F715*Sphere!F$181)+('FIA on PCAS'!C715*'FIA on PCAS'!C$181))/W$181</f>
        <v>3.0111735865344538</v>
      </c>
      <c r="X531" s="69">
        <f>(('FIA Only'!X531*'FIA Only'!X$181)+(Sphere!G715*Sphere!G$181)+('FIA on PCAS'!D715*'FIA on PCAS'!D$181))/X$181</f>
        <v>3.1392049591536901</v>
      </c>
      <c r="Y531" s="69">
        <v>3.23</v>
      </c>
      <c r="Z531" s="69">
        <v>2.86</v>
      </c>
      <c r="AA531" s="69">
        <v>3.3</v>
      </c>
      <c r="AB531" s="69">
        <v>3.06</v>
      </c>
      <c r="AC531" s="7">
        <v>3.01</v>
      </c>
      <c r="AD531" s="7">
        <v>2.92</v>
      </c>
      <c r="AE531" s="7">
        <v>2.87</v>
      </c>
      <c r="AF531" s="7">
        <v>3.72</v>
      </c>
      <c r="AG531" s="7">
        <v>2.71</v>
      </c>
      <c r="AH531" s="7">
        <v>2.42</v>
      </c>
      <c r="AI531" s="7">
        <v>2.89</v>
      </c>
      <c r="AJ531" s="7">
        <v>3.01</v>
      </c>
      <c r="AK531" s="7">
        <v>3.18</v>
      </c>
      <c r="AL531" s="7">
        <v>3.31</v>
      </c>
      <c r="AM531" s="7">
        <v>3.24</v>
      </c>
      <c r="AN531" s="7">
        <v>3.54</v>
      </c>
      <c r="AO531" s="7">
        <v>3.78</v>
      </c>
      <c r="AP531" s="7">
        <v>3.63</v>
      </c>
      <c r="AR531" s="7">
        <v>3.23</v>
      </c>
      <c r="AS531" s="7">
        <v>2.86</v>
      </c>
      <c r="AT531" s="7">
        <v>3.3</v>
      </c>
      <c r="AU531" s="7">
        <v>3.06</v>
      </c>
      <c r="AV531" s="7">
        <v>3.01</v>
      </c>
      <c r="AW531" s="7">
        <v>2.92</v>
      </c>
      <c r="AX531" s="7">
        <v>2.87</v>
      </c>
      <c r="AY531" s="7">
        <v>3.72</v>
      </c>
      <c r="AZ531" s="7">
        <v>2.71</v>
      </c>
      <c r="BA531" s="7">
        <v>2.42</v>
      </c>
      <c r="BB531" s="7">
        <v>2.89</v>
      </c>
      <c r="BC531" s="7">
        <v>3.01</v>
      </c>
      <c r="BD531" s="7">
        <v>3.18</v>
      </c>
      <c r="BE531" s="7">
        <v>3.31</v>
      </c>
      <c r="BF531" s="7">
        <v>3.24</v>
      </c>
      <c r="BG531" s="7">
        <v>3.54</v>
      </c>
      <c r="BH531" s="7">
        <v>3.78</v>
      </c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</row>
    <row r="532" spans="1:78" s="19" customFormat="1" ht="11.25" x14ac:dyDescent="0.2">
      <c r="A532" s="24" t="s">
        <v>264</v>
      </c>
      <c r="B532" s="32"/>
      <c r="C532" s="19">
        <f t="shared" ref="C532:S532" si="11">C530/C531</f>
        <v>67.044346605242509</v>
      </c>
      <c r="D532" s="19">
        <f t="shared" si="11"/>
        <v>67.864024357091111</v>
      </c>
      <c r="E532" s="19">
        <f t="shared" si="11"/>
        <v>66.632695098194134</v>
      </c>
      <c r="F532" s="19">
        <f t="shared" si="11"/>
        <v>66.150654696024461</v>
      </c>
      <c r="G532" s="19">
        <f t="shared" si="11"/>
        <v>66.904554797838315</v>
      </c>
      <c r="H532" s="19">
        <f t="shared" si="11"/>
        <v>67.658313289416611</v>
      </c>
      <c r="I532" s="19">
        <f t="shared" si="11"/>
        <v>67.780047284423318</v>
      </c>
      <c r="J532" s="19">
        <f t="shared" si="11"/>
        <v>66.287193487198053</v>
      </c>
      <c r="K532" s="19">
        <f t="shared" si="11"/>
        <v>68.034111367085586</v>
      </c>
      <c r="L532" s="19">
        <f t="shared" si="11"/>
        <v>67.301564461481192</v>
      </c>
      <c r="M532" s="19">
        <f t="shared" si="11"/>
        <v>68.496210342966251</v>
      </c>
      <c r="N532" s="19">
        <f t="shared" si="11"/>
        <v>67.350725909002861</v>
      </c>
      <c r="O532" s="19">
        <f t="shared" si="11"/>
        <v>65.568731526626365</v>
      </c>
      <c r="P532" s="19">
        <f t="shared" si="11"/>
        <v>68.366479444734765</v>
      </c>
      <c r="Q532" s="19">
        <f t="shared" si="11"/>
        <v>67.08518526657727</v>
      </c>
      <c r="R532" s="19">
        <f t="shared" si="11"/>
        <v>64.869733262641347</v>
      </c>
      <c r="S532" s="19">
        <f t="shared" si="11"/>
        <v>68.111235481901687</v>
      </c>
      <c r="T532" s="19">
        <f>T530/T531</f>
        <v>68.600389047975881</v>
      </c>
      <c r="U532" s="19">
        <f t="shared" ref="U532:X532" si="12">U530/U531</f>
        <v>68.464197906482354</v>
      </c>
      <c r="V532" s="19">
        <f t="shared" si="12"/>
        <v>67.445598243900378</v>
      </c>
      <c r="W532" s="19">
        <f t="shared" si="12"/>
        <v>69.068494002727775</v>
      </c>
      <c r="X532" s="19">
        <f t="shared" si="12"/>
        <v>67.524074706898716</v>
      </c>
      <c r="Y532" s="19">
        <v>67.075699999999998</v>
      </c>
      <c r="Z532" s="19">
        <v>66.271299999999997</v>
      </c>
      <c r="AA532" s="19">
        <v>66.440600000000003</v>
      </c>
      <c r="AB532" s="19">
        <v>67.403599999999997</v>
      </c>
      <c r="AC532" s="19">
        <v>64.610299999999995</v>
      </c>
      <c r="AD532" s="19">
        <v>64.426900000000003</v>
      </c>
      <c r="AE532" s="19">
        <v>65.450199999999995</v>
      </c>
      <c r="AF532" s="19">
        <v>67.509</v>
      </c>
      <c r="AG532" s="19">
        <v>67.435900000000004</v>
      </c>
      <c r="AH532" s="19">
        <v>66.011399999999995</v>
      </c>
      <c r="AI532" s="19">
        <v>66.029799999999994</v>
      </c>
      <c r="AJ532" s="19">
        <v>65.447100000000006</v>
      </c>
      <c r="AK532" s="19">
        <v>64.658600000000007</v>
      </c>
      <c r="AL532" s="19">
        <v>63.708799999999997</v>
      </c>
      <c r="AM532" s="19">
        <v>63.269300000000001</v>
      </c>
      <c r="AN532" s="19">
        <v>63.228499999999997</v>
      </c>
      <c r="AO532" s="19">
        <v>61.187600000000003</v>
      </c>
      <c r="AP532" s="19">
        <v>60.7697</v>
      </c>
      <c r="AR532" s="19">
        <v>67.075699999999998</v>
      </c>
      <c r="AS532" s="19">
        <v>66.271299999999997</v>
      </c>
      <c r="AT532" s="19">
        <v>66.440600000000003</v>
      </c>
      <c r="AU532" s="19">
        <v>67.403599999999997</v>
      </c>
      <c r="AV532" s="19">
        <v>64.610299999999995</v>
      </c>
      <c r="AW532" s="19">
        <v>64.426900000000003</v>
      </c>
      <c r="AX532" s="19">
        <v>65.450199999999995</v>
      </c>
      <c r="AY532" s="19">
        <v>67.509</v>
      </c>
      <c r="AZ532" s="19">
        <v>67.435900000000004</v>
      </c>
      <c r="BA532" s="19">
        <v>66.011399999999995</v>
      </c>
      <c r="BB532" s="19">
        <v>66.029799999999994</v>
      </c>
      <c r="BC532" s="19">
        <v>65.447100000000006</v>
      </c>
      <c r="BD532" s="19">
        <v>64.658600000000007</v>
      </c>
      <c r="BE532" s="19">
        <v>63.708799999999997</v>
      </c>
      <c r="BF532" s="19">
        <v>63.269300000000001</v>
      </c>
      <c r="BG532" s="19">
        <v>63.228499999999997</v>
      </c>
      <c r="BH532" s="19">
        <v>61.187600000000003</v>
      </c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</row>
    <row r="533" spans="1:78" x14ac:dyDescent="0.25">
      <c r="A533" s="8" t="s">
        <v>265</v>
      </c>
      <c r="B533" s="50"/>
      <c r="Q533" s="45"/>
      <c r="R533" s="45"/>
      <c r="S533" s="45"/>
      <c r="AA533" s="56"/>
      <c r="AB533" s="56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</row>
    <row r="534" spans="1:78" ht="11.25" x14ac:dyDescent="0.2">
      <c r="A534" s="11" t="s">
        <v>266</v>
      </c>
      <c r="C534" s="18">
        <v>0.57999006951340004</v>
      </c>
      <c r="D534" s="18">
        <v>0.57866570487199998</v>
      </c>
      <c r="E534" s="18">
        <v>0.57552733384379995</v>
      </c>
      <c r="F534" s="18">
        <v>0.57518368318250002</v>
      </c>
      <c r="G534" s="18">
        <v>0.57489989524490004</v>
      </c>
      <c r="H534" s="18">
        <v>0.56152155602239995</v>
      </c>
      <c r="I534" s="18">
        <v>0.59671931725299998</v>
      </c>
      <c r="J534" s="18">
        <v>0.60086714966779997</v>
      </c>
      <c r="K534" s="18">
        <v>0.59414007368440003</v>
      </c>
      <c r="L534" s="18">
        <v>0.60221767011039995</v>
      </c>
      <c r="M534" s="18">
        <v>0.59814735028010002</v>
      </c>
      <c r="N534" s="18">
        <v>0.60539384279840003</v>
      </c>
      <c r="O534" s="18">
        <v>0.60085025189550001</v>
      </c>
      <c r="P534" s="18">
        <v>0.59809094633350002</v>
      </c>
      <c r="Q534" s="18">
        <v>0.61482415468960006</v>
      </c>
      <c r="R534" s="18">
        <v>0.60328278785379996</v>
      </c>
      <c r="S534" s="18">
        <v>0.60585782673599997</v>
      </c>
      <c r="T534" s="18">
        <f>(('FIA Only'!T534*'FIA Only'!T$181)+(Sphere!C718*Sphere!C$181))/T$181</f>
        <v>0.59463141140536757</v>
      </c>
      <c r="U534" s="18">
        <f>(('FIA Only'!U534*'FIA Only'!U$181)+(Sphere!D718*Sphere!D$181))/U$181</f>
        <v>0.62864223756421522</v>
      </c>
      <c r="V534" s="18">
        <f>(('FIA Only'!V534*'FIA Only'!V$181)+(Sphere!E718*Sphere!E$181))/V$181</f>
        <v>0.65217183891691388</v>
      </c>
      <c r="W534" s="18">
        <f>(('FIA Only'!W534*'FIA Only'!W$181)+(Sphere!F718*Sphere!F$181)+('FIA on PCAS'!C718*'FIA on PCAS'!C$181))/W$181</f>
        <v>0.66037447509909031</v>
      </c>
      <c r="X534" s="18">
        <f>(('FIA Only'!X534*'FIA Only'!X$181)+(Sphere!G718*Sphere!G$181)+('FIA on PCAS'!D718*'FIA on PCAS'!D$181))/X$181</f>
        <v>0.65688101423531675</v>
      </c>
      <c r="Y534" s="18">
        <v>0.70180541797170004</v>
      </c>
      <c r="Z534" s="18">
        <v>0.71144295208700004</v>
      </c>
      <c r="AA534" s="18">
        <v>0.69871561625980005</v>
      </c>
      <c r="AB534" s="18">
        <v>0.70121775356509997</v>
      </c>
      <c r="AC534" s="18">
        <v>0.703532977615</v>
      </c>
      <c r="AD534" s="18">
        <v>0.70710951377700004</v>
      </c>
      <c r="AE534" s="18">
        <v>0.70420169772740004</v>
      </c>
      <c r="AF534" s="18">
        <v>0.67971558800380005</v>
      </c>
      <c r="AG534" s="18">
        <v>0.709107239444</v>
      </c>
      <c r="AH534" s="18">
        <v>0.72368759868819998</v>
      </c>
      <c r="AI534" s="18">
        <v>0.70848412313950004</v>
      </c>
      <c r="AJ534" s="18">
        <v>0.70845877168899996</v>
      </c>
      <c r="AK534" s="18">
        <v>0.7043841603937</v>
      </c>
      <c r="AL534" s="18">
        <v>0.70546801840319995</v>
      </c>
      <c r="AM534" s="18">
        <v>0.70848379076860002</v>
      </c>
      <c r="AN534" s="18">
        <v>0.65262001316380003</v>
      </c>
      <c r="AO534" s="18">
        <v>0.64924854282650002</v>
      </c>
      <c r="AP534" s="18">
        <v>0.65596264367820001</v>
      </c>
      <c r="AQ534" s="18"/>
      <c r="AR534" s="18">
        <v>0.70180541797170004</v>
      </c>
      <c r="AS534" s="18">
        <v>0.71144295208700004</v>
      </c>
      <c r="AT534" s="18">
        <v>0.69871561625980005</v>
      </c>
      <c r="AU534" s="18">
        <v>0.70121775356509997</v>
      </c>
      <c r="AV534" s="18">
        <v>0.703532977615</v>
      </c>
      <c r="AW534" s="18">
        <v>0.70710951377700004</v>
      </c>
      <c r="AX534" s="18">
        <v>0.70420169772740004</v>
      </c>
      <c r="AY534" s="18">
        <v>0.67971558800380005</v>
      </c>
      <c r="AZ534" s="18">
        <v>0.709107239444</v>
      </c>
      <c r="BA534" s="18">
        <v>0.72368759868819998</v>
      </c>
      <c r="BB534" s="18">
        <v>0.70848412313950004</v>
      </c>
      <c r="BC534" s="18">
        <v>0.70845877168899996</v>
      </c>
      <c r="BD534" s="18">
        <v>0.7043841603937</v>
      </c>
      <c r="BE534" s="18">
        <v>0.70546801840319995</v>
      </c>
      <c r="BF534" s="18">
        <v>0.70848379076860002</v>
      </c>
      <c r="BG534" s="18">
        <v>0.65262001316380003</v>
      </c>
      <c r="BH534" s="18">
        <v>0.64924854282650002</v>
      </c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</row>
    <row r="535" spans="1:78" ht="11.25" x14ac:dyDescent="0.2">
      <c r="A535" s="11" t="s">
        <v>267</v>
      </c>
      <c r="C535" s="18">
        <v>6.8768619662360003E-2</v>
      </c>
      <c r="D535" s="18">
        <v>6.5720468679939997E-2</v>
      </c>
      <c r="E535" s="18">
        <v>6.8749813531170004E-2</v>
      </c>
      <c r="F535" s="18">
        <v>6.9080741276909996E-2</v>
      </c>
      <c r="G535" s="18">
        <v>6.677892758192E-2</v>
      </c>
      <c r="H535" s="18">
        <v>6.0964865571360001E-2</v>
      </c>
      <c r="I535" s="18">
        <v>7.1315884510840005E-2</v>
      </c>
      <c r="J535" s="18">
        <v>6.9709823942340002E-2</v>
      </c>
      <c r="K535" s="18">
        <v>6.7122459079489993E-2</v>
      </c>
      <c r="L535" s="18">
        <v>6.5283220520129998E-2</v>
      </c>
      <c r="M535" s="18">
        <v>6.2128392934079998E-2</v>
      </c>
      <c r="N535" s="18">
        <v>6.1941112322790003E-2</v>
      </c>
      <c r="O535" s="18">
        <v>6.3668468709730003E-2</v>
      </c>
      <c r="P535" s="18">
        <v>6.2441622285950002E-2</v>
      </c>
      <c r="Q535" s="18">
        <v>6.2661101756460003E-2</v>
      </c>
      <c r="R535" s="18">
        <v>6.2735859844930006E-2</v>
      </c>
      <c r="S535" s="18">
        <v>5.9865136150719998E-2</v>
      </c>
      <c r="T535" s="18">
        <f>(('FIA Only'!T535*'FIA Only'!T$181)+(Sphere!C719*Sphere!C$181))/T$181</f>
        <v>5.5894119502713058E-2</v>
      </c>
      <c r="U535" s="18">
        <f>(('FIA Only'!U535*'FIA Only'!U$181)+(Sphere!D719*Sphere!D$181))/U$181</f>
        <v>6.2602230483276386E-2</v>
      </c>
      <c r="V535" s="18">
        <f>(('FIA Only'!V535*'FIA Only'!V$181)+(Sphere!E719*Sphere!E$181))/V$181</f>
        <v>5.7162930327962609E-2</v>
      </c>
      <c r="W535" s="18">
        <f>(('FIA Only'!W535*'FIA Only'!W$181)+(Sphere!F719*Sphere!F$181)+('FIA on PCAS'!C719*'FIA on PCAS'!C$181))/W$181</f>
        <v>5.2194607283853743E-2</v>
      </c>
      <c r="X535" s="18">
        <f>(('FIA Only'!X535*'FIA Only'!X$181)+(Sphere!G719*Sphere!G$181)+('FIA on PCAS'!D719*'FIA on PCAS'!D$181))/X$181</f>
        <v>5.2400281625031318E-2</v>
      </c>
      <c r="Y535" s="18">
        <v>4.4983709438219999E-2</v>
      </c>
      <c r="Z535" s="18">
        <v>4.5593837768689999E-2</v>
      </c>
      <c r="AA535" s="18">
        <v>4.2963043419229997E-2</v>
      </c>
      <c r="AB535" s="18">
        <v>4.4944720397369999E-2</v>
      </c>
      <c r="AC535" s="18">
        <v>4.4717372315010002E-2</v>
      </c>
      <c r="AD535" s="18">
        <v>4.6716858759860001E-2</v>
      </c>
      <c r="AE535" s="18">
        <v>4.5426638996990003E-2</v>
      </c>
      <c r="AF535" s="18">
        <v>3.9969111814229998E-2</v>
      </c>
      <c r="AG535" s="18">
        <v>4.8044620659880001E-2</v>
      </c>
      <c r="AH535" s="18">
        <v>4.8949350176120003E-2</v>
      </c>
      <c r="AI535" s="18">
        <v>4.5056469001419998E-2</v>
      </c>
      <c r="AJ535" s="18">
        <v>4.4645973021640001E-2</v>
      </c>
      <c r="AK535" s="18">
        <v>4.4606735910349998E-2</v>
      </c>
      <c r="AL535" s="18">
        <v>4.2945229338290002E-2</v>
      </c>
      <c r="AM535" s="18">
        <v>4.3666504492519999E-2</v>
      </c>
      <c r="AN535" s="18">
        <v>5.2893904329180001E-2</v>
      </c>
      <c r="AO535" s="18">
        <v>5.0942261951439999E-2</v>
      </c>
      <c r="AP535" s="18">
        <v>5.1667692939239999E-2</v>
      </c>
      <c r="AQ535" s="18"/>
      <c r="AR535" s="18">
        <v>4.4983709438219999E-2</v>
      </c>
      <c r="AS535" s="18">
        <v>4.5593837768689999E-2</v>
      </c>
      <c r="AT535" s="18">
        <v>4.2963043419229997E-2</v>
      </c>
      <c r="AU535" s="18">
        <v>4.4944720397369999E-2</v>
      </c>
      <c r="AV535" s="18">
        <v>4.4717372315010002E-2</v>
      </c>
      <c r="AW535" s="18">
        <v>4.6716858759860001E-2</v>
      </c>
      <c r="AX535" s="18">
        <v>4.5426638996990003E-2</v>
      </c>
      <c r="AY535" s="18">
        <v>3.9969111814229998E-2</v>
      </c>
      <c r="AZ535" s="18">
        <v>4.8044620659880001E-2</v>
      </c>
      <c r="BA535" s="18">
        <v>4.8949350176120003E-2</v>
      </c>
      <c r="BB535" s="18">
        <v>4.5056469001419998E-2</v>
      </c>
      <c r="BC535" s="18">
        <v>4.4645973021640001E-2</v>
      </c>
      <c r="BD535" s="18">
        <v>4.4606735910349998E-2</v>
      </c>
      <c r="BE535" s="18">
        <v>4.2945229338290002E-2</v>
      </c>
      <c r="BF535" s="18">
        <v>4.3666504492519999E-2</v>
      </c>
      <c r="BG535" s="18">
        <v>5.2893904329180001E-2</v>
      </c>
      <c r="BH535" s="18">
        <v>5.0942261951439999E-2</v>
      </c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</row>
    <row r="536" spans="1:78" ht="11.25" x14ac:dyDescent="0.2">
      <c r="A536" s="11" t="s">
        <v>268</v>
      </c>
      <c r="C536" s="18">
        <v>0.1153723932473</v>
      </c>
      <c r="D536" s="18">
        <v>0.1124714873375</v>
      </c>
      <c r="E536" s="18">
        <v>0.1182063190556</v>
      </c>
      <c r="F536" s="18">
        <v>0.1192031967319</v>
      </c>
      <c r="G536" s="18">
        <v>0.1154459923832</v>
      </c>
      <c r="H536" s="18">
        <v>0.112441789542</v>
      </c>
      <c r="I536" s="18">
        <v>0.11563171199940001</v>
      </c>
      <c r="J536" s="18">
        <v>0.1152351815008</v>
      </c>
      <c r="K536" s="18">
        <v>0.11369760067449999</v>
      </c>
      <c r="L536" s="18">
        <v>0.112023512647</v>
      </c>
      <c r="M536" s="18">
        <v>0.11021973287380001</v>
      </c>
      <c r="N536" s="18">
        <v>0.11076251992280001</v>
      </c>
      <c r="O536" s="18">
        <v>0.1110850754013</v>
      </c>
      <c r="P536" s="18">
        <v>0.1108480131094</v>
      </c>
      <c r="Q536" s="18">
        <v>0.1115801738103</v>
      </c>
      <c r="R536" s="18">
        <v>0.1138302495254</v>
      </c>
      <c r="S536" s="18">
        <v>0.1087955643471</v>
      </c>
      <c r="T536" s="18">
        <f>(('FIA Only'!T536*'FIA Only'!T$181)+(Sphere!C720*Sphere!C$181))/T$181</f>
        <v>0.10409526950491432</v>
      </c>
      <c r="U536" s="18">
        <f>(('FIA Only'!U536*'FIA Only'!U$181)+(Sphere!D720*Sphere!D$181))/U$181</f>
        <v>0.10640467339349624</v>
      </c>
      <c r="V536" s="18">
        <f>(('FIA Only'!V536*'FIA Only'!V$181)+(Sphere!E720*Sphere!E$181))/V$181</f>
        <v>0.1030917044073147</v>
      </c>
      <c r="W536" s="18">
        <f>(('FIA Only'!W536*'FIA Only'!W$181)+(Sphere!F720*Sphere!F$181)+('FIA on PCAS'!C720*'FIA on PCAS'!C$181))/W$181</f>
        <v>9.7410293965163722E-2</v>
      </c>
      <c r="X536" s="18">
        <f>(('FIA Only'!X536*'FIA Only'!X$181)+(Sphere!G720*Sphere!G$181)+('FIA on PCAS'!D720*'FIA on PCAS'!D$181))/X$181</f>
        <v>9.7123246944845407E-2</v>
      </c>
      <c r="Y536" s="18">
        <v>8.4315825035360004E-2</v>
      </c>
      <c r="Z536" s="18">
        <v>8.2111175996220004E-2</v>
      </c>
      <c r="AA536" s="18">
        <v>8.2053927824689996E-2</v>
      </c>
      <c r="AB536" s="18">
        <v>8.3346685894350001E-2</v>
      </c>
      <c r="AC536" s="18">
        <v>8.4367337058899997E-2</v>
      </c>
      <c r="AD536" s="18">
        <v>8.3947825009290003E-2</v>
      </c>
      <c r="AE536" s="18">
        <v>8.4409423249629995E-2</v>
      </c>
      <c r="AF536" s="18">
        <v>7.9005560876299993E-2</v>
      </c>
      <c r="AG536" s="18">
        <v>8.4105378595780003E-2</v>
      </c>
      <c r="AH536" s="18">
        <v>8.3551560791930005E-2</v>
      </c>
      <c r="AI536" s="18">
        <v>8.4418545008979995E-2</v>
      </c>
      <c r="AJ536" s="18">
        <v>8.1605114627780001E-2</v>
      </c>
      <c r="AK536" s="18">
        <v>8.0654989622610002E-2</v>
      </c>
      <c r="AL536" s="18">
        <v>7.9529877990849998E-2</v>
      </c>
      <c r="AM536" s="18">
        <v>7.8312258133630006E-2</v>
      </c>
      <c r="AN536" s="18">
        <v>9.4025350856710002E-2</v>
      </c>
      <c r="AO536" s="18">
        <v>9.3483886144440004E-2</v>
      </c>
      <c r="AP536" s="18">
        <v>9.4006568144499994E-2</v>
      </c>
      <c r="AQ536" s="18"/>
      <c r="AR536" s="18">
        <v>8.4315825035360004E-2</v>
      </c>
      <c r="AS536" s="18">
        <v>8.2111175996220004E-2</v>
      </c>
      <c r="AT536" s="18">
        <v>8.2053927824689996E-2</v>
      </c>
      <c r="AU536" s="18">
        <v>8.3346685894350001E-2</v>
      </c>
      <c r="AV536" s="18">
        <v>8.4367337058899997E-2</v>
      </c>
      <c r="AW536" s="18">
        <v>8.3947825009290003E-2</v>
      </c>
      <c r="AX536" s="18">
        <v>8.4409423249629995E-2</v>
      </c>
      <c r="AY536" s="18">
        <v>7.9005560876299993E-2</v>
      </c>
      <c r="AZ536" s="18">
        <v>8.4105378595780003E-2</v>
      </c>
      <c r="BA536" s="18">
        <v>8.3551560791930005E-2</v>
      </c>
      <c r="BB536" s="18">
        <v>8.4418545008979995E-2</v>
      </c>
      <c r="BC536" s="18">
        <v>8.1605114627780001E-2</v>
      </c>
      <c r="BD536" s="18">
        <v>8.0654989622610002E-2</v>
      </c>
      <c r="BE536" s="18">
        <v>7.9529877990849998E-2</v>
      </c>
      <c r="BF536" s="18">
        <v>7.8312258133630006E-2</v>
      </c>
      <c r="BG536" s="18">
        <v>9.4025350856710002E-2</v>
      </c>
      <c r="BH536" s="18">
        <v>9.3483886144440004E-2</v>
      </c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</row>
    <row r="537" spans="1:78" ht="11.25" x14ac:dyDescent="0.2">
      <c r="A537" s="11" t="s">
        <v>269</v>
      </c>
      <c r="C537" s="18">
        <v>0.1000297914598</v>
      </c>
      <c r="D537" s="18">
        <v>0.1005985222155</v>
      </c>
      <c r="E537" s="18">
        <v>0.1008821218661</v>
      </c>
      <c r="F537" s="18">
        <v>0.1007406819827</v>
      </c>
      <c r="G537" s="18">
        <v>0.10278726882899999</v>
      </c>
      <c r="H537" s="18">
        <v>0.1044351286197</v>
      </c>
      <c r="I537" s="18">
        <v>9.4409914276480003E-2</v>
      </c>
      <c r="J537" s="18">
        <v>9.4729531889339996E-2</v>
      </c>
      <c r="K537" s="18">
        <v>9.5624759425919997E-2</v>
      </c>
      <c r="L537" s="18">
        <v>9.3355895974349998E-2</v>
      </c>
      <c r="M537" s="18">
        <v>9.4838431710470003E-2</v>
      </c>
      <c r="N537" s="18">
        <v>9.4580991527559999E-2</v>
      </c>
      <c r="O537" s="18">
        <v>9.669104724923E-2</v>
      </c>
      <c r="P537" s="18">
        <v>9.4797214256450005E-2</v>
      </c>
      <c r="Q537" s="18">
        <v>9.2315795353890007E-2</v>
      </c>
      <c r="R537" s="18">
        <v>9.4786115621829994E-2</v>
      </c>
      <c r="S537" s="18">
        <v>9.6088654229390003E-2</v>
      </c>
      <c r="T537" s="18">
        <f>(('FIA Only'!T537*'FIA Only'!T$181)+(Sphere!C721*Sphere!C$181))/T$181</f>
        <v>9.8158849424280742E-2</v>
      </c>
      <c r="U537" s="18">
        <f>(('FIA Only'!U537*'FIA Only'!U$181)+(Sphere!D721*Sphere!D$181))/U$181</f>
        <v>8.7611966719769965E-2</v>
      </c>
      <c r="V537" s="18">
        <f>(('FIA Only'!V537*'FIA Only'!V$181)+(Sphere!E721*Sphere!E$181))/V$181</f>
        <v>8.3561479062717492E-2</v>
      </c>
      <c r="W537" s="18">
        <f>(('FIA Only'!W537*'FIA Only'!W$181)+(Sphere!F721*Sphere!F$181)+('FIA on PCAS'!C721*'FIA on PCAS'!C$181))/W$181</f>
        <v>8.0688930387087299E-2</v>
      </c>
      <c r="X537" s="18">
        <f>(('FIA Only'!X537*'FIA Only'!X$181)+(Sphere!G721*Sphere!G$181)+('FIA on PCAS'!D721*'FIA on PCAS'!D$181))/X$181</f>
        <v>8.1207492711849655E-2</v>
      </c>
      <c r="Y537" s="18">
        <v>7.3161514191970006E-2</v>
      </c>
      <c r="Z537" s="18">
        <v>7.1121492728229999E-2</v>
      </c>
      <c r="AA537" s="18">
        <v>7.2935617889049995E-2</v>
      </c>
      <c r="AB537" s="18">
        <v>7.2002350050740002E-2</v>
      </c>
      <c r="AC537" s="18">
        <v>7.2801229227840006E-2</v>
      </c>
      <c r="AD537" s="18">
        <v>7.1368818936670006E-2</v>
      </c>
      <c r="AE537" s="18">
        <v>7.3028662468860001E-2</v>
      </c>
      <c r="AF537" s="18">
        <v>7.6724047154630007E-2</v>
      </c>
      <c r="AG537" s="18">
        <v>6.8662819259529995E-2</v>
      </c>
      <c r="AH537" s="18">
        <v>6.5579982995259994E-2</v>
      </c>
      <c r="AI537" s="18">
        <v>6.8988117288349998E-2</v>
      </c>
      <c r="AJ537" s="18">
        <v>6.8250873609320001E-2</v>
      </c>
      <c r="AK537" s="18">
        <v>6.9494142387849997E-2</v>
      </c>
      <c r="AL537" s="18">
        <v>6.9808051608470006E-2</v>
      </c>
      <c r="AM537" s="18">
        <v>6.9273653247870007E-2</v>
      </c>
      <c r="AN537" s="18">
        <v>8.1583473109829996E-2</v>
      </c>
      <c r="AO537" s="18">
        <v>8.1946731488019994E-2</v>
      </c>
      <c r="AP537" s="18">
        <v>8.0875410509029994E-2</v>
      </c>
      <c r="AQ537" s="18"/>
      <c r="AR537" s="18">
        <v>7.3161514191970006E-2</v>
      </c>
      <c r="AS537" s="18">
        <v>7.1121492728229999E-2</v>
      </c>
      <c r="AT537" s="18">
        <v>7.2935617889049995E-2</v>
      </c>
      <c r="AU537" s="18">
        <v>7.2002350050740002E-2</v>
      </c>
      <c r="AV537" s="18">
        <v>7.2801229227840006E-2</v>
      </c>
      <c r="AW537" s="18">
        <v>7.1368818936670006E-2</v>
      </c>
      <c r="AX537" s="18">
        <v>7.3028662468860001E-2</v>
      </c>
      <c r="AY537" s="18">
        <v>7.6724047154630007E-2</v>
      </c>
      <c r="AZ537" s="18">
        <v>6.8662819259529995E-2</v>
      </c>
      <c r="BA537" s="18">
        <v>6.5579982995259994E-2</v>
      </c>
      <c r="BB537" s="18">
        <v>6.8988117288349998E-2</v>
      </c>
      <c r="BC537" s="18">
        <v>6.8250873609320001E-2</v>
      </c>
      <c r="BD537" s="18">
        <v>6.9494142387849997E-2</v>
      </c>
      <c r="BE537" s="18">
        <v>6.9808051608470006E-2</v>
      </c>
      <c r="BF537" s="18">
        <v>6.9273653247870007E-2</v>
      </c>
      <c r="BG537" s="18">
        <v>8.1583473109829996E-2</v>
      </c>
      <c r="BH537" s="18">
        <v>8.1946731488019994E-2</v>
      </c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</row>
    <row r="538" spans="1:78" ht="11.25" x14ac:dyDescent="0.2">
      <c r="A538" s="11" t="s">
        <v>270</v>
      </c>
      <c r="C538" s="18">
        <v>6.5143992055610001E-2</v>
      </c>
      <c r="D538" s="18">
        <v>6.6636773048949993E-2</v>
      </c>
      <c r="E538" s="18">
        <v>6.8461408411480004E-2</v>
      </c>
      <c r="F538" s="18">
        <v>6.6611801334619997E-2</v>
      </c>
      <c r="G538" s="18">
        <v>6.8218086408269998E-2</v>
      </c>
      <c r="H538" s="18">
        <v>7.4267346958530003E-2</v>
      </c>
      <c r="I538" s="18">
        <v>5.9797380775880003E-2</v>
      </c>
      <c r="J538" s="18">
        <v>5.8701527835130003E-2</v>
      </c>
      <c r="K538" s="18">
        <v>6.3089979287720005E-2</v>
      </c>
      <c r="L538" s="18">
        <v>6.2308514428219997E-2</v>
      </c>
      <c r="M538" s="18">
        <v>6.4256785868159999E-2</v>
      </c>
      <c r="N538" s="18">
        <v>6.0053686771239997E-2</v>
      </c>
      <c r="O538" s="18">
        <v>6.0906823773579997E-2</v>
      </c>
      <c r="P538" s="18">
        <v>6.3285538713639997E-2</v>
      </c>
      <c r="Q538" s="18">
        <v>5.8958255193160003E-2</v>
      </c>
      <c r="R538" s="18">
        <v>6.1294970610430002E-2</v>
      </c>
      <c r="S538" s="18">
        <v>6.3688974843550003E-2</v>
      </c>
      <c r="T538" s="18">
        <f>(('FIA Only'!T538*'FIA Only'!T$181)+(Sphere!C722*Sphere!C$181))/T$181</f>
        <v>6.8541275326572018E-2</v>
      </c>
      <c r="U538" s="18">
        <f>(('FIA Only'!U538*'FIA Only'!U$181)+(Sphere!D722*Sphere!D$181))/U$181</f>
        <v>5.6916268366083794E-2</v>
      </c>
      <c r="V538" s="18">
        <f>(('FIA Only'!V538*'FIA Only'!V$181)+(Sphere!E722*Sphere!E$181))/V$181</f>
        <v>5.2168748462021748E-2</v>
      </c>
      <c r="W538" s="18">
        <f>(('FIA Only'!W538*'FIA Only'!W$181)+(Sphere!F722*Sphere!F$181)+('FIA on PCAS'!C722*'FIA on PCAS'!C$181))/W$181</f>
        <v>5.2927041150163098E-2</v>
      </c>
      <c r="X538" s="18">
        <f>(('FIA Only'!X538*'FIA Only'!X$181)+(Sphere!G722*Sphere!G$181)+('FIA on PCAS'!D722*'FIA on PCAS'!D$181))/X$181</f>
        <v>5.3719469474427732E-2</v>
      </c>
      <c r="Y538" s="18">
        <v>4.5997217148320002E-2</v>
      </c>
      <c r="Z538" s="18">
        <v>4.4720669614299997E-2</v>
      </c>
      <c r="AA538" s="18">
        <v>4.9474570288099998E-2</v>
      </c>
      <c r="AB538" s="18">
        <v>4.7935694066119999E-2</v>
      </c>
      <c r="AC538" s="18">
        <v>4.7264231364250002E-2</v>
      </c>
      <c r="AD538" s="18">
        <v>4.5420746065189997E-2</v>
      </c>
      <c r="AE538" s="18">
        <v>4.7329352012059997E-2</v>
      </c>
      <c r="AF538" s="18">
        <v>5.9264199288969997E-2</v>
      </c>
      <c r="AG538" s="18">
        <v>4.5062301199379998E-2</v>
      </c>
      <c r="AH538" s="18">
        <v>4.0636463014700003E-2</v>
      </c>
      <c r="AI538" s="18">
        <v>4.5825853209090002E-2</v>
      </c>
      <c r="AJ538" s="18">
        <v>4.745175954921E-2</v>
      </c>
      <c r="AK538" s="18">
        <v>4.8226222493050003E-2</v>
      </c>
      <c r="AL538" s="18">
        <v>4.767721183991E-2</v>
      </c>
      <c r="AM538" s="18">
        <v>4.7308727498340003E-2</v>
      </c>
      <c r="AN538" s="18">
        <v>5.6184844688850002E-2</v>
      </c>
      <c r="AO538" s="18">
        <v>5.9139026111500001E-2</v>
      </c>
      <c r="AP538" s="18">
        <v>5.6460385878489998E-2</v>
      </c>
      <c r="AQ538" s="18"/>
      <c r="AR538" s="18">
        <v>4.5997217148320002E-2</v>
      </c>
      <c r="AS538" s="18">
        <v>4.4720669614299997E-2</v>
      </c>
      <c r="AT538" s="18">
        <v>4.9474570288099998E-2</v>
      </c>
      <c r="AU538" s="18">
        <v>4.7935694066119999E-2</v>
      </c>
      <c r="AV538" s="18">
        <v>4.7264231364250002E-2</v>
      </c>
      <c r="AW538" s="18">
        <v>4.5420746065189997E-2</v>
      </c>
      <c r="AX538" s="18">
        <v>4.7329352012059997E-2</v>
      </c>
      <c r="AY538" s="18">
        <v>5.9264199288969997E-2</v>
      </c>
      <c r="AZ538" s="18">
        <v>4.5062301199379998E-2</v>
      </c>
      <c r="BA538" s="18">
        <v>4.0636463014700003E-2</v>
      </c>
      <c r="BB538" s="18">
        <v>4.5825853209090002E-2</v>
      </c>
      <c r="BC538" s="18">
        <v>4.745175954921E-2</v>
      </c>
      <c r="BD538" s="18">
        <v>4.8226222493050003E-2</v>
      </c>
      <c r="BE538" s="18">
        <v>4.767721183991E-2</v>
      </c>
      <c r="BF538" s="18">
        <v>4.7308727498340003E-2</v>
      </c>
      <c r="BG538" s="18">
        <v>5.6184844688850002E-2</v>
      </c>
      <c r="BH538" s="18">
        <v>5.9139026111500001E-2</v>
      </c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</row>
    <row r="539" spans="1:78" ht="11.25" x14ac:dyDescent="0.2">
      <c r="A539" s="11" t="s">
        <v>271</v>
      </c>
      <c r="C539" s="18">
        <v>4.3485600794439999E-2</v>
      </c>
      <c r="D539" s="18">
        <v>4.638059774238E-2</v>
      </c>
      <c r="E539" s="18">
        <v>4.2524837647810003E-2</v>
      </c>
      <c r="F539" s="18">
        <v>4.2904028635739999E-2</v>
      </c>
      <c r="G539" s="18">
        <v>4.558315303056E-2</v>
      </c>
      <c r="H539" s="18">
        <v>5.1941639477580001E-2</v>
      </c>
      <c r="I539" s="18">
        <v>3.8566079337019998E-2</v>
      </c>
      <c r="J539" s="18">
        <v>3.8355418746949997E-2</v>
      </c>
      <c r="K539" s="18">
        <v>4.074637535055E-2</v>
      </c>
      <c r="L539" s="18">
        <v>3.9517278232989998E-2</v>
      </c>
      <c r="M539" s="18">
        <v>4.2697113313229999E-2</v>
      </c>
      <c r="N539" s="18">
        <v>4.1447865111990001E-2</v>
      </c>
      <c r="O539" s="18">
        <v>4.1483254389340002E-2</v>
      </c>
      <c r="P539" s="18">
        <v>4.3408439164279999E-2</v>
      </c>
      <c r="Q539" s="18">
        <v>3.7251913270399999E-2</v>
      </c>
      <c r="R539" s="18">
        <v>3.9780740876270003E-2</v>
      </c>
      <c r="S539" s="18">
        <v>4.1378346778050003E-2</v>
      </c>
      <c r="T539" s="18">
        <f>(('FIA Only'!T539*'FIA Only'!T$181)+(Sphere!C723*Sphere!C$181))/T$181</f>
        <v>4.786417929709158E-2</v>
      </c>
      <c r="U539" s="18">
        <f>(('FIA Only'!U539*'FIA Only'!U$181)+(Sphere!D723*Sphere!D$181))/U$181</f>
        <v>3.616215259338388E-2</v>
      </c>
      <c r="V539" s="18">
        <f>(('FIA Only'!V539*'FIA Only'!V$181)+(Sphere!E723*Sphere!E$181))/V$181</f>
        <v>3.2935464807894506E-2</v>
      </c>
      <c r="W539" s="18">
        <f>(('FIA Only'!W539*'FIA Only'!W$181)+(Sphere!F723*Sphere!F$181)+('FIA on PCAS'!C723*'FIA on PCAS'!C$181))/W$181</f>
        <v>3.4564060941801707E-2</v>
      </c>
      <c r="X539" s="18">
        <f>(('FIA Only'!X539*'FIA Only'!X$181)+(Sphere!G723*Sphere!G$181)+('FIA on PCAS'!D723*'FIA on PCAS'!D$181))/X$181</f>
        <v>3.5956995922539502E-2</v>
      </c>
      <c r="Y539" s="18">
        <v>3.0502573851500001E-2</v>
      </c>
      <c r="Z539" s="18">
        <v>2.814715942271E-2</v>
      </c>
      <c r="AA539" s="18">
        <v>3.3198468514950001E-2</v>
      </c>
      <c r="AB539" s="18">
        <v>3.1255674838430003E-2</v>
      </c>
      <c r="AC539" s="18">
        <v>3.0414969637649999E-2</v>
      </c>
      <c r="AD539" s="18">
        <v>2.857128103441E-2</v>
      </c>
      <c r="AE539" s="18">
        <v>2.9839613977580001E-2</v>
      </c>
      <c r="AF539" s="18">
        <v>4.1057218358410003E-2</v>
      </c>
      <c r="AG539" s="18">
        <v>2.9217798641329999E-2</v>
      </c>
      <c r="AH539" s="18">
        <v>2.4263330499209999E-2</v>
      </c>
      <c r="AI539" s="18">
        <v>2.9607044139860001E-2</v>
      </c>
      <c r="AJ539" s="18">
        <v>3.1110263222790001E-2</v>
      </c>
      <c r="AK539" s="18">
        <v>3.2667011816019997E-2</v>
      </c>
      <c r="AL539" s="18">
        <v>3.3770792901119999E-2</v>
      </c>
      <c r="AM539" s="18">
        <v>3.2690736880629997E-2</v>
      </c>
      <c r="AN539" s="18">
        <v>4.0122932546340001E-2</v>
      </c>
      <c r="AO539" s="18">
        <v>4.1213832039519997E-2</v>
      </c>
      <c r="AP539" s="18">
        <v>3.8315886699509999E-2</v>
      </c>
      <c r="AQ539" s="18"/>
      <c r="AR539" s="18">
        <v>3.0502573851500001E-2</v>
      </c>
      <c r="AS539" s="18">
        <v>2.814715942271E-2</v>
      </c>
      <c r="AT539" s="18">
        <v>3.3198468514950001E-2</v>
      </c>
      <c r="AU539" s="18">
        <v>3.1255674838430003E-2</v>
      </c>
      <c r="AV539" s="18">
        <v>3.0414969637649999E-2</v>
      </c>
      <c r="AW539" s="18">
        <v>2.857128103441E-2</v>
      </c>
      <c r="AX539" s="18">
        <v>2.9839613977580001E-2</v>
      </c>
      <c r="AY539" s="18">
        <v>4.1057218358410003E-2</v>
      </c>
      <c r="AZ539" s="18">
        <v>2.9217798641329999E-2</v>
      </c>
      <c r="BA539" s="18">
        <v>2.4263330499209999E-2</v>
      </c>
      <c r="BB539" s="18">
        <v>2.9607044139860001E-2</v>
      </c>
      <c r="BC539" s="18">
        <v>3.1110263222790001E-2</v>
      </c>
      <c r="BD539" s="18">
        <v>3.2667011816019997E-2</v>
      </c>
      <c r="BE539" s="18">
        <v>3.3770792901119999E-2</v>
      </c>
      <c r="BF539" s="18">
        <v>3.2690736880629997E-2</v>
      </c>
      <c r="BG539" s="18">
        <v>4.0122932546340001E-2</v>
      </c>
      <c r="BH539" s="18">
        <v>4.1213832039519997E-2</v>
      </c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</row>
    <row r="540" spans="1:78" ht="11.25" x14ac:dyDescent="0.2">
      <c r="A540" s="11" t="s">
        <v>272</v>
      </c>
      <c r="C540" s="18">
        <v>2.3207547169810001E-2</v>
      </c>
      <c r="D540" s="18">
        <v>2.4740217963460001E-2</v>
      </c>
      <c r="E540" s="18">
        <v>2.1620438972480002E-2</v>
      </c>
      <c r="F540" s="18">
        <v>2.1903165994069999E-2</v>
      </c>
      <c r="G540" s="18">
        <v>2.222374514162E-2</v>
      </c>
      <c r="H540" s="18">
        <v>2.8870450870860001E-2</v>
      </c>
      <c r="I540" s="18">
        <v>1.9739218034250001E-2</v>
      </c>
      <c r="J540" s="18">
        <v>1.9276249108450001E-2</v>
      </c>
      <c r="K540" s="18">
        <v>2.1280495628429999E-2</v>
      </c>
      <c r="L540" s="18">
        <v>2.11970074813E-2</v>
      </c>
      <c r="M540" s="18">
        <v>2.3093494183539998E-2</v>
      </c>
      <c r="N540" s="18">
        <v>2.156698263568E-2</v>
      </c>
      <c r="O540" s="18">
        <v>2.1348352218520002E-2</v>
      </c>
      <c r="P540" s="18">
        <v>2.28267103646E-2</v>
      </c>
      <c r="Q540" s="18">
        <v>1.9040930819019999E-2</v>
      </c>
      <c r="R540" s="18">
        <v>2.0919577034210001E-2</v>
      </c>
      <c r="S540" s="18">
        <v>2.0678143085099999E-2</v>
      </c>
      <c r="T540" s="18">
        <f>(('FIA Only'!T540*'FIA Only'!T$181)+(Sphere!C724*Sphere!C$181))/T$181</f>
        <v>2.5896557163135516E-2</v>
      </c>
      <c r="U540" s="18">
        <f>(('FIA Only'!U540*'FIA Only'!U$181)+(Sphere!D724*Sphere!D$181))/U$181</f>
        <v>1.8219153832536285E-2</v>
      </c>
      <c r="V540" s="18">
        <f>(('FIA Only'!V540*'FIA Only'!V$181)+(Sphere!E724*Sphere!E$181))/V$181</f>
        <v>1.6205628392883243E-2</v>
      </c>
      <c r="W540" s="18">
        <f>(('FIA Only'!W540*'FIA Only'!W$181)+(Sphere!F724*Sphere!F$181)+('FIA on PCAS'!C724*'FIA on PCAS'!C$181))/W$181</f>
        <v>1.8486512600729473E-2</v>
      </c>
      <c r="X540" s="18">
        <f>(('FIA Only'!X540*'FIA Only'!X$181)+(Sphere!G724*Sphere!G$181)+('FIA on PCAS'!D724*'FIA on PCAS'!D$181))/X$181</f>
        <v>1.9139853908886322E-2</v>
      </c>
      <c r="Y540" s="18">
        <v>1.6227575426160001E-2</v>
      </c>
      <c r="Z540" s="18">
        <v>1.446010956314E-2</v>
      </c>
      <c r="AA540" s="18">
        <v>1.7715263257940001E-2</v>
      </c>
      <c r="AB540" s="18">
        <v>1.6557175666289999E-2</v>
      </c>
      <c r="AC540" s="18">
        <v>1.441290689231E-2</v>
      </c>
      <c r="AD540" s="18">
        <v>1.448444664766E-2</v>
      </c>
      <c r="AE540" s="18">
        <v>1.344583863979E-2</v>
      </c>
      <c r="AF540" s="18">
        <v>2.1025026450519999E-2</v>
      </c>
      <c r="AG540" s="18">
        <v>1.345765453724E-2</v>
      </c>
      <c r="AH540" s="18">
        <v>1.154864569416E-2</v>
      </c>
      <c r="AI540" s="18">
        <v>1.506473275772E-2</v>
      </c>
      <c r="AJ540" s="18">
        <v>1.5694722980930002E-2</v>
      </c>
      <c r="AK540" s="18">
        <v>1.7213178596459999E-2</v>
      </c>
      <c r="AL540" s="18">
        <v>1.783767399988E-2</v>
      </c>
      <c r="AM540" s="18">
        <v>1.7371975414989999E-2</v>
      </c>
      <c r="AN540" s="18">
        <v>1.934223656553E-2</v>
      </c>
      <c r="AO540" s="18">
        <v>2.0941477822210001E-2</v>
      </c>
      <c r="AP540" s="18">
        <v>1.949917898194E-2</v>
      </c>
      <c r="AQ540" s="18"/>
      <c r="AR540" s="18">
        <v>1.6227575426160001E-2</v>
      </c>
      <c r="AS540" s="18">
        <v>1.446010956314E-2</v>
      </c>
      <c r="AT540" s="18">
        <v>1.7715263257940001E-2</v>
      </c>
      <c r="AU540" s="18">
        <v>1.6557175666289999E-2</v>
      </c>
      <c r="AV540" s="18">
        <v>1.441290689231E-2</v>
      </c>
      <c r="AW540" s="18">
        <v>1.448444664766E-2</v>
      </c>
      <c r="AX540" s="18">
        <v>1.344583863979E-2</v>
      </c>
      <c r="AY540" s="18">
        <v>2.1025026450519999E-2</v>
      </c>
      <c r="AZ540" s="18">
        <v>1.345765453724E-2</v>
      </c>
      <c r="BA540" s="18">
        <v>1.154864569416E-2</v>
      </c>
      <c r="BB540" s="18">
        <v>1.506473275772E-2</v>
      </c>
      <c r="BC540" s="18">
        <v>1.5694722980930002E-2</v>
      </c>
      <c r="BD540" s="18">
        <v>1.7213178596459999E-2</v>
      </c>
      <c r="BE540" s="18">
        <v>1.783767399988E-2</v>
      </c>
      <c r="BF540" s="18">
        <v>1.7371975414989999E-2</v>
      </c>
      <c r="BG540" s="18">
        <v>1.934223656553E-2</v>
      </c>
      <c r="BH540" s="18">
        <v>2.0941477822210001E-2</v>
      </c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</row>
    <row r="541" spans="1:78" ht="11.25" x14ac:dyDescent="0.2">
      <c r="A541" s="11" t="s">
        <v>273</v>
      </c>
      <c r="C541" s="18">
        <v>3.4359483614700001E-3</v>
      </c>
      <c r="D541" s="18">
        <v>4.0161425535649997E-3</v>
      </c>
      <c r="E541" s="18">
        <v>3.2321263413320001E-3</v>
      </c>
      <c r="F541" s="18">
        <v>3.559636302341E-3</v>
      </c>
      <c r="G541" s="18">
        <v>3.4657294185599999E-3</v>
      </c>
      <c r="H541" s="18">
        <v>4.6568366428180004E-3</v>
      </c>
      <c r="I541" s="18">
        <v>3.079203968752E-3</v>
      </c>
      <c r="J541" s="18">
        <v>2.6183415293370002E-3</v>
      </c>
      <c r="K541" s="18">
        <v>3.372619462214E-3</v>
      </c>
      <c r="L541" s="18">
        <v>3.4378339864620001E-3</v>
      </c>
      <c r="M541" s="18">
        <v>3.7656182679879999E-3</v>
      </c>
      <c r="N541" s="18">
        <v>3.4980286888679998E-3</v>
      </c>
      <c r="O541" s="18">
        <v>3.2888680603209998E-3</v>
      </c>
      <c r="P541" s="18">
        <v>3.514952888161E-3</v>
      </c>
      <c r="Q541" s="18">
        <v>2.7691546497060002E-3</v>
      </c>
      <c r="R541" s="18">
        <v>2.8207884484900002E-3</v>
      </c>
      <c r="S541" s="18">
        <v>2.9561214509999999E-3</v>
      </c>
      <c r="T541" s="18">
        <f>(('FIA Only'!T541*'FIA Only'!T$181)+(Sphere!C725*Sphere!C$181))/T$181</f>
        <v>4.1081747659132096E-3</v>
      </c>
      <c r="U541" s="18">
        <f>(('FIA Only'!U541*'FIA Only'!U$181)+(Sphere!D725*Sphere!D$181))/U$181</f>
        <v>2.7898743140376357E-3</v>
      </c>
      <c r="V541" s="18">
        <f>(('FIA Only'!V541*'FIA Only'!V$181)+(Sphere!E725*Sphere!E$181))/V$181</f>
        <v>2.2707015831245599E-3</v>
      </c>
      <c r="W541" s="18">
        <f>(('FIA Only'!W541*'FIA Only'!W$181)+(Sphere!F725*Sphere!F$181)+('FIA on PCAS'!C725*'FIA on PCAS'!C$181))/W$181</f>
        <v>2.6904106325956151E-3</v>
      </c>
      <c r="X541" s="18">
        <f>(('FIA Only'!X541*'FIA Only'!X$181)+(Sphere!G725*Sphere!G$181)+('FIA on PCAS'!D725*'FIA on PCAS'!D$181))/X$181</f>
        <v>3.0339621308495936E-3</v>
      </c>
      <c r="Y541" s="18">
        <v>2.5996186462509999E-3</v>
      </c>
      <c r="Z541" s="18">
        <v>2.0633464030480001E-3</v>
      </c>
      <c r="AA541" s="18">
        <v>2.4492899231540002E-3</v>
      </c>
      <c r="AB541" s="18">
        <v>2.3233456176889999E-3</v>
      </c>
      <c r="AC541" s="18">
        <v>2.1258906113509998E-3</v>
      </c>
      <c r="AD541" s="18">
        <v>1.946750939811E-3</v>
      </c>
      <c r="AE541" s="18">
        <v>2.0295605494020002E-3</v>
      </c>
      <c r="AF541" s="18">
        <v>2.7277878342669998E-3</v>
      </c>
      <c r="AG541" s="18">
        <v>1.9551312270190001E-3</v>
      </c>
      <c r="AH541" s="18">
        <v>1.4818413700960001E-3</v>
      </c>
      <c r="AI541" s="18">
        <v>2.1846712069830002E-3</v>
      </c>
      <c r="AJ541" s="18">
        <v>2.368400236375E-3</v>
      </c>
      <c r="AK541" s="18">
        <v>2.3870284931480001E-3</v>
      </c>
      <c r="AL541" s="18">
        <v>2.5559943722880001E-3</v>
      </c>
      <c r="AM541" s="18">
        <v>2.4192216533729998E-3</v>
      </c>
      <c r="AN541" s="18">
        <v>2.845071020616E-3</v>
      </c>
      <c r="AO541" s="18">
        <v>2.728769701247E-3</v>
      </c>
      <c r="AP541" s="18">
        <v>2.822249589491E-3</v>
      </c>
      <c r="AQ541" s="18"/>
      <c r="AR541" s="18">
        <v>2.5996186462509999E-3</v>
      </c>
      <c r="AS541" s="18">
        <v>2.0633464030480001E-3</v>
      </c>
      <c r="AT541" s="18">
        <v>2.4492899231540002E-3</v>
      </c>
      <c r="AU541" s="18">
        <v>2.3233456176889999E-3</v>
      </c>
      <c r="AV541" s="18">
        <v>2.1258906113509998E-3</v>
      </c>
      <c r="AW541" s="18">
        <v>1.946750939811E-3</v>
      </c>
      <c r="AX541" s="18">
        <v>2.0295605494020002E-3</v>
      </c>
      <c r="AY541" s="18">
        <v>2.7277878342669998E-3</v>
      </c>
      <c r="AZ541" s="18">
        <v>1.9551312270190001E-3</v>
      </c>
      <c r="BA541" s="18">
        <v>1.4818413700960001E-3</v>
      </c>
      <c r="BB541" s="18">
        <v>2.1846712069830002E-3</v>
      </c>
      <c r="BC541" s="18">
        <v>2.368400236375E-3</v>
      </c>
      <c r="BD541" s="18">
        <v>2.3870284931480001E-3</v>
      </c>
      <c r="BE541" s="18">
        <v>2.5559943722880001E-3</v>
      </c>
      <c r="BF541" s="18">
        <v>2.4192216533729998E-3</v>
      </c>
      <c r="BG541" s="18">
        <v>2.845071020616E-3</v>
      </c>
      <c r="BH541" s="18">
        <v>2.728769701247E-3</v>
      </c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</row>
    <row r="542" spans="1:78" ht="11.25" x14ac:dyDescent="0.2">
      <c r="A542" s="11" t="s">
        <v>274</v>
      </c>
      <c r="C542" s="18">
        <v>5.5610724925500002E-4</v>
      </c>
      <c r="D542" s="18">
        <v>7.7008558672699999E-4</v>
      </c>
      <c r="E542" s="18">
        <v>7.9560033017400005E-4</v>
      </c>
      <c r="F542" s="18">
        <v>8.0314913785399999E-4</v>
      </c>
      <c r="G542" s="18">
        <v>5.9720196195500003E-4</v>
      </c>
      <c r="H542" s="18">
        <v>9.0038629476500004E-4</v>
      </c>
      <c r="I542" s="18">
        <v>7.4128984432899996E-4</v>
      </c>
      <c r="J542" s="18">
        <v>5.0677577987199999E-4</v>
      </c>
      <c r="K542" s="18">
        <v>9.1647267994899998E-4</v>
      </c>
      <c r="L542" s="18">
        <v>6.5906661916599997E-4</v>
      </c>
      <c r="M542" s="18">
        <v>8.5308056872000001E-4</v>
      </c>
      <c r="N542" s="18">
        <v>7.4658166261199995E-4</v>
      </c>
      <c r="O542" s="18">
        <v>6.7785830250899999E-4</v>
      </c>
      <c r="P542" s="18">
        <v>7.8656288406400005E-4</v>
      </c>
      <c r="Q542" s="18">
        <v>5.9054018466399999E-4</v>
      </c>
      <c r="R542" s="18">
        <v>5.4891018457099998E-4</v>
      </c>
      <c r="S542" s="18">
        <v>6.9123237908899995E-4</v>
      </c>
      <c r="T542" s="18">
        <f>(('FIA Only'!T542*'FIA Only'!T$181)+(Sphere!C726*Sphere!C$181))/T$181</f>
        <v>8.1016361003194545E-4</v>
      </c>
      <c r="U542" s="18">
        <f>(('FIA Only'!U542*'FIA Only'!U$181)+(Sphere!D726*Sphere!D$181))/U$181</f>
        <v>6.5144273322746281E-4</v>
      </c>
      <c r="V542" s="18">
        <f>(('FIA Only'!V542*'FIA Only'!V$181)+(Sphere!E726*Sphere!E$181))/V$181</f>
        <v>4.2443020245333681E-4</v>
      </c>
      <c r="W542" s="18">
        <f>(('FIA Only'!W542*'FIA Only'!W$181)+(Sphere!F726*Sphere!F$181)+('FIA on PCAS'!C726*'FIA on PCAS'!C$181))/W$181</f>
        <v>6.5687713700818241E-4</v>
      </c>
      <c r="X542" s="18">
        <f>(('FIA Only'!X542*'FIA Only'!X$181)+(Sphere!G726*Sphere!G$181)+('FIA on PCAS'!D726*'FIA on PCAS'!D$181))/X$181</f>
        <v>5.3100315339817095E-4</v>
      </c>
      <c r="Y542" s="18">
        <v>4.0082225823299998E-4</v>
      </c>
      <c r="Z542" s="18">
        <v>3.3369483607199998E-4</v>
      </c>
      <c r="AA542" s="18">
        <v>4.9420262307500002E-4</v>
      </c>
      <c r="AB542" s="18">
        <v>4.1659990386199998E-4</v>
      </c>
      <c r="AC542" s="18">
        <v>3.6308527768100002E-4</v>
      </c>
      <c r="AD542" s="18">
        <v>4.1826744330199998E-4</v>
      </c>
      <c r="AE542" s="18">
        <v>2.7906457554300001E-4</v>
      </c>
      <c r="AF542" s="18">
        <v>4.9641727131000005E-4</v>
      </c>
      <c r="AG542" s="18">
        <v>3.8209417380799998E-4</v>
      </c>
      <c r="AH542" s="18">
        <v>3.0122677031500003E-4</v>
      </c>
      <c r="AI542" s="18">
        <v>3.7044424814099998E-4</v>
      </c>
      <c r="AJ542" s="18">
        <v>4.0481497163999999E-4</v>
      </c>
      <c r="AK542" s="18">
        <v>3.66530286856E-4</v>
      </c>
      <c r="AL542" s="18">
        <v>4.0262566218299999E-4</v>
      </c>
      <c r="AM542" s="18">
        <v>4.6866840148400001E-4</v>
      </c>
      <c r="AN542" s="18">
        <v>3.76865750865E-4</v>
      </c>
      <c r="AO542" s="18">
        <v>3.5547191510500002E-4</v>
      </c>
      <c r="AP542" s="18">
        <v>3.8485221674900002E-4</v>
      </c>
      <c r="AQ542" s="18"/>
      <c r="AR542" s="18">
        <v>4.0082225823299998E-4</v>
      </c>
      <c r="AS542" s="18">
        <v>3.3369483607199998E-4</v>
      </c>
      <c r="AT542" s="18">
        <v>4.9420262307500002E-4</v>
      </c>
      <c r="AU542" s="18">
        <v>4.1659990386199998E-4</v>
      </c>
      <c r="AV542" s="18">
        <v>3.6308527768100002E-4</v>
      </c>
      <c r="AW542" s="18">
        <v>4.1826744330199998E-4</v>
      </c>
      <c r="AX542" s="18">
        <v>2.7906457554300001E-4</v>
      </c>
      <c r="AY542" s="18">
        <v>4.9641727131000005E-4</v>
      </c>
      <c r="AZ542" s="18">
        <v>3.8209417380799998E-4</v>
      </c>
      <c r="BA542" s="18">
        <v>3.0122677031500003E-4</v>
      </c>
      <c r="BB542" s="18">
        <v>3.7044424814099998E-4</v>
      </c>
      <c r="BC542" s="18">
        <v>4.0481497163999999E-4</v>
      </c>
      <c r="BD542" s="18">
        <v>3.66530286856E-4</v>
      </c>
      <c r="BE542" s="18">
        <v>4.0262566218299999E-4</v>
      </c>
      <c r="BF542" s="18">
        <v>4.6866840148400001E-4</v>
      </c>
      <c r="BG542" s="18">
        <v>3.76865750865E-4</v>
      </c>
      <c r="BH542" s="18">
        <v>3.5547191510500002E-4</v>
      </c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</row>
    <row r="543" spans="1:78" s="19" customFormat="1" ht="11.25" x14ac:dyDescent="0.2">
      <c r="A543" s="24" t="s">
        <v>275</v>
      </c>
      <c r="B543" s="32"/>
      <c r="C543" s="19">
        <v>2292823.48</v>
      </c>
      <c r="D543" s="19">
        <v>3178947.03</v>
      </c>
      <c r="E543" s="19">
        <v>2782380.45</v>
      </c>
      <c r="F543" s="19">
        <v>2765597.97</v>
      </c>
      <c r="G543" s="19">
        <v>3028332.99</v>
      </c>
      <c r="H543" s="19">
        <v>2840014.98</v>
      </c>
      <c r="I543" s="19">
        <v>2911109.06</v>
      </c>
      <c r="J543" s="19">
        <v>3125934.62</v>
      </c>
      <c r="K543" s="19">
        <v>3273801.22</v>
      </c>
      <c r="L543" s="19">
        <v>3412344.53</v>
      </c>
      <c r="M543" s="19">
        <v>3919976.18</v>
      </c>
      <c r="N543" s="19">
        <v>3724506.13</v>
      </c>
      <c r="O543" s="19">
        <v>3814960.54</v>
      </c>
      <c r="P543" s="19">
        <v>4187532.41</v>
      </c>
      <c r="Q543" s="19">
        <v>3859467.22</v>
      </c>
      <c r="R543" s="19">
        <v>5920918.4000000004</v>
      </c>
      <c r="S543" s="19">
        <v>5110460.9800000004</v>
      </c>
      <c r="T543" s="19">
        <f>'FIA Only'!T543+Sphere!C727</f>
        <v>3515667.53</v>
      </c>
      <c r="U543" s="19">
        <f>'FIA Only'!U543+Sphere!D727</f>
        <v>2277289.8400000003</v>
      </c>
      <c r="V543" s="19">
        <f>'FIA Only'!V543+Sphere!E727</f>
        <v>1220024.5799999998</v>
      </c>
      <c r="W543" s="19">
        <f>'FIA Only'!W543+Sphere!F727+'FIA on PCAS'!C727</f>
        <v>1257337.1100000001</v>
      </c>
      <c r="X543" s="19">
        <f>'FIA Only'!X543+Sphere!G727+'FIA on PCAS'!D727</f>
        <v>1794699.4000000001</v>
      </c>
      <c r="Y543" s="19">
        <v>2685193.81</v>
      </c>
      <c r="Z543" s="19">
        <v>4099418.58</v>
      </c>
      <c r="AA543" s="19">
        <v>6829910.5499999998</v>
      </c>
      <c r="AB543" s="19">
        <v>3719921.91</v>
      </c>
      <c r="AC543" s="19">
        <v>3297021.57</v>
      </c>
      <c r="AD543" s="19">
        <v>2998166.74</v>
      </c>
      <c r="AE543" s="19">
        <v>2642903.27</v>
      </c>
      <c r="AF543" s="19">
        <v>2809363.69</v>
      </c>
      <c r="AG543" s="19">
        <v>3062949.64</v>
      </c>
      <c r="AH543" s="19">
        <v>5326658.2300000004</v>
      </c>
      <c r="AI543" s="19">
        <v>6486819.1399999997</v>
      </c>
      <c r="AJ543" s="19">
        <v>6691291.6500000004</v>
      </c>
      <c r="AK543" s="19">
        <v>7171827.2800000003</v>
      </c>
      <c r="AL543" s="19">
        <v>5841517.3899999997</v>
      </c>
      <c r="AM543" s="19">
        <v>6106633.6799999997</v>
      </c>
      <c r="AN543" s="19">
        <v>7442369.5599999996</v>
      </c>
      <c r="AO543" s="19">
        <v>6974158.3799999999</v>
      </c>
      <c r="AP543" s="19">
        <v>6220110.6799999997</v>
      </c>
      <c r="AR543" s="19">
        <v>2685193.81</v>
      </c>
      <c r="AS543" s="19">
        <v>4099418.58</v>
      </c>
      <c r="AT543" s="19">
        <v>6829910.5499999998</v>
      </c>
      <c r="AU543" s="19">
        <v>3719921.91</v>
      </c>
      <c r="AV543" s="19">
        <v>3297021.57</v>
      </c>
      <c r="AW543" s="19">
        <v>2998166.74</v>
      </c>
      <c r="AX543" s="19">
        <v>2642903.27</v>
      </c>
      <c r="AY543" s="19">
        <v>2809363.69</v>
      </c>
      <c r="AZ543" s="19">
        <v>3062949.64</v>
      </c>
      <c r="BA543" s="19">
        <v>5326658.2300000004</v>
      </c>
      <c r="BB543" s="19">
        <v>6486819.1399999997</v>
      </c>
      <c r="BC543" s="19">
        <v>6691291.6500000004</v>
      </c>
      <c r="BD543" s="19">
        <v>7171827.2800000003</v>
      </c>
      <c r="BE543" s="19">
        <v>5841517.3899999997</v>
      </c>
      <c r="BF543" s="19">
        <v>6106633.6799999997</v>
      </c>
      <c r="BG543" s="19">
        <v>7442369.5599999996</v>
      </c>
      <c r="BH543" s="19">
        <v>6974158.3799999999</v>
      </c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</row>
    <row r="544" spans="1:78" ht="11.25" x14ac:dyDescent="0.2">
      <c r="A544" s="11" t="s">
        <v>730</v>
      </c>
      <c r="C544" s="18">
        <v>1.0953326713009999E-2</v>
      </c>
      <c r="D544" s="18">
        <v>1.334490086367E-2</v>
      </c>
      <c r="E544" s="18">
        <v>1.276938529929E-2</v>
      </c>
      <c r="F544" s="18">
        <v>1.283055536276E-2</v>
      </c>
      <c r="G544" s="18">
        <v>1.327550590838E-2</v>
      </c>
      <c r="H544" s="18">
        <v>1.348643127535E-2</v>
      </c>
      <c r="I544" s="18">
        <v>1.257341620574E-2</v>
      </c>
      <c r="J544" s="18">
        <v>1.314801606667E-2</v>
      </c>
      <c r="K544" s="18">
        <v>1.27481349781E-2</v>
      </c>
      <c r="L544" s="18">
        <v>1.2931955824720001E-2</v>
      </c>
      <c r="M544" s="18">
        <v>1.423524342956E-2</v>
      </c>
      <c r="N544" s="18">
        <v>1.349718983307E-2</v>
      </c>
      <c r="O544" s="18">
        <v>1.353206018712E-2</v>
      </c>
      <c r="P544" s="18">
        <v>1.5067595247850001E-2</v>
      </c>
      <c r="Q544" s="18">
        <v>1.321533170004E-2</v>
      </c>
      <c r="R544" s="18">
        <v>1.7527007143460002E-2</v>
      </c>
      <c r="S544" s="18">
        <v>1.5464486098140001E-2</v>
      </c>
      <c r="T544" s="18">
        <f>(('FIA Only'!T544*'FIA Only'!T$181)+(Sphere!C728*Sphere!C$181))/T$181</f>
        <v>1.2539611981821189E-2</v>
      </c>
      <c r="U544" s="18">
        <f>(('FIA Only'!U544*'FIA Only'!U197)+(Sphere!D728*Sphere!D197))/U197</f>
        <v>9.6037989935499994E-3</v>
      </c>
      <c r="V544" s="18">
        <f>(('FIA Only'!V544*'FIA Only'!V197)+(Sphere!E728*Sphere!E197))/V197</f>
        <v>6.9830862309145742E-3</v>
      </c>
      <c r="W544" s="18">
        <f>(('FIA Only'!W544*'FIA Only'!W$181)+(Sphere!F728*Sphere!F$181)+('FIA on PCAS'!C728*'FIA on PCAS'!C$181))/W$181</f>
        <v>7.4698827907481316E-3</v>
      </c>
      <c r="X544" s="18">
        <f>(('FIA Only'!X544*'FIA Only'!X$181)+(Sphere!G728*Sphere!G$181)+('FIA on PCAS'!D728*'FIA on PCAS'!D$181))/X$181</f>
        <v>9.0245352464545861E-3</v>
      </c>
      <c r="Y544" s="18">
        <v>8.7597685213920001E-3</v>
      </c>
      <c r="Z544" s="18">
        <v>1.028206820118E-2</v>
      </c>
      <c r="AA544" s="18">
        <v>1.4798957557709999E-2</v>
      </c>
      <c r="AB544" s="18">
        <v>9.9753200491169997E-3</v>
      </c>
      <c r="AC544" s="18">
        <v>9.4615702256770004E-3</v>
      </c>
      <c r="AD544" s="18">
        <v>8.5678669873760008E-3</v>
      </c>
      <c r="AE544" s="18">
        <v>8.2009608974510009E-3</v>
      </c>
      <c r="AF544" s="18">
        <v>8.4287053076989998E-3</v>
      </c>
      <c r="AG544" s="18">
        <v>8.1929675632200008E-3</v>
      </c>
      <c r="AH544" s="18">
        <v>9.9030508845920004E-3</v>
      </c>
      <c r="AI544" s="18">
        <v>1.0850486676239999E-2</v>
      </c>
      <c r="AJ544" s="18">
        <v>1.1413456631989999E-2</v>
      </c>
      <c r="AK544" s="18">
        <v>1.1566173682209999E-2</v>
      </c>
      <c r="AL544" s="18">
        <v>1.0652679118419999E-2</v>
      </c>
      <c r="AM544" s="18">
        <v>1.071178146772E-2</v>
      </c>
      <c r="AN544" s="18">
        <v>1.3745456563360001E-2</v>
      </c>
      <c r="AO544" s="18">
        <v>1.279907313288E-2</v>
      </c>
      <c r="AP544" s="18">
        <v>1.1992225876719999E-2</v>
      </c>
      <c r="AQ544" s="18"/>
      <c r="AR544" s="18">
        <v>8.7597685213920001E-3</v>
      </c>
      <c r="AS544" s="18">
        <v>1.028206820118E-2</v>
      </c>
      <c r="AT544" s="18">
        <v>1.4798957557709999E-2</v>
      </c>
      <c r="AU544" s="18">
        <v>9.9753200491169997E-3</v>
      </c>
      <c r="AV544" s="18">
        <v>9.4615702256770004E-3</v>
      </c>
      <c r="AW544" s="18">
        <v>8.5678669873760008E-3</v>
      </c>
      <c r="AX544" s="18">
        <v>8.2009608974510009E-3</v>
      </c>
      <c r="AY544" s="18">
        <v>8.4287053076989998E-3</v>
      </c>
      <c r="AZ544" s="18">
        <v>8.1929675632200008E-3</v>
      </c>
      <c r="BA544" s="18">
        <v>9.9030508845920004E-3</v>
      </c>
      <c r="BB544" s="18">
        <v>1.0850486676239999E-2</v>
      </c>
      <c r="BC544" s="18">
        <v>1.1413456631989999E-2</v>
      </c>
      <c r="BD544" s="18">
        <v>1.1566173682209999E-2</v>
      </c>
      <c r="BE544" s="18">
        <v>1.0652679118419999E-2</v>
      </c>
      <c r="BF544" s="18">
        <v>1.071178146772E-2</v>
      </c>
      <c r="BG544" s="18">
        <v>1.3745456563360001E-2</v>
      </c>
      <c r="BH544" s="18">
        <v>1.279907313288E-2</v>
      </c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</row>
    <row r="545" spans="1:78" s="19" customFormat="1" ht="11.25" x14ac:dyDescent="0.2">
      <c r="A545" s="24" t="s">
        <v>729</v>
      </c>
      <c r="B545" s="32"/>
      <c r="C545" s="19">
        <f t="shared" ref="C545:S545" si="13">C543/C181</f>
        <v>22.768852830188678</v>
      </c>
      <c r="D545" s="19">
        <f t="shared" si="13"/>
        <v>30.988117579396796</v>
      </c>
      <c r="E545" s="19">
        <f t="shared" si="13"/>
        <v>27.6707850586258</v>
      </c>
      <c r="F545" s="19">
        <f t="shared" si="13"/>
        <v>27.422069447611872</v>
      </c>
      <c r="G545" s="19">
        <f t="shared" si="13"/>
        <v>29.647973821015636</v>
      </c>
      <c r="H545" s="19">
        <f t="shared" si="13"/>
        <v>27.495812526019229</v>
      </c>
      <c r="I545" s="19">
        <f t="shared" si="13"/>
        <v>27.666353614263176</v>
      </c>
      <c r="J545" s="19">
        <f t="shared" si="13"/>
        <v>29.336073238484929</v>
      </c>
      <c r="K545" s="19">
        <f t="shared" si="13"/>
        <v>30.003493777150506</v>
      </c>
      <c r="L545" s="19">
        <f t="shared" si="13"/>
        <v>30.391383416458851</v>
      </c>
      <c r="M545" s="19">
        <f t="shared" si="13"/>
        <v>33.778338474795348</v>
      </c>
      <c r="N545" s="19">
        <f t="shared" si="13"/>
        <v>31.243235718479994</v>
      </c>
      <c r="O545" s="19">
        <f t="shared" si="13"/>
        <v>31.925958960282525</v>
      </c>
      <c r="P545" s="19">
        <f t="shared" si="13"/>
        <v>34.309974682507168</v>
      </c>
      <c r="Q545" s="19">
        <f t="shared" si="13"/>
        <v>30.79960114596717</v>
      </c>
      <c r="R545" s="19">
        <f t="shared" si="13"/>
        <v>45.139616830196161</v>
      </c>
      <c r="S545" s="19">
        <f t="shared" si="13"/>
        <v>37.579958526057261</v>
      </c>
      <c r="T545" s="19">
        <f>T543/T181</f>
        <v>25.205892900672506</v>
      </c>
      <c r="U545" s="19">
        <f t="shared" ref="U545:X545" si="14">U543/U181</f>
        <v>16.125259975216856</v>
      </c>
      <c r="V545" s="19">
        <f t="shared" si="14"/>
        <v>8.630254658121471</v>
      </c>
      <c r="W545" s="19">
        <f t="shared" si="14"/>
        <v>8.5383280365073553</v>
      </c>
      <c r="X545" s="19">
        <f t="shared" si="14"/>
        <v>11.988399698068845</v>
      </c>
      <c r="Y545" s="19">
        <v>18.521000000000001</v>
      </c>
      <c r="Z545" s="19">
        <v>26.262</v>
      </c>
      <c r="AA545" s="19">
        <v>42.3797</v>
      </c>
      <c r="AB545" s="19">
        <v>22.610700000000001</v>
      </c>
      <c r="AC545" s="19">
        <v>19.731200000000001</v>
      </c>
      <c r="AD545" s="19">
        <v>17.546399999999998</v>
      </c>
      <c r="AE545" s="19">
        <v>15.1877</v>
      </c>
      <c r="AF545" s="19">
        <v>15.9558</v>
      </c>
      <c r="AG545" s="19">
        <v>17.106100000000001</v>
      </c>
      <c r="AH545" s="19">
        <v>29.175999999999998</v>
      </c>
      <c r="AI545" s="19">
        <v>34.4983</v>
      </c>
      <c r="AJ545" s="19">
        <v>34.835999999999999</v>
      </c>
      <c r="AK545" s="19">
        <v>36.752600000000001</v>
      </c>
      <c r="AL545" s="19">
        <v>29.576000000000001</v>
      </c>
      <c r="AM545" s="19">
        <v>30.3385</v>
      </c>
      <c r="AN545" s="19">
        <v>41.298299999999998</v>
      </c>
      <c r="AO545" s="19">
        <v>38.0989</v>
      </c>
      <c r="AP545" s="19">
        <v>33.211500000000001</v>
      </c>
      <c r="AR545" s="19">
        <v>18.521000000000001</v>
      </c>
      <c r="AS545" s="19">
        <v>26.262</v>
      </c>
      <c r="AT545" s="19">
        <v>42.3797</v>
      </c>
      <c r="AU545" s="19">
        <v>22.610700000000001</v>
      </c>
      <c r="AV545" s="19">
        <v>19.731200000000001</v>
      </c>
      <c r="AW545" s="19">
        <v>17.546399999999998</v>
      </c>
      <c r="AX545" s="19">
        <v>15.1877</v>
      </c>
      <c r="AY545" s="19">
        <v>15.9558</v>
      </c>
      <c r="AZ545" s="19">
        <v>17.106100000000001</v>
      </c>
      <c r="BA545" s="19">
        <v>29.175999999999998</v>
      </c>
      <c r="BB545" s="19">
        <v>34.4983</v>
      </c>
      <c r="BC545" s="19">
        <v>34.835999999999999</v>
      </c>
      <c r="BD545" s="19">
        <v>36.752600000000001</v>
      </c>
      <c r="BE545" s="19">
        <v>29.576000000000001</v>
      </c>
      <c r="BF545" s="19">
        <v>30.3385</v>
      </c>
      <c r="BG545" s="19">
        <v>41.298299999999998</v>
      </c>
      <c r="BH545" s="19">
        <v>38.0989</v>
      </c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</row>
    <row r="546" spans="1:78" s="19" customFormat="1" ht="11.25" x14ac:dyDescent="0.2">
      <c r="A546" s="24" t="s">
        <v>276</v>
      </c>
      <c r="B546" s="32"/>
      <c r="C546" s="19">
        <v>1380</v>
      </c>
      <c r="D546" s="19">
        <v>1586</v>
      </c>
      <c r="E546" s="19">
        <v>1499</v>
      </c>
      <c r="F546" s="19">
        <v>1480</v>
      </c>
      <c r="G546" s="19">
        <v>1546</v>
      </c>
      <c r="H546" s="19">
        <v>1423</v>
      </c>
      <c r="I546" s="19">
        <v>1494</v>
      </c>
      <c r="J546" s="19">
        <v>1590</v>
      </c>
      <c r="K546" s="19">
        <v>1641</v>
      </c>
      <c r="L546" s="19">
        <v>1634</v>
      </c>
      <c r="M546" s="19">
        <v>1695</v>
      </c>
      <c r="N546" s="19">
        <v>1610</v>
      </c>
      <c r="O546" s="19">
        <v>1666</v>
      </c>
      <c r="P546" s="19">
        <v>1590</v>
      </c>
      <c r="Q546" s="19">
        <v>1654</v>
      </c>
      <c r="R546" s="19">
        <v>1820</v>
      </c>
      <c r="S546" s="19">
        <v>1742</v>
      </c>
      <c r="T546" s="19">
        <v>1331</v>
      </c>
      <c r="U546" s="102"/>
      <c r="V546" s="102"/>
      <c r="W546" s="102"/>
      <c r="X546" s="102"/>
      <c r="Y546" s="19">
        <v>1403</v>
      </c>
      <c r="Z546" s="19">
        <v>1731</v>
      </c>
      <c r="AA546" s="19">
        <v>1858</v>
      </c>
      <c r="AB546" s="19">
        <v>1426</v>
      </c>
      <c r="AC546" s="19">
        <v>1283</v>
      </c>
      <c r="AD546" s="19">
        <v>1270</v>
      </c>
      <c r="AE546" s="19">
        <v>1207</v>
      </c>
      <c r="AF546" s="19">
        <v>1192</v>
      </c>
      <c r="AG546" s="19">
        <v>1324</v>
      </c>
      <c r="AH546" s="19">
        <v>1994</v>
      </c>
      <c r="AI546" s="19">
        <v>2119</v>
      </c>
      <c r="AJ546" s="19">
        <v>2098</v>
      </c>
      <c r="AK546" s="19">
        <v>2095</v>
      </c>
      <c r="AL546" s="19">
        <v>1859</v>
      </c>
      <c r="AM546" s="19">
        <v>1837</v>
      </c>
      <c r="AN546" s="19">
        <v>1984</v>
      </c>
      <c r="AO546" s="19">
        <v>1941</v>
      </c>
      <c r="AP546" s="19">
        <v>1745</v>
      </c>
      <c r="AR546" s="19">
        <v>1403</v>
      </c>
      <c r="AS546" s="19">
        <v>1731</v>
      </c>
      <c r="AT546" s="19">
        <v>1858</v>
      </c>
      <c r="AU546" s="19">
        <v>1426</v>
      </c>
      <c r="AV546" s="19">
        <v>1283</v>
      </c>
      <c r="AW546" s="19">
        <v>1270</v>
      </c>
      <c r="AX546" s="19">
        <v>1207</v>
      </c>
      <c r="AY546" s="19">
        <v>1192</v>
      </c>
      <c r="AZ546" s="19">
        <v>1324</v>
      </c>
      <c r="BA546" s="19">
        <v>1994</v>
      </c>
      <c r="BB546" s="19">
        <v>2119</v>
      </c>
      <c r="BC546" s="19">
        <v>2098</v>
      </c>
      <c r="BD546" s="19">
        <v>2095</v>
      </c>
      <c r="BE546" s="19">
        <v>1859</v>
      </c>
      <c r="BF546" s="19">
        <v>1837</v>
      </c>
      <c r="BG546" s="19">
        <v>1984</v>
      </c>
      <c r="BH546" s="19">
        <v>1941</v>
      </c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</row>
    <row r="547" spans="1:78" x14ac:dyDescent="0.25">
      <c r="A547" s="8" t="s">
        <v>277</v>
      </c>
      <c r="B547" s="50"/>
      <c r="AA547" s="56"/>
      <c r="AB547" s="56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</row>
    <row r="548" spans="1:78" s="19" customFormat="1" ht="11.25" x14ac:dyDescent="0.2">
      <c r="A548" s="24" t="s">
        <v>803</v>
      </c>
      <c r="B548" s="32"/>
      <c r="C548" s="19">
        <v>1370163</v>
      </c>
      <c r="D548" s="19">
        <v>2048344</v>
      </c>
      <c r="E548" s="19">
        <v>1694990</v>
      </c>
      <c r="F548" s="19">
        <v>1683825</v>
      </c>
      <c r="G548" s="19">
        <v>1868586</v>
      </c>
      <c r="H548" s="19">
        <v>1818630</v>
      </c>
      <c r="I548" s="19">
        <v>1797830</v>
      </c>
      <c r="J548" s="19">
        <v>2288743</v>
      </c>
      <c r="K548" s="19">
        <v>2333859</v>
      </c>
      <c r="L548" s="19">
        <v>2441186</v>
      </c>
      <c r="M548" s="19">
        <v>2889126</v>
      </c>
      <c r="N548" s="19">
        <v>2622982</v>
      </c>
      <c r="O548" s="19">
        <v>2736940</v>
      </c>
      <c r="P548" s="19">
        <v>2865583</v>
      </c>
      <c r="Q548" s="19">
        <v>2728353</v>
      </c>
      <c r="R548" s="19">
        <v>4519043</v>
      </c>
      <c r="S548" s="19">
        <v>3809358</v>
      </c>
      <c r="T548" s="19">
        <f>'FIA Only'!T548+Sphere!C732</f>
        <v>2614218</v>
      </c>
      <c r="U548" s="19">
        <f>'FIA Only'!U548+Sphere!D732</f>
        <v>1803948</v>
      </c>
      <c r="V548" s="19">
        <f>'FIA Only'!V548+Sphere!E732</f>
        <v>848119</v>
      </c>
      <c r="W548" s="19">
        <f>'FIA Only'!W548+Sphere!F732+'FIA on PCAS'!C732</f>
        <v>909488</v>
      </c>
      <c r="X548" s="19">
        <f>'FIA Only'!X548+Sphere!G732+'FIA on PCAS'!D732</f>
        <v>1410176</v>
      </c>
      <c r="Y548" s="19">
        <v>2381046</v>
      </c>
      <c r="Z548" s="19">
        <v>3790386</v>
      </c>
      <c r="AA548" s="19">
        <v>6344298</v>
      </c>
      <c r="AB548" s="19">
        <v>3241376</v>
      </c>
      <c r="AC548" s="19">
        <v>2756951</v>
      </c>
      <c r="AD548" s="19">
        <v>2521605</v>
      </c>
      <c r="AE548" s="19">
        <v>2183612</v>
      </c>
      <c r="AF548" s="19">
        <v>2254498</v>
      </c>
      <c r="AG548" s="19">
        <v>2570584</v>
      </c>
      <c r="AH548" s="19">
        <v>4895569</v>
      </c>
      <c r="AI548" s="19">
        <v>6031327</v>
      </c>
      <c r="AJ548" s="19">
        <v>6147906</v>
      </c>
      <c r="AK548" s="19">
        <v>6615746</v>
      </c>
      <c r="AL548" s="19">
        <v>5339929</v>
      </c>
      <c r="AM548" s="19">
        <v>5523522</v>
      </c>
      <c r="AN548" s="19">
        <v>6879151</v>
      </c>
      <c r="AO548" s="19">
        <v>6382653</v>
      </c>
      <c r="AP548" s="19">
        <v>5579083</v>
      </c>
      <c r="AR548" s="19">
        <v>2381046</v>
      </c>
      <c r="AS548" s="19">
        <v>3790386</v>
      </c>
      <c r="AT548" s="19">
        <v>6344298</v>
      </c>
      <c r="AU548" s="19">
        <v>3241376</v>
      </c>
      <c r="AV548" s="19">
        <v>2756951</v>
      </c>
      <c r="AW548" s="19">
        <v>2521605</v>
      </c>
      <c r="AX548" s="19">
        <v>2183612</v>
      </c>
      <c r="AY548" s="19">
        <v>2254498</v>
      </c>
      <c r="AZ548" s="19">
        <v>2570584</v>
      </c>
      <c r="BA548" s="19">
        <v>4895569</v>
      </c>
      <c r="BB548" s="19">
        <v>6031327</v>
      </c>
      <c r="BC548" s="19">
        <v>6147906</v>
      </c>
      <c r="BD548" s="19">
        <v>6615746</v>
      </c>
      <c r="BE548" s="19">
        <v>5339929</v>
      </c>
      <c r="BF548" s="19">
        <v>5523522</v>
      </c>
      <c r="BG548" s="19">
        <v>6879151</v>
      </c>
      <c r="BH548" s="19">
        <v>6382653</v>
      </c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</row>
    <row r="549" spans="1:78" s="19" customFormat="1" ht="11.25" x14ac:dyDescent="0.2">
      <c r="A549" s="24" t="s">
        <v>279</v>
      </c>
      <c r="B549" s="32"/>
      <c r="C549" s="19">
        <v>588279</v>
      </c>
      <c r="D549" s="19">
        <v>803871</v>
      </c>
      <c r="E549" s="19">
        <v>782241</v>
      </c>
      <c r="F549" s="19">
        <v>784398</v>
      </c>
      <c r="G549" s="19">
        <v>811607</v>
      </c>
      <c r="H549" s="19">
        <v>711095</v>
      </c>
      <c r="I549" s="19">
        <v>793617</v>
      </c>
      <c r="J549" s="19">
        <v>574285</v>
      </c>
      <c r="K549" s="19">
        <v>675568</v>
      </c>
      <c r="L549" s="19">
        <v>662294</v>
      </c>
      <c r="M549" s="19">
        <v>700841</v>
      </c>
      <c r="N549" s="19">
        <v>786843</v>
      </c>
      <c r="O549" s="19">
        <v>782708</v>
      </c>
      <c r="P549" s="19">
        <v>996255</v>
      </c>
      <c r="Q549" s="19">
        <v>827123</v>
      </c>
      <c r="R549" s="19">
        <v>1013213</v>
      </c>
      <c r="S549" s="19">
        <v>887151</v>
      </c>
      <c r="T549" s="19">
        <f>'FIA Only'!T549+Sphere!C733</f>
        <v>479904</v>
      </c>
      <c r="U549" s="19">
        <f>'FIA Only'!U549+Sphere!D733</f>
        <v>62717</v>
      </c>
      <c r="V549" s="19">
        <f>'FIA Only'!V549+Sphere!E733</f>
        <v>32452</v>
      </c>
      <c r="W549" s="19">
        <f>'FIA Only'!W549+Sphere!F733+'FIA on PCAS'!C733</f>
        <v>17371</v>
      </c>
      <c r="X549" s="19">
        <f>'FIA Only'!X549+Sphere!G733+'FIA on PCAS'!D733</f>
        <v>12005</v>
      </c>
      <c r="Y549" s="19">
        <v>4700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R549" s="19">
        <v>4700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0</v>
      </c>
      <c r="BF549" s="19">
        <v>0</v>
      </c>
      <c r="BG549" s="19">
        <v>0</v>
      </c>
      <c r="BH549" s="19">
        <v>0</v>
      </c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</row>
    <row r="550" spans="1:78" s="19" customFormat="1" ht="11.25" x14ac:dyDescent="0.2">
      <c r="A550" s="24" t="s">
        <v>280</v>
      </c>
      <c r="B550" s="32"/>
      <c r="C550" s="19">
        <v>176261</v>
      </c>
      <c r="D550" s="19">
        <v>171699</v>
      </c>
      <c r="E550" s="19">
        <v>172815</v>
      </c>
      <c r="F550" s="19">
        <v>163860</v>
      </c>
      <c r="G550" s="19">
        <v>181109</v>
      </c>
      <c r="H550" s="19">
        <v>158128</v>
      </c>
      <c r="I550" s="19">
        <v>180456</v>
      </c>
      <c r="J550" s="19">
        <v>146521</v>
      </c>
      <c r="K550" s="19">
        <v>152743</v>
      </c>
      <c r="L550" s="19">
        <v>177198</v>
      </c>
      <c r="M550" s="19">
        <v>186414</v>
      </c>
      <c r="N550" s="19">
        <v>170794</v>
      </c>
      <c r="O550" s="19">
        <v>147262</v>
      </c>
      <c r="P550" s="19">
        <v>172155</v>
      </c>
      <c r="Q550" s="19">
        <v>162635</v>
      </c>
      <c r="R550" s="19">
        <v>205978</v>
      </c>
      <c r="S550" s="19">
        <v>231063</v>
      </c>
      <c r="T550" s="19">
        <f>'FIA Only'!T550+Sphere!C734</f>
        <v>211847</v>
      </c>
      <c r="U550" s="19">
        <f>'FIA Only'!U550+Sphere!D734</f>
        <v>238799</v>
      </c>
      <c r="V550" s="19">
        <f>'FIA Only'!V550+Sphere!E734</f>
        <v>183834</v>
      </c>
      <c r="W550" s="19">
        <f>'FIA Only'!W550+Sphere!F734+'FIA on PCAS'!C734</f>
        <v>150720</v>
      </c>
      <c r="X550" s="19">
        <f>'FIA Only'!X550+Sphere!G734+'FIA on PCAS'!D734</f>
        <v>160058</v>
      </c>
      <c r="Y550" s="19">
        <v>44110</v>
      </c>
      <c r="Z550" s="19">
        <v>49618</v>
      </c>
      <c r="AA550" s="19">
        <v>129179</v>
      </c>
      <c r="AB550" s="19">
        <v>160117</v>
      </c>
      <c r="AC550" s="19">
        <v>160049</v>
      </c>
      <c r="AD550" s="19">
        <v>179081</v>
      </c>
      <c r="AE550" s="19">
        <v>157132</v>
      </c>
      <c r="AF550" s="19">
        <v>175430</v>
      </c>
      <c r="AG550" s="19">
        <v>149295</v>
      </c>
      <c r="AH550" s="19">
        <v>129742</v>
      </c>
      <c r="AI550" s="19">
        <v>144827</v>
      </c>
      <c r="AJ550" s="19">
        <v>202787</v>
      </c>
      <c r="AK550" s="19">
        <v>187515</v>
      </c>
      <c r="AL550" s="19">
        <v>159031</v>
      </c>
      <c r="AM550" s="19">
        <v>196948</v>
      </c>
      <c r="AN550" s="19">
        <v>209053</v>
      </c>
      <c r="AO550" s="19">
        <v>177303</v>
      </c>
      <c r="AP550" s="19">
        <v>179562</v>
      </c>
      <c r="AR550" s="19">
        <v>44110</v>
      </c>
      <c r="AS550" s="19">
        <v>49618</v>
      </c>
      <c r="AT550" s="19">
        <v>129179</v>
      </c>
      <c r="AU550" s="19">
        <v>160117</v>
      </c>
      <c r="AV550" s="19">
        <v>160049</v>
      </c>
      <c r="AW550" s="19">
        <v>179081</v>
      </c>
      <c r="AX550" s="19">
        <v>157132</v>
      </c>
      <c r="AY550" s="19">
        <v>175430</v>
      </c>
      <c r="AZ550" s="19">
        <v>149295</v>
      </c>
      <c r="BA550" s="19">
        <v>129742</v>
      </c>
      <c r="BB550" s="19">
        <v>144827</v>
      </c>
      <c r="BC550" s="19">
        <v>202787</v>
      </c>
      <c r="BD550" s="19">
        <v>187515</v>
      </c>
      <c r="BE550" s="19">
        <v>159031</v>
      </c>
      <c r="BF550" s="19">
        <v>196948</v>
      </c>
      <c r="BG550" s="19">
        <v>209053</v>
      </c>
      <c r="BH550" s="19">
        <v>177303</v>
      </c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</row>
    <row r="551" spans="1:78" s="19" customFormat="1" ht="11.25" x14ac:dyDescent="0.2">
      <c r="A551" s="24" t="s">
        <v>281</v>
      </c>
      <c r="B551" s="32"/>
      <c r="C551" s="19">
        <v>127706</v>
      </c>
      <c r="D551" s="19">
        <v>106350</v>
      </c>
      <c r="E551" s="19">
        <v>105835</v>
      </c>
      <c r="F551" s="19">
        <v>107266</v>
      </c>
      <c r="G551" s="19">
        <v>109493</v>
      </c>
      <c r="H551" s="19">
        <v>110064</v>
      </c>
      <c r="I551" s="19">
        <v>121499</v>
      </c>
      <c r="J551" s="19">
        <v>93808</v>
      </c>
      <c r="K551" s="19">
        <v>92857</v>
      </c>
      <c r="L551" s="19">
        <v>111963</v>
      </c>
      <c r="M551" s="19">
        <v>113764</v>
      </c>
      <c r="N551" s="19">
        <v>116989</v>
      </c>
      <c r="O551" s="19">
        <v>125934</v>
      </c>
      <c r="P551" s="19">
        <v>131559</v>
      </c>
      <c r="Q551" s="19">
        <v>120018</v>
      </c>
      <c r="R551" s="19">
        <v>158442</v>
      </c>
      <c r="S551" s="19">
        <v>155222</v>
      </c>
      <c r="T551" s="19">
        <f>'FIA Only'!T551+Sphere!C735</f>
        <v>171817</v>
      </c>
      <c r="U551" s="19">
        <f>'FIA Only'!U551+Sphere!D735</f>
        <v>144361</v>
      </c>
      <c r="V551" s="19">
        <f>'FIA Only'!V551+Sphere!E735</f>
        <v>122428</v>
      </c>
      <c r="W551" s="19">
        <f>'FIA Only'!W551+Sphere!F735+'FIA on PCAS'!C735</f>
        <v>145024</v>
      </c>
      <c r="X551" s="19">
        <f>'FIA Only'!X551+Sphere!G735+'FIA on PCAS'!D735</f>
        <v>156845</v>
      </c>
      <c r="Y551" s="19">
        <v>126388</v>
      </c>
      <c r="Z551" s="19">
        <v>115488</v>
      </c>
      <c r="AA551" s="19">
        <v>170344</v>
      </c>
      <c r="AB551" s="19">
        <v>144331</v>
      </c>
      <c r="AC551" s="19">
        <v>157805</v>
      </c>
      <c r="AD551" s="19">
        <v>133658</v>
      </c>
      <c r="AE551" s="19">
        <v>116821</v>
      </c>
      <c r="AF551" s="19">
        <v>135769</v>
      </c>
      <c r="AG551" s="19">
        <v>126831</v>
      </c>
      <c r="AH551" s="19">
        <v>101881</v>
      </c>
      <c r="AI551" s="19">
        <v>119443</v>
      </c>
      <c r="AJ551" s="19">
        <v>129040</v>
      </c>
      <c r="AK551" s="19">
        <v>126033</v>
      </c>
      <c r="AL551" s="19">
        <v>143911</v>
      </c>
      <c r="AM551" s="19">
        <v>148649</v>
      </c>
      <c r="AN551" s="19">
        <v>155133</v>
      </c>
      <c r="AO551" s="19">
        <v>146405</v>
      </c>
      <c r="AP551" s="19">
        <v>149050</v>
      </c>
      <c r="AR551" s="19">
        <v>126388</v>
      </c>
      <c r="AS551" s="19">
        <v>115488</v>
      </c>
      <c r="AT551" s="19">
        <v>170344</v>
      </c>
      <c r="AU551" s="19">
        <v>144331</v>
      </c>
      <c r="AV551" s="19">
        <v>157805</v>
      </c>
      <c r="AW551" s="19">
        <v>133658</v>
      </c>
      <c r="AX551" s="19">
        <v>116821</v>
      </c>
      <c r="AY551" s="19">
        <v>135769</v>
      </c>
      <c r="AZ551" s="19">
        <v>126831</v>
      </c>
      <c r="BA551" s="19">
        <v>101881</v>
      </c>
      <c r="BB551" s="19">
        <v>119443</v>
      </c>
      <c r="BC551" s="19">
        <v>129040</v>
      </c>
      <c r="BD551" s="19">
        <v>126033</v>
      </c>
      <c r="BE551" s="19">
        <v>143911</v>
      </c>
      <c r="BF551" s="19">
        <v>148649</v>
      </c>
      <c r="BG551" s="19">
        <v>155133</v>
      </c>
      <c r="BH551" s="19">
        <v>146405</v>
      </c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</row>
    <row r="552" spans="1:78" s="19" customFormat="1" ht="11.25" x14ac:dyDescent="0.2">
      <c r="A552" s="24" t="s">
        <v>282</v>
      </c>
      <c r="B552" s="32"/>
      <c r="C552" s="19">
        <v>20402</v>
      </c>
      <c r="D552" s="19">
        <v>29419</v>
      </c>
      <c r="E552" s="19">
        <v>22305</v>
      </c>
      <c r="F552" s="19">
        <v>19966</v>
      </c>
      <c r="G552" s="19">
        <v>23488</v>
      </c>
      <c r="H552" s="19">
        <v>31449</v>
      </c>
      <c r="I552" s="19">
        <v>16367</v>
      </c>
      <c r="J552" s="19">
        <v>18877</v>
      </c>
      <c r="K552" s="19">
        <v>18414</v>
      </c>
      <c r="L552" s="19">
        <v>13265</v>
      </c>
      <c r="M552" s="19">
        <v>20864</v>
      </c>
      <c r="N552" s="19">
        <v>16464</v>
      </c>
      <c r="O552" s="19">
        <v>19866</v>
      </c>
      <c r="P552" s="19">
        <v>18937</v>
      </c>
      <c r="Q552" s="19">
        <v>17895</v>
      </c>
      <c r="R552" s="19">
        <v>22036</v>
      </c>
      <c r="S552" s="19">
        <v>27464</v>
      </c>
      <c r="T552" s="19">
        <f>'FIA Only'!T552+Sphere!C736</f>
        <v>31281</v>
      </c>
      <c r="U552" s="19">
        <f>'FIA Only'!U552+Sphere!D736</f>
        <v>25659</v>
      </c>
      <c r="V552" s="19">
        <f>'FIA Only'!V552+Sphere!E736</f>
        <v>31361</v>
      </c>
      <c r="W552" s="19">
        <f>'FIA Only'!W552+Sphere!F736+'FIA on PCAS'!C736</f>
        <v>28999</v>
      </c>
      <c r="X552" s="19">
        <f>'FIA Only'!X552+Sphere!G736+'FIA on PCAS'!D736</f>
        <v>54474</v>
      </c>
      <c r="Y552" s="19">
        <v>128949</v>
      </c>
      <c r="Z552" s="19">
        <v>143927</v>
      </c>
      <c r="AA552" s="19">
        <v>186090</v>
      </c>
      <c r="AB552" s="19">
        <v>174099</v>
      </c>
      <c r="AC552" s="19">
        <v>222217</v>
      </c>
      <c r="AD552" s="19">
        <v>163823</v>
      </c>
      <c r="AE552" s="19">
        <v>185154</v>
      </c>
      <c r="AF552" s="19">
        <v>243667</v>
      </c>
      <c r="AG552" s="19">
        <v>216239</v>
      </c>
      <c r="AH552" s="19">
        <v>199465</v>
      </c>
      <c r="AI552" s="19">
        <v>190422</v>
      </c>
      <c r="AJ552" s="19">
        <v>211559</v>
      </c>
      <c r="AK552" s="19">
        <v>242533</v>
      </c>
      <c r="AL552" s="19">
        <v>198646</v>
      </c>
      <c r="AM552" s="19">
        <v>237514</v>
      </c>
      <c r="AN552" s="19">
        <v>199032</v>
      </c>
      <c r="AO552" s="19">
        <v>267798</v>
      </c>
      <c r="AP552" s="19">
        <v>312416</v>
      </c>
      <c r="AR552" s="19">
        <v>128949</v>
      </c>
      <c r="AS552" s="19">
        <v>143927</v>
      </c>
      <c r="AT552" s="19">
        <v>186090</v>
      </c>
      <c r="AU552" s="19">
        <v>174099</v>
      </c>
      <c r="AV552" s="19">
        <v>222217</v>
      </c>
      <c r="AW552" s="19">
        <v>163823</v>
      </c>
      <c r="AX552" s="19">
        <v>185154</v>
      </c>
      <c r="AY552" s="19">
        <v>243667</v>
      </c>
      <c r="AZ552" s="19">
        <v>216239</v>
      </c>
      <c r="BA552" s="19">
        <v>199465</v>
      </c>
      <c r="BB552" s="19">
        <v>190422</v>
      </c>
      <c r="BC552" s="19">
        <v>211559</v>
      </c>
      <c r="BD552" s="19">
        <v>242533</v>
      </c>
      <c r="BE552" s="19">
        <v>198646</v>
      </c>
      <c r="BF552" s="19">
        <v>237514</v>
      </c>
      <c r="BG552" s="19">
        <v>199032</v>
      </c>
      <c r="BH552" s="19">
        <v>267798</v>
      </c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</row>
    <row r="553" spans="1:78" s="19" customFormat="1" ht="12.75" x14ac:dyDescent="0.2">
      <c r="A553" s="8" t="s">
        <v>764</v>
      </c>
      <c r="B553" s="32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</row>
    <row r="554" spans="1:78" s="91" customFormat="1" ht="11.25" x14ac:dyDescent="0.2">
      <c r="A554" s="89" t="s">
        <v>804</v>
      </c>
      <c r="B554" s="90"/>
      <c r="T554" s="106"/>
      <c r="U554" s="106"/>
      <c r="V554" s="106"/>
      <c r="W554" s="106"/>
      <c r="X554" s="106"/>
      <c r="Y554" s="91">
        <v>759</v>
      </c>
      <c r="Z554" s="91">
        <v>1072</v>
      </c>
      <c r="AA554" s="91">
        <v>1943</v>
      </c>
      <c r="AB554" s="91">
        <v>954</v>
      </c>
      <c r="AC554" s="91">
        <v>805</v>
      </c>
      <c r="AD554" s="91">
        <v>727</v>
      </c>
      <c r="AE554" s="91">
        <v>684</v>
      </c>
      <c r="AF554" s="91">
        <v>672</v>
      </c>
      <c r="AG554" s="91">
        <v>744</v>
      </c>
      <c r="AH554" s="91">
        <v>1359</v>
      </c>
      <c r="AI554" s="91">
        <v>1643</v>
      </c>
      <c r="AJ554" s="91">
        <v>1656</v>
      </c>
      <c r="AK554" s="91">
        <v>1764</v>
      </c>
      <c r="AL554" s="91">
        <v>1473</v>
      </c>
      <c r="AM554" s="91">
        <v>1568</v>
      </c>
      <c r="AN554" s="91">
        <v>1883</v>
      </c>
      <c r="AO554" s="91">
        <v>1781</v>
      </c>
      <c r="AP554" s="91">
        <v>1674</v>
      </c>
      <c r="AR554" s="91">
        <v>759</v>
      </c>
      <c r="AS554" s="91">
        <v>1072</v>
      </c>
      <c r="AT554" s="91">
        <v>1943</v>
      </c>
      <c r="AU554" s="91">
        <v>954</v>
      </c>
      <c r="AV554" s="91">
        <v>805</v>
      </c>
      <c r="AW554" s="91">
        <v>727</v>
      </c>
      <c r="AX554" s="91">
        <v>684</v>
      </c>
      <c r="AY554" s="91">
        <v>672</v>
      </c>
      <c r="AZ554" s="91">
        <v>744</v>
      </c>
      <c r="BA554" s="91">
        <v>1359</v>
      </c>
      <c r="BB554" s="91">
        <v>1643</v>
      </c>
      <c r="BC554" s="91">
        <v>1656</v>
      </c>
      <c r="BD554" s="91">
        <v>1764</v>
      </c>
      <c r="BE554" s="91">
        <v>1473</v>
      </c>
      <c r="BF554" s="91">
        <v>1568</v>
      </c>
      <c r="BG554" s="91">
        <v>1883</v>
      </c>
      <c r="BH554" s="91">
        <v>1781</v>
      </c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</row>
    <row r="555" spans="1:78" s="91" customFormat="1" ht="11.25" x14ac:dyDescent="0.2">
      <c r="A555" s="89" t="s">
        <v>766</v>
      </c>
      <c r="B555" s="90"/>
      <c r="T555" s="106"/>
      <c r="U555" s="106"/>
      <c r="V555" s="106"/>
      <c r="W555" s="106"/>
      <c r="X555" s="106"/>
      <c r="Y555" s="91">
        <v>3</v>
      </c>
      <c r="Z555" s="91">
        <v>0</v>
      </c>
      <c r="AA555" s="91">
        <v>0</v>
      </c>
      <c r="AB555" s="91">
        <v>0</v>
      </c>
      <c r="AC555" s="91">
        <v>0</v>
      </c>
      <c r="AD555" s="91">
        <v>0</v>
      </c>
      <c r="AE555" s="91">
        <v>0</v>
      </c>
      <c r="AF555" s="91">
        <v>0</v>
      </c>
      <c r="AG555" s="91">
        <v>0</v>
      </c>
      <c r="AH555" s="91">
        <v>0</v>
      </c>
      <c r="AI555" s="91">
        <v>0</v>
      </c>
      <c r="AJ555" s="91">
        <v>0</v>
      </c>
      <c r="AK555" s="91">
        <v>0</v>
      </c>
      <c r="AL555" s="91">
        <v>0</v>
      </c>
      <c r="AM555" s="91">
        <v>0</v>
      </c>
      <c r="AN555" s="91">
        <v>0</v>
      </c>
      <c r="AO555" s="91">
        <v>0</v>
      </c>
      <c r="AP555" s="91">
        <v>0</v>
      </c>
      <c r="AR555" s="91">
        <v>3</v>
      </c>
      <c r="AS555" s="91">
        <v>0</v>
      </c>
      <c r="AT555" s="91">
        <v>0</v>
      </c>
      <c r="AU555" s="91">
        <v>0</v>
      </c>
      <c r="AV555" s="91">
        <v>0</v>
      </c>
      <c r="AW555" s="91">
        <v>0</v>
      </c>
      <c r="AX555" s="91">
        <v>0</v>
      </c>
      <c r="AY555" s="91">
        <v>0</v>
      </c>
      <c r="AZ555" s="91">
        <v>0</v>
      </c>
      <c r="BA555" s="91">
        <v>0</v>
      </c>
      <c r="BB555" s="91">
        <v>0</v>
      </c>
      <c r="BC555" s="91">
        <v>0</v>
      </c>
      <c r="BD555" s="91">
        <v>0</v>
      </c>
      <c r="BE555" s="91">
        <v>0</v>
      </c>
      <c r="BF555" s="91">
        <v>0</v>
      </c>
      <c r="BG555" s="91">
        <v>0</v>
      </c>
      <c r="BH555" s="91">
        <v>0</v>
      </c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</row>
    <row r="556" spans="1:78" s="91" customFormat="1" ht="11.25" x14ac:dyDescent="0.2">
      <c r="A556" s="89" t="s">
        <v>767</v>
      </c>
      <c r="B556" s="90"/>
      <c r="T556" s="106"/>
      <c r="U556" s="106"/>
      <c r="V556" s="106"/>
      <c r="W556" s="106"/>
      <c r="X556" s="106"/>
      <c r="Y556" s="91">
        <v>187</v>
      </c>
      <c r="Z556" s="91">
        <v>229</v>
      </c>
      <c r="AA556" s="91">
        <v>288</v>
      </c>
      <c r="AB556" s="91">
        <v>306</v>
      </c>
      <c r="AC556" s="91">
        <v>308</v>
      </c>
      <c r="AD556" s="91">
        <v>318</v>
      </c>
      <c r="AE556" s="91">
        <v>304</v>
      </c>
      <c r="AF556" s="91">
        <v>303</v>
      </c>
      <c r="AG556" s="91">
        <v>259</v>
      </c>
      <c r="AH556" s="91">
        <v>236</v>
      </c>
      <c r="AI556" s="91">
        <v>222</v>
      </c>
      <c r="AJ556" s="91">
        <v>284</v>
      </c>
      <c r="AK556" s="91">
        <v>290</v>
      </c>
      <c r="AL556" s="91">
        <v>264</v>
      </c>
      <c r="AM556" s="91">
        <v>304</v>
      </c>
      <c r="AN556" s="91">
        <v>351</v>
      </c>
      <c r="AO556" s="91">
        <v>297</v>
      </c>
      <c r="AP556" s="91">
        <v>316</v>
      </c>
      <c r="AR556" s="91">
        <v>187</v>
      </c>
      <c r="AS556" s="91">
        <v>229</v>
      </c>
      <c r="AT556" s="91">
        <v>288</v>
      </c>
      <c r="AU556" s="91">
        <v>306</v>
      </c>
      <c r="AV556" s="91">
        <v>308</v>
      </c>
      <c r="AW556" s="91">
        <v>318</v>
      </c>
      <c r="AX556" s="91">
        <v>304</v>
      </c>
      <c r="AY556" s="91">
        <v>303</v>
      </c>
      <c r="AZ556" s="91">
        <v>259</v>
      </c>
      <c r="BA556" s="91">
        <v>236</v>
      </c>
      <c r="BB556" s="91">
        <v>222</v>
      </c>
      <c r="BC556" s="91">
        <v>284</v>
      </c>
      <c r="BD556" s="91">
        <v>290</v>
      </c>
      <c r="BE556" s="91">
        <v>264</v>
      </c>
      <c r="BF556" s="91">
        <v>304</v>
      </c>
      <c r="BG556" s="91">
        <v>351</v>
      </c>
      <c r="BH556" s="91">
        <v>297</v>
      </c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</row>
    <row r="557" spans="1:78" s="91" customFormat="1" ht="11.25" x14ac:dyDescent="0.2">
      <c r="A557" s="89" t="s">
        <v>768</v>
      </c>
      <c r="B557" s="90"/>
      <c r="T557" s="106"/>
      <c r="U557" s="106"/>
      <c r="V557" s="106"/>
      <c r="W557" s="106"/>
      <c r="X557" s="106"/>
      <c r="Y557" s="91">
        <v>718</v>
      </c>
      <c r="Z557" s="91">
        <v>763</v>
      </c>
      <c r="AA557" s="91">
        <v>1112</v>
      </c>
      <c r="AB557" s="91">
        <v>1004</v>
      </c>
      <c r="AC557" s="91">
        <v>1060</v>
      </c>
      <c r="AD557" s="91">
        <v>986</v>
      </c>
      <c r="AE557" s="91">
        <v>858</v>
      </c>
      <c r="AF557" s="91">
        <v>977</v>
      </c>
      <c r="AG557" s="91">
        <v>910</v>
      </c>
      <c r="AH557" s="91">
        <v>726</v>
      </c>
      <c r="AI557" s="91">
        <v>811</v>
      </c>
      <c r="AJ557" s="91">
        <v>870</v>
      </c>
      <c r="AK557" s="91">
        <v>901</v>
      </c>
      <c r="AL557" s="91">
        <v>1006</v>
      </c>
      <c r="AM557" s="91">
        <v>1012</v>
      </c>
      <c r="AN557" s="91">
        <v>1133</v>
      </c>
      <c r="AO557" s="91">
        <v>1046</v>
      </c>
      <c r="AP557" s="91">
        <v>1062</v>
      </c>
      <c r="AR557" s="91">
        <v>718</v>
      </c>
      <c r="AS557" s="91">
        <v>763</v>
      </c>
      <c r="AT557" s="91">
        <v>1112</v>
      </c>
      <c r="AU557" s="91">
        <v>1004</v>
      </c>
      <c r="AV557" s="91">
        <v>1060</v>
      </c>
      <c r="AW557" s="91">
        <v>986</v>
      </c>
      <c r="AX557" s="91">
        <v>858</v>
      </c>
      <c r="AY557" s="91">
        <v>977</v>
      </c>
      <c r="AZ557" s="91">
        <v>910</v>
      </c>
      <c r="BA557" s="91">
        <v>726</v>
      </c>
      <c r="BB557" s="91">
        <v>811</v>
      </c>
      <c r="BC557" s="91">
        <v>870</v>
      </c>
      <c r="BD557" s="91">
        <v>901</v>
      </c>
      <c r="BE557" s="91">
        <v>1006</v>
      </c>
      <c r="BF557" s="91">
        <v>1012</v>
      </c>
      <c r="BG557" s="91">
        <v>1133</v>
      </c>
      <c r="BH557" s="91">
        <v>1046</v>
      </c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</row>
    <row r="558" spans="1:78" s="91" customFormat="1" ht="11.25" x14ac:dyDescent="0.2">
      <c r="A558" s="89" t="s">
        <v>769</v>
      </c>
      <c r="B558" s="90"/>
      <c r="T558" s="106"/>
      <c r="U558" s="106"/>
      <c r="V558" s="106"/>
      <c r="W558" s="106"/>
      <c r="X558" s="106"/>
      <c r="Y558" s="91">
        <v>247</v>
      </c>
      <c r="Z558" s="91">
        <v>304</v>
      </c>
      <c r="AA558" s="91">
        <v>333</v>
      </c>
      <c r="AB558" s="91">
        <v>346</v>
      </c>
      <c r="AC558" s="91">
        <v>397</v>
      </c>
      <c r="AD558" s="91">
        <v>329</v>
      </c>
      <c r="AE558" s="91">
        <v>344</v>
      </c>
      <c r="AF558" s="91">
        <v>410</v>
      </c>
      <c r="AG558" s="91">
        <v>400</v>
      </c>
      <c r="AH558" s="91">
        <v>350</v>
      </c>
      <c r="AI558" s="91">
        <v>385</v>
      </c>
      <c r="AJ558" s="91">
        <v>382</v>
      </c>
      <c r="AK558" s="91">
        <v>469</v>
      </c>
      <c r="AL558" s="91">
        <v>400</v>
      </c>
      <c r="AM558" s="91">
        <v>438</v>
      </c>
      <c r="AN558" s="91">
        <v>386</v>
      </c>
      <c r="AO558" s="91">
        <v>468</v>
      </c>
      <c r="AP558" s="91">
        <v>513</v>
      </c>
      <c r="AR558" s="91">
        <v>247</v>
      </c>
      <c r="AS558" s="91">
        <v>304</v>
      </c>
      <c r="AT558" s="91">
        <v>333</v>
      </c>
      <c r="AU558" s="91">
        <v>346</v>
      </c>
      <c r="AV558" s="91">
        <v>397</v>
      </c>
      <c r="AW558" s="91">
        <v>329</v>
      </c>
      <c r="AX558" s="91">
        <v>344</v>
      </c>
      <c r="AY558" s="91">
        <v>410</v>
      </c>
      <c r="AZ558" s="91">
        <v>400</v>
      </c>
      <c r="BA558" s="91">
        <v>350</v>
      </c>
      <c r="BB558" s="91">
        <v>385</v>
      </c>
      <c r="BC558" s="91">
        <v>382</v>
      </c>
      <c r="BD558" s="91">
        <v>469</v>
      </c>
      <c r="BE558" s="91">
        <v>400</v>
      </c>
      <c r="BF558" s="91">
        <v>438</v>
      </c>
      <c r="BG558" s="91">
        <v>386</v>
      </c>
      <c r="BH558" s="91">
        <v>468</v>
      </c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</row>
    <row r="559" spans="1:78" x14ac:dyDescent="0.25">
      <c r="A559" s="8" t="s">
        <v>283</v>
      </c>
      <c r="B559" s="50"/>
      <c r="AA559" s="56"/>
      <c r="AB559" s="56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</row>
    <row r="560" spans="1:78" s="19" customFormat="1" ht="11.25" x14ac:dyDescent="0.2">
      <c r="A560" s="24" t="s">
        <v>805</v>
      </c>
      <c r="B560" s="32"/>
      <c r="C560" s="19">
        <v>3625</v>
      </c>
      <c r="D560" s="19">
        <v>3786</v>
      </c>
      <c r="E560" s="19">
        <v>3606</v>
      </c>
      <c r="F560" s="19">
        <v>3388</v>
      </c>
      <c r="G560" s="19">
        <v>3391</v>
      </c>
      <c r="H560" s="19">
        <v>3319</v>
      </c>
      <c r="I560" s="19">
        <v>3182</v>
      </c>
      <c r="J560" s="19">
        <v>3114</v>
      </c>
      <c r="K560" s="19">
        <v>3273</v>
      </c>
      <c r="L560" s="19">
        <v>3376</v>
      </c>
      <c r="M560" s="19">
        <v>3383</v>
      </c>
      <c r="N560" s="19">
        <v>3279</v>
      </c>
      <c r="O560" s="19">
        <v>3554</v>
      </c>
      <c r="P560" s="19">
        <v>3242</v>
      </c>
      <c r="Q560" s="19">
        <v>3682</v>
      </c>
      <c r="R560" s="19">
        <v>3418</v>
      </c>
      <c r="S560" s="19">
        <v>3386</v>
      </c>
      <c r="T560" s="19">
        <v>3061</v>
      </c>
      <c r="U560" s="19">
        <f>(U548)/(('FIA Only'!U548/'FIA Only'!U560)+(Sphere!D732/Sphere!D744))</f>
        <v>3126.7499261048979</v>
      </c>
      <c r="V560" s="19">
        <f>(V548)/(('FIA Only'!V548/'FIA Only'!V560)+(Sphere!E732/Sphere!E744))</f>
        <v>2914.4734370967726</v>
      </c>
      <c r="W560" s="19">
        <f>(W548)/(('FIA Only'!W548/'FIA Only'!W560)+(Sphere!F732/Sphere!F744))</f>
        <v>2962.7861688924368</v>
      </c>
      <c r="X560" s="19">
        <f>(X548)/(('FIA Only'!X548/'FIA Only'!X560)+(Sphere!G732/Sphere!G744)+('FIA on PCAS'!D732/'FIA on PCAS'!D744))</f>
        <v>2696.4736944033211</v>
      </c>
      <c r="Y560" s="19">
        <v>3137</v>
      </c>
      <c r="Z560" s="19">
        <v>3536</v>
      </c>
      <c r="AA560" s="19">
        <v>3265</v>
      </c>
      <c r="AB560" s="19">
        <v>3398</v>
      </c>
      <c r="AC560" s="19">
        <v>3425</v>
      </c>
      <c r="AD560" s="19">
        <v>3469</v>
      </c>
      <c r="AE560" s="19">
        <v>3192</v>
      </c>
      <c r="AF560" s="19">
        <v>3355</v>
      </c>
      <c r="AG560" s="19">
        <v>3455</v>
      </c>
      <c r="AH560" s="19">
        <v>3602</v>
      </c>
      <c r="AI560" s="19">
        <v>3671</v>
      </c>
      <c r="AJ560" s="19">
        <v>3713</v>
      </c>
      <c r="AK560" s="19">
        <v>3750</v>
      </c>
      <c r="AL560" s="19">
        <v>3625</v>
      </c>
      <c r="AM560" s="19">
        <v>3523</v>
      </c>
      <c r="AN560" s="19">
        <v>3653</v>
      </c>
      <c r="AO560" s="19">
        <v>3584</v>
      </c>
      <c r="AP560" s="19">
        <v>3333</v>
      </c>
      <c r="AR560" s="19">
        <v>3137</v>
      </c>
      <c r="AS560" s="19">
        <v>3536</v>
      </c>
      <c r="AT560" s="19">
        <v>3265</v>
      </c>
      <c r="AU560" s="19">
        <v>3398</v>
      </c>
      <c r="AV560" s="19">
        <v>3425</v>
      </c>
      <c r="AW560" s="19">
        <v>3469</v>
      </c>
      <c r="AX560" s="19">
        <v>3192</v>
      </c>
      <c r="AY560" s="19">
        <v>3355</v>
      </c>
      <c r="AZ560" s="19">
        <v>3455</v>
      </c>
      <c r="BA560" s="19">
        <v>3602</v>
      </c>
      <c r="BB560" s="19">
        <v>3671</v>
      </c>
      <c r="BC560" s="19">
        <v>3713</v>
      </c>
      <c r="BD560" s="19">
        <v>3750</v>
      </c>
      <c r="BE560" s="19">
        <v>3625</v>
      </c>
      <c r="BF560" s="19">
        <v>3523</v>
      </c>
      <c r="BG560" s="19">
        <v>3653</v>
      </c>
      <c r="BH560" s="19">
        <v>3584</v>
      </c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</row>
    <row r="561" spans="1:78" s="19" customFormat="1" ht="11.25" x14ac:dyDescent="0.2">
      <c r="A561" s="24" t="s">
        <v>285</v>
      </c>
      <c r="B561" s="32"/>
      <c r="C561" s="19">
        <v>2325</v>
      </c>
      <c r="D561" s="19">
        <v>2221</v>
      </c>
      <c r="E561" s="19">
        <v>2281</v>
      </c>
      <c r="F561" s="19">
        <v>2261</v>
      </c>
      <c r="G561" s="19">
        <v>2182</v>
      </c>
      <c r="H561" s="19">
        <v>1837</v>
      </c>
      <c r="I561" s="19">
        <v>2100</v>
      </c>
      <c r="J561" s="19">
        <v>1967</v>
      </c>
      <c r="K561" s="19">
        <v>2138</v>
      </c>
      <c r="L561" s="19">
        <v>2070</v>
      </c>
      <c r="M561" s="19">
        <v>1947</v>
      </c>
      <c r="N561" s="19">
        <v>2223</v>
      </c>
      <c r="O561" s="19">
        <v>2012</v>
      </c>
      <c r="P561" s="19">
        <v>2001</v>
      </c>
      <c r="Q561" s="19">
        <v>2089</v>
      </c>
      <c r="R561" s="19">
        <v>2324</v>
      </c>
      <c r="S561" s="19">
        <v>2263</v>
      </c>
      <c r="T561" s="19">
        <v>2264</v>
      </c>
      <c r="U561" s="19">
        <f>(U549)/(('FIA Only'!U549/'FIA Only'!U561))</f>
        <v>1901</v>
      </c>
      <c r="V561" s="19">
        <f>(V549)/(('FIA Only'!V549/'FIA Only'!V561))</f>
        <v>2496</v>
      </c>
      <c r="W561" s="19">
        <f>(W549)/(('FIA Only'!W549/'FIA Only'!W561))</f>
        <v>1579</v>
      </c>
      <c r="X561" s="19">
        <f>(X549)/(('FIA Only'!X549/'FIA Only'!X561))</f>
        <v>1501</v>
      </c>
      <c r="Y561" s="19">
        <v>1567</v>
      </c>
      <c r="Z561" s="19">
        <v>0</v>
      </c>
      <c r="AA561" s="19">
        <v>0</v>
      </c>
      <c r="AB561" s="19">
        <v>0</v>
      </c>
      <c r="AC561" s="19" t="s">
        <v>1</v>
      </c>
      <c r="AD561" s="19" t="s">
        <v>1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R561" s="19">
        <v>1567</v>
      </c>
      <c r="AS561" s="19" t="s">
        <v>1</v>
      </c>
      <c r="AT561" s="19" t="s">
        <v>1</v>
      </c>
      <c r="AU561" s="19" t="s">
        <v>1</v>
      </c>
      <c r="AV561" s="19" t="s">
        <v>1</v>
      </c>
      <c r="AW561" s="19" t="s">
        <v>1</v>
      </c>
      <c r="AX561" s="19" t="s">
        <v>1</v>
      </c>
      <c r="AY561" s="19" t="s">
        <v>1</v>
      </c>
      <c r="AZ561" s="19" t="s">
        <v>1</v>
      </c>
      <c r="BA561" s="19" t="s">
        <v>1</v>
      </c>
      <c r="BB561" s="19" t="s">
        <v>1</v>
      </c>
      <c r="BC561" s="19" t="s">
        <v>1</v>
      </c>
      <c r="BD561" s="19" t="s">
        <v>1</v>
      </c>
      <c r="BE561" s="19" t="s">
        <v>1</v>
      </c>
      <c r="BF561" s="19" t="s">
        <v>1</v>
      </c>
      <c r="BG561" s="19" t="s">
        <v>1</v>
      </c>
      <c r="BH561" s="19" t="s">
        <v>1</v>
      </c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</row>
    <row r="562" spans="1:78" s="19" customFormat="1" ht="11.25" x14ac:dyDescent="0.2">
      <c r="A562" s="24" t="s">
        <v>286</v>
      </c>
      <c r="B562" s="32"/>
      <c r="C562" s="19">
        <v>618</v>
      </c>
      <c r="D562" s="19">
        <v>590</v>
      </c>
      <c r="E562" s="19">
        <v>559</v>
      </c>
      <c r="F562" s="19">
        <v>577</v>
      </c>
      <c r="G562" s="19">
        <v>602</v>
      </c>
      <c r="H562" s="19">
        <v>586</v>
      </c>
      <c r="I562" s="19">
        <v>651</v>
      </c>
      <c r="J562" s="19">
        <v>512</v>
      </c>
      <c r="K562" s="19">
        <v>576</v>
      </c>
      <c r="L562" s="19">
        <v>617</v>
      </c>
      <c r="M562" s="19">
        <v>542</v>
      </c>
      <c r="N562" s="19">
        <v>540</v>
      </c>
      <c r="O562" s="19">
        <v>508</v>
      </c>
      <c r="P562" s="19">
        <v>493</v>
      </c>
      <c r="Q562" s="19">
        <v>507</v>
      </c>
      <c r="R562" s="19">
        <v>453</v>
      </c>
      <c r="S562" s="19">
        <v>537</v>
      </c>
      <c r="T562" s="19">
        <v>506</v>
      </c>
      <c r="U562" s="19">
        <f>(U550)/(('FIA Only'!U550/'FIA Only'!U562))</f>
        <v>528</v>
      </c>
      <c r="V562" s="19">
        <f>(V550)/(('FIA Only'!V550/'FIA Only'!V562)+(Sphere!E734/Sphere!E746))</f>
        <v>527.96091988902378</v>
      </c>
      <c r="W562" s="19">
        <f>(W550)/(('FIA Only'!W550/'FIA Only'!W562)+(Sphere!F734/Sphere!F746)+('FIA on PCAS'!C734/'FIA on PCAS'!C746))</f>
        <v>448.16242215650743</v>
      </c>
      <c r="X562" s="19">
        <f>(X550)/(('FIA Only'!X550/'FIA Only'!X562)+(Sphere!G734/Sphere!G746)+('FIA on PCAS'!D734/'FIA on PCAS'!D746))</f>
        <v>448.6447482335218</v>
      </c>
      <c r="Y562" s="19">
        <v>236</v>
      </c>
      <c r="Z562" s="19">
        <v>217</v>
      </c>
      <c r="AA562" s="19">
        <v>449</v>
      </c>
      <c r="AB562" s="19">
        <v>523</v>
      </c>
      <c r="AC562" s="19">
        <v>520</v>
      </c>
      <c r="AD562" s="19">
        <v>563</v>
      </c>
      <c r="AE562" s="19">
        <v>517</v>
      </c>
      <c r="AF562" s="19">
        <v>579</v>
      </c>
      <c r="AG562" s="19">
        <v>576</v>
      </c>
      <c r="AH562" s="19">
        <v>550</v>
      </c>
      <c r="AI562" s="19">
        <v>652</v>
      </c>
      <c r="AJ562" s="19">
        <v>714</v>
      </c>
      <c r="AK562" s="19">
        <v>647</v>
      </c>
      <c r="AL562" s="19">
        <v>602</v>
      </c>
      <c r="AM562" s="19">
        <v>648</v>
      </c>
      <c r="AN562" s="19">
        <v>596</v>
      </c>
      <c r="AO562" s="19">
        <v>597</v>
      </c>
      <c r="AP562" s="19">
        <v>568</v>
      </c>
      <c r="AR562" s="19">
        <v>236</v>
      </c>
      <c r="AS562" s="19">
        <v>217</v>
      </c>
      <c r="AT562" s="19">
        <v>449</v>
      </c>
      <c r="AU562" s="19">
        <v>523</v>
      </c>
      <c r="AV562" s="19">
        <v>520</v>
      </c>
      <c r="AW562" s="19">
        <v>563</v>
      </c>
      <c r="AX562" s="19">
        <v>517</v>
      </c>
      <c r="AY562" s="19">
        <v>579</v>
      </c>
      <c r="AZ562" s="19">
        <v>576</v>
      </c>
      <c r="BA562" s="19">
        <v>550</v>
      </c>
      <c r="BB562" s="19">
        <v>652</v>
      </c>
      <c r="BC562" s="19">
        <v>714</v>
      </c>
      <c r="BD562" s="19">
        <v>647</v>
      </c>
      <c r="BE562" s="19">
        <v>602</v>
      </c>
      <c r="BF562" s="19">
        <v>648</v>
      </c>
      <c r="BG562" s="19">
        <v>596</v>
      </c>
      <c r="BH562" s="19">
        <v>597</v>
      </c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</row>
    <row r="563" spans="1:78" s="19" customFormat="1" ht="11.25" x14ac:dyDescent="0.2">
      <c r="A563" s="24" t="s">
        <v>287</v>
      </c>
      <c r="B563" s="32"/>
      <c r="C563" s="19">
        <v>235</v>
      </c>
      <c r="D563" s="19">
        <v>192</v>
      </c>
      <c r="E563" s="19">
        <v>198</v>
      </c>
      <c r="F563" s="19">
        <v>211</v>
      </c>
      <c r="G563" s="19">
        <v>203</v>
      </c>
      <c r="H563" s="19">
        <v>184</v>
      </c>
      <c r="I563" s="19">
        <v>211</v>
      </c>
      <c r="J563" s="19">
        <v>190</v>
      </c>
      <c r="K563" s="19">
        <v>173</v>
      </c>
      <c r="L563" s="19">
        <v>191</v>
      </c>
      <c r="M563" s="19">
        <v>195</v>
      </c>
      <c r="N563" s="19">
        <v>176</v>
      </c>
      <c r="O563" s="19">
        <v>185</v>
      </c>
      <c r="P563" s="19">
        <v>178</v>
      </c>
      <c r="Q563" s="19">
        <v>170</v>
      </c>
      <c r="R563" s="19">
        <v>188</v>
      </c>
      <c r="S563" s="19">
        <v>196</v>
      </c>
      <c r="T563" s="19">
        <v>181</v>
      </c>
      <c r="U563" s="19">
        <f>(U551)/(('FIA Only'!U551/'FIA Only'!U563)+(Sphere!D735/Sphere!D747))</f>
        <v>184.77600736148781</v>
      </c>
      <c r="V563" s="19">
        <f>(V551)/(('FIA Only'!V551/'FIA Only'!V563)+(Sphere!E735/Sphere!E747))</f>
        <v>172.51892205042228</v>
      </c>
      <c r="W563" s="19">
        <f>(W551)/(('FIA Only'!W551/'FIA Only'!W563)+(Sphere!F735/Sphere!F747)+('FIA on PCAS'!C735/'FIA on PCAS'!C747))</f>
        <v>177.57456354331995</v>
      </c>
      <c r="X563" s="19">
        <f>(X551)/(('FIA Only'!X551/'FIA Only'!X563)+(Sphere!G735/Sphere!G747)+('FIA on PCAS'!D735/'FIA on PCAS'!D747))</f>
        <v>186.01256802488049</v>
      </c>
      <c r="Y563" s="19">
        <v>176</v>
      </c>
      <c r="Z563" s="19">
        <v>151</v>
      </c>
      <c r="AA563" s="19">
        <v>153</v>
      </c>
      <c r="AB563" s="19">
        <v>144</v>
      </c>
      <c r="AC563" s="19">
        <v>149</v>
      </c>
      <c r="AD563" s="19">
        <v>136</v>
      </c>
      <c r="AE563" s="19">
        <v>136</v>
      </c>
      <c r="AF563" s="19">
        <v>139</v>
      </c>
      <c r="AG563" s="19">
        <v>139</v>
      </c>
      <c r="AH563" s="19">
        <v>140</v>
      </c>
      <c r="AI563" s="19">
        <v>148</v>
      </c>
      <c r="AJ563" s="19">
        <v>148</v>
      </c>
      <c r="AK563" s="19">
        <v>140</v>
      </c>
      <c r="AL563" s="19">
        <v>143</v>
      </c>
      <c r="AM563" s="19">
        <v>147</v>
      </c>
      <c r="AN563" s="19">
        <v>137</v>
      </c>
      <c r="AO563" s="19">
        <v>140</v>
      </c>
      <c r="AP563" s="19">
        <v>140</v>
      </c>
      <c r="AR563" s="19">
        <v>176</v>
      </c>
      <c r="AS563" s="19">
        <v>151</v>
      </c>
      <c r="AT563" s="19">
        <v>153</v>
      </c>
      <c r="AU563" s="19">
        <v>144</v>
      </c>
      <c r="AV563" s="19">
        <v>149</v>
      </c>
      <c r="AW563" s="19">
        <v>136</v>
      </c>
      <c r="AX563" s="19">
        <v>136</v>
      </c>
      <c r="AY563" s="19">
        <v>139</v>
      </c>
      <c r="AZ563" s="19">
        <v>139</v>
      </c>
      <c r="BA563" s="19">
        <v>140</v>
      </c>
      <c r="BB563" s="19">
        <v>148</v>
      </c>
      <c r="BC563" s="19">
        <v>148</v>
      </c>
      <c r="BD563" s="19">
        <v>140</v>
      </c>
      <c r="BE563" s="19">
        <v>143</v>
      </c>
      <c r="BF563" s="19">
        <v>147</v>
      </c>
      <c r="BG563" s="19">
        <v>137</v>
      </c>
      <c r="BH563" s="19">
        <v>140</v>
      </c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</row>
    <row r="564" spans="1:78" s="19" customFormat="1" ht="11.25" x14ac:dyDescent="0.2">
      <c r="A564" s="24" t="s">
        <v>288</v>
      </c>
      <c r="B564" s="32"/>
      <c r="C564" s="19">
        <v>103</v>
      </c>
      <c r="D564" s="19">
        <v>119</v>
      </c>
      <c r="E564" s="19">
        <v>114</v>
      </c>
      <c r="F564" s="19">
        <v>88</v>
      </c>
      <c r="G564" s="19">
        <v>128</v>
      </c>
      <c r="H564" s="19">
        <v>170</v>
      </c>
      <c r="I564" s="19">
        <v>110</v>
      </c>
      <c r="J564" s="19">
        <v>122</v>
      </c>
      <c r="K564" s="19">
        <v>113</v>
      </c>
      <c r="L564" s="19">
        <v>78</v>
      </c>
      <c r="M564" s="19">
        <v>130</v>
      </c>
      <c r="N564" s="19">
        <v>93</v>
      </c>
      <c r="O564" s="19">
        <v>127</v>
      </c>
      <c r="P564" s="19">
        <v>118</v>
      </c>
      <c r="Q564" s="19">
        <v>107</v>
      </c>
      <c r="R564" s="19">
        <v>114</v>
      </c>
      <c r="S564" s="19">
        <v>142</v>
      </c>
      <c r="T564" s="19">
        <v>156</v>
      </c>
      <c r="U564" s="19">
        <f>(U552)/(('FIA Only'!U552/'FIA Only'!U564))</f>
        <v>122</v>
      </c>
      <c r="V564" s="19">
        <f>(V552)/(('FIA Only'!V552/'FIA Only'!V564)+(Sphere!E736/Sphere!E748))</f>
        <v>157.9340066722668</v>
      </c>
      <c r="W564" s="19">
        <f>(W552)/(('FIA Only'!W552/'FIA Only'!W564)+(Sphere!F736/Sphere!F748)+('FIA on PCAS'!C736/'FIA on PCAS'!C748))</f>
        <v>151.07731501846348</v>
      </c>
      <c r="X564" s="19">
        <f>(X552)/(('FIA Only'!X552/'FIA Only'!X564)+(Sphere!G736/Sphere!G748)+('FIA on PCAS'!D736/'FIA on PCAS'!D748))</f>
        <v>190.11487680070636</v>
      </c>
      <c r="Y564" s="19">
        <v>522</v>
      </c>
      <c r="Z564" s="19">
        <v>473</v>
      </c>
      <c r="AA564" s="19">
        <v>559</v>
      </c>
      <c r="AB564" s="19">
        <v>503</v>
      </c>
      <c r="AC564" s="19">
        <v>560</v>
      </c>
      <c r="AD564" s="19">
        <v>498</v>
      </c>
      <c r="AE564" s="19">
        <v>538</v>
      </c>
      <c r="AF564" s="19">
        <v>594</v>
      </c>
      <c r="AG564" s="19">
        <v>541</v>
      </c>
      <c r="AH564" s="19">
        <v>570</v>
      </c>
      <c r="AI564" s="19">
        <v>495</v>
      </c>
      <c r="AJ564" s="19">
        <v>554</v>
      </c>
      <c r="AK564" s="19">
        <v>517</v>
      </c>
      <c r="AL564" s="19">
        <v>497</v>
      </c>
      <c r="AM564" s="19">
        <v>542</v>
      </c>
      <c r="AN564" s="19">
        <v>516</v>
      </c>
      <c r="AO564" s="19">
        <v>572</v>
      </c>
      <c r="AP564" s="19">
        <v>609</v>
      </c>
      <c r="AR564" s="19">
        <v>522</v>
      </c>
      <c r="AS564" s="19">
        <v>473</v>
      </c>
      <c r="AT564" s="19">
        <v>559</v>
      </c>
      <c r="AU564" s="19">
        <v>503</v>
      </c>
      <c r="AV564" s="19">
        <v>560</v>
      </c>
      <c r="AW564" s="19">
        <v>498</v>
      </c>
      <c r="AX564" s="19">
        <v>538</v>
      </c>
      <c r="AY564" s="19">
        <v>594</v>
      </c>
      <c r="AZ564" s="19">
        <v>541</v>
      </c>
      <c r="BA564" s="19">
        <v>570</v>
      </c>
      <c r="BB564" s="19">
        <v>495</v>
      </c>
      <c r="BC564" s="19">
        <v>554</v>
      </c>
      <c r="BD564" s="19">
        <v>517</v>
      </c>
      <c r="BE564" s="19">
        <v>497</v>
      </c>
      <c r="BF564" s="19">
        <v>542</v>
      </c>
      <c r="BG564" s="19">
        <v>516</v>
      </c>
      <c r="BH564" s="19">
        <v>572</v>
      </c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</row>
    <row r="565" spans="1:78" s="19" customFormat="1" ht="11.25" x14ac:dyDescent="0.2">
      <c r="A565" s="24" t="s">
        <v>770</v>
      </c>
      <c r="B565" s="32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</row>
    <row r="566" spans="1:78" s="19" customFormat="1" ht="11.25" x14ac:dyDescent="0.2">
      <c r="A566" s="24" t="s">
        <v>771</v>
      </c>
      <c r="B566" s="32"/>
      <c r="T566" s="19">
        <f>'FIA Only'!T566+Sphere!C750</f>
        <v>1820</v>
      </c>
      <c r="U566" s="19">
        <f>'FIA Only'!U566+Sphere!D750</f>
        <v>11722</v>
      </c>
      <c r="V566" s="19">
        <f>'FIA Only'!V566+Sphere!E750</f>
        <v>64430</v>
      </c>
      <c r="W566" s="19">
        <f>'FIA Only'!W566+Sphere!F750+'FIA on PCAS'!C750</f>
        <v>1204308</v>
      </c>
      <c r="X566" s="19">
        <f>'FIA Only'!X566+Sphere!G750+'FIA on PCAS'!D750</f>
        <v>2314817</v>
      </c>
      <c r="Y566" s="19">
        <v>31385814</v>
      </c>
      <c r="Z566" s="19">
        <v>29624198</v>
      </c>
      <c r="AA566" s="19">
        <v>35307600</v>
      </c>
      <c r="AB566" s="19">
        <v>33918856</v>
      </c>
      <c r="AC566" s="19">
        <v>32507907</v>
      </c>
      <c r="AD566" s="19">
        <v>32194761</v>
      </c>
      <c r="AE566" s="19">
        <v>32673181</v>
      </c>
      <c r="AF566" s="19">
        <v>44173264</v>
      </c>
      <c r="AG566" s="19">
        <v>32707405</v>
      </c>
      <c r="AH566" s="19">
        <v>29144743</v>
      </c>
      <c r="AI566" s="19">
        <v>35832109</v>
      </c>
      <c r="AJ566" s="19">
        <v>37862576</v>
      </c>
      <c r="AK566" s="19">
        <v>40093010</v>
      </c>
      <c r="AL566" s="19">
        <v>41679126</v>
      </c>
      <c r="AM566" s="19">
        <v>41193772</v>
      </c>
      <c r="AN566" s="19">
        <v>40326173</v>
      </c>
      <c r="AO566" s="19">
        <v>42361526</v>
      </c>
      <c r="AP566" s="19">
        <v>41302251</v>
      </c>
      <c r="AR566" s="19">
        <v>31385814</v>
      </c>
      <c r="AS566" s="19">
        <v>29624198</v>
      </c>
      <c r="AT566" s="19">
        <v>35307600</v>
      </c>
      <c r="AU566" s="19">
        <v>33918856</v>
      </c>
      <c r="AV566" s="19">
        <v>32507907</v>
      </c>
      <c r="AW566" s="19">
        <v>32194761</v>
      </c>
      <c r="AX566" s="19">
        <v>32673181</v>
      </c>
      <c r="AY566" s="19">
        <v>44173264</v>
      </c>
      <c r="AZ566" s="19">
        <v>32707405</v>
      </c>
      <c r="BA566" s="19">
        <v>29144743</v>
      </c>
      <c r="BB566" s="19">
        <v>35832109</v>
      </c>
      <c r="BC566" s="19">
        <v>37862576</v>
      </c>
      <c r="BD566" s="19">
        <v>40093010</v>
      </c>
      <c r="BE566" s="19">
        <v>41679126</v>
      </c>
      <c r="BF566" s="19">
        <v>41193772</v>
      </c>
      <c r="BG566" s="19">
        <v>40326173</v>
      </c>
      <c r="BH566" s="19">
        <v>42361526</v>
      </c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</row>
    <row r="567" spans="1:78" s="91" customFormat="1" ht="11.25" x14ac:dyDescent="0.2">
      <c r="A567" s="89" t="s">
        <v>772</v>
      </c>
      <c r="B567" s="90"/>
      <c r="T567" s="17">
        <f>'FIA Only'!T567+Sphere!C751</f>
        <v>6</v>
      </c>
      <c r="U567" s="17">
        <f>'FIA Only'!U567+Sphere!D751</f>
        <v>168</v>
      </c>
      <c r="V567" s="17">
        <f>'FIA Only'!V567+Sphere!E751</f>
        <v>825</v>
      </c>
      <c r="W567" s="17">
        <f>'FIA Only'!W567+Sphere!F751+'FIA on PCAS'!C751</f>
        <v>15176</v>
      </c>
      <c r="X567" s="17">
        <f>'FIA Only'!X567+Sphere!G751+'FIA on PCAS'!D751</f>
        <v>29080</v>
      </c>
      <c r="Y567" s="17">
        <v>467916</v>
      </c>
      <c r="Z567" s="17">
        <v>447014</v>
      </c>
      <c r="AA567" s="91">
        <v>531416</v>
      </c>
      <c r="AB567" s="91">
        <v>503220</v>
      </c>
      <c r="AC567" s="91">
        <v>503138</v>
      </c>
      <c r="AD567" s="91">
        <v>499710</v>
      </c>
      <c r="AE567" s="91">
        <v>499207</v>
      </c>
      <c r="AF567" s="91">
        <v>654331</v>
      </c>
      <c r="AG567" s="91">
        <v>485015</v>
      </c>
      <c r="AH567" s="91">
        <v>441511</v>
      </c>
      <c r="AI567" s="91">
        <v>542666</v>
      </c>
      <c r="AJ567" s="91">
        <v>578522</v>
      </c>
      <c r="AK567" s="91">
        <v>620072</v>
      </c>
      <c r="AL567" s="91">
        <v>654213</v>
      </c>
      <c r="AM567" s="91">
        <v>651086</v>
      </c>
      <c r="AN567" s="91">
        <v>637785</v>
      </c>
      <c r="AO567" s="91">
        <v>692322</v>
      </c>
      <c r="AP567" s="91">
        <v>679652</v>
      </c>
      <c r="AR567" s="91">
        <v>467916</v>
      </c>
      <c r="AS567" s="91">
        <v>447014</v>
      </c>
      <c r="AT567" s="91">
        <v>531416</v>
      </c>
      <c r="AU567" s="91">
        <v>503220</v>
      </c>
      <c r="AV567" s="91">
        <v>503138</v>
      </c>
      <c r="AW567" s="91">
        <v>499710</v>
      </c>
      <c r="AX567" s="91">
        <v>499207</v>
      </c>
      <c r="AY567" s="91">
        <v>654331</v>
      </c>
      <c r="AZ567" s="91">
        <v>485015</v>
      </c>
      <c r="BA567" s="91">
        <v>441511</v>
      </c>
      <c r="BB567" s="91">
        <v>542666</v>
      </c>
      <c r="BC567" s="91">
        <v>578522</v>
      </c>
      <c r="BD567" s="91">
        <v>620072</v>
      </c>
      <c r="BE567" s="91">
        <v>654213</v>
      </c>
      <c r="BF567" s="91">
        <v>651086</v>
      </c>
      <c r="BG567" s="91">
        <v>637785</v>
      </c>
      <c r="BH567" s="91">
        <v>692322</v>
      </c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</row>
    <row r="568" spans="1:78" s="19" customFormat="1" ht="11.25" x14ac:dyDescent="0.2">
      <c r="A568" s="24" t="s">
        <v>773</v>
      </c>
      <c r="B568" s="32"/>
      <c r="T568" s="19">
        <f>'FIA Only'!T568+Sphere!C752</f>
        <v>1820</v>
      </c>
      <c r="U568" s="19">
        <f>'FIA Only'!U568+Sphere!D752</f>
        <v>11652</v>
      </c>
      <c r="V568" s="19">
        <f>'FIA Only'!V568+Sphere!E752</f>
        <v>59015</v>
      </c>
      <c r="W568" s="19">
        <f>'FIA Only'!W568+Sphere!F752+'FIA on PCAS'!C752</f>
        <v>1183306</v>
      </c>
      <c r="X568" s="19">
        <f>'FIA Only'!X568+Sphere!G752+'FIA on PCAS'!D752</f>
        <v>2282664</v>
      </c>
      <c r="Y568" s="19">
        <v>30789696</v>
      </c>
      <c r="Z568" s="19">
        <v>29057832</v>
      </c>
      <c r="AA568" s="19">
        <v>34491186</v>
      </c>
      <c r="AB568" s="19">
        <v>33158087</v>
      </c>
      <c r="AC568" s="19">
        <v>31827790</v>
      </c>
      <c r="AD568" s="19">
        <v>31575983</v>
      </c>
      <c r="AE568" s="19">
        <v>32099845</v>
      </c>
      <c r="AF568" s="19">
        <v>43544135</v>
      </c>
      <c r="AG568" s="19">
        <v>32043029</v>
      </c>
      <c r="AH568" s="19">
        <v>28496101</v>
      </c>
      <c r="AI568" s="19">
        <v>35143554</v>
      </c>
      <c r="AJ568" s="19">
        <v>37159307</v>
      </c>
      <c r="AK568" s="19">
        <v>39357067</v>
      </c>
      <c r="AL568" s="19">
        <v>40947727</v>
      </c>
      <c r="AM568" s="19">
        <v>40352017</v>
      </c>
      <c r="AN568" s="19">
        <v>39554405</v>
      </c>
      <c r="AO568" s="19">
        <v>41640174</v>
      </c>
      <c r="AP568" s="19">
        <v>40706145</v>
      </c>
      <c r="AR568" s="19">
        <v>30789696</v>
      </c>
      <c r="AS568" s="19">
        <v>29057832</v>
      </c>
      <c r="AT568" s="19">
        <v>34491186</v>
      </c>
      <c r="AU568" s="19">
        <v>33158087</v>
      </c>
      <c r="AV568" s="19">
        <v>31827790</v>
      </c>
      <c r="AW568" s="19">
        <v>31575983</v>
      </c>
      <c r="AX568" s="19">
        <v>32099845</v>
      </c>
      <c r="AY568" s="19">
        <v>43544135</v>
      </c>
      <c r="AZ568" s="19">
        <v>32043029</v>
      </c>
      <c r="BA568" s="19">
        <v>28496101</v>
      </c>
      <c r="BB568" s="19">
        <v>35143554</v>
      </c>
      <c r="BC568" s="19">
        <v>37159307</v>
      </c>
      <c r="BD568" s="19">
        <v>39357067</v>
      </c>
      <c r="BE568" s="19">
        <v>40947727</v>
      </c>
      <c r="BF568" s="19">
        <v>40352017</v>
      </c>
      <c r="BG568" s="19">
        <v>39554405</v>
      </c>
      <c r="BH568" s="19">
        <v>41640174</v>
      </c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</row>
    <row r="569" spans="1:78" s="91" customFormat="1" ht="11.25" x14ac:dyDescent="0.2">
      <c r="A569" s="89" t="s">
        <v>774</v>
      </c>
      <c r="B569" s="90"/>
      <c r="T569" s="17">
        <f>'FIA Only'!T569+Sphere!C753</f>
        <v>6</v>
      </c>
      <c r="U569" s="17">
        <f>'FIA Only'!U569+Sphere!D753</f>
        <v>167</v>
      </c>
      <c r="V569" s="17">
        <f>'FIA Only'!V569+Sphere!E753</f>
        <v>800</v>
      </c>
      <c r="W569" s="17">
        <f>'FIA Only'!W569+Sphere!F753+'FIA on PCAS'!C753</f>
        <v>15053</v>
      </c>
      <c r="X569" s="17">
        <f>'FIA Only'!X569+Sphere!G753+'FIA on PCAS'!D753</f>
        <v>28747</v>
      </c>
      <c r="Y569" s="91">
        <v>462879</v>
      </c>
      <c r="Z569" s="91">
        <v>441867</v>
      </c>
      <c r="AA569" s="91">
        <v>524559</v>
      </c>
      <c r="AB569" s="91">
        <v>496655</v>
      </c>
      <c r="AC569" s="91">
        <v>497242</v>
      </c>
      <c r="AD569" s="91">
        <v>494217</v>
      </c>
      <c r="AE569" s="91">
        <v>494443</v>
      </c>
      <c r="AF569" s="91">
        <v>648991</v>
      </c>
      <c r="AG569" s="91">
        <v>479820</v>
      </c>
      <c r="AH569" s="91">
        <v>436735</v>
      </c>
      <c r="AI569" s="91">
        <v>537146</v>
      </c>
      <c r="AJ569" s="91">
        <v>572758</v>
      </c>
      <c r="AK569" s="91">
        <v>614510</v>
      </c>
      <c r="AL569" s="91">
        <v>648391</v>
      </c>
      <c r="AM569" s="91">
        <v>643891</v>
      </c>
      <c r="AN569" s="91">
        <v>630946</v>
      </c>
      <c r="AO569" s="91">
        <v>685998</v>
      </c>
      <c r="AP569" s="91">
        <v>673991</v>
      </c>
      <c r="AR569" s="91">
        <v>462879</v>
      </c>
      <c r="AS569" s="91">
        <v>441867</v>
      </c>
      <c r="AT569" s="91">
        <v>524559</v>
      </c>
      <c r="AU569" s="91">
        <v>496655</v>
      </c>
      <c r="AV569" s="91">
        <v>497242</v>
      </c>
      <c r="AW569" s="91">
        <v>494217</v>
      </c>
      <c r="AX569" s="91">
        <v>494443</v>
      </c>
      <c r="AY569" s="91">
        <v>648991</v>
      </c>
      <c r="AZ569" s="91">
        <v>479820</v>
      </c>
      <c r="BA569" s="91">
        <v>436735</v>
      </c>
      <c r="BB569" s="91">
        <v>537146</v>
      </c>
      <c r="BC569" s="91">
        <v>572758</v>
      </c>
      <c r="BD569" s="91">
        <v>614510</v>
      </c>
      <c r="BE569" s="91">
        <v>648391</v>
      </c>
      <c r="BF569" s="91">
        <v>643891</v>
      </c>
      <c r="BG569" s="91">
        <v>630946</v>
      </c>
      <c r="BH569" s="91">
        <v>685998</v>
      </c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</row>
    <row r="570" spans="1:78" s="19" customFormat="1" ht="11.25" x14ac:dyDescent="0.2">
      <c r="A570" s="24" t="s">
        <v>775</v>
      </c>
      <c r="B570" s="32"/>
      <c r="T570" s="19">
        <f>'FIA Only'!T570+Sphere!C754</f>
        <v>0</v>
      </c>
      <c r="U570" s="19">
        <f>'FIA Only'!U570+Sphere!D754</f>
        <v>70</v>
      </c>
      <c r="V570" s="19">
        <f>'FIA Only'!V570+Sphere!E754</f>
        <v>5414</v>
      </c>
      <c r="W570" s="19">
        <f>'FIA Only'!W570+Sphere!F754+'FIA on PCAS'!C754</f>
        <v>21003</v>
      </c>
      <c r="X570" s="19">
        <f>'FIA Only'!X570+Sphere!G754+'FIA on PCAS'!D754</f>
        <v>32155</v>
      </c>
      <c r="Y570" s="19">
        <v>596118</v>
      </c>
      <c r="Z570" s="19">
        <v>566366</v>
      </c>
      <c r="AA570" s="19">
        <v>816414</v>
      </c>
      <c r="AB570" s="19">
        <v>760769</v>
      </c>
      <c r="AC570" s="19">
        <v>680118</v>
      </c>
      <c r="AD570" s="19">
        <v>618778</v>
      </c>
      <c r="AE570" s="19">
        <v>573336</v>
      </c>
      <c r="AF570" s="19">
        <v>629129</v>
      </c>
      <c r="AG570" s="19">
        <v>664376</v>
      </c>
      <c r="AH570" s="19">
        <v>648642</v>
      </c>
      <c r="AI570" s="19">
        <v>688555</v>
      </c>
      <c r="AJ570" s="19">
        <v>703269</v>
      </c>
      <c r="AK570" s="19">
        <v>735943</v>
      </c>
      <c r="AL570" s="19">
        <v>731399</v>
      </c>
      <c r="AM570" s="19">
        <v>841755</v>
      </c>
      <c r="AN570" s="19">
        <v>771767</v>
      </c>
      <c r="AO570" s="19">
        <v>721353</v>
      </c>
      <c r="AP570" s="19">
        <v>596106</v>
      </c>
      <c r="AR570" s="19">
        <v>596118</v>
      </c>
      <c r="AS570" s="19">
        <v>566366</v>
      </c>
      <c r="AT570" s="19">
        <v>816414</v>
      </c>
      <c r="AU570" s="19">
        <v>760769</v>
      </c>
      <c r="AV570" s="19">
        <v>680118</v>
      </c>
      <c r="AW570" s="19">
        <v>618778</v>
      </c>
      <c r="AX570" s="19">
        <v>573336</v>
      </c>
      <c r="AY570" s="19">
        <v>629129</v>
      </c>
      <c r="AZ570" s="19">
        <v>664376</v>
      </c>
      <c r="BA570" s="19">
        <v>648642</v>
      </c>
      <c r="BB570" s="19">
        <v>688555</v>
      </c>
      <c r="BC570" s="19">
        <v>703269</v>
      </c>
      <c r="BD570" s="19">
        <v>735943</v>
      </c>
      <c r="BE570" s="19">
        <v>731399</v>
      </c>
      <c r="BF570" s="19">
        <v>841755</v>
      </c>
      <c r="BG570" s="19">
        <v>771767</v>
      </c>
      <c r="BH570" s="19">
        <v>721353</v>
      </c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</row>
    <row r="571" spans="1:78" s="91" customFormat="1" ht="11.25" x14ac:dyDescent="0.2">
      <c r="A571" s="89" t="s">
        <v>776</v>
      </c>
      <c r="B571" s="90"/>
      <c r="T571" s="17">
        <f>'FIA Only'!T571+Sphere!C755</f>
        <v>0</v>
      </c>
      <c r="U571" s="17">
        <f>'FIA Only'!U571+Sphere!D755</f>
        <v>1</v>
      </c>
      <c r="V571" s="17">
        <f>'FIA Only'!V571+Sphere!E755</f>
        <v>25</v>
      </c>
      <c r="W571" s="17">
        <f>'FIA Only'!W571+Sphere!F755+'FIA on PCAS'!C755</f>
        <v>123</v>
      </c>
      <c r="X571" s="91">
        <f>'FIA Only'!X571+Sphere!G755+'FIA on PCAS'!D755</f>
        <v>333</v>
      </c>
      <c r="Y571" s="91">
        <v>5037</v>
      </c>
      <c r="Z571" s="91">
        <v>5147</v>
      </c>
      <c r="AA571" s="91">
        <v>6857</v>
      </c>
      <c r="AB571" s="91">
        <v>6565</v>
      </c>
      <c r="AC571" s="91">
        <v>5896</v>
      </c>
      <c r="AD571" s="91">
        <v>5493</v>
      </c>
      <c r="AE571" s="91">
        <v>4764</v>
      </c>
      <c r="AF571" s="91">
        <v>5340</v>
      </c>
      <c r="AG571" s="91">
        <v>5195</v>
      </c>
      <c r="AH571" s="91">
        <v>4776</v>
      </c>
      <c r="AI571" s="91">
        <v>5520</v>
      </c>
      <c r="AJ571" s="91">
        <v>5764</v>
      </c>
      <c r="AK571" s="91">
        <v>5562</v>
      </c>
      <c r="AL571" s="91">
        <v>5822</v>
      </c>
      <c r="AM571" s="91">
        <v>7195</v>
      </c>
      <c r="AN571" s="91">
        <v>6839</v>
      </c>
      <c r="AO571" s="91">
        <v>6324</v>
      </c>
      <c r="AP571" s="91">
        <v>5661</v>
      </c>
      <c r="AR571" s="91">
        <v>5037</v>
      </c>
      <c r="AS571" s="91">
        <v>5147</v>
      </c>
      <c r="AT571" s="91">
        <v>6857</v>
      </c>
      <c r="AU571" s="91">
        <v>6565</v>
      </c>
      <c r="AV571" s="91">
        <v>5896</v>
      </c>
      <c r="AW571" s="91">
        <v>5493</v>
      </c>
      <c r="AX571" s="91">
        <v>4764</v>
      </c>
      <c r="AY571" s="91">
        <v>5340</v>
      </c>
      <c r="AZ571" s="91">
        <v>5195</v>
      </c>
      <c r="BA571" s="91">
        <v>4776</v>
      </c>
      <c r="BB571" s="91">
        <v>5520</v>
      </c>
      <c r="BC571" s="91">
        <v>5764</v>
      </c>
      <c r="BD571" s="91">
        <v>5562</v>
      </c>
      <c r="BE571" s="91">
        <v>5822</v>
      </c>
      <c r="BF571" s="91">
        <v>7195</v>
      </c>
      <c r="BG571" s="91">
        <v>6839</v>
      </c>
      <c r="BH571" s="91">
        <v>6324</v>
      </c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</row>
    <row r="572" spans="1:78" s="19" customFormat="1" ht="11.25" x14ac:dyDescent="0.2">
      <c r="A572" s="24" t="s">
        <v>777</v>
      </c>
      <c r="B572" s="32"/>
      <c r="T572" s="19">
        <f>'FIA Only'!T572+Sphere!C756</f>
        <v>0</v>
      </c>
      <c r="U572" s="19">
        <f>'FIA Only'!U572+Sphere!D756</f>
        <v>0</v>
      </c>
      <c r="V572" s="19">
        <f>'FIA Only'!V572+Sphere!E756</f>
        <v>350</v>
      </c>
      <c r="W572" s="19">
        <f>'FIA Only'!W572+Sphere!F756+'FIA on PCAS'!C756</f>
        <v>3099</v>
      </c>
      <c r="X572" s="19">
        <f>'FIA Only'!X572+Sphere!G756+'FIA on PCAS'!D756</f>
        <v>6442</v>
      </c>
      <c r="Y572" s="19">
        <v>44110</v>
      </c>
      <c r="Z572" s="19">
        <v>49618</v>
      </c>
      <c r="AA572" s="19">
        <v>129179</v>
      </c>
      <c r="AB572" s="19">
        <v>160117</v>
      </c>
      <c r="AC572" s="19">
        <v>160049</v>
      </c>
      <c r="AD572" s="19">
        <v>179081</v>
      </c>
      <c r="AE572" s="19">
        <v>157132</v>
      </c>
      <c r="AF572" s="19">
        <v>175430</v>
      </c>
      <c r="AG572" s="19">
        <v>149295</v>
      </c>
      <c r="AH572" s="19">
        <v>129742</v>
      </c>
      <c r="AI572" s="19">
        <v>144827</v>
      </c>
      <c r="AJ572" s="19">
        <v>202787</v>
      </c>
      <c r="AK572" s="19">
        <v>187515</v>
      </c>
      <c r="AL572" s="19">
        <v>159031</v>
      </c>
      <c r="AM572" s="19">
        <v>196948</v>
      </c>
      <c r="AN572" s="19">
        <v>209053</v>
      </c>
      <c r="AO572" s="19">
        <v>177303</v>
      </c>
      <c r="AP572" s="19">
        <v>179562</v>
      </c>
      <c r="AR572" s="19">
        <v>44110</v>
      </c>
      <c r="AS572" s="19">
        <v>49618</v>
      </c>
      <c r="AT572" s="19">
        <v>129179</v>
      </c>
      <c r="AU572" s="19">
        <v>160117</v>
      </c>
      <c r="AV572" s="19">
        <v>160049</v>
      </c>
      <c r="AW572" s="19">
        <v>179081</v>
      </c>
      <c r="AX572" s="19">
        <v>157132</v>
      </c>
      <c r="AY572" s="19">
        <v>175430</v>
      </c>
      <c r="AZ572" s="19">
        <v>149295</v>
      </c>
      <c r="BA572" s="19">
        <v>129742</v>
      </c>
      <c r="BB572" s="19">
        <v>144827</v>
      </c>
      <c r="BC572" s="19">
        <v>202787</v>
      </c>
      <c r="BD572" s="19">
        <v>187515</v>
      </c>
      <c r="BE572" s="19">
        <v>159031</v>
      </c>
      <c r="BF572" s="19">
        <v>196948</v>
      </c>
      <c r="BG572" s="19">
        <v>209053</v>
      </c>
      <c r="BH572" s="19">
        <v>177303</v>
      </c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</row>
    <row r="573" spans="1:78" s="91" customFormat="1" ht="11.25" x14ac:dyDescent="0.2">
      <c r="A573" s="89" t="s">
        <v>778</v>
      </c>
      <c r="B573" s="90"/>
      <c r="T573" s="17">
        <f>'FIA Only'!T573+Sphere!C757</f>
        <v>0</v>
      </c>
      <c r="U573" s="17">
        <f>'FIA Only'!U573+Sphere!D757</f>
        <v>0</v>
      </c>
      <c r="V573" s="17">
        <f>'FIA Only'!V573+Sphere!E757</f>
        <v>2</v>
      </c>
      <c r="W573" s="91">
        <f>'FIA Only'!W573+Sphere!F757+'FIA on PCAS'!C757</f>
        <v>14</v>
      </c>
      <c r="X573" s="91">
        <f>'FIA Only'!X573+Sphere!G757+'FIA on PCAS'!D757</f>
        <v>34</v>
      </c>
      <c r="Y573" s="91">
        <v>187</v>
      </c>
      <c r="Z573" s="91">
        <v>229</v>
      </c>
      <c r="AA573" s="91">
        <v>288</v>
      </c>
      <c r="AB573" s="91">
        <v>306</v>
      </c>
      <c r="AC573" s="91">
        <v>308</v>
      </c>
      <c r="AD573" s="91">
        <v>318</v>
      </c>
      <c r="AE573" s="91">
        <v>304</v>
      </c>
      <c r="AF573" s="91">
        <v>303</v>
      </c>
      <c r="AG573" s="91">
        <v>259</v>
      </c>
      <c r="AH573" s="91">
        <v>236</v>
      </c>
      <c r="AI573" s="91">
        <v>222</v>
      </c>
      <c r="AJ573" s="91">
        <v>284</v>
      </c>
      <c r="AK573" s="91">
        <v>290</v>
      </c>
      <c r="AL573" s="91">
        <v>264</v>
      </c>
      <c r="AM573" s="91">
        <v>304</v>
      </c>
      <c r="AN573" s="91">
        <v>351</v>
      </c>
      <c r="AO573" s="91">
        <v>297</v>
      </c>
      <c r="AP573" s="91">
        <v>316</v>
      </c>
      <c r="AR573" s="91">
        <v>187</v>
      </c>
      <c r="AS573" s="91">
        <v>229</v>
      </c>
      <c r="AT573" s="91">
        <v>288</v>
      </c>
      <c r="AU573" s="91">
        <v>306</v>
      </c>
      <c r="AV573" s="91">
        <v>308</v>
      </c>
      <c r="AW573" s="91">
        <v>318</v>
      </c>
      <c r="AX573" s="91">
        <v>304</v>
      </c>
      <c r="AY573" s="91">
        <v>303</v>
      </c>
      <c r="AZ573" s="91">
        <v>259</v>
      </c>
      <c r="BA573" s="91">
        <v>236</v>
      </c>
      <c r="BB573" s="91">
        <v>222</v>
      </c>
      <c r="BC573" s="91">
        <v>284</v>
      </c>
      <c r="BD573" s="91">
        <v>290</v>
      </c>
      <c r="BE573" s="91">
        <v>264</v>
      </c>
      <c r="BF573" s="91">
        <v>304</v>
      </c>
      <c r="BG573" s="91">
        <v>351</v>
      </c>
      <c r="BH573" s="91">
        <v>297</v>
      </c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</row>
    <row r="574" spans="1:78" s="19" customFormat="1" ht="11.25" x14ac:dyDescent="0.2">
      <c r="A574" s="24" t="s">
        <v>779</v>
      </c>
      <c r="B574" s="32"/>
      <c r="T574" s="19">
        <f>'FIA Only'!T574+Sphere!C758</f>
        <v>0</v>
      </c>
      <c r="U574" s="19">
        <f>'FIA Only'!U574+Sphere!D758</f>
        <v>0</v>
      </c>
      <c r="V574" s="19">
        <f>'FIA Only'!V574+Sphere!E758</f>
        <v>350</v>
      </c>
      <c r="W574" s="19">
        <f>'FIA Only'!W574+Sphere!F758+'FIA on PCAS'!C758</f>
        <v>3099</v>
      </c>
      <c r="X574" s="19">
        <f>'FIA Only'!X574+Sphere!G758+'FIA on PCAS'!D758</f>
        <v>6442</v>
      </c>
      <c r="Y574" s="19">
        <v>43517</v>
      </c>
      <c r="Z574" s="19">
        <v>49430</v>
      </c>
      <c r="AA574" s="19">
        <v>127725</v>
      </c>
      <c r="AB574" s="19">
        <v>156334</v>
      </c>
      <c r="AC574" s="19">
        <v>159017</v>
      </c>
      <c r="AD574" s="19">
        <v>179081</v>
      </c>
      <c r="AE574" s="19">
        <v>156196</v>
      </c>
      <c r="AF574" s="19">
        <v>173700</v>
      </c>
      <c r="AG574" s="19">
        <v>147754</v>
      </c>
      <c r="AH574" s="19">
        <v>126888</v>
      </c>
      <c r="AI574" s="19">
        <v>143197</v>
      </c>
      <c r="AJ574" s="19">
        <v>201248</v>
      </c>
      <c r="AK574" s="19">
        <v>187056</v>
      </c>
      <c r="AL574" s="19">
        <v>158042</v>
      </c>
      <c r="AM574" s="19">
        <v>195967</v>
      </c>
      <c r="AN574" s="19">
        <v>205999</v>
      </c>
      <c r="AO574" s="19">
        <v>176760</v>
      </c>
      <c r="AP574" s="19">
        <v>179532</v>
      </c>
      <c r="AR574" s="19">
        <v>43517</v>
      </c>
      <c r="AS574" s="19">
        <v>49430</v>
      </c>
      <c r="AT574" s="19">
        <v>127725</v>
      </c>
      <c r="AU574" s="19">
        <v>156334</v>
      </c>
      <c r="AV574" s="19">
        <v>159017</v>
      </c>
      <c r="AW574" s="19">
        <v>179081</v>
      </c>
      <c r="AX574" s="19">
        <v>156196</v>
      </c>
      <c r="AY574" s="19">
        <v>173700</v>
      </c>
      <c r="AZ574" s="19">
        <v>147754</v>
      </c>
      <c r="BA574" s="19">
        <v>126888</v>
      </c>
      <c r="BB574" s="19">
        <v>143197</v>
      </c>
      <c r="BC574" s="19">
        <v>201248</v>
      </c>
      <c r="BD574" s="19">
        <v>187056</v>
      </c>
      <c r="BE574" s="19">
        <v>158042</v>
      </c>
      <c r="BF574" s="19">
        <v>195967</v>
      </c>
      <c r="BG574" s="19">
        <v>205999</v>
      </c>
      <c r="BH574" s="19">
        <v>176760</v>
      </c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</row>
    <row r="575" spans="1:78" s="91" customFormat="1" ht="11.25" x14ac:dyDescent="0.2">
      <c r="A575" s="89" t="s">
        <v>780</v>
      </c>
      <c r="B575" s="90"/>
      <c r="T575" s="17">
        <f>'FIA Only'!T575+Sphere!C759</f>
        <v>0</v>
      </c>
      <c r="U575" s="17">
        <f>'FIA Only'!U575+Sphere!D759</f>
        <v>0</v>
      </c>
      <c r="V575" s="17">
        <f>'FIA Only'!V575+Sphere!E759</f>
        <v>2</v>
      </c>
      <c r="W575" s="91">
        <f>'FIA Only'!W575+Sphere!F759+'FIA on PCAS'!C759</f>
        <v>14</v>
      </c>
      <c r="X575" s="91">
        <f>'FIA Only'!X575+Sphere!G759+'FIA on PCAS'!D759</f>
        <v>34</v>
      </c>
      <c r="Y575" s="91">
        <v>182</v>
      </c>
      <c r="Z575" s="91">
        <v>223</v>
      </c>
      <c r="AA575" s="91">
        <v>282</v>
      </c>
      <c r="AB575" s="91">
        <v>293</v>
      </c>
      <c r="AC575" s="91">
        <v>303</v>
      </c>
      <c r="AD575" s="91">
        <v>318</v>
      </c>
      <c r="AE575" s="91">
        <v>298</v>
      </c>
      <c r="AF575" s="91">
        <v>297</v>
      </c>
      <c r="AG575" s="91">
        <v>248</v>
      </c>
      <c r="AH575" s="91">
        <v>227</v>
      </c>
      <c r="AI575" s="91">
        <v>217</v>
      </c>
      <c r="AJ575" s="91">
        <v>280</v>
      </c>
      <c r="AK575" s="91">
        <v>285</v>
      </c>
      <c r="AL575" s="91">
        <v>261</v>
      </c>
      <c r="AM575" s="91">
        <v>293</v>
      </c>
      <c r="AN575" s="91">
        <v>341</v>
      </c>
      <c r="AO575" s="91">
        <v>294</v>
      </c>
      <c r="AP575" s="91">
        <v>315</v>
      </c>
      <c r="AR575" s="91">
        <v>182</v>
      </c>
      <c r="AS575" s="91">
        <v>223</v>
      </c>
      <c r="AT575" s="91">
        <v>282</v>
      </c>
      <c r="AU575" s="91">
        <v>293</v>
      </c>
      <c r="AV575" s="91">
        <v>303</v>
      </c>
      <c r="AW575" s="91">
        <v>318</v>
      </c>
      <c r="AX575" s="91">
        <v>298</v>
      </c>
      <c r="AY575" s="91">
        <v>297</v>
      </c>
      <c r="AZ575" s="91">
        <v>248</v>
      </c>
      <c r="BA575" s="91">
        <v>227</v>
      </c>
      <c r="BB575" s="91">
        <v>217</v>
      </c>
      <c r="BC575" s="91">
        <v>280</v>
      </c>
      <c r="BD575" s="91">
        <v>285</v>
      </c>
      <c r="BE575" s="91">
        <v>261</v>
      </c>
      <c r="BF575" s="91">
        <v>293</v>
      </c>
      <c r="BG575" s="91">
        <v>341</v>
      </c>
      <c r="BH575" s="91">
        <v>294</v>
      </c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</row>
    <row r="576" spans="1:78" s="19" customFormat="1" ht="11.25" x14ac:dyDescent="0.2">
      <c r="A576" s="24" t="s">
        <v>781</v>
      </c>
      <c r="B576" s="32"/>
      <c r="T576" s="19">
        <f>'FIA Only'!T576+Sphere!C760</f>
        <v>0</v>
      </c>
      <c r="U576" s="19">
        <f>'FIA Only'!U576+Sphere!D760</f>
        <v>0</v>
      </c>
      <c r="V576" s="19">
        <f>'FIA Only'!V576+Sphere!E760</f>
        <v>0</v>
      </c>
      <c r="W576" s="19">
        <f>'FIA Only'!W576+Sphere!F760+'FIA on PCAS'!C760</f>
        <v>0</v>
      </c>
      <c r="X576" s="19">
        <f>'FIA Only'!X576+Sphere!G760+'FIA on PCAS'!D760</f>
        <v>0</v>
      </c>
      <c r="Y576" s="19">
        <v>593</v>
      </c>
      <c r="Z576" s="19">
        <v>187</v>
      </c>
      <c r="AA576" s="19">
        <v>1454</v>
      </c>
      <c r="AB576" s="19">
        <v>3782</v>
      </c>
      <c r="AC576" s="19">
        <v>1032</v>
      </c>
      <c r="AD576" s="19">
        <v>0</v>
      </c>
      <c r="AE576" s="19">
        <v>935</v>
      </c>
      <c r="AF576" s="19">
        <v>1730</v>
      </c>
      <c r="AG576" s="19">
        <v>1541</v>
      </c>
      <c r="AH576" s="19">
        <v>2854</v>
      </c>
      <c r="AI576" s="19">
        <v>1630</v>
      </c>
      <c r="AJ576" s="19">
        <v>1539</v>
      </c>
      <c r="AK576" s="19">
        <v>459</v>
      </c>
      <c r="AL576" s="19">
        <v>989</v>
      </c>
      <c r="AM576" s="19">
        <v>981</v>
      </c>
      <c r="AN576" s="19">
        <v>3054</v>
      </c>
      <c r="AO576" s="19">
        <v>543</v>
      </c>
      <c r="AP576" s="19">
        <v>30</v>
      </c>
      <c r="AR576" s="19">
        <v>593</v>
      </c>
      <c r="AS576" s="19">
        <v>187</v>
      </c>
      <c r="AT576" s="19">
        <v>1454</v>
      </c>
      <c r="AU576" s="19">
        <v>3782</v>
      </c>
      <c r="AV576" s="19">
        <v>1032</v>
      </c>
      <c r="AW576" s="19">
        <v>0</v>
      </c>
      <c r="AX576" s="19">
        <v>935</v>
      </c>
      <c r="AY576" s="19">
        <v>1730</v>
      </c>
      <c r="AZ576" s="19">
        <v>1541</v>
      </c>
      <c r="BA576" s="19">
        <v>2854</v>
      </c>
      <c r="BB576" s="19">
        <v>1630</v>
      </c>
      <c r="BC576" s="19">
        <v>1539</v>
      </c>
      <c r="BD576" s="19">
        <v>459</v>
      </c>
      <c r="BE576" s="19">
        <v>989</v>
      </c>
      <c r="BF576" s="19">
        <v>981</v>
      </c>
      <c r="BG576" s="19">
        <v>3054</v>
      </c>
      <c r="BH576" s="19">
        <v>543</v>
      </c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</row>
    <row r="577" spans="1:78" s="91" customFormat="1" ht="11.25" x14ac:dyDescent="0.2">
      <c r="A577" s="89" t="s">
        <v>782</v>
      </c>
      <c r="B577" s="90"/>
      <c r="T577" s="17">
        <f>'FIA Only'!T577+Sphere!C761</f>
        <v>0</v>
      </c>
      <c r="U577" s="17">
        <f>'FIA Only'!U577+Sphere!D761</f>
        <v>0</v>
      </c>
      <c r="V577" s="17">
        <f>'FIA Only'!V577+Sphere!E761</f>
        <v>0</v>
      </c>
      <c r="W577" s="91">
        <f>'FIA Only'!W577+Sphere!F761+'FIA on PCAS'!C761</f>
        <v>0</v>
      </c>
      <c r="X577" s="91">
        <f>'FIA Only'!X577+Sphere!G761+'FIA on PCAS'!D761</f>
        <v>0</v>
      </c>
      <c r="Y577" s="91">
        <v>5</v>
      </c>
      <c r="Z577" s="91">
        <v>6</v>
      </c>
      <c r="AA577" s="91">
        <v>6</v>
      </c>
      <c r="AB577" s="91">
        <v>13</v>
      </c>
      <c r="AC577" s="91">
        <v>5</v>
      </c>
      <c r="AD577" s="91">
        <v>0</v>
      </c>
      <c r="AE577" s="91">
        <v>6</v>
      </c>
      <c r="AF577" s="91">
        <v>6</v>
      </c>
      <c r="AG577" s="91">
        <v>11</v>
      </c>
      <c r="AH577" s="91">
        <v>9</v>
      </c>
      <c r="AI577" s="91">
        <v>5</v>
      </c>
      <c r="AJ577" s="91">
        <v>4</v>
      </c>
      <c r="AK577" s="91">
        <v>5</v>
      </c>
      <c r="AL577" s="91">
        <v>3</v>
      </c>
      <c r="AM577" s="91">
        <v>11</v>
      </c>
      <c r="AN577" s="91">
        <v>10</v>
      </c>
      <c r="AO577" s="91">
        <v>3</v>
      </c>
      <c r="AP577" s="91">
        <v>1</v>
      </c>
      <c r="AR577" s="91">
        <v>5</v>
      </c>
      <c r="AS577" s="91">
        <v>6</v>
      </c>
      <c r="AT577" s="91">
        <v>6</v>
      </c>
      <c r="AU577" s="91">
        <v>13</v>
      </c>
      <c r="AV577" s="91">
        <v>5</v>
      </c>
      <c r="AW577" s="91">
        <v>0</v>
      </c>
      <c r="AX577" s="91">
        <v>6</v>
      </c>
      <c r="AY577" s="91">
        <v>6</v>
      </c>
      <c r="AZ577" s="91">
        <v>11</v>
      </c>
      <c r="BA577" s="91">
        <v>9</v>
      </c>
      <c r="BB577" s="91">
        <v>5</v>
      </c>
      <c r="BC577" s="91">
        <v>4</v>
      </c>
      <c r="BD577" s="91">
        <v>5</v>
      </c>
      <c r="BE577" s="91">
        <v>3</v>
      </c>
      <c r="BF577" s="91">
        <v>11</v>
      </c>
      <c r="BG577" s="91">
        <v>10</v>
      </c>
      <c r="BH577" s="91">
        <v>3</v>
      </c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</row>
    <row r="578" spans="1:78" s="19" customFormat="1" ht="11.25" x14ac:dyDescent="0.2">
      <c r="A578" s="24" t="s">
        <v>783</v>
      </c>
      <c r="B578" s="32"/>
      <c r="T578" s="19">
        <f>'FIA Only'!T578+Sphere!C762</f>
        <v>0</v>
      </c>
      <c r="U578" s="19">
        <f>'FIA Only'!U578+Sphere!D762</f>
        <v>10</v>
      </c>
      <c r="V578" s="19">
        <f>'FIA Only'!V578+Sphere!E762</f>
        <v>345</v>
      </c>
      <c r="W578" s="19">
        <f>'FIA Only'!W578+Sphere!F762+'FIA on PCAS'!C762</f>
        <v>13228</v>
      </c>
      <c r="X578" s="19">
        <f>'FIA Only'!X578+Sphere!G762+'FIA on PCAS'!D762</f>
        <v>21575</v>
      </c>
      <c r="Y578" s="19">
        <v>126388</v>
      </c>
      <c r="Z578" s="19">
        <v>115488</v>
      </c>
      <c r="AA578" s="19">
        <v>170344</v>
      </c>
      <c r="AB578" s="19">
        <v>144331</v>
      </c>
      <c r="AC578" s="19">
        <v>157805</v>
      </c>
      <c r="AD578" s="19">
        <v>133658</v>
      </c>
      <c r="AE578" s="19">
        <v>117006</v>
      </c>
      <c r="AF578" s="19">
        <v>135769</v>
      </c>
      <c r="AG578" s="19">
        <v>126831</v>
      </c>
      <c r="AH578" s="19">
        <v>101881</v>
      </c>
      <c r="AI578" s="19">
        <v>120243</v>
      </c>
      <c r="AJ578" s="19">
        <v>129040</v>
      </c>
      <c r="AK578" s="19">
        <v>126033</v>
      </c>
      <c r="AL578" s="19">
        <v>143911</v>
      </c>
      <c r="AM578" s="19">
        <v>148649</v>
      </c>
      <c r="AN578" s="19">
        <v>155133</v>
      </c>
      <c r="AO578" s="19">
        <v>146405</v>
      </c>
      <c r="AP578" s="19">
        <v>149050</v>
      </c>
      <c r="AR578" s="19">
        <v>126388</v>
      </c>
      <c r="AS578" s="19">
        <v>115488</v>
      </c>
      <c r="AT578" s="19">
        <v>170344</v>
      </c>
      <c r="AU578" s="19">
        <v>144331</v>
      </c>
      <c r="AV578" s="19">
        <v>157805</v>
      </c>
      <c r="AW578" s="19">
        <v>133658</v>
      </c>
      <c r="AX578" s="19">
        <v>117006</v>
      </c>
      <c r="AY578" s="19">
        <v>135769</v>
      </c>
      <c r="AZ578" s="19">
        <v>126831</v>
      </c>
      <c r="BA578" s="19">
        <v>101881</v>
      </c>
      <c r="BB578" s="19">
        <v>120243</v>
      </c>
      <c r="BC578" s="19">
        <v>129040</v>
      </c>
      <c r="BD578" s="19">
        <v>126033</v>
      </c>
      <c r="BE578" s="19">
        <v>143911</v>
      </c>
      <c r="BF578" s="19">
        <v>148649</v>
      </c>
      <c r="BG578" s="19">
        <v>155133</v>
      </c>
      <c r="BH578" s="19">
        <v>146405</v>
      </c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</row>
    <row r="579" spans="1:78" s="91" customFormat="1" ht="11.25" x14ac:dyDescent="0.2">
      <c r="A579" s="89" t="s">
        <v>784</v>
      </c>
      <c r="B579" s="90"/>
      <c r="T579" s="17">
        <f>'FIA Only'!T579+Sphere!C763</f>
        <v>0</v>
      </c>
      <c r="U579" s="17">
        <f>'FIA Only'!U579+Sphere!D763</f>
        <v>1</v>
      </c>
      <c r="V579" s="17">
        <f>'FIA Only'!V579+Sphere!E763</f>
        <v>8</v>
      </c>
      <c r="W579" s="91">
        <f>'FIA Only'!W579+Sphere!F763+'FIA on PCAS'!C763</f>
        <v>72</v>
      </c>
      <c r="X579" s="91">
        <f>'FIA Only'!X579+Sphere!G763+'FIA on PCAS'!D763</f>
        <v>164</v>
      </c>
      <c r="Y579" s="91">
        <v>718</v>
      </c>
      <c r="Z579" s="91">
        <v>763</v>
      </c>
      <c r="AA579" s="91">
        <v>1112</v>
      </c>
      <c r="AB579" s="91">
        <v>1004</v>
      </c>
      <c r="AC579" s="91">
        <v>1060</v>
      </c>
      <c r="AD579" s="91">
        <v>986</v>
      </c>
      <c r="AE579" s="91">
        <v>860</v>
      </c>
      <c r="AF579" s="91">
        <v>977</v>
      </c>
      <c r="AG579" s="91">
        <v>910</v>
      </c>
      <c r="AH579" s="91">
        <v>726</v>
      </c>
      <c r="AI579" s="91">
        <v>814</v>
      </c>
      <c r="AJ579" s="91">
        <v>870</v>
      </c>
      <c r="AK579" s="91">
        <v>901</v>
      </c>
      <c r="AL579" s="91">
        <v>1006</v>
      </c>
      <c r="AM579" s="91">
        <v>1012</v>
      </c>
      <c r="AN579" s="91">
        <v>1133</v>
      </c>
      <c r="AO579" s="91">
        <v>1046</v>
      </c>
      <c r="AP579" s="91">
        <v>1062</v>
      </c>
      <c r="AR579" s="91">
        <v>718</v>
      </c>
      <c r="AS579" s="91">
        <v>763</v>
      </c>
      <c r="AT579" s="91">
        <v>1112</v>
      </c>
      <c r="AU579" s="91">
        <v>1004</v>
      </c>
      <c r="AV579" s="91">
        <v>1060</v>
      </c>
      <c r="AW579" s="91">
        <v>986</v>
      </c>
      <c r="AX579" s="91">
        <v>860</v>
      </c>
      <c r="AY579" s="91">
        <v>977</v>
      </c>
      <c r="AZ579" s="91">
        <v>910</v>
      </c>
      <c r="BA579" s="91">
        <v>726</v>
      </c>
      <c r="BB579" s="91">
        <v>814</v>
      </c>
      <c r="BC579" s="91">
        <v>870</v>
      </c>
      <c r="BD579" s="91">
        <v>901</v>
      </c>
      <c r="BE579" s="91">
        <v>1006</v>
      </c>
      <c r="BF579" s="91">
        <v>1012</v>
      </c>
      <c r="BG579" s="91">
        <v>1133</v>
      </c>
      <c r="BH579" s="91">
        <v>1046</v>
      </c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</row>
    <row r="580" spans="1:78" s="19" customFormat="1" ht="11.25" x14ac:dyDescent="0.2">
      <c r="A580" s="24" t="s">
        <v>785</v>
      </c>
      <c r="B580" s="32"/>
      <c r="T580" s="19">
        <f>'FIA Only'!T580+Sphere!C764</f>
        <v>0</v>
      </c>
      <c r="U580" s="19">
        <f>'FIA Only'!U580+Sphere!D764</f>
        <v>10</v>
      </c>
      <c r="V580" s="19">
        <f>'FIA Only'!V580+Sphere!E764</f>
        <v>345</v>
      </c>
      <c r="W580" s="19">
        <f>'FIA Only'!W580+Sphere!F764+'FIA on PCAS'!C764</f>
        <v>13228</v>
      </c>
      <c r="X580" s="19">
        <f>'FIA Only'!X580+Sphere!G764+'FIA on PCAS'!D764</f>
        <v>21575</v>
      </c>
      <c r="Y580" s="19">
        <v>124532</v>
      </c>
      <c r="Z580" s="19">
        <v>110672</v>
      </c>
      <c r="AA580" s="19">
        <v>167558</v>
      </c>
      <c r="AB580" s="19">
        <v>141389</v>
      </c>
      <c r="AC580" s="19">
        <v>153992</v>
      </c>
      <c r="AD580" s="19">
        <v>130705</v>
      </c>
      <c r="AE580" s="19">
        <v>115790</v>
      </c>
      <c r="AF580" s="19">
        <v>132687</v>
      </c>
      <c r="AG580" s="19">
        <v>122818</v>
      </c>
      <c r="AH580" s="19">
        <v>99484</v>
      </c>
      <c r="AI580" s="19">
        <v>116516</v>
      </c>
      <c r="AJ580" s="19">
        <v>126587</v>
      </c>
      <c r="AK580" s="19">
        <v>123370</v>
      </c>
      <c r="AL580" s="19">
        <v>140090</v>
      </c>
      <c r="AM580" s="19">
        <v>144492</v>
      </c>
      <c r="AN580" s="19">
        <v>149055</v>
      </c>
      <c r="AO580" s="19">
        <v>142283</v>
      </c>
      <c r="AP580" s="19">
        <v>144420</v>
      </c>
      <c r="AR580" s="19">
        <v>124532</v>
      </c>
      <c r="AS580" s="19">
        <v>110672</v>
      </c>
      <c r="AT580" s="19">
        <v>167558</v>
      </c>
      <c r="AU580" s="19">
        <v>141389</v>
      </c>
      <c r="AV580" s="19">
        <v>153992</v>
      </c>
      <c r="AW580" s="19">
        <v>130705</v>
      </c>
      <c r="AX580" s="19">
        <v>115790</v>
      </c>
      <c r="AY580" s="19">
        <v>132687</v>
      </c>
      <c r="AZ580" s="19">
        <v>122818</v>
      </c>
      <c r="BA580" s="19">
        <v>99484</v>
      </c>
      <c r="BB580" s="19">
        <v>116516</v>
      </c>
      <c r="BC580" s="19">
        <v>126587</v>
      </c>
      <c r="BD580" s="19">
        <v>123370</v>
      </c>
      <c r="BE580" s="19">
        <v>140090</v>
      </c>
      <c r="BF580" s="19">
        <v>144492</v>
      </c>
      <c r="BG580" s="19">
        <v>149055</v>
      </c>
      <c r="BH580" s="19">
        <v>142283</v>
      </c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</row>
    <row r="581" spans="1:78" s="91" customFormat="1" ht="11.25" x14ac:dyDescent="0.2">
      <c r="A581" s="89" t="s">
        <v>786</v>
      </c>
      <c r="B581" s="90"/>
      <c r="T581" s="17">
        <f>'FIA Only'!T581+Sphere!C765</f>
        <v>0</v>
      </c>
      <c r="U581" s="17">
        <f>'FIA Only'!U581+Sphere!D765</f>
        <v>1</v>
      </c>
      <c r="V581" s="17">
        <f>'FIA Only'!V581+Sphere!E765</f>
        <v>8</v>
      </c>
      <c r="W581" s="91">
        <f>'FIA Only'!W581+Sphere!F765+'FIA on PCAS'!C765</f>
        <v>72</v>
      </c>
      <c r="X581" s="91">
        <f>'FIA Only'!X581+Sphere!G765+'FIA on PCAS'!D765</f>
        <v>164</v>
      </c>
      <c r="Y581" s="91">
        <v>706</v>
      </c>
      <c r="Z581" s="91">
        <v>737</v>
      </c>
      <c r="AA581" s="91">
        <v>1098</v>
      </c>
      <c r="AB581" s="91">
        <v>989</v>
      </c>
      <c r="AC581" s="91">
        <v>1043</v>
      </c>
      <c r="AD581" s="91">
        <v>968</v>
      </c>
      <c r="AE581" s="91">
        <v>851</v>
      </c>
      <c r="AF581" s="91">
        <v>964</v>
      </c>
      <c r="AG581" s="91">
        <v>884</v>
      </c>
      <c r="AH581" s="91">
        <v>705</v>
      </c>
      <c r="AI581" s="91">
        <v>794</v>
      </c>
      <c r="AJ581" s="91">
        <v>857</v>
      </c>
      <c r="AK581" s="91">
        <v>887</v>
      </c>
      <c r="AL581" s="91">
        <v>984</v>
      </c>
      <c r="AM581" s="91">
        <v>984</v>
      </c>
      <c r="AN581" s="91">
        <v>1102</v>
      </c>
      <c r="AO581" s="91">
        <v>1026</v>
      </c>
      <c r="AP581" s="91">
        <v>1033</v>
      </c>
      <c r="AR581" s="91">
        <v>706</v>
      </c>
      <c r="AS581" s="91">
        <v>737</v>
      </c>
      <c r="AT581" s="91">
        <v>1098</v>
      </c>
      <c r="AU581" s="91">
        <v>989</v>
      </c>
      <c r="AV581" s="91">
        <v>1043</v>
      </c>
      <c r="AW581" s="91">
        <v>968</v>
      </c>
      <c r="AX581" s="91">
        <v>851</v>
      </c>
      <c r="AY581" s="91">
        <v>964</v>
      </c>
      <c r="AZ581" s="91">
        <v>884</v>
      </c>
      <c r="BA581" s="91">
        <v>705</v>
      </c>
      <c r="BB581" s="91">
        <v>794</v>
      </c>
      <c r="BC581" s="91">
        <v>857</v>
      </c>
      <c r="BD581" s="91">
        <v>887</v>
      </c>
      <c r="BE581" s="91">
        <v>984</v>
      </c>
      <c r="BF581" s="91">
        <v>984</v>
      </c>
      <c r="BG581" s="91">
        <v>1102</v>
      </c>
      <c r="BH581" s="91">
        <v>1026</v>
      </c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</row>
    <row r="582" spans="1:78" s="19" customFormat="1" ht="11.25" x14ac:dyDescent="0.2">
      <c r="A582" s="24" t="s">
        <v>787</v>
      </c>
      <c r="B582" s="32"/>
      <c r="T582" s="19">
        <f>'FIA Only'!T582+Sphere!C766</f>
        <v>0</v>
      </c>
      <c r="U582" s="19">
        <f>'FIA Only'!U582+Sphere!D766</f>
        <v>0</v>
      </c>
      <c r="V582" s="19">
        <f>'FIA Only'!V582+Sphere!E766</f>
        <v>0</v>
      </c>
      <c r="W582" s="19">
        <f>'FIA Only'!W582+Sphere!F766+'FIA on PCAS'!C766</f>
        <v>0</v>
      </c>
      <c r="X582" s="19">
        <f>'FIA Only'!X582+Sphere!G766+'FIA on PCAS'!D766</f>
        <v>0</v>
      </c>
      <c r="Y582" s="19">
        <v>1857</v>
      </c>
      <c r="Z582" s="19">
        <v>4816</v>
      </c>
      <c r="AA582" s="19">
        <v>2786</v>
      </c>
      <c r="AB582" s="19">
        <v>2942</v>
      </c>
      <c r="AC582" s="19">
        <v>3813</v>
      </c>
      <c r="AD582" s="19">
        <v>2952</v>
      </c>
      <c r="AE582" s="19">
        <v>1217</v>
      </c>
      <c r="AF582" s="19">
        <v>3082</v>
      </c>
      <c r="AG582" s="19">
        <v>4013</v>
      </c>
      <c r="AH582" s="19">
        <v>2398</v>
      </c>
      <c r="AI582" s="19">
        <v>3727</v>
      </c>
      <c r="AJ582" s="19">
        <v>2452</v>
      </c>
      <c r="AK582" s="19">
        <v>2663</v>
      </c>
      <c r="AL582" s="19">
        <v>3821</v>
      </c>
      <c r="AM582" s="19">
        <v>4158</v>
      </c>
      <c r="AN582" s="19">
        <v>6078</v>
      </c>
      <c r="AO582" s="19">
        <v>4122</v>
      </c>
      <c r="AP582" s="19">
        <v>4630</v>
      </c>
      <c r="AR582" s="19">
        <v>1857</v>
      </c>
      <c r="AS582" s="19">
        <v>4816</v>
      </c>
      <c r="AT582" s="19">
        <v>2786</v>
      </c>
      <c r="AU582" s="19">
        <v>2942</v>
      </c>
      <c r="AV582" s="19">
        <v>3813</v>
      </c>
      <c r="AW582" s="19">
        <v>2952</v>
      </c>
      <c r="AX582" s="19">
        <v>1217</v>
      </c>
      <c r="AY582" s="19">
        <v>3082</v>
      </c>
      <c r="AZ582" s="19">
        <v>4013</v>
      </c>
      <c r="BA582" s="19">
        <v>2398</v>
      </c>
      <c r="BB582" s="19">
        <v>3727</v>
      </c>
      <c r="BC582" s="19">
        <v>2452</v>
      </c>
      <c r="BD582" s="19">
        <v>2663</v>
      </c>
      <c r="BE582" s="19">
        <v>3821</v>
      </c>
      <c r="BF582" s="19">
        <v>4158</v>
      </c>
      <c r="BG582" s="19">
        <v>6078</v>
      </c>
      <c r="BH582" s="19">
        <v>4122</v>
      </c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</row>
    <row r="583" spans="1:78" s="91" customFormat="1" ht="11.25" x14ac:dyDescent="0.2">
      <c r="A583" s="89" t="s">
        <v>788</v>
      </c>
      <c r="B583" s="90"/>
      <c r="T583" s="17">
        <f>'FIA Only'!T583+Sphere!C767</f>
        <v>0</v>
      </c>
      <c r="U583" s="17">
        <f>'FIA Only'!U583+Sphere!D767</f>
        <v>0</v>
      </c>
      <c r="V583" s="17">
        <f>'FIA Only'!V583+Sphere!E767</f>
        <v>0</v>
      </c>
      <c r="W583" s="91">
        <f>'FIA Only'!W583+Sphere!F767+'FIA on PCAS'!C767</f>
        <v>0</v>
      </c>
      <c r="X583" s="91">
        <f>'FIA Only'!X583+Sphere!G767+'FIA on PCAS'!D767</f>
        <v>0</v>
      </c>
      <c r="Y583" s="91">
        <v>12</v>
      </c>
      <c r="Z583" s="91">
        <v>26</v>
      </c>
      <c r="AA583" s="91">
        <v>14</v>
      </c>
      <c r="AB583" s="91">
        <v>15</v>
      </c>
      <c r="AC583" s="91">
        <v>17</v>
      </c>
      <c r="AD583" s="91">
        <v>18</v>
      </c>
      <c r="AE583" s="91">
        <v>9</v>
      </c>
      <c r="AF583" s="91">
        <v>13</v>
      </c>
      <c r="AG583" s="91">
        <v>26</v>
      </c>
      <c r="AH583" s="91">
        <v>21</v>
      </c>
      <c r="AI583" s="91">
        <v>20</v>
      </c>
      <c r="AJ583" s="91">
        <v>13</v>
      </c>
      <c r="AK583" s="91">
        <v>14</v>
      </c>
      <c r="AL583" s="91">
        <v>22</v>
      </c>
      <c r="AM583" s="91">
        <v>28</v>
      </c>
      <c r="AN583" s="91">
        <v>31</v>
      </c>
      <c r="AO583" s="91">
        <v>20</v>
      </c>
      <c r="AP583" s="91">
        <v>29</v>
      </c>
      <c r="AR583" s="91">
        <v>12</v>
      </c>
      <c r="AS583" s="91">
        <v>26</v>
      </c>
      <c r="AT583" s="91">
        <v>14</v>
      </c>
      <c r="AU583" s="91">
        <v>15</v>
      </c>
      <c r="AV583" s="91">
        <v>17</v>
      </c>
      <c r="AW583" s="91">
        <v>18</v>
      </c>
      <c r="AX583" s="91">
        <v>9</v>
      </c>
      <c r="AY583" s="91">
        <v>13</v>
      </c>
      <c r="AZ583" s="91">
        <v>26</v>
      </c>
      <c r="BA583" s="91">
        <v>21</v>
      </c>
      <c r="BB583" s="91">
        <v>20</v>
      </c>
      <c r="BC583" s="91">
        <v>13</v>
      </c>
      <c r="BD583" s="91">
        <v>14</v>
      </c>
      <c r="BE583" s="91">
        <v>22</v>
      </c>
      <c r="BF583" s="91">
        <v>28</v>
      </c>
      <c r="BG583" s="91">
        <v>31</v>
      </c>
      <c r="BH583" s="91">
        <v>20</v>
      </c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</row>
    <row r="584" spans="1:78" s="19" customFormat="1" ht="11.25" x14ac:dyDescent="0.2">
      <c r="A584" s="24" t="s">
        <v>789</v>
      </c>
      <c r="B584" s="32"/>
      <c r="T584" s="19">
        <f>'FIA Only'!T584+Sphere!C768</f>
        <v>0</v>
      </c>
      <c r="U584" s="19">
        <f>'FIA Only'!U584+Sphere!D768</f>
        <v>0</v>
      </c>
      <c r="V584" s="19">
        <f>'FIA Only'!V584+Sphere!E768</f>
        <v>2612</v>
      </c>
      <c r="W584" s="19">
        <f>'FIA Only'!W584+Sphere!F768+'FIA on PCAS'!C768</f>
        <v>8665</v>
      </c>
      <c r="X584" s="19">
        <f>'FIA Only'!X584+Sphere!G768+'FIA on PCAS'!D768</f>
        <v>22575</v>
      </c>
      <c r="Y584" s="19">
        <v>128949</v>
      </c>
      <c r="Z584" s="19">
        <v>143927</v>
      </c>
      <c r="AA584" s="19">
        <v>186090</v>
      </c>
      <c r="AB584" s="19">
        <v>174099</v>
      </c>
      <c r="AC584" s="19">
        <v>222217</v>
      </c>
      <c r="AD584" s="19">
        <v>163823</v>
      </c>
      <c r="AE584" s="19">
        <v>185154</v>
      </c>
      <c r="AF584" s="19">
        <v>243667</v>
      </c>
      <c r="AG584" s="19">
        <v>216239</v>
      </c>
      <c r="AH584" s="19">
        <v>199465</v>
      </c>
      <c r="AI584" s="19">
        <v>190422</v>
      </c>
      <c r="AJ584" s="19">
        <v>211559</v>
      </c>
      <c r="AK584" s="19">
        <v>242533</v>
      </c>
      <c r="AL584" s="19">
        <v>198646</v>
      </c>
      <c r="AM584" s="19">
        <v>237514</v>
      </c>
      <c r="AN584" s="19">
        <v>199032</v>
      </c>
      <c r="AO584" s="19">
        <v>267798</v>
      </c>
      <c r="AP584" s="19">
        <v>312416</v>
      </c>
      <c r="AR584" s="19">
        <v>128949</v>
      </c>
      <c r="AS584" s="19">
        <v>143927</v>
      </c>
      <c r="AT584" s="19">
        <v>186090</v>
      </c>
      <c r="AU584" s="19">
        <v>174099</v>
      </c>
      <c r="AV584" s="19">
        <v>222217</v>
      </c>
      <c r="AW584" s="19">
        <v>163823</v>
      </c>
      <c r="AX584" s="19">
        <v>185154</v>
      </c>
      <c r="AY584" s="19">
        <v>243667</v>
      </c>
      <c r="AZ584" s="19">
        <v>216239</v>
      </c>
      <c r="BA584" s="19">
        <v>199465</v>
      </c>
      <c r="BB584" s="19">
        <v>190422</v>
      </c>
      <c r="BC584" s="19">
        <v>211559</v>
      </c>
      <c r="BD584" s="19">
        <v>242533</v>
      </c>
      <c r="BE584" s="19">
        <v>198646</v>
      </c>
      <c r="BF584" s="19">
        <v>237514</v>
      </c>
      <c r="BG584" s="19">
        <v>199032</v>
      </c>
      <c r="BH584" s="19">
        <v>267798</v>
      </c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</row>
    <row r="585" spans="1:78" s="91" customFormat="1" ht="11.25" x14ac:dyDescent="0.2">
      <c r="A585" s="89" t="s">
        <v>790</v>
      </c>
      <c r="B585" s="90"/>
      <c r="T585" s="17">
        <f>'FIA Only'!T585+Sphere!C769</f>
        <v>0</v>
      </c>
      <c r="U585" s="17">
        <f>'FIA Only'!U585+Sphere!D769</f>
        <v>0</v>
      </c>
      <c r="V585" s="17">
        <f>'FIA Only'!V585+Sphere!E769</f>
        <v>3</v>
      </c>
      <c r="W585" s="91">
        <f>'FIA Only'!W585+Sphere!F769+'FIA on PCAS'!C769</f>
        <v>12</v>
      </c>
      <c r="X585" s="91">
        <f>'FIA Only'!X585+Sphere!G769+'FIA on PCAS'!D769</f>
        <v>43</v>
      </c>
      <c r="Y585" s="91">
        <v>247</v>
      </c>
      <c r="Z585" s="91">
        <v>304</v>
      </c>
      <c r="AA585" s="91">
        <v>333</v>
      </c>
      <c r="AB585" s="91">
        <v>346</v>
      </c>
      <c r="AC585" s="91">
        <v>397</v>
      </c>
      <c r="AD585" s="91">
        <v>329</v>
      </c>
      <c r="AE585" s="91">
        <v>344</v>
      </c>
      <c r="AF585" s="91">
        <v>410</v>
      </c>
      <c r="AG585" s="91">
        <v>400</v>
      </c>
      <c r="AH585" s="91">
        <v>350</v>
      </c>
      <c r="AI585" s="91">
        <v>385</v>
      </c>
      <c r="AJ585" s="91">
        <v>382</v>
      </c>
      <c r="AK585" s="91">
        <v>469</v>
      </c>
      <c r="AL585" s="91">
        <v>400</v>
      </c>
      <c r="AM585" s="91">
        <v>438</v>
      </c>
      <c r="AN585" s="91">
        <v>386</v>
      </c>
      <c r="AO585" s="91">
        <v>468</v>
      </c>
      <c r="AP585" s="91">
        <v>513</v>
      </c>
      <c r="AR585" s="91">
        <v>247</v>
      </c>
      <c r="AS585" s="91">
        <v>304</v>
      </c>
      <c r="AT585" s="91">
        <v>333</v>
      </c>
      <c r="AU585" s="91">
        <v>346</v>
      </c>
      <c r="AV585" s="91">
        <v>397</v>
      </c>
      <c r="AW585" s="91">
        <v>329</v>
      </c>
      <c r="AX585" s="91">
        <v>344</v>
      </c>
      <c r="AY585" s="91">
        <v>410</v>
      </c>
      <c r="AZ585" s="91">
        <v>400</v>
      </c>
      <c r="BA585" s="91">
        <v>350</v>
      </c>
      <c r="BB585" s="91">
        <v>385</v>
      </c>
      <c r="BC585" s="91">
        <v>382</v>
      </c>
      <c r="BD585" s="91">
        <v>469</v>
      </c>
      <c r="BE585" s="91">
        <v>400</v>
      </c>
      <c r="BF585" s="91">
        <v>438</v>
      </c>
      <c r="BG585" s="91">
        <v>386</v>
      </c>
      <c r="BH585" s="91">
        <v>468</v>
      </c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</row>
    <row r="586" spans="1:78" s="19" customFormat="1" ht="11.25" x14ac:dyDescent="0.2">
      <c r="A586" s="24" t="s">
        <v>791</v>
      </c>
      <c r="B586" s="32"/>
      <c r="T586" s="19">
        <f>'FIA Only'!T586+Sphere!C770</f>
        <v>0</v>
      </c>
      <c r="U586" s="19">
        <f>'FIA Only'!U586+Sphere!D770</f>
        <v>0</v>
      </c>
      <c r="V586" s="19">
        <f>'FIA Only'!V586+Sphere!E770</f>
        <v>2612</v>
      </c>
      <c r="W586" s="19">
        <f>'FIA Only'!W586+Sphere!F770+'FIA on PCAS'!C770</f>
        <v>8665</v>
      </c>
      <c r="X586" s="19">
        <f>'FIA Only'!X586+Sphere!G770+'FIA on PCAS'!D770</f>
        <v>22575</v>
      </c>
      <c r="Y586" s="19">
        <v>122926</v>
      </c>
      <c r="Z586" s="19">
        <v>143320</v>
      </c>
      <c r="AA586" s="19">
        <v>185970</v>
      </c>
      <c r="AB586" s="19">
        <v>173855</v>
      </c>
      <c r="AC586" s="19">
        <v>222101</v>
      </c>
      <c r="AD586" s="19">
        <v>163823</v>
      </c>
      <c r="AE586" s="19">
        <v>181567</v>
      </c>
      <c r="AF586" s="19">
        <v>237498</v>
      </c>
      <c r="AG586" s="19">
        <v>214966</v>
      </c>
      <c r="AH586" s="19">
        <v>192224</v>
      </c>
      <c r="AI586" s="19">
        <v>184529</v>
      </c>
      <c r="AJ586" s="19">
        <v>211099</v>
      </c>
      <c r="AK586" s="19">
        <v>240392</v>
      </c>
      <c r="AL586" s="19">
        <v>198646</v>
      </c>
      <c r="AM586" s="19">
        <v>236479</v>
      </c>
      <c r="AN586" s="19">
        <v>198889</v>
      </c>
      <c r="AO586" s="19">
        <v>265746</v>
      </c>
      <c r="AP586" s="19">
        <v>312297</v>
      </c>
      <c r="AR586" s="19">
        <v>122926</v>
      </c>
      <c r="AS586" s="19">
        <v>143320</v>
      </c>
      <c r="AT586" s="19">
        <v>185970</v>
      </c>
      <c r="AU586" s="19">
        <v>173855</v>
      </c>
      <c r="AV586" s="19">
        <v>222101</v>
      </c>
      <c r="AW586" s="19">
        <v>163823</v>
      </c>
      <c r="AX586" s="19">
        <v>181567</v>
      </c>
      <c r="AY586" s="19">
        <v>237498</v>
      </c>
      <c r="AZ586" s="19">
        <v>214966</v>
      </c>
      <c r="BA586" s="19">
        <v>192224</v>
      </c>
      <c r="BB586" s="19">
        <v>184529</v>
      </c>
      <c r="BC586" s="19">
        <v>211099</v>
      </c>
      <c r="BD586" s="19">
        <v>240392</v>
      </c>
      <c r="BE586" s="19">
        <v>198646</v>
      </c>
      <c r="BF586" s="19">
        <v>236479</v>
      </c>
      <c r="BG586" s="19">
        <v>198889</v>
      </c>
      <c r="BH586" s="19">
        <v>265746</v>
      </c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</row>
    <row r="587" spans="1:78" s="91" customFormat="1" ht="11.25" x14ac:dyDescent="0.2">
      <c r="A587" s="89" t="s">
        <v>792</v>
      </c>
      <c r="B587" s="90"/>
      <c r="T587" s="17">
        <f>'FIA Only'!T587+Sphere!C771</f>
        <v>0</v>
      </c>
      <c r="U587" s="17">
        <f>'FIA Only'!U587+Sphere!D771</f>
        <v>0</v>
      </c>
      <c r="V587" s="17">
        <f>'FIA Only'!V587+Sphere!E771</f>
        <v>3</v>
      </c>
      <c r="W587" s="91">
        <f>'FIA Only'!W587+Sphere!F771+'FIA on PCAS'!C771</f>
        <v>12</v>
      </c>
      <c r="X587" s="91">
        <f>'FIA Only'!X587+Sphere!G771+'FIA on PCAS'!D771</f>
        <v>43</v>
      </c>
      <c r="Y587" s="91">
        <v>245</v>
      </c>
      <c r="Z587" s="91">
        <v>302</v>
      </c>
      <c r="AA587" s="91">
        <v>332</v>
      </c>
      <c r="AB587" s="91">
        <v>345</v>
      </c>
      <c r="AC587" s="91">
        <v>395</v>
      </c>
      <c r="AD587" s="91">
        <v>329</v>
      </c>
      <c r="AE587" s="91">
        <v>336</v>
      </c>
      <c r="AF587" s="91">
        <v>405</v>
      </c>
      <c r="AG587" s="91">
        <v>397</v>
      </c>
      <c r="AH587" s="91">
        <v>346</v>
      </c>
      <c r="AI587" s="91">
        <v>383</v>
      </c>
      <c r="AJ587" s="91">
        <v>379</v>
      </c>
      <c r="AK587" s="91">
        <v>467</v>
      </c>
      <c r="AL587" s="91">
        <v>400</v>
      </c>
      <c r="AM587" s="91">
        <v>436</v>
      </c>
      <c r="AN587" s="91">
        <v>385</v>
      </c>
      <c r="AO587" s="91">
        <v>465</v>
      </c>
      <c r="AP587" s="91">
        <v>512</v>
      </c>
      <c r="AR587" s="91">
        <v>245</v>
      </c>
      <c r="AS587" s="91">
        <v>302</v>
      </c>
      <c r="AT587" s="91">
        <v>332</v>
      </c>
      <c r="AU587" s="91">
        <v>345</v>
      </c>
      <c r="AV587" s="91">
        <v>395</v>
      </c>
      <c r="AW587" s="91">
        <v>329</v>
      </c>
      <c r="AX587" s="91">
        <v>336</v>
      </c>
      <c r="AY587" s="91">
        <v>405</v>
      </c>
      <c r="AZ587" s="91">
        <v>397</v>
      </c>
      <c r="BA587" s="91">
        <v>346</v>
      </c>
      <c r="BB587" s="91">
        <v>383</v>
      </c>
      <c r="BC587" s="91">
        <v>379</v>
      </c>
      <c r="BD587" s="91">
        <v>467</v>
      </c>
      <c r="BE587" s="91">
        <v>400</v>
      </c>
      <c r="BF587" s="91">
        <v>436</v>
      </c>
      <c r="BG587" s="91">
        <v>385</v>
      </c>
      <c r="BH587" s="91">
        <v>465</v>
      </c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</row>
    <row r="588" spans="1:78" s="19" customFormat="1" ht="11.25" x14ac:dyDescent="0.2">
      <c r="A588" s="24" t="s">
        <v>793</v>
      </c>
      <c r="B588" s="32"/>
      <c r="T588" s="19">
        <f>'FIA Only'!T588+Sphere!C772</f>
        <v>0</v>
      </c>
      <c r="U588" s="19">
        <f>'FIA Only'!U588+Sphere!D772</f>
        <v>0</v>
      </c>
      <c r="V588" s="19">
        <f>'FIA Only'!V588+Sphere!E772</f>
        <v>0</v>
      </c>
      <c r="W588" s="19">
        <f>'FIA Only'!W588+Sphere!F772+'FIA on PCAS'!C772</f>
        <v>0</v>
      </c>
      <c r="X588" s="19">
        <f>'FIA Only'!X588+Sphere!G772+'FIA on PCAS'!D772</f>
        <v>0</v>
      </c>
      <c r="Y588" s="19">
        <v>6023</v>
      </c>
      <c r="Z588" s="19">
        <v>607</v>
      </c>
      <c r="AA588" s="19">
        <v>120</v>
      </c>
      <c r="AB588" s="19">
        <v>244</v>
      </c>
      <c r="AC588" s="19">
        <v>115</v>
      </c>
      <c r="AD588" s="19">
        <v>0</v>
      </c>
      <c r="AE588" s="19">
        <v>3587</v>
      </c>
      <c r="AF588" s="19">
        <v>6169</v>
      </c>
      <c r="AG588" s="19">
        <v>1274</v>
      </c>
      <c r="AH588" s="19">
        <v>7242</v>
      </c>
      <c r="AI588" s="19">
        <v>5893</v>
      </c>
      <c r="AJ588" s="19">
        <v>460</v>
      </c>
      <c r="AK588" s="19">
        <v>2141</v>
      </c>
      <c r="AL588" s="19">
        <v>0</v>
      </c>
      <c r="AM588" s="19">
        <v>1035</v>
      </c>
      <c r="AN588" s="19">
        <v>143</v>
      </c>
      <c r="AO588" s="19">
        <v>2052</v>
      </c>
      <c r="AP588" s="19">
        <v>119</v>
      </c>
      <c r="AR588" s="19">
        <v>6023</v>
      </c>
      <c r="AS588" s="19">
        <v>607</v>
      </c>
      <c r="AT588" s="19">
        <v>120</v>
      </c>
      <c r="AU588" s="19">
        <v>244</v>
      </c>
      <c r="AV588" s="19">
        <v>115</v>
      </c>
      <c r="AW588" s="19">
        <v>0</v>
      </c>
      <c r="AX588" s="19">
        <v>3587</v>
      </c>
      <c r="AY588" s="19">
        <v>6169</v>
      </c>
      <c r="AZ588" s="19">
        <v>1274</v>
      </c>
      <c r="BA588" s="19">
        <v>7242</v>
      </c>
      <c r="BB588" s="19">
        <v>5893</v>
      </c>
      <c r="BC588" s="19">
        <v>460</v>
      </c>
      <c r="BD588" s="19">
        <v>2141</v>
      </c>
      <c r="BE588" s="19">
        <v>0</v>
      </c>
      <c r="BF588" s="19">
        <v>1035</v>
      </c>
      <c r="BG588" s="19">
        <v>143</v>
      </c>
      <c r="BH588" s="19">
        <v>2052</v>
      </c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</row>
    <row r="589" spans="1:78" s="91" customFormat="1" ht="11.25" x14ac:dyDescent="0.2">
      <c r="A589" s="89" t="s">
        <v>794</v>
      </c>
      <c r="B589" s="90"/>
      <c r="T589" s="17">
        <f>'FIA Only'!T589+Sphere!C773</f>
        <v>0</v>
      </c>
      <c r="U589" s="17">
        <f>'FIA Only'!U589+Sphere!D773</f>
        <v>0</v>
      </c>
      <c r="V589" s="17">
        <f>'FIA Only'!V589+Sphere!E773</f>
        <v>0</v>
      </c>
      <c r="W589" s="91">
        <f>'FIA Only'!W589+Sphere!F773+'FIA on PCAS'!C773</f>
        <v>0</v>
      </c>
      <c r="X589" s="91">
        <f>'FIA Only'!X589+Sphere!G773+'FIA on PCAS'!D773</f>
        <v>0</v>
      </c>
      <c r="Y589" s="91">
        <v>2</v>
      </c>
      <c r="Z589" s="91">
        <v>2</v>
      </c>
      <c r="AA589" s="91">
        <v>1</v>
      </c>
      <c r="AB589" s="91">
        <v>1</v>
      </c>
      <c r="AC589" s="91">
        <v>2</v>
      </c>
      <c r="AD589" s="91">
        <v>0</v>
      </c>
      <c r="AE589" s="91">
        <v>8</v>
      </c>
      <c r="AF589" s="91">
        <v>5</v>
      </c>
      <c r="AG589" s="91">
        <v>3</v>
      </c>
      <c r="AH589" s="91">
        <v>4</v>
      </c>
      <c r="AI589" s="91">
        <v>2</v>
      </c>
      <c r="AJ589" s="91">
        <v>3</v>
      </c>
      <c r="AK589" s="91">
        <v>2</v>
      </c>
      <c r="AL589" s="91">
        <v>0</v>
      </c>
      <c r="AM589" s="91">
        <v>2</v>
      </c>
      <c r="AN589" s="91">
        <v>1</v>
      </c>
      <c r="AO589" s="91">
        <v>3</v>
      </c>
      <c r="AP589" s="91">
        <v>1</v>
      </c>
      <c r="AR589" s="91">
        <v>2</v>
      </c>
      <c r="AS589" s="91">
        <v>2</v>
      </c>
      <c r="AT589" s="91">
        <v>1</v>
      </c>
      <c r="AU589" s="91">
        <v>1</v>
      </c>
      <c r="AV589" s="91">
        <v>2</v>
      </c>
      <c r="AW589" s="91">
        <v>0</v>
      </c>
      <c r="AX589" s="91">
        <v>8</v>
      </c>
      <c r="AY589" s="91">
        <v>5</v>
      </c>
      <c r="AZ589" s="91">
        <v>3</v>
      </c>
      <c r="BA589" s="91">
        <v>4</v>
      </c>
      <c r="BB589" s="91">
        <v>2</v>
      </c>
      <c r="BC589" s="91">
        <v>3</v>
      </c>
      <c r="BD589" s="91">
        <v>2</v>
      </c>
      <c r="BE589" s="91">
        <v>0</v>
      </c>
      <c r="BF589" s="91">
        <v>2</v>
      </c>
      <c r="BG589" s="91">
        <v>1</v>
      </c>
      <c r="BH589" s="91">
        <v>3</v>
      </c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</row>
    <row r="590" spans="1:78" x14ac:dyDescent="0.25">
      <c r="AA590" s="56"/>
      <c r="AB590" s="56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</row>
    <row r="591" spans="1:78" ht="18" x14ac:dyDescent="0.25">
      <c r="A591" s="10" t="s">
        <v>289</v>
      </c>
      <c r="B591" s="51"/>
      <c r="AA591" s="56"/>
      <c r="AB591" s="56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</row>
    <row r="592" spans="1:78" x14ac:dyDescent="0.25">
      <c r="A592" s="11" t="s">
        <v>290</v>
      </c>
      <c r="AA592" s="56"/>
      <c r="AB592" s="56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</row>
    <row r="593" spans="1:78" s="17" customFormat="1" ht="11.25" x14ac:dyDescent="0.2">
      <c r="A593" s="36" t="s">
        <v>291</v>
      </c>
      <c r="B593" s="37"/>
      <c r="C593" s="17">
        <v>102669</v>
      </c>
      <c r="D593" s="17">
        <v>104638</v>
      </c>
      <c r="E593" s="17">
        <v>102488</v>
      </c>
      <c r="F593" s="17">
        <v>102723</v>
      </c>
      <c r="G593" s="17">
        <v>103949</v>
      </c>
      <c r="H593" s="17">
        <v>105184</v>
      </c>
      <c r="I593" s="17">
        <v>107313</v>
      </c>
      <c r="J593" s="17">
        <v>108557</v>
      </c>
      <c r="K593" s="17">
        <v>111447</v>
      </c>
      <c r="L593" s="17">
        <v>114289</v>
      </c>
      <c r="M593" s="17">
        <v>117966</v>
      </c>
      <c r="N593" s="17">
        <v>121046</v>
      </c>
      <c r="O593" s="17">
        <v>121223</v>
      </c>
      <c r="P593" s="17">
        <v>123789</v>
      </c>
      <c r="Q593" s="17">
        <v>126703</v>
      </c>
      <c r="R593" s="17">
        <v>132687</v>
      </c>
      <c r="S593" s="17">
        <v>138097</v>
      </c>
      <c r="T593" s="17">
        <f>'FIA Only'!T593+Sphere!C777</f>
        <v>140661</v>
      </c>
      <c r="U593" s="17">
        <f>'FIA Only'!U593+Sphere!D777</f>
        <v>142490</v>
      </c>
      <c r="V593" s="17">
        <f>'FIA Only'!V593+Sphere!E777</f>
        <v>142429</v>
      </c>
      <c r="W593" s="17">
        <f>'FIA Only'!W593+Sphere!F777+'FIA on PCAS'!C777</f>
        <v>149682</v>
      </c>
      <c r="X593" s="17">
        <f>'FIA Only'!X593+Sphere!G777+'FIA on PCAS'!D777</f>
        <v>152102</v>
      </c>
      <c r="Y593" s="17">
        <v>169670</v>
      </c>
      <c r="Z593" s="17">
        <v>174131</v>
      </c>
      <c r="AA593" s="17">
        <v>179376</v>
      </c>
      <c r="AB593" s="17">
        <v>183044</v>
      </c>
      <c r="AC593" s="17">
        <v>185534</v>
      </c>
      <c r="AD593" s="17">
        <v>189342</v>
      </c>
      <c r="AE593" s="17">
        <v>192530</v>
      </c>
      <c r="AF593" s="17">
        <v>194916</v>
      </c>
      <c r="AG593" s="17">
        <v>197756</v>
      </c>
      <c r="AH593" s="17">
        <v>201781</v>
      </c>
      <c r="AI593" s="17">
        <v>207435</v>
      </c>
      <c r="AJ593" s="17">
        <v>211803</v>
      </c>
      <c r="AK593" s="17">
        <v>214852</v>
      </c>
      <c r="AL593" s="17">
        <v>217466</v>
      </c>
      <c r="AM593" s="17">
        <v>220984</v>
      </c>
      <c r="AN593" s="17">
        <v>184965</v>
      </c>
      <c r="AO593" s="17">
        <v>188079</v>
      </c>
      <c r="AP593" s="17">
        <v>191910</v>
      </c>
      <c r="AR593" s="17">
        <v>169670</v>
      </c>
      <c r="AS593" s="17">
        <v>174131</v>
      </c>
      <c r="AT593" s="17">
        <v>179376</v>
      </c>
      <c r="AU593" s="17">
        <v>183044</v>
      </c>
      <c r="AV593" s="17">
        <v>185534</v>
      </c>
      <c r="AW593" s="17">
        <v>189342</v>
      </c>
      <c r="AX593" s="17">
        <v>192530</v>
      </c>
      <c r="AY593" s="17">
        <v>194916</v>
      </c>
      <c r="AZ593" s="17">
        <v>197756</v>
      </c>
      <c r="BA593" s="17">
        <v>201781</v>
      </c>
      <c r="BB593" s="17">
        <v>207435</v>
      </c>
      <c r="BC593" s="17">
        <v>211803</v>
      </c>
      <c r="BD593" s="17">
        <v>214852</v>
      </c>
      <c r="BE593" s="17">
        <v>217466</v>
      </c>
      <c r="BF593" s="17">
        <v>220984</v>
      </c>
      <c r="BG593" s="17">
        <v>184965</v>
      </c>
      <c r="BH593" s="17">
        <v>188079</v>
      </c>
    </row>
    <row r="594" spans="1:78" s="17" customFormat="1" ht="11.25" x14ac:dyDescent="0.2">
      <c r="A594" s="36" t="s">
        <v>292</v>
      </c>
      <c r="B594" s="37"/>
      <c r="C594" s="17">
        <v>1804</v>
      </c>
      <c r="D594" s="17">
        <v>1722</v>
      </c>
      <c r="E594" s="17">
        <v>1702</v>
      </c>
      <c r="F594" s="17">
        <v>1667</v>
      </c>
      <c r="G594" s="17">
        <v>1700</v>
      </c>
      <c r="H594" s="17">
        <v>1697</v>
      </c>
      <c r="I594" s="17">
        <v>1499</v>
      </c>
      <c r="J594" s="17">
        <v>1658</v>
      </c>
      <c r="K594" s="17">
        <v>1368</v>
      </c>
      <c r="L594" s="17">
        <v>1685</v>
      </c>
      <c r="M594" s="17">
        <v>1681</v>
      </c>
      <c r="N594" s="17">
        <v>1704</v>
      </c>
      <c r="O594" s="17">
        <v>1795</v>
      </c>
      <c r="P594" s="17">
        <v>1709</v>
      </c>
      <c r="Q594" s="17">
        <v>1990</v>
      </c>
      <c r="R594" s="17">
        <v>1890</v>
      </c>
      <c r="S594" s="17">
        <v>1416</v>
      </c>
      <c r="T594" s="17">
        <f>'FIA Only'!T594+Sphere!C778</f>
        <v>2278</v>
      </c>
      <c r="U594" s="17">
        <f>'FIA Only'!U594+Sphere!D778</f>
        <v>2016</v>
      </c>
      <c r="V594" s="17">
        <f>'FIA Only'!V594+Sphere!E778</f>
        <v>2299</v>
      </c>
      <c r="W594" s="17">
        <f>'FIA Only'!W594+Sphere!F778+'FIA on PCAS'!C778</f>
        <v>1872</v>
      </c>
      <c r="X594" s="17">
        <f>'FIA Only'!X594+Sphere!G778+'FIA on PCAS'!D778</f>
        <v>2512</v>
      </c>
      <c r="Y594" s="17">
        <v>3291</v>
      </c>
      <c r="Z594" s="17">
        <v>3862</v>
      </c>
      <c r="AA594" s="17">
        <v>3018</v>
      </c>
      <c r="AB594" s="17">
        <v>2711</v>
      </c>
      <c r="AC594" s="17">
        <v>2961</v>
      </c>
      <c r="AD594" s="17">
        <v>2784</v>
      </c>
      <c r="AE594" s="17">
        <v>3008</v>
      </c>
      <c r="AF594" s="17">
        <v>2979</v>
      </c>
      <c r="AG594" s="17">
        <v>2222</v>
      </c>
      <c r="AH594" s="17">
        <v>2618</v>
      </c>
      <c r="AI594" s="17">
        <v>1920</v>
      </c>
      <c r="AJ594" s="17">
        <v>2049</v>
      </c>
      <c r="AK594" s="17">
        <v>2338</v>
      </c>
      <c r="AL594" s="17">
        <v>2448</v>
      </c>
      <c r="AM594" s="17">
        <v>1906</v>
      </c>
      <c r="AN594" s="17">
        <v>2355</v>
      </c>
      <c r="AO594" s="17">
        <v>2088</v>
      </c>
      <c r="AP594" s="17">
        <v>1804</v>
      </c>
      <c r="AR594" s="17">
        <v>3291</v>
      </c>
      <c r="AS594" s="17">
        <v>3862</v>
      </c>
      <c r="AT594" s="17">
        <v>3018</v>
      </c>
      <c r="AU594" s="17">
        <v>2711</v>
      </c>
      <c r="AV594" s="17">
        <v>2961</v>
      </c>
      <c r="AW594" s="17">
        <v>2784</v>
      </c>
      <c r="AX594" s="17">
        <v>3008</v>
      </c>
      <c r="AY594" s="17">
        <v>2979</v>
      </c>
      <c r="AZ594" s="17">
        <v>2222</v>
      </c>
      <c r="BA594" s="17">
        <v>2618</v>
      </c>
      <c r="BB594" s="17">
        <v>1920</v>
      </c>
      <c r="BC594" s="17">
        <v>2049</v>
      </c>
      <c r="BD594" s="17">
        <v>2338</v>
      </c>
      <c r="BE594" s="17">
        <v>2448</v>
      </c>
      <c r="BF594" s="17">
        <v>1906</v>
      </c>
      <c r="BG594" s="17">
        <v>2355</v>
      </c>
      <c r="BH594" s="17">
        <v>2088</v>
      </c>
    </row>
    <row r="595" spans="1:78" s="17" customFormat="1" ht="11.25" x14ac:dyDescent="0.2">
      <c r="A595" s="36" t="s">
        <v>293</v>
      </c>
      <c r="B595" s="37"/>
      <c r="C595" s="17">
        <v>532</v>
      </c>
      <c r="D595" s="17">
        <v>519</v>
      </c>
      <c r="E595" s="17">
        <v>534</v>
      </c>
      <c r="F595" s="17">
        <v>520</v>
      </c>
      <c r="G595" s="17">
        <v>524</v>
      </c>
      <c r="H595" s="17">
        <v>557</v>
      </c>
      <c r="I595" s="17">
        <v>529</v>
      </c>
      <c r="J595" s="17">
        <v>464</v>
      </c>
      <c r="K595" s="17">
        <v>489</v>
      </c>
      <c r="L595" s="17">
        <v>425</v>
      </c>
      <c r="M595" s="17">
        <v>495</v>
      </c>
      <c r="N595" s="17">
        <v>491</v>
      </c>
      <c r="O595" s="17">
        <v>476</v>
      </c>
      <c r="P595" s="17">
        <v>513</v>
      </c>
      <c r="Q595" s="17">
        <v>519</v>
      </c>
      <c r="R595" s="17">
        <v>575</v>
      </c>
      <c r="S595" s="17">
        <v>538</v>
      </c>
      <c r="T595" s="17">
        <f>'FIA Only'!T595+Sphere!C779</f>
        <v>458</v>
      </c>
      <c r="U595" s="17">
        <f>'FIA Only'!U595+Sphere!D779</f>
        <v>702</v>
      </c>
      <c r="V595" s="17">
        <f>'FIA Only'!V595+Sphere!E779</f>
        <v>597</v>
      </c>
      <c r="W595" s="17">
        <f>'FIA Only'!W595+Sphere!F779+'FIA on PCAS'!C779</f>
        <v>538</v>
      </c>
      <c r="X595" s="17">
        <f>'FIA Only'!X595+Sphere!G779+'FIA on PCAS'!D779</f>
        <v>515</v>
      </c>
      <c r="Y595" s="17">
        <v>581</v>
      </c>
      <c r="Z595" s="17">
        <v>781</v>
      </c>
      <c r="AA595" s="17">
        <v>643</v>
      </c>
      <c r="AB595" s="17">
        <v>501</v>
      </c>
      <c r="AC595" s="17">
        <v>596</v>
      </c>
      <c r="AD595" s="17">
        <v>570</v>
      </c>
      <c r="AE595" s="17">
        <v>576</v>
      </c>
      <c r="AF595" s="17">
        <v>557</v>
      </c>
      <c r="AG595" s="17">
        <v>534</v>
      </c>
      <c r="AH595" s="17">
        <v>455</v>
      </c>
      <c r="AI595" s="17">
        <v>358</v>
      </c>
      <c r="AJ595" s="17">
        <v>302</v>
      </c>
      <c r="AK595" s="17">
        <v>360</v>
      </c>
      <c r="AL595" s="17">
        <v>408</v>
      </c>
      <c r="AM595" s="17">
        <v>394</v>
      </c>
      <c r="AN595" s="17">
        <v>335</v>
      </c>
      <c r="AO595" s="17">
        <v>382</v>
      </c>
      <c r="AP595" s="17">
        <v>380</v>
      </c>
      <c r="AR595" s="17">
        <v>581</v>
      </c>
      <c r="AS595" s="17">
        <v>781</v>
      </c>
      <c r="AT595" s="17">
        <v>643</v>
      </c>
      <c r="AU595" s="17">
        <v>501</v>
      </c>
      <c r="AV595" s="17">
        <v>596</v>
      </c>
      <c r="AW595" s="17">
        <v>570</v>
      </c>
      <c r="AX595" s="17">
        <v>576</v>
      </c>
      <c r="AY595" s="17">
        <v>557</v>
      </c>
      <c r="AZ595" s="17">
        <v>534</v>
      </c>
      <c r="BA595" s="17">
        <v>455</v>
      </c>
      <c r="BB595" s="17">
        <v>358</v>
      </c>
      <c r="BC595" s="17">
        <v>302</v>
      </c>
      <c r="BD595" s="17">
        <v>360</v>
      </c>
      <c r="BE595" s="17">
        <v>408</v>
      </c>
      <c r="BF595" s="17">
        <v>394</v>
      </c>
      <c r="BG595" s="17">
        <v>335</v>
      </c>
      <c r="BH595" s="17">
        <v>382</v>
      </c>
    </row>
    <row r="596" spans="1:78" s="17" customFormat="1" ht="11.25" x14ac:dyDescent="0.2">
      <c r="A596" s="36" t="s">
        <v>294</v>
      </c>
      <c r="B596" s="37"/>
      <c r="C596" s="17">
        <v>353</v>
      </c>
      <c r="D596" s="17">
        <v>338</v>
      </c>
      <c r="E596" s="17">
        <v>357</v>
      </c>
      <c r="F596" s="17">
        <v>348</v>
      </c>
      <c r="G596" s="17">
        <v>344</v>
      </c>
      <c r="H596" s="17">
        <v>336</v>
      </c>
      <c r="I596" s="17">
        <v>366</v>
      </c>
      <c r="J596" s="17">
        <v>356</v>
      </c>
      <c r="K596" s="17">
        <v>287</v>
      </c>
      <c r="L596" s="17">
        <v>336</v>
      </c>
      <c r="M596" s="17">
        <v>295</v>
      </c>
      <c r="N596" s="17">
        <v>322</v>
      </c>
      <c r="O596" s="17">
        <v>319</v>
      </c>
      <c r="P596" s="17">
        <v>325</v>
      </c>
      <c r="Q596" s="17">
        <v>355</v>
      </c>
      <c r="R596" s="17">
        <v>327</v>
      </c>
      <c r="S596" s="17">
        <v>331</v>
      </c>
      <c r="T596" s="17">
        <f>'FIA Only'!T596+Sphere!C780</f>
        <v>387</v>
      </c>
      <c r="U596" s="17">
        <f>'FIA Only'!U596+Sphere!D780</f>
        <v>310</v>
      </c>
      <c r="V596" s="17">
        <f>'FIA Only'!V596+Sphere!E780</f>
        <v>470</v>
      </c>
      <c r="W596" s="17">
        <f>'FIA Only'!W596+Sphere!F780+'FIA on PCAS'!C780</f>
        <v>379</v>
      </c>
      <c r="X596" s="17">
        <f>'FIA Only'!X596+Sphere!G780+'FIA on PCAS'!D780</f>
        <v>345</v>
      </c>
      <c r="Y596" s="17">
        <v>317</v>
      </c>
      <c r="Z596" s="17">
        <v>345</v>
      </c>
      <c r="AA596" s="17">
        <v>420</v>
      </c>
      <c r="AB596" s="17">
        <v>353</v>
      </c>
      <c r="AC596" s="17">
        <v>291</v>
      </c>
      <c r="AD596" s="17">
        <v>323</v>
      </c>
      <c r="AE596" s="17">
        <v>376</v>
      </c>
      <c r="AF596" s="17">
        <v>348</v>
      </c>
      <c r="AG596" s="17">
        <v>352</v>
      </c>
      <c r="AH596" s="17">
        <v>309</v>
      </c>
      <c r="AI596" s="17">
        <v>247</v>
      </c>
      <c r="AJ596" s="17">
        <v>213</v>
      </c>
      <c r="AK596" s="17">
        <v>214</v>
      </c>
      <c r="AL596" s="17">
        <v>243</v>
      </c>
      <c r="AM596" s="17">
        <v>264</v>
      </c>
      <c r="AN596" s="17">
        <v>256</v>
      </c>
      <c r="AO596" s="17">
        <v>219</v>
      </c>
      <c r="AP596" s="17">
        <v>262</v>
      </c>
      <c r="AR596" s="17">
        <v>317</v>
      </c>
      <c r="AS596" s="17">
        <v>345</v>
      </c>
      <c r="AT596" s="17">
        <v>420</v>
      </c>
      <c r="AU596" s="17">
        <v>353</v>
      </c>
      <c r="AV596" s="17">
        <v>291</v>
      </c>
      <c r="AW596" s="17">
        <v>323</v>
      </c>
      <c r="AX596" s="17">
        <v>376</v>
      </c>
      <c r="AY596" s="17">
        <v>348</v>
      </c>
      <c r="AZ596" s="17">
        <v>352</v>
      </c>
      <c r="BA596" s="17">
        <v>309</v>
      </c>
      <c r="BB596" s="17">
        <v>247</v>
      </c>
      <c r="BC596" s="17">
        <v>213</v>
      </c>
      <c r="BD596" s="17">
        <v>214</v>
      </c>
      <c r="BE596" s="17">
        <v>243</v>
      </c>
      <c r="BF596" s="17">
        <v>264</v>
      </c>
      <c r="BG596" s="17">
        <v>256</v>
      </c>
      <c r="BH596" s="17">
        <v>219</v>
      </c>
    </row>
    <row r="597" spans="1:78" s="17" customFormat="1" ht="11.25" x14ac:dyDescent="0.2">
      <c r="A597" s="36" t="s">
        <v>295</v>
      </c>
      <c r="B597" s="37"/>
      <c r="C597" s="17">
        <v>316</v>
      </c>
      <c r="D597" s="17">
        <v>286</v>
      </c>
      <c r="E597" s="17">
        <v>287</v>
      </c>
      <c r="F597" s="17">
        <v>302</v>
      </c>
      <c r="G597" s="17">
        <v>292</v>
      </c>
      <c r="H597" s="17">
        <v>290</v>
      </c>
      <c r="I597" s="17">
        <v>293</v>
      </c>
      <c r="J597" s="17">
        <v>275</v>
      </c>
      <c r="K597" s="17">
        <v>272</v>
      </c>
      <c r="L597" s="17">
        <v>233</v>
      </c>
      <c r="M597" s="17">
        <v>269</v>
      </c>
      <c r="N597" s="17">
        <v>246</v>
      </c>
      <c r="O597" s="17">
        <v>241</v>
      </c>
      <c r="P597" s="17">
        <v>248</v>
      </c>
      <c r="Q597" s="17">
        <v>259</v>
      </c>
      <c r="R597" s="17">
        <v>287</v>
      </c>
      <c r="S597" s="17">
        <v>296</v>
      </c>
      <c r="T597" s="17">
        <f>'FIA Only'!T597+Sphere!C781</f>
        <v>270</v>
      </c>
      <c r="U597" s="17">
        <f>'FIA Only'!U597+Sphere!D781</f>
        <v>311</v>
      </c>
      <c r="V597" s="17">
        <f>'FIA Only'!V597+Sphere!E781</f>
        <v>251</v>
      </c>
      <c r="W597" s="17">
        <f>'FIA Only'!W597+Sphere!F781+'FIA on PCAS'!C781</f>
        <v>360</v>
      </c>
      <c r="X597" s="17">
        <f>'FIA Only'!X597+Sphere!G781+'FIA on PCAS'!D781</f>
        <v>310</v>
      </c>
      <c r="Y597" s="17">
        <v>297</v>
      </c>
      <c r="Z597" s="17">
        <v>261</v>
      </c>
      <c r="AA597" s="17">
        <v>235</v>
      </c>
      <c r="AB597" s="17">
        <v>287</v>
      </c>
      <c r="AC597" s="17">
        <v>271</v>
      </c>
      <c r="AD597" s="17">
        <v>214</v>
      </c>
      <c r="AE597" s="17">
        <v>259</v>
      </c>
      <c r="AF597" s="17">
        <v>286</v>
      </c>
      <c r="AG597" s="17">
        <v>259</v>
      </c>
      <c r="AH597" s="17">
        <v>270</v>
      </c>
      <c r="AI597" s="17">
        <v>223</v>
      </c>
      <c r="AJ597" s="17">
        <v>183</v>
      </c>
      <c r="AK597" s="17">
        <v>169</v>
      </c>
      <c r="AL597" s="17">
        <v>178</v>
      </c>
      <c r="AM597" s="17">
        <v>181</v>
      </c>
      <c r="AN597" s="17">
        <v>207</v>
      </c>
      <c r="AO597" s="17">
        <v>209</v>
      </c>
      <c r="AP597" s="17">
        <v>152</v>
      </c>
      <c r="AR597" s="17">
        <v>297</v>
      </c>
      <c r="AS597" s="17">
        <v>261</v>
      </c>
      <c r="AT597" s="17">
        <v>235</v>
      </c>
      <c r="AU597" s="17">
        <v>287</v>
      </c>
      <c r="AV597" s="17">
        <v>271</v>
      </c>
      <c r="AW597" s="17">
        <v>214</v>
      </c>
      <c r="AX597" s="17">
        <v>259</v>
      </c>
      <c r="AY597" s="17">
        <v>286</v>
      </c>
      <c r="AZ597" s="17">
        <v>259</v>
      </c>
      <c r="BA597" s="17">
        <v>270</v>
      </c>
      <c r="BB597" s="17">
        <v>223</v>
      </c>
      <c r="BC597" s="17">
        <v>183</v>
      </c>
      <c r="BD597" s="17">
        <v>169</v>
      </c>
      <c r="BE597" s="17">
        <v>178</v>
      </c>
      <c r="BF597" s="17">
        <v>181</v>
      </c>
      <c r="BG597" s="17">
        <v>207</v>
      </c>
      <c r="BH597" s="17">
        <v>209</v>
      </c>
    </row>
    <row r="598" spans="1:78" s="17" customFormat="1" ht="11.25" x14ac:dyDescent="0.2">
      <c r="A598" s="36" t="s">
        <v>296</v>
      </c>
      <c r="B598" s="37"/>
      <c r="C598" s="17">
        <v>210</v>
      </c>
      <c r="D598" s="17">
        <v>268</v>
      </c>
      <c r="E598" s="17">
        <v>265</v>
      </c>
      <c r="F598" s="17">
        <v>244</v>
      </c>
      <c r="G598" s="17">
        <v>264</v>
      </c>
      <c r="H598" s="17">
        <v>263</v>
      </c>
      <c r="I598" s="17">
        <v>254</v>
      </c>
      <c r="J598" s="17">
        <v>256</v>
      </c>
      <c r="K598" s="17">
        <v>247</v>
      </c>
      <c r="L598" s="17">
        <v>229</v>
      </c>
      <c r="M598" s="17">
        <v>200</v>
      </c>
      <c r="N598" s="17">
        <v>230</v>
      </c>
      <c r="O598" s="17">
        <v>218</v>
      </c>
      <c r="P598" s="17">
        <v>216</v>
      </c>
      <c r="Q598" s="17">
        <v>225</v>
      </c>
      <c r="R598" s="17">
        <v>215</v>
      </c>
      <c r="S598" s="17">
        <v>229</v>
      </c>
      <c r="T598" s="17">
        <f>'FIA Only'!T598+Sphere!C782</f>
        <v>251</v>
      </c>
      <c r="U598" s="17">
        <f>'FIA Only'!U598+Sphere!D782</f>
        <v>240</v>
      </c>
      <c r="V598" s="17">
        <f>'FIA Only'!V598+Sphere!E782</f>
        <v>267</v>
      </c>
      <c r="W598" s="17">
        <f>'FIA Only'!W598+Sphere!F782+'FIA on PCAS'!C782</f>
        <v>227</v>
      </c>
      <c r="X598" s="17">
        <f>'FIA Only'!X598+Sphere!G782+'FIA on PCAS'!D782</f>
        <v>301</v>
      </c>
      <c r="Y598" s="17">
        <v>228</v>
      </c>
      <c r="Z598" s="17">
        <v>233</v>
      </c>
      <c r="AA598" s="17">
        <v>230</v>
      </c>
      <c r="AB598" s="17">
        <v>181</v>
      </c>
      <c r="AC598" s="17">
        <v>242</v>
      </c>
      <c r="AD598" s="17">
        <v>225</v>
      </c>
      <c r="AE598" s="17">
        <v>163</v>
      </c>
      <c r="AF598" s="17">
        <v>206</v>
      </c>
      <c r="AG598" s="17">
        <v>215</v>
      </c>
      <c r="AH598" s="17">
        <v>212</v>
      </c>
      <c r="AI598" s="17">
        <v>213</v>
      </c>
      <c r="AJ598" s="17">
        <v>185</v>
      </c>
      <c r="AK598" s="17">
        <v>169</v>
      </c>
      <c r="AL598" s="17">
        <v>157</v>
      </c>
      <c r="AM598" s="17">
        <v>175</v>
      </c>
      <c r="AN598" s="17">
        <v>180</v>
      </c>
      <c r="AO598" s="17">
        <v>200</v>
      </c>
      <c r="AP598" s="17">
        <v>208</v>
      </c>
      <c r="AR598" s="17">
        <v>228</v>
      </c>
      <c r="AS598" s="17">
        <v>233</v>
      </c>
      <c r="AT598" s="17">
        <v>230</v>
      </c>
      <c r="AU598" s="17">
        <v>181</v>
      </c>
      <c r="AV598" s="17">
        <v>242</v>
      </c>
      <c r="AW598" s="17">
        <v>225</v>
      </c>
      <c r="AX598" s="17">
        <v>163</v>
      </c>
      <c r="AY598" s="17">
        <v>206</v>
      </c>
      <c r="AZ598" s="17">
        <v>215</v>
      </c>
      <c r="BA598" s="17">
        <v>212</v>
      </c>
      <c r="BB598" s="17">
        <v>213</v>
      </c>
      <c r="BC598" s="17">
        <v>185</v>
      </c>
      <c r="BD598" s="17">
        <v>169</v>
      </c>
      <c r="BE598" s="17">
        <v>157</v>
      </c>
      <c r="BF598" s="17">
        <v>175</v>
      </c>
      <c r="BG598" s="17">
        <v>180</v>
      </c>
      <c r="BH598" s="17">
        <v>200</v>
      </c>
    </row>
    <row r="599" spans="1:78" s="17" customFormat="1" ht="11.25" x14ac:dyDescent="0.2">
      <c r="A599" s="36" t="s">
        <v>616</v>
      </c>
      <c r="B599" s="37"/>
      <c r="C599" s="17">
        <v>279</v>
      </c>
      <c r="D599" s="17">
        <v>232</v>
      </c>
      <c r="E599" s="17">
        <v>272</v>
      </c>
      <c r="F599" s="17">
        <v>260</v>
      </c>
      <c r="G599" s="17">
        <v>246</v>
      </c>
      <c r="H599" s="17">
        <v>275</v>
      </c>
      <c r="I599" s="17">
        <v>274</v>
      </c>
      <c r="J599" s="17">
        <v>259</v>
      </c>
      <c r="K599" s="17">
        <v>251</v>
      </c>
      <c r="L599" s="17">
        <v>245</v>
      </c>
      <c r="M599" s="17">
        <v>223</v>
      </c>
      <c r="N599" s="17">
        <v>201</v>
      </c>
      <c r="O599" s="17">
        <v>228</v>
      </c>
      <c r="P599" s="17">
        <v>207</v>
      </c>
      <c r="Q599" s="17">
        <v>218</v>
      </c>
      <c r="R599" s="17">
        <v>211</v>
      </c>
      <c r="S599" s="17">
        <v>200</v>
      </c>
      <c r="T599" s="17">
        <f>'FIA Only'!T599+Sphere!C783</f>
        <v>221</v>
      </c>
      <c r="U599" s="17">
        <f>'FIA Only'!U599+Sphere!D783</f>
        <v>233</v>
      </c>
      <c r="V599" s="17">
        <f>'FIA Only'!V599+Sphere!E783</f>
        <v>224</v>
      </c>
      <c r="W599" s="17">
        <f>'FIA Only'!W599+Sphere!F783+'FIA on PCAS'!C783</f>
        <v>235</v>
      </c>
      <c r="X599" s="17">
        <f>'FIA Only'!X599+Sphere!G783+'FIA on PCAS'!D783</f>
        <v>216</v>
      </c>
      <c r="Y599" s="17">
        <v>268</v>
      </c>
      <c r="Z599" s="17">
        <v>202</v>
      </c>
      <c r="AA599" s="17">
        <v>225</v>
      </c>
      <c r="AB599" s="17">
        <v>165</v>
      </c>
      <c r="AC599" s="17">
        <v>151</v>
      </c>
      <c r="AD599" s="17">
        <v>208</v>
      </c>
      <c r="AE599" s="17">
        <v>179</v>
      </c>
      <c r="AF599" s="17">
        <v>141</v>
      </c>
      <c r="AG599" s="17">
        <v>187</v>
      </c>
      <c r="AH599" s="17">
        <v>185</v>
      </c>
      <c r="AI599" s="17">
        <v>169</v>
      </c>
      <c r="AJ599" s="17">
        <v>186</v>
      </c>
      <c r="AK599" s="17">
        <v>168</v>
      </c>
      <c r="AL599" s="17">
        <v>155</v>
      </c>
      <c r="AM599" s="17">
        <v>141</v>
      </c>
      <c r="AN599" s="17">
        <v>106</v>
      </c>
      <c r="AO599" s="17">
        <v>126</v>
      </c>
      <c r="AP599" s="17">
        <v>171</v>
      </c>
      <c r="AR599" s="17">
        <v>268</v>
      </c>
      <c r="AS599" s="17">
        <v>202</v>
      </c>
      <c r="AT599" s="17">
        <v>225</v>
      </c>
      <c r="AU599" s="17">
        <v>165</v>
      </c>
      <c r="AV599" s="17">
        <v>151</v>
      </c>
      <c r="AW599" s="17">
        <v>208</v>
      </c>
      <c r="AX599" s="17">
        <v>179</v>
      </c>
      <c r="AY599" s="17">
        <v>141</v>
      </c>
      <c r="AZ599" s="17">
        <v>187</v>
      </c>
      <c r="BA599" s="17">
        <v>185</v>
      </c>
      <c r="BB599" s="17">
        <v>169</v>
      </c>
      <c r="BC599" s="17">
        <v>186</v>
      </c>
      <c r="BD599" s="17">
        <v>168</v>
      </c>
      <c r="BE599" s="17">
        <v>155</v>
      </c>
      <c r="BF599" s="17">
        <v>141</v>
      </c>
      <c r="BG599" s="17">
        <v>106</v>
      </c>
      <c r="BH599" s="17">
        <v>126</v>
      </c>
    </row>
    <row r="600" spans="1:78" s="17" customFormat="1" ht="11.25" x14ac:dyDescent="0.2">
      <c r="A600" s="36" t="s">
        <v>299</v>
      </c>
      <c r="B600" s="37"/>
      <c r="C600" s="17">
        <v>1690</v>
      </c>
      <c r="D600" s="17">
        <v>1643</v>
      </c>
      <c r="E600" s="17">
        <v>1715</v>
      </c>
      <c r="F600" s="17">
        <v>1674</v>
      </c>
      <c r="G600" s="17">
        <v>1670</v>
      </c>
      <c r="H600" s="17">
        <v>1721</v>
      </c>
      <c r="I600" s="17">
        <v>1716</v>
      </c>
      <c r="J600" s="17">
        <v>1610</v>
      </c>
      <c r="K600" s="17">
        <v>1546</v>
      </c>
      <c r="L600" s="17">
        <v>1468</v>
      </c>
      <c r="M600" s="17">
        <v>1482</v>
      </c>
      <c r="N600" s="17">
        <v>1490</v>
      </c>
      <c r="O600" s="17">
        <v>1482</v>
      </c>
      <c r="P600" s="17">
        <v>1509</v>
      </c>
      <c r="Q600" s="17">
        <v>1576</v>
      </c>
      <c r="R600" s="17">
        <v>1615</v>
      </c>
      <c r="S600" s="17">
        <v>1594</v>
      </c>
      <c r="T600" s="17">
        <f>'FIA Only'!T600+Sphere!C784</f>
        <v>1587</v>
      </c>
      <c r="U600" s="17">
        <f>'FIA Only'!U600+Sphere!D784</f>
        <v>1796</v>
      </c>
      <c r="V600" s="17">
        <f>'FIA Only'!V600+Sphere!E784</f>
        <v>1809</v>
      </c>
      <c r="W600" s="17">
        <f>'FIA Only'!W600+Sphere!F784+'FIA on PCAS'!C784</f>
        <v>1739</v>
      </c>
      <c r="X600" s="17">
        <f>'FIA Only'!X600+Sphere!G784+'FIA on PCAS'!D784</f>
        <v>1687</v>
      </c>
      <c r="Y600" s="17">
        <v>1691</v>
      </c>
      <c r="Z600" s="17">
        <v>1822</v>
      </c>
      <c r="AA600" s="17">
        <v>1753</v>
      </c>
      <c r="AB600" s="17">
        <v>1487</v>
      </c>
      <c r="AC600" s="17">
        <v>1551</v>
      </c>
      <c r="AD600" s="17">
        <v>1540</v>
      </c>
      <c r="AE600" s="17">
        <v>1553</v>
      </c>
      <c r="AF600" s="17">
        <v>1538</v>
      </c>
      <c r="AG600" s="17">
        <v>1547</v>
      </c>
      <c r="AH600" s="17">
        <v>1431</v>
      </c>
      <c r="AI600" s="17">
        <v>1210</v>
      </c>
      <c r="AJ600" s="17">
        <v>1069</v>
      </c>
      <c r="AK600" s="17">
        <v>1080</v>
      </c>
      <c r="AL600" s="17">
        <v>1141</v>
      </c>
      <c r="AM600" s="17">
        <v>1155</v>
      </c>
      <c r="AN600" s="17">
        <v>1084</v>
      </c>
      <c r="AO600" s="17">
        <v>1136</v>
      </c>
      <c r="AP600" s="17">
        <v>1173</v>
      </c>
      <c r="AR600" s="17">
        <v>1691</v>
      </c>
      <c r="AS600" s="17">
        <v>1822</v>
      </c>
      <c r="AT600" s="17">
        <v>1753</v>
      </c>
      <c r="AU600" s="17">
        <v>1487</v>
      </c>
      <c r="AV600" s="17">
        <v>1551</v>
      </c>
      <c r="AW600" s="17">
        <v>1540</v>
      </c>
      <c r="AX600" s="17">
        <v>1553</v>
      </c>
      <c r="AY600" s="17">
        <v>1538</v>
      </c>
      <c r="AZ600" s="17">
        <v>1547</v>
      </c>
      <c r="BA600" s="17">
        <v>1431</v>
      </c>
      <c r="BB600" s="17">
        <v>1210</v>
      </c>
      <c r="BC600" s="17">
        <v>1069</v>
      </c>
      <c r="BD600" s="17">
        <v>1080</v>
      </c>
      <c r="BE600" s="17">
        <v>1141</v>
      </c>
      <c r="BF600" s="17">
        <v>1155</v>
      </c>
      <c r="BG600" s="17">
        <v>1084</v>
      </c>
      <c r="BH600" s="17">
        <v>1136</v>
      </c>
    </row>
    <row r="601" spans="1:78" s="17" customFormat="1" ht="11.25" x14ac:dyDescent="0.2">
      <c r="A601" s="23" t="s">
        <v>300</v>
      </c>
      <c r="B601" s="37"/>
      <c r="C601" s="17">
        <v>805</v>
      </c>
      <c r="D601" s="17">
        <v>786</v>
      </c>
      <c r="E601" s="17">
        <v>824</v>
      </c>
      <c r="F601" s="17">
        <v>806</v>
      </c>
      <c r="G601" s="17">
        <v>802</v>
      </c>
      <c r="H601" s="17">
        <v>828</v>
      </c>
      <c r="I601" s="17">
        <v>821</v>
      </c>
      <c r="J601" s="17">
        <v>790</v>
      </c>
      <c r="K601" s="17">
        <v>770</v>
      </c>
      <c r="L601" s="17">
        <v>707</v>
      </c>
      <c r="M601" s="17">
        <v>692</v>
      </c>
      <c r="N601" s="17">
        <v>677</v>
      </c>
      <c r="O601" s="17">
        <v>687</v>
      </c>
      <c r="P601" s="17">
        <v>671</v>
      </c>
      <c r="Q601" s="17">
        <v>702</v>
      </c>
      <c r="R601" s="17">
        <v>713</v>
      </c>
      <c r="S601" s="17">
        <v>725</v>
      </c>
      <c r="T601" s="17">
        <f>'FIA Only'!T601+Sphere!C785</f>
        <v>742</v>
      </c>
      <c r="U601" s="17">
        <f>'FIA Only'!U601+Sphere!D785</f>
        <v>784</v>
      </c>
      <c r="V601" s="17">
        <f>'FIA Only'!V601+Sphere!E785</f>
        <v>742</v>
      </c>
      <c r="W601" s="17">
        <f>'FIA Only'!W601+Sphere!F785+'FIA on PCAS'!C785</f>
        <v>822</v>
      </c>
      <c r="X601" s="17">
        <f>'FIA Only'!X601+Sphere!G785+'FIA on PCAS'!D785</f>
        <v>827</v>
      </c>
      <c r="Y601" s="17">
        <v>793</v>
      </c>
      <c r="Z601" s="17">
        <v>696</v>
      </c>
      <c r="AA601" s="17">
        <v>690</v>
      </c>
      <c r="AB601" s="17">
        <v>633</v>
      </c>
      <c r="AC601" s="17">
        <v>664</v>
      </c>
      <c r="AD601" s="17">
        <v>647</v>
      </c>
      <c r="AE601" s="17">
        <v>601</v>
      </c>
      <c r="AF601" s="17">
        <v>633</v>
      </c>
      <c r="AG601" s="17">
        <v>661</v>
      </c>
      <c r="AH601" s="17">
        <v>667</v>
      </c>
      <c r="AI601" s="17">
        <v>605</v>
      </c>
      <c r="AJ601" s="17">
        <v>554</v>
      </c>
      <c r="AK601" s="17">
        <v>506</v>
      </c>
      <c r="AL601" s="17">
        <v>490</v>
      </c>
      <c r="AM601" s="17">
        <v>497</v>
      </c>
      <c r="AN601" s="17">
        <v>493</v>
      </c>
      <c r="AO601" s="17">
        <v>535</v>
      </c>
      <c r="AP601" s="17">
        <v>531</v>
      </c>
      <c r="AR601" s="17">
        <v>793</v>
      </c>
      <c r="AS601" s="17">
        <v>696</v>
      </c>
      <c r="AT601" s="17">
        <v>690</v>
      </c>
      <c r="AU601" s="17">
        <v>633</v>
      </c>
      <c r="AV601" s="17">
        <v>664</v>
      </c>
      <c r="AW601" s="17">
        <v>647</v>
      </c>
      <c r="AX601" s="17">
        <v>601</v>
      </c>
      <c r="AY601" s="17">
        <v>633</v>
      </c>
      <c r="AZ601" s="17">
        <v>661</v>
      </c>
      <c r="BA601" s="17">
        <v>667</v>
      </c>
      <c r="BB601" s="17">
        <v>605</v>
      </c>
      <c r="BC601" s="17">
        <v>554</v>
      </c>
      <c r="BD601" s="17">
        <v>506</v>
      </c>
      <c r="BE601" s="17">
        <v>490</v>
      </c>
      <c r="BF601" s="17">
        <v>497</v>
      </c>
      <c r="BG601" s="17">
        <v>493</v>
      </c>
      <c r="BH601" s="17">
        <v>535</v>
      </c>
    </row>
    <row r="602" spans="1:78" x14ac:dyDescent="0.25">
      <c r="A602" s="8" t="s">
        <v>301</v>
      </c>
      <c r="B602" s="50"/>
      <c r="AA602" s="56"/>
      <c r="AB602" s="56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</row>
    <row r="603" spans="1:78" ht="11.25" x14ac:dyDescent="0.2">
      <c r="A603" s="11" t="s">
        <v>302</v>
      </c>
      <c r="C603" s="18">
        <f t="shared" ref="C603:X603" si="15">C593/(SUM(C$593:C$599))</f>
        <v>0.9670883452803708</v>
      </c>
      <c r="D603" s="18">
        <f t="shared" si="15"/>
        <v>0.96884345805209116</v>
      </c>
      <c r="E603" s="18">
        <f t="shared" si="15"/>
        <v>0.96773523440819598</v>
      </c>
      <c r="F603" s="18">
        <f t="shared" si="15"/>
        <v>0.96850015085231556</v>
      </c>
      <c r="G603" s="18">
        <f t="shared" si="15"/>
        <v>0.96859829107613749</v>
      </c>
      <c r="H603" s="18">
        <f t="shared" si="15"/>
        <v>0.9685272831071251</v>
      </c>
      <c r="I603" s="18">
        <f t="shared" si="15"/>
        <v>0.97091234800231618</v>
      </c>
      <c r="J603" s="18">
        <f t="shared" si="15"/>
        <v>0.97077576570534319</v>
      </c>
      <c r="K603" s="18">
        <f t="shared" si="15"/>
        <v>0.97451928542072908</v>
      </c>
      <c r="L603" s="18">
        <f t="shared" si="15"/>
        <v>0.97315270516510277</v>
      </c>
      <c r="M603" s="18">
        <f t="shared" si="15"/>
        <v>0.97388734324563064</v>
      </c>
      <c r="N603" s="18">
        <f t="shared" si="15"/>
        <v>0.9742916934964585</v>
      </c>
      <c r="O603" s="18">
        <f t="shared" si="15"/>
        <v>0.9736787148594378</v>
      </c>
      <c r="P603" s="18">
        <f t="shared" si="15"/>
        <v>0.97466281386065334</v>
      </c>
      <c r="Q603" s="18">
        <f t="shared" si="15"/>
        <v>0.97262587415271473</v>
      </c>
      <c r="R603" s="18">
        <f t="shared" si="15"/>
        <v>0.97426427396616544</v>
      </c>
      <c r="S603" s="18">
        <f t="shared" si="15"/>
        <v>0.97866866987463419</v>
      </c>
      <c r="T603" s="18">
        <f t="shared" si="15"/>
        <v>0.973257406971756</v>
      </c>
      <c r="U603" s="18">
        <f t="shared" si="15"/>
        <v>0.97394430698144929</v>
      </c>
      <c r="V603" s="18">
        <f t="shared" si="15"/>
        <v>0.97196612459651832</v>
      </c>
      <c r="W603" s="18">
        <f t="shared" si="15"/>
        <v>0.97644380369618966</v>
      </c>
      <c r="X603" s="18">
        <f t="shared" si="15"/>
        <v>0.97313516868094252</v>
      </c>
      <c r="Y603" s="18">
        <v>0.9714747039828</v>
      </c>
      <c r="Z603" s="18">
        <v>0.96838973389320004</v>
      </c>
      <c r="AA603" s="18">
        <v>0.97409135093160004</v>
      </c>
      <c r="AB603" s="18">
        <v>0.9775798164942</v>
      </c>
      <c r="AC603" s="18">
        <v>0.97625837955020001</v>
      </c>
      <c r="AD603" s="18">
        <v>0.97767290076729996</v>
      </c>
      <c r="AE603" s="18">
        <v>0.97685840550809999</v>
      </c>
      <c r="AF603" s="18">
        <v>0.97735078948819998</v>
      </c>
      <c r="AG603" s="18">
        <v>0.98129760575610003</v>
      </c>
      <c r="AH603" s="18">
        <v>0.98032842637130002</v>
      </c>
      <c r="AI603" s="18">
        <v>0.98513523140119996</v>
      </c>
      <c r="AJ603" s="18">
        <v>0.9854923436984</v>
      </c>
      <c r="AK603" s="18">
        <v>0.9843404957163</v>
      </c>
      <c r="AL603" s="18">
        <v>0.98376422157379995</v>
      </c>
      <c r="AM603" s="18">
        <v>0.98633756611400003</v>
      </c>
      <c r="AN603" s="18">
        <v>0.98174667204520005</v>
      </c>
      <c r="AO603" s="18">
        <v>0.98314715399130004</v>
      </c>
      <c r="AP603" s="18">
        <v>0.98472448136610002</v>
      </c>
      <c r="AQ603" s="18"/>
      <c r="AR603" s="18">
        <v>0.9714747039828</v>
      </c>
      <c r="AS603" s="18">
        <v>0.96838973389320004</v>
      </c>
      <c r="AT603" s="18">
        <v>0.97409135093160004</v>
      </c>
      <c r="AU603" s="18">
        <v>0.9775798164942</v>
      </c>
      <c r="AV603" s="18">
        <v>0.97625837955020001</v>
      </c>
      <c r="AW603" s="18">
        <v>0.97767290076729996</v>
      </c>
      <c r="AX603" s="18">
        <v>0.97685840550809999</v>
      </c>
      <c r="AY603" s="18">
        <v>0.97735078948819998</v>
      </c>
      <c r="AZ603" s="18">
        <v>0.98129760575610003</v>
      </c>
      <c r="BA603" s="18">
        <v>0.98032842637130002</v>
      </c>
      <c r="BB603" s="18">
        <v>0.98513523140119996</v>
      </c>
      <c r="BC603" s="18">
        <v>0.9854923436984</v>
      </c>
      <c r="BD603" s="18">
        <v>0.9843404957163</v>
      </c>
      <c r="BE603" s="18">
        <v>0.98376422157379995</v>
      </c>
      <c r="BF603" s="18">
        <v>0.98633756611400003</v>
      </c>
      <c r="BG603" s="18">
        <v>0.98174667204520005</v>
      </c>
      <c r="BH603" s="18">
        <v>0.98314715399130004</v>
      </c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</row>
    <row r="604" spans="1:78" ht="11.25" x14ac:dyDescent="0.2">
      <c r="A604" s="11" t="s">
        <v>303</v>
      </c>
      <c r="C604" s="18">
        <f t="shared" ref="C604:X604" si="16">C594/(SUM(C$593:C$599))</f>
        <v>1.699273758277366E-2</v>
      </c>
      <c r="D604" s="18">
        <f t="shared" si="16"/>
        <v>1.5944001555512347E-2</v>
      </c>
      <c r="E604" s="18">
        <f t="shared" si="16"/>
        <v>1.6071007034606486E-2</v>
      </c>
      <c r="F604" s="18">
        <f t="shared" si="16"/>
        <v>1.5716925629808417E-2</v>
      </c>
      <c r="G604" s="18">
        <f t="shared" si="16"/>
        <v>1.5840624679693251E-2</v>
      </c>
      <c r="H604" s="18">
        <f t="shared" si="16"/>
        <v>1.5625863243770834E-2</v>
      </c>
      <c r="I604" s="18">
        <f t="shared" si="16"/>
        <v>1.3562174290677475E-2</v>
      </c>
      <c r="J604" s="18">
        <f t="shared" si="16"/>
        <v>1.4826738207019897E-2</v>
      </c>
      <c r="K604" s="18">
        <f t="shared" si="16"/>
        <v>1.1962119953480645E-2</v>
      </c>
      <c r="L604" s="18">
        <f t="shared" si="16"/>
        <v>1.4347507705931439E-2</v>
      </c>
      <c r="M604" s="18">
        <f t="shared" si="16"/>
        <v>1.387776667849978E-2</v>
      </c>
      <c r="N604" s="18">
        <f t="shared" si="16"/>
        <v>1.3715389568576947E-2</v>
      </c>
      <c r="O604" s="18">
        <f t="shared" si="16"/>
        <v>1.4417670682730924E-2</v>
      </c>
      <c r="P604" s="18">
        <f t="shared" si="16"/>
        <v>1.3455951246781674E-2</v>
      </c>
      <c r="Q604" s="18">
        <f t="shared" si="16"/>
        <v>1.5276082567610099E-2</v>
      </c>
      <c r="R604" s="18">
        <f t="shared" si="16"/>
        <v>1.3877467105263159E-2</v>
      </c>
      <c r="S604" s="18">
        <f t="shared" si="16"/>
        <v>1.0034938025753505E-2</v>
      </c>
      <c r="T604" s="18">
        <f t="shared" si="16"/>
        <v>1.5761869836569197E-2</v>
      </c>
      <c r="U604" s="18">
        <f t="shared" si="16"/>
        <v>1.3779715930062473E-2</v>
      </c>
      <c r="V604" s="18">
        <f t="shared" si="16"/>
        <v>1.5688870387683657E-2</v>
      </c>
      <c r="W604" s="18">
        <f t="shared" si="16"/>
        <v>1.2211907914908051E-2</v>
      </c>
      <c r="X604" s="18">
        <f t="shared" si="16"/>
        <v>1.607155424469453E-2</v>
      </c>
      <c r="Y604" s="18">
        <v>1.8843185305640001E-2</v>
      </c>
      <c r="Z604" s="18">
        <v>2.1477629786169999E-2</v>
      </c>
      <c r="AA604" s="18">
        <v>1.6389080462890001E-2</v>
      </c>
      <c r="AB604" s="18">
        <v>1.447858920541E-2</v>
      </c>
      <c r="AC604" s="18">
        <v>1.558043842017E-2</v>
      </c>
      <c r="AD604" s="18">
        <v>1.437526463086E-2</v>
      </c>
      <c r="AE604" s="18">
        <v>1.526198558026E-2</v>
      </c>
      <c r="AF604" s="18">
        <v>1.493734737982E-2</v>
      </c>
      <c r="AG604" s="18">
        <v>1.10259273043E-2</v>
      </c>
      <c r="AH604" s="18">
        <v>1.2719234319580001E-2</v>
      </c>
      <c r="AI604" s="18">
        <v>9.1183245078720002E-3</v>
      </c>
      <c r="AJ604" s="18">
        <v>9.5337356517050005E-3</v>
      </c>
      <c r="AK604" s="18">
        <v>1.071150410043E-2</v>
      </c>
      <c r="AL604" s="18">
        <v>1.1074167062499999E-2</v>
      </c>
      <c r="AM604" s="18">
        <v>8.5072195317900008E-3</v>
      </c>
      <c r="AN604" s="18">
        <v>1.249973461285E-2</v>
      </c>
      <c r="AO604" s="18">
        <v>1.0914622353019999E-2</v>
      </c>
      <c r="AP604" s="18">
        <v>9.2566461590559996E-3</v>
      </c>
      <c r="AQ604" s="18"/>
      <c r="AR604" s="18">
        <v>1.8843185305640001E-2</v>
      </c>
      <c r="AS604" s="18">
        <v>2.1477629786169999E-2</v>
      </c>
      <c r="AT604" s="18">
        <v>1.6389080462890001E-2</v>
      </c>
      <c r="AU604" s="18">
        <v>1.447858920541E-2</v>
      </c>
      <c r="AV604" s="18">
        <v>1.558043842017E-2</v>
      </c>
      <c r="AW604" s="18">
        <v>1.437526463086E-2</v>
      </c>
      <c r="AX604" s="18">
        <v>1.526198558026E-2</v>
      </c>
      <c r="AY604" s="18">
        <v>1.493734737982E-2</v>
      </c>
      <c r="AZ604" s="18">
        <v>1.10259273043E-2</v>
      </c>
      <c r="BA604" s="18">
        <v>1.2719234319580001E-2</v>
      </c>
      <c r="BB604" s="18">
        <v>9.1183245078720002E-3</v>
      </c>
      <c r="BC604" s="18">
        <v>9.5337356517050005E-3</v>
      </c>
      <c r="BD604" s="18">
        <v>1.071150410043E-2</v>
      </c>
      <c r="BE604" s="18">
        <v>1.1074167062499999E-2</v>
      </c>
      <c r="BF604" s="18">
        <v>8.5072195317900008E-3</v>
      </c>
      <c r="BG604" s="18">
        <v>1.249973461285E-2</v>
      </c>
      <c r="BH604" s="18">
        <v>1.0914622353019999E-2</v>
      </c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</row>
    <row r="605" spans="1:78" ht="11.25" x14ac:dyDescent="0.2">
      <c r="A605" s="11" t="s">
        <v>304</v>
      </c>
      <c r="C605" s="18">
        <f t="shared" ref="C605:X611" si="17">C595/(SUM(C$593:C$599))</f>
        <v>5.0111620809509903E-3</v>
      </c>
      <c r="D605" s="18">
        <f t="shared" si="17"/>
        <v>4.8054220716091216E-3</v>
      </c>
      <c r="E605" s="18">
        <f t="shared" si="17"/>
        <v>5.0422548510457481E-3</v>
      </c>
      <c r="F605" s="18">
        <f t="shared" si="17"/>
        <v>4.9027002564489362E-3</v>
      </c>
      <c r="G605" s="18">
        <f t="shared" si="17"/>
        <v>4.8826396071525082E-3</v>
      </c>
      <c r="H605" s="18">
        <f t="shared" si="17"/>
        <v>5.1288189904421652E-3</v>
      </c>
      <c r="I605" s="18">
        <f t="shared" si="17"/>
        <v>4.786117544875507E-3</v>
      </c>
      <c r="J605" s="18">
        <f t="shared" si="17"/>
        <v>4.1493404873686563E-3</v>
      </c>
      <c r="K605" s="18">
        <f t="shared" si="17"/>
        <v>4.2759332289854061E-3</v>
      </c>
      <c r="L605" s="18">
        <f t="shared" si="17"/>
        <v>3.6188075816147545E-3</v>
      </c>
      <c r="M605" s="18">
        <f t="shared" si="17"/>
        <v>4.0865523532762592E-3</v>
      </c>
      <c r="N605" s="18">
        <f t="shared" si="17"/>
        <v>3.9520283322601419E-3</v>
      </c>
      <c r="O605" s="18">
        <f t="shared" si="17"/>
        <v>3.8232931726907629E-3</v>
      </c>
      <c r="P605" s="18">
        <f t="shared" si="17"/>
        <v>4.0391474485658267E-3</v>
      </c>
      <c r="Q605" s="18">
        <f t="shared" si="17"/>
        <v>3.9840637450199202E-3</v>
      </c>
      <c r="R605" s="18">
        <f t="shared" si="17"/>
        <v>4.2219807330827067E-3</v>
      </c>
      <c r="S605" s="18">
        <f t="shared" si="17"/>
        <v>3.8127095041351599E-3</v>
      </c>
      <c r="T605" s="18">
        <f t="shared" si="17"/>
        <v>3.1689799759212875E-3</v>
      </c>
      <c r="U605" s="18">
        <f t="shared" si="17"/>
        <v>4.7982939399324681E-3</v>
      </c>
      <c r="V605" s="18">
        <f t="shared" si="17"/>
        <v>4.0740563816646994E-3</v>
      </c>
      <c r="W605" s="18">
        <f t="shared" si="17"/>
        <v>3.5096188345195151E-3</v>
      </c>
      <c r="X605" s="18">
        <f t="shared" si="17"/>
        <v>3.2949245366312436E-3</v>
      </c>
      <c r="Y605" s="18">
        <v>3.326615211964E-3</v>
      </c>
      <c r="Z605" s="18">
        <v>4.3433528904709999E-3</v>
      </c>
      <c r="AA605" s="18">
        <v>3.4917755923259998E-3</v>
      </c>
      <c r="AB605" s="18">
        <v>2.6756817380719999E-3</v>
      </c>
      <c r="AC605" s="18">
        <v>3.1360828431010001E-3</v>
      </c>
      <c r="AD605" s="18">
        <v>2.9432115084730001E-3</v>
      </c>
      <c r="AE605" s="18">
        <v>2.9225078770720001E-3</v>
      </c>
      <c r="AF605" s="18">
        <v>2.7929179223099999E-3</v>
      </c>
      <c r="AG605" s="18">
        <v>2.6497953107549998E-3</v>
      </c>
      <c r="AH605" s="18">
        <v>2.2105621143659999E-3</v>
      </c>
      <c r="AI605" s="18">
        <v>1.70018759053E-3</v>
      </c>
      <c r="AJ605" s="18">
        <v>1.405167480144E-3</v>
      </c>
      <c r="AK605" s="18">
        <v>1.6493333944199999E-3</v>
      </c>
      <c r="AL605" s="18">
        <v>1.845694510416E-3</v>
      </c>
      <c r="AM605" s="18">
        <v>1.7585752862149999E-3</v>
      </c>
      <c r="AN605" s="18">
        <v>1.7780938833570001E-3</v>
      </c>
      <c r="AO605" s="18">
        <v>1.996832250409E-3</v>
      </c>
      <c r="AP605" s="18">
        <v>1.9498478605550001E-3</v>
      </c>
      <c r="AQ605" s="18"/>
      <c r="AR605" s="18">
        <v>3.326615211964E-3</v>
      </c>
      <c r="AS605" s="18">
        <v>4.3433528904709999E-3</v>
      </c>
      <c r="AT605" s="18">
        <v>3.4917755923259998E-3</v>
      </c>
      <c r="AU605" s="18">
        <v>2.6756817380719999E-3</v>
      </c>
      <c r="AV605" s="18">
        <v>3.1360828431010001E-3</v>
      </c>
      <c r="AW605" s="18">
        <v>2.9432115084730001E-3</v>
      </c>
      <c r="AX605" s="18">
        <v>2.9225078770720001E-3</v>
      </c>
      <c r="AY605" s="18">
        <v>2.7929179223099999E-3</v>
      </c>
      <c r="AZ605" s="18">
        <v>2.6497953107549998E-3</v>
      </c>
      <c r="BA605" s="18">
        <v>2.2105621143659999E-3</v>
      </c>
      <c r="BB605" s="18">
        <v>1.70018759053E-3</v>
      </c>
      <c r="BC605" s="18">
        <v>1.405167480144E-3</v>
      </c>
      <c r="BD605" s="18">
        <v>1.6493333944199999E-3</v>
      </c>
      <c r="BE605" s="18">
        <v>1.845694510416E-3</v>
      </c>
      <c r="BF605" s="18">
        <v>1.7585752862149999E-3</v>
      </c>
      <c r="BG605" s="18">
        <v>1.7780938833570001E-3</v>
      </c>
      <c r="BH605" s="18">
        <v>1.996832250409E-3</v>
      </c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</row>
    <row r="606" spans="1:78" ht="11.25" x14ac:dyDescent="0.2">
      <c r="A606" s="11" t="s">
        <v>305</v>
      </c>
      <c r="C606" s="18">
        <f t="shared" si="17"/>
        <v>3.3250755913077062E-3</v>
      </c>
      <c r="D606" s="18">
        <f t="shared" si="17"/>
        <v>3.1295426978880216E-3</v>
      </c>
      <c r="E606" s="18">
        <f t="shared" si="17"/>
        <v>3.3709456588451913E-3</v>
      </c>
      <c r="F606" s="18">
        <f t="shared" si="17"/>
        <v>3.2810378639312114E-3</v>
      </c>
      <c r="G606" s="18">
        <f t="shared" si="17"/>
        <v>3.2053969940085167E-3</v>
      </c>
      <c r="H606" s="18">
        <f t="shared" si="17"/>
        <v>3.0938656746652914E-3</v>
      </c>
      <c r="I606" s="18">
        <f t="shared" si="17"/>
        <v>3.3113781123335264E-3</v>
      </c>
      <c r="J606" s="18">
        <f t="shared" si="17"/>
        <v>3.1835457187569865E-3</v>
      </c>
      <c r="K606" s="18">
        <f t="shared" si="17"/>
        <v>2.5095968031059539E-3</v>
      </c>
      <c r="L606" s="18">
        <f t="shared" si="17"/>
        <v>2.8609866998177825E-3</v>
      </c>
      <c r="M606" s="18">
        <f t="shared" si="17"/>
        <v>2.4354200893262554E-3</v>
      </c>
      <c r="N606" s="18">
        <f t="shared" si="17"/>
        <v>2.5917578879587895E-3</v>
      </c>
      <c r="O606" s="18">
        <f t="shared" si="17"/>
        <v>2.5622489959839356E-3</v>
      </c>
      <c r="P606" s="18">
        <f t="shared" si="17"/>
        <v>2.558914075602132E-3</v>
      </c>
      <c r="Q606" s="18">
        <f t="shared" si="17"/>
        <v>2.7251303072872287E-3</v>
      </c>
      <c r="R606" s="18">
        <f t="shared" si="17"/>
        <v>2.4010220864661654E-3</v>
      </c>
      <c r="S606" s="18">
        <f t="shared" si="17"/>
        <v>2.3457376317262786E-3</v>
      </c>
      <c r="T606" s="18">
        <f t="shared" si="17"/>
        <v>2.6777188879509571E-3</v>
      </c>
      <c r="U606" s="18">
        <f t="shared" si="17"/>
        <v>2.1189047313092098E-3</v>
      </c>
      <c r="V606" s="18">
        <f t="shared" si="17"/>
        <v>3.2073810709923093E-3</v>
      </c>
      <c r="W606" s="18">
        <f t="shared" si="17"/>
        <v>2.4723894763622606E-3</v>
      </c>
      <c r="X606" s="18">
        <f t="shared" si="17"/>
        <v>2.2072795439568526E-3</v>
      </c>
      <c r="Y606" s="18">
        <v>1.8150379039459999E-3</v>
      </c>
      <c r="Z606" s="18">
        <v>1.9186386007840001E-3</v>
      </c>
      <c r="AA606" s="18">
        <v>2.2807865455320001E-3</v>
      </c>
      <c r="AB606" s="18">
        <v>1.8852607855079999E-3</v>
      </c>
      <c r="AC606" s="18">
        <v>1.531208233796E-3</v>
      </c>
      <c r="AD606" s="18">
        <v>1.6678198548020001E-3</v>
      </c>
      <c r="AE606" s="18">
        <v>1.9077481975330001E-3</v>
      </c>
      <c r="AF606" s="18">
        <v>1.744946924531E-3</v>
      </c>
      <c r="AG606" s="18">
        <v>1.746681553157E-3</v>
      </c>
      <c r="AH606" s="18">
        <v>1.50123888646E-3</v>
      </c>
      <c r="AI606" s="18">
        <v>1.1730344549189999E-3</v>
      </c>
      <c r="AJ606" s="18">
        <v>9.9106183202200002E-4</v>
      </c>
      <c r="AK606" s="18">
        <v>9.8043707334999992E-4</v>
      </c>
      <c r="AL606" s="18">
        <v>1.099273936351E-3</v>
      </c>
      <c r="AM606" s="18">
        <v>1.1783347095450001E-3</v>
      </c>
      <c r="AN606" s="18">
        <v>1.3587821914610001E-3</v>
      </c>
      <c r="AO606" s="18">
        <v>1.1447807927740001E-3</v>
      </c>
      <c r="AP606" s="18">
        <v>1.344368788067E-3</v>
      </c>
      <c r="AQ606" s="18"/>
      <c r="AR606" s="18">
        <v>1.8150379039459999E-3</v>
      </c>
      <c r="AS606" s="18">
        <v>1.9186386007840001E-3</v>
      </c>
      <c r="AT606" s="18">
        <v>2.2807865455320001E-3</v>
      </c>
      <c r="AU606" s="18">
        <v>1.8852607855079999E-3</v>
      </c>
      <c r="AV606" s="18">
        <v>1.531208233796E-3</v>
      </c>
      <c r="AW606" s="18">
        <v>1.6678198548020001E-3</v>
      </c>
      <c r="AX606" s="18">
        <v>1.9077481975330001E-3</v>
      </c>
      <c r="AY606" s="18">
        <v>1.744946924531E-3</v>
      </c>
      <c r="AZ606" s="18">
        <v>1.746681553157E-3</v>
      </c>
      <c r="BA606" s="18">
        <v>1.50123888646E-3</v>
      </c>
      <c r="BB606" s="18">
        <v>1.1730344549189999E-3</v>
      </c>
      <c r="BC606" s="18">
        <v>9.9106183202200002E-4</v>
      </c>
      <c r="BD606" s="18">
        <v>9.8043707334999992E-4</v>
      </c>
      <c r="BE606" s="18">
        <v>1.099273936351E-3</v>
      </c>
      <c r="BF606" s="18">
        <v>1.1783347095450001E-3</v>
      </c>
      <c r="BG606" s="18">
        <v>1.3587821914610001E-3</v>
      </c>
      <c r="BH606" s="18">
        <v>1.1447807927740001E-3</v>
      </c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</row>
    <row r="607" spans="1:78" ht="11.25" x14ac:dyDescent="0.2">
      <c r="A607" s="11" t="s">
        <v>306</v>
      </c>
      <c r="C607" s="18">
        <f t="shared" si="17"/>
        <v>2.976554920264122E-3</v>
      </c>
      <c r="D607" s="18">
        <f t="shared" si="17"/>
        <v>2.6480745905206335E-3</v>
      </c>
      <c r="E607" s="18">
        <f t="shared" si="17"/>
        <v>2.7099759218167227E-3</v>
      </c>
      <c r="F607" s="18">
        <f t="shared" si="17"/>
        <v>2.8473374566299592E-3</v>
      </c>
      <c r="G607" s="18">
        <f t="shared" si="17"/>
        <v>2.7208602391002525E-3</v>
      </c>
      <c r="H607" s="18">
        <f t="shared" si="17"/>
        <v>2.6703007311099244E-3</v>
      </c>
      <c r="I607" s="18">
        <f t="shared" si="17"/>
        <v>2.6509119861030687E-3</v>
      </c>
      <c r="J607" s="18">
        <f t="shared" si="17"/>
        <v>2.4591996422982337E-3</v>
      </c>
      <c r="K607" s="18">
        <f t="shared" si="17"/>
        <v>2.3784332071248066E-3</v>
      </c>
      <c r="L607" s="18">
        <f t="shared" si="17"/>
        <v>1.983958038861736E-3</v>
      </c>
      <c r="M607" s="18">
        <f t="shared" si="17"/>
        <v>2.2207728950127551E-3</v>
      </c>
      <c r="N607" s="18">
        <f t="shared" si="17"/>
        <v>1.9800386349001931E-3</v>
      </c>
      <c r="O607" s="18">
        <f t="shared" si="17"/>
        <v>1.9357429718875501E-3</v>
      </c>
      <c r="P607" s="18">
        <f t="shared" si="17"/>
        <v>1.9526482792287039E-3</v>
      </c>
      <c r="Q607" s="18">
        <f t="shared" si="17"/>
        <v>1.9881936608095556E-3</v>
      </c>
      <c r="R607" s="18">
        <f t="shared" si="17"/>
        <v>2.1073190789473685E-3</v>
      </c>
      <c r="S607" s="18">
        <f t="shared" si="17"/>
        <v>2.0976989093383037E-3</v>
      </c>
      <c r="T607" s="18">
        <f t="shared" si="17"/>
        <v>1.868175968337877E-3</v>
      </c>
      <c r="U607" s="18">
        <f t="shared" si="17"/>
        <v>2.1257399078618202E-3</v>
      </c>
      <c r="V607" s="18">
        <f t="shared" si="17"/>
        <v>1.7128779762107863E-3</v>
      </c>
      <c r="W607" s="18">
        <f t="shared" si="17"/>
        <v>2.3484438297900101E-3</v>
      </c>
      <c r="X607" s="18">
        <f t="shared" si="17"/>
        <v>1.9833526337003603E-3</v>
      </c>
      <c r="Y607" s="18">
        <v>1.7005244715209999E-3</v>
      </c>
      <c r="Z607" s="18">
        <v>1.451491811028E-3</v>
      </c>
      <c r="AA607" s="18">
        <v>1.2761543766660001E-3</v>
      </c>
      <c r="AB607" s="18">
        <v>1.5327757661210001E-3</v>
      </c>
      <c r="AC607" s="18">
        <v>1.4259705544969999E-3</v>
      </c>
      <c r="AD607" s="18">
        <v>1.104995197918E-3</v>
      </c>
      <c r="AE607" s="18">
        <v>1.3141137850030001E-3</v>
      </c>
      <c r="AF607" s="18">
        <v>1.4340655759080001E-3</v>
      </c>
      <c r="AG607" s="18">
        <v>1.285200347351E-3</v>
      </c>
      <c r="AH607" s="18">
        <v>1.3117621337999999E-3</v>
      </c>
      <c r="AI607" s="18">
        <v>1.0590553985709999E-3</v>
      </c>
      <c r="AJ607" s="18">
        <v>8.5147565849800003E-4</v>
      </c>
      <c r="AK607" s="18">
        <v>7.7427039904699995E-4</v>
      </c>
      <c r="AL607" s="18">
        <v>8.0522946778000004E-4</v>
      </c>
      <c r="AM607" s="18">
        <v>8.0787341828699995E-4</v>
      </c>
      <c r="AN607" s="18">
        <v>1.0987027876270001E-3</v>
      </c>
      <c r="AO607" s="18">
        <v>1.0925076972129999E-3</v>
      </c>
      <c r="AP607" s="18">
        <v>7.7993914422200001E-4</v>
      </c>
      <c r="AQ607" s="18"/>
      <c r="AR607" s="18">
        <v>1.7005244715209999E-3</v>
      </c>
      <c r="AS607" s="18">
        <v>1.451491811028E-3</v>
      </c>
      <c r="AT607" s="18">
        <v>1.2761543766660001E-3</v>
      </c>
      <c r="AU607" s="18">
        <v>1.5327757661210001E-3</v>
      </c>
      <c r="AV607" s="18">
        <v>1.4259705544969999E-3</v>
      </c>
      <c r="AW607" s="18">
        <v>1.104995197918E-3</v>
      </c>
      <c r="AX607" s="18">
        <v>1.3141137850030001E-3</v>
      </c>
      <c r="AY607" s="18">
        <v>1.4340655759080001E-3</v>
      </c>
      <c r="AZ607" s="18">
        <v>1.285200347351E-3</v>
      </c>
      <c r="BA607" s="18">
        <v>1.3117621337999999E-3</v>
      </c>
      <c r="BB607" s="18">
        <v>1.0590553985709999E-3</v>
      </c>
      <c r="BC607" s="18">
        <v>8.5147565849800003E-4</v>
      </c>
      <c r="BD607" s="18">
        <v>7.7427039904699995E-4</v>
      </c>
      <c r="BE607" s="18">
        <v>8.0522946778000004E-4</v>
      </c>
      <c r="BF607" s="18">
        <v>8.0787341828699995E-4</v>
      </c>
      <c r="BG607" s="18">
        <v>1.0987027876270001E-3</v>
      </c>
      <c r="BH607" s="18">
        <v>1.0925076972129999E-3</v>
      </c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</row>
    <row r="608" spans="1:78" ht="11.25" x14ac:dyDescent="0.2">
      <c r="A608" s="11" t="s">
        <v>307</v>
      </c>
      <c r="C608" s="18">
        <f t="shared" si="17"/>
        <v>1.9780902951122329E-3</v>
      </c>
      <c r="D608" s="18">
        <f t="shared" si="17"/>
        <v>2.4814125533549995E-3</v>
      </c>
      <c r="E608" s="18">
        <f t="shared" si="17"/>
        <v>2.5022425758934896E-3</v>
      </c>
      <c r="F608" s="18">
        <f t="shared" si="17"/>
        <v>2.3004978126414241E-3</v>
      </c>
      <c r="G608" s="18">
        <f t="shared" si="17"/>
        <v>2.4599558326111872E-3</v>
      </c>
      <c r="H608" s="18">
        <f t="shared" si="17"/>
        <v>2.4216865251100346E-3</v>
      </c>
      <c r="I608" s="18">
        <f t="shared" si="17"/>
        <v>2.2980602200347424E-3</v>
      </c>
      <c r="J608" s="18">
        <f t="shared" si="17"/>
        <v>2.2892913033758103E-3</v>
      </c>
      <c r="K608" s="18">
        <f t="shared" si="17"/>
        <v>2.1598272138228943E-3</v>
      </c>
      <c r="L608" s="18">
        <f t="shared" si="17"/>
        <v>1.9498986733877148E-3</v>
      </c>
      <c r="M608" s="18">
        <f t="shared" si="17"/>
        <v>1.6511322639500038E-3</v>
      </c>
      <c r="N608" s="18">
        <f t="shared" si="17"/>
        <v>1.8512556342562781E-3</v>
      </c>
      <c r="O608" s="18">
        <f t="shared" si="17"/>
        <v>1.7510040160642569E-3</v>
      </c>
      <c r="P608" s="18">
        <f t="shared" si="17"/>
        <v>1.7006936625540326E-3</v>
      </c>
      <c r="Q608" s="18">
        <f t="shared" si="17"/>
        <v>1.7271952651820464E-3</v>
      </c>
      <c r="R608" s="18">
        <f t="shared" si="17"/>
        <v>1.5786536654135339E-3</v>
      </c>
      <c r="S608" s="18">
        <f t="shared" si="17"/>
        <v>1.6228819264813227E-3</v>
      </c>
      <c r="T608" s="18">
        <f t="shared" si="17"/>
        <v>1.7367117335289153E-3</v>
      </c>
      <c r="U608" s="18">
        <f t="shared" si="17"/>
        <v>1.640442372626485E-3</v>
      </c>
      <c r="V608" s="18">
        <f t="shared" si="17"/>
        <v>1.8220654169254181E-3</v>
      </c>
      <c r="W608" s="18">
        <f t="shared" si="17"/>
        <v>1.4808243037842564E-3</v>
      </c>
      <c r="X608" s="18">
        <f t="shared" si="17"/>
        <v>1.9257714282058336E-3</v>
      </c>
      <c r="Y608" s="18">
        <v>1.3054531296519999E-3</v>
      </c>
      <c r="Z608" s="18">
        <v>1.295776214443E-3</v>
      </c>
      <c r="AA608" s="18">
        <v>1.249002155886E-3</v>
      </c>
      <c r="AB608" s="18">
        <v>9.6666346225700002E-4</v>
      </c>
      <c r="AC608" s="18">
        <v>1.2733759195140001E-3</v>
      </c>
      <c r="AD608" s="18">
        <v>1.161794016503E-3</v>
      </c>
      <c r="AE608" s="18">
        <v>8.27029138824E-4</v>
      </c>
      <c r="AF608" s="18">
        <v>1.0329283518780001E-3</v>
      </c>
      <c r="AG608" s="18">
        <v>1.066865153207E-3</v>
      </c>
      <c r="AH608" s="18">
        <v>1.029976193946E-3</v>
      </c>
      <c r="AI608" s="18">
        <v>1.0115641250920001E-3</v>
      </c>
      <c r="AJ608" s="18">
        <v>8.6078140339899999E-4</v>
      </c>
      <c r="AK608" s="18">
        <v>7.7427039904699995E-4</v>
      </c>
      <c r="AL608" s="18">
        <v>7.1023048562599998E-4</v>
      </c>
      <c r="AM608" s="18">
        <v>7.8109308397900003E-4</v>
      </c>
      <c r="AN608" s="18">
        <v>9.5539372837100003E-4</v>
      </c>
      <c r="AO608" s="18">
        <v>1.0454619112090001E-3</v>
      </c>
      <c r="AP608" s="18">
        <v>1.0672851447250001E-3</v>
      </c>
      <c r="AQ608" s="18"/>
      <c r="AR608" s="18">
        <v>1.3054531296519999E-3</v>
      </c>
      <c r="AS608" s="18">
        <v>1.295776214443E-3</v>
      </c>
      <c r="AT608" s="18">
        <v>1.249002155886E-3</v>
      </c>
      <c r="AU608" s="18">
        <v>9.6666346225700002E-4</v>
      </c>
      <c r="AV608" s="18">
        <v>1.2733759195140001E-3</v>
      </c>
      <c r="AW608" s="18">
        <v>1.161794016503E-3</v>
      </c>
      <c r="AX608" s="18">
        <v>8.27029138824E-4</v>
      </c>
      <c r="AY608" s="18">
        <v>1.0329283518780001E-3</v>
      </c>
      <c r="AZ608" s="18">
        <v>1.066865153207E-3</v>
      </c>
      <c r="BA608" s="18">
        <v>1.029976193946E-3</v>
      </c>
      <c r="BB608" s="18">
        <v>1.0115641250920001E-3</v>
      </c>
      <c r="BC608" s="18">
        <v>8.6078140339899999E-4</v>
      </c>
      <c r="BD608" s="18">
        <v>7.7427039904699995E-4</v>
      </c>
      <c r="BE608" s="18">
        <v>7.1023048562599998E-4</v>
      </c>
      <c r="BF608" s="18">
        <v>7.8109308397900003E-4</v>
      </c>
      <c r="BG608" s="18">
        <v>9.5539372837100003E-4</v>
      </c>
      <c r="BH608" s="18">
        <v>1.0454619112090001E-3</v>
      </c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</row>
    <row r="609" spans="1:78" ht="11.25" x14ac:dyDescent="0.2">
      <c r="A609" s="11" t="s">
        <v>617</v>
      </c>
      <c r="C609" s="18">
        <f t="shared" si="17"/>
        <v>2.6280342492205383E-3</v>
      </c>
      <c r="D609" s="18">
        <f t="shared" si="17"/>
        <v>2.1480884790237307E-3</v>
      </c>
      <c r="E609" s="18">
        <f t="shared" si="17"/>
        <v>2.5683395495963365E-3</v>
      </c>
      <c r="F609" s="18">
        <f t="shared" si="17"/>
        <v>2.4513501282244681E-3</v>
      </c>
      <c r="G609" s="18">
        <f t="shared" si="17"/>
        <v>2.2922315712967881E-3</v>
      </c>
      <c r="H609" s="18">
        <f t="shared" si="17"/>
        <v>2.5321817277766524E-3</v>
      </c>
      <c r="I609" s="18">
        <f t="shared" si="17"/>
        <v>2.4790098436595254E-3</v>
      </c>
      <c r="J609" s="18">
        <f t="shared" si="17"/>
        <v>2.3161189358372456E-3</v>
      </c>
      <c r="K609" s="18">
        <f t="shared" si="17"/>
        <v>2.1948041727512003E-3</v>
      </c>
      <c r="L609" s="18">
        <f t="shared" si="17"/>
        <v>2.0861361352837995E-3</v>
      </c>
      <c r="M609" s="18">
        <f t="shared" si="17"/>
        <v>1.8410124743042542E-3</v>
      </c>
      <c r="N609" s="18">
        <f t="shared" si="17"/>
        <v>1.6178364455891822E-3</v>
      </c>
      <c r="O609" s="18">
        <f t="shared" si="17"/>
        <v>1.8313253012048193E-3</v>
      </c>
      <c r="P609" s="18">
        <f t="shared" si="17"/>
        <v>1.629831426614281E-3</v>
      </c>
      <c r="Q609" s="18">
        <f t="shared" si="17"/>
        <v>1.6734603013763827E-3</v>
      </c>
      <c r="R609" s="18">
        <f t="shared" si="17"/>
        <v>1.5492833646616542E-3</v>
      </c>
      <c r="S609" s="18">
        <f t="shared" si="17"/>
        <v>1.4173641279312862E-3</v>
      </c>
      <c r="T609" s="18">
        <f t="shared" si="17"/>
        <v>1.5291366259358179E-3</v>
      </c>
      <c r="U609" s="18">
        <f t="shared" si="17"/>
        <v>1.5925961367582126E-3</v>
      </c>
      <c r="V609" s="18">
        <f t="shared" si="17"/>
        <v>1.5286241700048452E-3</v>
      </c>
      <c r="W609" s="18">
        <f t="shared" si="17"/>
        <v>1.5330119444462566E-3</v>
      </c>
      <c r="X609" s="18">
        <f t="shared" si="17"/>
        <v>1.3819489318686381E-3</v>
      </c>
      <c r="Y609" s="18">
        <v>1.534479994503E-3</v>
      </c>
      <c r="Z609" s="18">
        <v>1.123376803937E-3</v>
      </c>
      <c r="AA609" s="18">
        <v>1.2218499351059999E-3</v>
      </c>
      <c r="AB609" s="18">
        <v>8.8121254846700004E-4</v>
      </c>
      <c r="AC609" s="18">
        <v>7.9454447870500001E-4</v>
      </c>
      <c r="AD609" s="18">
        <v>1.0740140241450001E-3</v>
      </c>
      <c r="AE609" s="18">
        <v>9.0820991318699997E-4</v>
      </c>
      <c r="AF609" s="18">
        <v>7.0700435735299996E-4</v>
      </c>
      <c r="AG609" s="18">
        <v>9.27924575115E-4</v>
      </c>
      <c r="AH609" s="18">
        <v>8.9879998056599996E-4</v>
      </c>
      <c r="AI609" s="18">
        <v>8.0260252178700003E-4</v>
      </c>
      <c r="AJ609" s="18">
        <v>8.6543427584999996E-4</v>
      </c>
      <c r="AK609" s="18">
        <v>7.6968891739600002E-4</v>
      </c>
      <c r="AL609" s="18">
        <v>7.0118296351600001E-4</v>
      </c>
      <c r="AM609" s="18">
        <v>6.2933785623400004E-4</v>
      </c>
      <c r="AN609" s="18">
        <v>5.6262075115199998E-4</v>
      </c>
      <c r="AO609" s="18">
        <v>6.5864100406200004E-4</v>
      </c>
      <c r="AP609" s="18">
        <v>8.7743153725000004E-4</v>
      </c>
      <c r="AQ609" s="18"/>
      <c r="AR609" s="18">
        <v>1.534479994503E-3</v>
      </c>
      <c r="AS609" s="18">
        <v>1.123376803937E-3</v>
      </c>
      <c r="AT609" s="18">
        <v>1.2218499351059999E-3</v>
      </c>
      <c r="AU609" s="18">
        <v>8.8121254846700004E-4</v>
      </c>
      <c r="AV609" s="18">
        <v>7.9454447870500001E-4</v>
      </c>
      <c r="AW609" s="18">
        <v>1.0740140241450001E-3</v>
      </c>
      <c r="AX609" s="18">
        <v>9.0820991318699997E-4</v>
      </c>
      <c r="AY609" s="18">
        <v>7.0700435735299996E-4</v>
      </c>
      <c r="AZ609" s="18">
        <v>9.27924575115E-4</v>
      </c>
      <c r="BA609" s="18">
        <v>8.9879998056599996E-4</v>
      </c>
      <c r="BB609" s="18">
        <v>8.0260252178700003E-4</v>
      </c>
      <c r="BC609" s="18">
        <v>8.6543427584999996E-4</v>
      </c>
      <c r="BD609" s="18">
        <v>7.6968891739600002E-4</v>
      </c>
      <c r="BE609" s="18">
        <v>7.0118296351600001E-4</v>
      </c>
      <c r="BF609" s="18">
        <v>6.2933785623400004E-4</v>
      </c>
      <c r="BG609" s="18">
        <v>5.6262075115199998E-4</v>
      </c>
      <c r="BH609" s="18">
        <v>6.5864100406200004E-4</v>
      </c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</row>
    <row r="610" spans="1:78" ht="11.25" x14ac:dyDescent="0.2">
      <c r="A610" s="11" t="s">
        <v>310</v>
      </c>
      <c r="C610" s="18">
        <f t="shared" si="17"/>
        <v>1.5918917136855591E-2</v>
      </c>
      <c r="D610" s="18">
        <f t="shared" si="17"/>
        <v>1.5212540392396508E-2</v>
      </c>
      <c r="E610" s="18">
        <f t="shared" si="17"/>
        <v>1.6193758557197489E-2</v>
      </c>
      <c r="F610" s="18">
        <f t="shared" si="17"/>
        <v>1.5782923517876E-2</v>
      </c>
      <c r="G610" s="18">
        <f t="shared" si="17"/>
        <v>1.5561084244169252E-2</v>
      </c>
      <c r="H610" s="18">
        <f t="shared" si="17"/>
        <v>1.5846853649104067E-2</v>
      </c>
      <c r="I610" s="18">
        <f t="shared" si="17"/>
        <v>1.5525477707006369E-2</v>
      </c>
      <c r="J610" s="18">
        <f t="shared" si="17"/>
        <v>1.4397496087636933E-2</v>
      </c>
      <c r="K610" s="18">
        <f t="shared" si="17"/>
        <v>1.351859462579026E-2</v>
      </c>
      <c r="L610" s="18">
        <f t="shared" si="17"/>
        <v>1.2499787128965788E-2</v>
      </c>
      <c r="M610" s="18">
        <f t="shared" si="17"/>
        <v>1.2234890075869528E-2</v>
      </c>
      <c r="N610" s="18">
        <f t="shared" si="17"/>
        <v>1.1992916934964584E-2</v>
      </c>
      <c r="O610" s="18">
        <f t="shared" si="17"/>
        <v>1.1903614457831325E-2</v>
      </c>
      <c r="P610" s="18">
        <f t="shared" si="17"/>
        <v>1.1881234892564976E-2</v>
      </c>
      <c r="Q610" s="18">
        <f t="shared" si="17"/>
        <v>1.2098043279675133E-2</v>
      </c>
      <c r="R610" s="18">
        <f t="shared" si="17"/>
        <v>1.1858258928571428E-2</v>
      </c>
      <c r="S610" s="18">
        <f t="shared" si="17"/>
        <v>1.129639209961235E-2</v>
      </c>
      <c r="T610" s="18">
        <f t="shared" si="17"/>
        <v>1.0980723191674854E-2</v>
      </c>
      <c r="U610" s="18">
        <f t="shared" si="17"/>
        <v>1.2275977088488196E-2</v>
      </c>
      <c r="V610" s="18">
        <f t="shared" si="17"/>
        <v>1.2345005015798058E-2</v>
      </c>
      <c r="W610" s="18">
        <f t="shared" si="17"/>
        <v>1.1344288388902299E-2</v>
      </c>
      <c r="X610" s="18">
        <f t="shared" si="17"/>
        <v>1.0793277074362928E-2</v>
      </c>
      <c r="Y610" s="18">
        <v>9.6821107115859992E-3</v>
      </c>
      <c r="Z610" s="18">
        <v>1.0132636320660001E-2</v>
      </c>
      <c r="AA610" s="18">
        <v>9.5195686055159993E-3</v>
      </c>
      <c r="AB610" s="18">
        <v>7.9415943004239996E-3</v>
      </c>
      <c r="AC610" s="18">
        <v>8.161182029614E-3</v>
      </c>
      <c r="AD610" s="18">
        <v>7.9518346018399994E-3</v>
      </c>
      <c r="AE610" s="18">
        <v>7.8796089116199997E-3</v>
      </c>
      <c r="AF610" s="18">
        <v>7.711863131979E-3</v>
      </c>
      <c r="AG610" s="18">
        <v>7.676466939586E-3</v>
      </c>
      <c r="AH610" s="18">
        <v>6.9523393091390001E-3</v>
      </c>
      <c r="AI610" s="18">
        <v>5.7464440908979999E-3</v>
      </c>
      <c r="AJ610" s="18">
        <v>4.9739206499129999E-3</v>
      </c>
      <c r="AK610" s="18">
        <v>4.9480001832590001E-3</v>
      </c>
      <c r="AL610" s="18">
        <v>5.1616113636879998E-3</v>
      </c>
      <c r="AM610" s="18">
        <v>5.1552143542589997E-3</v>
      </c>
      <c r="AN610" s="18">
        <v>5.7535933419670003E-3</v>
      </c>
      <c r="AO610" s="18">
        <v>5.9382236556670001E-3</v>
      </c>
      <c r="AP610" s="18">
        <v>6.0188724748189999E-3</v>
      </c>
      <c r="AQ610" s="18"/>
      <c r="AR610" s="18">
        <v>9.6821107115859992E-3</v>
      </c>
      <c r="AS610" s="18">
        <v>1.0132636320660001E-2</v>
      </c>
      <c r="AT610" s="18">
        <v>9.5195686055159993E-3</v>
      </c>
      <c r="AU610" s="18">
        <v>7.9415943004239996E-3</v>
      </c>
      <c r="AV610" s="18">
        <v>8.161182029614E-3</v>
      </c>
      <c r="AW610" s="18">
        <v>7.9518346018399994E-3</v>
      </c>
      <c r="AX610" s="18">
        <v>7.8796089116199997E-3</v>
      </c>
      <c r="AY610" s="18">
        <v>7.711863131979E-3</v>
      </c>
      <c r="AZ610" s="18">
        <v>7.676466939586E-3</v>
      </c>
      <c r="BA610" s="18">
        <v>6.9523393091390001E-3</v>
      </c>
      <c r="BB610" s="18">
        <v>5.7464440908979999E-3</v>
      </c>
      <c r="BC610" s="18">
        <v>4.9739206499129999E-3</v>
      </c>
      <c r="BD610" s="18">
        <v>4.9480001832590001E-3</v>
      </c>
      <c r="BE610" s="18">
        <v>5.1616113636879998E-3</v>
      </c>
      <c r="BF610" s="18">
        <v>5.1552143542589997E-3</v>
      </c>
      <c r="BG610" s="18">
        <v>5.7535933419670003E-3</v>
      </c>
      <c r="BH610" s="18">
        <v>5.9382236556670001E-3</v>
      </c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</row>
    <row r="611" spans="1:78" ht="11.25" x14ac:dyDescent="0.2">
      <c r="A611" s="11" t="s">
        <v>311</v>
      </c>
      <c r="C611" s="18">
        <f t="shared" si="17"/>
        <v>7.5826794645968932E-3</v>
      </c>
      <c r="D611" s="18">
        <f t="shared" si="17"/>
        <v>7.2775756228993637E-3</v>
      </c>
      <c r="E611" s="18">
        <f t="shared" si="17"/>
        <v>7.7805580473065484E-3</v>
      </c>
      <c r="F611" s="18">
        <f t="shared" si="17"/>
        <v>7.5991853974958518E-3</v>
      </c>
      <c r="G611" s="18">
        <f t="shared" si="17"/>
        <v>7.4730476430082274E-3</v>
      </c>
      <c r="H611" s="18">
        <f t="shared" si="17"/>
        <v>7.6241689839966114E-3</v>
      </c>
      <c r="I611" s="18">
        <f t="shared" si="17"/>
        <v>7.427982049797336E-3</v>
      </c>
      <c r="J611" s="18">
        <f t="shared" si="17"/>
        <v>7.0646098815112897E-3</v>
      </c>
      <c r="K611" s="18">
        <f t="shared" si="17"/>
        <v>6.7330645936989012E-3</v>
      </c>
      <c r="L611" s="18">
        <f t="shared" si="17"/>
        <v>6.0199928475332502E-3</v>
      </c>
      <c r="M611" s="18">
        <f t="shared" si="17"/>
        <v>5.7129176332670131E-3</v>
      </c>
      <c r="N611" s="18">
        <f t="shared" si="17"/>
        <v>5.4491307147456532E-3</v>
      </c>
      <c r="O611" s="18">
        <f t="shared" si="17"/>
        <v>5.5180722891566263E-3</v>
      </c>
      <c r="P611" s="18">
        <f t="shared" si="17"/>
        <v>5.2831733683970173E-3</v>
      </c>
      <c r="Q611" s="18">
        <f t="shared" si="17"/>
        <v>5.3888492273679849E-3</v>
      </c>
      <c r="R611" s="18">
        <f t="shared" si="17"/>
        <v>5.2352561090225564E-3</v>
      </c>
      <c r="S611" s="18">
        <f t="shared" si="17"/>
        <v>5.1379449637509126E-3</v>
      </c>
      <c r="T611" s="18">
        <f t="shared" si="17"/>
        <v>5.1340243278026098E-3</v>
      </c>
      <c r="U611" s="18">
        <f t="shared" si="17"/>
        <v>5.3587784172465175E-3</v>
      </c>
      <c r="V611" s="18">
        <f t="shared" si="17"/>
        <v>5.06356756314105E-3</v>
      </c>
      <c r="W611" s="18">
        <f t="shared" si="17"/>
        <v>5.3622800780205229E-3</v>
      </c>
      <c r="X611" s="18">
        <f t="shared" si="17"/>
        <v>5.2910729937748315E-3</v>
      </c>
      <c r="Y611" s="18">
        <v>4.5404575956760002E-3</v>
      </c>
      <c r="Z611" s="18">
        <v>3.8706448294080001E-3</v>
      </c>
      <c r="AA611" s="18">
        <v>3.7470064676589998E-3</v>
      </c>
      <c r="AB611" s="18">
        <v>3.3806517768449999E-3</v>
      </c>
      <c r="AC611" s="18">
        <v>3.4938909527169998E-3</v>
      </c>
      <c r="AD611" s="18">
        <v>3.340803238565E-3</v>
      </c>
      <c r="AE611" s="18">
        <v>3.0493528370140002E-3</v>
      </c>
      <c r="AF611" s="18">
        <v>3.1739982851379999E-3</v>
      </c>
      <c r="AG611" s="18">
        <v>3.279990075673E-3</v>
      </c>
      <c r="AH611" s="18">
        <v>3.240538308313E-3</v>
      </c>
      <c r="AI611" s="18">
        <v>2.873222045449E-3</v>
      </c>
      <c r="AJ611" s="18">
        <v>2.5776913377470001E-3</v>
      </c>
      <c r="AK611" s="18">
        <v>2.3182297154899999E-3</v>
      </c>
      <c r="AL611" s="18">
        <v>2.2166429169210001E-3</v>
      </c>
      <c r="AM611" s="18">
        <v>2.218304358499E-3</v>
      </c>
      <c r="AN611" s="18">
        <v>2.6167172671490001E-3</v>
      </c>
      <c r="AO611" s="18">
        <v>2.7966106124839999E-3</v>
      </c>
      <c r="AP611" s="18">
        <v>2.724655826197E-3</v>
      </c>
      <c r="AQ611" s="18"/>
      <c r="AR611" s="18">
        <v>4.5404575956760002E-3</v>
      </c>
      <c r="AS611" s="18">
        <v>3.8706448294080001E-3</v>
      </c>
      <c r="AT611" s="18">
        <v>3.7470064676589998E-3</v>
      </c>
      <c r="AU611" s="18">
        <v>3.3806517768449999E-3</v>
      </c>
      <c r="AV611" s="18">
        <v>3.4938909527169998E-3</v>
      </c>
      <c r="AW611" s="18">
        <v>3.340803238565E-3</v>
      </c>
      <c r="AX611" s="18">
        <v>3.0493528370140002E-3</v>
      </c>
      <c r="AY611" s="18">
        <v>3.1739982851379999E-3</v>
      </c>
      <c r="AZ611" s="18">
        <v>3.279990075673E-3</v>
      </c>
      <c r="BA611" s="18">
        <v>3.240538308313E-3</v>
      </c>
      <c r="BB611" s="18">
        <v>2.873222045449E-3</v>
      </c>
      <c r="BC611" s="18">
        <v>2.5776913377470001E-3</v>
      </c>
      <c r="BD611" s="18">
        <v>2.3182297154899999E-3</v>
      </c>
      <c r="BE611" s="18">
        <v>2.2166429169210001E-3</v>
      </c>
      <c r="BF611" s="18">
        <v>2.218304358499E-3</v>
      </c>
      <c r="BG611" s="18">
        <v>2.6167172671490001E-3</v>
      </c>
      <c r="BH611" s="18">
        <v>2.7966106124839999E-3</v>
      </c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</row>
    <row r="612" spans="1:78" s="17" customFormat="1" ht="11.25" x14ac:dyDescent="0.2">
      <c r="A612" s="23" t="s">
        <v>312</v>
      </c>
      <c r="B612" s="37"/>
      <c r="C612" s="17">
        <v>5</v>
      </c>
      <c r="D612" s="17">
        <v>11</v>
      </c>
      <c r="E612" s="17">
        <v>8</v>
      </c>
      <c r="F612" s="17">
        <v>5</v>
      </c>
      <c r="G612" s="17">
        <v>5</v>
      </c>
      <c r="H612" s="17">
        <v>5</v>
      </c>
      <c r="I612" s="17">
        <v>6</v>
      </c>
      <c r="J612" s="17">
        <v>9</v>
      </c>
      <c r="K612" s="17">
        <v>5</v>
      </c>
      <c r="L612" s="17">
        <v>4</v>
      </c>
      <c r="M612" s="17">
        <v>8</v>
      </c>
      <c r="N612" s="17">
        <v>4</v>
      </c>
      <c r="O612" s="17">
        <v>10</v>
      </c>
      <c r="P612" s="17">
        <v>17</v>
      </c>
      <c r="Q612" s="17">
        <v>12</v>
      </c>
      <c r="R612" s="17">
        <v>13</v>
      </c>
      <c r="S612" s="17">
        <v>9</v>
      </c>
      <c r="T612" s="17">
        <f>'FIA Only'!T612+Sphere!C797</f>
        <v>6</v>
      </c>
      <c r="U612" s="17">
        <f>'FIA Only'!U612+Sphere!D797</f>
        <v>20</v>
      </c>
      <c r="V612" s="17">
        <f>'FIA Only'!V612+Sphere!E797</f>
        <v>20</v>
      </c>
      <c r="W612" s="17">
        <f>'FIA Only'!W612+Sphere!F797+'FIA on PCAS'!C797</f>
        <v>16</v>
      </c>
      <c r="X612" s="17">
        <f>'FIA Only'!X612+Sphere!G797+'FIA on PCAS'!D797</f>
        <v>18</v>
      </c>
      <c r="Y612" s="17">
        <v>6</v>
      </c>
      <c r="Z612" s="17">
        <v>7</v>
      </c>
      <c r="AA612" s="17">
        <v>13</v>
      </c>
      <c r="AB612" s="17">
        <v>22</v>
      </c>
      <c r="AC612" s="17">
        <v>14</v>
      </c>
      <c r="AD612" s="17">
        <v>16</v>
      </c>
      <c r="AE612" s="17">
        <v>8</v>
      </c>
      <c r="AF612" s="17">
        <v>9</v>
      </c>
      <c r="AG612" s="17">
        <v>4</v>
      </c>
      <c r="AH612" s="17">
        <v>4</v>
      </c>
      <c r="AI612" s="17">
        <v>3</v>
      </c>
      <c r="AJ612" s="17">
        <v>4</v>
      </c>
      <c r="AK612" s="17">
        <v>1</v>
      </c>
      <c r="AL612" s="17">
        <v>4</v>
      </c>
      <c r="AM612" s="17">
        <v>5</v>
      </c>
      <c r="AN612" s="17">
        <v>2</v>
      </c>
      <c r="AO612" s="17">
        <v>2</v>
      </c>
      <c r="AP612" s="17">
        <v>3</v>
      </c>
      <c r="AR612" s="17">
        <v>6</v>
      </c>
      <c r="AS612" s="17">
        <v>7</v>
      </c>
      <c r="AT612" s="17">
        <v>13</v>
      </c>
      <c r="AU612" s="17">
        <v>22</v>
      </c>
      <c r="AV612" s="17">
        <v>14</v>
      </c>
      <c r="AW612" s="17">
        <v>16</v>
      </c>
      <c r="AX612" s="17">
        <v>8</v>
      </c>
      <c r="AY612" s="17">
        <v>9</v>
      </c>
      <c r="AZ612" s="17">
        <v>4</v>
      </c>
      <c r="BA612" s="17">
        <v>4</v>
      </c>
      <c r="BB612" s="17">
        <v>3</v>
      </c>
      <c r="BC612" s="17">
        <v>4</v>
      </c>
      <c r="BD612" s="17">
        <v>1</v>
      </c>
      <c r="BE612" s="17">
        <v>4</v>
      </c>
      <c r="BF612" s="17">
        <v>5</v>
      </c>
      <c r="BG612" s="17">
        <v>2</v>
      </c>
      <c r="BH612" s="17">
        <v>2</v>
      </c>
    </row>
    <row r="613" spans="1:78" s="17" customFormat="1" ht="11.25" x14ac:dyDescent="0.2">
      <c r="A613" s="23" t="s">
        <v>313</v>
      </c>
      <c r="B613" s="37"/>
      <c r="C613" s="17">
        <v>0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  <c r="I613" s="17">
        <v>0</v>
      </c>
      <c r="J613" s="17">
        <v>0</v>
      </c>
      <c r="K613" s="17">
        <v>0</v>
      </c>
      <c r="L613" s="17">
        <v>0</v>
      </c>
      <c r="M613" s="17">
        <v>0</v>
      </c>
      <c r="N613" s="17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f>'FIA Only'!T613+Sphere!C798</f>
        <v>0</v>
      </c>
      <c r="U613" s="17">
        <f>'FIA Only'!U613+Sphere!D798</f>
        <v>0</v>
      </c>
      <c r="V613" s="17">
        <f>'FIA Only'!V613+Sphere!E798</f>
        <v>0</v>
      </c>
      <c r="W613" s="17">
        <f>'FIA Only'!W613+Sphere!F798+'FIA on PCAS'!C798</f>
        <v>0</v>
      </c>
      <c r="X613" s="17">
        <f>'FIA Only'!X613+Sphere!G798+'FIA on PCAS'!D798</f>
        <v>0</v>
      </c>
      <c r="Y613" s="17">
        <v>0</v>
      </c>
      <c r="Z613" s="17">
        <v>0</v>
      </c>
      <c r="AA613" s="17">
        <v>0</v>
      </c>
      <c r="AB613" s="17">
        <v>0</v>
      </c>
      <c r="AC613" s="70">
        <v>0</v>
      </c>
      <c r="AD613" s="70">
        <v>1</v>
      </c>
      <c r="AE613" s="70">
        <v>0</v>
      </c>
      <c r="AF613" s="70">
        <v>0</v>
      </c>
      <c r="AG613" s="70">
        <v>0</v>
      </c>
      <c r="AH613" s="70">
        <v>0</v>
      </c>
      <c r="AI613" s="70">
        <v>1</v>
      </c>
      <c r="AJ613" s="70">
        <v>0</v>
      </c>
      <c r="AK613" s="70">
        <v>0</v>
      </c>
      <c r="AL613" s="70">
        <v>0</v>
      </c>
      <c r="AM613" s="70">
        <v>0</v>
      </c>
      <c r="AN613" s="70">
        <v>0</v>
      </c>
      <c r="AO613" s="70">
        <v>0</v>
      </c>
      <c r="AP613" s="70">
        <v>0</v>
      </c>
      <c r="AQ613" s="70"/>
      <c r="AR613" s="70">
        <v>0</v>
      </c>
      <c r="AS613" s="70">
        <v>0</v>
      </c>
      <c r="AT613" s="70">
        <v>0</v>
      </c>
      <c r="AU613" s="70">
        <v>0</v>
      </c>
      <c r="AV613" s="70">
        <v>0</v>
      </c>
      <c r="AW613" s="70">
        <v>1</v>
      </c>
      <c r="AX613" s="70">
        <v>0</v>
      </c>
      <c r="AY613" s="70">
        <v>0</v>
      </c>
      <c r="AZ613" s="70">
        <v>0</v>
      </c>
      <c r="BA613" s="17">
        <v>0</v>
      </c>
      <c r="BB613" s="17">
        <v>1</v>
      </c>
      <c r="BC613" s="17">
        <v>0</v>
      </c>
      <c r="BD613" s="17">
        <v>0</v>
      </c>
      <c r="BE613" s="17">
        <v>0</v>
      </c>
      <c r="BF613" s="17">
        <v>0</v>
      </c>
      <c r="BG613" s="17">
        <v>0</v>
      </c>
      <c r="BH613" s="17">
        <v>0</v>
      </c>
    </row>
    <row r="614" spans="1:78" s="17" customFormat="1" ht="11.25" x14ac:dyDescent="0.2">
      <c r="A614" s="23" t="s">
        <v>314</v>
      </c>
      <c r="B614" s="37"/>
      <c r="C614" s="17">
        <v>3</v>
      </c>
      <c r="D614" s="17">
        <v>8</v>
      </c>
      <c r="E614" s="17">
        <v>4</v>
      </c>
      <c r="F614" s="17">
        <v>13</v>
      </c>
      <c r="G614" s="17">
        <v>15</v>
      </c>
      <c r="H614" s="17">
        <v>10</v>
      </c>
      <c r="I614" s="17">
        <v>9</v>
      </c>
      <c r="J614" s="17">
        <v>11</v>
      </c>
      <c r="K614" s="17">
        <v>13</v>
      </c>
      <c r="L614" s="17">
        <v>12</v>
      </c>
      <c r="M614" s="17">
        <v>10</v>
      </c>
      <c r="N614" s="17">
        <v>10</v>
      </c>
      <c r="O614" s="17">
        <v>15</v>
      </c>
      <c r="P614" s="17">
        <v>18</v>
      </c>
      <c r="Q614" s="17">
        <v>24</v>
      </c>
      <c r="R614" s="17">
        <v>29</v>
      </c>
      <c r="S614" s="17">
        <v>27</v>
      </c>
      <c r="T614" s="17">
        <f>'FIA Only'!T614+Sphere!C799</f>
        <v>21</v>
      </c>
      <c r="U614" s="17">
        <f>'FIA Only'!U614+Sphere!D799</f>
        <v>36</v>
      </c>
      <c r="V614" s="17">
        <f>'FIA Only'!V614+Sphere!E799</f>
        <v>26</v>
      </c>
      <c r="W614" s="17">
        <f>'FIA Only'!W614+Sphere!F799+'FIA on PCAS'!C799</f>
        <v>43</v>
      </c>
      <c r="X614" s="17">
        <f>'FIA Only'!X614+Sphere!G799+'FIA on PCAS'!D799</f>
        <v>36</v>
      </c>
      <c r="Y614" s="17">
        <v>22</v>
      </c>
      <c r="Z614" s="17">
        <v>19</v>
      </c>
      <c r="AA614" s="17">
        <v>6</v>
      </c>
      <c r="AB614" s="17">
        <v>10</v>
      </c>
      <c r="AC614" s="17">
        <v>24</v>
      </c>
      <c r="AD614" s="17">
        <v>33</v>
      </c>
      <c r="AE614" s="17">
        <v>26</v>
      </c>
      <c r="AF614" s="17">
        <v>28</v>
      </c>
      <c r="AG614" s="17">
        <v>12</v>
      </c>
      <c r="AH614" s="17">
        <v>9</v>
      </c>
      <c r="AI614" s="17">
        <v>7</v>
      </c>
      <c r="AJ614" s="17">
        <v>7</v>
      </c>
      <c r="AK614" s="17">
        <v>4</v>
      </c>
      <c r="AL614" s="17">
        <v>3</v>
      </c>
      <c r="AM614" s="17">
        <v>7</v>
      </c>
      <c r="AN614" s="17">
        <v>7</v>
      </c>
      <c r="AO614" s="17">
        <v>11</v>
      </c>
      <c r="AP614" s="17">
        <v>9</v>
      </c>
      <c r="AR614" s="17">
        <v>22</v>
      </c>
      <c r="AS614" s="17">
        <v>19</v>
      </c>
      <c r="AT614" s="17">
        <v>6</v>
      </c>
      <c r="AU614" s="17">
        <v>10</v>
      </c>
      <c r="AV614" s="17">
        <v>24</v>
      </c>
      <c r="AW614" s="17">
        <v>33</v>
      </c>
      <c r="AX614" s="17">
        <v>26</v>
      </c>
      <c r="AY614" s="17">
        <v>28</v>
      </c>
      <c r="AZ614" s="17">
        <v>12</v>
      </c>
      <c r="BA614" s="17">
        <v>9</v>
      </c>
      <c r="BB614" s="17">
        <v>7</v>
      </c>
      <c r="BC614" s="17">
        <v>7</v>
      </c>
      <c r="BD614" s="17">
        <v>4</v>
      </c>
      <c r="BE614" s="17">
        <v>3</v>
      </c>
      <c r="BF614" s="17">
        <v>7</v>
      </c>
      <c r="BG614" s="17">
        <v>7</v>
      </c>
      <c r="BH614" s="17">
        <v>11</v>
      </c>
    </row>
    <row r="615" spans="1:78" s="17" customFormat="1" ht="11.25" x14ac:dyDescent="0.2">
      <c r="A615" s="23" t="s">
        <v>315</v>
      </c>
      <c r="B615" s="37"/>
      <c r="C615" s="17">
        <v>2</v>
      </c>
      <c r="D615" s="17">
        <v>1</v>
      </c>
      <c r="E615" s="17">
        <v>2</v>
      </c>
      <c r="F615" s="17">
        <v>6</v>
      </c>
      <c r="G615" s="17">
        <v>6</v>
      </c>
      <c r="H615" s="17">
        <v>1</v>
      </c>
      <c r="I615" s="17">
        <v>1</v>
      </c>
      <c r="J615" s="17">
        <v>2</v>
      </c>
      <c r="K615" s="17">
        <v>5</v>
      </c>
      <c r="L615" s="17">
        <v>4</v>
      </c>
      <c r="M615" s="17">
        <v>2</v>
      </c>
      <c r="N615" s="17">
        <v>1</v>
      </c>
      <c r="O615" s="17">
        <v>1</v>
      </c>
      <c r="P615" s="17">
        <v>2</v>
      </c>
      <c r="Q615" s="17">
        <v>5</v>
      </c>
      <c r="R615" s="17">
        <v>10</v>
      </c>
      <c r="S615" s="17">
        <v>7</v>
      </c>
      <c r="T615" s="17">
        <f>'FIA Only'!T615+Sphere!C801</f>
        <v>6</v>
      </c>
      <c r="U615" s="17">
        <f>'FIA Only'!U615+Sphere!D801</f>
        <v>6</v>
      </c>
      <c r="V615" s="17">
        <f>'FIA Only'!V615+Sphere!E801</f>
        <v>2</v>
      </c>
      <c r="W615" s="17">
        <f>'FIA Only'!W615+Sphere!F801+'FIA on PCAS'!C801</f>
        <v>14</v>
      </c>
      <c r="X615" s="17">
        <f>'FIA Only'!X615+Sphere!G801+'FIA on PCAS'!D801</f>
        <v>8</v>
      </c>
      <c r="Y615" s="17">
        <v>6</v>
      </c>
      <c r="Z615" s="17">
        <v>8</v>
      </c>
      <c r="AA615" s="17">
        <v>2</v>
      </c>
      <c r="AB615" s="17">
        <v>4</v>
      </c>
      <c r="AC615" s="17">
        <v>6</v>
      </c>
      <c r="AD615" s="17">
        <v>13</v>
      </c>
      <c r="AE615" s="17">
        <v>8</v>
      </c>
      <c r="AF615" s="17">
        <v>11</v>
      </c>
      <c r="AG615" s="17">
        <v>5</v>
      </c>
      <c r="AH615" s="17">
        <v>4</v>
      </c>
      <c r="AI615" s="17">
        <v>3</v>
      </c>
      <c r="AJ615" s="17">
        <v>1</v>
      </c>
      <c r="AK615" s="17">
        <v>1</v>
      </c>
      <c r="AL615" s="17">
        <v>3</v>
      </c>
      <c r="AM615" s="17">
        <v>1</v>
      </c>
      <c r="AN615" s="17">
        <v>3</v>
      </c>
      <c r="AO615" s="17">
        <v>3</v>
      </c>
      <c r="AP615" s="17">
        <v>2</v>
      </c>
      <c r="AR615" s="17">
        <v>6</v>
      </c>
      <c r="AS615" s="17">
        <v>8</v>
      </c>
      <c r="AT615" s="17">
        <v>2</v>
      </c>
      <c r="AU615" s="17">
        <v>4</v>
      </c>
      <c r="AV615" s="17">
        <v>6</v>
      </c>
      <c r="AW615" s="17">
        <v>13</v>
      </c>
      <c r="AX615" s="17">
        <v>8</v>
      </c>
      <c r="AY615" s="17">
        <v>11</v>
      </c>
      <c r="AZ615" s="17">
        <v>5</v>
      </c>
      <c r="BA615" s="17">
        <v>4</v>
      </c>
      <c r="BB615" s="17">
        <v>3</v>
      </c>
      <c r="BC615" s="17">
        <v>1</v>
      </c>
      <c r="BD615" s="17">
        <v>1</v>
      </c>
      <c r="BE615" s="17">
        <v>3</v>
      </c>
      <c r="BF615" s="17">
        <v>1</v>
      </c>
      <c r="BG615" s="17">
        <v>3</v>
      </c>
      <c r="BH615" s="17">
        <v>3</v>
      </c>
    </row>
    <row r="616" spans="1:78" ht="11.25" x14ac:dyDescent="0.2">
      <c r="A616" s="11" t="s">
        <v>316</v>
      </c>
      <c r="C616" s="18">
        <v>7.3206442166909996E-3</v>
      </c>
      <c r="D616" s="18">
        <v>1.083743842365E-2</v>
      </c>
      <c r="E616" s="18">
        <v>5.7388809182210001E-3</v>
      </c>
      <c r="F616" s="18">
        <v>4.4286979627989999E-3</v>
      </c>
      <c r="G616" s="18">
        <v>3.498950314906E-3</v>
      </c>
      <c r="H616" s="18">
        <v>2.9976019184650001E-3</v>
      </c>
      <c r="I616" s="18">
        <v>3.5778175313060001E-3</v>
      </c>
      <c r="J616" s="18">
        <v>5.0391937290030003E-3</v>
      </c>
      <c r="K616" s="18">
        <v>2.6427061310779999E-3</v>
      </c>
      <c r="L616" s="18">
        <v>1.544401544402E-3</v>
      </c>
      <c r="M616" s="18">
        <v>2.1604104779909998E-3</v>
      </c>
      <c r="N616" s="18">
        <v>1.0706638115630001E-3</v>
      </c>
      <c r="O616" s="18">
        <v>2.6780931976429999E-3</v>
      </c>
      <c r="P616" s="18">
        <v>3.9544080018609996E-3</v>
      </c>
      <c r="Q616" s="18">
        <v>3.2188841201719999E-3</v>
      </c>
      <c r="R616" s="18">
        <v>4.0360136603540004E-3</v>
      </c>
      <c r="S616" s="18">
        <v>2.514668901928E-3</v>
      </c>
      <c r="T616" s="18">
        <f>T612/(('FIA Only'!T612/'FIA Only'!T616))</f>
        <v>1.5424164524419999E-3</v>
      </c>
      <c r="U616" s="18">
        <f>U612/(('FIA Only'!U612/'FIA Only'!U616))</f>
        <v>2.8743891922970001E-3</v>
      </c>
      <c r="V616" s="18">
        <f>V612/(('FIA Only'!V612/'FIA Only'!V616))</f>
        <v>3.5669698591049999E-3</v>
      </c>
      <c r="W616" s="18">
        <f>W612/(('FIA Only'!W612/'FIA Only'!W616))</f>
        <v>3.9692384023818665E-3</v>
      </c>
      <c r="X616" s="18">
        <f>X612/(('FIA Only'!X612/'FIA Only'!X616))</f>
        <v>6.6079295154189994E-3</v>
      </c>
      <c r="Y616" s="18">
        <v>4.3446777697320003E-3</v>
      </c>
      <c r="Z616" s="18">
        <v>1.9493177387910001E-3</v>
      </c>
      <c r="AA616" s="18">
        <v>3.0050855293569999E-3</v>
      </c>
      <c r="AB616" s="18">
        <v>4.0014550745729998E-3</v>
      </c>
      <c r="AC616" s="18">
        <v>2.4420024420020001E-3</v>
      </c>
      <c r="AD616" s="18">
        <v>3.2921810699589999E-3</v>
      </c>
      <c r="AE616" s="18">
        <v>2.1887824897400001E-3</v>
      </c>
      <c r="AF616" s="18">
        <v>2.7322404371579998E-3</v>
      </c>
      <c r="AG616" s="18">
        <v>9.5831336847100005E-4</v>
      </c>
      <c r="AH616" s="18">
        <v>9.9601593625500001E-4</v>
      </c>
      <c r="AI616" s="18">
        <v>1.0442046641140001E-3</v>
      </c>
      <c r="AJ616" s="18">
        <v>1.533154465312E-3</v>
      </c>
      <c r="AK616" s="18">
        <v>2.1105951878400001E-4</v>
      </c>
      <c r="AL616" s="18">
        <v>7.4529532327199997E-4</v>
      </c>
      <c r="AM616" s="18">
        <v>1.0133765707340001E-3</v>
      </c>
      <c r="AN616" s="18">
        <v>5.1007396072400002E-4</v>
      </c>
      <c r="AO616" s="18">
        <v>6.0006000600099996E-4</v>
      </c>
      <c r="AP616" s="18">
        <v>8.4175084175100001E-4</v>
      </c>
      <c r="AQ616" s="18"/>
      <c r="AR616" s="18">
        <v>4.3446777697320003E-3</v>
      </c>
      <c r="AS616" s="18">
        <v>1.9493177387910001E-3</v>
      </c>
      <c r="AT616" s="18">
        <v>3.0050855293569999E-3</v>
      </c>
      <c r="AU616" s="18">
        <v>4.0014550745729998E-3</v>
      </c>
      <c r="AV616" s="18">
        <v>2.4420024420020001E-3</v>
      </c>
      <c r="AW616" s="18">
        <v>3.2921810699589999E-3</v>
      </c>
      <c r="AX616" s="18">
        <v>2.1887824897400001E-3</v>
      </c>
      <c r="AY616" s="18">
        <v>2.7322404371579998E-3</v>
      </c>
      <c r="AZ616" s="18">
        <v>9.5831336847100005E-4</v>
      </c>
      <c r="BA616" s="18">
        <v>9.9601593625500001E-4</v>
      </c>
      <c r="BB616" s="18">
        <v>1.0442046641140001E-3</v>
      </c>
      <c r="BC616" s="18">
        <v>1.533154465312E-3</v>
      </c>
      <c r="BD616" s="18">
        <v>2.1105951878400001E-4</v>
      </c>
      <c r="BE616" s="18">
        <v>7.4529532327199997E-4</v>
      </c>
      <c r="BF616" s="18">
        <v>1.0133765707340001E-3</v>
      </c>
      <c r="BG616" s="18">
        <v>5.1007396072400002E-4</v>
      </c>
      <c r="BH616" s="18">
        <v>6.0006000600099996E-4</v>
      </c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</row>
    <row r="617" spans="1:78" ht="11.25" x14ac:dyDescent="0.2">
      <c r="A617" s="11" t="s">
        <v>317</v>
      </c>
      <c r="C617" s="18">
        <v>0</v>
      </c>
      <c r="D617" s="18">
        <v>0</v>
      </c>
      <c r="E617" s="18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2.0576131687199999E-4</v>
      </c>
      <c r="AE617" s="18">
        <v>0</v>
      </c>
      <c r="AF617" s="18">
        <v>0</v>
      </c>
      <c r="AG617" s="18">
        <v>0</v>
      </c>
      <c r="AH617" s="18">
        <v>0</v>
      </c>
      <c r="AI617" s="18">
        <v>3.4806822137100002E-4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/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2.0576131687199999E-4</v>
      </c>
      <c r="AX617" s="18">
        <v>0</v>
      </c>
      <c r="AY617" s="18">
        <v>0</v>
      </c>
      <c r="AZ617" s="18">
        <v>0</v>
      </c>
      <c r="BA617" s="18">
        <v>0</v>
      </c>
      <c r="BB617" s="18">
        <v>3.4806822137100002E-4</v>
      </c>
      <c r="BC617" s="18">
        <v>0</v>
      </c>
      <c r="BD617" s="18">
        <v>0</v>
      </c>
      <c r="BE617" s="18">
        <v>0</v>
      </c>
      <c r="BF617" s="18">
        <v>0</v>
      </c>
      <c r="BG617" s="18">
        <v>0</v>
      </c>
      <c r="BH617" s="18">
        <v>0</v>
      </c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</row>
    <row r="618" spans="1:78" ht="11.25" x14ac:dyDescent="0.2">
      <c r="A618" s="11" t="s">
        <v>318</v>
      </c>
      <c r="C618" s="18">
        <v>4.7694753577110002E-3</v>
      </c>
      <c r="D618" s="18">
        <v>5.9970014992499999E-3</v>
      </c>
      <c r="E618" s="18">
        <v>5.9259259259260002E-3</v>
      </c>
      <c r="F618" s="18">
        <v>1.287128712871E-2</v>
      </c>
      <c r="G618" s="18">
        <v>1.0806916426510001E-2</v>
      </c>
      <c r="H618" s="18">
        <v>8.8967971530250003E-3</v>
      </c>
      <c r="I618" s="18">
        <v>6.3694267515919997E-3</v>
      </c>
      <c r="J618" s="18">
        <v>6.6909975669099996E-3</v>
      </c>
      <c r="K618" s="18">
        <v>7.8502415458939993E-3</v>
      </c>
      <c r="L618" s="18">
        <v>6.7681895093060001E-3</v>
      </c>
      <c r="M618" s="18">
        <v>5.3134962805530001E-3</v>
      </c>
      <c r="N618" s="18">
        <v>3.8804811796659998E-3</v>
      </c>
      <c r="O618" s="18">
        <v>4.0783034257749996E-3</v>
      </c>
      <c r="P618" s="18">
        <v>4.840010755579E-3</v>
      </c>
      <c r="Q618" s="18">
        <v>6.4412238325279999E-3</v>
      </c>
      <c r="R618" s="18">
        <v>6.7836257309940003E-3</v>
      </c>
      <c r="S618" s="18">
        <v>7.2894168466520002E-3</v>
      </c>
      <c r="T618" s="18">
        <f>T614/(('FIA Only'!T614/'FIA Only'!T618))</f>
        <v>6.5624999999999998E-3</v>
      </c>
      <c r="U618" s="18">
        <f>U614/(('FIA Only'!U614/'FIA Only'!U618))</f>
        <v>1.0123734533180001E-2</v>
      </c>
      <c r="V618" s="18">
        <f>V614/(('FIA Only'!V614/'FIA Only'!V618))</f>
        <v>6.7252974650800004E-3</v>
      </c>
      <c r="W618" s="18">
        <f>W614/(('FIA Only'!W614/'FIA Only'!W618))</f>
        <v>6.2454611474219998E-3</v>
      </c>
      <c r="X618" s="18">
        <f>X614/(('FIA Only'!X614/'FIA Only'!X618))</f>
        <v>6.5347612996910012E-3</v>
      </c>
      <c r="Y618" s="18">
        <v>5.430757837571E-3</v>
      </c>
      <c r="Z618" s="18">
        <v>6.7447639332619998E-3</v>
      </c>
      <c r="AA618" s="18">
        <v>4.3827611395180002E-3</v>
      </c>
      <c r="AB618" s="18">
        <v>2.7932960893850001E-3</v>
      </c>
      <c r="AC618" s="18">
        <v>5.5710306406689999E-3</v>
      </c>
      <c r="AD618" s="18">
        <v>6.0251962753330003E-3</v>
      </c>
      <c r="AE618" s="18">
        <v>4.5590040329649998E-3</v>
      </c>
      <c r="AF618" s="18">
        <v>5.7755775577559999E-3</v>
      </c>
      <c r="AG618" s="18">
        <v>3.2939884710399998E-3</v>
      </c>
      <c r="AH618" s="18">
        <v>2.738892270237E-3</v>
      </c>
      <c r="AI618" s="18">
        <v>1.683906663459E-3</v>
      </c>
      <c r="AJ618" s="18">
        <v>1.759235988942E-3</v>
      </c>
      <c r="AK618" s="18">
        <v>1.404001404001E-3</v>
      </c>
      <c r="AL618" s="18">
        <v>1.1556240369800001E-3</v>
      </c>
      <c r="AM618" s="18">
        <v>1.4880952380949999E-3</v>
      </c>
      <c r="AN618" s="18">
        <v>1.315295001879E-3</v>
      </c>
      <c r="AO618" s="18">
        <v>2.23986968031E-3</v>
      </c>
      <c r="AP618" s="18">
        <v>2.307692307692E-3</v>
      </c>
      <c r="AQ618" s="18"/>
      <c r="AR618" s="18">
        <v>5.430757837571E-3</v>
      </c>
      <c r="AS618" s="18">
        <v>6.7447639332619998E-3</v>
      </c>
      <c r="AT618" s="18">
        <v>4.3827611395180002E-3</v>
      </c>
      <c r="AU618" s="18">
        <v>2.7932960893850001E-3</v>
      </c>
      <c r="AV618" s="18">
        <v>5.5710306406689999E-3</v>
      </c>
      <c r="AW618" s="18">
        <v>6.0251962753330003E-3</v>
      </c>
      <c r="AX618" s="18">
        <v>4.5590040329649998E-3</v>
      </c>
      <c r="AY618" s="18">
        <v>5.7755775577559999E-3</v>
      </c>
      <c r="AZ618" s="18">
        <v>3.2939884710399998E-3</v>
      </c>
      <c r="BA618" s="18">
        <v>2.738892270237E-3</v>
      </c>
      <c r="BB618" s="18">
        <v>1.683906663459E-3</v>
      </c>
      <c r="BC618" s="18">
        <v>1.759235988942E-3</v>
      </c>
      <c r="BD618" s="18">
        <v>1.404001404001E-3</v>
      </c>
      <c r="BE618" s="18">
        <v>1.1556240369800001E-3</v>
      </c>
      <c r="BF618" s="18">
        <v>1.4880952380949999E-3</v>
      </c>
      <c r="BG618" s="18">
        <v>1.315295001879E-3</v>
      </c>
      <c r="BH618" s="18">
        <v>2.23986968031E-3</v>
      </c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</row>
    <row r="619" spans="1:78" ht="11.25" x14ac:dyDescent="0.2">
      <c r="A619" s="11" t="s">
        <v>319</v>
      </c>
      <c r="C619" s="18">
        <v>3.1796502384740001E-3</v>
      </c>
      <c r="D619" s="18">
        <v>7.4962518740599997E-4</v>
      </c>
      <c r="E619" s="18">
        <v>2.9629629629630001E-3</v>
      </c>
      <c r="F619" s="18">
        <v>5.9405940594059996E-3</v>
      </c>
      <c r="G619" s="18">
        <v>4.3227665706050003E-3</v>
      </c>
      <c r="H619" s="18">
        <v>8.8967971530200002E-4</v>
      </c>
      <c r="I619" s="18">
        <v>7.0771408351000004E-4</v>
      </c>
      <c r="J619" s="18">
        <v>1.216545012165E-3</v>
      </c>
      <c r="K619" s="18">
        <v>3.019323671498E-3</v>
      </c>
      <c r="L619" s="18">
        <v>2.2560631697690001E-3</v>
      </c>
      <c r="M619" s="18">
        <v>1.0626992561110001E-3</v>
      </c>
      <c r="N619" s="18">
        <v>3.8804811796699999E-4</v>
      </c>
      <c r="O619" s="18">
        <v>2.7188689505200001E-4</v>
      </c>
      <c r="P619" s="18">
        <v>5.3777897284200003E-4</v>
      </c>
      <c r="Q619" s="18">
        <v>1.3419216317769999E-3</v>
      </c>
      <c r="R619" s="18">
        <v>2.3391812865499999E-3</v>
      </c>
      <c r="S619" s="18">
        <v>1.8898488120949999E-3</v>
      </c>
      <c r="T619" s="18">
        <f>T615/(('FIA Only'!T615/'FIA Only'!T619))</f>
        <v>1.8749999999999999E-3</v>
      </c>
      <c r="U619" s="18">
        <f>U615/(('FIA Only'!U615/'FIA Only'!U619))</f>
        <v>1.6872890888639999E-3</v>
      </c>
      <c r="V619" s="18">
        <f>V615/(('FIA Only'!V615/'FIA Only'!V619))</f>
        <v>5.1733057423699995E-4</v>
      </c>
      <c r="W619" s="18">
        <f>W615/(('FIA Only'!W615/'FIA Only'!W619))</f>
        <v>2.033405954975E-3</v>
      </c>
      <c r="X619" s="18">
        <f>X615/(('FIA Only'!X615/'FIA Only'!X619))</f>
        <v>1.452169177709E-3</v>
      </c>
      <c r="Y619" s="18">
        <v>1.4811157738830001E-3</v>
      </c>
      <c r="Z619" s="18">
        <v>2.8399006034790001E-3</v>
      </c>
      <c r="AA619" s="18">
        <v>1.460920379839E-3</v>
      </c>
      <c r="AB619" s="18">
        <v>1.1173184357539999E-3</v>
      </c>
      <c r="AC619" s="18">
        <v>1.392757660167E-3</v>
      </c>
      <c r="AD619" s="18">
        <v>2.3735621690709999E-3</v>
      </c>
      <c r="AE619" s="18">
        <v>1.4027704716819999E-3</v>
      </c>
      <c r="AF619" s="18">
        <v>2.2689768976899998E-3</v>
      </c>
      <c r="AG619" s="18">
        <v>1.3724951962670001E-3</v>
      </c>
      <c r="AH619" s="18">
        <v>1.2172854534389999E-3</v>
      </c>
      <c r="AI619" s="18">
        <v>7.2167428433999995E-4</v>
      </c>
      <c r="AJ619" s="18">
        <v>2.5131942699199998E-4</v>
      </c>
      <c r="AK619" s="18">
        <v>3.5100035099999997E-4</v>
      </c>
      <c r="AL619" s="18">
        <v>1.1556240369800001E-3</v>
      </c>
      <c r="AM619" s="18">
        <v>2.12585034014E-4</v>
      </c>
      <c r="AN619" s="18">
        <v>5.6369785794800002E-4</v>
      </c>
      <c r="AO619" s="18">
        <v>6.1087354917500002E-4</v>
      </c>
      <c r="AP619" s="18">
        <v>5.1282051282099995E-4</v>
      </c>
      <c r="AQ619" s="18"/>
      <c r="AR619" s="18">
        <v>1.4811157738830001E-3</v>
      </c>
      <c r="AS619" s="18">
        <v>2.8399006034790001E-3</v>
      </c>
      <c r="AT619" s="18">
        <v>1.460920379839E-3</v>
      </c>
      <c r="AU619" s="18">
        <v>1.1173184357539999E-3</v>
      </c>
      <c r="AV619" s="18">
        <v>1.392757660167E-3</v>
      </c>
      <c r="AW619" s="18">
        <v>2.3735621690709999E-3</v>
      </c>
      <c r="AX619" s="18">
        <v>1.4027704716819999E-3</v>
      </c>
      <c r="AY619" s="18">
        <v>2.2689768976899998E-3</v>
      </c>
      <c r="AZ619" s="18">
        <v>1.3724951962670001E-3</v>
      </c>
      <c r="BA619" s="18">
        <v>1.2172854534389999E-3</v>
      </c>
      <c r="BB619" s="18">
        <v>7.2167428433999995E-4</v>
      </c>
      <c r="BC619" s="18">
        <v>2.5131942699199998E-4</v>
      </c>
      <c r="BD619" s="18">
        <v>3.5100035099999997E-4</v>
      </c>
      <c r="BE619" s="18">
        <v>1.1556240369800001E-3</v>
      </c>
      <c r="BF619" s="18">
        <v>2.12585034014E-4</v>
      </c>
      <c r="BG619" s="18">
        <v>5.6369785794800002E-4</v>
      </c>
      <c r="BH619" s="18">
        <v>6.1087354917500002E-4</v>
      </c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</row>
    <row r="620" spans="1:78" x14ac:dyDescent="0.25">
      <c r="A620" s="8" t="s">
        <v>320</v>
      </c>
      <c r="B620" s="50"/>
      <c r="AA620" s="56"/>
      <c r="AB620" s="56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</row>
    <row r="621" spans="1:78" s="19" customFormat="1" ht="11.25" x14ac:dyDescent="0.2">
      <c r="A621" s="28" t="s">
        <v>321</v>
      </c>
      <c r="B621" s="32"/>
      <c r="C621" s="27">
        <v>175939987.27000001</v>
      </c>
      <c r="D621" s="27">
        <v>176211331.5</v>
      </c>
      <c r="E621" s="27">
        <v>174460176.28</v>
      </c>
      <c r="F621" s="27">
        <v>174836409.94999999</v>
      </c>
      <c r="G621" s="27">
        <v>175170774.30000001</v>
      </c>
      <c r="H621" s="27">
        <v>179547064.19999999</v>
      </c>
      <c r="I621" s="27">
        <v>176839929.44999999</v>
      </c>
      <c r="J621" s="27">
        <v>173074064.78999999</v>
      </c>
      <c r="K621" s="27">
        <v>173659020.68000001</v>
      </c>
      <c r="L621" s="27">
        <v>173538073.08000001</v>
      </c>
      <c r="M621" s="27">
        <v>176458659.56</v>
      </c>
      <c r="N621" s="27">
        <v>177807585.56</v>
      </c>
      <c r="O621" s="27">
        <v>179102295.96000001</v>
      </c>
      <c r="P621" s="27">
        <v>182168678.19</v>
      </c>
      <c r="Q621" s="27">
        <v>182897130.66999999</v>
      </c>
      <c r="R621" s="27">
        <v>187022518.06</v>
      </c>
      <c r="S621" s="27">
        <v>194437220.80000001</v>
      </c>
      <c r="T621" s="27">
        <f>'FIA Only'!T621+Sphere!C809</f>
        <v>201049583.31</v>
      </c>
      <c r="U621" s="27">
        <f>'FIA Only'!U621+Sphere!D809</f>
        <v>197428868.56</v>
      </c>
      <c r="V621" s="27">
        <f>'FIA Only'!V621+Sphere!E809</f>
        <v>191834340.31</v>
      </c>
      <c r="W621" s="27">
        <f>'FIA Only'!W621+Sphere!F809+'FIA on PCAS'!C809</f>
        <v>188962175.13999999</v>
      </c>
      <c r="X621" s="27">
        <f>'FIA Only'!X621+Sphere!G809+'FIA on PCAS'!D809</f>
        <v>186506560.91999999</v>
      </c>
      <c r="Y621" s="27">
        <v>186522403.55000001</v>
      </c>
      <c r="Z621" s="27">
        <v>182276887.59999999</v>
      </c>
      <c r="AA621" s="27">
        <v>189426730.75999999</v>
      </c>
      <c r="AB621" s="27">
        <v>193893236.15000001</v>
      </c>
      <c r="AC621" s="19">
        <v>191648161.28999999</v>
      </c>
      <c r="AD621" s="19">
        <v>192865207.75</v>
      </c>
      <c r="AE621" s="19">
        <v>192897980.80000001</v>
      </c>
      <c r="AF621" s="19">
        <v>202972426.47</v>
      </c>
      <c r="AG621" s="19">
        <v>199722323.06</v>
      </c>
      <c r="AH621" s="19">
        <v>197201088.88999999</v>
      </c>
      <c r="AI621" s="19">
        <v>201846826.03</v>
      </c>
      <c r="AJ621" s="19">
        <v>208577080.43000001</v>
      </c>
      <c r="AK621" s="19">
        <v>216270559.66</v>
      </c>
      <c r="AL621" s="19">
        <v>218577443.84999999</v>
      </c>
      <c r="AM621" s="19">
        <v>226470088.66</v>
      </c>
      <c r="AN621" s="19">
        <v>231559723.81999999</v>
      </c>
      <c r="AO621" s="19">
        <v>237271963.33000001</v>
      </c>
      <c r="AP621" s="19">
        <v>239756484</v>
      </c>
      <c r="AR621" s="19">
        <v>186522403.55000001</v>
      </c>
      <c r="AS621" s="19">
        <v>182276887.59999999</v>
      </c>
      <c r="AT621" s="19">
        <v>189426730.75999999</v>
      </c>
      <c r="AU621" s="19">
        <v>193893236.15000001</v>
      </c>
      <c r="AV621" s="19">
        <v>191648161.28999999</v>
      </c>
      <c r="AW621" s="19">
        <v>192865207.75</v>
      </c>
      <c r="AX621" s="19">
        <v>192897980.80000001</v>
      </c>
      <c r="AY621" s="19">
        <v>202972426.47</v>
      </c>
      <c r="AZ621" s="19">
        <v>199722323.06</v>
      </c>
      <c r="BA621" s="19">
        <v>197201088.88999999</v>
      </c>
      <c r="BB621" s="19">
        <v>201846826.03</v>
      </c>
      <c r="BC621" s="19">
        <v>208577080.43000001</v>
      </c>
      <c r="BD621" s="19">
        <v>216270559.66</v>
      </c>
      <c r="BE621" s="19">
        <v>218577443.84999999</v>
      </c>
      <c r="BF621" s="19">
        <v>226470088.66</v>
      </c>
      <c r="BG621" s="19">
        <v>231559723.81999999</v>
      </c>
      <c r="BH621" s="19">
        <v>237271963.33000001</v>
      </c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</row>
    <row r="622" spans="1:78" s="19" customFormat="1" ht="11.25" x14ac:dyDescent="0.2">
      <c r="A622" s="28" t="s">
        <v>322</v>
      </c>
      <c r="B622" s="32"/>
      <c r="C622" s="27">
        <v>6136618.7800000003</v>
      </c>
      <c r="D622" s="27">
        <v>6001670.7699999996</v>
      </c>
      <c r="E622" s="27">
        <v>5881414.1699999999</v>
      </c>
      <c r="F622" s="27">
        <v>5558298.4100000001</v>
      </c>
      <c r="G622" s="27">
        <v>5771612.1100000003</v>
      </c>
      <c r="H622" s="27">
        <v>5358441.99</v>
      </c>
      <c r="I622" s="27">
        <v>5068269.25</v>
      </c>
      <c r="J622" s="27">
        <v>5521520.9100000001</v>
      </c>
      <c r="K622" s="27">
        <v>4165605.43</v>
      </c>
      <c r="L622" s="27">
        <v>5281938.16</v>
      </c>
      <c r="M622" s="27">
        <v>5227966.5999999996</v>
      </c>
      <c r="N622" s="27">
        <v>5506724.1200000001</v>
      </c>
      <c r="O622" s="27">
        <v>5741972.5899999999</v>
      </c>
      <c r="P622" s="27">
        <v>5265085.2300000004</v>
      </c>
      <c r="Q622" s="27">
        <v>6263822.3200000003</v>
      </c>
      <c r="R622" s="27">
        <v>5798686.8899999997</v>
      </c>
      <c r="S622" s="27">
        <v>4380590.82</v>
      </c>
      <c r="T622" s="27">
        <f>'FIA Only'!T622+Sphere!C810</f>
        <v>6666685.04</v>
      </c>
      <c r="U622" s="27">
        <f>'FIA Only'!U622+Sphere!D810</f>
        <v>5941795.4500000002</v>
      </c>
      <c r="V622" s="27">
        <f>'FIA Only'!V622+Sphere!E810</f>
        <v>6691235.8100000005</v>
      </c>
      <c r="W622" s="27">
        <f>'FIA Only'!W622+Sphere!F810+'FIA on PCAS'!C810</f>
        <v>5473825.7999999998</v>
      </c>
      <c r="X622" s="27">
        <f>'FIA Only'!X622+Sphere!G810+'FIA on PCAS'!D810</f>
        <v>6650855.7100000009</v>
      </c>
      <c r="Y622" s="27">
        <v>9209839.7599999998</v>
      </c>
      <c r="Z622" s="27">
        <v>11153670.880000001</v>
      </c>
      <c r="AA622" s="27">
        <v>8866437.75</v>
      </c>
      <c r="AB622" s="27">
        <v>7648382.8799999999</v>
      </c>
      <c r="AC622" s="19">
        <v>8848322.8399999999</v>
      </c>
      <c r="AD622" s="19">
        <v>7893124.1600000001</v>
      </c>
      <c r="AE622" s="19">
        <v>8506448.1600000001</v>
      </c>
      <c r="AF622" s="19">
        <v>8281347.2300000004</v>
      </c>
      <c r="AG622" s="19">
        <v>6530210.2699999996</v>
      </c>
      <c r="AH622" s="19">
        <v>7457683.6600000001</v>
      </c>
      <c r="AI622" s="19">
        <v>5255281.5199999996</v>
      </c>
      <c r="AJ622" s="19">
        <v>5823386.2800000003</v>
      </c>
      <c r="AK622" s="19">
        <v>6446033.9500000002</v>
      </c>
      <c r="AL622" s="19">
        <v>7100969.2300000004</v>
      </c>
      <c r="AM622" s="19">
        <v>5604999.7400000002</v>
      </c>
      <c r="AN622" s="19">
        <v>7189239.6200000001</v>
      </c>
      <c r="AO622" s="19">
        <v>6365434.7800000003</v>
      </c>
      <c r="AP622" s="19">
        <v>5596173.6600000001</v>
      </c>
      <c r="AR622" s="19">
        <v>9209839.7599999998</v>
      </c>
      <c r="AS622" s="19">
        <v>11153670.880000001</v>
      </c>
      <c r="AT622" s="19">
        <v>8866437.75</v>
      </c>
      <c r="AU622" s="19">
        <v>7648382.8799999999</v>
      </c>
      <c r="AV622" s="19">
        <v>8848322.8399999999</v>
      </c>
      <c r="AW622" s="19">
        <v>7893124.1600000001</v>
      </c>
      <c r="AX622" s="19">
        <v>8506448.1600000001</v>
      </c>
      <c r="AY622" s="19">
        <v>8281347.2300000004</v>
      </c>
      <c r="AZ622" s="19">
        <v>6530210.2699999996</v>
      </c>
      <c r="BA622" s="19">
        <v>7457683.6600000001</v>
      </c>
      <c r="BB622" s="19">
        <v>5255281.5199999996</v>
      </c>
      <c r="BC622" s="19">
        <v>5823386.2800000003</v>
      </c>
      <c r="BD622" s="19">
        <v>6446033.9500000002</v>
      </c>
      <c r="BE622" s="19">
        <v>7100969.2300000004</v>
      </c>
      <c r="BF622" s="19">
        <v>5604999.7400000002</v>
      </c>
      <c r="BG622" s="19">
        <v>7189239.6200000001</v>
      </c>
      <c r="BH622" s="19">
        <v>6365434.7800000003</v>
      </c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</row>
    <row r="623" spans="1:78" s="19" customFormat="1" ht="11.25" x14ac:dyDescent="0.2">
      <c r="A623" s="28" t="s">
        <v>323</v>
      </c>
      <c r="B623" s="32"/>
      <c r="C623" s="27">
        <v>1965380.3</v>
      </c>
      <c r="D623" s="27">
        <v>1848835.07</v>
      </c>
      <c r="E623" s="27">
        <v>2051112.78</v>
      </c>
      <c r="F623" s="27">
        <v>1865793.39</v>
      </c>
      <c r="G623" s="27">
        <v>1864073.21</v>
      </c>
      <c r="H623" s="27">
        <v>2168592.04</v>
      </c>
      <c r="I623" s="27">
        <v>1732780.7</v>
      </c>
      <c r="J623" s="27">
        <v>1627201.39</v>
      </c>
      <c r="K623" s="27">
        <v>1697028.28</v>
      </c>
      <c r="L623" s="27">
        <v>1302609.1599999999</v>
      </c>
      <c r="M623" s="27">
        <v>1650638.71</v>
      </c>
      <c r="N623" s="27">
        <v>1629221.8</v>
      </c>
      <c r="O623" s="27">
        <v>1506880.45</v>
      </c>
      <c r="P623" s="27">
        <v>1544034.85</v>
      </c>
      <c r="Q623" s="27">
        <v>1525139.79</v>
      </c>
      <c r="R623" s="27">
        <v>1924979.29</v>
      </c>
      <c r="S623" s="27">
        <v>1784899.3</v>
      </c>
      <c r="T623" s="27">
        <f>'FIA Only'!T623+Sphere!C811</f>
        <v>1397808.76</v>
      </c>
      <c r="U623" s="27">
        <f>'FIA Only'!U623+Sphere!D811</f>
        <v>2096904.88</v>
      </c>
      <c r="V623" s="27">
        <f>'FIA Only'!V623+Sphere!E811</f>
        <v>1812956.44</v>
      </c>
      <c r="W623" s="27">
        <f>'FIA Only'!W623+Sphere!F811+'FIA on PCAS'!C811</f>
        <v>1686801.8399999999</v>
      </c>
      <c r="X623" s="27">
        <f>'FIA Only'!X623+Sphere!G811+'FIA on PCAS'!D811</f>
        <v>1735479.59</v>
      </c>
      <c r="Y623" s="27">
        <v>1750782.53</v>
      </c>
      <c r="Z623" s="27">
        <v>2239726.2200000002</v>
      </c>
      <c r="AA623" s="27">
        <v>1896090.37</v>
      </c>
      <c r="AB623" s="27">
        <v>1562192.77</v>
      </c>
      <c r="AC623" s="19">
        <v>2016905.98</v>
      </c>
      <c r="AD623" s="19">
        <v>1674107.28</v>
      </c>
      <c r="AE623" s="19">
        <v>1754987.49</v>
      </c>
      <c r="AF623" s="19">
        <v>1889634.99</v>
      </c>
      <c r="AG623" s="19">
        <v>1681171.58</v>
      </c>
      <c r="AH623" s="19">
        <v>1507795.98</v>
      </c>
      <c r="AI623" s="19">
        <v>1162611.3799999999</v>
      </c>
      <c r="AJ623" s="19">
        <v>1017645.92</v>
      </c>
      <c r="AK623" s="19">
        <v>1144453.3899999999</v>
      </c>
      <c r="AL623" s="19">
        <v>1377389.4</v>
      </c>
      <c r="AM623" s="19">
        <v>1175496.75</v>
      </c>
      <c r="AN623" s="19">
        <v>1170121.78</v>
      </c>
      <c r="AO623" s="19">
        <v>1487697.76</v>
      </c>
      <c r="AP623" s="19">
        <v>1478527.29</v>
      </c>
      <c r="AR623" s="19">
        <v>1750782.53</v>
      </c>
      <c r="AS623" s="19">
        <v>2239726.2200000002</v>
      </c>
      <c r="AT623" s="19">
        <v>1896090.37</v>
      </c>
      <c r="AU623" s="19">
        <v>1562192.77</v>
      </c>
      <c r="AV623" s="19">
        <v>2016905.98</v>
      </c>
      <c r="AW623" s="19">
        <v>1674107.28</v>
      </c>
      <c r="AX623" s="19">
        <v>1754987.49</v>
      </c>
      <c r="AY623" s="19">
        <v>1889634.99</v>
      </c>
      <c r="AZ623" s="19">
        <v>1681171.58</v>
      </c>
      <c r="BA623" s="19">
        <v>1507795.98</v>
      </c>
      <c r="BB623" s="19">
        <v>1162611.3799999999</v>
      </c>
      <c r="BC623" s="19">
        <v>1017645.92</v>
      </c>
      <c r="BD623" s="19">
        <v>1144453.3899999999</v>
      </c>
      <c r="BE623" s="19">
        <v>1377389.4</v>
      </c>
      <c r="BF623" s="19">
        <v>1175496.75</v>
      </c>
      <c r="BG623" s="19">
        <v>1170121.78</v>
      </c>
      <c r="BH623" s="19">
        <v>1487697.76</v>
      </c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</row>
    <row r="624" spans="1:78" s="19" customFormat="1" ht="11.25" x14ac:dyDescent="0.2">
      <c r="A624" s="28" t="s">
        <v>324</v>
      </c>
      <c r="B624" s="32"/>
      <c r="C624" s="27">
        <v>1467690.72</v>
      </c>
      <c r="D624" s="27">
        <v>1429128.49</v>
      </c>
      <c r="E624" s="27">
        <v>1399873.89</v>
      </c>
      <c r="F624" s="27">
        <v>1482267.53</v>
      </c>
      <c r="G624" s="27">
        <v>1490589.25</v>
      </c>
      <c r="H624" s="27">
        <v>1361560.7</v>
      </c>
      <c r="I624" s="27">
        <v>1569803.73</v>
      </c>
      <c r="J624" s="27">
        <v>1378383.56</v>
      </c>
      <c r="K624" s="27">
        <v>1176728.5</v>
      </c>
      <c r="L624" s="27">
        <v>1386499.89</v>
      </c>
      <c r="M624" s="27">
        <v>1105415.78</v>
      </c>
      <c r="N624" s="27">
        <v>1217403.18</v>
      </c>
      <c r="O624" s="27">
        <v>1273217.52</v>
      </c>
      <c r="P624" s="27">
        <v>1228865.96</v>
      </c>
      <c r="Q624" s="27">
        <v>1179255.78</v>
      </c>
      <c r="R624" s="27">
        <v>1058125.94</v>
      </c>
      <c r="S624" s="27">
        <v>1245455.22</v>
      </c>
      <c r="T624" s="27">
        <f>'FIA Only'!T624+Sphere!C812</f>
        <v>1467645.37</v>
      </c>
      <c r="U624" s="27">
        <f>'FIA Only'!U624+Sphere!D812</f>
        <v>1072412.23</v>
      </c>
      <c r="V624" s="27">
        <f>'FIA Only'!V624+Sphere!E812</f>
        <v>1611127.35</v>
      </c>
      <c r="W624" s="27">
        <f>'FIA Only'!W624+Sphere!F812+'FIA on PCAS'!C812</f>
        <v>1344791.4600000002</v>
      </c>
      <c r="X624" s="27">
        <f>'FIA Only'!X624+Sphere!G812+'FIA on PCAS'!D812</f>
        <v>1174719.18</v>
      </c>
      <c r="Y624" s="27">
        <v>1198166.8500000001</v>
      </c>
      <c r="Z624" s="27">
        <v>1218910.77</v>
      </c>
      <c r="AA624" s="27">
        <v>1263052.1599999999</v>
      </c>
      <c r="AB624" s="27">
        <v>1181498.24</v>
      </c>
      <c r="AC624" s="19">
        <v>1019626.9</v>
      </c>
      <c r="AD624" s="19">
        <v>1218623.19</v>
      </c>
      <c r="AE624" s="19">
        <v>1219391.1499999999</v>
      </c>
      <c r="AF624" s="19">
        <v>1165824.8500000001</v>
      </c>
      <c r="AG624" s="19">
        <v>1375116.95</v>
      </c>
      <c r="AH624" s="19">
        <v>1082239.8799999999</v>
      </c>
      <c r="AI624" s="19">
        <v>950735.47</v>
      </c>
      <c r="AJ624" s="19">
        <v>839052.29</v>
      </c>
      <c r="AK624" s="19">
        <v>821150.74</v>
      </c>
      <c r="AL624" s="19">
        <v>892723.77</v>
      </c>
      <c r="AM624" s="19">
        <v>1070466.77</v>
      </c>
      <c r="AN624" s="19">
        <v>804670.54</v>
      </c>
      <c r="AO624" s="19">
        <v>830399.01</v>
      </c>
      <c r="AP624" s="19">
        <v>1097696.76</v>
      </c>
      <c r="AR624" s="19">
        <v>1198166.8500000001</v>
      </c>
      <c r="AS624" s="19">
        <v>1218910.77</v>
      </c>
      <c r="AT624" s="19">
        <v>1263052.1599999999</v>
      </c>
      <c r="AU624" s="19">
        <v>1181498.24</v>
      </c>
      <c r="AV624" s="19">
        <v>1019626.9</v>
      </c>
      <c r="AW624" s="19">
        <v>1218623.19</v>
      </c>
      <c r="AX624" s="19">
        <v>1219391.1499999999</v>
      </c>
      <c r="AY624" s="19">
        <v>1165824.8500000001</v>
      </c>
      <c r="AZ624" s="19">
        <v>1375116.95</v>
      </c>
      <c r="BA624" s="19">
        <v>1082239.8799999999</v>
      </c>
      <c r="BB624" s="19">
        <v>950735.47</v>
      </c>
      <c r="BC624" s="19">
        <v>839052.29</v>
      </c>
      <c r="BD624" s="19">
        <v>821150.74</v>
      </c>
      <c r="BE624" s="19">
        <v>892723.77</v>
      </c>
      <c r="BF624" s="19">
        <v>1070466.77</v>
      </c>
      <c r="BG624" s="19">
        <v>804670.54</v>
      </c>
      <c r="BH624" s="19">
        <v>830399.01</v>
      </c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</row>
    <row r="625" spans="1:78" s="19" customFormat="1" ht="11.25" x14ac:dyDescent="0.2">
      <c r="A625" s="28" t="s">
        <v>325</v>
      </c>
      <c r="B625" s="32"/>
      <c r="C625" s="27">
        <v>1430573.41</v>
      </c>
      <c r="D625" s="27">
        <v>1284956.03</v>
      </c>
      <c r="E625" s="27">
        <v>1310898.05</v>
      </c>
      <c r="F625" s="27">
        <v>1232296.54</v>
      </c>
      <c r="G625" s="27">
        <v>1321467.1100000001</v>
      </c>
      <c r="H625" s="27">
        <v>1281087.78</v>
      </c>
      <c r="I625" s="27">
        <v>1318514.6200000001</v>
      </c>
      <c r="J625" s="27">
        <v>1309612.73</v>
      </c>
      <c r="K625" s="27">
        <v>1071666.53</v>
      </c>
      <c r="L625" s="27">
        <v>1001827.58</v>
      </c>
      <c r="M625" s="27">
        <v>1099689.1399999999</v>
      </c>
      <c r="N625" s="27">
        <v>988043.71</v>
      </c>
      <c r="O625" s="27">
        <v>939317.89</v>
      </c>
      <c r="P625" s="27">
        <v>1158175.72</v>
      </c>
      <c r="Q625" s="27">
        <v>1080696.18</v>
      </c>
      <c r="R625" s="27">
        <v>1120936.03</v>
      </c>
      <c r="S625" s="27">
        <v>1172563.42</v>
      </c>
      <c r="T625" s="27">
        <f>'FIA Only'!T625+Sphere!C813</f>
        <v>1104526.78</v>
      </c>
      <c r="U625" s="27">
        <f>'FIA Only'!U625+Sphere!D813</f>
        <v>1284957.8999999999</v>
      </c>
      <c r="V625" s="27">
        <f>'FIA Only'!V625+Sphere!E813</f>
        <v>952662.76</v>
      </c>
      <c r="W625" s="27">
        <f>'FIA Only'!W625+Sphere!F813+'FIA on PCAS'!C813</f>
        <v>1366414.9</v>
      </c>
      <c r="X625" s="27">
        <f>'FIA Only'!X625+Sphere!G813+'FIA on PCAS'!D813</f>
        <v>1277375.5999999999</v>
      </c>
      <c r="Y625" s="27">
        <v>1268388.8400000001</v>
      </c>
      <c r="Z625" s="27">
        <v>1117979.55</v>
      </c>
      <c r="AA625" s="27">
        <v>938386.05</v>
      </c>
      <c r="AB625" s="27">
        <v>938731.32</v>
      </c>
      <c r="AC625" s="19">
        <v>958009.32</v>
      </c>
      <c r="AD625" s="19">
        <v>812026.11</v>
      </c>
      <c r="AE625" s="19">
        <v>1046130.13</v>
      </c>
      <c r="AF625" s="19">
        <v>1026805.71</v>
      </c>
      <c r="AG625" s="19">
        <v>1024636.82</v>
      </c>
      <c r="AH625" s="19">
        <v>1210598.3400000001</v>
      </c>
      <c r="AI625" s="19">
        <v>874649.98</v>
      </c>
      <c r="AJ625" s="19">
        <v>764785.93</v>
      </c>
      <c r="AK625" s="19">
        <v>733735.31</v>
      </c>
      <c r="AL625" s="19">
        <v>739260.55</v>
      </c>
      <c r="AM625" s="19">
        <v>727622.84</v>
      </c>
      <c r="AN625" s="19">
        <v>875722.82</v>
      </c>
      <c r="AO625" s="19">
        <v>720136.32</v>
      </c>
      <c r="AP625" s="19">
        <v>622519.09</v>
      </c>
      <c r="AR625" s="19">
        <v>1268388.8400000001</v>
      </c>
      <c r="AS625" s="19">
        <v>1117979.55</v>
      </c>
      <c r="AT625" s="19">
        <v>938386.05</v>
      </c>
      <c r="AU625" s="19">
        <v>938731.32</v>
      </c>
      <c r="AV625" s="19">
        <v>958009.32</v>
      </c>
      <c r="AW625" s="19">
        <v>812026.11</v>
      </c>
      <c r="AX625" s="19">
        <v>1046130.13</v>
      </c>
      <c r="AY625" s="19">
        <v>1026805.71</v>
      </c>
      <c r="AZ625" s="19">
        <v>1024636.82</v>
      </c>
      <c r="BA625" s="19">
        <v>1210598.3400000001</v>
      </c>
      <c r="BB625" s="19">
        <v>874649.98</v>
      </c>
      <c r="BC625" s="19">
        <v>764785.93</v>
      </c>
      <c r="BD625" s="19">
        <v>733735.31</v>
      </c>
      <c r="BE625" s="19">
        <v>739260.55</v>
      </c>
      <c r="BF625" s="19">
        <v>727622.84</v>
      </c>
      <c r="BG625" s="19">
        <v>875722.82</v>
      </c>
      <c r="BH625" s="19">
        <v>720136.32</v>
      </c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</row>
    <row r="626" spans="1:78" s="19" customFormat="1" ht="11.25" x14ac:dyDescent="0.2">
      <c r="A626" s="28" t="s">
        <v>326</v>
      </c>
      <c r="B626" s="32"/>
      <c r="C626" s="27">
        <v>978096.18</v>
      </c>
      <c r="D626" s="27">
        <v>1282283.06</v>
      </c>
      <c r="E626" s="27">
        <v>1225896.1399999999</v>
      </c>
      <c r="F626" s="27">
        <v>1215088.1299999999</v>
      </c>
      <c r="G626" s="27">
        <v>1123757.5900000001</v>
      </c>
      <c r="H626" s="27">
        <v>1208030.3700000001</v>
      </c>
      <c r="I626" s="27">
        <v>1165413.08</v>
      </c>
      <c r="J626" s="27">
        <v>1231927.92</v>
      </c>
      <c r="K626" s="27">
        <v>1187707.78</v>
      </c>
      <c r="L626" s="27">
        <v>1018863.01</v>
      </c>
      <c r="M626" s="27">
        <v>968189.22</v>
      </c>
      <c r="N626" s="27">
        <v>1005715.6</v>
      </c>
      <c r="O626" s="27">
        <v>950116.95</v>
      </c>
      <c r="P626" s="27">
        <v>859184.3</v>
      </c>
      <c r="Q626" s="27">
        <v>1103962.51</v>
      </c>
      <c r="R626" s="27">
        <v>996635.37</v>
      </c>
      <c r="S626" s="27">
        <v>960902.33</v>
      </c>
      <c r="T626" s="27">
        <f>'FIA Only'!T626+Sphere!C814</f>
        <v>984447.61</v>
      </c>
      <c r="U626" s="27">
        <f>'FIA Only'!U626+Sphere!D814</f>
        <v>1040683.58</v>
      </c>
      <c r="V626" s="27">
        <f>'FIA Only'!V626+Sphere!E814</f>
        <v>1142330.17</v>
      </c>
      <c r="W626" s="27">
        <f>'FIA Only'!W626+Sphere!F814+'FIA on PCAS'!C814</f>
        <v>914813.39</v>
      </c>
      <c r="X626" s="27">
        <f>'FIA Only'!X626+Sphere!G814+'FIA on PCAS'!D814</f>
        <v>1192718.8999999999</v>
      </c>
      <c r="Y626" s="27">
        <v>995223.9</v>
      </c>
      <c r="Z626" s="27">
        <v>1015627.78</v>
      </c>
      <c r="AA626" s="27">
        <v>933449.36</v>
      </c>
      <c r="AB626" s="27">
        <v>763872.93</v>
      </c>
      <c r="AC626" s="19">
        <v>908136.85</v>
      </c>
      <c r="AD626" s="19">
        <v>835380.7</v>
      </c>
      <c r="AE626" s="19">
        <v>665407.52</v>
      </c>
      <c r="AF626" s="19">
        <v>892878.57</v>
      </c>
      <c r="AG626" s="19">
        <v>820137.05</v>
      </c>
      <c r="AH626" s="19">
        <v>842937.27</v>
      </c>
      <c r="AI626" s="19">
        <v>1046991.5</v>
      </c>
      <c r="AJ626" s="19">
        <v>753184.49</v>
      </c>
      <c r="AK626" s="19">
        <v>734440.89</v>
      </c>
      <c r="AL626" s="19">
        <v>675478.33</v>
      </c>
      <c r="AM626" s="19">
        <v>712973.51</v>
      </c>
      <c r="AN626" s="19">
        <v>764510.25</v>
      </c>
      <c r="AO626" s="19">
        <v>879256.5</v>
      </c>
      <c r="AP626" s="19">
        <v>714762.42</v>
      </c>
      <c r="AR626" s="19">
        <v>995223.9</v>
      </c>
      <c r="AS626" s="19">
        <v>1015627.78</v>
      </c>
      <c r="AT626" s="19">
        <v>933449.36</v>
      </c>
      <c r="AU626" s="19">
        <v>763872.93</v>
      </c>
      <c r="AV626" s="19">
        <v>908136.85</v>
      </c>
      <c r="AW626" s="19">
        <v>835380.7</v>
      </c>
      <c r="AX626" s="19">
        <v>665407.52</v>
      </c>
      <c r="AY626" s="19">
        <v>892878.57</v>
      </c>
      <c r="AZ626" s="19">
        <v>820137.05</v>
      </c>
      <c r="BA626" s="19">
        <v>842937.27</v>
      </c>
      <c r="BB626" s="19">
        <v>1046991.5</v>
      </c>
      <c r="BC626" s="19">
        <v>753184.49</v>
      </c>
      <c r="BD626" s="19">
        <v>734440.89</v>
      </c>
      <c r="BE626" s="19">
        <v>675478.33</v>
      </c>
      <c r="BF626" s="19">
        <v>712973.51</v>
      </c>
      <c r="BG626" s="19">
        <v>764510.25</v>
      </c>
      <c r="BH626" s="19">
        <v>879256.5</v>
      </c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</row>
    <row r="627" spans="1:78" s="19" customFormat="1" ht="11.25" x14ac:dyDescent="0.2">
      <c r="A627" s="28" t="s">
        <v>618</v>
      </c>
      <c r="B627" s="32"/>
      <c r="C627" s="27">
        <f>'FIA Only'!C627</f>
        <v>1494710.06</v>
      </c>
      <c r="D627" s="27">
        <f>'FIA Only'!D627</f>
        <v>1226622.4099999999</v>
      </c>
      <c r="E627" s="27">
        <f>'FIA Only'!E627</f>
        <v>1374886.86</v>
      </c>
      <c r="F627" s="27">
        <f>'FIA Only'!F627</f>
        <v>1291079.8799999999</v>
      </c>
      <c r="G627" s="27">
        <f>'FIA Only'!G627</f>
        <v>1251947.3999999999</v>
      </c>
      <c r="H627" s="27">
        <f>'FIA Only'!H627</f>
        <v>1218963.49</v>
      </c>
      <c r="I627" s="27">
        <f>'FIA Only'!I627</f>
        <v>1308372.08</v>
      </c>
      <c r="J627" s="27">
        <f>'FIA Only'!J627</f>
        <v>1256025.3799999999</v>
      </c>
      <c r="K627" s="27">
        <f>'FIA Only'!K627</f>
        <v>1354361.26</v>
      </c>
      <c r="L627" s="27">
        <f>'FIA Only'!L627</f>
        <v>1312782.99</v>
      </c>
      <c r="M627" s="27">
        <f>'FIA Only'!M627</f>
        <v>1090110.31</v>
      </c>
      <c r="N627" s="27">
        <f>'FIA Only'!N627</f>
        <v>1000494.14</v>
      </c>
      <c r="O627" s="27">
        <f>'FIA Only'!O627</f>
        <v>1020903.41</v>
      </c>
      <c r="P627" s="27">
        <f>'FIA Only'!P627</f>
        <v>975911.22</v>
      </c>
      <c r="Q627" s="27">
        <f>'FIA Only'!Q627</f>
        <v>969561.15</v>
      </c>
      <c r="R627" s="27">
        <f>'FIA Only'!R627</f>
        <v>1034881.51</v>
      </c>
      <c r="S627" s="27">
        <f>'FIA Only'!S627</f>
        <v>918302.71</v>
      </c>
      <c r="T627" s="27">
        <f>'FIA Only'!T627+Sphere!C815</f>
        <v>984501.73</v>
      </c>
      <c r="U627" s="27">
        <f>'FIA Only'!U627+Sphere!D815</f>
        <v>979198.27</v>
      </c>
      <c r="V627" s="27">
        <f>'FIA Only'!V627+Sphere!E815</f>
        <v>1052200.95</v>
      </c>
      <c r="W627" s="27">
        <f>'FIA Only'!W627+Sphere!F815+'FIA on PCAS'!C815</f>
        <v>1105973.17</v>
      </c>
      <c r="X627" s="27">
        <f>'FIA Only'!X627+Sphere!G815+'FIA on PCAS'!D815</f>
        <v>940091.62</v>
      </c>
      <c r="Y627" s="27">
        <v>1129962.32</v>
      </c>
      <c r="Z627" s="27">
        <v>896034.56</v>
      </c>
      <c r="AA627" s="27">
        <v>1107241.1299999999</v>
      </c>
      <c r="AB627" s="27">
        <v>688010.99</v>
      </c>
      <c r="AC627" s="19">
        <v>620023.11</v>
      </c>
      <c r="AD627" s="19">
        <v>790056.89</v>
      </c>
      <c r="AE627" s="19">
        <v>673780.87</v>
      </c>
      <c r="AF627" s="19">
        <v>625713.59</v>
      </c>
      <c r="AG627" s="19">
        <v>787024.37</v>
      </c>
      <c r="AH627" s="19">
        <v>748315.98</v>
      </c>
      <c r="AI627" s="19">
        <v>740037.12</v>
      </c>
      <c r="AJ627" s="19">
        <v>978507.04</v>
      </c>
      <c r="AK627" s="19">
        <v>724392.07</v>
      </c>
      <c r="AL627" s="19">
        <v>678013.28</v>
      </c>
      <c r="AM627" s="19">
        <v>619361.93999999994</v>
      </c>
      <c r="AN627" s="19">
        <v>489541.13</v>
      </c>
      <c r="AO627" s="19">
        <v>558708.86</v>
      </c>
      <c r="AP627" s="19">
        <v>837632.79</v>
      </c>
      <c r="AR627" s="19">
        <v>1129962.32</v>
      </c>
      <c r="AS627" s="19">
        <v>896034.56</v>
      </c>
      <c r="AT627" s="19">
        <v>1107241.1299999999</v>
      </c>
      <c r="AU627" s="19">
        <v>688010.99</v>
      </c>
      <c r="AV627" s="19">
        <v>620023.11</v>
      </c>
      <c r="AW627" s="19">
        <v>790056.89</v>
      </c>
      <c r="AX627" s="19">
        <v>673780.87</v>
      </c>
      <c r="AY627" s="19">
        <v>625713.59</v>
      </c>
      <c r="AZ627" s="19">
        <v>787024.37</v>
      </c>
      <c r="BA627" s="19">
        <v>748315.98</v>
      </c>
      <c r="BB627" s="19">
        <v>740037.12</v>
      </c>
      <c r="BC627" s="19">
        <v>978507.04</v>
      </c>
      <c r="BD627" s="19">
        <v>724392.07</v>
      </c>
      <c r="BE627" s="19">
        <v>678013.28</v>
      </c>
      <c r="BF627" s="19">
        <v>619361.93999999994</v>
      </c>
      <c r="BG627" s="19">
        <v>489541.13</v>
      </c>
      <c r="BH627" s="19">
        <v>558708.86</v>
      </c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</row>
    <row r="628" spans="1:78" s="19" customFormat="1" ht="11.25" x14ac:dyDescent="0.2">
      <c r="A628" s="28" t="s">
        <v>329</v>
      </c>
      <c r="B628" s="32"/>
      <c r="C628" s="27">
        <v>7336451</v>
      </c>
      <c r="D628" s="27">
        <v>7071825</v>
      </c>
      <c r="E628" s="27">
        <v>7362668</v>
      </c>
      <c r="F628" s="27">
        <v>7086525</v>
      </c>
      <c r="G628" s="27">
        <v>7051835</v>
      </c>
      <c r="H628" s="27">
        <v>7238234</v>
      </c>
      <c r="I628" s="27">
        <v>7094884</v>
      </c>
      <c r="J628" s="27">
        <v>6803151</v>
      </c>
      <c r="K628" s="27">
        <v>6487492</v>
      </c>
      <c r="L628" s="27">
        <v>6022583</v>
      </c>
      <c r="M628" s="27">
        <v>5914043</v>
      </c>
      <c r="N628" s="27">
        <v>5840878</v>
      </c>
      <c r="O628" s="27">
        <v>5690436</v>
      </c>
      <c r="P628" s="27">
        <v>5766172</v>
      </c>
      <c r="Q628" s="27">
        <v>5858615</v>
      </c>
      <c r="R628" s="27">
        <v>6135558</v>
      </c>
      <c r="S628" s="27">
        <v>6082123</v>
      </c>
      <c r="T628" s="27">
        <f>'FIA Only'!T628+Sphere!C816</f>
        <v>5938930</v>
      </c>
      <c r="U628" s="27">
        <f>'FIA Only'!U628+Sphere!D816</f>
        <v>6474157</v>
      </c>
      <c r="V628" s="27">
        <f>'FIA Only'!V628+Sphere!E816</f>
        <v>6571278</v>
      </c>
      <c r="W628" s="27">
        <f>'FIA Only'!W628+Sphere!F816+'FIA on PCAS'!C816</f>
        <v>6418795</v>
      </c>
      <c r="X628" s="27">
        <f>'FIA Only'!X628+Sphere!G816+'FIA on PCAS'!D816</f>
        <v>6320385</v>
      </c>
      <c r="Y628" s="27">
        <v>6342524</v>
      </c>
      <c r="Z628" s="27">
        <v>6488279</v>
      </c>
      <c r="AA628" s="27">
        <v>6138219</v>
      </c>
      <c r="AB628" s="27">
        <v>5134306</v>
      </c>
      <c r="AC628" s="19">
        <v>5522702</v>
      </c>
      <c r="AD628" s="19">
        <v>5330194</v>
      </c>
      <c r="AE628" s="19">
        <v>5359697</v>
      </c>
      <c r="AF628" s="19">
        <v>5600858</v>
      </c>
      <c r="AG628" s="19">
        <v>5688087</v>
      </c>
      <c r="AH628" s="19">
        <v>5391887</v>
      </c>
      <c r="AI628" s="19">
        <v>4775025</v>
      </c>
      <c r="AJ628" s="19">
        <v>4353176</v>
      </c>
      <c r="AK628" s="19">
        <v>4158172</v>
      </c>
      <c r="AL628" s="19">
        <v>4362865</v>
      </c>
      <c r="AM628" s="19">
        <v>4305922</v>
      </c>
      <c r="AN628" s="19">
        <v>4104567</v>
      </c>
      <c r="AO628" s="19">
        <v>4476198</v>
      </c>
      <c r="AP628" s="19">
        <v>4751138</v>
      </c>
      <c r="AR628" s="19">
        <v>6342524</v>
      </c>
      <c r="AS628" s="19">
        <v>6488279</v>
      </c>
      <c r="AT628" s="19">
        <v>6138219</v>
      </c>
      <c r="AU628" s="19">
        <v>5134306</v>
      </c>
      <c r="AV628" s="19">
        <v>5522702</v>
      </c>
      <c r="AW628" s="19">
        <v>5330194</v>
      </c>
      <c r="AX628" s="19">
        <v>5359697</v>
      </c>
      <c r="AY628" s="19">
        <v>5600858</v>
      </c>
      <c r="AZ628" s="19">
        <v>5688087</v>
      </c>
      <c r="BA628" s="19">
        <v>5391887</v>
      </c>
      <c r="BB628" s="19">
        <v>4775025</v>
      </c>
      <c r="BC628" s="19">
        <v>4353176</v>
      </c>
      <c r="BD628" s="19">
        <v>4158172</v>
      </c>
      <c r="BE628" s="19">
        <v>4362865</v>
      </c>
      <c r="BF628" s="19">
        <v>4305922</v>
      </c>
      <c r="BG628" s="19">
        <v>4104567</v>
      </c>
      <c r="BH628" s="19">
        <v>4476198</v>
      </c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</row>
    <row r="629" spans="1:78" s="19" customFormat="1" ht="11.25" x14ac:dyDescent="0.2">
      <c r="A629" s="24" t="s">
        <v>330</v>
      </c>
      <c r="B629" s="32"/>
      <c r="C629" s="27">
        <v>3903379.65</v>
      </c>
      <c r="D629" s="27">
        <v>3793861.5</v>
      </c>
      <c r="E629" s="27">
        <v>3911681.05</v>
      </c>
      <c r="F629" s="27">
        <v>3738464.55</v>
      </c>
      <c r="G629" s="27">
        <v>3697172.1</v>
      </c>
      <c r="H629" s="27">
        <v>3708081.64</v>
      </c>
      <c r="I629" s="27">
        <v>3792299.78</v>
      </c>
      <c r="J629" s="27">
        <v>3797566.03</v>
      </c>
      <c r="K629" s="27">
        <v>3613735.57</v>
      </c>
      <c r="L629" s="27">
        <v>3333473.58</v>
      </c>
      <c r="M629" s="27">
        <v>3157988.67</v>
      </c>
      <c r="N629" s="27">
        <v>2994253.45</v>
      </c>
      <c r="O629" s="27">
        <v>2910338.25</v>
      </c>
      <c r="P629" s="27">
        <v>2993271.24</v>
      </c>
      <c r="Q629" s="27">
        <v>3154219.84</v>
      </c>
      <c r="R629" s="27">
        <v>3152452.91</v>
      </c>
      <c r="S629" s="27">
        <v>3051768.46</v>
      </c>
      <c r="T629" s="27">
        <f>'FIA Only'!T629+Sphere!C817</f>
        <v>3073476.12</v>
      </c>
      <c r="U629" s="27">
        <f>'FIA Only'!U629+Sphere!D817</f>
        <v>3304839.75</v>
      </c>
      <c r="V629" s="27">
        <f>'FIA Only'!V629+Sphere!E817</f>
        <v>3147193.88</v>
      </c>
      <c r="W629" s="27">
        <f>'FIA Only'!W629+Sphere!F817+'FIA on PCAS'!C817</f>
        <v>3387201.46</v>
      </c>
      <c r="X629" s="27">
        <f>'FIA Only'!X629+Sphere!G817+'FIA on PCAS'!D817</f>
        <v>3410186.12</v>
      </c>
      <c r="Y629" s="27">
        <v>3393575.06</v>
      </c>
      <c r="Z629" s="27">
        <v>3029641.89</v>
      </c>
      <c r="AA629" s="27">
        <v>2979076.54</v>
      </c>
      <c r="AB629" s="27">
        <v>2390615.2400000002</v>
      </c>
      <c r="AC629" s="19">
        <v>2486169.2799999998</v>
      </c>
      <c r="AD629" s="19">
        <v>2437463.7000000002</v>
      </c>
      <c r="AE629" s="19">
        <v>2385318.52</v>
      </c>
      <c r="AF629" s="19">
        <v>2545397.87</v>
      </c>
      <c r="AG629" s="19">
        <v>2631798.2400000002</v>
      </c>
      <c r="AH629" s="19">
        <v>2801851.59</v>
      </c>
      <c r="AI629" s="19">
        <v>2661678.6</v>
      </c>
      <c r="AJ629" s="19">
        <v>2496477.46</v>
      </c>
      <c r="AK629" s="19">
        <v>2192568.27</v>
      </c>
      <c r="AL629" s="19">
        <v>2092752.16</v>
      </c>
      <c r="AM629" s="19">
        <v>2059958.29</v>
      </c>
      <c r="AN629" s="19">
        <v>2129774.2000000002</v>
      </c>
      <c r="AO629" s="19">
        <v>2158101.6800000002</v>
      </c>
      <c r="AP629" s="19">
        <v>2174914.2999999998</v>
      </c>
      <c r="AR629" s="19">
        <v>3393575.06</v>
      </c>
      <c r="AS629" s="19">
        <v>3029641.89</v>
      </c>
      <c r="AT629" s="19">
        <v>2979076.54</v>
      </c>
      <c r="AU629" s="19">
        <v>2390615.2400000002</v>
      </c>
      <c r="AV629" s="19">
        <v>2486169.2799999998</v>
      </c>
      <c r="AW629" s="19">
        <v>2437463.7000000002</v>
      </c>
      <c r="AX629" s="19">
        <v>2385318.52</v>
      </c>
      <c r="AY629" s="19">
        <v>2545397.87</v>
      </c>
      <c r="AZ629" s="19">
        <v>2631798.2400000002</v>
      </c>
      <c r="BA629" s="19">
        <v>2801851.59</v>
      </c>
      <c r="BB629" s="19">
        <v>2661678.6</v>
      </c>
      <c r="BC629" s="19">
        <v>2496477.46</v>
      </c>
      <c r="BD629" s="19">
        <v>2192568.27</v>
      </c>
      <c r="BE629" s="19">
        <v>2092752.16</v>
      </c>
      <c r="BF629" s="19">
        <v>2059958.29</v>
      </c>
      <c r="BG629" s="19">
        <v>2129774.2000000002</v>
      </c>
      <c r="BH629" s="19">
        <v>2158101.6800000002</v>
      </c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</row>
    <row r="630" spans="1:78" x14ac:dyDescent="0.25">
      <c r="A630" s="8" t="s">
        <v>331</v>
      </c>
      <c r="B630" s="50"/>
      <c r="AA630" s="56"/>
      <c r="AB630" s="56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</row>
    <row r="631" spans="1:78" ht="11.25" x14ac:dyDescent="0.2">
      <c r="A631" s="11" t="s">
        <v>332</v>
      </c>
      <c r="C631" s="18">
        <f t="shared" ref="C631:X631" si="18">C621/(SUM(C$621:C$627))</f>
        <v>0.92886937319259577</v>
      </c>
      <c r="D631" s="18">
        <f t="shared" si="18"/>
        <v>0.93093215122199091</v>
      </c>
      <c r="E631" s="18">
        <f t="shared" si="18"/>
        <v>0.9294417611026965</v>
      </c>
      <c r="F631" s="18">
        <f t="shared" si="18"/>
        <v>0.93255418890903097</v>
      </c>
      <c r="G631" s="18">
        <f t="shared" si="18"/>
        <v>0.93178808048548256</v>
      </c>
      <c r="H631" s="18">
        <f t="shared" si="18"/>
        <v>0.93444139094705037</v>
      </c>
      <c r="I631" s="18">
        <f t="shared" si="18"/>
        <v>0.93564574041476412</v>
      </c>
      <c r="J631" s="18">
        <f t="shared" si="18"/>
        <v>0.93352343111553959</v>
      </c>
      <c r="K631" s="18">
        <f t="shared" si="18"/>
        <v>0.94220077405104552</v>
      </c>
      <c r="L631" s="18">
        <f t="shared" si="18"/>
        <v>0.93884244668222694</v>
      </c>
      <c r="M631" s="18">
        <f t="shared" si="18"/>
        <v>0.94060783578018847</v>
      </c>
      <c r="N631" s="18">
        <f t="shared" si="18"/>
        <v>0.94000903351696063</v>
      </c>
      <c r="O631" s="18">
        <f t="shared" si="18"/>
        <v>0.93999828627650606</v>
      </c>
      <c r="P631" s="18">
        <f t="shared" si="18"/>
        <v>0.94290237596009485</v>
      </c>
      <c r="Q631" s="18">
        <f t="shared" si="18"/>
        <v>0.93783989048147232</v>
      </c>
      <c r="R631" s="18">
        <f t="shared" si="18"/>
        <v>0.94001588664467062</v>
      </c>
      <c r="S631" s="18">
        <f t="shared" si="18"/>
        <v>0.94893744685460724</v>
      </c>
      <c r="T631" s="18">
        <f t="shared" si="18"/>
        <v>0.94100019389839462</v>
      </c>
      <c r="U631" s="18">
        <f t="shared" si="18"/>
        <v>0.9408326959963822</v>
      </c>
      <c r="V631" s="18">
        <f t="shared" si="18"/>
        <v>0.93533536358593028</v>
      </c>
      <c r="W631" s="18">
        <f t="shared" si="18"/>
        <v>0.94078995963948497</v>
      </c>
      <c r="X631" s="18">
        <f t="shared" si="18"/>
        <v>0.93497401464643926</v>
      </c>
      <c r="Y631" s="18">
        <v>0.92303658505630004</v>
      </c>
      <c r="Z631" s="18">
        <v>0.91175443998689998</v>
      </c>
      <c r="AA631" s="18">
        <v>0.9266029693501</v>
      </c>
      <c r="AB631" s="18">
        <v>0.93815104922030002</v>
      </c>
      <c r="AC631" s="18">
        <v>0.93024423958369995</v>
      </c>
      <c r="AD631" s="18">
        <v>0.93583670774149996</v>
      </c>
      <c r="AE631" s="18">
        <v>0.93293737371079999</v>
      </c>
      <c r="AF631" s="18">
        <v>0.93598382082160003</v>
      </c>
      <c r="AG631" s="18">
        <v>0.94235037609009997</v>
      </c>
      <c r="AH631" s="18">
        <v>0.93882632356399998</v>
      </c>
      <c r="AI631" s="18">
        <v>0.95265979472170004</v>
      </c>
      <c r="AJ631" s="18">
        <v>0.95347934855259997</v>
      </c>
      <c r="AK631" s="18">
        <v>0.95325964832279997</v>
      </c>
      <c r="AL631" s="18">
        <v>0.95016618478549997</v>
      </c>
      <c r="AM631" s="18">
        <v>0.95807225994510004</v>
      </c>
      <c r="AN631" s="18">
        <v>0.95349540053269999</v>
      </c>
      <c r="AO631" s="18">
        <v>0.95630375207030005</v>
      </c>
      <c r="AP631" s="18">
        <v>0.95862792898360005</v>
      </c>
      <c r="AQ631" s="18"/>
      <c r="AR631" s="18">
        <v>0.92303658505630004</v>
      </c>
      <c r="AS631" s="18">
        <v>0.91175443998689998</v>
      </c>
      <c r="AT631" s="18">
        <v>0.92660296935020003</v>
      </c>
      <c r="AU631" s="18">
        <v>0.93815104922030002</v>
      </c>
      <c r="AV631" s="18">
        <v>0.93024423958369995</v>
      </c>
      <c r="AW631" s="18">
        <v>0.93583670774149996</v>
      </c>
      <c r="AX631" s="18">
        <v>0.93293737371079999</v>
      </c>
      <c r="AY631" s="18">
        <v>0.93598382082160003</v>
      </c>
      <c r="AZ631" s="18">
        <v>0.94235037609009997</v>
      </c>
      <c r="BA631" s="18">
        <v>0.93882632356399998</v>
      </c>
      <c r="BB631" s="18">
        <v>0.95265979472170004</v>
      </c>
      <c r="BC631" s="18">
        <v>0.95347934855259997</v>
      </c>
      <c r="BD631" s="18">
        <v>0.95325964832279997</v>
      </c>
      <c r="BE631" s="18">
        <v>0.95016618478549997</v>
      </c>
      <c r="BF631" s="18">
        <v>0.95807225994510004</v>
      </c>
      <c r="BG631" s="18">
        <v>0.95349540053269999</v>
      </c>
      <c r="BH631" s="18">
        <v>0.95630375207039997</v>
      </c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</row>
    <row r="632" spans="1:78" ht="11.25" x14ac:dyDescent="0.2">
      <c r="A632" s="11" t="s">
        <v>333</v>
      </c>
      <c r="C632" s="18">
        <f t="shared" ref="C632:X632" si="19">C622/(SUM(C$621:C$627))</f>
        <v>3.2398076913311528E-2</v>
      </c>
      <c r="D632" s="18">
        <f t="shared" si="19"/>
        <v>3.1707088490176026E-2</v>
      </c>
      <c r="E632" s="18">
        <f t="shared" si="19"/>
        <v>3.1333408348537949E-2</v>
      </c>
      <c r="F632" s="18">
        <f t="shared" si="19"/>
        <v>2.9647225465989999E-2</v>
      </c>
      <c r="G632" s="18">
        <f t="shared" si="19"/>
        <v>3.0701008149186824E-2</v>
      </c>
      <c r="H632" s="18">
        <f t="shared" si="19"/>
        <v>2.7887673957548792E-2</v>
      </c>
      <c r="I632" s="18">
        <f t="shared" si="19"/>
        <v>2.6815802006856272E-2</v>
      </c>
      <c r="J632" s="18">
        <f t="shared" si="19"/>
        <v>2.9781869115592732E-2</v>
      </c>
      <c r="K632" s="18">
        <f t="shared" si="19"/>
        <v>2.2600822261744188E-2</v>
      </c>
      <c r="L632" s="18">
        <f t="shared" si="19"/>
        <v>2.857533022780882E-2</v>
      </c>
      <c r="M632" s="18">
        <f t="shared" si="19"/>
        <v>2.7867526373706011E-2</v>
      </c>
      <c r="N632" s="18">
        <f t="shared" si="19"/>
        <v>2.9112202393294428E-2</v>
      </c>
      <c r="O632" s="18">
        <f t="shared" si="19"/>
        <v>3.0136098286825504E-2</v>
      </c>
      <c r="P632" s="18">
        <f t="shared" si="19"/>
        <v>2.7252003046437667E-2</v>
      </c>
      <c r="Q632" s="18">
        <f t="shared" si="19"/>
        <v>3.2118942582994664E-2</v>
      </c>
      <c r="R632" s="18">
        <f t="shared" si="19"/>
        <v>2.9145462561515987E-2</v>
      </c>
      <c r="S632" s="18">
        <f t="shared" si="19"/>
        <v>2.1379171391887792E-2</v>
      </c>
      <c r="T632" s="18">
        <f t="shared" si="19"/>
        <v>3.1203008790257444E-2</v>
      </c>
      <c r="U632" s="18">
        <f t="shared" si="19"/>
        <v>2.83151875055376E-2</v>
      </c>
      <c r="V632" s="18">
        <f t="shared" si="19"/>
        <v>3.2624760869570439E-2</v>
      </c>
      <c r="W632" s="18">
        <f t="shared" si="19"/>
        <v>2.72526517523425E-2</v>
      </c>
      <c r="X632" s="18">
        <f t="shared" si="19"/>
        <v>3.3341332515804643E-2</v>
      </c>
      <c r="Y632" s="18">
        <v>4.5576396610749997E-2</v>
      </c>
      <c r="Z632" s="18">
        <v>5.5790995122259997E-2</v>
      </c>
      <c r="AA632" s="18">
        <v>4.3371215423219998E-2</v>
      </c>
      <c r="AB632" s="18">
        <v>3.7006646369860001E-2</v>
      </c>
      <c r="AC632" s="18">
        <v>4.2949023337780001E-2</v>
      </c>
      <c r="AD632" s="18">
        <v>3.8299677862400003E-2</v>
      </c>
      <c r="AE632" s="18">
        <v>4.1140831921019999E-2</v>
      </c>
      <c r="AF632" s="18">
        <v>3.8188472969910001E-2</v>
      </c>
      <c r="AG632" s="18">
        <v>3.0811508746740001E-2</v>
      </c>
      <c r="AH632" s="18">
        <v>3.550421436429E-2</v>
      </c>
      <c r="AI632" s="18">
        <v>2.4803438887389999E-2</v>
      </c>
      <c r="AJ632" s="18">
        <v>2.6620751163920001E-2</v>
      </c>
      <c r="AK632" s="18">
        <v>2.8412300157330001E-2</v>
      </c>
      <c r="AL632" s="18">
        <v>3.0868239296360001E-2</v>
      </c>
      <c r="AM632" s="18">
        <v>2.3711717514959998E-2</v>
      </c>
      <c r="AN632" s="18">
        <v>2.960319177236E-2</v>
      </c>
      <c r="AO632" s="18">
        <v>2.565532428796E-2</v>
      </c>
      <c r="AP632" s="18">
        <v>2.237540472907E-2</v>
      </c>
      <c r="AQ632" s="18"/>
      <c r="AR632" s="18">
        <v>4.5576396610749997E-2</v>
      </c>
      <c r="AS632" s="18">
        <v>5.5790995122259997E-2</v>
      </c>
      <c r="AT632" s="18">
        <v>4.3371215423219998E-2</v>
      </c>
      <c r="AU632" s="18">
        <v>3.7006646369860001E-2</v>
      </c>
      <c r="AV632" s="18">
        <v>4.2949023337780001E-2</v>
      </c>
      <c r="AW632" s="18">
        <v>3.8299677862400003E-2</v>
      </c>
      <c r="AX632" s="18">
        <v>4.1140831921019999E-2</v>
      </c>
      <c r="AY632" s="18">
        <v>3.8188472969910001E-2</v>
      </c>
      <c r="AZ632" s="18">
        <v>3.0811508746740001E-2</v>
      </c>
      <c r="BA632" s="18">
        <v>3.550421436429E-2</v>
      </c>
      <c r="BB632" s="18">
        <v>2.4803438887389999E-2</v>
      </c>
      <c r="BC632" s="18">
        <v>2.6620751163920001E-2</v>
      </c>
      <c r="BD632" s="18">
        <v>2.8412300157330001E-2</v>
      </c>
      <c r="BE632" s="18">
        <v>3.0868239296360001E-2</v>
      </c>
      <c r="BF632" s="18">
        <v>2.3711717514959998E-2</v>
      </c>
      <c r="BG632" s="18">
        <v>2.960319177236E-2</v>
      </c>
      <c r="BH632" s="18">
        <v>2.565532428796E-2</v>
      </c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</row>
    <row r="633" spans="1:78" ht="11.25" x14ac:dyDescent="0.2">
      <c r="A633" s="11" t="s">
        <v>334</v>
      </c>
      <c r="C633" s="18">
        <f t="shared" ref="C633:X639" si="20">C623/(SUM(C$621:C$627))</f>
        <v>1.0376160619726045E-2</v>
      </c>
      <c r="D633" s="18">
        <f t="shared" si="20"/>
        <v>9.7674763269679967E-3</v>
      </c>
      <c r="E633" s="18">
        <f t="shared" si="20"/>
        <v>1.0927364141853128E-2</v>
      </c>
      <c r="F633" s="18">
        <f t="shared" si="20"/>
        <v>9.9518941276641182E-3</v>
      </c>
      <c r="G633" s="18">
        <f t="shared" si="20"/>
        <v>9.9155878323380318E-3</v>
      </c>
      <c r="H633" s="18">
        <f t="shared" si="20"/>
        <v>1.1286300732809763E-2</v>
      </c>
      <c r="I633" s="18">
        <f t="shared" si="20"/>
        <v>9.1680023062116946E-3</v>
      </c>
      <c r="J633" s="18">
        <f t="shared" si="20"/>
        <v>8.7767663315234216E-3</v>
      </c>
      <c r="K633" s="18">
        <f t="shared" si="20"/>
        <v>9.2073613725420587E-3</v>
      </c>
      <c r="L633" s="18">
        <f t="shared" si="20"/>
        <v>7.0471265995981766E-3</v>
      </c>
      <c r="M633" s="18">
        <f t="shared" si="20"/>
        <v>8.7986824139972639E-3</v>
      </c>
      <c r="N633" s="18">
        <f t="shared" si="20"/>
        <v>8.6131488978909397E-3</v>
      </c>
      <c r="O633" s="18">
        <f t="shared" si="20"/>
        <v>7.9086928117321174E-3</v>
      </c>
      <c r="P633" s="18">
        <f t="shared" si="20"/>
        <v>7.9919014788685429E-3</v>
      </c>
      <c r="Q633" s="18">
        <f t="shared" si="20"/>
        <v>7.8204449046457847E-3</v>
      </c>
      <c r="R633" s="18">
        <f t="shared" si="20"/>
        <v>9.6753649391110048E-3</v>
      </c>
      <c r="S633" s="18">
        <f t="shared" si="20"/>
        <v>8.7110779390165791E-3</v>
      </c>
      <c r="T633" s="18">
        <f t="shared" si="20"/>
        <v>6.5423578230686683E-3</v>
      </c>
      <c r="U633" s="18">
        <f t="shared" si="20"/>
        <v>9.9926453810315567E-3</v>
      </c>
      <c r="V633" s="18">
        <f t="shared" si="20"/>
        <v>8.8395136565883065E-3</v>
      </c>
      <c r="W633" s="18">
        <f t="shared" si="20"/>
        <v>8.3981158334871658E-3</v>
      </c>
      <c r="X633" s="18">
        <f t="shared" si="20"/>
        <v>8.7001138812230084E-3</v>
      </c>
      <c r="Y633" s="18">
        <v>8.6640333649480004E-3</v>
      </c>
      <c r="Z633" s="18">
        <v>1.120317749731E-2</v>
      </c>
      <c r="AA633" s="18">
        <v>9.2749474160760004E-3</v>
      </c>
      <c r="AB633" s="18">
        <v>7.5586586482369999E-3</v>
      </c>
      <c r="AC633" s="18">
        <v>9.7898939235730002E-3</v>
      </c>
      <c r="AD633" s="18">
        <v>8.1232435004660007E-3</v>
      </c>
      <c r="AE633" s="18">
        <v>8.4878722577890007E-3</v>
      </c>
      <c r="AF633" s="18">
        <v>8.7138327538290004E-3</v>
      </c>
      <c r="AG633" s="18">
        <v>7.9322764046210002E-3</v>
      </c>
      <c r="AH633" s="18">
        <v>7.1782491899809999E-3</v>
      </c>
      <c r="AI633" s="18">
        <v>5.4871961100209999E-3</v>
      </c>
      <c r="AJ633" s="18">
        <v>4.6520181740890001E-3</v>
      </c>
      <c r="AK633" s="18">
        <v>5.0444278582730002E-3</v>
      </c>
      <c r="AL633" s="18">
        <v>5.9875749670680002E-3</v>
      </c>
      <c r="AM633" s="18">
        <v>4.9728899498130003E-3</v>
      </c>
      <c r="AN633" s="18">
        <v>4.8182201847869997E-3</v>
      </c>
      <c r="AO633" s="18">
        <v>5.9960348027130001E-3</v>
      </c>
      <c r="AP633" s="18">
        <v>5.9116547353039997E-3</v>
      </c>
      <c r="AQ633" s="18"/>
      <c r="AR633" s="18">
        <v>8.6640333649469995E-3</v>
      </c>
      <c r="AS633" s="18">
        <v>1.120317749731E-2</v>
      </c>
      <c r="AT633" s="18">
        <v>9.2749474160760004E-3</v>
      </c>
      <c r="AU633" s="18">
        <v>7.5586586482369999E-3</v>
      </c>
      <c r="AV633" s="18">
        <v>9.7898939235730002E-3</v>
      </c>
      <c r="AW633" s="18">
        <v>8.1232435004660007E-3</v>
      </c>
      <c r="AX633" s="18">
        <v>8.4878722577890007E-3</v>
      </c>
      <c r="AY633" s="18">
        <v>8.7138327538290004E-3</v>
      </c>
      <c r="AZ633" s="18">
        <v>7.9322764046210002E-3</v>
      </c>
      <c r="BA633" s="18">
        <v>7.1782491899809999E-3</v>
      </c>
      <c r="BB633" s="18">
        <v>5.4871961100209999E-3</v>
      </c>
      <c r="BC633" s="18">
        <v>4.6520181740890001E-3</v>
      </c>
      <c r="BD633" s="18">
        <v>5.0444278582730002E-3</v>
      </c>
      <c r="BE633" s="18">
        <v>5.9875749670680002E-3</v>
      </c>
      <c r="BF633" s="18">
        <v>4.9728899498130003E-3</v>
      </c>
      <c r="BG633" s="18">
        <v>4.8182201847869997E-3</v>
      </c>
      <c r="BH633" s="18">
        <v>5.9960348027130001E-3</v>
      </c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</row>
    <row r="634" spans="1:78" ht="11.25" x14ac:dyDescent="0.2">
      <c r="A634" s="11" t="s">
        <v>335</v>
      </c>
      <c r="C634" s="18">
        <f t="shared" si="20"/>
        <v>7.7486248594235757E-3</v>
      </c>
      <c r="D634" s="18">
        <f t="shared" si="20"/>
        <v>7.5501481558712096E-3</v>
      </c>
      <c r="E634" s="18">
        <f t="shared" si="20"/>
        <v>7.4578696490314152E-3</v>
      </c>
      <c r="F634" s="18">
        <f t="shared" si="20"/>
        <v>7.9062181303119518E-3</v>
      </c>
      <c r="G634" s="18">
        <f t="shared" si="20"/>
        <v>7.9289099543004941E-3</v>
      </c>
      <c r="H634" s="18">
        <f t="shared" si="20"/>
        <v>7.0861569362649576E-3</v>
      </c>
      <c r="I634" s="18">
        <f t="shared" si="20"/>
        <v>8.305704361169142E-3</v>
      </c>
      <c r="J634" s="18">
        <f t="shared" si="20"/>
        <v>7.4346976936477387E-3</v>
      </c>
      <c r="K634" s="18">
        <f t="shared" si="20"/>
        <v>6.384433697751552E-3</v>
      </c>
      <c r="L634" s="18">
        <f t="shared" si="20"/>
        <v>7.5009761601545514E-3</v>
      </c>
      <c r="M634" s="18">
        <f t="shared" si="20"/>
        <v>5.8923871860736068E-3</v>
      </c>
      <c r="N634" s="18">
        <f t="shared" si="20"/>
        <v>6.4360020582255439E-3</v>
      </c>
      <c r="O634" s="18">
        <f t="shared" si="20"/>
        <v>6.6823391651244755E-3</v>
      </c>
      <c r="P634" s="18">
        <f t="shared" si="20"/>
        <v>6.3605919795496919E-3</v>
      </c>
      <c r="Q634" s="18">
        <f t="shared" si="20"/>
        <v>6.0468587315363996E-3</v>
      </c>
      <c r="R634" s="18">
        <f t="shared" si="20"/>
        <v>5.3183713062387667E-3</v>
      </c>
      <c r="S634" s="18">
        <f t="shared" si="20"/>
        <v>6.0783583090514067E-3</v>
      </c>
      <c r="T634" s="18">
        <f t="shared" si="20"/>
        <v>6.8692237755828712E-3</v>
      </c>
      <c r="U634" s="18">
        <f t="shared" si="20"/>
        <v>5.1105013006938361E-3</v>
      </c>
      <c r="V634" s="18">
        <f t="shared" si="20"/>
        <v>7.8554464401957343E-3</v>
      </c>
      <c r="W634" s="18">
        <f t="shared" si="20"/>
        <v>6.6953415541474185E-3</v>
      </c>
      <c r="X634" s="18">
        <f t="shared" si="20"/>
        <v>5.8889719610340724E-3</v>
      </c>
      <c r="Y634" s="18">
        <v>5.9293243948320001E-3</v>
      </c>
      <c r="Z634" s="18">
        <v>6.0970281044859997E-3</v>
      </c>
      <c r="AA634" s="18">
        <v>6.1783671037590002E-3</v>
      </c>
      <c r="AB634" s="18">
        <v>5.7166708623629997E-3</v>
      </c>
      <c r="AC634" s="18">
        <v>4.9491841918290003E-3</v>
      </c>
      <c r="AD634" s="18">
        <v>5.9131054657890003E-3</v>
      </c>
      <c r="AE634" s="18">
        <v>5.8974986274569997E-3</v>
      </c>
      <c r="AF634" s="18">
        <v>5.3760661804630001E-3</v>
      </c>
      <c r="AG634" s="18">
        <v>6.4882180176280002E-3</v>
      </c>
      <c r="AH634" s="18">
        <v>5.1522803118069999E-3</v>
      </c>
      <c r="AI634" s="18">
        <v>4.487201882234E-3</v>
      </c>
      <c r="AJ634" s="18">
        <v>3.8356037452510002E-3</v>
      </c>
      <c r="AK634" s="18">
        <v>3.61940093401E-3</v>
      </c>
      <c r="AL634" s="18">
        <v>3.8807112191789998E-3</v>
      </c>
      <c r="AM634" s="18">
        <v>4.5285650021080004E-3</v>
      </c>
      <c r="AN634" s="18">
        <v>3.3133985745749999E-3</v>
      </c>
      <c r="AO634" s="18">
        <v>3.3468500780009999E-3</v>
      </c>
      <c r="AP634" s="18">
        <v>4.3889648118579996E-3</v>
      </c>
      <c r="AQ634" s="18"/>
      <c r="AR634" s="18">
        <v>5.9293243948320001E-3</v>
      </c>
      <c r="AS634" s="18">
        <v>6.0970281044859997E-3</v>
      </c>
      <c r="AT634" s="18">
        <v>6.1783671037590002E-3</v>
      </c>
      <c r="AU634" s="18">
        <v>5.7166708623629997E-3</v>
      </c>
      <c r="AV634" s="18">
        <v>4.9491841918290003E-3</v>
      </c>
      <c r="AW634" s="18">
        <v>5.9131054657890003E-3</v>
      </c>
      <c r="AX634" s="18">
        <v>5.8974986274569997E-3</v>
      </c>
      <c r="AY634" s="18">
        <v>5.3760661804630001E-3</v>
      </c>
      <c r="AZ634" s="18">
        <v>6.4882180176280002E-3</v>
      </c>
      <c r="BA634" s="18">
        <v>5.1522803118069999E-3</v>
      </c>
      <c r="BB634" s="18">
        <v>4.487201882234E-3</v>
      </c>
      <c r="BC634" s="18">
        <v>3.8356037452510002E-3</v>
      </c>
      <c r="BD634" s="18">
        <v>3.6194009340110001E-3</v>
      </c>
      <c r="BE634" s="18">
        <v>3.8807112191789998E-3</v>
      </c>
      <c r="BF634" s="18">
        <v>4.5285650021080004E-3</v>
      </c>
      <c r="BG634" s="18">
        <v>3.3133985745749999E-3</v>
      </c>
      <c r="BH634" s="18">
        <v>3.3468500780009999E-3</v>
      </c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</row>
    <row r="635" spans="1:78" ht="11.25" x14ac:dyDescent="0.2">
      <c r="A635" s="11" t="s">
        <v>336</v>
      </c>
      <c r="C635" s="18">
        <f t="shared" si="20"/>
        <v>7.5526652426857032E-3</v>
      </c>
      <c r="D635" s="18">
        <f t="shared" si="20"/>
        <v>6.7884787604227887E-3</v>
      </c>
      <c r="E635" s="18">
        <f t="shared" si="20"/>
        <v>6.9838482236921125E-3</v>
      </c>
      <c r="F635" s="18">
        <f t="shared" si="20"/>
        <v>6.5729060707878338E-3</v>
      </c>
      <c r="G635" s="18">
        <f t="shared" si="20"/>
        <v>7.0292964495481947E-3</v>
      </c>
      <c r="H635" s="18">
        <f t="shared" si="20"/>
        <v>6.6673406908786927E-3</v>
      </c>
      <c r="I635" s="18">
        <f t="shared" si="20"/>
        <v>6.9761540378039969E-3</v>
      </c>
      <c r="J635" s="18">
        <f t="shared" si="20"/>
        <v>7.0637629654424477E-3</v>
      </c>
      <c r="K635" s="18">
        <f t="shared" si="20"/>
        <v>5.8144116564564172E-3</v>
      </c>
      <c r="L635" s="18">
        <f t="shared" si="20"/>
        <v>5.4198957016616334E-3</v>
      </c>
      <c r="M635" s="18">
        <f t="shared" si="20"/>
        <v>5.8618614954097223E-3</v>
      </c>
      <c r="N635" s="18">
        <f t="shared" si="20"/>
        <v>5.2234555122295653E-3</v>
      </c>
      <c r="O635" s="18">
        <f t="shared" si="20"/>
        <v>4.9299044556417064E-3</v>
      </c>
      <c r="P635" s="18">
        <f t="shared" si="20"/>
        <v>5.9947003459524502E-3</v>
      </c>
      <c r="Q635" s="18">
        <f t="shared" si="20"/>
        <v>5.5414756009684622E-3</v>
      </c>
      <c r="R635" s="18">
        <f t="shared" si="20"/>
        <v>5.6340684910164826E-3</v>
      </c>
      <c r="S635" s="18">
        <f t="shared" si="20"/>
        <v>5.722614906095728E-3</v>
      </c>
      <c r="T635" s="18">
        <f t="shared" si="20"/>
        <v>5.1696695762028606E-3</v>
      </c>
      <c r="U635" s="18">
        <f t="shared" si="20"/>
        <v>6.1233719978061232E-3</v>
      </c>
      <c r="V635" s="18">
        <f t="shared" si="20"/>
        <v>4.6449408774229062E-3</v>
      </c>
      <c r="W635" s="18">
        <f t="shared" si="20"/>
        <v>6.8029986301193406E-3</v>
      </c>
      <c r="X635" s="18">
        <f t="shared" si="20"/>
        <v>6.4035977450449689E-3</v>
      </c>
      <c r="Y635" s="18">
        <v>6.276829384108E-3</v>
      </c>
      <c r="Z635" s="18">
        <v>5.5921671252359998E-3</v>
      </c>
      <c r="AA635" s="18">
        <v>4.5902249214680004E-3</v>
      </c>
      <c r="AB635" s="18">
        <v>4.5420448401439998E-3</v>
      </c>
      <c r="AC635" s="18">
        <v>4.6500975819380001E-3</v>
      </c>
      <c r="AD635" s="18">
        <v>3.9401810738589997E-3</v>
      </c>
      <c r="AE635" s="18">
        <v>5.0595340189369996E-3</v>
      </c>
      <c r="AF635" s="18">
        <v>4.7349955282190003E-3</v>
      </c>
      <c r="AG635" s="18">
        <v>4.834546674047E-3</v>
      </c>
      <c r="AH635" s="18">
        <v>5.7633636571290002E-3</v>
      </c>
      <c r="AI635" s="18">
        <v>4.1280999398840001E-3</v>
      </c>
      <c r="AJ635" s="18">
        <v>3.4961060381860001E-3</v>
      </c>
      <c r="AK635" s="18">
        <v>3.2340983658260001E-3</v>
      </c>
      <c r="AL635" s="18">
        <v>3.213599555304E-3</v>
      </c>
      <c r="AM635" s="18">
        <v>3.0781780624149998E-3</v>
      </c>
      <c r="AN635" s="18">
        <v>3.6059711388349998E-3</v>
      </c>
      <c r="AO635" s="18">
        <v>2.9024460166E-3</v>
      </c>
      <c r="AP635" s="18">
        <v>2.4890429490929998E-3</v>
      </c>
      <c r="AQ635" s="18"/>
      <c r="AR635" s="18">
        <v>6.276829384108E-3</v>
      </c>
      <c r="AS635" s="18">
        <v>5.5921671252359998E-3</v>
      </c>
      <c r="AT635" s="18">
        <v>4.5902249214680004E-3</v>
      </c>
      <c r="AU635" s="18">
        <v>4.5420448401439998E-3</v>
      </c>
      <c r="AV635" s="18">
        <v>4.6500975819380001E-3</v>
      </c>
      <c r="AW635" s="18">
        <v>3.9401810738589997E-3</v>
      </c>
      <c r="AX635" s="18">
        <v>5.0595340189369996E-3</v>
      </c>
      <c r="AY635" s="18">
        <v>4.7349955282190003E-3</v>
      </c>
      <c r="AZ635" s="18">
        <v>4.834546674047E-3</v>
      </c>
      <c r="BA635" s="18">
        <v>5.7633636571290002E-3</v>
      </c>
      <c r="BB635" s="18">
        <v>4.1280999398830001E-3</v>
      </c>
      <c r="BC635" s="18">
        <v>3.4961060381860001E-3</v>
      </c>
      <c r="BD635" s="18">
        <v>3.2340983658260001E-3</v>
      </c>
      <c r="BE635" s="18">
        <v>3.213599555304E-3</v>
      </c>
      <c r="BF635" s="18">
        <v>3.0781780624149998E-3</v>
      </c>
      <c r="BG635" s="18">
        <v>3.6059711388349998E-3</v>
      </c>
      <c r="BH635" s="18">
        <v>2.902446016601E-3</v>
      </c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</row>
    <row r="636" spans="1:78" ht="11.25" x14ac:dyDescent="0.2">
      <c r="A636" s="11" t="s">
        <v>337</v>
      </c>
      <c r="C636" s="18">
        <f t="shared" si="20"/>
        <v>5.1638265964202845E-3</v>
      </c>
      <c r="D636" s="18">
        <f t="shared" si="20"/>
        <v>6.7743573433092031E-3</v>
      </c>
      <c r="E636" s="18">
        <f t="shared" si="20"/>
        <v>6.5309980282372195E-3</v>
      </c>
      <c r="F636" s="18">
        <f t="shared" si="20"/>
        <v>6.4811186974680912E-3</v>
      </c>
      <c r="G636" s="18">
        <f t="shared" si="20"/>
        <v>5.9776177384693562E-3</v>
      </c>
      <c r="H636" s="18">
        <f t="shared" si="20"/>
        <v>6.287118000390452E-3</v>
      </c>
      <c r="I636" s="18">
        <f t="shared" si="20"/>
        <v>6.1661061928547992E-3</v>
      </c>
      <c r="J636" s="18">
        <f t="shared" si="20"/>
        <v>6.6447481900932239E-3</v>
      </c>
      <c r="K636" s="18">
        <f t="shared" si="20"/>
        <v>6.4440026511754303E-3</v>
      </c>
      <c r="L636" s="18">
        <f t="shared" si="20"/>
        <v>5.5120575223942562E-3</v>
      </c>
      <c r="M636" s="18">
        <f t="shared" si="20"/>
        <v>5.1609049344515422E-3</v>
      </c>
      <c r="N636" s="18">
        <f t="shared" si="20"/>
        <v>5.3168808640614339E-3</v>
      </c>
      <c r="O636" s="18">
        <f t="shared" si="20"/>
        <v>4.9865821092641045E-3</v>
      </c>
      <c r="P636" s="18">
        <f t="shared" si="20"/>
        <v>4.4471251913715771E-3</v>
      </c>
      <c r="Q636" s="18">
        <f t="shared" si="20"/>
        <v>5.6607781416872427E-3</v>
      </c>
      <c r="R636" s="18">
        <f t="shared" si="20"/>
        <v>5.0093063162128474E-3</v>
      </c>
      <c r="S636" s="18">
        <f t="shared" si="20"/>
        <v>4.6896175534455239E-3</v>
      </c>
      <c r="T636" s="18">
        <f t="shared" si="20"/>
        <v>4.6076464155831685E-3</v>
      </c>
      <c r="U636" s="18">
        <f t="shared" si="20"/>
        <v>4.9593007617982103E-3</v>
      </c>
      <c r="V636" s="18">
        <f t="shared" si="20"/>
        <v>5.5697108409553638E-3</v>
      </c>
      <c r="W636" s="18">
        <f t="shared" si="20"/>
        <v>4.5546006845979432E-3</v>
      </c>
      <c r="X636" s="18">
        <f t="shared" si="20"/>
        <v>5.9792061618466142E-3</v>
      </c>
      <c r="Y636" s="18">
        <v>4.9250280531379998E-3</v>
      </c>
      <c r="Z636" s="18">
        <v>5.0802005124270001E-3</v>
      </c>
      <c r="AA636" s="18">
        <v>4.5660765259669996E-3</v>
      </c>
      <c r="AB636" s="18">
        <v>3.695993759143E-3</v>
      </c>
      <c r="AC636" s="18">
        <v>4.4080207593950003E-3</v>
      </c>
      <c r="AD636" s="18">
        <v>4.053504170706E-3</v>
      </c>
      <c r="AE636" s="18">
        <v>3.2181961759350001E-3</v>
      </c>
      <c r="AF636" s="18">
        <v>4.1174060438300001E-3</v>
      </c>
      <c r="AG636" s="18">
        <v>3.869654857163E-3</v>
      </c>
      <c r="AH636" s="18">
        <v>4.0130189069629996E-3</v>
      </c>
      <c r="AI636" s="18">
        <v>4.9415030549799996E-3</v>
      </c>
      <c r="AJ636" s="18">
        <v>3.4430717669680002E-3</v>
      </c>
      <c r="AK636" s="18">
        <v>3.237208363523E-3</v>
      </c>
      <c r="AL636" s="18">
        <v>2.9363353162909999E-3</v>
      </c>
      <c r="AM636" s="18">
        <v>3.0162046831369999E-3</v>
      </c>
      <c r="AN636" s="18">
        <v>3.1480302144499999E-3</v>
      </c>
      <c r="AO636" s="18">
        <v>3.543765888652E-3</v>
      </c>
      <c r="AP636" s="18">
        <v>2.8578631408349999E-3</v>
      </c>
      <c r="AQ636" s="18"/>
      <c r="AR636" s="18">
        <v>4.9250280531369997E-3</v>
      </c>
      <c r="AS636" s="18">
        <v>5.0802005124270001E-3</v>
      </c>
      <c r="AT636" s="18">
        <v>4.5660765259679997E-3</v>
      </c>
      <c r="AU636" s="18">
        <v>3.695993759143E-3</v>
      </c>
      <c r="AV636" s="18">
        <v>4.4080207593950003E-3</v>
      </c>
      <c r="AW636" s="18">
        <v>4.053504170706E-3</v>
      </c>
      <c r="AX636" s="18">
        <v>3.2181961759350001E-3</v>
      </c>
      <c r="AY636" s="18">
        <v>4.1174060438300001E-3</v>
      </c>
      <c r="AZ636" s="18">
        <v>3.869654857163E-3</v>
      </c>
      <c r="BA636" s="18">
        <v>4.0130189069629996E-3</v>
      </c>
      <c r="BB636" s="18">
        <v>4.9415030549799996E-3</v>
      </c>
      <c r="BC636" s="18">
        <v>3.4430717669680002E-3</v>
      </c>
      <c r="BD636" s="18">
        <v>3.237208363523E-3</v>
      </c>
      <c r="BE636" s="18">
        <v>2.9363353162909999E-3</v>
      </c>
      <c r="BF636" s="18">
        <v>3.0162046831369999E-3</v>
      </c>
      <c r="BG636" s="18">
        <v>3.1480302144499999E-3</v>
      </c>
      <c r="BH636" s="18">
        <v>3.543765888652E-3</v>
      </c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</row>
    <row r="637" spans="1:78" ht="11.25" x14ac:dyDescent="0.2">
      <c r="A637" s="11" t="s">
        <v>619</v>
      </c>
      <c r="C637" s="18">
        <f t="shared" si="20"/>
        <v>7.8912725758370304E-3</v>
      </c>
      <c r="D637" s="18">
        <f t="shared" si="20"/>
        <v>6.4802997012618499E-3</v>
      </c>
      <c r="E637" s="18">
        <f t="shared" si="20"/>
        <v>7.324750505951722E-3</v>
      </c>
      <c r="F637" s="18">
        <f t="shared" si="20"/>
        <v>6.8864485987472027E-3</v>
      </c>
      <c r="G637" s="18">
        <f t="shared" si="20"/>
        <v>6.6594993906742726E-3</v>
      </c>
      <c r="H637" s="18">
        <f t="shared" si="20"/>
        <v>6.3440187350569388E-3</v>
      </c>
      <c r="I637" s="18">
        <f t="shared" si="20"/>
        <v>6.922490680339983E-3</v>
      </c>
      <c r="J637" s="18">
        <f t="shared" si="20"/>
        <v>6.7747245881610947E-3</v>
      </c>
      <c r="K637" s="18">
        <f t="shared" si="20"/>
        <v>7.348194309284811E-3</v>
      </c>
      <c r="L637" s="18">
        <f t="shared" si="20"/>
        <v>7.1021671061556393E-3</v>
      </c>
      <c r="M637" s="18">
        <f t="shared" si="20"/>
        <v>5.8108018161733927E-3</v>
      </c>
      <c r="N637" s="18">
        <f t="shared" si="20"/>
        <v>5.2892767573373646E-3</v>
      </c>
      <c r="O637" s="18">
        <f t="shared" si="20"/>
        <v>5.3580968949061662E-3</v>
      </c>
      <c r="P637" s="18">
        <f t="shared" si="20"/>
        <v>5.0513019977252481E-3</v>
      </c>
      <c r="Q637" s="18">
        <f t="shared" si="20"/>
        <v>4.9716095566951328E-3</v>
      </c>
      <c r="R637" s="18">
        <f t="shared" si="20"/>
        <v>5.2015397412344391E-3</v>
      </c>
      <c r="S637" s="18">
        <f t="shared" si="20"/>
        <v>4.4817130458957204E-3</v>
      </c>
      <c r="T637" s="18">
        <f t="shared" si="20"/>
        <v>4.6078997209104185E-3</v>
      </c>
      <c r="U637" s="18">
        <f t="shared" si="20"/>
        <v>4.6662970567504193E-3</v>
      </c>
      <c r="V637" s="18">
        <f t="shared" si="20"/>
        <v>5.1302637293371431E-3</v>
      </c>
      <c r="W637" s="18">
        <f t="shared" si="20"/>
        <v>5.5063319058206587E-3</v>
      </c>
      <c r="X637" s="18">
        <f t="shared" si="20"/>
        <v>4.7127630886073541E-3</v>
      </c>
      <c r="Y637" s="18">
        <v>5.5918031359460003E-3</v>
      </c>
      <c r="Z637" s="18">
        <v>4.4819916513740002E-3</v>
      </c>
      <c r="AA637" s="18">
        <v>5.4161992593560002E-3</v>
      </c>
      <c r="AB637" s="18">
        <v>3.3289362999970001E-3</v>
      </c>
      <c r="AC637" s="18">
        <v>3.0095406217519999E-3</v>
      </c>
      <c r="AD637" s="18">
        <v>3.83358018531E-3</v>
      </c>
      <c r="AE637" s="18">
        <v>3.2586932880659999E-3</v>
      </c>
      <c r="AF637" s="18">
        <v>2.8854057021129999E-3</v>
      </c>
      <c r="AG637" s="18">
        <v>3.7134192097230002E-3</v>
      </c>
      <c r="AH637" s="18">
        <v>3.5625500057940001E-3</v>
      </c>
      <c r="AI637" s="18">
        <v>3.492765403806E-3</v>
      </c>
      <c r="AJ637" s="18">
        <v>4.4731005589389999E-3</v>
      </c>
      <c r="AK637" s="18">
        <v>3.1929159982829998E-3</v>
      </c>
      <c r="AL637" s="18">
        <v>2.9473548603380002E-3</v>
      </c>
      <c r="AM637" s="18">
        <v>2.6201848424699998E-3</v>
      </c>
      <c r="AN637" s="18">
        <v>2.015787582254E-3</v>
      </c>
      <c r="AO637" s="18">
        <v>2.2518268557079999E-3</v>
      </c>
      <c r="AP637" s="18">
        <v>3.349140650254E-3</v>
      </c>
      <c r="AQ637" s="18"/>
      <c r="AR637" s="18">
        <v>5.5918031359460003E-3</v>
      </c>
      <c r="AS637" s="18">
        <v>4.4819916513740002E-3</v>
      </c>
      <c r="AT637" s="18">
        <v>5.4161992593570003E-3</v>
      </c>
      <c r="AU637" s="18">
        <v>3.3289362999970001E-3</v>
      </c>
      <c r="AV637" s="18">
        <v>3.0095406217519999E-3</v>
      </c>
      <c r="AW637" s="18">
        <v>3.83358018531E-3</v>
      </c>
      <c r="AX637" s="18">
        <v>3.2586932880659999E-3</v>
      </c>
      <c r="AY637" s="18">
        <v>2.8854057021129999E-3</v>
      </c>
      <c r="AZ637" s="18">
        <v>3.7134192097230002E-3</v>
      </c>
      <c r="BA637" s="18">
        <v>3.5625500057940001E-3</v>
      </c>
      <c r="BB637" s="18">
        <v>3.492765403806E-3</v>
      </c>
      <c r="BC637" s="18">
        <v>4.4731005589389999E-3</v>
      </c>
      <c r="BD637" s="18">
        <v>3.1929159982829998E-3</v>
      </c>
      <c r="BE637" s="18">
        <v>2.9473548603380002E-3</v>
      </c>
      <c r="BF637" s="18">
        <v>2.6201848424699998E-3</v>
      </c>
      <c r="BG637" s="18">
        <v>2.015787582254E-3</v>
      </c>
      <c r="BH637" s="18">
        <v>2.2518268557079999E-3</v>
      </c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</row>
    <row r="638" spans="1:78" ht="11.25" x14ac:dyDescent="0.2">
      <c r="A638" s="11" t="s">
        <v>340</v>
      </c>
      <c r="C638" s="18">
        <f t="shared" si="20"/>
        <v>3.8732551636316781E-2</v>
      </c>
      <c r="D638" s="18">
        <f t="shared" si="20"/>
        <v>3.7360759970850428E-2</v>
      </c>
      <c r="E638" s="18">
        <f t="shared" si="20"/>
        <v>3.9224832040473896E-2</v>
      </c>
      <c r="F638" s="18">
        <f t="shared" si="20"/>
        <v>3.7798583118061627E-2</v>
      </c>
      <c r="G638" s="18">
        <f t="shared" si="20"/>
        <v>3.7510913705827827E-2</v>
      </c>
      <c r="H638" s="18">
        <f t="shared" si="20"/>
        <v>3.7670933117714731E-2</v>
      </c>
      <c r="I638" s="18">
        <f t="shared" si="20"/>
        <v>3.7538456467286631E-2</v>
      </c>
      <c r="J638" s="18">
        <f t="shared" si="20"/>
        <v>3.6694699876743529E-2</v>
      </c>
      <c r="K638" s="18">
        <f t="shared" si="20"/>
        <v>3.519840178825754E-2</v>
      </c>
      <c r="L638" s="18">
        <f t="shared" si="20"/>
        <v>3.2582225091667395E-2</v>
      </c>
      <c r="M638" s="18">
        <f t="shared" si="20"/>
        <v>3.1524636993230104E-2</v>
      </c>
      <c r="N638" s="18">
        <f t="shared" si="20"/>
        <v>3.0878761816479153E-2</v>
      </c>
      <c r="O638" s="18">
        <f t="shared" si="20"/>
        <v>2.9865614282023278E-2</v>
      </c>
      <c r="P638" s="18">
        <f t="shared" si="20"/>
        <v>2.984562073466825E-2</v>
      </c>
      <c r="Q638" s="18">
        <f t="shared" si="20"/>
        <v>3.0041164833179892E-2</v>
      </c>
      <c r="R638" s="18">
        <f t="shared" si="20"/>
        <v>3.0838650090143065E-2</v>
      </c>
      <c r="S638" s="18">
        <f t="shared" si="20"/>
        <v>2.9683381851113581E-2</v>
      </c>
      <c r="T638" s="18">
        <f t="shared" si="20"/>
        <v>2.7796796141238381E-2</v>
      </c>
      <c r="U638" s="18">
        <f t="shared" si="20"/>
        <v>3.085211716523981E-2</v>
      </c>
      <c r="V638" s="18">
        <f t="shared" si="20"/>
        <v>3.2039877153495371E-2</v>
      </c>
      <c r="W638" s="18">
        <f t="shared" si="20"/>
        <v>3.1957389803065582E-2</v>
      </c>
      <c r="X638" s="18">
        <f t="shared" si="20"/>
        <v>3.1684653389195822E-2</v>
      </c>
      <c r="Y638" s="18">
        <v>3.1387018332970001E-2</v>
      </c>
      <c r="Z638" s="18">
        <v>3.2454564890829998E-2</v>
      </c>
      <c r="AA638" s="18">
        <v>3.002581522663E-2</v>
      </c>
      <c r="AB638" s="18">
        <v>2.4842304409880001E-2</v>
      </c>
      <c r="AC638" s="18">
        <v>2.680673707849E-2</v>
      </c>
      <c r="AD638" s="18">
        <v>2.586361439613E-2</v>
      </c>
      <c r="AE638" s="18">
        <v>2.5921794368179998E-2</v>
      </c>
      <c r="AF638" s="18">
        <v>2.5827706208449999E-2</v>
      </c>
      <c r="AG638" s="18">
        <v>2.683811516318E-2</v>
      </c>
      <c r="AH638" s="18">
        <v>2.566946207167E-2</v>
      </c>
      <c r="AI638" s="18">
        <v>2.253676639093E-2</v>
      </c>
      <c r="AJ638" s="18">
        <v>1.989990028343E-2</v>
      </c>
      <c r="AK638" s="18">
        <v>1.8328051519920001E-2</v>
      </c>
      <c r="AL638" s="18">
        <v>1.8965575918179999E-2</v>
      </c>
      <c r="AM638" s="18">
        <v>1.8216022539940001E-2</v>
      </c>
      <c r="AN638" s="18">
        <v>1.6901407694899999E-2</v>
      </c>
      <c r="AO638" s="18">
        <v>1.8040923641669999E-2</v>
      </c>
      <c r="AP638" s="18">
        <v>1.8996666287340001E-2</v>
      </c>
      <c r="AQ638" s="18"/>
      <c r="AR638" s="18">
        <v>3.1387018332970001E-2</v>
      </c>
      <c r="AS638" s="18">
        <v>3.2454564890829998E-2</v>
      </c>
      <c r="AT638" s="18">
        <v>3.002581522663E-2</v>
      </c>
      <c r="AU638" s="18">
        <v>2.4842304409880001E-2</v>
      </c>
      <c r="AV638" s="18">
        <v>2.680673707849E-2</v>
      </c>
      <c r="AW638" s="18">
        <v>2.586361439613E-2</v>
      </c>
      <c r="AX638" s="18">
        <v>2.5921794368179998E-2</v>
      </c>
      <c r="AY638" s="18">
        <v>2.5827706208449999E-2</v>
      </c>
      <c r="AZ638" s="18">
        <v>2.683811516318E-2</v>
      </c>
      <c r="BA638" s="18">
        <v>2.566946207167E-2</v>
      </c>
      <c r="BB638" s="18">
        <v>2.2536766390920001E-2</v>
      </c>
      <c r="BC638" s="18">
        <v>1.989990028343E-2</v>
      </c>
      <c r="BD638" s="18">
        <v>1.8328051519920001E-2</v>
      </c>
      <c r="BE638" s="18">
        <v>1.8965575918179999E-2</v>
      </c>
      <c r="BF638" s="18">
        <v>1.8216022539940001E-2</v>
      </c>
      <c r="BG638" s="18">
        <v>1.6901407694899999E-2</v>
      </c>
      <c r="BH638" s="18">
        <v>1.8040923641669999E-2</v>
      </c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</row>
    <row r="639" spans="1:78" ht="11.25" x14ac:dyDescent="0.2">
      <c r="A639" s="11" t="s">
        <v>341</v>
      </c>
      <c r="C639" s="18">
        <f t="shared" si="20"/>
        <v>2.0607764414943018E-2</v>
      </c>
      <c r="D639" s="18">
        <f t="shared" si="20"/>
        <v>2.0043135804993843E-2</v>
      </c>
      <c r="E639" s="18">
        <f t="shared" si="20"/>
        <v>2.0839596757881051E-2</v>
      </c>
      <c r="F639" s="18">
        <f t="shared" si="20"/>
        <v>1.9940473367003126E-2</v>
      </c>
      <c r="G639" s="18">
        <f t="shared" si="20"/>
        <v>1.9666413578691821E-2</v>
      </c>
      <c r="H639" s="18">
        <f t="shared" si="20"/>
        <v>1.9298477426326083E-2</v>
      </c>
      <c r="I639" s="18">
        <f t="shared" si="20"/>
        <v>2.0064750910998776E-2</v>
      </c>
      <c r="J639" s="18">
        <f t="shared" si="20"/>
        <v>2.0483235743696766E-2</v>
      </c>
      <c r="K639" s="18">
        <f t="shared" si="20"/>
        <v>1.9606608616916658E-2</v>
      </c>
      <c r="L639" s="18">
        <f t="shared" si="20"/>
        <v>1.8034120330211529E-2</v>
      </c>
      <c r="M639" s="18">
        <f t="shared" si="20"/>
        <v>1.6833568246034658E-2</v>
      </c>
      <c r="N639" s="18">
        <f t="shared" si="20"/>
        <v>1.5829613133628365E-2</v>
      </c>
      <c r="O639" s="18">
        <f t="shared" si="20"/>
        <v>1.5274583459811978E-2</v>
      </c>
      <c r="P639" s="18">
        <f t="shared" si="20"/>
        <v>1.5493127535049276E-2</v>
      </c>
      <c r="Q639" s="18">
        <f t="shared" si="20"/>
        <v>1.6173863299350836E-2</v>
      </c>
      <c r="R639" s="18">
        <f t="shared" si="20"/>
        <v>1.5844914548463769E-2</v>
      </c>
      <c r="S639" s="18">
        <f t="shared" si="20"/>
        <v>1.4893945505436972E-2</v>
      </c>
      <c r="T639" s="18">
        <f t="shared" si="20"/>
        <v>1.4385215712696449E-2</v>
      </c>
      <c r="U639" s="18">
        <f t="shared" si="20"/>
        <v>1.5748969816354753E-2</v>
      </c>
      <c r="V639" s="18">
        <f t="shared" si="20"/>
        <v>1.5344915447715412E-2</v>
      </c>
      <c r="W639" s="18">
        <f t="shared" si="20"/>
        <v>1.6863931220537944E-2</v>
      </c>
      <c r="X639" s="18">
        <f t="shared" si="20"/>
        <v>1.709556699549894E-2</v>
      </c>
      <c r="Y639" s="18">
        <v>1.6793660573190001E-2</v>
      </c>
      <c r="Z639" s="18">
        <v>1.5154359289039999E-2</v>
      </c>
      <c r="AA639" s="18">
        <v>1.457250070679E-2</v>
      </c>
      <c r="AB639" s="18">
        <v>1.156697489928E-2</v>
      </c>
      <c r="AC639" s="18">
        <v>1.206765896308E-2</v>
      </c>
      <c r="AD639" s="18">
        <v>1.182726542988E-2</v>
      </c>
      <c r="AE639" s="18">
        <v>1.1536423482939999E-2</v>
      </c>
      <c r="AF639" s="18">
        <v>1.173780727416E-2</v>
      </c>
      <c r="AG639" s="18">
        <v>1.241762074093E-2</v>
      </c>
      <c r="AH639" s="18">
        <v>1.3338932569889999E-2</v>
      </c>
      <c r="AI639" s="18">
        <v>1.2562368398670001E-2</v>
      </c>
      <c r="AJ639" s="18">
        <v>1.1412278364090001E-2</v>
      </c>
      <c r="AK639" s="18">
        <v>9.6642227276319999E-3</v>
      </c>
      <c r="AL639" s="18">
        <v>9.097289731933E-3</v>
      </c>
      <c r="AM639" s="18">
        <v>8.7145675880220003E-3</v>
      </c>
      <c r="AN639" s="18">
        <v>8.7697889355400002E-3</v>
      </c>
      <c r="AO639" s="18">
        <v>8.6980387609599998E-3</v>
      </c>
      <c r="AP639" s="18">
        <v>8.6960467401819997E-3</v>
      </c>
      <c r="AQ639" s="18"/>
      <c r="AR639" s="18">
        <v>1.6793660573190001E-2</v>
      </c>
      <c r="AS639" s="18">
        <v>1.5154359289039999E-2</v>
      </c>
      <c r="AT639" s="18">
        <v>1.457250070679E-2</v>
      </c>
      <c r="AU639" s="18">
        <v>1.156697489928E-2</v>
      </c>
      <c r="AV639" s="18">
        <v>1.206765896309E-2</v>
      </c>
      <c r="AW639" s="18">
        <v>1.182726542988E-2</v>
      </c>
      <c r="AX639" s="18">
        <v>1.1536423482939999E-2</v>
      </c>
      <c r="AY639" s="18">
        <v>1.173780727416E-2</v>
      </c>
      <c r="AZ639" s="18">
        <v>1.241762074093E-2</v>
      </c>
      <c r="BA639" s="18">
        <v>1.3338932569889999E-2</v>
      </c>
      <c r="BB639" s="18">
        <v>1.2562368398670001E-2</v>
      </c>
      <c r="BC639" s="18">
        <v>1.1412278364090001E-2</v>
      </c>
      <c r="BD639" s="18">
        <v>9.6642227276319999E-3</v>
      </c>
      <c r="BE639" s="18">
        <v>9.097289731933E-3</v>
      </c>
      <c r="BF639" s="18">
        <v>8.7145675880220003E-3</v>
      </c>
      <c r="BG639" s="18">
        <v>8.7697889355400002E-3</v>
      </c>
      <c r="BH639" s="18">
        <v>8.6980387609599998E-3</v>
      </c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</row>
    <row r="640" spans="1:78" s="19" customFormat="1" ht="11.25" x14ac:dyDescent="0.2">
      <c r="A640" s="24" t="s">
        <v>342</v>
      </c>
      <c r="B640" s="32"/>
      <c r="C640" s="19">
        <v>15921</v>
      </c>
      <c r="D640" s="19">
        <v>16261</v>
      </c>
      <c r="E640" s="19">
        <v>31646</v>
      </c>
      <c r="F640" s="19">
        <v>4562</v>
      </c>
      <c r="G640" s="19">
        <v>9799</v>
      </c>
      <c r="H640" s="19">
        <v>7198</v>
      </c>
      <c r="I640" s="19">
        <v>13824</v>
      </c>
      <c r="J640" s="19">
        <v>10701</v>
      </c>
      <c r="K640" s="19">
        <v>4313</v>
      </c>
      <c r="L640" s="19">
        <v>11014</v>
      </c>
      <c r="M640" s="19">
        <v>10798</v>
      </c>
      <c r="N640" s="19">
        <v>10328</v>
      </c>
      <c r="O640" s="19">
        <v>25268</v>
      </c>
      <c r="P640" s="19">
        <v>14164</v>
      </c>
      <c r="Q640" s="19">
        <v>24294</v>
      </c>
      <c r="R640" s="19">
        <v>24262</v>
      </c>
      <c r="S640" s="19">
        <v>23265</v>
      </c>
      <c r="T640" s="27">
        <f>'FIA Only'!T640+Sphere!C829</f>
        <v>2970</v>
      </c>
      <c r="U640" s="27">
        <f>'FIA Only'!U640+Sphere!D829</f>
        <v>32342</v>
      </c>
      <c r="V640" s="27">
        <f>'FIA Only'!V640+Sphere!E829</f>
        <v>63139</v>
      </c>
      <c r="W640" s="27">
        <f>'FIA Only'!W640+Sphere!F829+'FIA on PCAS'!C829</f>
        <v>35514</v>
      </c>
      <c r="X640" s="27">
        <f>'FIA Only'!X640+Sphere!G829+'FIA on PCAS'!D829</f>
        <v>20259</v>
      </c>
      <c r="Y640" s="27">
        <v>33031</v>
      </c>
      <c r="Z640" s="27">
        <v>6954</v>
      </c>
      <c r="AA640" s="27">
        <v>13434</v>
      </c>
      <c r="AB640" s="27">
        <v>53053</v>
      </c>
      <c r="AC640" s="19">
        <v>121356</v>
      </c>
      <c r="AD640" s="19">
        <v>26578</v>
      </c>
      <c r="AE640" s="19">
        <v>21783</v>
      </c>
      <c r="AF640" s="19">
        <v>37202</v>
      </c>
      <c r="AG640" s="19">
        <v>7357</v>
      </c>
      <c r="AH640" s="19">
        <v>7706</v>
      </c>
      <c r="AI640" s="19">
        <v>1196</v>
      </c>
      <c r="AJ640" s="19">
        <v>14426</v>
      </c>
      <c r="AK640" s="19">
        <v>11801</v>
      </c>
      <c r="AL640" s="19">
        <v>11295</v>
      </c>
      <c r="AM640" s="19">
        <v>9092</v>
      </c>
      <c r="AN640" s="19">
        <v>12166</v>
      </c>
      <c r="AO640" s="19">
        <v>37760</v>
      </c>
      <c r="AP640" s="19">
        <v>17700</v>
      </c>
      <c r="AR640" s="19">
        <v>33031</v>
      </c>
      <c r="AS640" s="19">
        <v>6954</v>
      </c>
      <c r="AT640" s="19">
        <v>13434</v>
      </c>
      <c r="AU640" s="19">
        <v>53053</v>
      </c>
      <c r="AV640" s="19">
        <v>121356</v>
      </c>
      <c r="AW640" s="19">
        <v>26578</v>
      </c>
      <c r="AX640" s="19">
        <v>21783</v>
      </c>
      <c r="AY640" s="19">
        <v>37202</v>
      </c>
      <c r="AZ640" s="19">
        <v>7357</v>
      </c>
      <c r="BA640" s="19">
        <v>7706</v>
      </c>
      <c r="BB640" s="19">
        <v>1196</v>
      </c>
      <c r="BC640" s="19">
        <v>14426</v>
      </c>
      <c r="BD640" s="19">
        <v>11801</v>
      </c>
      <c r="BE640" s="19">
        <v>11295</v>
      </c>
      <c r="BF640" s="19">
        <v>9092</v>
      </c>
      <c r="BG640" s="19">
        <v>12166</v>
      </c>
      <c r="BH640" s="19">
        <v>37760</v>
      </c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</row>
    <row r="641" spans="1:78" s="19" customFormat="1" ht="11.25" x14ac:dyDescent="0.2">
      <c r="A641" s="24" t="s">
        <v>343</v>
      </c>
      <c r="B641" s="32"/>
      <c r="C641" s="19">
        <v>0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27">
        <f>'FIA Only'!T641+Sphere!C830</f>
        <v>0</v>
      </c>
      <c r="U641" s="27">
        <f>'FIA Only'!U641+Sphere!D830</f>
        <v>0</v>
      </c>
      <c r="V641" s="27">
        <f>'FIA Only'!V641+Sphere!E830</f>
        <v>0</v>
      </c>
      <c r="W641" s="27">
        <f>'FIA Only'!W641+Sphere!F830+'FIA on PCAS'!C830</f>
        <v>0</v>
      </c>
      <c r="X641" s="27">
        <f>'FIA Only'!X641+Sphere!G830+'FIA on PCAS'!D830</f>
        <v>0</v>
      </c>
      <c r="Y641" s="27">
        <v>0</v>
      </c>
      <c r="Z641" s="27">
        <v>0</v>
      </c>
      <c r="AA641" s="27">
        <v>0</v>
      </c>
      <c r="AB641" s="27">
        <v>0</v>
      </c>
      <c r="AC641" s="19">
        <v>0</v>
      </c>
      <c r="AD641" s="19">
        <v>978</v>
      </c>
      <c r="AE641" s="19">
        <v>0</v>
      </c>
      <c r="AF641" s="19">
        <v>0</v>
      </c>
      <c r="AG641" s="19">
        <v>0</v>
      </c>
      <c r="AH641" s="19">
        <v>0</v>
      </c>
      <c r="AI641" s="19">
        <v>584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978</v>
      </c>
      <c r="AX641" s="19">
        <v>0</v>
      </c>
      <c r="AY641" s="19">
        <v>0</v>
      </c>
      <c r="AZ641" s="19">
        <v>0</v>
      </c>
      <c r="BA641" s="19">
        <v>0</v>
      </c>
      <c r="BB641" s="19">
        <v>584</v>
      </c>
      <c r="BC641" s="19">
        <v>0</v>
      </c>
      <c r="BD641" s="19">
        <v>0</v>
      </c>
      <c r="BE641" s="19">
        <v>0</v>
      </c>
      <c r="BF641" s="19">
        <v>0</v>
      </c>
      <c r="BG641" s="19">
        <v>0</v>
      </c>
      <c r="BH641" s="19">
        <v>0</v>
      </c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</row>
    <row r="642" spans="1:78" s="19" customFormat="1" ht="11.25" x14ac:dyDescent="0.2">
      <c r="A642" s="24" t="s">
        <v>344</v>
      </c>
      <c r="B642" s="32"/>
      <c r="C642" s="19">
        <v>1664</v>
      </c>
      <c r="D642" s="19">
        <v>38733</v>
      </c>
      <c r="E642" s="19">
        <v>4935</v>
      </c>
      <c r="F642" s="19">
        <v>45056</v>
      </c>
      <c r="G642" s="19">
        <v>47989</v>
      </c>
      <c r="H642" s="19">
        <v>17239</v>
      </c>
      <c r="I642" s="19">
        <v>23629</v>
      </c>
      <c r="J642" s="19">
        <v>24459</v>
      </c>
      <c r="K642" s="19">
        <v>35396</v>
      </c>
      <c r="L642" s="19">
        <v>14463</v>
      </c>
      <c r="M642" s="19">
        <v>9683</v>
      </c>
      <c r="N642" s="19">
        <v>15224</v>
      </c>
      <c r="O642" s="19">
        <v>32038</v>
      </c>
      <c r="P642" s="19">
        <v>30614</v>
      </c>
      <c r="Q642" s="19">
        <v>48833</v>
      </c>
      <c r="R642" s="19">
        <v>29155</v>
      </c>
      <c r="S642" s="19">
        <v>58681</v>
      </c>
      <c r="T642" s="27">
        <f>'FIA Only'!T642+Sphere!C831</f>
        <v>53615</v>
      </c>
      <c r="U642" s="27">
        <f>'FIA Only'!U642+Sphere!D831</f>
        <v>70421</v>
      </c>
      <c r="V642" s="27">
        <f>'FIA Only'!V642+Sphere!E831</f>
        <v>45186</v>
      </c>
      <c r="W642" s="27">
        <f>'FIA Only'!W642+Sphere!F831+'FIA on PCAS'!C831</f>
        <v>68888</v>
      </c>
      <c r="X642" s="27">
        <f>'FIA Only'!X642+Sphere!G831+'FIA on PCAS'!D831</f>
        <v>93952</v>
      </c>
      <c r="Y642" s="27">
        <v>39902</v>
      </c>
      <c r="Z642" s="27">
        <v>46653</v>
      </c>
      <c r="AA642" s="27">
        <v>33677</v>
      </c>
      <c r="AB642" s="27">
        <v>17550</v>
      </c>
      <c r="AC642" s="19">
        <v>94216</v>
      </c>
      <c r="AD642" s="19">
        <v>95975</v>
      </c>
      <c r="AE642" s="19">
        <v>40604</v>
      </c>
      <c r="AF642" s="19">
        <v>62246</v>
      </c>
      <c r="AG642" s="19">
        <v>30610</v>
      </c>
      <c r="AH642" s="19">
        <v>45996</v>
      </c>
      <c r="AI642" s="19">
        <v>11049</v>
      </c>
      <c r="AJ642" s="19">
        <v>22681</v>
      </c>
      <c r="AK642" s="19">
        <v>9621</v>
      </c>
      <c r="AL642" s="19">
        <v>14729</v>
      </c>
      <c r="AM642" s="19">
        <v>23713</v>
      </c>
      <c r="AN642" s="19">
        <v>16173</v>
      </c>
      <c r="AO642" s="19">
        <v>43111</v>
      </c>
      <c r="AP642" s="19">
        <v>44828</v>
      </c>
      <c r="AR642" s="19">
        <v>39902</v>
      </c>
      <c r="AS642" s="19">
        <v>46653</v>
      </c>
      <c r="AT642" s="19">
        <v>33677</v>
      </c>
      <c r="AU642" s="19">
        <v>17550</v>
      </c>
      <c r="AV642" s="19">
        <v>94216</v>
      </c>
      <c r="AW642" s="19">
        <v>95975</v>
      </c>
      <c r="AX642" s="19">
        <v>40604</v>
      </c>
      <c r="AY642" s="19">
        <v>62246</v>
      </c>
      <c r="AZ642" s="19">
        <v>30610</v>
      </c>
      <c r="BA642" s="19">
        <v>45996</v>
      </c>
      <c r="BB642" s="19">
        <v>11049</v>
      </c>
      <c r="BC642" s="19">
        <v>22681</v>
      </c>
      <c r="BD642" s="19">
        <v>9621</v>
      </c>
      <c r="BE642" s="19">
        <v>14729</v>
      </c>
      <c r="BF642" s="19">
        <v>23713</v>
      </c>
      <c r="BG642" s="19">
        <v>16173</v>
      </c>
      <c r="BH642" s="19">
        <v>43111</v>
      </c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</row>
    <row r="643" spans="1:78" s="19" customFormat="1" ht="11.25" x14ac:dyDescent="0.2">
      <c r="A643" s="24" t="s">
        <v>345</v>
      </c>
      <c r="B643" s="32"/>
      <c r="C643" s="19">
        <v>1409</v>
      </c>
      <c r="D643" s="19">
        <v>2260</v>
      </c>
      <c r="E643" s="19">
        <v>4393</v>
      </c>
      <c r="F643" s="19">
        <v>14383</v>
      </c>
      <c r="G643" s="19">
        <v>31769</v>
      </c>
      <c r="H643" s="19">
        <v>1167</v>
      </c>
      <c r="I643" s="19">
        <v>1115</v>
      </c>
      <c r="J643" s="19">
        <v>1125</v>
      </c>
      <c r="K643" s="19">
        <v>14226</v>
      </c>
      <c r="L643" s="19">
        <v>6509</v>
      </c>
      <c r="M643" s="19">
        <v>660</v>
      </c>
      <c r="N643" s="19">
        <v>5291</v>
      </c>
      <c r="O643" s="19">
        <v>5030</v>
      </c>
      <c r="P643" s="19">
        <v>1736</v>
      </c>
      <c r="Q643" s="19">
        <v>21793</v>
      </c>
      <c r="R643" s="19">
        <v>10254</v>
      </c>
      <c r="S643" s="19">
        <v>18747</v>
      </c>
      <c r="T643" s="27">
        <f>'FIA Only'!T643+Sphere!C833</f>
        <v>16922</v>
      </c>
      <c r="U643" s="27">
        <f>'FIA Only'!U643+Sphere!D833</f>
        <v>18305</v>
      </c>
      <c r="V643" s="27">
        <f>'FIA Only'!V643+Sphere!E833</f>
        <v>1292</v>
      </c>
      <c r="W643" s="27">
        <f>'FIA Only'!W643+Sphere!F833+'FIA on PCAS'!C833</f>
        <v>20831</v>
      </c>
      <c r="X643" s="27">
        <f>'FIA Only'!X643+Sphere!G833+'FIA on PCAS'!D833</f>
        <v>44991</v>
      </c>
      <c r="Y643" s="27">
        <v>17138</v>
      </c>
      <c r="Z643" s="27">
        <v>13808</v>
      </c>
      <c r="AA643" s="27">
        <v>29707</v>
      </c>
      <c r="AB643" s="27">
        <v>6414</v>
      </c>
      <c r="AC643" s="19">
        <v>6072</v>
      </c>
      <c r="AD643" s="19">
        <v>42595</v>
      </c>
      <c r="AE643" s="19">
        <v>12660</v>
      </c>
      <c r="AF643" s="19">
        <v>15128</v>
      </c>
      <c r="AG643" s="19">
        <v>20580</v>
      </c>
      <c r="AH643" s="19">
        <v>12137</v>
      </c>
      <c r="AI643" s="19">
        <v>5403</v>
      </c>
      <c r="AJ643" s="19">
        <v>620</v>
      </c>
      <c r="AK643" s="19">
        <v>654</v>
      </c>
      <c r="AL643" s="19">
        <v>14729</v>
      </c>
      <c r="AM643" s="19">
        <v>12576</v>
      </c>
      <c r="AN643" s="19">
        <v>10838</v>
      </c>
      <c r="AO643" s="19">
        <v>5877</v>
      </c>
      <c r="AP643" s="19">
        <v>12902</v>
      </c>
      <c r="AR643" s="19">
        <v>17138</v>
      </c>
      <c r="AS643" s="19">
        <v>13808</v>
      </c>
      <c r="AT643" s="19">
        <v>29707</v>
      </c>
      <c r="AU643" s="19">
        <v>6414</v>
      </c>
      <c r="AV643" s="19">
        <v>6072</v>
      </c>
      <c r="AW643" s="19">
        <v>42595</v>
      </c>
      <c r="AX643" s="19">
        <v>12660</v>
      </c>
      <c r="AY643" s="19">
        <v>15128</v>
      </c>
      <c r="AZ643" s="19">
        <v>20580</v>
      </c>
      <c r="BA643" s="19">
        <v>12137</v>
      </c>
      <c r="BB643" s="19">
        <v>5403</v>
      </c>
      <c r="BC643" s="19">
        <v>620</v>
      </c>
      <c r="BD643" s="19">
        <v>654</v>
      </c>
      <c r="BE643" s="19">
        <v>14729</v>
      </c>
      <c r="BF643" s="19">
        <v>12576</v>
      </c>
      <c r="BG643" s="19">
        <v>10838</v>
      </c>
      <c r="BH643" s="19">
        <v>5877</v>
      </c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</row>
    <row r="644" spans="1:78" ht="11.25" x14ac:dyDescent="0.2">
      <c r="A644" s="11" t="s">
        <v>346</v>
      </c>
      <c r="C644" s="18">
        <v>3.0740142888819998E-2</v>
      </c>
      <c r="D644" s="18">
        <v>2.7433469745479999E-2</v>
      </c>
      <c r="E644" s="18">
        <v>3.4419364892660002E-2</v>
      </c>
      <c r="F644" s="18">
        <v>5.9604063721499997E-3</v>
      </c>
      <c r="G644" s="18">
        <v>9.1788878096190005E-3</v>
      </c>
      <c r="H644" s="18">
        <v>6.0035663270630001E-3</v>
      </c>
      <c r="I644" s="18">
        <v>1.1873418843550001E-2</v>
      </c>
      <c r="J644" s="18">
        <v>9.655102570752E-3</v>
      </c>
      <c r="K644" s="18">
        <v>4.2959914269009997E-3</v>
      </c>
      <c r="L644" s="18">
        <v>6.6296303974449997E-3</v>
      </c>
      <c r="M644" s="18">
        <v>4.5273552529859996E-3</v>
      </c>
      <c r="N644" s="18">
        <v>3.7680609906089999E-3</v>
      </c>
      <c r="O644" s="18">
        <v>9.704600333091E-3</v>
      </c>
      <c r="P644" s="18">
        <v>4.9794614835499997E-3</v>
      </c>
      <c r="Q644" s="18">
        <v>8.7559239003060004E-3</v>
      </c>
      <c r="R644" s="18">
        <v>1.078742575167E-2</v>
      </c>
      <c r="S644" s="18">
        <v>8.3919479742110004E-3</v>
      </c>
      <c r="T644" s="18">
        <f>T640/(('FIA Only'!T640/'FIA Only'!T644))</f>
        <v>9.8567917597599999E-4</v>
      </c>
      <c r="U644" s="18">
        <f>U640/(('FIA Only'!U640/'FIA Only'!U644))</f>
        <v>6.8862590739879994E-3</v>
      </c>
      <c r="V644" s="18">
        <f>V640/(('FIA Only'!V640/'FIA Only'!V644))</f>
        <v>1.5089990131879999E-2</v>
      </c>
      <c r="W644" s="18">
        <f>W640/(('FIA Only'!W640/'FIA Only'!W644))</f>
        <v>1.3202234643685418E-2</v>
      </c>
      <c r="X644" s="18">
        <f>X640/(('FIA Only'!X640/'FIA Only'!X644))</f>
        <v>1.2547938942949999E-2</v>
      </c>
      <c r="Y644" s="18">
        <v>4.2931631644870002E-2</v>
      </c>
      <c r="Z644" s="18">
        <v>3.243999459294E-3</v>
      </c>
      <c r="AA644" s="18">
        <v>4.970133447163E-3</v>
      </c>
      <c r="AB644" s="18">
        <v>1.048941666351E-2</v>
      </c>
      <c r="AC644" s="18">
        <v>2.3499336145980002E-2</v>
      </c>
      <c r="AD644" s="18">
        <v>4.6594613604359998E-3</v>
      </c>
      <c r="AE644" s="18">
        <v>6.1559463258009997E-3</v>
      </c>
      <c r="AF644" s="18">
        <v>1.152957534336E-2</v>
      </c>
      <c r="AG644" s="18">
        <v>1.793943750307E-3</v>
      </c>
      <c r="AH644" s="18">
        <v>2.1922668866850002E-3</v>
      </c>
      <c r="AI644" s="18">
        <v>4.24718679713E-4</v>
      </c>
      <c r="AJ644" s="18">
        <v>6.0447437558739997E-3</v>
      </c>
      <c r="AK644" s="18">
        <v>2.431705984501E-3</v>
      </c>
      <c r="AL644" s="18">
        <v>1.9040254531020001E-3</v>
      </c>
      <c r="AM644" s="18">
        <v>1.214815999859E-3</v>
      </c>
      <c r="AN644" s="18">
        <v>2.1191926719040001E-3</v>
      </c>
      <c r="AO644" s="18">
        <v>7.3956181591750001E-3</v>
      </c>
      <c r="AP644" s="18">
        <v>3.6266289578010002E-3</v>
      </c>
      <c r="AQ644" s="18"/>
      <c r="AR644" s="18">
        <v>4.2931631644870002E-2</v>
      </c>
      <c r="AS644" s="18">
        <v>3.243999459294E-3</v>
      </c>
      <c r="AT644" s="18">
        <v>4.970133447163E-3</v>
      </c>
      <c r="AU644" s="18">
        <v>1.048941666351E-2</v>
      </c>
      <c r="AV644" s="18">
        <v>2.3499336145980002E-2</v>
      </c>
      <c r="AW644" s="18">
        <v>4.6594613604359998E-3</v>
      </c>
      <c r="AX644" s="18">
        <v>6.1559463258009997E-3</v>
      </c>
      <c r="AY644" s="18">
        <v>1.152957534336E-2</v>
      </c>
      <c r="AZ644" s="18">
        <v>1.793943750307E-3</v>
      </c>
      <c r="BA644" s="18">
        <v>2.1922668866850002E-3</v>
      </c>
      <c r="BB644" s="18">
        <v>4.24718679713E-4</v>
      </c>
      <c r="BC644" s="18">
        <v>6.0447437558739997E-3</v>
      </c>
      <c r="BD644" s="18">
        <v>2.431705984501E-3</v>
      </c>
      <c r="BE644" s="18">
        <v>1.9040254531020001E-3</v>
      </c>
      <c r="BF644" s="18">
        <v>1.214815999859E-3</v>
      </c>
      <c r="BG644" s="18">
        <v>2.1191926719040001E-3</v>
      </c>
      <c r="BH644" s="18">
        <v>7.3956181591750001E-3</v>
      </c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</row>
    <row r="645" spans="1:78" ht="11.25" x14ac:dyDescent="0.2">
      <c r="A645" s="11" t="s">
        <v>347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8">
        <v>0</v>
      </c>
      <c r="Y645" s="18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1.7137511555399999E-4</v>
      </c>
      <c r="AE645" s="18">
        <v>0</v>
      </c>
      <c r="AF645" s="18">
        <v>0</v>
      </c>
      <c r="AG645" s="18">
        <v>0</v>
      </c>
      <c r="AH645" s="18">
        <v>0</v>
      </c>
      <c r="AI645" s="18">
        <v>2.0746261840500001E-4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/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1.7137511555399999E-4</v>
      </c>
      <c r="AX645" s="18">
        <v>0</v>
      </c>
      <c r="AY645" s="18">
        <v>0</v>
      </c>
      <c r="AZ645" s="18">
        <v>0</v>
      </c>
      <c r="BA645" s="18">
        <v>0</v>
      </c>
      <c r="BB645" s="18">
        <v>2.0746261840500001E-4</v>
      </c>
      <c r="BC645" s="18">
        <v>0</v>
      </c>
      <c r="BD645" s="18">
        <v>0</v>
      </c>
      <c r="BE645" s="18">
        <v>0</v>
      </c>
      <c r="BF645" s="18">
        <v>0</v>
      </c>
      <c r="BG645" s="18">
        <v>0</v>
      </c>
      <c r="BH645" s="18">
        <v>0</v>
      </c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</row>
    <row r="646" spans="1:78" ht="11.25" x14ac:dyDescent="0.2">
      <c r="A646" s="11" t="s">
        <v>348</v>
      </c>
      <c r="C646" s="18">
        <v>3.3988802734479999E-3</v>
      </c>
      <c r="D646" s="18">
        <v>3.3580804426469997E-2</v>
      </c>
      <c r="E646" s="18">
        <v>8.6528623904790006E-3</v>
      </c>
      <c r="F646" s="18">
        <v>6.6907771606280003E-2</v>
      </c>
      <c r="G646" s="18">
        <v>4.5009138385499997E-2</v>
      </c>
      <c r="H646" s="18">
        <v>1.824900437934E-2</v>
      </c>
      <c r="I646" s="18">
        <v>1.884301725695E-2</v>
      </c>
      <c r="J646" s="18">
        <v>1.8521218154020001E-2</v>
      </c>
      <c r="K646" s="18">
        <v>2.865005908262E-2</v>
      </c>
      <c r="L646" s="18">
        <v>1.109623926587E-2</v>
      </c>
      <c r="M646" s="18">
        <v>8.4257853054989992E-3</v>
      </c>
      <c r="N646" s="18">
        <v>8.0422831310170001E-3</v>
      </c>
      <c r="O646" s="18">
        <v>1.232225942753E-2</v>
      </c>
      <c r="P646" s="18">
        <v>1.011222232185E-2</v>
      </c>
      <c r="Q646" s="18">
        <v>1.6900852996040001E-2</v>
      </c>
      <c r="R646" s="18">
        <v>9.5487450341290008E-3</v>
      </c>
      <c r="S646" s="18">
        <v>1.8696348139539999E-2</v>
      </c>
      <c r="T646" s="18">
        <f>T642/(('FIA Only'!T642/'FIA Only'!T646))</f>
        <v>2.0722477331849998E-2</v>
      </c>
      <c r="U646" s="18">
        <f>U642/(('FIA Only'!U642/'FIA Only'!U646))</f>
        <v>2.303376827301E-2</v>
      </c>
      <c r="V646" s="18">
        <f>V642/(('FIA Only'!V642/'FIA Only'!V646))</f>
        <v>1.451897250936E-2</v>
      </c>
      <c r="W646" s="18">
        <f>W642/(('FIA Only'!W642/'FIA Only'!W646))</f>
        <v>1.411473952187E-2</v>
      </c>
      <c r="X646" s="18">
        <f>X642/(('FIA Only'!X642/'FIA Only'!X646))</f>
        <v>2.1151748666239999E-2</v>
      </c>
      <c r="Y646" s="18">
        <v>1.350361940095E-2</v>
      </c>
      <c r="Z646" s="18">
        <v>2.5797926583289998E-2</v>
      </c>
      <c r="AA646" s="18">
        <v>4.3776398800230001E-2</v>
      </c>
      <c r="AB646" s="18">
        <v>7.5532038634919998E-3</v>
      </c>
      <c r="AC646" s="18">
        <v>3.1712548818889998E-2</v>
      </c>
      <c r="AD646" s="18">
        <v>1.8103099888390001E-2</v>
      </c>
      <c r="AE646" s="18">
        <v>7.5120544596429997E-3</v>
      </c>
      <c r="AF646" s="18">
        <v>1.02171324904E-2</v>
      </c>
      <c r="AG646" s="18">
        <v>8.0022524357930003E-3</v>
      </c>
      <c r="AH646" s="18">
        <v>1.3831081188910001E-2</v>
      </c>
      <c r="AI646" s="18">
        <v>2.869264107913E-3</v>
      </c>
      <c r="AJ646" s="18">
        <v>6.2237055444880002E-3</v>
      </c>
      <c r="AK646" s="18">
        <v>3.2846156112709998E-3</v>
      </c>
      <c r="AL646" s="18">
        <v>5.8199917239469996E-3</v>
      </c>
      <c r="AM646" s="18">
        <v>4.6188872788810002E-3</v>
      </c>
      <c r="AN646" s="18">
        <v>2.5376559190470002E-3</v>
      </c>
      <c r="AO646" s="18">
        <v>5.7844103415769996E-3</v>
      </c>
      <c r="AP646" s="18">
        <v>7.7150365632549997E-3</v>
      </c>
      <c r="AQ646" s="18"/>
      <c r="AR646" s="18">
        <v>1.350361940095E-2</v>
      </c>
      <c r="AS646" s="18">
        <v>2.5797926583289998E-2</v>
      </c>
      <c r="AT646" s="18">
        <v>4.3776398800230001E-2</v>
      </c>
      <c r="AU646" s="18">
        <v>7.5532038634919998E-3</v>
      </c>
      <c r="AV646" s="18">
        <v>3.1712548818889998E-2</v>
      </c>
      <c r="AW646" s="18">
        <v>1.8103099888390001E-2</v>
      </c>
      <c r="AX646" s="18">
        <v>7.5120544596429997E-3</v>
      </c>
      <c r="AY646" s="18">
        <v>1.02171324904E-2</v>
      </c>
      <c r="AZ646" s="18">
        <v>8.0022524357930003E-3</v>
      </c>
      <c r="BA646" s="18">
        <v>1.3831081188910001E-2</v>
      </c>
      <c r="BB646" s="18">
        <v>2.869264107913E-3</v>
      </c>
      <c r="BC646" s="18">
        <v>6.2237055444880002E-3</v>
      </c>
      <c r="BD646" s="18">
        <v>3.2846156112709998E-3</v>
      </c>
      <c r="BE646" s="18">
        <v>5.8199917239469996E-3</v>
      </c>
      <c r="BF646" s="18">
        <v>4.6188872788810002E-3</v>
      </c>
      <c r="BG646" s="18">
        <v>2.5376559190470002E-3</v>
      </c>
      <c r="BH646" s="18">
        <v>5.7844103415769996E-3</v>
      </c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</row>
    <row r="647" spans="1:78" ht="11.25" x14ac:dyDescent="0.2">
      <c r="A647" s="11" t="s">
        <v>349</v>
      </c>
      <c r="C647" s="18">
        <v>2.8777841319559999E-3</v>
      </c>
      <c r="D647" s="18">
        <v>1.95949775975E-3</v>
      </c>
      <c r="E647" s="18">
        <v>7.7021793139669999E-3</v>
      </c>
      <c r="F647" s="18">
        <v>2.135789829174E-2</v>
      </c>
      <c r="G647" s="18">
        <v>2.9796397463259999E-2</v>
      </c>
      <c r="H647" s="18">
        <v>1.2358012608680001E-3</v>
      </c>
      <c r="I647" s="18">
        <v>8.8890868707300005E-4</v>
      </c>
      <c r="J647" s="18">
        <v>8.52010685549E-4</v>
      </c>
      <c r="K647" s="18">
        <v>1.151508020793E-2</v>
      </c>
      <c r="L647" s="18">
        <v>4.993748827766E-3</v>
      </c>
      <c r="M647" s="18">
        <v>5.7444026925499998E-4</v>
      </c>
      <c r="N647" s="18">
        <v>2.7953180933860001E-3</v>
      </c>
      <c r="O647" s="18">
        <v>1.9346289418999999E-3</v>
      </c>
      <c r="P647" s="18">
        <v>5.7347443174899997E-4</v>
      </c>
      <c r="Q647" s="18">
        <v>7.5424432276629998E-3</v>
      </c>
      <c r="R647" s="18">
        <v>3.3584254070469998E-3</v>
      </c>
      <c r="S647" s="18">
        <v>5.9731197773640003E-3</v>
      </c>
      <c r="T647" s="18">
        <f>T643/(('FIA Only'!T643/'FIA Only'!T647))</f>
        <v>6.5402423929179993E-3</v>
      </c>
      <c r="U647" s="18">
        <f>U643/(('FIA Only'!U643/'FIA Only'!U647))</f>
        <v>5.9873746587790003E-3</v>
      </c>
      <c r="V647" s="18">
        <f>V643/(('FIA Only'!V643/'FIA Only'!V647))</f>
        <v>4.1513652435799998E-4</v>
      </c>
      <c r="W647" s="18">
        <f>W643/(('FIA Only'!W643/'FIA Only'!W647))</f>
        <v>4.26819125042E-3</v>
      </c>
      <c r="X647" s="18">
        <f>X643/(('FIA Only'!X643/'FIA Only'!X647))</f>
        <v>1.0128943588100001E-2</v>
      </c>
      <c r="Y647" s="18">
        <v>5.7998816869770002E-3</v>
      </c>
      <c r="Z647" s="18">
        <v>7.635644045104E-3</v>
      </c>
      <c r="AA647" s="18">
        <v>3.8615012437390003E-2</v>
      </c>
      <c r="AB647" s="18">
        <v>2.760621174603E-3</v>
      </c>
      <c r="AC647" s="18">
        <v>2.043859476781E-3</v>
      </c>
      <c r="AD647" s="18">
        <v>8.0343547600759992E-3</v>
      </c>
      <c r="AE647" s="18">
        <v>2.342117979658E-3</v>
      </c>
      <c r="AF647" s="18">
        <v>2.4831586009569999E-3</v>
      </c>
      <c r="AG647" s="18">
        <v>5.3802527036830002E-3</v>
      </c>
      <c r="AH647" s="18">
        <v>3.64957216349E-3</v>
      </c>
      <c r="AI647" s="18">
        <v>1.403104975149E-3</v>
      </c>
      <c r="AJ647" s="18">
        <v>1.7000085075899999E-4</v>
      </c>
      <c r="AK647" s="18">
        <v>2.23353014924E-4</v>
      </c>
      <c r="AL647" s="18">
        <v>5.8199917239469996E-3</v>
      </c>
      <c r="AM647" s="18">
        <v>2.449617515313E-3</v>
      </c>
      <c r="AN647" s="18">
        <v>1.70044680734E-3</v>
      </c>
      <c r="AO647" s="18">
        <v>7.8853780989799997E-4</v>
      </c>
      <c r="AP647" s="18">
        <v>2.2204690732790001E-3</v>
      </c>
      <c r="AQ647" s="18"/>
      <c r="AR647" s="18">
        <v>5.7998816869770002E-3</v>
      </c>
      <c r="AS647" s="18">
        <v>7.635644045104E-3</v>
      </c>
      <c r="AT647" s="18">
        <v>3.8615012437390003E-2</v>
      </c>
      <c r="AU647" s="18">
        <v>2.760621174603E-3</v>
      </c>
      <c r="AV647" s="18">
        <v>2.043859476781E-3</v>
      </c>
      <c r="AW647" s="18">
        <v>8.0343547600759992E-3</v>
      </c>
      <c r="AX647" s="18">
        <v>2.342117979658E-3</v>
      </c>
      <c r="AY647" s="18">
        <v>2.4831586009569999E-3</v>
      </c>
      <c r="AZ647" s="18">
        <v>5.3802527036830002E-3</v>
      </c>
      <c r="BA647" s="18">
        <v>3.64957216349E-3</v>
      </c>
      <c r="BB647" s="18">
        <v>1.403104975149E-3</v>
      </c>
      <c r="BC647" s="18">
        <v>1.7000085075899999E-4</v>
      </c>
      <c r="BD647" s="18">
        <v>2.23353014924E-4</v>
      </c>
      <c r="BE647" s="18">
        <v>5.8199917239469996E-3</v>
      </c>
      <c r="BF647" s="18">
        <v>2.449617515313E-3</v>
      </c>
      <c r="BG647" s="18">
        <v>1.70044680734E-3</v>
      </c>
      <c r="BH647" s="18">
        <v>7.8853780989799997E-4</v>
      </c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</row>
    <row r="648" spans="1:78" x14ac:dyDescent="0.25">
      <c r="A648" s="8" t="s">
        <v>350</v>
      </c>
      <c r="B648" s="50"/>
      <c r="H648" s="54"/>
      <c r="AA648" s="56"/>
      <c r="AB648" s="56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</row>
    <row r="649" spans="1:78" s="17" customFormat="1" ht="11.25" x14ac:dyDescent="0.2">
      <c r="A649" s="23" t="s">
        <v>351</v>
      </c>
      <c r="B649" s="37"/>
      <c r="C649" s="17">
        <v>261</v>
      </c>
      <c r="D649" s="17">
        <v>236</v>
      </c>
      <c r="E649" s="17">
        <v>187</v>
      </c>
      <c r="F649" s="17">
        <v>256</v>
      </c>
      <c r="G649" s="17">
        <v>222</v>
      </c>
      <c r="H649" s="17">
        <v>219</v>
      </c>
      <c r="I649" s="17">
        <v>231</v>
      </c>
      <c r="J649" s="17">
        <v>223</v>
      </c>
      <c r="K649" s="17">
        <v>216</v>
      </c>
      <c r="L649" s="17">
        <v>210</v>
      </c>
      <c r="M649" s="17">
        <v>213</v>
      </c>
      <c r="N649" s="17">
        <v>199</v>
      </c>
      <c r="O649" s="17">
        <v>179</v>
      </c>
      <c r="P649" s="17">
        <v>199</v>
      </c>
      <c r="Q649" s="17">
        <v>188</v>
      </c>
      <c r="R649" s="17">
        <v>203</v>
      </c>
      <c r="S649" s="17">
        <v>160</v>
      </c>
      <c r="T649" s="17">
        <f>'FIA Only'!T649+Sphere!C841</f>
        <v>201</v>
      </c>
      <c r="U649" s="17">
        <f>'FIA Only'!U649+Sphere!D841</f>
        <v>205</v>
      </c>
      <c r="V649" s="17">
        <f>'FIA Only'!V649+Sphere!E841</f>
        <v>230</v>
      </c>
      <c r="W649" s="17">
        <f>'FIA Only'!W649+Sphere!F841+'FIA on PCAS'!C841</f>
        <v>237</v>
      </c>
      <c r="X649" s="17">
        <f>'FIA Only'!X649+Sphere!G841+'FIA on PCAS'!D841</f>
        <v>207</v>
      </c>
      <c r="Y649" s="17">
        <v>210</v>
      </c>
      <c r="Z649" s="17">
        <v>259</v>
      </c>
      <c r="AA649" s="17">
        <v>208</v>
      </c>
      <c r="AB649" s="17">
        <v>203</v>
      </c>
      <c r="AC649" s="17">
        <v>211</v>
      </c>
      <c r="AD649" s="17">
        <v>194</v>
      </c>
      <c r="AE649" s="17">
        <v>272</v>
      </c>
      <c r="AF649" s="17">
        <v>236</v>
      </c>
      <c r="AG649" s="17">
        <v>205</v>
      </c>
      <c r="AH649" s="17">
        <v>202</v>
      </c>
      <c r="AI649" s="17">
        <v>199</v>
      </c>
      <c r="AJ649" s="17">
        <v>175</v>
      </c>
      <c r="AK649" s="17">
        <v>191</v>
      </c>
      <c r="AL649" s="17">
        <v>160</v>
      </c>
      <c r="AM649" s="17">
        <v>175</v>
      </c>
      <c r="AN649" s="17">
        <v>192</v>
      </c>
      <c r="AO649" s="17">
        <v>155</v>
      </c>
      <c r="AP649" s="17">
        <v>163</v>
      </c>
      <c r="AR649" s="17">
        <v>210</v>
      </c>
      <c r="AS649" s="17">
        <v>259</v>
      </c>
      <c r="AT649" s="17">
        <v>208</v>
      </c>
      <c r="AU649" s="17">
        <v>203</v>
      </c>
      <c r="AV649" s="17">
        <v>211</v>
      </c>
      <c r="AW649" s="17">
        <v>194</v>
      </c>
      <c r="AX649" s="17">
        <v>272</v>
      </c>
      <c r="AY649" s="17">
        <v>236</v>
      </c>
      <c r="AZ649" s="17">
        <v>205</v>
      </c>
      <c r="BA649" s="17">
        <v>202</v>
      </c>
      <c r="BB649" s="17">
        <v>199</v>
      </c>
      <c r="BC649" s="17">
        <v>175</v>
      </c>
      <c r="BD649" s="17">
        <v>191</v>
      </c>
      <c r="BE649" s="17">
        <v>160</v>
      </c>
      <c r="BF649" s="17">
        <v>175</v>
      </c>
      <c r="BG649" s="17">
        <v>192</v>
      </c>
      <c r="BH649" s="17">
        <v>155</v>
      </c>
    </row>
    <row r="650" spans="1:78" ht="11.25" x14ac:dyDescent="0.2">
      <c r="A650" s="16" t="s">
        <v>352</v>
      </c>
      <c r="C650" s="18">
        <v>2.950180382996E-2</v>
      </c>
      <c r="D650" s="18">
        <v>2.622149384739E-2</v>
      </c>
      <c r="E650" s="18">
        <v>2.118880128417E-2</v>
      </c>
      <c r="F650" s="18">
        <v>2.8963644591940001E-2</v>
      </c>
      <c r="G650" s="18">
        <v>2.482319067453E-2</v>
      </c>
      <c r="H650" s="18">
        <v>2.419844938399E-2</v>
      </c>
      <c r="I650" s="18">
        <v>2.507961783439E-2</v>
      </c>
      <c r="J650" s="18">
        <v>2.3930248155599999E-2</v>
      </c>
      <c r="K650" s="18">
        <v>2.2665069385539999E-2</v>
      </c>
      <c r="L650" s="18">
        <v>2.145740024863E-2</v>
      </c>
      <c r="M650" s="18">
        <v>2.1101470333280001E-2</v>
      </c>
      <c r="N650" s="18">
        <v>1.9220862846100001E-2</v>
      </c>
      <c r="O650" s="18">
        <v>1.7253012048189999E-2</v>
      </c>
      <c r="P650" s="18">
        <v>1.8802113269349999E-2</v>
      </c>
      <c r="Q650" s="18">
        <v>1.731801119223E-2</v>
      </c>
      <c r="R650" s="18">
        <v>1.7886513157889999E-2</v>
      </c>
      <c r="S650" s="18">
        <v>1.360669562814E-2</v>
      </c>
      <c r="T650" s="18">
        <f>(T649/T$180)*12</f>
        <v>1.6689038650485034E-2</v>
      </c>
      <c r="U650" s="18">
        <f t="shared" ref="U650:X650" si="21">(U649/U180)*12</f>
        <v>1.6814534319421471E-2</v>
      </c>
      <c r="V650" s="18">
        <f t="shared" si="21"/>
        <v>1.8834833523273985E-2</v>
      </c>
      <c r="W650" s="18">
        <f t="shared" si="21"/>
        <v>1.8552706255341077E-2</v>
      </c>
      <c r="X650" s="18">
        <f t="shared" si="21"/>
        <v>1.5892412716489338E-2</v>
      </c>
      <c r="Y650" s="18">
        <v>1.442869248563E-2</v>
      </c>
      <c r="Z650" s="18">
        <v>1.7284431220980001E-2</v>
      </c>
      <c r="AA650" s="18">
        <v>1.3554388613440001E-2</v>
      </c>
      <c r="AB650" s="18">
        <v>1.300990162464E-2</v>
      </c>
      <c r="AC650" s="18">
        <v>1.332309019921E-2</v>
      </c>
      <c r="AD650" s="18">
        <v>1.202069542408E-2</v>
      </c>
      <c r="AE650" s="18">
        <v>1.6560877970070002E-2</v>
      </c>
      <c r="AF650" s="18">
        <v>1.4200257730669999E-2</v>
      </c>
      <c r="AG650" s="18">
        <v>1.2206922218089999E-2</v>
      </c>
      <c r="AH650" s="18">
        <v>1.1776708934559999E-2</v>
      </c>
      <c r="AI650" s="18">
        <v>1.134091610667E-2</v>
      </c>
      <c r="AJ650" s="18">
        <v>9.7710321466959998E-3</v>
      </c>
      <c r="AK650" s="18">
        <v>1.0500755944469999E-2</v>
      </c>
      <c r="AL650" s="18">
        <v>8.6856212254869999E-3</v>
      </c>
      <c r="AM650" s="18">
        <v>9.3731170077440001E-3</v>
      </c>
      <c r="AN650" s="18">
        <v>1.2229039723150001E-2</v>
      </c>
      <c r="AO650" s="18">
        <v>9.7227957742430007E-3</v>
      </c>
      <c r="AP650" s="18">
        <v>1.0036585303280001E-2</v>
      </c>
      <c r="AQ650" s="18"/>
      <c r="AR650" s="18">
        <v>1.442869248563E-2</v>
      </c>
      <c r="AS650" s="18">
        <v>1.7284431220980001E-2</v>
      </c>
      <c r="AT650" s="18">
        <v>1.3554388613440001E-2</v>
      </c>
      <c r="AU650" s="18">
        <v>1.300990162464E-2</v>
      </c>
      <c r="AV650" s="18">
        <v>1.332309019921E-2</v>
      </c>
      <c r="AW650" s="18">
        <v>1.202069542408E-2</v>
      </c>
      <c r="AX650" s="18">
        <v>1.6560877970070002E-2</v>
      </c>
      <c r="AY650" s="18">
        <v>1.4200257730669999E-2</v>
      </c>
      <c r="AZ650" s="18">
        <v>1.2206922218089999E-2</v>
      </c>
      <c r="BA650" s="18">
        <v>1.1776708934559999E-2</v>
      </c>
      <c r="BB650" s="18">
        <v>1.134091610667E-2</v>
      </c>
      <c r="BC650" s="18">
        <v>9.7710321466959998E-3</v>
      </c>
      <c r="BD650" s="18">
        <v>1.0500755944469999E-2</v>
      </c>
      <c r="BE650" s="18">
        <v>8.6856212254869999E-3</v>
      </c>
      <c r="BF650" s="18">
        <v>9.3731170077440001E-3</v>
      </c>
      <c r="BG650" s="18">
        <v>1.2229039723150001E-2</v>
      </c>
      <c r="BH650" s="18">
        <v>9.7227957742430007E-3</v>
      </c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</row>
    <row r="651" spans="1:78" s="19" customFormat="1" ht="11.25" x14ac:dyDescent="0.2">
      <c r="A651" s="28" t="s">
        <v>353</v>
      </c>
      <c r="B651" s="32"/>
      <c r="C651" s="19">
        <v>2611483</v>
      </c>
      <c r="D651" s="19">
        <v>1173398</v>
      </c>
      <c r="E651" s="19">
        <v>1013592</v>
      </c>
      <c r="F651" s="19">
        <v>1219578</v>
      </c>
      <c r="G651" s="19">
        <v>1183307</v>
      </c>
      <c r="H651" s="19">
        <v>1160779</v>
      </c>
      <c r="I651" s="19">
        <v>975206</v>
      </c>
      <c r="J651" s="19">
        <v>1047794</v>
      </c>
      <c r="K651" s="19">
        <v>1044417</v>
      </c>
      <c r="L651" s="19">
        <v>1011325</v>
      </c>
      <c r="M651" s="19">
        <v>1058445</v>
      </c>
      <c r="N651" s="19">
        <v>890700</v>
      </c>
      <c r="O651" s="19">
        <v>887175</v>
      </c>
      <c r="P651" s="19">
        <v>856946</v>
      </c>
      <c r="Q651" s="19">
        <v>806098</v>
      </c>
      <c r="R651" s="19">
        <v>880598</v>
      </c>
      <c r="S651" s="19">
        <v>764988</v>
      </c>
      <c r="T651" s="27">
        <f>'FIA Only'!T651+Sphere!C843</f>
        <v>890462</v>
      </c>
      <c r="U651" s="27">
        <f>'FIA Only'!U651+Sphere!D843</f>
        <v>840806</v>
      </c>
      <c r="V651" s="27">
        <f>'FIA Only'!V651+Sphere!E843</f>
        <v>923847</v>
      </c>
      <c r="W651" s="19">
        <f>'FIA Only'!W651+Sphere!F843+'FIA on PCAS'!C843</f>
        <v>876690</v>
      </c>
      <c r="X651" s="19">
        <f>'FIA Only'!X651+Sphere!G843+'FIA on PCAS'!D843</f>
        <v>915080</v>
      </c>
      <c r="Y651" s="19">
        <v>936322</v>
      </c>
      <c r="Z651" s="19">
        <v>1172043</v>
      </c>
      <c r="AA651" s="19">
        <v>964852</v>
      </c>
      <c r="AB651" s="19">
        <v>995310</v>
      </c>
      <c r="AC651" s="19">
        <v>947515</v>
      </c>
      <c r="AD651" s="19">
        <v>1268288</v>
      </c>
      <c r="AE651" s="19">
        <v>1079949</v>
      </c>
      <c r="AF651" s="19">
        <v>946123</v>
      </c>
      <c r="AG651" s="19">
        <v>849954</v>
      </c>
      <c r="AH651" s="19">
        <v>837152</v>
      </c>
      <c r="AI651" s="19">
        <v>790820</v>
      </c>
      <c r="AJ651" s="19">
        <v>792542</v>
      </c>
      <c r="AK651" s="19">
        <v>917021</v>
      </c>
      <c r="AL651" s="19">
        <v>753636</v>
      </c>
      <c r="AM651" s="19">
        <v>795188</v>
      </c>
      <c r="AN651" s="19">
        <v>880438</v>
      </c>
      <c r="AO651" s="19">
        <v>700999</v>
      </c>
      <c r="AP651" s="19">
        <v>643865</v>
      </c>
      <c r="AR651" s="19">
        <v>936322</v>
      </c>
      <c r="AS651" s="19">
        <v>1172043</v>
      </c>
      <c r="AT651" s="19">
        <v>964852</v>
      </c>
      <c r="AU651" s="19">
        <v>995310</v>
      </c>
      <c r="AV651" s="19">
        <v>947515</v>
      </c>
      <c r="AW651" s="19">
        <v>1268288</v>
      </c>
      <c r="AX651" s="19">
        <v>1079949</v>
      </c>
      <c r="AY651" s="19">
        <v>946123</v>
      </c>
      <c r="AZ651" s="19">
        <v>849954</v>
      </c>
      <c r="BA651" s="19">
        <v>837152</v>
      </c>
      <c r="BB651" s="19">
        <v>790820</v>
      </c>
      <c r="BC651" s="19">
        <v>792542</v>
      </c>
      <c r="BD651" s="19">
        <v>917021</v>
      </c>
      <c r="BE651" s="19">
        <v>753636</v>
      </c>
      <c r="BF651" s="19">
        <v>795188</v>
      </c>
      <c r="BG651" s="19">
        <v>880438</v>
      </c>
      <c r="BH651" s="19">
        <v>700999</v>
      </c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</row>
    <row r="652" spans="1:78" s="19" customFormat="1" ht="11.25" x14ac:dyDescent="0.2">
      <c r="A652" s="28" t="s">
        <v>354</v>
      </c>
      <c r="B652" s="32"/>
      <c r="C652" s="19">
        <v>251003</v>
      </c>
      <c r="D652" s="19">
        <v>117520</v>
      </c>
      <c r="E652" s="19">
        <v>97669</v>
      </c>
      <c r="F652" s="19">
        <v>120358</v>
      </c>
      <c r="G652" s="19">
        <v>117182</v>
      </c>
      <c r="H652" s="19">
        <v>111233</v>
      </c>
      <c r="I652" s="19">
        <v>108156</v>
      </c>
      <c r="J652" s="19">
        <v>106446</v>
      </c>
      <c r="K652" s="19">
        <v>113031</v>
      </c>
      <c r="L652" s="19">
        <v>112266</v>
      </c>
      <c r="M652" s="19">
        <v>100610</v>
      </c>
      <c r="N652" s="19">
        <v>89845</v>
      </c>
      <c r="O652" s="19">
        <v>89054</v>
      </c>
      <c r="P652" s="19">
        <v>93534</v>
      </c>
      <c r="Q652" s="19">
        <v>93773</v>
      </c>
      <c r="R652" s="19">
        <v>98898</v>
      </c>
      <c r="S652" s="19">
        <v>75906</v>
      </c>
      <c r="T652" s="27">
        <f>'FIA Only'!T652+Sphere!C844</f>
        <v>86997</v>
      </c>
      <c r="U652" s="27">
        <f>'FIA Only'!U652+Sphere!D844</f>
        <v>96364</v>
      </c>
      <c r="V652" s="27">
        <f>'FIA Only'!V652+Sphere!E844</f>
        <v>106097</v>
      </c>
      <c r="W652" s="19">
        <f>'FIA Only'!W652+Sphere!F844+'FIA on PCAS'!C844</f>
        <v>90253</v>
      </c>
      <c r="X652" s="19">
        <f>'FIA Only'!X652+Sphere!G844+'FIA on PCAS'!D844</f>
        <v>105212</v>
      </c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</row>
    <row r="653" spans="1:78" s="19" customFormat="1" ht="11.25" x14ac:dyDescent="0.2">
      <c r="A653" s="28" t="s">
        <v>355</v>
      </c>
      <c r="B653" s="32"/>
      <c r="C653" s="19">
        <v>2360480</v>
      </c>
      <c r="D653" s="19">
        <v>1055878</v>
      </c>
      <c r="E653" s="19">
        <v>915922</v>
      </c>
      <c r="F653" s="19">
        <v>1099220</v>
      </c>
      <c r="G653" s="19">
        <v>1066125</v>
      </c>
      <c r="H653" s="19">
        <v>1049546</v>
      </c>
      <c r="I653" s="19">
        <v>867050</v>
      </c>
      <c r="J653" s="19">
        <v>941348</v>
      </c>
      <c r="K653" s="19">
        <v>931387</v>
      </c>
      <c r="L653" s="19">
        <v>899059</v>
      </c>
      <c r="M653" s="19">
        <v>957835</v>
      </c>
      <c r="N653" s="19">
        <v>800856</v>
      </c>
      <c r="O653" s="19">
        <v>798121</v>
      </c>
      <c r="P653" s="19">
        <v>763412</v>
      </c>
      <c r="Q653" s="19">
        <v>712325</v>
      </c>
      <c r="R653" s="19">
        <v>781700</v>
      </c>
      <c r="S653" s="19">
        <v>689082</v>
      </c>
      <c r="T653" s="27">
        <f>'FIA Only'!T653+Sphere!C845</f>
        <v>803465</v>
      </c>
      <c r="U653" s="27">
        <f>'FIA Only'!U653+Sphere!D845</f>
        <v>744442</v>
      </c>
      <c r="V653" s="27">
        <f>'FIA Only'!V653+Sphere!E845</f>
        <v>817749</v>
      </c>
      <c r="W653" s="19">
        <f>'FIA Only'!W653+Sphere!F845+'FIA on PCAS'!C845</f>
        <v>786437</v>
      </c>
      <c r="X653" s="19">
        <f>'FIA Only'!X653+Sphere!G845+'FIA on PCAS'!D845</f>
        <v>809868</v>
      </c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</row>
    <row r="654" spans="1:78" s="19" customFormat="1" ht="11.25" x14ac:dyDescent="0.2">
      <c r="A654" s="28" t="s">
        <v>356</v>
      </c>
      <c r="B654" s="32"/>
      <c r="C654" s="19">
        <v>0</v>
      </c>
      <c r="D654" s="19">
        <v>-11840</v>
      </c>
      <c r="E654" s="19">
        <v>-2984</v>
      </c>
      <c r="F654" s="19">
        <v>-17419</v>
      </c>
      <c r="G654" s="19">
        <v>-12712</v>
      </c>
      <c r="H654" s="19">
        <v>-32681</v>
      </c>
      <c r="I654" s="19">
        <v>-58830</v>
      </c>
      <c r="J654" s="19">
        <v>-51516</v>
      </c>
      <c r="K654" s="19">
        <v>-62440</v>
      </c>
      <c r="L654" s="19">
        <v>-53280</v>
      </c>
      <c r="M654" s="19">
        <v>-63552</v>
      </c>
      <c r="N654" s="19">
        <v>-55841</v>
      </c>
      <c r="O654" s="19">
        <v>-69193</v>
      </c>
      <c r="P654" s="19">
        <v>-92034</v>
      </c>
      <c r="Q654" s="19">
        <v>-61982</v>
      </c>
      <c r="R654" s="19">
        <v>-105239</v>
      </c>
      <c r="S654" s="19">
        <v>-63940</v>
      </c>
      <c r="T654" s="27">
        <f>'FIA Only'!T654+Sphere!C846</f>
        <v>-77798</v>
      </c>
      <c r="U654" s="27">
        <f>'FIA Only'!U654+Sphere!D846</f>
        <v>-83647</v>
      </c>
      <c r="V654" s="27">
        <f>'FIA Only'!V654+Sphere!E846</f>
        <v>-145781</v>
      </c>
      <c r="W654" s="19">
        <f>'FIA Only'!W654+Sphere!F846+'FIA on PCAS'!C846</f>
        <v>-122028</v>
      </c>
      <c r="X654" s="19">
        <f>'FIA Only'!X654+Sphere!G846+'FIA on PCAS'!D846</f>
        <v>-92477</v>
      </c>
      <c r="Y654" s="19">
        <v>-28991</v>
      </c>
      <c r="Z654" s="19">
        <v>-27239</v>
      </c>
      <c r="AA654" s="19">
        <v>-60407</v>
      </c>
      <c r="AB654" s="19">
        <v>-63468</v>
      </c>
      <c r="AC654" s="19">
        <v>-63758</v>
      </c>
      <c r="AD654" s="19">
        <v>-163645</v>
      </c>
      <c r="AE654" s="19">
        <v>-139135</v>
      </c>
      <c r="AF654" s="19">
        <v>-104706</v>
      </c>
      <c r="AG654" s="19">
        <v>-95626</v>
      </c>
      <c r="AH654" s="19">
        <v>-84389</v>
      </c>
      <c r="AI654" s="19">
        <v>-121194</v>
      </c>
      <c r="AJ654" s="19">
        <v>-142848</v>
      </c>
      <c r="AK654" s="19">
        <v>-120436</v>
      </c>
      <c r="AL654" s="19">
        <v>-107464</v>
      </c>
      <c r="AM654" s="19">
        <v>-159985</v>
      </c>
      <c r="AN654" s="19">
        <v>-96890</v>
      </c>
      <c r="AO654" s="19">
        <v>-84106</v>
      </c>
      <c r="AP654" s="19">
        <v>-122104</v>
      </c>
      <c r="AR654" s="19">
        <v>-28991</v>
      </c>
      <c r="AS654" s="19">
        <v>-27239</v>
      </c>
      <c r="AT654" s="19">
        <v>-60407</v>
      </c>
      <c r="AU654" s="19">
        <v>-63468</v>
      </c>
      <c r="AV654" s="19">
        <v>-63758</v>
      </c>
      <c r="AW654" s="19">
        <v>-163645</v>
      </c>
      <c r="AX654" s="19">
        <v>-139135</v>
      </c>
      <c r="AY654" s="19">
        <v>-104706</v>
      </c>
      <c r="AZ654" s="19">
        <v>-95626</v>
      </c>
      <c r="BA654" s="19">
        <v>-84389</v>
      </c>
      <c r="BB654" s="19">
        <v>-121194</v>
      </c>
      <c r="BC654" s="19">
        <v>-142848</v>
      </c>
      <c r="BD654" s="19">
        <v>-120436</v>
      </c>
      <c r="BE654" s="19">
        <v>-107464</v>
      </c>
      <c r="BF654" s="19">
        <v>-159985</v>
      </c>
      <c r="BG654" s="19">
        <v>-96890</v>
      </c>
      <c r="BH654" s="19">
        <v>-84106</v>
      </c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</row>
    <row r="655" spans="1:78" s="19" customFormat="1" ht="11.25" x14ac:dyDescent="0.2">
      <c r="A655" s="28" t="s">
        <v>357</v>
      </c>
      <c r="B655" s="32"/>
      <c r="C655" s="19">
        <v>2360480</v>
      </c>
      <c r="D655" s="19">
        <v>1044038</v>
      </c>
      <c r="E655" s="19">
        <v>912938</v>
      </c>
      <c r="F655" s="19">
        <v>1081801</v>
      </c>
      <c r="G655" s="19">
        <v>1053413</v>
      </c>
      <c r="H655" s="19">
        <v>1016865</v>
      </c>
      <c r="I655" s="19">
        <v>808220</v>
      </c>
      <c r="J655" s="19">
        <v>889832</v>
      </c>
      <c r="K655" s="19">
        <v>868947</v>
      </c>
      <c r="L655" s="19">
        <v>845779</v>
      </c>
      <c r="M655" s="19">
        <v>894283</v>
      </c>
      <c r="N655" s="19">
        <v>745014</v>
      </c>
      <c r="O655" s="19">
        <v>728928</v>
      </c>
      <c r="P655" s="19">
        <v>671377</v>
      </c>
      <c r="Q655" s="19">
        <v>650343</v>
      </c>
      <c r="R655" s="19">
        <v>676460</v>
      </c>
      <c r="S655" s="19">
        <v>625142</v>
      </c>
      <c r="T655" s="27">
        <f>'FIA Only'!T655+Sphere!C847</f>
        <v>725667</v>
      </c>
      <c r="U655" s="27">
        <f>'FIA Only'!U655+Sphere!D847</f>
        <v>660794</v>
      </c>
      <c r="V655" s="27">
        <f>'FIA Only'!V655+Sphere!E847</f>
        <v>671968</v>
      </c>
      <c r="W655" s="19">
        <f>'FIA Only'!W655+Sphere!F847+'FIA on PCAS'!C847</f>
        <v>664409</v>
      </c>
      <c r="X655" s="19">
        <f>'FIA Only'!X655+Sphere!G847+'FIA on PCAS'!D847</f>
        <v>717391</v>
      </c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</row>
    <row r="656" spans="1:78" ht="11.25" x14ac:dyDescent="0.2">
      <c r="A656" s="16" t="s">
        <v>358</v>
      </c>
      <c r="C656" s="18">
        <v>0.165446845654</v>
      </c>
      <c r="D656" s="18">
        <v>7.4389353222969995E-2</v>
      </c>
      <c r="E656" s="18">
        <v>6.4799272848589995E-2</v>
      </c>
      <c r="F656" s="18">
        <v>7.8060827854750006E-2</v>
      </c>
      <c r="G656" s="18">
        <v>7.5532575026690002E-2</v>
      </c>
      <c r="H656" s="18">
        <v>7.2494414643320002E-2</v>
      </c>
      <c r="I656" s="18">
        <v>6.1916840190229999E-2</v>
      </c>
      <c r="J656" s="18">
        <v>6.7818859530320005E-2</v>
      </c>
      <c r="K656" s="18">
        <v>6.7998831464360004E-2</v>
      </c>
      <c r="L656" s="18">
        <v>6.5655311505390002E-2</v>
      </c>
      <c r="M656" s="18">
        <v>6.7704160790250004E-2</v>
      </c>
      <c r="N656" s="18">
        <v>5.6506010471069998E-2</v>
      </c>
      <c r="O656" s="18">
        <v>5.5874860240560001E-2</v>
      </c>
      <c r="P656" s="18">
        <v>5.3226455045049997E-2</v>
      </c>
      <c r="Q656" s="18">
        <v>4.960105141941E-2</v>
      </c>
      <c r="R656" s="18">
        <v>5.311292200316E-2</v>
      </c>
      <c r="S656" s="18">
        <v>4.4801633626289999E-2</v>
      </c>
      <c r="T656" s="18">
        <f>(T651/T$189)*12</f>
        <v>5.0013030668189892E-2</v>
      </c>
      <c r="U656" s="18">
        <f t="shared" ref="U656:X656" si="22">(U651/U$189)*12</f>
        <v>4.8081586946816315E-2</v>
      </c>
      <c r="V656" s="18">
        <f t="shared" si="22"/>
        <v>5.4053310887699893E-2</v>
      </c>
      <c r="W656" s="18">
        <f t="shared" si="22"/>
        <v>5.2377539522199215E-2</v>
      </c>
      <c r="X656" s="18">
        <f t="shared" si="22"/>
        <v>5.5048531296847232E-2</v>
      </c>
      <c r="Y656" s="18">
        <v>5.560248953942E-2</v>
      </c>
      <c r="Z656" s="18">
        <v>7.0351120413299995E-2</v>
      </c>
      <c r="AA656" s="18">
        <v>5.6636212751179998E-2</v>
      </c>
      <c r="AB656" s="18">
        <v>5.7789627813779998E-2</v>
      </c>
      <c r="AC656" s="18">
        <v>5.5189914710150001E-2</v>
      </c>
      <c r="AD656" s="18">
        <v>7.3849108096840005E-2</v>
      </c>
      <c r="AE656" s="18">
        <v>6.2677172888679994E-2</v>
      </c>
      <c r="AF656" s="18">
        <v>5.2355230995889998E-2</v>
      </c>
      <c r="AG656" s="18">
        <v>4.8124062084880001E-2</v>
      </c>
      <c r="AH656" s="18">
        <v>4.7825744894109998E-2</v>
      </c>
      <c r="AI656" s="18">
        <v>4.4789370262060001E-2</v>
      </c>
      <c r="AJ656" s="18">
        <v>4.3475877871230001E-2</v>
      </c>
      <c r="AK656" s="18">
        <v>4.8503637991700002E-2</v>
      </c>
      <c r="AL656" s="18">
        <v>3.9313089818090001E-2</v>
      </c>
      <c r="AM656" s="18">
        <v>4.0368140196719998E-2</v>
      </c>
      <c r="AN656" s="18">
        <v>4.3504666708940001E-2</v>
      </c>
      <c r="AO656" s="18">
        <v>3.3903783575869997E-2</v>
      </c>
      <c r="AP656" s="18">
        <v>3.0892696245569999E-2</v>
      </c>
      <c r="AQ656" s="18"/>
      <c r="AR656" s="18">
        <v>5.560248953942E-2</v>
      </c>
      <c r="AS656" s="18">
        <v>7.0351120413299995E-2</v>
      </c>
      <c r="AT656" s="18">
        <v>5.6636212751179998E-2</v>
      </c>
      <c r="AU656" s="18">
        <v>5.7789627813779998E-2</v>
      </c>
      <c r="AV656" s="18">
        <v>5.5189914710150001E-2</v>
      </c>
      <c r="AW656" s="18">
        <v>7.3849108096840005E-2</v>
      </c>
      <c r="AX656" s="18">
        <v>6.2677172888679994E-2</v>
      </c>
      <c r="AY656" s="18">
        <v>5.2355230995889998E-2</v>
      </c>
      <c r="AZ656" s="18">
        <v>4.8124062084880001E-2</v>
      </c>
      <c r="BA656" s="18">
        <v>4.7825744894109998E-2</v>
      </c>
      <c r="BB656" s="18">
        <v>4.4789370262060001E-2</v>
      </c>
      <c r="BC656" s="18">
        <v>4.3475877871230001E-2</v>
      </c>
      <c r="BD656" s="18">
        <v>4.8503637991700002E-2</v>
      </c>
      <c r="BE656" s="18">
        <v>3.9313089818090001E-2</v>
      </c>
      <c r="BF656" s="18">
        <v>4.0368140196719998E-2</v>
      </c>
      <c r="BG656" s="18">
        <v>4.3504666708940001E-2</v>
      </c>
      <c r="BH656" s="18">
        <v>3.3903783575869997E-2</v>
      </c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</row>
    <row r="657" spans="1:78" ht="11.25" x14ac:dyDescent="0.2">
      <c r="A657" s="16" t="s">
        <v>359</v>
      </c>
      <c r="C657" s="18">
        <v>0.1495449298507</v>
      </c>
      <c r="D657" s="18">
        <v>6.6188386553340001E-2</v>
      </c>
      <c r="E657" s="18">
        <v>5.836446517946E-2</v>
      </c>
      <c r="F657" s="18">
        <v>6.9242167308169997E-2</v>
      </c>
      <c r="G657" s="18">
        <v>6.7241193983389999E-2</v>
      </c>
      <c r="H657" s="18">
        <v>6.3506517171990004E-2</v>
      </c>
      <c r="I657" s="18">
        <v>5.1314716620880003E-2</v>
      </c>
      <c r="J657" s="18">
        <v>5.759471348734E-2</v>
      </c>
      <c r="K657" s="18">
        <v>5.6574492047100002E-2</v>
      </c>
      <c r="L657" s="18">
        <v>5.4908039903069999E-2</v>
      </c>
      <c r="M657" s="18">
        <v>5.7203397402040002E-2</v>
      </c>
      <c r="N657" s="18">
        <v>4.72636952194E-2</v>
      </c>
      <c r="O657" s="18">
        <v>4.5908340165950003E-2</v>
      </c>
      <c r="P657" s="18">
        <v>4.1700463617650001E-2</v>
      </c>
      <c r="Q657" s="18">
        <v>4.0017074101989999E-2</v>
      </c>
      <c r="R657" s="18">
        <v>4.080043519972E-2</v>
      </c>
      <c r="S657" s="18">
        <v>3.6611526766199998E-2</v>
      </c>
      <c r="T657" s="18">
        <v>4.0757294892180003E-2</v>
      </c>
      <c r="U657" s="96"/>
      <c r="V657" s="96"/>
      <c r="W657" s="96"/>
      <c r="X657" s="96"/>
      <c r="Y657" s="96"/>
      <c r="Z657" s="96"/>
      <c r="AA657" s="96"/>
      <c r="AB657" s="96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Q657" s="95"/>
      <c r="AR657" s="95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</row>
    <row r="658" spans="1:78" ht="11.25" x14ac:dyDescent="0.2">
      <c r="A658" s="16" t="s">
        <v>360</v>
      </c>
      <c r="C658" s="18">
        <v>0.85674502774530004</v>
      </c>
      <c r="D658" s="18">
        <v>0.84351908297610001</v>
      </c>
      <c r="E658" s="18">
        <v>0.82879942915390004</v>
      </c>
      <c r="F658" s="18">
        <v>0.82696197458459997</v>
      </c>
      <c r="G658" s="18">
        <v>0.83733165104539997</v>
      </c>
      <c r="H658" s="18">
        <v>0.72844463037329998</v>
      </c>
      <c r="I658" s="18">
        <v>0.76395478843669995</v>
      </c>
      <c r="J658" s="18">
        <v>0.81966519384710002</v>
      </c>
      <c r="K658" s="18">
        <v>0.82909070339400004</v>
      </c>
      <c r="L658" s="18">
        <v>0.83612773181389999</v>
      </c>
      <c r="M658" s="18">
        <v>0.77593903650139995</v>
      </c>
      <c r="N658" s="95" t="s">
        <v>1</v>
      </c>
      <c r="O658" s="95" t="s">
        <v>1</v>
      </c>
      <c r="P658" s="95" t="s">
        <v>1</v>
      </c>
      <c r="Q658" s="95" t="s">
        <v>1</v>
      </c>
      <c r="R658" s="95" t="s">
        <v>1</v>
      </c>
      <c r="S658" s="95" t="s">
        <v>1</v>
      </c>
      <c r="T658" s="95"/>
      <c r="U658" s="95"/>
      <c r="V658" s="104"/>
      <c r="W658" s="104"/>
      <c r="X658" s="104"/>
      <c r="Y658" s="104"/>
      <c r="Z658" s="104"/>
      <c r="AA658" s="104"/>
      <c r="AB658" s="104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Q658" s="95"/>
      <c r="AR658" s="95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</row>
    <row r="659" spans="1:78" ht="11.25" x14ac:dyDescent="0.2">
      <c r="A659" s="16" t="s">
        <v>361</v>
      </c>
      <c r="C659" s="18">
        <v>0.77074939398359998</v>
      </c>
      <c r="D659" s="18">
        <v>0.76820273270060002</v>
      </c>
      <c r="E659" s="18">
        <v>0.73793911654769995</v>
      </c>
      <c r="F659" s="18">
        <v>0.74277927663730003</v>
      </c>
      <c r="G659" s="18">
        <v>0.75543246575339995</v>
      </c>
      <c r="H659" s="18">
        <v>0.64204370816599998</v>
      </c>
      <c r="I659" s="18">
        <v>0.67011501130490003</v>
      </c>
      <c r="J659" s="18">
        <v>0.72485984931720004</v>
      </c>
      <c r="K659" s="18">
        <v>0.73697229053940005</v>
      </c>
      <c r="L659" s="18">
        <v>0.75316746019360004</v>
      </c>
      <c r="M659" s="18">
        <v>0.69756625141560002</v>
      </c>
      <c r="N659" s="95" t="s">
        <v>1</v>
      </c>
      <c r="O659" s="95" t="s">
        <v>1</v>
      </c>
      <c r="P659" s="95" t="s">
        <v>1</v>
      </c>
      <c r="Q659" s="95" t="s">
        <v>1</v>
      </c>
      <c r="R659" s="95" t="s">
        <v>1</v>
      </c>
      <c r="S659" s="95" t="s">
        <v>1</v>
      </c>
      <c r="T659" s="95" t="s">
        <v>1</v>
      </c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Q659" s="95"/>
      <c r="AR659" s="95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</row>
    <row r="660" spans="1:78" s="19" customFormat="1" ht="11.25" x14ac:dyDescent="0.2">
      <c r="A660" s="28" t="s">
        <v>716</v>
      </c>
      <c r="B660" s="32"/>
      <c r="C660" s="19">
        <v>1878882.1</v>
      </c>
      <c r="D660" s="19">
        <v>859075.46</v>
      </c>
      <c r="E660" s="19">
        <v>754210.66</v>
      </c>
      <c r="F660" s="19">
        <v>944034.33</v>
      </c>
      <c r="G660" s="19">
        <v>840398.17</v>
      </c>
      <c r="H660" s="19">
        <v>829557.06</v>
      </c>
      <c r="I660" s="19">
        <v>759950.76</v>
      </c>
      <c r="J660" s="19">
        <v>847582.93</v>
      </c>
      <c r="K660" s="19">
        <v>735227.83</v>
      </c>
      <c r="L660" s="19">
        <v>802661.92</v>
      </c>
      <c r="M660" s="19">
        <v>776640.38</v>
      </c>
      <c r="N660" s="19">
        <v>704345.26</v>
      </c>
      <c r="O660" s="19">
        <v>690523.52</v>
      </c>
      <c r="P660" s="19">
        <v>621973.28</v>
      </c>
      <c r="Q660" s="19">
        <v>656700.80000000005</v>
      </c>
      <c r="R660" s="19">
        <v>625434.34</v>
      </c>
      <c r="S660" s="19">
        <v>496543.67</v>
      </c>
      <c r="T660" s="27">
        <f>'FIA Only'!T660+Sphere!C852</f>
        <v>627215.35999999999</v>
      </c>
      <c r="U660" s="27">
        <f>'FIA Only'!U660+Sphere!D852</f>
        <v>689154.89</v>
      </c>
      <c r="V660" s="27">
        <f>'FIA Only'!V660+Sphere!E852</f>
        <v>689860.38</v>
      </c>
      <c r="W660" s="19">
        <f>'FIA Only'!W660+Sphere!F852+'FIA on PCAS'!C852+'FIA Only'!W663</f>
        <v>694446.78999999992</v>
      </c>
      <c r="X660" s="19">
        <f>'FIA Only'!X660+Sphere!G852+'FIA on PCAS'!D852+'FIA Only'!X663</f>
        <v>760181.82000000007</v>
      </c>
      <c r="Y660" s="19">
        <v>844989</v>
      </c>
      <c r="Z660" s="19">
        <v>1006219.07</v>
      </c>
      <c r="AA660" s="19">
        <v>885982.84</v>
      </c>
      <c r="AB660" s="19">
        <v>916686.64</v>
      </c>
      <c r="AC660" s="19">
        <v>756579.09</v>
      </c>
      <c r="AD660" s="19">
        <v>1061453.5900000001</v>
      </c>
      <c r="AE660" s="19">
        <v>893268.97</v>
      </c>
      <c r="AF660" s="19">
        <v>780850.56</v>
      </c>
      <c r="AG660" s="19">
        <v>706748.95</v>
      </c>
      <c r="AH660" s="19">
        <v>728012.97</v>
      </c>
      <c r="AI660" s="19">
        <v>632824.51</v>
      </c>
      <c r="AJ660" s="19">
        <v>697854.93</v>
      </c>
      <c r="AK660" s="19">
        <v>857157.53</v>
      </c>
      <c r="AL660" s="19">
        <v>653365.62</v>
      </c>
      <c r="AM660" s="19">
        <v>584393.18999999994</v>
      </c>
      <c r="AN660" s="19">
        <v>629966.67000000004</v>
      </c>
      <c r="AO660" s="19">
        <v>509784.96</v>
      </c>
      <c r="AP660" s="19">
        <v>479115.82</v>
      </c>
      <c r="AR660" s="19">
        <v>844989</v>
      </c>
      <c r="AS660" s="19">
        <v>1006219.07</v>
      </c>
      <c r="AT660" s="19">
        <v>885982.84</v>
      </c>
      <c r="AU660" s="19">
        <v>916686.64</v>
      </c>
      <c r="AV660" s="19">
        <v>756579.09</v>
      </c>
      <c r="AW660" s="19">
        <v>1061453.5900000001</v>
      </c>
      <c r="AX660" s="19">
        <v>893268.97</v>
      </c>
      <c r="AY660" s="19">
        <v>780850.56</v>
      </c>
      <c r="AZ660" s="19">
        <v>706748.95</v>
      </c>
      <c r="BA660" s="19">
        <v>728012.97</v>
      </c>
      <c r="BB660" s="19">
        <v>632824.51</v>
      </c>
      <c r="BC660" s="19">
        <v>697854.93</v>
      </c>
      <c r="BD660" s="19">
        <v>857157.53</v>
      </c>
      <c r="BE660" s="19">
        <v>653365.62</v>
      </c>
      <c r="BF660" s="19">
        <v>584393.18999999994</v>
      </c>
      <c r="BG660" s="19">
        <v>629966.67000000004</v>
      </c>
      <c r="BH660" s="19">
        <v>509784.96</v>
      </c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</row>
    <row r="661" spans="1:78" s="19" customFormat="1" ht="11.25" x14ac:dyDescent="0.2">
      <c r="A661" s="28" t="s">
        <v>363</v>
      </c>
      <c r="B661" s="32"/>
      <c r="C661" s="19">
        <v>441969.1</v>
      </c>
      <c r="D661" s="19">
        <v>178746.86</v>
      </c>
      <c r="E661" s="19">
        <v>160052.1</v>
      </c>
      <c r="F661" s="19">
        <v>163187.49</v>
      </c>
      <c r="G661" s="19">
        <v>233597.27</v>
      </c>
      <c r="H661" s="19">
        <v>221929.41</v>
      </c>
      <c r="I661" s="19">
        <v>161329.54999999999</v>
      </c>
      <c r="J661" s="19">
        <v>125906.23</v>
      </c>
      <c r="K661" s="19">
        <v>188652.47</v>
      </c>
      <c r="L661" s="19">
        <v>128478.36</v>
      </c>
      <c r="M661" s="19">
        <v>198393.96</v>
      </c>
      <c r="N661" s="19">
        <v>133989.75</v>
      </c>
      <c r="O661" s="19">
        <v>106536.09</v>
      </c>
      <c r="P661" s="19">
        <v>155503.60999999999</v>
      </c>
      <c r="Q661" s="19">
        <v>104284.37</v>
      </c>
      <c r="R661" s="19">
        <v>165428.91</v>
      </c>
      <c r="S661" s="19">
        <v>212502.16</v>
      </c>
      <c r="T661" s="27">
        <f>'FIA Only'!T661+Sphere!C853</f>
        <v>178729.73</v>
      </c>
      <c r="U661" s="27">
        <f>'FIA Only'!U661+Sphere!D853</f>
        <v>71742.05</v>
      </c>
      <c r="V661" s="27">
        <f>'FIA Only'!V661+Sphere!E853</f>
        <v>166898.14000000001</v>
      </c>
      <c r="W661" s="19">
        <f>'FIA Only'!W661+Sphere!F853+'FIA on PCAS'!C853</f>
        <v>112756.57</v>
      </c>
      <c r="X661" s="19">
        <f>'FIA Only'!X661+Sphere!G853+'FIA on PCAS'!D853</f>
        <v>134449.01</v>
      </c>
      <c r="Y661" s="19">
        <v>0</v>
      </c>
      <c r="Z661" s="19">
        <v>119216.84</v>
      </c>
      <c r="AA661" s="19">
        <v>40242.35</v>
      </c>
      <c r="AB661" s="19">
        <v>66307.929999999993</v>
      </c>
      <c r="AC661" s="19">
        <v>160717.79999999999</v>
      </c>
      <c r="AD661" s="19">
        <v>153642.03</v>
      </c>
      <c r="AE661" s="19">
        <v>53942.49</v>
      </c>
      <c r="AF661" s="19">
        <v>141683.19</v>
      </c>
      <c r="AG661" s="19">
        <v>104144.4</v>
      </c>
      <c r="AH661" s="19">
        <v>41454.160000000003</v>
      </c>
      <c r="AI661" s="19">
        <v>68734.63</v>
      </c>
      <c r="AJ661" s="19">
        <v>59999.55</v>
      </c>
      <c r="AK661" s="19">
        <v>31469.01</v>
      </c>
      <c r="AL661" s="19">
        <v>100270.5</v>
      </c>
      <c r="AM661" s="19">
        <v>135894.96</v>
      </c>
      <c r="AN661" s="19">
        <v>122064.27</v>
      </c>
      <c r="AO661" s="19">
        <v>166724.57999999999</v>
      </c>
      <c r="AP661" s="19">
        <v>88271.56</v>
      </c>
      <c r="AR661" s="19">
        <v>0</v>
      </c>
      <c r="AS661" s="19">
        <v>119216.84</v>
      </c>
      <c r="AT661" s="19">
        <v>40242.35</v>
      </c>
      <c r="AU661" s="19">
        <v>66307.929999999993</v>
      </c>
      <c r="AV661" s="19">
        <v>160717.79999999999</v>
      </c>
      <c r="AW661" s="19">
        <v>153642.03</v>
      </c>
      <c r="AX661" s="19">
        <v>53942.49</v>
      </c>
      <c r="AY661" s="19">
        <v>141683.19</v>
      </c>
      <c r="AZ661" s="19">
        <v>104144.4</v>
      </c>
      <c r="BA661" s="19">
        <v>41454.160000000003</v>
      </c>
      <c r="BB661" s="19">
        <v>68734.63</v>
      </c>
      <c r="BC661" s="19">
        <v>59999.55</v>
      </c>
      <c r="BD661" s="19">
        <v>31469.01</v>
      </c>
      <c r="BE661" s="19">
        <v>100270.5</v>
      </c>
      <c r="BF661" s="19">
        <v>135894.96</v>
      </c>
      <c r="BG661" s="19">
        <v>122064.27</v>
      </c>
      <c r="BH661" s="19">
        <v>166724.57999999999</v>
      </c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</row>
    <row r="662" spans="1:78" s="19" customFormat="1" ht="11.25" x14ac:dyDescent="0.2">
      <c r="A662" s="28" t="s">
        <v>364</v>
      </c>
      <c r="B662" s="32"/>
      <c r="C662" s="19">
        <v>265185.46000000002</v>
      </c>
      <c r="D662" s="19">
        <v>69844.070000000007</v>
      </c>
      <c r="E662" s="19">
        <v>59256.57</v>
      </c>
      <c r="F662" s="19">
        <v>66791.520000000004</v>
      </c>
      <c r="G662" s="19">
        <v>19131.41</v>
      </c>
      <c r="H662" s="19">
        <v>76309.899999999994</v>
      </c>
      <c r="I662" s="19">
        <v>37842.57</v>
      </c>
      <c r="J662" s="19">
        <v>56413.26</v>
      </c>
      <c r="K662" s="19">
        <v>88939.83</v>
      </c>
      <c r="L662" s="19">
        <v>68957.95</v>
      </c>
      <c r="M662" s="19">
        <v>35454.269999999997</v>
      </c>
      <c r="N662" s="19">
        <v>23387.03</v>
      </c>
      <c r="O662" s="19">
        <v>56741.279999999999</v>
      </c>
      <c r="P662" s="19">
        <v>27458.51</v>
      </c>
      <c r="Q662" s="19">
        <v>45112.800000000003</v>
      </c>
      <c r="R662" s="19">
        <v>76481.919999999998</v>
      </c>
      <c r="S662" s="19">
        <v>44380.25</v>
      </c>
      <c r="T662" s="27">
        <f>'FIA Only'!T662+Sphere!C854</f>
        <v>81260.02</v>
      </c>
      <c r="U662" s="27">
        <f>'FIA Only'!U662+Sphere!D854</f>
        <v>67116.14</v>
      </c>
      <c r="V662" s="27">
        <f>'FIA Only'!V662+Sphere!E854</f>
        <v>61951</v>
      </c>
      <c r="W662" s="19">
        <f>'FIA Only'!W662+Sphere!F854+'FIA on PCAS'!C854</f>
        <v>69481.440000000002</v>
      </c>
      <c r="X662" s="19">
        <f>'FIA Only'!X662+Sphere!G854+'FIA on PCAS'!D854</f>
        <v>20026.560000000001</v>
      </c>
      <c r="Y662" s="19">
        <v>38663.040000000001</v>
      </c>
      <c r="Z662" s="19">
        <v>8255.18</v>
      </c>
      <c r="AA662" s="19">
        <v>10674.94</v>
      </c>
      <c r="AB662" s="19">
        <v>4329.78</v>
      </c>
      <c r="AC662" s="19">
        <v>8946.3700000000008</v>
      </c>
      <c r="AD662" s="19">
        <v>43398.69</v>
      </c>
      <c r="AE662" s="19">
        <v>117824.62</v>
      </c>
      <c r="AF662" s="19">
        <v>23589.11</v>
      </c>
      <c r="AG662" s="19">
        <v>15596.73</v>
      </c>
      <c r="AH662" s="19">
        <v>50858.34</v>
      </c>
      <c r="AI662" s="19">
        <v>89261.14</v>
      </c>
      <c r="AJ662" s="19">
        <v>34687.74</v>
      </c>
      <c r="AK662" s="19">
        <v>25278.21</v>
      </c>
      <c r="AL662" s="19">
        <v>0</v>
      </c>
      <c r="AM662" s="19">
        <v>74900.33</v>
      </c>
      <c r="AN662" s="19">
        <v>29698.16</v>
      </c>
      <c r="AO662" s="19">
        <v>13181.33</v>
      </c>
      <c r="AP662" s="19">
        <v>63921.43</v>
      </c>
      <c r="AR662" s="19">
        <v>38663.040000000001</v>
      </c>
      <c r="AS662" s="19">
        <v>8255.18</v>
      </c>
      <c r="AT662" s="19">
        <v>10674.94</v>
      </c>
      <c r="AU662" s="19">
        <v>4329.78</v>
      </c>
      <c r="AV662" s="19">
        <v>8946.3700000000008</v>
      </c>
      <c r="AW662" s="19">
        <v>43398.69</v>
      </c>
      <c r="AX662" s="19">
        <v>117824.62</v>
      </c>
      <c r="AY662" s="19">
        <v>23589.11</v>
      </c>
      <c r="AZ662" s="19">
        <v>15596.73</v>
      </c>
      <c r="BA662" s="19">
        <v>50858.34</v>
      </c>
      <c r="BB662" s="19">
        <v>89261.14</v>
      </c>
      <c r="BC662" s="19">
        <v>34687.74</v>
      </c>
      <c r="BD662" s="19">
        <v>25278.21</v>
      </c>
      <c r="BE662" s="19">
        <v>0</v>
      </c>
      <c r="BF662" s="19">
        <v>74900.33</v>
      </c>
      <c r="BG662" s="19">
        <v>29698.16</v>
      </c>
      <c r="BH662" s="19">
        <v>13181.33</v>
      </c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</row>
    <row r="663" spans="1:78" s="19" customFormat="1" ht="11.25" x14ac:dyDescent="0.2">
      <c r="A663" s="28" t="s">
        <v>717</v>
      </c>
      <c r="B663" s="32"/>
      <c r="C663" s="19">
        <v>25446.07</v>
      </c>
      <c r="D663" s="19">
        <v>65731.600000000006</v>
      </c>
      <c r="E663" s="19">
        <v>40072.29</v>
      </c>
      <c r="F663" s="19">
        <v>45565.02</v>
      </c>
      <c r="G663" s="19">
        <v>90180.45</v>
      </c>
      <c r="H663" s="19">
        <v>32982.629999999997</v>
      </c>
      <c r="I663" s="19">
        <v>16083.26</v>
      </c>
      <c r="J663" s="19">
        <v>17891.82</v>
      </c>
      <c r="K663" s="19">
        <v>31597.26</v>
      </c>
      <c r="L663" s="19">
        <v>11226.61</v>
      </c>
      <c r="M663" s="19">
        <v>47956.88</v>
      </c>
      <c r="N663" s="19">
        <v>28978.38</v>
      </c>
      <c r="O663" s="19">
        <v>33374.11</v>
      </c>
      <c r="P663" s="19">
        <v>52010.239999999998</v>
      </c>
      <c r="Q663" s="19">
        <v>0</v>
      </c>
      <c r="R663" s="19">
        <v>13252.75</v>
      </c>
      <c r="S663" s="19">
        <v>11561.57</v>
      </c>
      <c r="T663" s="27">
        <f>'FIA Only'!T663+Sphere!C855</f>
        <v>3257.21</v>
      </c>
      <c r="U663" s="27">
        <f>'FIA Only'!U663+Sphere!D855</f>
        <v>12792.85</v>
      </c>
      <c r="V663" s="27">
        <f>'FIA Only'!V663+Sphere!E855</f>
        <v>5137.17</v>
      </c>
      <c r="W663" s="19">
        <f>'FIA Only'!W663</f>
        <v>1531.69</v>
      </c>
      <c r="X663" s="19">
        <f>'FIA Only'!X663</f>
        <v>16662.29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0</v>
      </c>
      <c r="BF663" s="19">
        <v>0</v>
      </c>
      <c r="BG663" s="19">
        <v>0</v>
      </c>
      <c r="BH663" s="19">
        <v>0</v>
      </c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</row>
    <row r="664" spans="1:78" x14ac:dyDescent="0.25">
      <c r="A664" s="8" t="s">
        <v>366</v>
      </c>
      <c r="B664" s="50"/>
      <c r="AA664" s="56"/>
      <c r="AB664" s="56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</row>
    <row r="665" spans="1:78" s="19" customFormat="1" ht="11.25" x14ac:dyDescent="0.2">
      <c r="A665" s="24" t="s">
        <v>367</v>
      </c>
      <c r="B665" s="32"/>
      <c r="C665" s="19">
        <v>4341.0950709999997</v>
      </c>
      <c r="D665" s="19">
        <v>4304.2148870000001</v>
      </c>
      <c r="E665" s="19">
        <v>4293.100711</v>
      </c>
      <c r="F665" s="19">
        <v>4233.2888110000004</v>
      </c>
      <c r="G665" s="19">
        <v>4222.6554249999999</v>
      </c>
      <c r="H665" s="19">
        <v>4205.8305520000004</v>
      </c>
      <c r="I665" s="19">
        <v>4134.5479079999996</v>
      </c>
      <c r="J665" s="19">
        <v>4225.5596150000001</v>
      </c>
      <c r="K665" s="19">
        <v>4196.3081179999999</v>
      </c>
      <c r="L665" s="19">
        <v>4102.5767230000001</v>
      </c>
      <c r="M665" s="19">
        <v>3990.582429</v>
      </c>
      <c r="N665" s="19">
        <v>3920.0526380000001</v>
      </c>
      <c r="O665" s="19">
        <v>3839.7005530000001</v>
      </c>
      <c r="P665" s="19">
        <v>3821.1875749999999</v>
      </c>
      <c r="Q665" s="19">
        <v>3717.3955649999998</v>
      </c>
      <c r="R665" s="19">
        <v>3799.107207</v>
      </c>
      <c r="S665" s="19">
        <v>3815.6354959999999</v>
      </c>
      <c r="T665" s="19">
        <f t="shared" ref="T665:X666" si="23">T628/T600</f>
        <v>3742.2369250157531</v>
      </c>
      <c r="U665" s="19">
        <f t="shared" si="23"/>
        <v>3604.7644766146991</v>
      </c>
      <c r="V665" s="19">
        <f t="shared" si="23"/>
        <v>3632.5472636815921</v>
      </c>
      <c r="W665" s="19">
        <f t="shared" si="23"/>
        <v>3691.0839562967221</v>
      </c>
      <c r="X665" s="19">
        <f t="shared" si="23"/>
        <v>3746.5234143449911</v>
      </c>
      <c r="Y665" s="19">
        <v>3750.7536610000002</v>
      </c>
      <c r="Z665" s="19">
        <v>3561.0751260000002</v>
      </c>
      <c r="AA665" s="19">
        <v>3501.5510949999998</v>
      </c>
      <c r="AB665" s="19">
        <v>3452.7950569999998</v>
      </c>
      <c r="AC665" s="19">
        <v>3560.736402</v>
      </c>
      <c r="AD665" s="19">
        <v>3461.1650450000002</v>
      </c>
      <c r="AE665" s="19">
        <v>3451.1894139999999</v>
      </c>
      <c r="AF665" s="19">
        <v>3641.6500070000002</v>
      </c>
      <c r="AG665" s="19">
        <v>3676.8498840000002</v>
      </c>
      <c r="AH665" s="19">
        <v>3767.9157580000001</v>
      </c>
      <c r="AI665" s="19">
        <v>3946.302025</v>
      </c>
      <c r="AJ665" s="19">
        <v>4072.194266</v>
      </c>
      <c r="AK665" s="19">
        <v>3850.1596300000001</v>
      </c>
      <c r="AL665" s="19">
        <v>3823.7207100000001</v>
      </c>
      <c r="AM665" s="19">
        <v>3728.070831</v>
      </c>
      <c r="AN665" s="19">
        <v>3786.5004800000002</v>
      </c>
      <c r="AO665" s="19">
        <v>3940.3155369999999</v>
      </c>
      <c r="AP665" s="19">
        <v>4050.416326</v>
      </c>
      <c r="AR665" s="19">
        <v>3750.7536610000002</v>
      </c>
      <c r="AS665" s="19">
        <v>3561.0751260000002</v>
      </c>
      <c r="AT665" s="19">
        <v>3501.5510949999998</v>
      </c>
      <c r="AU665" s="19">
        <v>3452.7950569999998</v>
      </c>
      <c r="AV665" s="19">
        <v>3560.736402</v>
      </c>
      <c r="AW665" s="19">
        <v>3461.1650450000002</v>
      </c>
      <c r="AX665" s="19">
        <v>3451.1894139999999</v>
      </c>
      <c r="AY665" s="19">
        <v>3641.6500070000002</v>
      </c>
      <c r="AZ665" s="19">
        <v>3676.8498840000002</v>
      </c>
      <c r="BA665" s="19">
        <v>3767.9157580000001</v>
      </c>
      <c r="BB665" s="19">
        <v>3946.302025</v>
      </c>
      <c r="BC665" s="19">
        <v>4072.194266</v>
      </c>
      <c r="BD665" s="19">
        <v>3850.1596300000001</v>
      </c>
      <c r="BE665" s="19">
        <v>3823.7207100000001</v>
      </c>
      <c r="BF665" s="19">
        <v>3728.070831</v>
      </c>
      <c r="BG665" s="19">
        <v>3786.5004800000002</v>
      </c>
      <c r="BH665" s="19">
        <v>3940.3155369999999</v>
      </c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</row>
    <row r="666" spans="1:78" s="19" customFormat="1" ht="11.25" x14ac:dyDescent="0.2">
      <c r="A666" s="24" t="s">
        <v>368</v>
      </c>
      <c r="B666" s="32"/>
      <c r="C666" s="19">
        <v>4848.9188199999999</v>
      </c>
      <c r="D666" s="19">
        <v>4826.7958019999996</v>
      </c>
      <c r="E666" s="19">
        <v>4747.1857399999999</v>
      </c>
      <c r="F666" s="19">
        <v>4638.2934859999996</v>
      </c>
      <c r="G666" s="19">
        <v>4609.9402739999996</v>
      </c>
      <c r="H666" s="19">
        <v>4478.359469</v>
      </c>
      <c r="I666" s="19">
        <v>4619.1227529999996</v>
      </c>
      <c r="J666" s="19">
        <v>4807.0456080000004</v>
      </c>
      <c r="K666" s="19">
        <v>4693.1630779999996</v>
      </c>
      <c r="L666" s="19">
        <v>4714.955559</v>
      </c>
      <c r="M666" s="19">
        <v>4563.5674419999996</v>
      </c>
      <c r="N666" s="19">
        <v>4422.8263660000002</v>
      </c>
      <c r="O666" s="19">
        <v>4236.3002180000003</v>
      </c>
      <c r="P666" s="19">
        <v>4460.9109390000003</v>
      </c>
      <c r="Q666" s="19">
        <v>4493.1906550000003</v>
      </c>
      <c r="R666" s="19">
        <v>4421.3925810000001</v>
      </c>
      <c r="S666" s="19">
        <v>4209.3358070000004</v>
      </c>
      <c r="T666" s="19">
        <f t="shared" si="23"/>
        <v>4142.1511051212938</v>
      </c>
      <c r="U666" s="19">
        <f t="shared" si="23"/>
        <v>4215.3568239795923</v>
      </c>
      <c r="V666" s="19">
        <f t="shared" si="23"/>
        <v>4241.5011859838278</v>
      </c>
      <c r="W666" s="19">
        <f t="shared" si="23"/>
        <v>4120.6830413625303</v>
      </c>
      <c r="X666" s="19">
        <f t="shared" si="23"/>
        <v>4123.5624183796854</v>
      </c>
      <c r="Y666" s="19">
        <v>4279.4136950000002</v>
      </c>
      <c r="Z666" s="19">
        <v>4352.9337500000001</v>
      </c>
      <c r="AA666" s="19">
        <v>4317.5022319999998</v>
      </c>
      <c r="AB666" s="19">
        <v>3776.6433489999999</v>
      </c>
      <c r="AC666" s="19">
        <v>3744.2308429999998</v>
      </c>
      <c r="AD666" s="19">
        <v>3767.3318389999999</v>
      </c>
      <c r="AE666" s="19">
        <v>3968.9160069999998</v>
      </c>
      <c r="AF666" s="19">
        <v>4021.1656710000002</v>
      </c>
      <c r="AG666" s="19">
        <v>3981.540454</v>
      </c>
      <c r="AH666" s="19">
        <v>4200.6770459999998</v>
      </c>
      <c r="AI666" s="19">
        <v>4399.4687599999997</v>
      </c>
      <c r="AJ666" s="19">
        <v>4506.2770039999996</v>
      </c>
      <c r="AK666" s="19">
        <v>4333.1388740000002</v>
      </c>
      <c r="AL666" s="19">
        <v>4270.9227760000003</v>
      </c>
      <c r="AM666" s="19">
        <v>4144.7852919999996</v>
      </c>
      <c r="AN666" s="19">
        <v>4320.0288030000002</v>
      </c>
      <c r="AO666" s="19">
        <v>4033.8349159999998</v>
      </c>
      <c r="AP666" s="19">
        <v>4095.8838040000001</v>
      </c>
      <c r="AR666" s="19">
        <v>4279.4136950000002</v>
      </c>
      <c r="AS666" s="19">
        <v>4352.9337500000001</v>
      </c>
      <c r="AT666" s="19">
        <v>4317.5022319999998</v>
      </c>
      <c r="AU666" s="19">
        <v>3776.6433489999999</v>
      </c>
      <c r="AV666" s="19">
        <v>3744.2308429999998</v>
      </c>
      <c r="AW666" s="19">
        <v>3767.3318389999999</v>
      </c>
      <c r="AX666" s="19">
        <v>3968.9160069999998</v>
      </c>
      <c r="AY666" s="19">
        <v>4021.1656710000002</v>
      </c>
      <c r="AZ666" s="19">
        <v>3981.540454</v>
      </c>
      <c r="BA666" s="19">
        <v>4200.6770459999998</v>
      </c>
      <c r="BB666" s="19">
        <v>4399.4687599999997</v>
      </c>
      <c r="BC666" s="19">
        <v>4506.2770039999996</v>
      </c>
      <c r="BD666" s="19">
        <v>4333.1388740000002</v>
      </c>
      <c r="BE666" s="19">
        <v>4270.9227760000003</v>
      </c>
      <c r="BF666" s="19">
        <v>4144.7852919999996</v>
      </c>
      <c r="BG666" s="19">
        <v>4320.0288030000002</v>
      </c>
      <c r="BH666" s="19">
        <v>4033.8349159999998</v>
      </c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</row>
    <row r="667" spans="1:78" s="19" customFormat="1" ht="11.25" x14ac:dyDescent="0.2">
      <c r="A667" s="24" t="s">
        <v>369</v>
      </c>
      <c r="B667" s="32"/>
      <c r="C667" s="19">
        <v>10005.680958000001</v>
      </c>
      <c r="D667" s="19">
        <v>4972.0253810000004</v>
      </c>
      <c r="E667" s="19">
        <v>5420.2760429999998</v>
      </c>
      <c r="F667" s="19">
        <v>4763.9779689999996</v>
      </c>
      <c r="G667" s="19">
        <v>5330.2130630000001</v>
      </c>
      <c r="H667" s="19">
        <v>5300.3607309999998</v>
      </c>
      <c r="I667" s="19">
        <v>4221.6716020000003</v>
      </c>
      <c r="J667" s="19">
        <v>4698.6288789999999</v>
      </c>
      <c r="K667" s="19">
        <v>4835.2656939999997</v>
      </c>
      <c r="L667" s="19">
        <v>4815.8325709999999</v>
      </c>
      <c r="M667" s="19">
        <v>4969.2276529999999</v>
      </c>
      <c r="N667" s="19">
        <v>4475.8815080000004</v>
      </c>
      <c r="O667" s="19">
        <v>4956.2849159999996</v>
      </c>
      <c r="P667" s="19">
        <v>4306.259497</v>
      </c>
      <c r="Q667" s="19">
        <v>4287.7551599999997</v>
      </c>
      <c r="R667" s="19">
        <v>4337.9207880000004</v>
      </c>
      <c r="S667" s="19">
        <v>4781.1728130000001</v>
      </c>
      <c r="T667" s="19">
        <f>T651/T649</f>
        <v>4430.1592039800998</v>
      </c>
      <c r="U667" s="19">
        <f t="shared" ref="U667:X667" si="24">U651/U649</f>
        <v>4101.4926829268288</v>
      </c>
      <c r="V667" s="19">
        <f t="shared" si="24"/>
        <v>4016.7260869565216</v>
      </c>
      <c r="W667" s="19">
        <f t="shared" si="24"/>
        <v>3699.1139240506327</v>
      </c>
      <c r="X667" s="19">
        <f t="shared" si="24"/>
        <v>4420.6763285024153</v>
      </c>
      <c r="Y667" s="19">
        <v>4458.6746670000002</v>
      </c>
      <c r="Z667" s="19">
        <v>4525.2619690000001</v>
      </c>
      <c r="AA667" s="19">
        <v>4638.7097599999997</v>
      </c>
      <c r="AB667" s="19">
        <v>4903.0068970000002</v>
      </c>
      <c r="AC667" s="19">
        <v>4490.5929379999998</v>
      </c>
      <c r="AD667" s="19">
        <v>6537.5660820000003</v>
      </c>
      <c r="AE667" s="19">
        <v>3970.4016179999999</v>
      </c>
      <c r="AF667" s="19">
        <v>4008.9951689999998</v>
      </c>
      <c r="AG667" s="19">
        <v>4146.1152679999996</v>
      </c>
      <c r="AH667" s="19">
        <v>4144.3190100000002</v>
      </c>
      <c r="AI667" s="19">
        <v>3973.9712559999998</v>
      </c>
      <c r="AJ667" s="19">
        <v>4528.8126860000002</v>
      </c>
      <c r="AK667" s="19">
        <v>4801.1568589999997</v>
      </c>
      <c r="AL667" s="19">
        <v>4710.2257499999996</v>
      </c>
      <c r="AM667" s="19">
        <v>4543.9341709999999</v>
      </c>
      <c r="AN667" s="19">
        <v>4585.6171350000004</v>
      </c>
      <c r="AO667" s="19">
        <v>4522.5750969999999</v>
      </c>
      <c r="AP667" s="19">
        <v>3950.0923309999998</v>
      </c>
      <c r="AR667" s="19">
        <v>4458.6746670000002</v>
      </c>
      <c r="AS667" s="19">
        <v>4525.2619690000001</v>
      </c>
      <c r="AT667" s="19">
        <v>4638.7097599999997</v>
      </c>
      <c r="AU667" s="19">
        <v>4903.0068970000002</v>
      </c>
      <c r="AV667" s="19">
        <v>4490.5929379999998</v>
      </c>
      <c r="AW667" s="19">
        <v>6537.5660820000003</v>
      </c>
      <c r="AX667" s="19">
        <v>3970.4016179999999</v>
      </c>
      <c r="AY667" s="19">
        <v>4008.9951689999998</v>
      </c>
      <c r="AZ667" s="19">
        <v>4146.1152679999996</v>
      </c>
      <c r="BA667" s="19">
        <v>4144.3190100000002</v>
      </c>
      <c r="BB667" s="19">
        <v>3973.9712559999998</v>
      </c>
      <c r="BC667" s="19">
        <v>4528.8126860000002</v>
      </c>
      <c r="BD667" s="19">
        <v>4801.1568589999997</v>
      </c>
      <c r="BE667" s="19">
        <v>4710.2257499999996</v>
      </c>
      <c r="BF667" s="19">
        <v>4543.9341709999999</v>
      </c>
      <c r="BG667" s="19">
        <v>4585.6171350000004</v>
      </c>
      <c r="BH667" s="19">
        <v>4522.5750969999999</v>
      </c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</row>
    <row r="668" spans="1:78" s="19" customFormat="1" x14ac:dyDescent="0.25">
      <c r="A668" s="24" t="s">
        <v>370</v>
      </c>
      <c r="B668" s="32"/>
      <c r="C668" s="19">
        <v>9043.9854020000002</v>
      </c>
      <c r="D668" s="19">
        <v>4472.9591950000004</v>
      </c>
      <c r="E668" s="19">
        <v>4896.7986629999996</v>
      </c>
      <c r="F668" s="19">
        <v>4241.7086330000002</v>
      </c>
      <c r="G668" s="19">
        <v>4787.1209010000002</v>
      </c>
      <c r="H668" s="19">
        <v>4781.6658900000002</v>
      </c>
      <c r="I668" s="19">
        <v>3743.9264499999999</v>
      </c>
      <c r="J668" s="19">
        <v>4199.957265</v>
      </c>
      <c r="K668" s="19">
        <v>4276.0019439999996</v>
      </c>
      <c r="L668" s="19">
        <v>4280.7561900000001</v>
      </c>
      <c r="M668" s="19">
        <v>4481.209014</v>
      </c>
      <c r="N668" s="19">
        <v>4023.8005029999999</v>
      </c>
      <c r="O668" s="19">
        <v>0</v>
      </c>
      <c r="P668" s="19">
        <v>3835.4055779999999</v>
      </c>
      <c r="Q668" s="19">
        <v>3787.9130850000001</v>
      </c>
      <c r="R668" s="19">
        <v>3847.998916</v>
      </c>
      <c r="S668" s="19">
        <v>4302.1674999999996</v>
      </c>
      <c r="T668" s="19">
        <f>T655/T649</f>
        <v>3610.2835820895521</v>
      </c>
      <c r="U668" s="103"/>
      <c r="V668" s="103"/>
      <c r="W668" s="103"/>
      <c r="X668" s="103"/>
      <c r="Y668" s="105"/>
      <c r="Z668" s="105"/>
      <c r="AA668" s="105"/>
      <c r="AB668" s="105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03"/>
      <c r="AQ668" s="103"/>
      <c r="AR668" s="103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</row>
    <row r="669" spans="1:78" s="19" customFormat="1" ht="11.25" x14ac:dyDescent="0.2">
      <c r="A669" s="24" t="s">
        <v>371</v>
      </c>
      <c r="B669" s="32"/>
      <c r="C669" s="19">
        <v>1713.6622278</v>
      </c>
      <c r="D669" s="19">
        <v>1684.0089786000001</v>
      </c>
      <c r="E669" s="19">
        <v>1702.2497880999999</v>
      </c>
      <c r="F669" s="19">
        <v>1702.0181454000001</v>
      </c>
      <c r="G669" s="19">
        <v>1685.1607452000001</v>
      </c>
      <c r="H669" s="19">
        <v>1706.9807593999999</v>
      </c>
      <c r="I669" s="19">
        <v>1647.8891602000001</v>
      </c>
      <c r="J669" s="19">
        <v>1594.3151044000001</v>
      </c>
      <c r="K669" s="19">
        <v>1558.220685</v>
      </c>
      <c r="L669" s="19">
        <v>1518.414485</v>
      </c>
      <c r="M669" s="19">
        <v>1495.8433749000001</v>
      </c>
      <c r="N669" s="19">
        <v>1468.9257436</v>
      </c>
      <c r="O669" s="19">
        <v>1477.4613394999999</v>
      </c>
      <c r="P669" s="19">
        <v>1471.6063478000001</v>
      </c>
      <c r="Q669" s="19">
        <v>1443.5106562000001</v>
      </c>
      <c r="R669" s="19">
        <v>1409.5014437</v>
      </c>
      <c r="S669" s="19">
        <f t="shared" ref="S669:X669" si="25">(S621)/(S593)</f>
        <v>1407.975704034121</v>
      </c>
      <c r="T669" s="19">
        <f t="shared" si="25"/>
        <v>1429.3200198349223</v>
      </c>
      <c r="U669" s="19">
        <f t="shared" si="25"/>
        <v>1385.5629767702997</v>
      </c>
      <c r="V669" s="19">
        <f t="shared" si="25"/>
        <v>1346.876972456452</v>
      </c>
      <c r="W669" s="19">
        <f t="shared" si="25"/>
        <v>1262.4241735145174</v>
      </c>
      <c r="X669" s="19">
        <f t="shared" si="25"/>
        <v>1226.1940074423742</v>
      </c>
      <c r="Y669" s="19">
        <v>1224.3143419999999</v>
      </c>
      <c r="Z669" s="19">
        <v>1175.1437410000001</v>
      </c>
      <c r="AA669" s="19">
        <v>1185.695778</v>
      </c>
      <c r="AB669" s="19">
        <v>1191.4275829999999</v>
      </c>
      <c r="AC669" s="19">
        <v>1168.1064819999999</v>
      </c>
      <c r="AD669" s="19">
        <v>1156.8814420000001</v>
      </c>
      <c r="AE669" s="19">
        <v>1142.965526</v>
      </c>
      <c r="AF669" s="19">
        <v>1184.9636399999999</v>
      </c>
      <c r="AG669" s="19">
        <v>1154.6705509999999</v>
      </c>
      <c r="AH669" s="19">
        <v>1122.8643549999999</v>
      </c>
      <c r="AI669" s="19">
        <v>1117.915176</v>
      </c>
      <c r="AJ669" s="19">
        <v>1129.6309249999999</v>
      </c>
      <c r="AK669" s="19">
        <v>1152.8808120000001</v>
      </c>
      <c r="AL669" s="19">
        <v>1134.9967830000001</v>
      </c>
      <c r="AM669" s="19">
        <v>1155.0521309999999</v>
      </c>
      <c r="AN669" s="19">
        <v>1411.7455890000001</v>
      </c>
      <c r="AO669" s="19">
        <v>1420.917457</v>
      </c>
      <c r="AP669" s="19">
        <v>1403.7213159999999</v>
      </c>
      <c r="AR669" s="19">
        <v>1224.3143419999999</v>
      </c>
      <c r="AS669" s="19">
        <v>1175.1437410000001</v>
      </c>
      <c r="AT669" s="19">
        <v>1185.695778</v>
      </c>
      <c r="AU669" s="19">
        <v>1191.4275829999999</v>
      </c>
      <c r="AV669" s="19">
        <v>1168.1064819999999</v>
      </c>
      <c r="AW669" s="19">
        <v>1156.8814420000001</v>
      </c>
      <c r="AX669" s="19">
        <v>1142.965526</v>
      </c>
      <c r="AY669" s="19">
        <v>1184.9636399999999</v>
      </c>
      <c r="AZ669" s="19">
        <v>1154.6705509999999</v>
      </c>
      <c r="BA669" s="19">
        <v>1122.8643549999999</v>
      </c>
      <c r="BB669" s="19">
        <v>1117.915176</v>
      </c>
      <c r="BC669" s="19">
        <v>1129.6309249999999</v>
      </c>
      <c r="BD669" s="19">
        <v>1152.8808120000001</v>
      </c>
      <c r="BE669" s="19">
        <v>1134.9967830000001</v>
      </c>
      <c r="BF669" s="19">
        <v>1155.0521309999999</v>
      </c>
      <c r="BG669" s="19">
        <v>1411.7455890000001</v>
      </c>
      <c r="BH669" s="19">
        <v>1420.917457</v>
      </c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</row>
    <row r="670" spans="1:78" s="19" customFormat="1" ht="11.25" x14ac:dyDescent="0.2">
      <c r="A670" s="24" t="s">
        <v>372</v>
      </c>
      <c r="B670" s="32"/>
      <c r="C670" s="19">
        <v>2750.0588988999998</v>
      </c>
      <c r="D670" s="19">
        <v>2744.0139651</v>
      </c>
      <c r="E670" s="19">
        <v>2721.4164698</v>
      </c>
      <c r="F670" s="19">
        <v>2712.6768311000001</v>
      </c>
      <c r="G670" s="19">
        <v>2711.6636997000001</v>
      </c>
      <c r="H670" s="19">
        <v>2748.6408778999999</v>
      </c>
      <c r="I670" s="19">
        <v>2729.7988489999998</v>
      </c>
      <c r="J670" s="19">
        <v>2666.6101411999998</v>
      </c>
      <c r="K670" s="19">
        <v>2611.1710318999999</v>
      </c>
      <c r="L670" s="19">
        <v>2594.2456087999999</v>
      </c>
      <c r="M670" s="19">
        <v>2588.8452262000001</v>
      </c>
      <c r="N670" s="19">
        <v>2583.4872789999999</v>
      </c>
      <c r="O670" s="19">
        <v>2573.4370368</v>
      </c>
      <c r="P670" s="19">
        <v>2570.9258458999998</v>
      </c>
      <c r="Q670" s="19">
        <v>2567.4658153</v>
      </c>
      <c r="R670" s="19">
        <v>2537.0342522000001</v>
      </c>
      <c r="S670" s="19">
        <v>2522.4352107</v>
      </c>
      <c r="T670" s="19">
        <v>2561.5662028000002</v>
      </c>
      <c r="U670" s="19">
        <f>U189/U186</f>
        <v>2527.1851733606313</v>
      </c>
      <c r="V670" s="19">
        <f t="shared" ref="V670:X670" si="26">V189/V186</f>
        <v>2501.5777353726812</v>
      </c>
      <c r="W670" s="19">
        <f t="shared" si="26"/>
        <v>2465.8677990031188</v>
      </c>
      <c r="X670" s="19">
        <f t="shared" si="26"/>
        <v>2467.6546818907182</v>
      </c>
      <c r="Y670" s="19">
        <v>2468.9632689999999</v>
      </c>
      <c r="Z670" s="19">
        <v>2431.5997590000002</v>
      </c>
      <c r="AA670" s="19">
        <v>2430.9576980000002</v>
      </c>
      <c r="AB670" s="19">
        <v>2413.8743899999999</v>
      </c>
      <c r="AC670" s="19">
        <v>2400.7922610000001</v>
      </c>
      <c r="AD670" s="19">
        <v>2387.49451</v>
      </c>
      <c r="AE670" s="19">
        <v>2341.0263140000002</v>
      </c>
      <c r="AF670" s="19">
        <v>2378.1570790000001</v>
      </c>
      <c r="AG670" s="19">
        <v>2343.905467</v>
      </c>
      <c r="AH670" s="19">
        <v>2294.9082800000001</v>
      </c>
      <c r="AI670" s="19">
        <v>2281.3150260000002</v>
      </c>
      <c r="AJ670" s="19">
        <v>2315.4659160000001</v>
      </c>
      <c r="AK670" s="19">
        <v>2365.817137</v>
      </c>
      <c r="AL670" s="19">
        <v>2386.444094</v>
      </c>
      <c r="AM670" s="19">
        <v>2422.780581</v>
      </c>
      <c r="AN670" s="19">
        <v>2457.1115060000002</v>
      </c>
      <c r="AO670" s="19">
        <v>2473.024445</v>
      </c>
      <c r="AP670" s="19">
        <v>2428.1214719999998</v>
      </c>
      <c r="AR670" s="19">
        <v>2468.9632689999999</v>
      </c>
      <c r="AS670" s="19">
        <v>2431.5997590000002</v>
      </c>
      <c r="AT670" s="19">
        <v>2430.9576980000002</v>
      </c>
      <c r="AU670" s="19">
        <v>2413.8743899999999</v>
      </c>
      <c r="AV670" s="19">
        <v>2400.7922610000001</v>
      </c>
      <c r="AW670" s="19">
        <v>2387.49451</v>
      </c>
      <c r="AX670" s="19">
        <v>2341.0263140000002</v>
      </c>
      <c r="AY670" s="19">
        <v>2378.1570790000001</v>
      </c>
      <c r="AZ670" s="19">
        <v>2343.905467</v>
      </c>
      <c r="BA670" s="19">
        <v>2294.9082800000001</v>
      </c>
      <c r="BB670" s="19">
        <v>2281.3150260000002</v>
      </c>
      <c r="BC670" s="19">
        <v>2315.4659160000001</v>
      </c>
      <c r="BD670" s="19">
        <v>2365.817137</v>
      </c>
      <c r="BE670" s="19">
        <v>2386.444094</v>
      </c>
      <c r="BF670" s="19">
        <v>2422.780581</v>
      </c>
      <c r="BG670" s="19">
        <v>2457.1115060000002</v>
      </c>
      <c r="BH670" s="19">
        <v>2473.024445</v>
      </c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</row>
    <row r="671" spans="1:78" s="19" customFormat="1" ht="11.25" x14ac:dyDescent="0.2">
      <c r="A671" s="24" t="s">
        <v>373</v>
      </c>
      <c r="B671" s="32"/>
      <c r="C671" s="19">
        <v>1784.1720441</v>
      </c>
      <c r="D671" s="19">
        <v>1752.5886071</v>
      </c>
      <c r="E671" s="19">
        <v>1772.3833451999999</v>
      </c>
      <c r="F671" s="19">
        <v>1767.6236406999999</v>
      </c>
      <c r="G671" s="19">
        <v>1751.7328802</v>
      </c>
      <c r="H671" s="19">
        <v>1769.2467962999999</v>
      </c>
      <c r="I671" s="19">
        <v>1710.0018358</v>
      </c>
      <c r="J671" s="19">
        <v>1657.9363888</v>
      </c>
      <c r="K671" s="19">
        <v>1611.6693493</v>
      </c>
      <c r="L671" s="19">
        <v>1573.9053649</v>
      </c>
      <c r="M671" s="19">
        <v>1548.7675893000001</v>
      </c>
      <c r="N671" s="19">
        <v>1522.4982944999999</v>
      </c>
      <c r="O671" s="19">
        <v>1530.3992350999999</v>
      </c>
      <c r="P671" s="19">
        <v>1521.1754900999999</v>
      </c>
      <c r="Q671" s="19">
        <v>1497.0527784999999</v>
      </c>
      <c r="R671" s="19">
        <v>1460.8549920999999</v>
      </c>
      <c r="S671" s="19">
        <v>1452.0890856000001</v>
      </c>
      <c r="T671" s="19">
        <v>1478.7049016999999</v>
      </c>
      <c r="U671" s="19">
        <f>U189/U180</f>
        <v>1434.3263992973439</v>
      </c>
      <c r="V671" s="19">
        <f t="shared" ref="V671:X671" si="27">V189/V180</f>
        <v>1399.6250352470709</v>
      </c>
      <c r="W671" s="19">
        <f t="shared" si="27"/>
        <v>1310.2672379038836</v>
      </c>
      <c r="X671" s="19">
        <f t="shared" si="27"/>
        <v>1276.241364546612</v>
      </c>
      <c r="Y671" s="19">
        <v>1157.0137629999999</v>
      </c>
      <c r="Z671" s="19">
        <v>1111.8028939999999</v>
      </c>
      <c r="AA671" s="19">
        <v>1110.1532340000001</v>
      </c>
      <c r="AB671" s="19">
        <v>1103.7904169999999</v>
      </c>
      <c r="AC671" s="19">
        <v>1084.049053</v>
      </c>
      <c r="AD671" s="19">
        <v>1064.1440729999999</v>
      </c>
      <c r="AE671" s="19">
        <v>1049.0794920000001</v>
      </c>
      <c r="AF671" s="19">
        <v>1087.3558109999999</v>
      </c>
      <c r="AG671" s="19">
        <v>1051.6840099999999</v>
      </c>
      <c r="AH671" s="19">
        <v>1020.5055630000001</v>
      </c>
      <c r="AI671" s="19">
        <v>1006.231487</v>
      </c>
      <c r="AJ671" s="19">
        <v>1017.832796</v>
      </c>
      <c r="AK671" s="19">
        <v>1039.4225779999999</v>
      </c>
      <c r="AL671" s="19">
        <v>1040.6517759999999</v>
      </c>
      <c r="AM671" s="19">
        <v>1055.0604129999999</v>
      </c>
      <c r="AN671" s="19">
        <v>1289.0041080000001</v>
      </c>
      <c r="AO671" s="19">
        <v>1296.966574</v>
      </c>
      <c r="AP671" s="19">
        <v>1283.327241</v>
      </c>
      <c r="AR671" s="19">
        <v>1157.0137629999999</v>
      </c>
      <c r="AS671" s="19">
        <v>1111.8028939999999</v>
      </c>
      <c r="AT671" s="19">
        <v>1110.1532340000001</v>
      </c>
      <c r="AU671" s="19">
        <v>1103.7904169999999</v>
      </c>
      <c r="AV671" s="19">
        <v>1084.049053</v>
      </c>
      <c r="AW671" s="19">
        <v>1064.1440729999999</v>
      </c>
      <c r="AX671" s="19">
        <v>1049.0794920000001</v>
      </c>
      <c r="AY671" s="19">
        <v>1087.3558109999999</v>
      </c>
      <c r="AZ671" s="19">
        <v>1051.6840099999999</v>
      </c>
      <c r="BA671" s="19">
        <v>1020.5055630000001</v>
      </c>
      <c r="BB671" s="19">
        <v>1006.231487</v>
      </c>
      <c r="BC671" s="19">
        <v>1017.832796</v>
      </c>
      <c r="BD671" s="19">
        <v>1039.4225779999999</v>
      </c>
      <c r="BE671" s="19">
        <v>1040.6517759999999</v>
      </c>
      <c r="BF671" s="19">
        <v>1055.0604129999999</v>
      </c>
      <c r="BG671" s="19">
        <v>1289.0041080000001</v>
      </c>
      <c r="BH671" s="19">
        <v>1296.966574</v>
      </c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</row>
    <row r="672" spans="1:78" x14ac:dyDescent="0.25">
      <c r="A672" s="8" t="s">
        <v>374</v>
      </c>
      <c r="B672" s="50"/>
      <c r="T672" s="45"/>
      <c r="AA672" s="56"/>
      <c r="AB672" s="56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</row>
    <row r="673" spans="1:78" s="44" customFormat="1" ht="11.25" x14ac:dyDescent="0.2">
      <c r="A673" s="11" t="s">
        <v>375</v>
      </c>
      <c r="B673" s="31"/>
      <c r="C673" s="44">
        <f t="shared" ref="C673:R673" si="28">C665/C669</f>
        <v>2.5332267938081934</v>
      </c>
      <c r="D673" s="44">
        <f t="shared" si="28"/>
        <v>2.5559334550450594</v>
      </c>
      <c r="E673" s="44">
        <f t="shared" si="28"/>
        <v>2.5220157118021027</v>
      </c>
      <c r="F673" s="44">
        <f t="shared" si="28"/>
        <v>2.4872172029664896</v>
      </c>
      <c r="G673" s="44">
        <f t="shared" si="28"/>
        <v>2.505787911941209</v>
      </c>
      <c r="H673" s="44">
        <f t="shared" si="28"/>
        <v>2.4639003860115802</v>
      </c>
      <c r="I673" s="44">
        <f t="shared" si="28"/>
        <v>2.5089963620479185</v>
      </c>
      <c r="J673" s="44">
        <f t="shared" si="28"/>
        <v>2.6503917596579725</v>
      </c>
      <c r="K673" s="44">
        <f t="shared" si="28"/>
        <v>2.6930127153330661</v>
      </c>
      <c r="L673" s="44">
        <f t="shared" si="28"/>
        <v>2.7018819719702556</v>
      </c>
      <c r="M673" s="44">
        <f t="shared" si="28"/>
        <v>2.6677809294484311</v>
      </c>
      <c r="N673" s="44">
        <f t="shared" si="28"/>
        <v>2.6686526906342114</v>
      </c>
      <c r="O673" s="44">
        <f t="shared" si="28"/>
        <v>2.59885010209433</v>
      </c>
      <c r="P673" s="44">
        <f t="shared" si="28"/>
        <v>2.5966098751289985</v>
      </c>
      <c r="Q673" s="44">
        <f t="shared" si="28"/>
        <v>2.5752463613853296</v>
      </c>
      <c r="R673" s="44">
        <f t="shared" si="28"/>
        <v>2.6953553144487636</v>
      </c>
      <c r="S673" s="44">
        <f>S665/S669</f>
        <v>2.7100151551390206</v>
      </c>
      <c r="T673" s="44">
        <f t="shared" ref="T673:X673" si="29">T665/T669</f>
        <v>2.6181938775670117</v>
      </c>
      <c r="U673" s="44">
        <f t="shared" si="29"/>
        <v>2.6016605069928205</v>
      </c>
      <c r="V673" s="44">
        <f t="shared" si="29"/>
        <v>2.6970149003709705</v>
      </c>
      <c r="W673" s="44">
        <f t="shared" si="29"/>
        <v>2.9238064619920525</v>
      </c>
      <c r="X673" s="44">
        <f t="shared" si="29"/>
        <v>3.0554083543105732</v>
      </c>
      <c r="Y673" s="44">
        <v>3.063554459243</v>
      </c>
      <c r="Z673" s="44">
        <v>3.0303315266130002</v>
      </c>
      <c r="AA673" s="44">
        <v>2.9531614779550002</v>
      </c>
      <c r="AB673" s="44">
        <v>2.8980318281019999</v>
      </c>
      <c r="AC673" s="44">
        <v>3.0482977860929998</v>
      </c>
      <c r="AD673" s="44">
        <v>2.9918061768430002</v>
      </c>
      <c r="AE673" s="44">
        <v>3.0195043829379999</v>
      </c>
      <c r="AF673" s="44">
        <v>3.0732166649270001</v>
      </c>
      <c r="AG673" s="44">
        <v>3.1843281020740002</v>
      </c>
      <c r="AH673" s="44">
        <v>3.3556286131420001</v>
      </c>
      <c r="AI673" s="44">
        <v>3.530054970828</v>
      </c>
      <c r="AJ673" s="44">
        <v>3.6048891499229998</v>
      </c>
      <c r="AK673" s="44">
        <v>3.3395990190610001</v>
      </c>
      <c r="AL673" s="44">
        <v>3.3689264728500001</v>
      </c>
      <c r="AM673" s="44">
        <v>3.2276212739519998</v>
      </c>
      <c r="AN673" s="44">
        <v>2.6821408257580002</v>
      </c>
      <c r="AO673" s="44">
        <v>2.773078420724</v>
      </c>
      <c r="AP673" s="44">
        <v>2.8854846603049999</v>
      </c>
      <c r="AR673" s="44">
        <v>3.063554459243</v>
      </c>
      <c r="AS673" s="44">
        <v>3.0303315266130002</v>
      </c>
      <c r="AT673" s="44">
        <v>2.9531614779550002</v>
      </c>
      <c r="AU673" s="44">
        <v>2.8980318281019999</v>
      </c>
      <c r="AV673" s="44">
        <v>3.0482977860929998</v>
      </c>
      <c r="AW673" s="44">
        <v>2.9918061768430002</v>
      </c>
      <c r="AX673" s="44">
        <v>3.0195043829379999</v>
      </c>
      <c r="AY673" s="44">
        <v>3.0732166649270001</v>
      </c>
      <c r="AZ673" s="44">
        <v>3.1843281020740002</v>
      </c>
      <c r="BA673" s="44">
        <v>3.3556286131420001</v>
      </c>
      <c r="BB673" s="44">
        <v>3.530054970828</v>
      </c>
      <c r="BC673" s="44">
        <v>3.6048891499229998</v>
      </c>
      <c r="BD673" s="44">
        <v>3.3395990190610001</v>
      </c>
      <c r="BE673" s="44">
        <v>3.3689264728500001</v>
      </c>
      <c r="BF673" s="44">
        <v>3.2276212739519998</v>
      </c>
      <c r="BG673" s="44">
        <v>2.6821408257580002</v>
      </c>
      <c r="BH673" s="44">
        <v>2.773078420724</v>
      </c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</row>
    <row r="674" spans="1:78" s="44" customFormat="1" ht="11.25" x14ac:dyDescent="0.2">
      <c r="A674" s="11" t="s">
        <v>376</v>
      </c>
      <c r="B674" s="31"/>
      <c r="C674" s="44">
        <f t="shared" ref="C674:R674" si="30">C666/C669</f>
        <v>2.8295650924307547</v>
      </c>
      <c r="D674" s="44">
        <f t="shared" si="30"/>
        <v>2.8662530089434282</v>
      </c>
      <c r="E674" s="44">
        <f t="shared" si="30"/>
        <v>2.7887715264741879</v>
      </c>
      <c r="F674" s="44">
        <f t="shared" si="30"/>
        <v>2.7251727594889594</v>
      </c>
      <c r="G674" s="44">
        <f t="shared" si="30"/>
        <v>2.7356086279192775</v>
      </c>
      <c r="H674" s="44">
        <f t="shared" si="30"/>
        <v>2.6235559155184234</v>
      </c>
      <c r="I674" s="44">
        <f t="shared" si="30"/>
        <v>2.8030542736499271</v>
      </c>
      <c r="J674" s="44">
        <f t="shared" si="30"/>
        <v>3.0151163937000209</v>
      </c>
      <c r="K674" s="44">
        <f t="shared" si="30"/>
        <v>3.0118731725089374</v>
      </c>
      <c r="L674" s="44">
        <f t="shared" si="30"/>
        <v>3.1051834697164389</v>
      </c>
      <c r="M674" s="44">
        <f t="shared" si="30"/>
        <v>3.0508324057022898</v>
      </c>
      <c r="N674" s="44">
        <f t="shared" si="30"/>
        <v>3.0109257634498716</v>
      </c>
      <c r="O674" s="44">
        <f t="shared" si="30"/>
        <v>2.8672832951646927</v>
      </c>
      <c r="P674" s="44">
        <f t="shared" si="30"/>
        <v>3.0313208050977125</v>
      </c>
      <c r="Q674" s="44">
        <f t="shared" si="30"/>
        <v>3.1126827056671647</v>
      </c>
      <c r="R674" s="44">
        <f t="shared" si="30"/>
        <v>3.1368485649746201</v>
      </c>
      <c r="S674" s="44">
        <f>S666/S669</f>
        <v>2.9896366783456876</v>
      </c>
      <c r="T674" s="44">
        <f t="shared" ref="T674:X674" si="31">T666/T669</f>
        <v>2.8979871880614159</v>
      </c>
      <c r="U674" s="44">
        <f t="shared" si="31"/>
        <v>3.0423422786638294</v>
      </c>
      <c r="V674" s="44">
        <f t="shared" si="31"/>
        <v>3.1491378000532015</v>
      </c>
      <c r="W674" s="44">
        <f t="shared" si="31"/>
        <v>3.264103403447022</v>
      </c>
      <c r="X674" s="44">
        <f t="shared" si="31"/>
        <v>3.3628955885869267</v>
      </c>
      <c r="Y674" s="44">
        <v>3.4953553590070001</v>
      </c>
      <c r="Z674" s="44">
        <v>3.7041713269969998</v>
      </c>
      <c r="AA674" s="44">
        <v>3.6413237806019998</v>
      </c>
      <c r="AB674" s="44">
        <v>3.1698471667089998</v>
      </c>
      <c r="AC674" s="44">
        <v>3.2053848701169998</v>
      </c>
      <c r="AD674" s="44">
        <v>3.2564545518310002</v>
      </c>
      <c r="AE674" s="44">
        <v>3.4724721943299999</v>
      </c>
      <c r="AF674" s="44">
        <v>3.3934928759580001</v>
      </c>
      <c r="AG674" s="44">
        <v>3.4482047290410001</v>
      </c>
      <c r="AH674" s="44">
        <v>3.7410369541859998</v>
      </c>
      <c r="AI674" s="44">
        <v>3.9354226992350001</v>
      </c>
      <c r="AJ674" s="44">
        <v>3.98915867394</v>
      </c>
      <c r="AK674" s="44">
        <v>3.758531521678</v>
      </c>
      <c r="AL674" s="44">
        <v>3.7629382200029999</v>
      </c>
      <c r="AM674" s="44">
        <v>3.5883967310310001</v>
      </c>
      <c r="AN674" s="44">
        <v>3.0600618390890002</v>
      </c>
      <c r="AO674" s="44">
        <v>2.8388946146710001</v>
      </c>
      <c r="AP674" s="44">
        <v>2.917875333549</v>
      </c>
      <c r="AR674" s="44">
        <v>3.4953553590070001</v>
      </c>
      <c r="AS674" s="44">
        <v>3.7041713269969998</v>
      </c>
      <c r="AT674" s="44">
        <v>3.6413237806019998</v>
      </c>
      <c r="AU674" s="44">
        <v>3.1698471667089998</v>
      </c>
      <c r="AV674" s="44">
        <v>3.2053848701169998</v>
      </c>
      <c r="AW674" s="44">
        <v>3.2564545518310002</v>
      </c>
      <c r="AX674" s="44">
        <v>3.4724721943299999</v>
      </c>
      <c r="AY674" s="44">
        <v>3.3934928759580001</v>
      </c>
      <c r="AZ674" s="44">
        <v>3.4482047290410001</v>
      </c>
      <c r="BA674" s="44">
        <v>3.7410369541859998</v>
      </c>
      <c r="BB674" s="44">
        <v>3.9354226992350001</v>
      </c>
      <c r="BC674" s="44">
        <v>3.98915867394</v>
      </c>
      <c r="BD674" s="44">
        <v>3.758531521678</v>
      </c>
      <c r="BE674" s="44">
        <v>3.7629382200029999</v>
      </c>
      <c r="BF674" s="44">
        <v>3.5883967310310001</v>
      </c>
      <c r="BG674" s="44">
        <v>3.0600618390890002</v>
      </c>
      <c r="BH674" s="44">
        <v>2.8388946146710001</v>
      </c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</row>
    <row r="675" spans="1:78" s="44" customFormat="1" ht="11.25" x14ac:dyDescent="0.2">
      <c r="A675" s="11" t="s">
        <v>377</v>
      </c>
      <c r="B675" s="31"/>
      <c r="C675" s="44">
        <f t="shared" ref="C675:R675" si="32">C667/C669</f>
        <v>5.8387707890634299</v>
      </c>
      <c r="D675" s="44">
        <f t="shared" si="32"/>
        <v>2.9524933917712786</v>
      </c>
      <c r="E675" s="44">
        <f t="shared" si="32"/>
        <v>3.1841837084614646</v>
      </c>
      <c r="F675" s="44">
        <f t="shared" si="32"/>
        <v>2.7990171443679834</v>
      </c>
      <c r="G675" s="44">
        <f t="shared" si="32"/>
        <v>3.1630294487825812</v>
      </c>
      <c r="H675" s="44">
        <f t="shared" si="32"/>
        <v>3.1051086556260103</v>
      </c>
      <c r="I675" s="44">
        <f t="shared" si="32"/>
        <v>2.561866237100332</v>
      </c>
      <c r="J675" s="44">
        <f t="shared" si="32"/>
        <v>2.9471143226534684</v>
      </c>
      <c r="K675" s="44">
        <f t="shared" si="32"/>
        <v>3.1030686093093416</v>
      </c>
      <c r="L675" s="44">
        <f t="shared" si="32"/>
        <v>3.1716192242462702</v>
      </c>
      <c r="M675" s="44">
        <f t="shared" si="32"/>
        <v>3.3220240410077708</v>
      </c>
      <c r="N675" s="44">
        <f t="shared" si="32"/>
        <v>3.0470440915758217</v>
      </c>
      <c r="O675" s="44">
        <f t="shared" si="32"/>
        <v>3.3545953342354782</v>
      </c>
      <c r="P675" s="44">
        <f t="shared" si="32"/>
        <v>2.9262305802347939</v>
      </c>
      <c r="Q675" s="44">
        <f t="shared" si="32"/>
        <v>2.9703661289812651</v>
      </c>
      <c r="R675" s="44">
        <f t="shared" si="32"/>
        <v>3.0776277721381948</v>
      </c>
      <c r="S675" s="44">
        <f>S667/S669</f>
        <v>3.3957779237958587</v>
      </c>
      <c r="T675" s="44">
        <f t="shared" ref="T675:X675" si="33">T667/T669</f>
        <v>3.0994872684227541</v>
      </c>
      <c r="U675" s="44">
        <f t="shared" si="33"/>
        <v>2.9601633066778885</v>
      </c>
      <c r="V675" s="44">
        <f t="shared" si="33"/>
        <v>2.9822516600241249</v>
      </c>
      <c r="W675" s="44">
        <f t="shared" si="33"/>
        <v>2.9301672145207021</v>
      </c>
      <c r="X675" s="44">
        <f t="shared" si="33"/>
        <v>3.6052013805899863</v>
      </c>
      <c r="Y675" s="44">
        <v>3.6417727991639999</v>
      </c>
      <c r="Z675" s="44">
        <v>3.8508157017400002</v>
      </c>
      <c r="AA675" s="44">
        <v>3.9122259241149999</v>
      </c>
      <c r="AB675" s="44">
        <v>4.1152370193929997</v>
      </c>
      <c r="AC675" s="44">
        <v>3.8443352626189999</v>
      </c>
      <c r="AD675" s="44">
        <v>5.6510251115449996</v>
      </c>
      <c r="AE675" s="44">
        <v>3.4737719806820002</v>
      </c>
      <c r="AF675" s="44">
        <v>3.3832220950659999</v>
      </c>
      <c r="AG675" s="44">
        <v>3.590734400658</v>
      </c>
      <c r="AH675" s="44">
        <v>3.6908456409369998</v>
      </c>
      <c r="AI675" s="44">
        <v>3.5548057140660001</v>
      </c>
      <c r="AJ675" s="44">
        <v>4.009108271283</v>
      </c>
      <c r="AK675" s="44">
        <v>4.1644867428549999</v>
      </c>
      <c r="AL675" s="44">
        <v>4.1499903957880004</v>
      </c>
      <c r="AM675" s="44">
        <v>3.9339645793539999</v>
      </c>
      <c r="AN675" s="44">
        <v>3.248189455176</v>
      </c>
      <c r="AO675" s="44">
        <v>3.182855608718</v>
      </c>
      <c r="AP675" s="44">
        <v>2.8140146375850001</v>
      </c>
      <c r="AR675" s="44">
        <v>3.6417727991639999</v>
      </c>
      <c r="AS675" s="44">
        <v>3.8508157017400002</v>
      </c>
      <c r="AT675" s="44">
        <v>3.9122259241139998</v>
      </c>
      <c r="AU675" s="44">
        <v>4.1152370193929997</v>
      </c>
      <c r="AV675" s="44">
        <v>3.8443352626189999</v>
      </c>
      <c r="AW675" s="44">
        <v>5.6510251115449996</v>
      </c>
      <c r="AX675" s="44">
        <v>3.4737719806820002</v>
      </c>
      <c r="AY675" s="44">
        <v>3.3832220950649998</v>
      </c>
      <c r="AZ675" s="44">
        <v>3.590734400658</v>
      </c>
      <c r="BA675" s="44">
        <v>3.6908456409369998</v>
      </c>
      <c r="BB675" s="44">
        <v>3.5548057140660001</v>
      </c>
      <c r="BC675" s="44">
        <v>4.009108271283</v>
      </c>
      <c r="BD675" s="44">
        <v>4.1644867428549999</v>
      </c>
      <c r="BE675" s="44">
        <v>4.1499903957880004</v>
      </c>
      <c r="BF675" s="44">
        <v>3.9339645793539999</v>
      </c>
      <c r="BG675" s="44">
        <v>3.248189455176</v>
      </c>
      <c r="BH675" s="44">
        <v>3.182855608718</v>
      </c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</row>
    <row r="676" spans="1:78" ht="11.25" x14ac:dyDescent="0.2">
      <c r="A676" s="11" t="s">
        <v>378</v>
      </c>
      <c r="C676" s="44">
        <f t="shared" ref="C676:T676" si="34">C668/C669</f>
        <v>5.2775776085177943</v>
      </c>
      <c r="D676" s="44">
        <f t="shared" si="34"/>
        <v>2.6561373792190777</v>
      </c>
      <c r="E676" s="44">
        <f t="shared" si="34"/>
        <v>2.8766628124922011</v>
      </c>
      <c r="F676" s="44">
        <f t="shared" si="34"/>
        <v>2.4921641666770444</v>
      </c>
      <c r="G676" s="44">
        <f t="shared" si="34"/>
        <v>2.8407503050587914</v>
      </c>
      <c r="H676" s="44">
        <f t="shared" si="34"/>
        <v>2.8012418204882086</v>
      </c>
      <c r="I676" s="44">
        <f t="shared" si="34"/>
        <v>2.271952835435612</v>
      </c>
      <c r="J676" s="44">
        <f t="shared" si="34"/>
        <v>2.6343332340068368</v>
      </c>
      <c r="K676" s="44">
        <f t="shared" si="34"/>
        <v>2.7441568355255144</v>
      </c>
      <c r="L676" s="44">
        <f t="shared" si="34"/>
        <v>2.8192277090928832</v>
      </c>
      <c r="M676" s="44">
        <f t="shared" si="34"/>
        <v>2.9957742162006618</v>
      </c>
      <c r="N676" s="44">
        <f t="shared" si="34"/>
        <v>2.7392810838338146</v>
      </c>
      <c r="O676" s="44">
        <f t="shared" si="34"/>
        <v>0</v>
      </c>
      <c r="P676" s="44">
        <f t="shared" si="34"/>
        <v>2.6062714283162727</v>
      </c>
      <c r="Q676" s="44">
        <f t="shared" si="34"/>
        <v>2.6240977638305569</v>
      </c>
      <c r="R676" s="44">
        <f t="shared" si="34"/>
        <v>2.7300425502927066</v>
      </c>
      <c r="S676" s="44">
        <f t="shared" si="34"/>
        <v>3.0555694162004805</v>
      </c>
      <c r="T676" s="44">
        <f t="shared" si="34"/>
        <v>2.5258749139374106</v>
      </c>
      <c r="U676" s="107"/>
      <c r="V676" s="107"/>
      <c r="W676" s="107"/>
      <c r="X676" s="107"/>
      <c r="Y676" s="107"/>
      <c r="Z676" s="107"/>
      <c r="AA676" s="107"/>
      <c r="AB676" s="107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  <c r="AQ676" s="95"/>
      <c r="AR676" s="95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</row>
    <row r="677" spans="1:78" ht="12.75" x14ac:dyDescent="0.2">
      <c r="A677" s="8" t="s">
        <v>379</v>
      </c>
      <c r="B677" s="50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Y677" s="7"/>
      <c r="Z677" s="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</row>
    <row r="678" spans="1:78" s="44" customFormat="1" ht="11.25" x14ac:dyDescent="0.2">
      <c r="A678" s="11" t="s">
        <v>380</v>
      </c>
      <c r="B678" s="31"/>
      <c r="C678" s="44">
        <f t="shared" ref="C678:R681" si="35">C665/C$670</f>
        <v>1.5785462168597193</v>
      </c>
      <c r="D678" s="44">
        <f t="shared" si="35"/>
        <v>1.5685834480959508</v>
      </c>
      <c r="E678" s="44">
        <f t="shared" si="35"/>
        <v>1.5775243365509231</v>
      </c>
      <c r="F678" s="44">
        <f t="shared" si="35"/>
        <v>1.5605577348789412</v>
      </c>
      <c r="G678" s="44">
        <f t="shared" si="35"/>
        <v>1.5572194389249543</v>
      </c>
      <c r="H678" s="44">
        <f t="shared" si="35"/>
        <v>1.530149167836474</v>
      </c>
      <c r="I678" s="44">
        <f t="shared" si="35"/>
        <v>1.5145980113203572</v>
      </c>
      <c r="J678" s="44">
        <f t="shared" si="35"/>
        <v>1.5846184448614069</v>
      </c>
      <c r="K678" s="44">
        <f t="shared" si="35"/>
        <v>1.607059846610885</v>
      </c>
      <c r="L678" s="44">
        <f t="shared" si="35"/>
        <v>1.5814141533413628</v>
      </c>
      <c r="M678" s="44">
        <f t="shared" si="35"/>
        <v>1.5414526865545841</v>
      </c>
      <c r="N678" s="44">
        <f t="shared" si="35"/>
        <v>1.5173493091544656</v>
      </c>
      <c r="O678" s="44">
        <f t="shared" si="35"/>
        <v>1.4920514852675646</v>
      </c>
      <c r="P678" s="44">
        <f t="shared" si="35"/>
        <v>1.4863079699843786</v>
      </c>
      <c r="Q678" s="44">
        <f t="shared" si="35"/>
        <v>1.4478851258105785</v>
      </c>
      <c r="R678" s="44">
        <f t="shared" si="35"/>
        <v>1.4974599588892377</v>
      </c>
      <c r="S678" s="44">
        <f>S665/S$670</f>
        <v>1.5126792869899419</v>
      </c>
      <c r="T678" s="44">
        <f>T665/T$670</f>
        <v>1.4609175124676395</v>
      </c>
      <c r="U678" s="44">
        <f t="shared" ref="U678:X680" si="36">U665/U$670</f>
        <v>1.4263950717236566</v>
      </c>
      <c r="V678" s="44">
        <f t="shared" si="36"/>
        <v>1.4521024920860277</v>
      </c>
      <c r="W678" s="44">
        <f t="shared" si="36"/>
        <v>1.4968701719487654</v>
      </c>
      <c r="X678" s="44">
        <f t="shared" si="36"/>
        <v>1.5182527125207013</v>
      </c>
      <c r="Y678" s="44">
        <v>1.5191613852629999</v>
      </c>
      <c r="Z678" s="44">
        <v>1.464498881246</v>
      </c>
      <c r="AA678" s="44">
        <v>1.440399846824</v>
      </c>
      <c r="AB678" s="44">
        <v>1.4303954966870001</v>
      </c>
      <c r="AC678" s="44">
        <v>1.483150566677</v>
      </c>
      <c r="AD678" s="44">
        <v>1.449705970568</v>
      </c>
      <c r="AE678" s="44">
        <v>1.4742206839580001</v>
      </c>
      <c r="AF678" s="44">
        <v>1.531290779144</v>
      </c>
      <c r="AG678" s="44">
        <v>1.5686852290140001</v>
      </c>
      <c r="AH678" s="44">
        <v>1.6418589755120001</v>
      </c>
      <c r="AI678" s="44">
        <v>1.7298365112039999</v>
      </c>
      <c r="AJ678" s="44">
        <v>1.758693245348</v>
      </c>
      <c r="AK678" s="44">
        <v>1.627412182042</v>
      </c>
      <c r="AL678" s="44">
        <v>1.602267038241</v>
      </c>
      <c r="AM678" s="44">
        <v>1.5387571040100001</v>
      </c>
      <c r="AN678" s="44">
        <v>1.5410372992079999</v>
      </c>
      <c r="AO678" s="44">
        <v>1.5933184745790001</v>
      </c>
      <c r="AP678" s="44">
        <v>1.668127551232</v>
      </c>
      <c r="AR678" s="44">
        <v>1.5191613852629999</v>
      </c>
      <c r="AS678" s="44">
        <v>1.464498881246</v>
      </c>
      <c r="AT678" s="44">
        <v>1.440399846824</v>
      </c>
      <c r="AU678" s="44">
        <v>1.4303954966870001</v>
      </c>
      <c r="AV678" s="44">
        <v>1.483150566677</v>
      </c>
      <c r="AW678" s="44">
        <v>1.449705970568</v>
      </c>
      <c r="AX678" s="44">
        <v>1.4742206839580001</v>
      </c>
      <c r="AY678" s="44">
        <v>1.531290779144</v>
      </c>
      <c r="AZ678" s="44">
        <v>1.5686852290140001</v>
      </c>
      <c r="BA678" s="44">
        <v>1.6418589755120001</v>
      </c>
      <c r="BB678" s="44">
        <v>1.7298365112039999</v>
      </c>
      <c r="BC678" s="44">
        <v>1.758693245348</v>
      </c>
      <c r="BD678" s="44">
        <v>1.627412182042</v>
      </c>
      <c r="BE678" s="44">
        <v>1.602267038241</v>
      </c>
      <c r="BF678" s="44">
        <v>1.538757104011</v>
      </c>
      <c r="BG678" s="44">
        <v>1.5410372992079999</v>
      </c>
      <c r="BH678" s="44">
        <v>1.5933184745790001</v>
      </c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</row>
    <row r="679" spans="1:78" s="44" customFormat="1" ht="11.25" x14ac:dyDescent="0.2">
      <c r="A679" s="11" t="s">
        <v>381</v>
      </c>
      <c r="B679" s="31"/>
      <c r="C679" s="44">
        <f t="shared" si="35"/>
        <v>1.7632054433232416</v>
      </c>
      <c r="D679" s="44">
        <f t="shared" si="35"/>
        <v>1.7590274187340358</v>
      </c>
      <c r="E679" s="44">
        <f t="shared" si="35"/>
        <v>1.7443804697591456</v>
      </c>
      <c r="F679" s="44">
        <f t="shared" si="35"/>
        <v>1.7098584810484614</v>
      </c>
      <c r="G679" s="44">
        <f t="shared" si="35"/>
        <v>1.7000412973445092</v>
      </c>
      <c r="H679" s="44">
        <f t="shared" si="35"/>
        <v>1.6292995949407292</v>
      </c>
      <c r="I679" s="44">
        <f t="shared" si="35"/>
        <v>1.6921110340024179</v>
      </c>
      <c r="J679" s="44">
        <f t="shared" si="35"/>
        <v>1.8026803145047607</v>
      </c>
      <c r="K679" s="44">
        <f t="shared" si="35"/>
        <v>1.7973403582778924</v>
      </c>
      <c r="L679" s="44">
        <f t="shared" si="35"/>
        <v>1.8174669133124062</v>
      </c>
      <c r="M679" s="44">
        <f t="shared" si="35"/>
        <v>1.7627811024835067</v>
      </c>
      <c r="N679" s="44">
        <f t="shared" si="35"/>
        <v>1.7119598002092582</v>
      </c>
      <c r="O679" s="44">
        <f t="shared" si="35"/>
        <v>1.6461643154354093</v>
      </c>
      <c r="P679" s="44">
        <f t="shared" si="35"/>
        <v>1.7351379255508541</v>
      </c>
      <c r="Q679" s="44">
        <f t="shared" si="35"/>
        <v>1.750048872403384</v>
      </c>
      <c r="R679" s="44">
        <f t="shared" si="35"/>
        <v>1.7427405945213277</v>
      </c>
      <c r="S679" s="44">
        <f t="shared" ref="S679:T681" si="37">S666/S$670</f>
        <v>1.6687587412133646</v>
      </c>
      <c r="T679" s="44">
        <f t="shared" si="37"/>
        <v>1.6170384745838642</v>
      </c>
      <c r="U679" s="44">
        <f t="shared" si="36"/>
        <v>1.6680047304859911</v>
      </c>
      <c r="V679" s="44">
        <f t="shared" si="36"/>
        <v>1.6955304350563927</v>
      </c>
      <c r="W679" s="44">
        <f t="shared" si="36"/>
        <v>1.6710883864205563</v>
      </c>
      <c r="X679" s="44">
        <f t="shared" si="36"/>
        <v>1.6710451622915934</v>
      </c>
      <c r="Y679" s="44">
        <v>1.7332836611269999</v>
      </c>
      <c r="Z679" s="44">
        <v>1.7901522380270001</v>
      </c>
      <c r="AA679" s="44">
        <v>1.776049923098</v>
      </c>
      <c r="AB679" s="44">
        <v>1.5645566996469999</v>
      </c>
      <c r="AC679" s="44">
        <v>1.559581353312</v>
      </c>
      <c r="AD679" s="44">
        <v>1.577943666008</v>
      </c>
      <c r="AE679" s="44">
        <v>1.695374367488</v>
      </c>
      <c r="AF679" s="44">
        <v>1.6908747142210001</v>
      </c>
      <c r="AG679" s="44">
        <v>1.6986779162429999</v>
      </c>
      <c r="AH679" s="44">
        <v>1.8304335220229999</v>
      </c>
      <c r="AI679" s="44">
        <v>1.9284792810360001</v>
      </c>
      <c r="AJ679" s="44">
        <v>1.9461642571260001</v>
      </c>
      <c r="AK679" s="44">
        <v>1.8315611994300001</v>
      </c>
      <c r="AL679" s="44">
        <v>1.7896596810400001</v>
      </c>
      <c r="AM679" s="44">
        <v>1.710755535801</v>
      </c>
      <c r="AN679" s="44">
        <v>1.7581736897</v>
      </c>
      <c r="AO679" s="44">
        <v>1.6311342669340001</v>
      </c>
      <c r="AP679" s="44">
        <v>1.6868529235009999</v>
      </c>
      <c r="AR679" s="44">
        <v>1.7332836611269999</v>
      </c>
      <c r="AS679" s="44">
        <v>1.7901522380270001</v>
      </c>
      <c r="AT679" s="44">
        <v>1.776049923098</v>
      </c>
      <c r="AU679" s="44">
        <v>1.5645566996469999</v>
      </c>
      <c r="AV679" s="44">
        <v>1.559581353312</v>
      </c>
      <c r="AW679" s="44">
        <v>1.577943666008</v>
      </c>
      <c r="AX679" s="44">
        <v>1.695374367488</v>
      </c>
      <c r="AY679" s="44">
        <v>1.6908747142210001</v>
      </c>
      <c r="AZ679" s="44">
        <v>1.6986779162429999</v>
      </c>
      <c r="BA679" s="44">
        <v>1.8304335220229999</v>
      </c>
      <c r="BB679" s="44">
        <v>1.928479281035</v>
      </c>
      <c r="BC679" s="44">
        <v>1.9461642571260001</v>
      </c>
      <c r="BD679" s="44">
        <v>1.8315611994300001</v>
      </c>
      <c r="BE679" s="44">
        <v>1.7896596810400001</v>
      </c>
      <c r="BF679" s="44">
        <v>1.710755535801</v>
      </c>
      <c r="BG679" s="44">
        <v>1.7581736897</v>
      </c>
      <c r="BH679" s="44">
        <v>1.6311342669340001</v>
      </c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</row>
    <row r="680" spans="1:78" s="44" customFormat="1" ht="11.25" x14ac:dyDescent="0.2">
      <c r="A680" s="11" t="s">
        <v>382</v>
      </c>
      <c r="B680" s="31"/>
      <c r="C680" s="44">
        <f t="shared" si="35"/>
        <v>3.6383515138538263</v>
      </c>
      <c r="D680" s="44">
        <f t="shared" si="35"/>
        <v>1.8119533807907588</v>
      </c>
      <c r="E680" s="44">
        <f t="shared" si="35"/>
        <v>1.9917113397194741</v>
      </c>
      <c r="F680" s="44">
        <f t="shared" si="35"/>
        <v>1.7561907538643995</v>
      </c>
      <c r="G680" s="44">
        <f t="shared" si="35"/>
        <v>1.9656615470383361</v>
      </c>
      <c r="H680" s="44">
        <f t="shared" si="35"/>
        <v>1.9283569467429116</v>
      </c>
      <c r="I680" s="44">
        <f t="shared" si="35"/>
        <v>1.5465138039553774</v>
      </c>
      <c r="J680" s="44">
        <f t="shared" si="35"/>
        <v>1.7620231793184333</v>
      </c>
      <c r="K680" s="44">
        <f t="shared" si="35"/>
        <v>1.8517613878711168</v>
      </c>
      <c r="L680" s="44">
        <f t="shared" si="35"/>
        <v>1.8563518252335491</v>
      </c>
      <c r="M680" s="44">
        <f t="shared" si="35"/>
        <v>1.9194765305819423</v>
      </c>
      <c r="N680" s="44">
        <f t="shared" si="35"/>
        <v>1.7324960507382474</v>
      </c>
      <c r="O680" s="44">
        <f t="shared" si="35"/>
        <v>1.9259398404256305</v>
      </c>
      <c r="P680" s="44">
        <f t="shared" si="35"/>
        <v>1.6749839377387856</v>
      </c>
      <c r="Q680" s="44">
        <f t="shared" si="35"/>
        <v>1.6700339823215873</v>
      </c>
      <c r="R680" s="44">
        <f t="shared" si="35"/>
        <v>1.709839267734897</v>
      </c>
      <c r="S680" s="44">
        <f t="shared" si="37"/>
        <v>1.8954591153495588</v>
      </c>
      <c r="T680" s="44">
        <f t="shared" si="37"/>
        <v>1.7294728510774289</v>
      </c>
      <c r="U680" s="44">
        <f t="shared" si="36"/>
        <v>1.6229490130605251</v>
      </c>
      <c r="V680" s="44">
        <f t="shared" si="36"/>
        <v>1.6056771013586415</v>
      </c>
      <c r="W680" s="44">
        <f t="shared" si="36"/>
        <v>1.5001266189315099</v>
      </c>
      <c r="X680" s="44">
        <f t="shared" si="36"/>
        <v>1.7914485203072623</v>
      </c>
      <c r="Y680" s="44">
        <v>1.8058894281119999</v>
      </c>
      <c r="Z680" s="44">
        <v>1.861022544086</v>
      </c>
      <c r="AA680" s="44">
        <v>1.9081820157489999</v>
      </c>
      <c r="AB680" s="44">
        <v>2.0311773125679999</v>
      </c>
      <c r="AC680" s="44">
        <v>1.870462934843</v>
      </c>
      <c r="AD680" s="44">
        <v>2.7382538706699999</v>
      </c>
      <c r="AE680" s="44">
        <v>1.696008965648</v>
      </c>
      <c r="AF680" s="44">
        <v>1.6857570951950001</v>
      </c>
      <c r="AG680" s="44">
        <v>1.7688918462759999</v>
      </c>
      <c r="AH680" s="44">
        <v>1.805875661887</v>
      </c>
      <c r="AI680" s="44">
        <v>1.7419651436720001</v>
      </c>
      <c r="AJ680" s="44">
        <v>1.955896934231</v>
      </c>
      <c r="AK680" s="44">
        <v>2.0293862881720002</v>
      </c>
      <c r="AL680" s="44">
        <v>1.973742340112</v>
      </c>
      <c r="AM680" s="44">
        <v>1.8755037935400001</v>
      </c>
      <c r="AN680" s="44">
        <v>1.8662633435380001</v>
      </c>
      <c r="AO680" s="44">
        <v>1.8287627949459999</v>
      </c>
      <c r="AP680" s="44">
        <v>1.626810016044</v>
      </c>
      <c r="AR680" s="44">
        <v>1.8058894281119999</v>
      </c>
      <c r="AS680" s="44">
        <v>1.861022544086</v>
      </c>
      <c r="AT680" s="44">
        <v>1.9081820157489999</v>
      </c>
      <c r="AU680" s="44">
        <v>2.0311773125679999</v>
      </c>
      <c r="AV680" s="44">
        <v>1.870462934843</v>
      </c>
      <c r="AW680" s="44">
        <v>2.7382538706699999</v>
      </c>
      <c r="AX680" s="44">
        <v>1.696008965648</v>
      </c>
      <c r="AY680" s="44">
        <v>1.6857570951950001</v>
      </c>
      <c r="AZ680" s="44">
        <v>1.7688918462759999</v>
      </c>
      <c r="BA680" s="44">
        <v>1.805875661887</v>
      </c>
      <c r="BB680" s="44">
        <v>1.7419651436720001</v>
      </c>
      <c r="BC680" s="44">
        <v>1.955896934231</v>
      </c>
      <c r="BD680" s="44">
        <v>2.0293862881720002</v>
      </c>
      <c r="BE680" s="44">
        <v>1.973742340112</v>
      </c>
      <c r="BF680" s="44">
        <v>1.8755037935400001</v>
      </c>
      <c r="BG680" s="44">
        <v>1.8662633435380001</v>
      </c>
      <c r="BH680" s="44">
        <v>1.8287627949459999</v>
      </c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</row>
    <row r="681" spans="1:78" s="44" customFormat="1" ht="11.25" x14ac:dyDescent="0.2">
      <c r="A681" s="11" t="s">
        <v>383</v>
      </c>
      <c r="B681" s="31"/>
      <c r="C681" s="44">
        <f t="shared" si="35"/>
        <v>3.2886515287427183</v>
      </c>
      <c r="D681" s="44">
        <f t="shared" si="35"/>
        <v>1.6300788741929717</v>
      </c>
      <c r="E681" s="44">
        <f t="shared" si="35"/>
        <v>1.7993565914444072</v>
      </c>
      <c r="F681" s="44">
        <f t="shared" si="35"/>
        <v>1.5636616143766644</v>
      </c>
      <c r="G681" s="44">
        <f t="shared" si="35"/>
        <v>1.7653814894264412</v>
      </c>
      <c r="H681" s="44">
        <f t="shared" si="35"/>
        <v>1.7396473757071023</v>
      </c>
      <c r="I681" s="44">
        <f t="shared" si="35"/>
        <v>1.3715026846653933</v>
      </c>
      <c r="J681" s="44">
        <f t="shared" si="35"/>
        <v>1.575017360096733</v>
      </c>
      <c r="K681" s="44">
        <f t="shared" si="35"/>
        <v>1.6375801859629997</v>
      </c>
      <c r="L681" s="44">
        <f t="shared" si="35"/>
        <v>1.6500967277266072</v>
      </c>
      <c r="M681" s="44">
        <f t="shared" si="35"/>
        <v>1.7309682976211287</v>
      </c>
      <c r="N681" s="44">
        <f t="shared" si="35"/>
        <v>1.5575073799308612</v>
      </c>
      <c r="O681" s="44">
        <f t="shared" si="35"/>
        <v>0</v>
      </c>
      <c r="P681" s="44">
        <f t="shared" si="35"/>
        <v>1.491838274571994</v>
      </c>
      <c r="Q681" s="44">
        <f t="shared" si="35"/>
        <v>1.4753509325916361</v>
      </c>
      <c r="R681" s="44">
        <f t="shared" si="35"/>
        <v>1.5167311646120629</v>
      </c>
      <c r="S681" s="44">
        <f t="shared" si="37"/>
        <v>1.7055611504908017</v>
      </c>
      <c r="T681" s="44">
        <f t="shared" si="37"/>
        <v>1.4094047532885228</v>
      </c>
      <c r="U681" s="107"/>
      <c r="V681" s="107"/>
      <c r="W681" s="107"/>
      <c r="X681" s="107"/>
      <c r="Y681" s="107"/>
      <c r="Z681" s="107"/>
      <c r="AA681" s="107"/>
      <c r="AB681" s="107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  <c r="AQ681" s="95"/>
      <c r="AR681" s="95"/>
      <c r="AS681" s="7"/>
      <c r="AT681" s="7"/>
      <c r="AU681" s="7"/>
      <c r="AV681" s="7"/>
      <c r="AW681" s="7"/>
      <c r="AX681" s="7"/>
      <c r="AY681" s="7"/>
      <c r="AZ681" s="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</row>
    <row r="682" spans="1:78" s="44" customFormat="1" ht="12.75" x14ac:dyDescent="0.2">
      <c r="A682" s="8" t="s">
        <v>384</v>
      </c>
      <c r="B682" s="50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</row>
    <row r="683" spans="1:78" s="44" customFormat="1" ht="11.25" x14ac:dyDescent="0.2">
      <c r="A683" s="11" t="s">
        <v>385</v>
      </c>
      <c r="B683" s="31"/>
      <c r="C683" s="44">
        <f t="shared" ref="C683:R686" si="38">C665/C$671</f>
        <v>2.4331146120999798</v>
      </c>
      <c r="D683" s="44">
        <f t="shared" si="38"/>
        <v>2.4559185593030666</v>
      </c>
      <c r="E683" s="44">
        <f t="shared" si="38"/>
        <v>2.4222190547133335</v>
      </c>
      <c r="F683" s="44">
        <f t="shared" si="38"/>
        <v>2.3949039340317761</v>
      </c>
      <c r="G683" s="44">
        <f t="shared" si="38"/>
        <v>2.4105589800414595</v>
      </c>
      <c r="H683" s="44">
        <f t="shared" si="38"/>
        <v>2.3771870384592995</v>
      </c>
      <c r="I683" s="44">
        <f t="shared" si="38"/>
        <v>2.4178616779470943</v>
      </c>
      <c r="J683" s="44">
        <f t="shared" si="38"/>
        <v>2.5486862122969769</v>
      </c>
      <c r="K683" s="44">
        <f t="shared" si="38"/>
        <v>2.6037028748003377</v>
      </c>
      <c r="L683" s="44">
        <f t="shared" si="38"/>
        <v>2.6066222369479388</v>
      </c>
      <c r="M683" s="44">
        <f t="shared" si="38"/>
        <v>2.5766179874693997</v>
      </c>
      <c r="N683" s="44">
        <f t="shared" si="38"/>
        <v>2.5747501013046294</v>
      </c>
      <c r="O683" s="44">
        <f t="shared" si="38"/>
        <v>2.5089535233262876</v>
      </c>
      <c r="P683" s="44">
        <f t="shared" si="38"/>
        <v>2.5119965446911063</v>
      </c>
      <c r="Q683" s="44">
        <f t="shared" si="38"/>
        <v>2.483142624219778</v>
      </c>
      <c r="R683" s="44">
        <f t="shared" si="38"/>
        <v>2.6006052808422342</v>
      </c>
      <c r="S683" s="44">
        <f>S665/S$671</f>
        <v>2.6276869193761536</v>
      </c>
      <c r="T683" s="44">
        <f t="shared" ref="T683:X683" si="39">T665/T$671</f>
        <v>2.5307530398482299</v>
      </c>
      <c r="U683" s="44">
        <f t="shared" si="39"/>
        <v>2.5132107157622019</v>
      </c>
      <c r="V683" s="44">
        <f t="shared" si="39"/>
        <v>2.5953717404321446</v>
      </c>
      <c r="W683" s="44">
        <f t="shared" si="39"/>
        <v>2.8170466676718404</v>
      </c>
      <c r="X683" s="44">
        <f t="shared" si="39"/>
        <v>2.9355915882541179</v>
      </c>
      <c r="Y683" s="44">
        <v>3.2417537113480002</v>
      </c>
      <c r="Z683" s="44">
        <v>3.202973428016</v>
      </c>
      <c r="AA683" s="44">
        <v>3.1541151149669999</v>
      </c>
      <c r="AB683" s="44">
        <v>3.1281255967149999</v>
      </c>
      <c r="AC683" s="44">
        <v>3.284663542758</v>
      </c>
      <c r="AD683" s="44">
        <v>3.2525342504160002</v>
      </c>
      <c r="AE683" s="44">
        <v>3.2897310842369998</v>
      </c>
      <c r="AF683" s="44">
        <v>3.3490877322960002</v>
      </c>
      <c r="AG683" s="44">
        <v>3.496154594868</v>
      </c>
      <c r="AH683" s="44">
        <v>3.6922050162210001</v>
      </c>
      <c r="AI683" s="44">
        <v>3.92186298769</v>
      </c>
      <c r="AJ683" s="44">
        <v>4.000847959603</v>
      </c>
      <c r="AK683" s="44">
        <v>3.704133153011</v>
      </c>
      <c r="AL683" s="44">
        <v>3.6743517831669998</v>
      </c>
      <c r="AM683" s="44">
        <v>3.5335140865470001</v>
      </c>
      <c r="AN683" s="44">
        <v>2.9375394975560001</v>
      </c>
      <c r="AO683" s="44">
        <v>3.0381010699150002</v>
      </c>
      <c r="AP683" s="44">
        <v>3.156183548799</v>
      </c>
      <c r="AR683" s="44">
        <v>3.2417537113480002</v>
      </c>
      <c r="AS683" s="44">
        <v>3.202973428016</v>
      </c>
      <c r="AT683" s="44">
        <v>3.1541151149669999</v>
      </c>
      <c r="AU683" s="44">
        <v>3.1281255967149999</v>
      </c>
      <c r="AV683" s="44">
        <v>3.284663542758</v>
      </c>
      <c r="AW683" s="44">
        <v>3.2525342504160002</v>
      </c>
      <c r="AX683" s="44">
        <v>3.2897310842369998</v>
      </c>
      <c r="AY683" s="44">
        <v>3.3490877322960002</v>
      </c>
      <c r="AZ683" s="44">
        <v>3.496154594868</v>
      </c>
      <c r="BA683" s="44">
        <v>3.6922050162210001</v>
      </c>
      <c r="BB683" s="44">
        <v>3.92186298769</v>
      </c>
      <c r="BC683" s="44">
        <v>4.000847959603</v>
      </c>
      <c r="BD683" s="44">
        <v>3.704133153011</v>
      </c>
      <c r="BE683" s="44">
        <v>3.6743517831669998</v>
      </c>
      <c r="BF683" s="44">
        <v>3.5335140865470001</v>
      </c>
      <c r="BG683" s="44">
        <v>2.9375394975560001</v>
      </c>
      <c r="BH683" s="44">
        <v>3.0381010699150002</v>
      </c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</row>
    <row r="684" spans="1:78" s="44" customFormat="1" ht="11.25" x14ac:dyDescent="0.2">
      <c r="A684" s="11" t="s">
        <v>386</v>
      </c>
      <c r="B684" s="31"/>
      <c r="C684" s="44">
        <f t="shared" si="38"/>
        <v>2.7177417312611056</v>
      </c>
      <c r="D684" s="44">
        <f t="shared" si="38"/>
        <v>2.7540951609784088</v>
      </c>
      <c r="E684" s="44">
        <f t="shared" si="38"/>
        <v>2.6784192894028331</v>
      </c>
      <c r="F684" s="44">
        <f t="shared" si="38"/>
        <v>2.6240277507055634</v>
      </c>
      <c r="G684" s="44">
        <f t="shared" si="38"/>
        <v>2.6316456841717044</v>
      </c>
      <c r="H684" s="44">
        <f t="shared" si="38"/>
        <v>2.5312237265968367</v>
      </c>
      <c r="I684" s="44">
        <f t="shared" si="38"/>
        <v>2.7012384760622252</v>
      </c>
      <c r="J684" s="44">
        <f t="shared" si="38"/>
        <v>2.8994149838760088</v>
      </c>
      <c r="K684" s="44">
        <f t="shared" si="38"/>
        <v>2.9119887897839538</v>
      </c>
      <c r="L684" s="44">
        <f t="shared" si="38"/>
        <v>2.9957046110580929</v>
      </c>
      <c r="M684" s="44">
        <f t="shared" si="38"/>
        <v>2.9465798958658511</v>
      </c>
      <c r="N684" s="44">
        <f t="shared" si="38"/>
        <v>2.90497952081614</v>
      </c>
      <c r="O684" s="44">
        <f t="shared" si="38"/>
        <v>2.7681013691327352</v>
      </c>
      <c r="P684" s="44">
        <f t="shared" si="38"/>
        <v>2.932541950637626</v>
      </c>
      <c r="Q684" s="44">
        <f t="shared" si="38"/>
        <v>3.00135754699446</v>
      </c>
      <c r="R684" s="44">
        <f t="shared" si="38"/>
        <v>3.0265786850234773</v>
      </c>
      <c r="S684" s="44">
        <f t="shared" ref="S684:X686" si="40">S666/S$671</f>
        <v>2.8988137496128288</v>
      </c>
      <c r="T684" s="44">
        <f t="shared" si="40"/>
        <v>2.8012019844928155</v>
      </c>
      <c r="U684" s="44">
        <f t="shared" si="40"/>
        <v>2.9389104363167515</v>
      </c>
      <c r="V684" s="44">
        <f t="shared" si="40"/>
        <v>3.0304553570914732</v>
      </c>
      <c r="W684" s="44">
        <f t="shared" si="40"/>
        <v>3.1449180153162071</v>
      </c>
      <c r="X684" s="44">
        <f t="shared" si="40"/>
        <v>3.2310208185773632</v>
      </c>
      <c r="Y684" s="44">
        <v>3.6986713826340001</v>
      </c>
      <c r="Z684" s="44">
        <v>3.9152027522389998</v>
      </c>
      <c r="AA684" s="44">
        <v>3.8891047647149999</v>
      </c>
      <c r="AB684" s="44">
        <v>3.4215221391649999</v>
      </c>
      <c r="AC684" s="44">
        <v>3.4539311977390001</v>
      </c>
      <c r="AD684" s="44">
        <v>3.540246038242</v>
      </c>
      <c r="AE684" s="44">
        <v>3.783236673337</v>
      </c>
      <c r="AF684" s="44">
        <v>3.6981139306599999</v>
      </c>
      <c r="AG684" s="44">
        <v>3.7858714369389999</v>
      </c>
      <c r="AH684" s="44">
        <v>4.116270600989</v>
      </c>
      <c r="AI684" s="44">
        <v>4.3722233088689997</v>
      </c>
      <c r="AJ684" s="44">
        <v>4.4273254120749996</v>
      </c>
      <c r="AK684" s="44">
        <v>4.1687942584190001</v>
      </c>
      <c r="AL684" s="44">
        <v>4.1040844524329998</v>
      </c>
      <c r="AM684" s="44">
        <v>3.9284814793930001</v>
      </c>
      <c r="AN684" s="44">
        <v>3.3514468856219999</v>
      </c>
      <c r="AO684" s="44">
        <v>3.1102073067060001</v>
      </c>
      <c r="AP684" s="44">
        <v>3.191612921006</v>
      </c>
      <c r="AR684" s="44">
        <v>3.6986713826340001</v>
      </c>
      <c r="AS684" s="44">
        <v>3.9152027522389998</v>
      </c>
      <c r="AT684" s="44">
        <v>3.8891047647149999</v>
      </c>
      <c r="AU684" s="44">
        <v>3.4215221391649999</v>
      </c>
      <c r="AV684" s="44">
        <v>3.4539311977390001</v>
      </c>
      <c r="AW684" s="44">
        <v>3.540246038242</v>
      </c>
      <c r="AX684" s="44">
        <v>3.783236673337</v>
      </c>
      <c r="AY684" s="44">
        <v>3.6981139306599999</v>
      </c>
      <c r="AZ684" s="44">
        <v>3.7858714369389999</v>
      </c>
      <c r="BA684" s="44">
        <v>4.116270600989</v>
      </c>
      <c r="BB684" s="44">
        <v>4.3722233088689997</v>
      </c>
      <c r="BC684" s="44">
        <v>4.4273254120749996</v>
      </c>
      <c r="BD684" s="44">
        <v>4.1687942584190001</v>
      </c>
      <c r="BE684" s="44">
        <v>4.1040844524329998</v>
      </c>
      <c r="BF684" s="44">
        <v>3.9284814793930001</v>
      </c>
      <c r="BG684" s="44">
        <v>3.3514468856219999</v>
      </c>
      <c r="BH684" s="44">
        <v>3.1102073067060001</v>
      </c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</row>
    <row r="685" spans="1:78" s="44" customFormat="1" ht="11.25" x14ac:dyDescent="0.2">
      <c r="A685" s="11" t="s">
        <v>387</v>
      </c>
      <c r="B685" s="31"/>
      <c r="C685" s="44">
        <f t="shared" si="38"/>
        <v>5.6080247367888916</v>
      </c>
      <c r="D685" s="44">
        <f t="shared" si="38"/>
        <v>2.8369609164738252</v>
      </c>
      <c r="E685" s="44">
        <f t="shared" si="38"/>
        <v>3.058184933682258</v>
      </c>
      <c r="F685" s="44">
        <f t="shared" si="38"/>
        <v>2.6951313952292515</v>
      </c>
      <c r="G685" s="44">
        <f t="shared" si="38"/>
        <v>3.0428229801746003</v>
      </c>
      <c r="H685" s="44">
        <f t="shared" si="38"/>
        <v>2.9958289267978708</v>
      </c>
      <c r="I685" s="44">
        <f t="shared" si="38"/>
        <v>2.4688111519043789</v>
      </c>
      <c r="J685" s="44">
        <f t="shared" si="38"/>
        <v>2.8340224092679613</v>
      </c>
      <c r="K685" s="44">
        <f t="shared" si="38"/>
        <v>3.0001598628776502</v>
      </c>
      <c r="L685" s="44">
        <f t="shared" si="38"/>
        <v>3.0597980529191346</v>
      </c>
      <c r="M685" s="44">
        <f t="shared" si="38"/>
        <v>3.2085044181780384</v>
      </c>
      <c r="N685" s="44">
        <f t="shared" si="38"/>
        <v>2.9398269437601665</v>
      </c>
      <c r="O685" s="44">
        <f t="shared" si="38"/>
        <v>3.2385568434214123</v>
      </c>
      <c r="P685" s="44">
        <f t="shared" si="38"/>
        <v>2.83087620397888</v>
      </c>
      <c r="Q685" s="44">
        <f t="shared" si="38"/>
        <v>2.8641309254949556</v>
      </c>
      <c r="R685" s="44">
        <f t="shared" si="38"/>
        <v>2.9694396852929099</v>
      </c>
      <c r="S685" s="44">
        <f t="shared" si="40"/>
        <v>3.292616727454039</v>
      </c>
      <c r="T685" s="44">
        <f t="shared" si="40"/>
        <v>2.9959724884166858</v>
      </c>
      <c r="U685" s="44">
        <f t="shared" si="40"/>
        <v>2.8595253388183415</v>
      </c>
      <c r="V685" s="44">
        <f t="shared" si="40"/>
        <v>2.8698587020111876</v>
      </c>
      <c r="W685" s="44">
        <f t="shared" si="40"/>
        <v>2.8231751638454585</v>
      </c>
      <c r="X685" s="44">
        <f t="shared" si="40"/>
        <v>3.4638246740050396</v>
      </c>
      <c r="Y685" s="44">
        <v>3.8536055567609999</v>
      </c>
      <c r="Z685" s="44">
        <v>4.0702016464339996</v>
      </c>
      <c r="AA685" s="44">
        <v>4.1784409733540002</v>
      </c>
      <c r="AB685" s="44">
        <v>4.4419726974989997</v>
      </c>
      <c r="AC685" s="44">
        <v>4.142425960113</v>
      </c>
      <c r="AD685" s="44">
        <v>6.1434971514959997</v>
      </c>
      <c r="AE685" s="44">
        <v>3.7846527824149998</v>
      </c>
      <c r="AF685" s="44">
        <v>3.6869211805100002</v>
      </c>
      <c r="AG685" s="44">
        <v>3.942358378722</v>
      </c>
      <c r="AH685" s="44">
        <v>4.0610449965160003</v>
      </c>
      <c r="AI685" s="44">
        <v>3.9493608665119999</v>
      </c>
      <c r="AJ685" s="44">
        <v>4.449466260935</v>
      </c>
      <c r="AK685" s="44">
        <v>4.6190615464429996</v>
      </c>
      <c r="AL685" s="44">
        <v>4.5262265988220003</v>
      </c>
      <c r="AM685" s="44">
        <v>4.3067999858929999</v>
      </c>
      <c r="AN685" s="44">
        <v>3.557488379614</v>
      </c>
      <c r="AO685" s="44">
        <v>3.4870405964589999</v>
      </c>
      <c r="AP685" s="44">
        <v>3.0780086366099999</v>
      </c>
      <c r="AR685" s="44">
        <v>3.8536055567609999</v>
      </c>
      <c r="AS685" s="44">
        <v>4.0702016464339996</v>
      </c>
      <c r="AT685" s="44">
        <v>4.1784409733540002</v>
      </c>
      <c r="AU685" s="44">
        <v>4.4419726974989997</v>
      </c>
      <c r="AV685" s="44">
        <v>4.142425960113</v>
      </c>
      <c r="AW685" s="44">
        <v>6.1434971514959997</v>
      </c>
      <c r="AX685" s="44">
        <v>3.7846527824149998</v>
      </c>
      <c r="AY685" s="44">
        <v>3.6869211805100002</v>
      </c>
      <c r="AZ685" s="44">
        <v>3.942358378722</v>
      </c>
      <c r="BA685" s="44">
        <v>4.0610449965160003</v>
      </c>
      <c r="BB685" s="44">
        <v>3.9493608665119999</v>
      </c>
      <c r="BC685" s="44">
        <v>4.449466260935</v>
      </c>
      <c r="BD685" s="44">
        <v>4.6190615464429996</v>
      </c>
      <c r="BE685" s="44">
        <v>4.5262265988220003</v>
      </c>
      <c r="BF685" s="44">
        <v>4.3067999858929999</v>
      </c>
      <c r="BG685" s="44">
        <v>3.557488379614</v>
      </c>
      <c r="BH685" s="44">
        <v>3.4870405964589999</v>
      </c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</row>
    <row r="686" spans="1:78" ht="11.25" x14ac:dyDescent="0.2">
      <c r="A686" s="11" t="s">
        <v>388</v>
      </c>
      <c r="C686" s="44">
        <f t="shared" si="38"/>
        <v>5.0690097022353635</v>
      </c>
      <c r="D686" s="44">
        <f t="shared" si="38"/>
        <v>2.5522014561086213</v>
      </c>
      <c r="E686" s="44">
        <f t="shared" si="38"/>
        <v>2.7628326999695618</v>
      </c>
      <c r="F686" s="44">
        <f t="shared" si="38"/>
        <v>2.3996672907815566</v>
      </c>
      <c r="G686" s="44">
        <f t="shared" si="38"/>
        <v>2.7327916003114825</v>
      </c>
      <c r="H686" s="44">
        <f t="shared" si="38"/>
        <v>2.7026562376712104</v>
      </c>
      <c r="I686" s="44">
        <f t="shared" si="38"/>
        <v>2.1894283220160737</v>
      </c>
      <c r="J686" s="44">
        <f t="shared" si="38"/>
        <v>2.5332439129585018</v>
      </c>
      <c r="K686" s="44">
        <f t="shared" si="38"/>
        <v>2.6531508748101498</v>
      </c>
      <c r="L686" s="44">
        <f t="shared" si="38"/>
        <v>2.7198307378995326</v>
      </c>
      <c r="M686" s="44">
        <f t="shared" si="38"/>
        <v>2.8934031451583913</v>
      </c>
      <c r="N686" s="44">
        <f t="shared" si="38"/>
        <v>2.6428932745185416</v>
      </c>
      <c r="O686" s="44">
        <f t="shared" si="38"/>
        <v>0</v>
      </c>
      <c r="P686" s="44">
        <f t="shared" si="38"/>
        <v>2.5213432657581576</v>
      </c>
      <c r="Q686" s="44">
        <f t="shared" si="38"/>
        <v>2.5302468552881421</v>
      </c>
      <c r="R686" s="44">
        <f t="shared" si="38"/>
        <v>2.6340731536046893</v>
      </c>
      <c r="S686" s="44">
        <f t="shared" si="40"/>
        <v>2.9627435001498914</v>
      </c>
      <c r="T686" s="44">
        <f t="shared" si="40"/>
        <v>2.4415172884995329</v>
      </c>
      <c r="U686" s="107"/>
      <c r="V686" s="107"/>
      <c r="W686" s="107"/>
      <c r="X686" s="107"/>
      <c r="Y686" s="107"/>
      <c r="Z686" s="107"/>
      <c r="AA686" s="107"/>
      <c r="AB686" s="107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  <c r="AQ686" s="95"/>
      <c r="AR686" s="95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</row>
    <row r="687" spans="1:78" x14ac:dyDescent="0.25">
      <c r="A687" s="8" t="s">
        <v>389</v>
      </c>
      <c r="B687" s="50"/>
      <c r="V687" s="44"/>
      <c r="W687" s="44"/>
      <c r="AA687" s="56"/>
      <c r="AB687" s="56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</row>
    <row r="688" spans="1:78" ht="11.25" x14ac:dyDescent="0.2">
      <c r="A688" s="16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>
        <v>17.340756950780001</v>
      </c>
      <c r="AS688" s="18">
        <v>0.80165982400549995</v>
      </c>
      <c r="AT688" s="18">
        <v>0.84156003886690001</v>
      </c>
      <c r="AU688" s="18">
        <v>0.84614167812969998</v>
      </c>
      <c r="AV688" s="18">
        <v>0.89237421413649998</v>
      </c>
      <c r="AW688" s="18">
        <v>0.89179332407940004</v>
      </c>
      <c r="AX688" s="18">
        <v>0.89019035552600001</v>
      </c>
      <c r="AY688" s="18">
        <v>0.92704098900429999</v>
      </c>
      <c r="AZ688" s="18">
        <v>0.86559166806819998</v>
      </c>
      <c r="BA688" s="18">
        <v>0.87316886327830001</v>
      </c>
      <c r="BB688" s="18">
        <v>0.88495167443900002</v>
      </c>
      <c r="BC688" s="18">
        <v>0.90422074944560005</v>
      </c>
      <c r="BD688" s="18">
        <v>0.9095518104193</v>
      </c>
      <c r="BE688" s="18">
        <v>0.89058709664559998</v>
      </c>
      <c r="BF688" s="18">
        <v>0.91518724902909998</v>
      </c>
      <c r="BG688" s="18">
        <v>0.91587901986730003</v>
      </c>
      <c r="BH688" s="18">
        <v>0.91078492499279995</v>
      </c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</row>
    <row r="689" spans="1:78" ht="11.25" x14ac:dyDescent="0.2">
      <c r="A689" s="16" t="s">
        <v>390</v>
      </c>
      <c r="C689" s="18">
        <v>0</v>
      </c>
      <c r="D689" s="18">
        <f t="shared" ref="D689:AM694" si="41">D622/C621</f>
        <v>3.4112033671968786E-2</v>
      </c>
      <c r="E689" s="18">
        <f t="shared" si="41"/>
        <v>3.3377048569660235E-2</v>
      </c>
      <c r="F689" s="18">
        <f t="shared" si="41"/>
        <v>3.185998391449063E-2</v>
      </c>
      <c r="G689" s="18">
        <f t="shared" si="41"/>
        <v>3.3011499788005119E-2</v>
      </c>
      <c r="H689" s="18">
        <f t="shared" si="41"/>
        <v>3.0589817344890278E-2</v>
      </c>
      <c r="I689" s="18">
        <f t="shared" si="41"/>
        <v>2.8228081993890937E-2</v>
      </c>
      <c r="J689" s="18">
        <f t="shared" si="41"/>
        <v>3.1223270260131854E-2</v>
      </c>
      <c r="K689" s="18">
        <f t="shared" si="41"/>
        <v>2.406833996216794E-2</v>
      </c>
      <c r="L689" s="18">
        <f t="shared" si="41"/>
        <v>3.0415570347669889E-2</v>
      </c>
      <c r="M689" s="18">
        <f t="shared" si="41"/>
        <v>3.0125761495518846E-2</v>
      </c>
      <c r="N689" s="18">
        <f t="shared" si="41"/>
        <v>3.1206879468148669E-2</v>
      </c>
      <c r="O689" s="18">
        <f t="shared" si="41"/>
        <v>3.2293181260607179E-2</v>
      </c>
      <c r="P689" s="18">
        <f t="shared" si="41"/>
        <v>2.9397083950145918E-2</v>
      </c>
      <c r="Q689" s="18">
        <f t="shared" si="41"/>
        <v>3.4384738266953332E-2</v>
      </c>
      <c r="R689" s="18">
        <f t="shared" si="41"/>
        <v>3.1704635653702684E-2</v>
      </c>
      <c r="S689" s="18">
        <f t="shared" si="41"/>
        <v>2.342279884497455E-2</v>
      </c>
      <c r="T689" s="18">
        <f t="shared" si="41"/>
        <v>3.4287082548137303E-2</v>
      </c>
      <c r="U689" s="18">
        <f t="shared" si="41"/>
        <v>2.9553880949050749E-2</v>
      </c>
      <c r="V689" s="18">
        <f t="shared" si="41"/>
        <v>3.3891881459911663E-2</v>
      </c>
      <c r="W689" s="18">
        <f t="shared" si="41"/>
        <v>2.8534128932048451E-2</v>
      </c>
      <c r="X689" s="18">
        <f t="shared" si="41"/>
        <v>3.5196756732253191E-2</v>
      </c>
      <c r="Y689" s="18">
        <f t="shared" si="41"/>
        <v>4.9380781644193544E-2</v>
      </c>
      <c r="Z689" s="18">
        <f t="shared" si="41"/>
        <v>5.9798022477284336E-2</v>
      </c>
      <c r="AA689" s="18">
        <f t="shared" si="41"/>
        <v>4.8642687873061974E-2</v>
      </c>
      <c r="AB689" s="18">
        <f t="shared" si="41"/>
        <v>4.0376470888315932E-2</v>
      </c>
      <c r="AC689" s="18">
        <f t="shared" si="41"/>
        <v>4.563502583016741E-2</v>
      </c>
      <c r="AD689" s="18">
        <f t="shared" si="41"/>
        <v>4.1185493807353611E-2</v>
      </c>
      <c r="AE689" s="18">
        <f t="shared" si="41"/>
        <v>4.4105664568730385E-2</v>
      </c>
      <c r="AF689" s="18">
        <f t="shared" si="41"/>
        <v>4.2931228184219544E-2</v>
      </c>
      <c r="AG689" s="18">
        <f t="shared" si="41"/>
        <v>3.2172893548007057E-2</v>
      </c>
      <c r="AH689" s="18">
        <f t="shared" si="41"/>
        <v>3.7340260946992811E-2</v>
      </c>
      <c r="AI689" s="18">
        <f t="shared" si="41"/>
        <v>2.6649353457330192E-2</v>
      </c>
      <c r="AJ689" s="18">
        <f t="shared" si="41"/>
        <v>2.8850521925643184E-2</v>
      </c>
      <c r="AK689" s="18">
        <f t="shared" si="41"/>
        <v>3.0904804769109499E-2</v>
      </c>
      <c r="AL689" s="18">
        <f t="shared" si="41"/>
        <v>3.2833730310604776E-2</v>
      </c>
      <c r="AM689" s="18">
        <f t="shared" si="41"/>
        <v>2.5643083939834447E-2</v>
      </c>
      <c r="AN689" s="18">
        <f>AN622/AM621</f>
        <v>3.1744764452285884E-2</v>
      </c>
      <c r="AO689" s="18">
        <f>AO622/AN621</f>
        <v>2.7489386647170516E-2</v>
      </c>
      <c r="AP689" s="18">
        <f>AP622/AO621</f>
        <v>2.3585482167637273E-2</v>
      </c>
      <c r="AQ689" s="18"/>
      <c r="AR689" s="18">
        <v>1.1266080210360001</v>
      </c>
      <c r="AS689" s="18">
        <v>6.1301967272319999E-2</v>
      </c>
      <c r="AT689" s="18">
        <v>4.954155249469E-2</v>
      </c>
      <c r="AU689" s="18">
        <v>4.0895367649520002E-2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  <c r="BA689" s="18">
        <v>0</v>
      </c>
      <c r="BB689" s="18">
        <v>0</v>
      </c>
      <c r="BC689" s="18">
        <v>0</v>
      </c>
      <c r="BD689" s="18">
        <v>0</v>
      </c>
      <c r="BE689" s="18">
        <v>0</v>
      </c>
      <c r="BF689" s="18">
        <v>0</v>
      </c>
      <c r="BG689" s="18">
        <v>0</v>
      </c>
      <c r="BH689" s="18">
        <v>0</v>
      </c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</row>
    <row r="690" spans="1:78" ht="11.25" x14ac:dyDescent="0.2">
      <c r="A690" s="16" t="s">
        <v>391</v>
      </c>
      <c r="C690" s="18">
        <v>0</v>
      </c>
      <c r="D690" s="18">
        <f t="shared" si="41"/>
        <v>0.30127911416390768</v>
      </c>
      <c r="E690" s="18">
        <f t="shared" si="41"/>
        <v>0.34175696378626919</v>
      </c>
      <c r="F690" s="18">
        <f t="shared" si="41"/>
        <v>0.31723550426308439</v>
      </c>
      <c r="G690" s="18">
        <f t="shared" si="41"/>
        <v>0.33536760218672751</v>
      </c>
      <c r="H690" s="18">
        <f t="shared" si="41"/>
        <v>0.37573419673208081</v>
      </c>
      <c r="I690" s="18">
        <f t="shared" si="41"/>
        <v>0.32337397759157227</v>
      </c>
      <c r="J690" s="18">
        <f t="shared" si="41"/>
        <v>0.32105661908155331</v>
      </c>
      <c r="K690" s="18">
        <f t="shared" si="41"/>
        <v>0.30734797670086156</v>
      </c>
      <c r="L690" s="18">
        <f t="shared" si="41"/>
        <v>0.31270584357770048</v>
      </c>
      <c r="M690" s="18">
        <f t="shared" si="41"/>
        <v>0.31250625433297385</v>
      </c>
      <c r="N690" s="18">
        <f t="shared" si="41"/>
        <v>0.31163584709971182</v>
      </c>
      <c r="O690" s="18">
        <f t="shared" si="41"/>
        <v>0.27364371578505731</v>
      </c>
      <c r="P690" s="18">
        <f t="shared" si="41"/>
        <v>0.26890320805240908</v>
      </c>
      <c r="Q690" s="18">
        <f t="shared" si="41"/>
        <v>0.28967048459346589</v>
      </c>
      <c r="R690" s="18">
        <f t="shared" si="41"/>
        <v>0.30731703290076723</v>
      </c>
      <c r="S690" s="18">
        <f t="shared" si="41"/>
        <v>0.30781094648826607</v>
      </c>
      <c r="T690" s="18">
        <f t="shared" si="41"/>
        <v>0.3190913777242495</v>
      </c>
      <c r="U690" s="18">
        <f t="shared" si="41"/>
        <v>0.31453486514191165</v>
      </c>
      <c r="V690" s="18">
        <f t="shared" si="41"/>
        <v>0.30511929521235875</v>
      </c>
      <c r="W690" s="18">
        <f t="shared" si="41"/>
        <v>0.25209122617963747</v>
      </c>
      <c r="X690" s="18">
        <f t="shared" si="41"/>
        <v>0.3170505700053517</v>
      </c>
      <c r="Y690" s="18">
        <f t="shared" si="41"/>
        <v>0.2632416949547684</v>
      </c>
      <c r="Z690" s="18">
        <f t="shared" si="41"/>
        <v>0.24318840266119898</v>
      </c>
      <c r="AA690" s="18">
        <f t="shared" si="41"/>
        <v>0.16999698040220459</v>
      </c>
      <c r="AB690" s="18">
        <f t="shared" si="41"/>
        <v>0.17619170337038684</v>
      </c>
      <c r="AC690" s="18">
        <f t="shared" si="41"/>
        <v>0.26370358435821406</v>
      </c>
      <c r="AD690" s="18">
        <f t="shared" si="41"/>
        <v>0.1892005197224472</v>
      </c>
      <c r="AE690" s="18">
        <f t="shared" si="41"/>
        <v>0.22234383425687806</v>
      </c>
      <c r="AF690" s="18">
        <f t="shared" si="41"/>
        <v>0.22214148072819148</v>
      </c>
      <c r="AG690" s="18">
        <f t="shared" si="41"/>
        <v>0.20300701483809175</v>
      </c>
      <c r="AH690" s="18">
        <f t="shared" si="41"/>
        <v>0.2308954716093698</v>
      </c>
      <c r="AI690" s="18">
        <f t="shared" si="41"/>
        <v>0.15589443492163355</v>
      </c>
      <c r="AJ690" s="18">
        <f t="shared" si="41"/>
        <v>0.19364251298948493</v>
      </c>
      <c r="AK690" s="18">
        <f t="shared" si="41"/>
        <v>0.19652712957245211</v>
      </c>
      <c r="AL690" s="18">
        <f t="shared" si="41"/>
        <v>0.21368013427853569</v>
      </c>
      <c r="AM690" s="18">
        <f t="shared" si="41"/>
        <v>0.16554032441568542</v>
      </c>
      <c r="AN690" s="18">
        <f t="shared" ref="AN690:AP694" si="42">AN623/AM622</f>
        <v>0.20876393118262659</v>
      </c>
      <c r="AO690" s="18">
        <f t="shared" si="42"/>
        <v>0.20693395110399729</v>
      </c>
      <c r="AP690" s="18">
        <f t="shared" si="42"/>
        <v>0.23227436005557503</v>
      </c>
      <c r="AQ690" s="18"/>
      <c r="AR690" s="18">
        <v>1.761289905276</v>
      </c>
      <c r="AS690" s="18">
        <v>0.2797575154736</v>
      </c>
      <c r="AT690" s="18">
        <v>0.1730827635751</v>
      </c>
      <c r="AU690" s="18">
        <v>0.1768010624685</v>
      </c>
      <c r="AV690" s="18">
        <v>0</v>
      </c>
      <c r="AW690" s="18" t="s">
        <v>1</v>
      </c>
      <c r="AX690" s="18" t="s">
        <v>1</v>
      </c>
      <c r="AY690" s="18" t="s">
        <v>1</v>
      </c>
      <c r="AZ690" s="18" t="s">
        <v>1</v>
      </c>
      <c r="BA690" s="7" t="s">
        <v>1</v>
      </c>
      <c r="BB690" s="7" t="s">
        <v>1</v>
      </c>
      <c r="BC690" s="7" t="s">
        <v>1</v>
      </c>
      <c r="BD690" s="7" t="s">
        <v>1</v>
      </c>
      <c r="BE690" s="7" t="s">
        <v>1</v>
      </c>
      <c r="BF690" s="7" t="s">
        <v>1</v>
      </c>
      <c r="BG690" s="7" t="s">
        <v>1</v>
      </c>
      <c r="BH690" s="7" t="s">
        <v>1</v>
      </c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</row>
    <row r="691" spans="1:78" ht="11.25" x14ac:dyDescent="0.2">
      <c r="A691" s="16" t="s">
        <v>392</v>
      </c>
      <c r="C691" s="18">
        <v>0</v>
      </c>
      <c r="D691" s="18">
        <f t="shared" si="41"/>
        <v>0.72715112184649455</v>
      </c>
      <c r="E691" s="18">
        <f t="shared" si="41"/>
        <v>0.757165370083552</v>
      </c>
      <c r="F691" s="18">
        <f t="shared" si="41"/>
        <v>0.7226650550146736</v>
      </c>
      <c r="G691" s="18">
        <f t="shared" si="41"/>
        <v>0.79890370390903787</v>
      </c>
      <c r="H691" s="18">
        <f t="shared" si="41"/>
        <v>0.73042233142763746</v>
      </c>
      <c r="I691" s="18">
        <f t="shared" si="41"/>
        <v>0.72388153283085921</v>
      </c>
      <c r="J691" s="18">
        <f t="shared" si="41"/>
        <v>0.79547490343123051</v>
      </c>
      <c r="K691" s="18">
        <f t="shared" si="41"/>
        <v>0.72316094813562082</v>
      </c>
      <c r="L691" s="18">
        <f t="shared" si="41"/>
        <v>0.81701637287977302</v>
      </c>
      <c r="M691" s="18">
        <f t="shared" si="41"/>
        <v>0.84861661804988386</v>
      </c>
      <c r="N691" s="18">
        <f t="shared" si="41"/>
        <v>0.73753461167768197</v>
      </c>
      <c r="O691" s="18">
        <f t="shared" si="41"/>
        <v>0.78148814360328345</v>
      </c>
      <c r="P691" s="18">
        <f t="shared" si="41"/>
        <v>0.8155032869395844</v>
      </c>
      <c r="Q691" s="18">
        <f t="shared" si="41"/>
        <v>0.76374945811618178</v>
      </c>
      <c r="R691" s="18">
        <f t="shared" si="41"/>
        <v>0.69378947879918595</v>
      </c>
      <c r="S691" s="18">
        <f t="shared" si="41"/>
        <v>0.64699668535135246</v>
      </c>
      <c r="T691" s="18">
        <f t="shared" si="41"/>
        <v>0.82225667857004603</v>
      </c>
      <c r="U691" s="18">
        <f t="shared" si="41"/>
        <v>0.76720955018195769</v>
      </c>
      <c r="V691" s="18">
        <f t="shared" si="41"/>
        <v>0.76833592470823009</v>
      </c>
      <c r="W691" s="18">
        <f t="shared" si="41"/>
        <v>0.74176711052142008</v>
      </c>
      <c r="X691" s="18">
        <f t="shared" si="41"/>
        <v>0.6964180095985667</v>
      </c>
      <c r="Y691" s="18">
        <f t="shared" si="41"/>
        <v>0.69039524112179274</v>
      </c>
      <c r="Z691" s="18">
        <f t="shared" si="41"/>
        <v>0.69620912312850181</v>
      </c>
      <c r="AA691" s="18">
        <f t="shared" si="41"/>
        <v>0.56393149694876532</v>
      </c>
      <c r="AB691" s="18">
        <f t="shared" si="41"/>
        <v>0.62312337992624256</v>
      </c>
      <c r="AC691" s="18">
        <f t="shared" si="41"/>
        <v>0.65268955251918115</v>
      </c>
      <c r="AD691" s="18">
        <f t="shared" si="41"/>
        <v>0.60420426241187497</v>
      </c>
      <c r="AE691" s="18">
        <f t="shared" si="41"/>
        <v>0.72838292059753773</v>
      </c>
      <c r="AF691" s="18">
        <f t="shared" si="41"/>
        <v>0.66429239903014925</v>
      </c>
      <c r="AG691" s="18">
        <f t="shared" si="41"/>
        <v>0.72771564734838023</v>
      </c>
      <c r="AH691" s="18">
        <f t="shared" si="41"/>
        <v>0.64374147937951687</v>
      </c>
      <c r="AI691" s="18">
        <f t="shared" si="41"/>
        <v>0.63054649475852831</v>
      </c>
      <c r="AJ691" s="18">
        <f t="shared" si="41"/>
        <v>0.72169626449037516</v>
      </c>
      <c r="AK691" s="18">
        <f t="shared" si="41"/>
        <v>0.80691203478710938</v>
      </c>
      <c r="AL691" s="18">
        <f t="shared" si="41"/>
        <v>0.78004379890036424</v>
      </c>
      <c r="AM691" s="18">
        <f t="shared" si="41"/>
        <v>0.77717076231311211</v>
      </c>
      <c r="AN691" s="18">
        <f t="shared" si="42"/>
        <v>0.68453659272133249</v>
      </c>
      <c r="AO691" s="18">
        <f t="shared" si="42"/>
        <v>0.70966887737103734</v>
      </c>
      <c r="AP691" s="18">
        <f t="shared" si="42"/>
        <v>0.73784930616552113</v>
      </c>
      <c r="AQ691" s="18"/>
      <c r="AR691" s="18">
        <v>39.172929090369998</v>
      </c>
      <c r="AS691" s="18">
        <v>0.80778954660949998</v>
      </c>
      <c r="AT691" s="18">
        <v>0.63990394298620001</v>
      </c>
      <c r="AU691" s="18">
        <v>0.64346236552010005</v>
      </c>
      <c r="AV691" s="18">
        <v>0</v>
      </c>
      <c r="AW691" s="18" t="s">
        <v>1</v>
      </c>
      <c r="AX691" s="18" t="s">
        <v>1</v>
      </c>
      <c r="AY691" s="18" t="s">
        <v>1</v>
      </c>
      <c r="AZ691" s="18" t="s">
        <v>1</v>
      </c>
      <c r="BA691" s="7" t="s">
        <v>1</v>
      </c>
      <c r="BB691" s="7" t="s">
        <v>1</v>
      </c>
      <c r="BC691" s="7" t="s">
        <v>1</v>
      </c>
      <c r="BD691" s="7" t="s">
        <v>1</v>
      </c>
      <c r="BE691" s="7" t="s">
        <v>1</v>
      </c>
      <c r="BF691" s="7" t="s">
        <v>1</v>
      </c>
      <c r="BG691" s="7" t="s">
        <v>1</v>
      </c>
      <c r="BH691" s="7" t="s">
        <v>1</v>
      </c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</row>
    <row r="692" spans="1:78" ht="11.25" x14ac:dyDescent="0.2">
      <c r="A692" s="16" t="s">
        <v>393</v>
      </c>
      <c r="C692" s="18">
        <v>0</v>
      </c>
      <c r="D692" s="18">
        <f t="shared" si="41"/>
        <v>0.87549509749574494</v>
      </c>
      <c r="E692" s="18">
        <f t="shared" si="41"/>
        <v>0.91727095161331507</v>
      </c>
      <c r="F692" s="18">
        <f t="shared" si="41"/>
        <v>0.88029110965131308</v>
      </c>
      <c r="G692" s="18">
        <f t="shared" si="41"/>
        <v>0.89151727556225968</v>
      </c>
      <c r="H692" s="18">
        <f t="shared" si="41"/>
        <v>0.85945056963211031</v>
      </c>
      <c r="I692" s="18">
        <f t="shared" si="41"/>
        <v>0.96838475141064229</v>
      </c>
      <c r="J692" s="18">
        <f t="shared" si="41"/>
        <v>0.83425252786219328</v>
      </c>
      <c r="K692" s="18">
        <f t="shared" si="41"/>
        <v>0.77748063826298097</v>
      </c>
      <c r="L692" s="18">
        <f t="shared" si="41"/>
        <v>0.8513668021128068</v>
      </c>
      <c r="M692" s="18">
        <f t="shared" si="41"/>
        <v>0.79314044518243698</v>
      </c>
      <c r="N692" s="18">
        <f t="shared" si="41"/>
        <v>0.89382088430110884</v>
      </c>
      <c r="O692" s="18">
        <f t="shared" si="41"/>
        <v>0.77157502578562354</v>
      </c>
      <c r="P692" s="18">
        <f t="shared" si="41"/>
        <v>0.9096448185852799</v>
      </c>
      <c r="Q692" s="18">
        <f t="shared" si="41"/>
        <v>0.87942559658825603</v>
      </c>
      <c r="R692" s="18">
        <f t="shared" si="41"/>
        <v>0.95054529221811401</v>
      </c>
      <c r="S692" s="18">
        <f t="shared" si="41"/>
        <v>1.1081510958893985</v>
      </c>
      <c r="T692" s="18">
        <f t="shared" si="41"/>
        <v>0.88684583938714401</v>
      </c>
      <c r="U692" s="18">
        <f t="shared" si="41"/>
        <v>0.87552342429969976</v>
      </c>
      <c r="V692" s="18">
        <f t="shared" si="41"/>
        <v>0.88833634431789354</v>
      </c>
      <c r="W692" s="18">
        <f t="shared" si="41"/>
        <v>0.84811104472902143</v>
      </c>
      <c r="X692" s="18">
        <f t="shared" si="41"/>
        <v>0.94986891127342499</v>
      </c>
      <c r="Y692" s="18">
        <f t="shared" si="41"/>
        <v>1.0797379165972247</v>
      </c>
      <c r="Z692" s="18">
        <f t="shared" si="41"/>
        <v>0.93307501371783064</v>
      </c>
      <c r="AA692" s="18">
        <f t="shared" si="41"/>
        <v>0.76985622991911051</v>
      </c>
      <c r="AB692" s="18">
        <f t="shared" si="41"/>
        <v>0.74322450784613681</v>
      </c>
      <c r="AC692" s="18">
        <f t="shared" si="41"/>
        <v>0.81084278212720817</v>
      </c>
      <c r="AD692" s="18">
        <f t="shared" si="41"/>
        <v>0.79639533833405141</v>
      </c>
      <c r="AE692" s="18">
        <f t="shared" si="41"/>
        <v>0.85845250491253167</v>
      </c>
      <c r="AF692" s="18">
        <f t="shared" si="41"/>
        <v>0.84206426297254988</v>
      </c>
      <c r="AG692" s="18">
        <f t="shared" si="41"/>
        <v>0.87889430389136058</v>
      </c>
      <c r="AH692" s="18">
        <f t="shared" si="41"/>
        <v>0.88036027772037873</v>
      </c>
      <c r="AI692" s="18">
        <f t="shared" si="41"/>
        <v>0.80818494694540366</v>
      </c>
      <c r="AJ692" s="18">
        <f t="shared" si="41"/>
        <v>0.80441505984835093</v>
      </c>
      <c r="AK692" s="18">
        <f t="shared" si="41"/>
        <v>0.87448102906673431</v>
      </c>
      <c r="AL692" s="18">
        <f t="shared" si="41"/>
        <v>0.90027386445514257</v>
      </c>
      <c r="AM692" s="18">
        <f t="shared" si="41"/>
        <v>0.81505933240693251</v>
      </c>
      <c r="AN692" s="18">
        <f t="shared" si="42"/>
        <v>0.81807566992481229</v>
      </c>
      <c r="AO692" s="18">
        <f t="shared" si="42"/>
        <v>0.89494555125629416</v>
      </c>
      <c r="AP692" s="18">
        <f t="shared" si="42"/>
        <v>0.74966261098986609</v>
      </c>
      <c r="AQ692" s="18"/>
      <c r="AR692" s="18">
        <v>53.255930985089996</v>
      </c>
      <c r="AS692" s="18">
        <v>0.95355678273400002</v>
      </c>
      <c r="AT692" s="18">
        <v>0.92063551921950004</v>
      </c>
      <c r="AU692" s="18">
        <v>0.81988365448779998</v>
      </c>
      <c r="AV692" s="18">
        <v>0</v>
      </c>
      <c r="AW692" s="18" t="s">
        <v>1</v>
      </c>
      <c r="AX692" s="18" t="s">
        <v>1</v>
      </c>
      <c r="AY692" s="18" t="s">
        <v>1</v>
      </c>
      <c r="AZ692" s="18" t="s">
        <v>1</v>
      </c>
      <c r="BA692" s="7" t="s">
        <v>1</v>
      </c>
      <c r="BB692" s="7" t="s">
        <v>1</v>
      </c>
      <c r="BC692" s="7" t="s">
        <v>1</v>
      </c>
      <c r="BD692" s="7" t="s">
        <v>1</v>
      </c>
      <c r="BE692" s="7" t="s">
        <v>1</v>
      </c>
      <c r="BF692" s="7" t="s">
        <v>1</v>
      </c>
      <c r="BG692" s="7" t="s">
        <v>1</v>
      </c>
      <c r="BH692" s="7" t="s">
        <v>1</v>
      </c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</row>
    <row r="693" spans="1:78" ht="11.25" x14ac:dyDescent="0.2">
      <c r="A693" s="16" t="s">
        <v>394</v>
      </c>
      <c r="C693" s="18">
        <v>0</v>
      </c>
      <c r="D693" s="18">
        <f t="shared" si="41"/>
        <v>0.8963420199456944</v>
      </c>
      <c r="E693" s="18">
        <f t="shared" si="41"/>
        <v>0.95403742336615194</v>
      </c>
      <c r="F693" s="18">
        <f t="shared" si="41"/>
        <v>0.92691276030199288</v>
      </c>
      <c r="G693" s="18">
        <f t="shared" si="41"/>
        <v>0.9119214032687295</v>
      </c>
      <c r="H693" s="18">
        <f t="shared" si="41"/>
        <v>0.91415848405035216</v>
      </c>
      <c r="I693" s="18">
        <f t="shared" si="41"/>
        <v>0.9097058751118523</v>
      </c>
      <c r="J693" s="18">
        <f t="shared" si="41"/>
        <v>0.93433011762888141</v>
      </c>
      <c r="K693" s="18">
        <f t="shared" si="41"/>
        <v>0.90691526799682232</v>
      </c>
      <c r="L693" s="18">
        <f t="shared" si="41"/>
        <v>0.95072765779108548</v>
      </c>
      <c r="M693" s="18">
        <f t="shared" si="41"/>
        <v>0.96642300464517061</v>
      </c>
      <c r="N693" s="18">
        <f t="shared" si="41"/>
        <v>0.91454535960953476</v>
      </c>
      <c r="O693" s="18">
        <f t="shared" si="41"/>
        <v>0.96161428931114801</v>
      </c>
      <c r="P693" s="18">
        <f t="shared" si="41"/>
        <v>0.91468959459507371</v>
      </c>
      <c r="Q693" s="18">
        <f t="shared" si="41"/>
        <v>0.95319085950100912</v>
      </c>
      <c r="R693" s="18">
        <f t="shared" si="41"/>
        <v>0.92221605706055154</v>
      </c>
      <c r="S693" s="18">
        <f t="shared" si="41"/>
        <v>0.85723208486750124</v>
      </c>
      <c r="T693" s="18">
        <f t="shared" si="41"/>
        <v>0.83956875441330081</v>
      </c>
      <c r="U693" s="18">
        <f t="shared" si="41"/>
        <v>0.94219859476834045</v>
      </c>
      <c r="V693" s="18">
        <f t="shared" si="41"/>
        <v>0.88900202100006542</v>
      </c>
      <c r="W693" s="18">
        <f t="shared" si="41"/>
        <v>0.96026991755193625</v>
      </c>
      <c r="X693" s="18">
        <f t="shared" si="41"/>
        <v>0.87288194822816989</v>
      </c>
      <c r="Y693" s="18">
        <f t="shared" si="41"/>
        <v>0.77911610336067183</v>
      </c>
      <c r="Z693" s="18">
        <f t="shared" si="41"/>
        <v>0.80072273420507234</v>
      </c>
      <c r="AA693" s="18">
        <f t="shared" si="41"/>
        <v>0.83494314363800304</v>
      </c>
      <c r="AB693" s="18">
        <f t="shared" si="41"/>
        <v>0.81402843744320375</v>
      </c>
      <c r="AC693" s="18">
        <f t="shared" si="41"/>
        <v>0.96740870433512327</v>
      </c>
      <c r="AD693" s="18">
        <f t="shared" si="41"/>
        <v>0.87199642274878908</v>
      </c>
      <c r="AE693" s="18">
        <f t="shared" si="41"/>
        <v>0.8194410398946409</v>
      </c>
      <c r="AF693" s="18">
        <f t="shared" si="41"/>
        <v>0.85350621724278219</v>
      </c>
      <c r="AG693" s="18">
        <f t="shared" si="41"/>
        <v>0.79872661596320893</v>
      </c>
      <c r="AH693" s="18">
        <f t="shared" si="41"/>
        <v>0.82266931418685507</v>
      </c>
      <c r="AI693" s="18">
        <f t="shared" si="41"/>
        <v>0.86485456439664365</v>
      </c>
      <c r="AJ693" s="18">
        <f t="shared" si="41"/>
        <v>0.86112674466647787</v>
      </c>
      <c r="AK693" s="18">
        <f t="shared" si="41"/>
        <v>0.9603221779982275</v>
      </c>
      <c r="AL693" s="18">
        <f t="shared" si="41"/>
        <v>0.92060218554835516</v>
      </c>
      <c r="AM693" s="18">
        <f t="shared" si="41"/>
        <v>0.96444144084247418</v>
      </c>
      <c r="AN693" s="18">
        <f t="shared" si="42"/>
        <v>1.050695783546322</v>
      </c>
      <c r="AO693" s="18">
        <f t="shared" si="42"/>
        <v>1.0040351580651969</v>
      </c>
      <c r="AP693" s="18">
        <f t="shared" si="42"/>
        <v>0.99253766286916356</v>
      </c>
      <c r="AQ693" s="18"/>
      <c r="AR693" s="18">
        <v>54.306948394759999</v>
      </c>
      <c r="AS693" s="18">
        <v>0.99148775634919994</v>
      </c>
      <c r="AT693" s="18">
        <v>0.96540803407770004</v>
      </c>
      <c r="AU693" s="18">
        <v>0.87647102443129998</v>
      </c>
      <c r="AV693" s="18">
        <v>0</v>
      </c>
      <c r="AW693" s="18" t="s">
        <v>1</v>
      </c>
      <c r="AX693" s="18" t="s">
        <v>1</v>
      </c>
      <c r="AY693" s="18" t="s">
        <v>1</v>
      </c>
      <c r="AZ693" s="18" t="s">
        <v>1</v>
      </c>
      <c r="BA693" s="7" t="s">
        <v>1</v>
      </c>
      <c r="BB693" s="7" t="s">
        <v>1</v>
      </c>
      <c r="BC693" s="7" t="s">
        <v>1</v>
      </c>
      <c r="BD693" s="7" t="s">
        <v>1</v>
      </c>
      <c r="BE693" s="7" t="s">
        <v>1</v>
      </c>
      <c r="BF693" s="7" t="s">
        <v>1</v>
      </c>
      <c r="BG693" s="7" t="s">
        <v>1</v>
      </c>
      <c r="BH693" s="7" t="s">
        <v>1</v>
      </c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</row>
    <row r="694" spans="1:78" ht="11.25" x14ac:dyDescent="0.2">
      <c r="A694" s="16" t="s">
        <v>620</v>
      </c>
      <c r="C694" s="18">
        <v>0</v>
      </c>
      <c r="D694" s="18">
        <f t="shared" si="41"/>
        <v>1.2540918112981485</v>
      </c>
      <c r="E694" s="18">
        <f t="shared" si="41"/>
        <v>1.0722179079555181</v>
      </c>
      <c r="F694" s="18">
        <f t="shared" si="41"/>
        <v>1.0531723184967365</v>
      </c>
      <c r="G694" s="18">
        <f t="shared" si="41"/>
        <v>1.0303346474135995</v>
      </c>
      <c r="H694" s="18">
        <f t="shared" si="41"/>
        <v>1.0847210295594087</v>
      </c>
      <c r="I694" s="18">
        <f t="shared" si="41"/>
        <v>1.0830622412249453</v>
      </c>
      <c r="J694" s="18">
        <f t="shared" si="41"/>
        <v>1.0777512296326723</v>
      </c>
      <c r="K694" s="18">
        <f t="shared" si="41"/>
        <v>1.0993835256205575</v>
      </c>
      <c r="L694" s="18">
        <f t="shared" si="41"/>
        <v>1.1053080666020392</v>
      </c>
      <c r="M694" s="18">
        <f t="shared" si="41"/>
        <v>1.06992824285573</v>
      </c>
      <c r="N694" s="18">
        <f t="shared" si="41"/>
        <v>1.0333663289496242</v>
      </c>
      <c r="O694" s="18">
        <f t="shared" si="41"/>
        <v>1.0151014958900906</v>
      </c>
      <c r="P694" s="18">
        <f t="shared" si="41"/>
        <v>1.0271485210320688</v>
      </c>
      <c r="Q694" s="18">
        <f t="shared" si="41"/>
        <v>1.1284670238969683</v>
      </c>
      <c r="R694" s="18">
        <f t="shared" si="41"/>
        <v>0.937424505475281</v>
      </c>
      <c r="S694" s="18">
        <f t="shared" si="41"/>
        <v>0.92140288980512497</v>
      </c>
      <c r="T694" s="18">
        <f t="shared" si="41"/>
        <v>1.0245596240775063</v>
      </c>
      <c r="U694" s="18">
        <f t="shared" si="41"/>
        <v>0.99466773046460033</v>
      </c>
      <c r="V694" s="18">
        <f t="shared" si="41"/>
        <v>1.0110671199405299</v>
      </c>
      <c r="W694" s="18">
        <f t="shared" si="41"/>
        <v>0.96817294950723398</v>
      </c>
      <c r="X694" s="18">
        <f t="shared" si="41"/>
        <v>1.0276321163160937</v>
      </c>
      <c r="Y694" s="18">
        <f t="shared" si="41"/>
        <v>0.94738359558149043</v>
      </c>
      <c r="Z694" s="18">
        <f t="shared" si="41"/>
        <v>0.9003346483138116</v>
      </c>
      <c r="AA694" s="18">
        <f t="shared" si="41"/>
        <v>1.0902036669379012</v>
      </c>
      <c r="AB694" s="18">
        <f t="shared" si="41"/>
        <v>0.73706300468190367</v>
      </c>
      <c r="AC694" s="18">
        <f t="shared" si="41"/>
        <v>0.81168357412534564</v>
      </c>
      <c r="AD694" s="18">
        <f t="shared" si="41"/>
        <v>0.86997558793038743</v>
      </c>
      <c r="AE694" s="18">
        <f t="shared" si="41"/>
        <v>0.80655546626825358</v>
      </c>
      <c r="AF694" s="18">
        <f t="shared" si="41"/>
        <v>0.94034643612083002</v>
      </c>
      <c r="AG694" s="18">
        <f t="shared" si="41"/>
        <v>0.88144614110292741</v>
      </c>
      <c r="AH694" s="18">
        <f t="shared" si="41"/>
        <v>0.91242796554551453</v>
      </c>
      <c r="AI694" s="18">
        <f t="shared" si="41"/>
        <v>0.87792668130571561</v>
      </c>
      <c r="AJ694" s="18">
        <f t="shared" si="41"/>
        <v>0.93458928749660342</v>
      </c>
      <c r="AK694" s="18">
        <f t="shared" si="41"/>
        <v>0.96177242045969369</v>
      </c>
      <c r="AL694" s="18">
        <f t="shared" si="41"/>
        <v>0.92316929685110538</v>
      </c>
      <c r="AM694" s="18">
        <f t="shared" si="41"/>
        <v>0.91692347850744516</v>
      </c>
      <c r="AN694" s="18">
        <f t="shared" si="42"/>
        <v>0.68661896007889545</v>
      </c>
      <c r="AO694" s="18">
        <f t="shared" si="42"/>
        <v>0.73080623837286685</v>
      </c>
      <c r="AP694" s="18">
        <f t="shared" si="42"/>
        <v>0.95266033290626806</v>
      </c>
      <c r="AQ694" s="18"/>
      <c r="AR694" s="18">
        <v>38.673607866639998</v>
      </c>
      <c r="AS694" s="18">
        <v>0.44702049358750001</v>
      </c>
      <c r="AT694" s="18">
        <v>0.48993810662800003</v>
      </c>
      <c r="AU694" s="18">
        <v>0.29393421521450003</v>
      </c>
      <c r="AV694" s="18">
        <v>0</v>
      </c>
      <c r="AW694" s="18" t="s">
        <v>1</v>
      </c>
      <c r="AX694" s="18" t="s">
        <v>1</v>
      </c>
      <c r="AY694" s="18" t="s">
        <v>1</v>
      </c>
      <c r="AZ694" s="18" t="s">
        <v>1</v>
      </c>
      <c r="BA694" s="7" t="s">
        <v>1</v>
      </c>
      <c r="BB694" s="7" t="s">
        <v>1</v>
      </c>
      <c r="BC694" s="7" t="s">
        <v>1</v>
      </c>
      <c r="BD694" s="7" t="s">
        <v>1</v>
      </c>
      <c r="BE694" s="7" t="s">
        <v>1</v>
      </c>
      <c r="BF694" s="7" t="s">
        <v>1</v>
      </c>
      <c r="BG694" s="7" t="s">
        <v>1</v>
      </c>
      <c r="BH694" s="7" t="s">
        <v>1</v>
      </c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</row>
    <row r="695" spans="1:78" x14ac:dyDescent="0.25">
      <c r="A695" s="16" t="s">
        <v>514</v>
      </c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72"/>
      <c r="V695" s="18"/>
      <c r="W695" s="18"/>
      <c r="Y695" s="88"/>
      <c r="Z695" s="88"/>
      <c r="AA695" s="88"/>
      <c r="AB695" s="88"/>
      <c r="AR695" s="18">
        <v>77.730199999999996</v>
      </c>
      <c r="AS695" s="18">
        <v>1.3853300000000001E-2</v>
      </c>
      <c r="AT695" s="18">
        <v>5.4869999999999997E-3</v>
      </c>
      <c r="AU695" s="18">
        <v>4.6525000000000004E-3</v>
      </c>
      <c r="AV695" s="18">
        <v>0</v>
      </c>
      <c r="AW695" s="7" t="s">
        <v>1</v>
      </c>
      <c r="AX695" s="7" t="s">
        <v>1</v>
      </c>
      <c r="AY695" s="7" t="s">
        <v>1</v>
      </c>
      <c r="AZ695" s="7" t="s">
        <v>1</v>
      </c>
      <c r="BA695" s="7" t="s">
        <v>1</v>
      </c>
      <c r="BB695" s="7" t="s">
        <v>1</v>
      </c>
      <c r="BC695" s="7" t="s">
        <v>1</v>
      </c>
      <c r="BD695" s="7" t="s">
        <v>1</v>
      </c>
      <c r="BE695" s="7" t="s">
        <v>1</v>
      </c>
      <c r="BF695" s="7" t="s">
        <v>1</v>
      </c>
      <c r="BG695" s="7" t="s">
        <v>1</v>
      </c>
      <c r="BH695" s="7" t="s">
        <v>1</v>
      </c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</row>
    <row r="696" spans="1:78" s="17" customFormat="1" ht="11.25" x14ac:dyDescent="0.2">
      <c r="A696" s="36" t="s">
        <v>397</v>
      </c>
      <c r="B696" s="37"/>
      <c r="AR696" s="17" t="s">
        <v>1</v>
      </c>
      <c r="AS696" s="17" t="s">
        <v>1</v>
      </c>
      <c r="AT696" s="17" t="s">
        <v>1</v>
      </c>
      <c r="AU696" s="17" t="s">
        <v>1</v>
      </c>
      <c r="AV696" s="17" t="s">
        <v>1</v>
      </c>
      <c r="AW696" s="17" t="s">
        <v>1</v>
      </c>
      <c r="AX696" s="17" t="s">
        <v>1</v>
      </c>
      <c r="AY696" s="17" t="s">
        <v>1</v>
      </c>
      <c r="AZ696" s="17" t="s">
        <v>1</v>
      </c>
      <c r="BA696" s="17" t="s">
        <v>1</v>
      </c>
      <c r="BB696" s="17" t="s">
        <v>1</v>
      </c>
      <c r="BC696" s="17" t="s">
        <v>1</v>
      </c>
      <c r="BD696" s="17" t="s">
        <v>1</v>
      </c>
      <c r="BE696" s="17" t="s">
        <v>1</v>
      </c>
      <c r="BF696" s="17" t="s">
        <v>1</v>
      </c>
      <c r="BG696" s="17" t="s">
        <v>1</v>
      </c>
      <c r="BH696" s="17" t="s">
        <v>1</v>
      </c>
    </row>
    <row r="697" spans="1:78" s="19" customFormat="1" ht="11.25" x14ac:dyDescent="0.2">
      <c r="A697" s="28" t="s">
        <v>398</v>
      </c>
      <c r="B697" s="32"/>
      <c r="AR697" s="19" t="s">
        <v>1</v>
      </c>
      <c r="AS697" s="19" t="s">
        <v>1</v>
      </c>
      <c r="AT697" s="19" t="s">
        <v>1</v>
      </c>
      <c r="AU697" s="19" t="s">
        <v>1</v>
      </c>
      <c r="AV697" s="19" t="s">
        <v>1</v>
      </c>
      <c r="AW697" s="19" t="s">
        <v>1</v>
      </c>
      <c r="AX697" s="19" t="s">
        <v>1</v>
      </c>
      <c r="AY697" s="19" t="s">
        <v>1</v>
      </c>
      <c r="AZ697" s="19" t="s">
        <v>1</v>
      </c>
      <c r="BA697" s="19" t="s">
        <v>1</v>
      </c>
      <c r="BB697" s="19" t="s">
        <v>1</v>
      </c>
      <c r="BC697" s="19" t="s">
        <v>1</v>
      </c>
      <c r="BD697" s="19" t="s">
        <v>1</v>
      </c>
      <c r="BE697" s="19" t="s">
        <v>1</v>
      </c>
      <c r="BF697" s="19" t="s">
        <v>1</v>
      </c>
      <c r="BG697" s="19" t="s">
        <v>1</v>
      </c>
      <c r="BH697" s="19" t="s">
        <v>1</v>
      </c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</row>
    <row r="698" spans="1:78" x14ac:dyDescent="0.25">
      <c r="A698" s="1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</row>
    <row r="699" spans="1:78" x14ac:dyDescent="0.25">
      <c r="A699" s="49" t="s">
        <v>400</v>
      </c>
      <c r="B699" s="50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</row>
    <row r="700" spans="1:78" ht="12.75" x14ac:dyDescent="0.2">
      <c r="A700" s="60" t="s">
        <v>723</v>
      </c>
      <c r="B700" s="50"/>
      <c r="C700" s="19">
        <f>'FIA Only'!C700</f>
        <v>29840982.649999999</v>
      </c>
      <c r="D700" s="19">
        <f>'FIA Only'!D700</f>
        <v>32221082.350000001</v>
      </c>
      <c r="E700" s="19">
        <f>'FIA Only'!E700</f>
        <v>31008345.879999999</v>
      </c>
      <c r="F700" s="19">
        <f>'FIA Only'!F700</f>
        <v>29693206.41</v>
      </c>
      <c r="G700" s="19">
        <f>'FIA Only'!G700</f>
        <v>29698720.239999998</v>
      </c>
      <c r="H700" s="19">
        <f>'FIA Only'!H700</f>
        <v>31092343.73</v>
      </c>
      <c r="I700" s="19">
        <f>'FIA Only'!I700</f>
        <v>31817215.59</v>
      </c>
      <c r="J700" s="19">
        <f>'FIA Only'!J700</f>
        <v>31382631.030000001</v>
      </c>
      <c r="K700" s="19">
        <f>'FIA Only'!K700</f>
        <v>32218764.629999999</v>
      </c>
      <c r="L700" s="19">
        <f>'FIA Only'!L700</f>
        <v>30778716.030000001</v>
      </c>
      <c r="M700" s="19">
        <f>'FIA Only'!M700</f>
        <v>31992825.82</v>
      </c>
      <c r="N700" s="19">
        <f>'FIA Only'!N700</f>
        <v>32552957.359999999</v>
      </c>
      <c r="O700" s="19">
        <f>'FIA Only'!O700</f>
        <v>32562468.800000001</v>
      </c>
      <c r="P700" s="19">
        <f>'FIA Only'!P700</f>
        <v>33837538.310000002</v>
      </c>
      <c r="Q700" s="19">
        <f>'FIA Only'!Q700</f>
        <v>31366003.170000002</v>
      </c>
      <c r="R700" s="19">
        <f>'FIA Only'!R700</f>
        <v>34060796.009999998</v>
      </c>
      <c r="S700" s="19">
        <f>'FIA Only'!S700</f>
        <v>33038518.68</v>
      </c>
      <c r="T700" s="19">
        <f>Sphere!C899+'FIA Only'!T700</f>
        <v>34803993.420000002</v>
      </c>
      <c r="U700" s="19">
        <f>Sphere!D899+'FIA Only'!U700</f>
        <v>37754492.649999999</v>
      </c>
      <c r="V700" s="19">
        <f>Sphere!E899+'FIA Only'!V700</f>
        <v>34322537.340000004</v>
      </c>
      <c r="W700" s="19">
        <f>Sphere!F899+'FIA on PCAS'!C899+'FIA Only'!W700</f>
        <v>37568012.93</v>
      </c>
      <c r="X700" s="19">
        <f>Sphere!G899+'FIA on PCAS'!D899+'FIA Only'!X700</f>
        <v>36125732.880000003</v>
      </c>
      <c r="Y700" s="19">
        <v>34268986.719999999</v>
      </c>
      <c r="Z700" s="19">
        <v>37390492.890000001</v>
      </c>
      <c r="AA700" s="19">
        <v>41124024.899999999</v>
      </c>
      <c r="AB700" s="19">
        <v>37048749.810000002</v>
      </c>
      <c r="AC700" s="19">
        <v>36250794.390000001</v>
      </c>
      <c r="AD700" s="19">
        <v>39009879.270000003</v>
      </c>
      <c r="AE700" s="19">
        <v>36521679.479999997</v>
      </c>
      <c r="AF700" s="19">
        <v>40691622.979999997</v>
      </c>
      <c r="AG700" s="19">
        <v>42970885.409999996</v>
      </c>
      <c r="AH700" s="19">
        <v>38266343.009999998</v>
      </c>
      <c r="AI700" s="19">
        <v>40975611.969999999</v>
      </c>
      <c r="AJ700" s="19">
        <v>41268265.57</v>
      </c>
      <c r="AK700" s="19">
        <v>41545928.68</v>
      </c>
      <c r="AL700" s="19">
        <v>45117641.270000003</v>
      </c>
      <c r="AM700" s="19">
        <v>45423593.43</v>
      </c>
      <c r="AN700" s="19">
        <v>44302274.439999998</v>
      </c>
      <c r="AO700" s="19">
        <v>47116663.100000001</v>
      </c>
      <c r="AP700" s="19">
        <v>48360425.409999996</v>
      </c>
      <c r="AQ700" s="19"/>
      <c r="AR700" s="19">
        <v>34268986.719999999</v>
      </c>
      <c r="AS700" s="19">
        <v>37390492.890000001</v>
      </c>
      <c r="AT700" s="19">
        <v>41124024.899999999</v>
      </c>
      <c r="AU700" s="19">
        <v>37048749.810000002</v>
      </c>
      <c r="AV700" s="19">
        <v>36250794.390000001</v>
      </c>
      <c r="AW700" s="19">
        <v>39009879.270000003</v>
      </c>
      <c r="AX700" s="19">
        <v>536521679.48000002</v>
      </c>
      <c r="AY700" s="19">
        <v>40691622.979999997</v>
      </c>
      <c r="AZ700" s="19">
        <v>42970885.409999996</v>
      </c>
      <c r="BA700" s="7">
        <v>38266343.009999998</v>
      </c>
      <c r="BB700" s="7">
        <v>40975611.969999999</v>
      </c>
      <c r="BC700" s="7">
        <v>41268265.57</v>
      </c>
      <c r="BD700" s="7">
        <v>41545928.68</v>
      </c>
      <c r="BE700" s="7">
        <v>45117641.270000003</v>
      </c>
      <c r="BF700" s="7">
        <v>45423593.43</v>
      </c>
      <c r="BG700" s="7">
        <v>44302274.439999998</v>
      </c>
      <c r="BH700" s="7">
        <v>47116663.100000001</v>
      </c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</row>
    <row r="701" spans="1:78" ht="12.75" x14ac:dyDescent="0.2">
      <c r="A701" s="60" t="s">
        <v>724</v>
      </c>
      <c r="B701" s="50"/>
      <c r="C701" s="19">
        <f>'FIA Only'!C701</f>
        <v>-184650.71</v>
      </c>
      <c r="D701" s="19">
        <f>'FIA Only'!D701</f>
        <v>-148106.97</v>
      </c>
      <c r="E701" s="19">
        <f>'FIA Only'!E701</f>
        <v>-173548.22</v>
      </c>
      <c r="F701" s="19">
        <f>'FIA Only'!F701</f>
        <v>-111838.25</v>
      </c>
      <c r="G701" s="19">
        <f>'FIA Only'!G701</f>
        <v>-97631.74</v>
      </c>
      <c r="H701" s="19">
        <f>'FIA Only'!H701</f>
        <v>-139622.04999999999</v>
      </c>
      <c r="I701" s="19">
        <f>'FIA Only'!I701</f>
        <v>-158995.21</v>
      </c>
      <c r="J701" s="19">
        <f>'FIA Only'!J701</f>
        <v>-88236.07</v>
      </c>
      <c r="K701" s="19">
        <f>'FIA Only'!K701</f>
        <v>-87952.16</v>
      </c>
      <c r="L701" s="19">
        <f>'FIA Only'!L701</f>
        <v>-84937.16</v>
      </c>
      <c r="M701" s="19">
        <f>'FIA Only'!M701</f>
        <v>-128667.62</v>
      </c>
      <c r="N701" s="19">
        <f>'FIA Only'!N701</f>
        <v>-187347.9</v>
      </c>
      <c r="O701" s="19">
        <f>'FIA Only'!O701</f>
        <v>-111659.15</v>
      </c>
      <c r="P701" s="19">
        <f>'FIA Only'!P701</f>
        <v>-87840.59</v>
      </c>
      <c r="Q701" s="19">
        <f>'FIA Only'!Q701</f>
        <v>-131076.79999999999</v>
      </c>
      <c r="R701" s="19">
        <f>'FIA Only'!R701</f>
        <v>-131997.04999999999</v>
      </c>
      <c r="S701" s="19">
        <f>'FIA Only'!S701</f>
        <v>-163104.26999999999</v>
      </c>
      <c r="T701" s="19">
        <f>Sphere!C900+'FIA Only'!T701</f>
        <v>-120571.55</v>
      </c>
      <c r="U701" s="19">
        <f>Sphere!D900+'FIA Only'!U701</f>
        <v>-170103.82</v>
      </c>
      <c r="V701" s="19">
        <f>Sphere!E900+'FIA Only'!V701</f>
        <v>-127241.51</v>
      </c>
      <c r="W701" s="19">
        <f>Sphere!F900+'FIA on PCAS'!C900+'FIA Only'!W701</f>
        <v>-168748.48</v>
      </c>
      <c r="X701" s="19">
        <f>Sphere!G900+'FIA on PCAS'!D900+'FIA Only'!X701</f>
        <v>-92694.32</v>
      </c>
      <c r="Y701" s="19">
        <v>-215075.27</v>
      </c>
      <c r="Z701" s="19">
        <v>-311279.43</v>
      </c>
      <c r="AA701" s="19">
        <v>-1436619.27</v>
      </c>
      <c r="AB701" s="19">
        <v>-824001.15</v>
      </c>
      <c r="AC701" s="19">
        <v>-403498.52</v>
      </c>
      <c r="AD701" s="19">
        <v>-305207.88</v>
      </c>
      <c r="AE701" s="19">
        <v>-250062.51</v>
      </c>
      <c r="AF701" s="19">
        <v>-443304.77</v>
      </c>
      <c r="AG701" s="19">
        <v>-795853.21</v>
      </c>
      <c r="AH701" s="19">
        <v>-602243.35</v>
      </c>
      <c r="AI701" s="19">
        <v>-601169.6</v>
      </c>
      <c r="AJ701" s="19">
        <v>-324546</v>
      </c>
      <c r="AK701" s="19">
        <v>-306904.42</v>
      </c>
      <c r="AL701" s="19">
        <v>-558303.5</v>
      </c>
      <c r="AM701" s="19">
        <v>-572463.79</v>
      </c>
      <c r="AN701" s="19">
        <v>-522210.18</v>
      </c>
      <c r="AO701" s="19">
        <v>-545400.53</v>
      </c>
      <c r="AP701" s="19">
        <v>-709741.42</v>
      </c>
      <c r="AQ701" s="19"/>
      <c r="AR701" s="19">
        <v>-215075.27</v>
      </c>
      <c r="AS701" s="19">
        <v>-311279.43</v>
      </c>
      <c r="AT701" s="19">
        <v>-1436619.27</v>
      </c>
      <c r="AU701" s="19">
        <v>-824001.15</v>
      </c>
      <c r="AV701" s="19">
        <v>-403498.52</v>
      </c>
      <c r="AW701" s="19">
        <v>-305207.88</v>
      </c>
      <c r="AX701" s="19">
        <v>-250062.51</v>
      </c>
      <c r="AY701" s="19">
        <v>-443304.77</v>
      </c>
      <c r="AZ701" s="19">
        <v>-795853.21</v>
      </c>
      <c r="BA701" s="7">
        <v>-602243.35</v>
      </c>
      <c r="BB701" s="7">
        <v>-601169.6</v>
      </c>
      <c r="BC701" s="7">
        <v>-324546</v>
      </c>
      <c r="BD701" s="7">
        <v>-306904.42</v>
      </c>
      <c r="BE701" s="7">
        <v>-558303.5</v>
      </c>
      <c r="BF701" s="7">
        <v>-572463.79</v>
      </c>
      <c r="BG701" s="7">
        <v>-522210.18</v>
      </c>
      <c r="BH701" s="7">
        <v>-545400.53</v>
      </c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</row>
    <row r="702" spans="1:78" s="19" customFormat="1" ht="11.25" x14ac:dyDescent="0.2">
      <c r="A702" s="28" t="s">
        <v>401</v>
      </c>
      <c r="B702" s="32"/>
      <c r="C702" s="19">
        <v>29656344.940000001</v>
      </c>
      <c r="D702" s="19">
        <v>32072975.379999999</v>
      </c>
      <c r="E702" s="19">
        <v>30834797.66</v>
      </c>
      <c r="F702" s="19">
        <v>29581368.16</v>
      </c>
      <c r="G702" s="19">
        <v>29601088.5</v>
      </c>
      <c r="H702" s="19">
        <v>30952721.68</v>
      </c>
      <c r="I702" s="19">
        <v>31658220.379999999</v>
      </c>
      <c r="J702" s="19">
        <v>31294394.960000001</v>
      </c>
      <c r="K702" s="19">
        <v>32130812.469999999</v>
      </c>
      <c r="L702" s="19">
        <v>30693778.870000001</v>
      </c>
      <c r="M702" s="19">
        <v>31864158.199999999</v>
      </c>
      <c r="N702" s="19">
        <v>32365609.460000001</v>
      </c>
      <c r="O702" s="19">
        <v>32450809.649999999</v>
      </c>
      <c r="P702" s="19">
        <v>33749697.719999999</v>
      </c>
      <c r="Q702" s="19">
        <v>31234926.370000001</v>
      </c>
      <c r="R702" s="19">
        <v>33928798.960000001</v>
      </c>
      <c r="S702" s="19">
        <v>32875414.41</v>
      </c>
      <c r="T702" s="19">
        <f>'FIA Only'!T702+Sphere!C901</f>
        <v>34683421.869999997</v>
      </c>
      <c r="U702" s="19">
        <f>'FIA Only'!U702+Sphere!D901</f>
        <v>37584388.829999998</v>
      </c>
      <c r="V702" s="19">
        <f>'FIA Only'!V702+Sphere!E901</f>
        <v>34195295.830000006</v>
      </c>
      <c r="W702" s="19">
        <f>'FIA Only'!W702+Sphere!F901+'FIA on PCAS'!C901</f>
        <v>37399264.450000003</v>
      </c>
      <c r="X702" s="19">
        <f>'FIA Only'!X702+Sphere!G901+'FIA on PCAS'!D901</f>
        <v>36033040.579999998</v>
      </c>
      <c r="Y702" s="19">
        <v>34053911.450000003</v>
      </c>
      <c r="Z702" s="19">
        <v>37079213.460000001</v>
      </c>
      <c r="AA702" s="19">
        <v>39687405.630000003</v>
      </c>
      <c r="AB702" s="19">
        <v>36224748.659999996</v>
      </c>
      <c r="AC702" s="19">
        <v>35847295.869999997</v>
      </c>
      <c r="AD702" s="19">
        <v>38704671.390000001</v>
      </c>
      <c r="AE702" s="19">
        <v>36271616.969999999</v>
      </c>
      <c r="AF702" s="19">
        <v>40248318.210000001</v>
      </c>
      <c r="AG702" s="19">
        <v>42175032.200000003</v>
      </c>
      <c r="AH702" s="19">
        <v>37664099.659999996</v>
      </c>
      <c r="AI702" s="19">
        <v>40374442.369999997</v>
      </c>
      <c r="AJ702" s="19">
        <v>40943719.57</v>
      </c>
      <c r="AK702" s="19">
        <v>41239024.259999998</v>
      </c>
      <c r="AL702" s="19">
        <v>44559337.770000003</v>
      </c>
      <c r="AM702" s="19">
        <v>44851129.640000001</v>
      </c>
      <c r="AN702" s="19">
        <v>43780064.259999998</v>
      </c>
      <c r="AO702" s="19">
        <v>46571262.57</v>
      </c>
      <c r="AP702" s="19">
        <v>47650683.990000002</v>
      </c>
      <c r="AR702" s="19">
        <v>34053911.450000003</v>
      </c>
      <c r="AS702" s="19">
        <v>37079213.460000001</v>
      </c>
      <c r="AT702" s="19">
        <v>39687405.630000003</v>
      </c>
      <c r="AU702" s="19">
        <v>36224748.659999996</v>
      </c>
      <c r="AV702" s="19">
        <v>35847295.869999997</v>
      </c>
      <c r="AW702" s="19">
        <v>38704671.390000001</v>
      </c>
      <c r="AX702" s="19">
        <v>536271616.97000003</v>
      </c>
      <c r="AY702" s="19">
        <v>40248318.210000001</v>
      </c>
      <c r="AZ702" s="19">
        <v>42175032.200000003</v>
      </c>
      <c r="BA702" s="19">
        <v>37664099.659999996</v>
      </c>
      <c r="BB702" s="19">
        <v>40374442.369999997</v>
      </c>
      <c r="BC702" s="19">
        <v>40943719.57</v>
      </c>
      <c r="BD702" s="19">
        <v>41239024.259999998</v>
      </c>
      <c r="BE702" s="19">
        <v>44559337.770000003</v>
      </c>
      <c r="BF702" s="19">
        <v>44851129.640000001</v>
      </c>
      <c r="BG702" s="19">
        <v>43780064.259999998</v>
      </c>
      <c r="BH702" s="19">
        <v>46571262.57</v>
      </c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</row>
    <row r="703" spans="1:78" s="19" customFormat="1" ht="11.25" x14ac:dyDescent="0.2">
      <c r="A703" s="28" t="s">
        <v>402</v>
      </c>
      <c r="B703" s="32"/>
      <c r="C703" s="19">
        <v>505</v>
      </c>
      <c r="D703" s="19">
        <v>526</v>
      </c>
      <c r="E703" s="19">
        <v>515</v>
      </c>
      <c r="F703" s="19">
        <v>497</v>
      </c>
      <c r="G703" s="19">
        <v>492</v>
      </c>
      <c r="H703" s="19">
        <v>510</v>
      </c>
      <c r="I703" s="19">
        <v>528</v>
      </c>
      <c r="J703" s="19">
        <v>517</v>
      </c>
      <c r="K703" s="19">
        <v>525</v>
      </c>
      <c r="L703" s="19">
        <v>505</v>
      </c>
      <c r="M703" s="19">
        <v>508</v>
      </c>
      <c r="N703" s="19">
        <v>512</v>
      </c>
      <c r="O703" s="19">
        <v>509</v>
      </c>
      <c r="P703" s="19">
        <v>517</v>
      </c>
      <c r="Q703" s="19">
        <v>496</v>
      </c>
      <c r="R703" s="19">
        <v>506</v>
      </c>
      <c r="S703" s="19">
        <v>483</v>
      </c>
      <c r="T703" s="19">
        <f>(TOTAL_Reconciliation!T702)/(('FIA Only'!T702/'FIA Only'!T703))</f>
        <v>495.99999999999994</v>
      </c>
      <c r="U703" s="19">
        <f>(TOTAL_Reconciliation!U702)/(('FIA Only'!U702/'FIA Only'!U703)+(Sphere!D901/Sphere!D902))</f>
        <v>519.97237014842506</v>
      </c>
      <c r="V703" s="19">
        <f>(TOTAL_Reconciliation!V702)/(('FIA Only'!V702/'FIA Only'!V703)+(Sphere!E901/Sphere!E902))</f>
        <v>488.00662100387086</v>
      </c>
      <c r="W703" s="19">
        <f>(TOTAL_Reconciliation!W702)/(('FIA Only'!W702/'FIA Only'!W703)+(Sphere!F901/Sphere!F902)+('FIA on PCAS'!C901/'FIA on PCAS'!C902))</f>
        <v>507.71407491816751</v>
      </c>
      <c r="X703" s="19">
        <f>(TOTAL_Reconciliation!X702)/(('FIA Only'!X702/'FIA Only'!X703)+(Sphere!G901/Sphere!G902)+('FIA on PCAS'!D901/'FIA on PCAS'!D902))</f>
        <v>509.81355283695899</v>
      </c>
      <c r="Y703" s="19">
        <v>520</v>
      </c>
      <c r="Z703" s="19">
        <v>542</v>
      </c>
      <c r="AA703" s="19">
        <v>535</v>
      </c>
      <c r="AB703" s="19">
        <v>493</v>
      </c>
      <c r="AC703" s="19">
        <v>485</v>
      </c>
      <c r="AD703" s="19">
        <v>497</v>
      </c>
      <c r="AE703" s="19">
        <v>475</v>
      </c>
      <c r="AF703" s="19">
        <v>504</v>
      </c>
      <c r="AG703" s="19">
        <v>515</v>
      </c>
      <c r="AH703" s="19">
        <v>480</v>
      </c>
      <c r="AI703" s="19">
        <v>498</v>
      </c>
      <c r="AJ703" s="19">
        <v>501</v>
      </c>
      <c r="AK703" s="19">
        <v>500</v>
      </c>
      <c r="AL703" s="19">
        <v>519</v>
      </c>
      <c r="AM703" s="19">
        <v>519</v>
      </c>
      <c r="AN703" s="19">
        <v>513</v>
      </c>
      <c r="AO703" s="19">
        <v>523</v>
      </c>
      <c r="AP703" s="19">
        <v>525</v>
      </c>
      <c r="AR703" s="19">
        <v>520</v>
      </c>
      <c r="AS703" s="19">
        <v>542</v>
      </c>
      <c r="AT703" s="19">
        <v>535</v>
      </c>
      <c r="AU703" s="19">
        <v>493</v>
      </c>
      <c r="AV703" s="19">
        <v>485</v>
      </c>
      <c r="AW703" s="19">
        <v>497</v>
      </c>
      <c r="AX703" s="19">
        <v>7024</v>
      </c>
      <c r="AY703" s="19">
        <v>504</v>
      </c>
      <c r="AZ703" s="19">
        <v>515</v>
      </c>
      <c r="BA703" s="19">
        <v>480</v>
      </c>
      <c r="BB703" s="19">
        <v>498</v>
      </c>
      <c r="BC703" s="19">
        <v>501</v>
      </c>
      <c r="BD703" s="19">
        <v>500</v>
      </c>
      <c r="BE703" s="19">
        <v>519</v>
      </c>
      <c r="BF703" s="19">
        <v>519</v>
      </c>
      <c r="BG703" s="19">
        <v>513</v>
      </c>
      <c r="BH703" s="19">
        <v>523</v>
      </c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</row>
    <row r="704" spans="1:78" x14ac:dyDescent="0.25">
      <c r="A704" s="11" t="s">
        <v>403</v>
      </c>
      <c r="U704" s="95"/>
      <c r="V704" s="95"/>
      <c r="W704" s="95"/>
      <c r="X704" s="95"/>
      <c r="Y704" s="108"/>
      <c r="Z704" s="108"/>
      <c r="AA704" s="108"/>
      <c r="AB704" s="108"/>
      <c r="AC704" s="95"/>
      <c r="AD704" s="95"/>
      <c r="AE704" s="109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  <c r="AQ704" s="95"/>
      <c r="AR704" s="95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</row>
    <row r="705" spans="1:78" x14ac:dyDescent="0.25">
      <c r="A705" s="11" t="s">
        <v>404</v>
      </c>
      <c r="U705" s="95"/>
      <c r="V705" s="95"/>
      <c r="W705" s="95"/>
      <c r="X705" s="95"/>
      <c r="Y705" s="108"/>
      <c r="Z705" s="108"/>
      <c r="AA705" s="108"/>
      <c r="AB705" s="108"/>
      <c r="AC705" s="95"/>
      <c r="AD705" s="95"/>
      <c r="AE705" s="103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  <c r="AQ705" s="95"/>
      <c r="AR705" s="95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</row>
    <row r="706" spans="1:78" x14ac:dyDescent="0.25">
      <c r="A706" s="16" t="s">
        <v>405</v>
      </c>
      <c r="U706" s="95"/>
      <c r="V706" s="95"/>
      <c r="W706" s="95"/>
      <c r="X706" s="95"/>
      <c r="Y706" s="108"/>
      <c r="Z706" s="108"/>
      <c r="AA706" s="108"/>
      <c r="AB706" s="108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  <c r="AQ706" s="95"/>
      <c r="AR706" s="95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</row>
    <row r="707" spans="1:78" x14ac:dyDescent="0.25">
      <c r="A707" s="16" t="s">
        <v>406</v>
      </c>
      <c r="U707" s="95"/>
      <c r="V707" s="95"/>
      <c r="W707" s="95"/>
      <c r="X707" s="95"/>
      <c r="Y707" s="108"/>
      <c r="Z707" s="108"/>
      <c r="AA707" s="108"/>
      <c r="AB707" s="108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  <c r="AQ707" s="95"/>
      <c r="AR707" s="95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</row>
    <row r="708" spans="1:78" s="17" customFormat="1" ht="11.25" x14ac:dyDescent="0.2">
      <c r="A708" s="36" t="s">
        <v>407</v>
      </c>
      <c r="B708" s="37"/>
      <c r="U708" s="110"/>
      <c r="V708" s="110"/>
      <c r="W708" s="110"/>
      <c r="X708" s="110"/>
      <c r="Y708" s="110"/>
      <c r="Z708" s="110"/>
      <c r="AA708" s="110"/>
      <c r="AB708" s="110"/>
      <c r="AC708" s="110"/>
      <c r="AD708" s="110"/>
      <c r="AE708" s="110"/>
      <c r="AF708" s="110"/>
      <c r="AG708" s="110"/>
      <c r="AH708" s="110"/>
      <c r="AI708" s="110"/>
      <c r="AJ708" s="110"/>
      <c r="AK708" s="110"/>
      <c r="AL708" s="110"/>
      <c r="AM708" s="110"/>
      <c r="AN708" s="110"/>
      <c r="AO708" s="110"/>
      <c r="AP708" s="110"/>
      <c r="AQ708" s="110"/>
      <c r="AR708" s="110">
        <v>2551</v>
      </c>
      <c r="AS708" s="17">
        <v>1367</v>
      </c>
      <c r="AT708" s="17">
        <v>206</v>
      </c>
      <c r="AU708" s="17">
        <v>357</v>
      </c>
      <c r="AV708" s="17">
        <v>350</v>
      </c>
      <c r="AW708" s="17">
        <v>137</v>
      </c>
      <c r="AX708" s="17">
        <v>311</v>
      </c>
      <c r="AY708" s="17">
        <v>144</v>
      </c>
      <c r="AZ708" s="17">
        <v>105</v>
      </c>
      <c r="BA708" s="17">
        <v>99</v>
      </c>
      <c r="BB708" s="17">
        <v>220</v>
      </c>
      <c r="BC708" s="17">
        <v>117</v>
      </c>
      <c r="BD708" s="17">
        <v>133</v>
      </c>
      <c r="BE708" s="17">
        <v>117</v>
      </c>
      <c r="BF708" s="17">
        <v>83</v>
      </c>
      <c r="BG708" s="17">
        <v>123</v>
      </c>
      <c r="BH708" s="17">
        <v>86</v>
      </c>
    </row>
    <row r="709" spans="1:78" s="17" customFormat="1" ht="11.25" x14ac:dyDescent="0.2">
      <c r="A709" s="36" t="s">
        <v>408</v>
      </c>
      <c r="B709" s="37"/>
      <c r="U709" s="110"/>
      <c r="V709" s="110"/>
      <c r="W709" s="110"/>
      <c r="X709" s="110"/>
      <c r="Y709" s="110"/>
      <c r="Z709" s="110"/>
      <c r="AA709" s="110"/>
      <c r="AB709" s="110"/>
      <c r="AC709" s="110"/>
      <c r="AD709" s="110"/>
      <c r="AE709" s="110"/>
      <c r="AF709" s="110"/>
      <c r="AG709" s="110"/>
      <c r="AH709" s="110"/>
      <c r="AI709" s="110"/>
      <c r="AJ709" s="110"/>
      <c r="AK709" s="110"/>
      <c r="AL709" s="110"/>
      <c r="AM709" s="110"/>
      <c r="AN709" s="110"/>
      <c r="AO709" s="110"/>
      <c r="AP709" s="110"/>
      <c r="AQ709" s="110"/>
      <c r="AR709" s="110" t="s">
        <v>1</v>
      </c>
      <c r="AS709" s="17" t="s">
        <v>1</v>
      </c>
      <c r="AT709" s="17" t="s">
        <v>1</v>
      </c>
      <c r="AU709" s="17" t="s">
        <v>1</v>
      </c>
      <c r="AV709" s="17" t="s">
        <v>1</v>
      </c>
      <c r="AW709" s="17" t="s">
        <v>1</v>
      </c>
      <c r="AX709" s="17">
        <v>1</v>
      </c>
      <c r="AY709" s="17">
        <v>6</v>
      </c>
      <c r="AZ709" s="17">
        <v>5</v>
      </c>
      <c r="BA709" s="17">
        <v>7</v>
      </c>
      <c r="BB709" s="17">
        <v>8</v>
      </c>
      <c r="BC709" s="17">
        <v>11</v>
      </c>
      <c r="BD709" s="17">
        <v>36</v>
      </c>
      <c r="BE709" s="17">
        <v>26</v>
      </c>
      <c r="BF709" s="17">
        <v>14</v>
      </c>
      <c r="BG709" s="17">
        <v>22</v>
      </c>
      <c r="BH709" s="17">
        <v>28</v>
      </c>
    </row>
    <row r="710" spans="1:78" s="17" customFormat="1" x14ac:dyDescent="0.25">
      <c r="A710" s="36" t="s">
        <v>409</v>
      </c>
      <c r="B710" s="37"/>
      <c r="U710" s="110"/>
      <c r="V710" s="110"/>
      <c r="W710" s="110"/>
      <c r="X710" s="110"/>
      <c r="Y710" s="111"/>
      <c r="Z710" s="111"/>
      <c r="AA710" s="111"/>
      <c r="AB710" s="111"/>
      <c r="AC710" s="110"/>
      <c r="AD710" s="110"/>
      <c r="AE710" s="110"/>
      <c r="AF710" s="110"/>
      <c r="AG710" s="110"/>
      <c r="AH710" s="110"/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 t="s">
        <v>1</v>
      </c>
      <c r="AS710" s="17" t="s">
        <v>1</v>
      </c>
      <c r="AT710" s="17" t="s">
        <v>1</v>
      </c>
      <c r="AU710" s="17" t="s">
        <v>1</v>
      </c>
      <c r="AV710" s="17" t="s">
        <v>1</v>
      </c>
      <c r="AW710" s="17" t="s">
        <v>1</v>
      </c>
      <c r="AX710" s="17" t="s">
        <v>1</v>
      </c>
      <c r="AY710" s="17" t="s">
        <v>1</v>
      </c>
      <c r="AZ710" s="17" t="s">
        <v>1</v>
      </c>
      <c r="BA710" s="17" t="s">
        <v>1</v>
      </c>
      <c r="BB710" s="17" t="s">
        <v>1</v>
      </c>
      <c r="BC710" s="17" t="s">
        <v>1</v>
      </c>
      <c r="BD710" s="17" t="s">
        <v>1</v>
      </c>
      <c r="BE710" s="17" t="s">
        <v>1</v>
      </c>
      <c r="BF710" s="17" t="s">
        <v>1</v>
      </c>
      <c r="BG710" s="17" t="s">
        <v>1</v>
      </c>
      <c r="BH710" s="17" t="s">
        <v>1</v>
      </c>
    </row>
    <row r="711" spans="1:78" s="17" customFormat="1" x14ac:dyDescent="0.25">
      <c r="A711" s="36"/>
      <c r="B711" s="37"/>
      <c r="Y711" s="39"/>
      <c r="Z711" s="39"/>
      <c r="AA711" s="39"/>
      <c r="AB711" s="39"/>
    </row>
    <row r="712" spans="1:78" x14ac:dyDescent="0.25">
      <c r="A712" s="49" t="s">
        <v>411</v>
      </c>
      <c r="B712" s="50"/>
      <c r="AA712" s="56"/>
      <c r="AB712" s="56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</row>
    <row r="713" spans="1:78" s="19" customFormat="1" ht="11.25" x14ac:dyDescent="0.2">
      <c r="A713" s="24" t="s">
        <v>412</v>
      </c>
      <c r="B713" s="32"/>
      <c r="C713" s="19">
        <v>10995446.800000001</v>
      </c>
      <c r="D713" s="19">
        <v>10612686.380000001</v>
      </c>
      <c r="E713" s="19">
        <v>10257190.75</v>
      </c>
      <c r="F713" s="19">
        <v>9840066.1799999997</v>
      </c>
      <c r="G713" s="19">
        <v>9470656.8300000001</v>
      </c>
      <c r="H713" s="19">
        <v>9097594.4000000004</v>
      </c>
      <c r="I713" s="19">
        <v>8659651.0399999991</v>
      </c>
      <c r="J713" s="19">
        <v>8233749.1699999999</v>
      </c>
      <c r="K713" s="19">
        <v>7926382.7300000004</v>
      </c>
      <c r="L713" s="19">
        <v>7588715.2699999996</v>
      </c>
      <c r="M713" s="19">
        <v>7256347.5899999999</v>
      </c>
      <c r="N713" s="19">
        <v>6970825.0300000003</v>
      </c>
      <c r="O713" s="19">
        <v>6649060.7800000003</v>
      </c>
      <c r="P713" s="19">
        <v>6360766.5999999996</v>
      </c>
      <c r="Q713" s="19">
        <v>6189860.7000000002</v>
      </c>
      <c r="R713" s="19">
        <v>5926335.8200000003</v>
      </c>
      <c r="S713" s="19">
        <v>5690517.2000000002</v>
      </c>
      <c r="T713" s="19">
        <f>'FIA Only'!T713+Sphere!C913</f>
        <v>5397723.7599999998</v>
      </c>
      <c r="U713" s="19">
        <f>'FIA Only'!U713+Sphere!D913</f>
        <v>5181209.6500000004</v>
      </c>
      <c r="V713" s="19">
        <f>'FIA Only'!V713+Sphere!E913</f>
        <v>4993843.87</v>
      </c>
      <c r="W713" s="19">
        <f>'FIA Only'!W713+Sphere!F913+'FIA on PCAS'!C913</f>
        <v>4763660.57</v>
      </c>
      <c r="X713" s="19">
        <f>'FIA Only'!X713+Sphere!G913+'FIA on PCAS'!D913</f>
        <v>4508936.24</v>
      </c>
      <c r="Y713" s="19">
        <v>4184943.66</v>
      </c>
      <c r="Z713" s="19">
        <v>3857432.74</v>
      </c>
      <c r="AA713" s="19">
        <v>3560596.48</v>
      </c>
      <c r="AB713" s="19">
        <v>3251386.35</v>
      </c>
      <c r="AC713" s="19">
        <v>3038281.76</v>
      </c>
      <c r="AD713" s="19">
        <v>2888418.97</v>
      </c>
      <c r="AE713" s="19">
        <v>2707536.47</v>
      </c>
      <c r="AF713" s="19">
        <v>2527271.7000000002</v>
      </c>
      <c r="AG713" s="19">
        <v>2346353.29</v>
      </c>
      <c r="AH713" s="19">
        <v>2151954.54</v>
      </c>
      <c r="AI713" s="19">
        <v>2005142.64</v>
      </c>
      <c r="AJ713" s="19">
        <v>1916896.63</v>
      </c>
      <c r="AK713" s="19">
        <v>1815771.3</v>
      </c>
      <c r="AL713" s="19">
        <v>1731577.91</v>
      </c>
      <c r="AM713" s="19">
        <v>1658524.61</v>
      </c>
      <c r="AN713" s="19">
        <v>1686116.31</v>
      </c>
      <c r="AO713" s="19">
        <v>1698847.34</v>
      </c>
      <c r="AP713" s="19">
        <v>1694185.53</v>
      </c>
      <c r="AR713" s="19">
        <v>4184943.66</v>
      </c>
      <c r="AS713" s="19">
        <v>3857432.74</v>
      </c>
      <c r="AT713" s="19">
        <v>3560596.48</v>
      </c>
      <c r="AU713" s="19">
        <v>3251386.35</v>
      </c>
      <c r="AV713" s="19">
        <v>3038281.76</v>
      </c>
      <c r="AW713" s="19">
        <v>2888418.97</v>
      </c>
      <c r="AX713" s="19">
        <v>2707536.47</v>
      </c>
      <c r="AY713" s="19">
        <v>2527271.7000000002</v>
      </c>
      <c r="AZ713" s="19">
        <v>2346353.29</v>
      </c>
      <c r="BA713" s="19">
        <v>2151954.54</v>
      </c>
      <c r="BB713" s="19">
        <v>2005142.64</v>
      </c>
      <c r="BC713" s="19">
        <v>1916896.63</v>
      </c>
      <c r="BD713" s="19">
        <v>1815771.3</v>
      </c>
      <c r="BE713" s="19">
        <v>1731577.91</v>
      </c>
      <c r="BF713" s="19">
        <v>1658524.61</v>
      </c>
      <c r="BG713" s="19">
        <v>1686116.31</v>
      </c>
      <c r="BH713" s="19">
        <v>1698847.34</v>
      </c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</row>
    <row r="714" spans="1:78" s="17" customFormat="1" ht="11.25" x14ac:dyDescent="0.2">
      <c r="A714" s="23" t="s">
        <v>413</v>
      </c>
      <c r="B714" s="37"/>
      <c r="C714" s="17">
        <v>2743</v>
      </c>
      <c r="D714" s="17">
        <v>2723</v>
      </c>
      <c r="E714" s="17">
        <v>2721</v>
      </c>
      <c r="F714" s="17">
        <v>2793</v>
      </c>
      <c r="G714" s="17">
        <v>2785</v>
      </c>
      <c r="H714" s="17">
        <v>2761</v>
      </c>
      <c r="I714" s="17">
        <v>2737</v>
      </c>
      <c r="J714" s="17">
        <v>2712</v>
      </c>
      <c r="K714" s="17">
        <v>2704</v>
      </c>
      <c r="L714" s="17">
        <v>2688</v>
      </c>
      <c r="M714" s="17">
        <v>2676</v>
      </c>
      <c r="N714" s="17">
        <v>2672</v>
      </c>
      <c r="O714" s="17">
        <v>2664</v>
      </c>
      <c r="P714" s="17">
        <v>2663</v>
      </c>
      <c r="Q714" s="17">
        <v>2670</v>
      </c>
      <c r="R714" s="17">
        <v>2666</v>
      </c>
      <c r="S714" s="17">
        <v>2663</v>
      </c>
      <c r="T714" s="17">
        <f>'FIA Only'!T714+Sphere!C914</f>
        <v>2643</v>
      </c>
      <c r="U714" s="17">
        <f>'FIA Only'!U714+Sphere!D914</f>
        <v>2634</v>
      </c>
      <c r="V714" s="17">
        <f>'FIA Only'!V714+Sphere!E914</f>
        <v>2618</v>
      </c>
      <c r="W714" s="17">
        <f>'FIA Only'!W714+Sphere!F914+'FIA on PCAS'!C914</f>
        <v>2604</v>
      </c>
      <c r="X714" s="17">
        <f>'FIA Only'!X714+Sphere!G914+'FIA on PCAS'!D914</f>
        <v>2590</v>
      </c>
      <c r="Y714" s="17">
        <v>2558</v>
      </c>
      <c r="Z714" s="17">
        <v>2525</v>
      </c>
      <c r="AA714" s="17">
        <v>2511</v>
      </c>
      <c r="AB714" s="17">
        <v>2485</v>
      </c>
      <c r="AC714" s="17">
        <v>2472</v>
      </c>
      <c r="AD714" s="17">
        <v>2467</v>
      </c>
      <c r="AE714" s="17">
        <v>2443</v>
      </c>
      <c r="AF714" s="17">
        <v>2429</v>
      </c>
      <c r="AG714" s="17">
        <v>2420</v>
      </c>
      <c r="AH714" s="17">
        <v>2399</v>
      </c>
      <c r="AI714" s="17">
        <v>2394</v>
      </c>
      <c r="AJ714" s="17">
        <v>2393</v>
      </c>
      <c r="AK714" s="17">
        <v>2374</v>
      </c>
      <c r="AL714" s="17">
        <v>2366</v>
      </c>
      <c r="AM714" s="17">
        <v>2363</v>
      </c>
      <c r="AN714" s="17">
        <v>2365</v>
      </c>
      <c r="AO714" s="17">
        <v>2378</v>
      </c>
      <c r="AP714" s="17">
        <v>2290</v>
      </c>
      <c r="AR714" s="17">
        <v>2558</v>
      </c>
      <c r="AS714" s="17">
        <v>2525</v>
      </c>
      <c r="AT714" s="17">
        <v>2511</v>
      </c>
      <c r="AU714" s="17">
        <v>2485</v>
      </c>
      <c r="AV714" s="17">
        <v>2472</v>
      </c>
      <c r="AW714" s="17">
        <v>2467</v>
      </c>
      <c r="AX714" s="17">
        <v>2443</v>
      </c>
      <c r="AY714" s="17">
        <v>2429</v>
      </c>
      <c r="AZ714" s="17">
        <v>2420</v>
      </c>
      <c r="BA714" s="17">
        <v>2399</v>
      </c>
      <c r="BB714" s="17">
        <v>2394</v>
      </c>
      <c r="BC714" s="17">
        <v>2393</v>
      </c>
      <c r="BD714" s="17">
        <v>2374</v>
      </c>
      <c r="BE714" s="17">
        <v>2366</v>
      </c>
      <c r="BF714" s="17">
        <v>2363</v>
      </c>
      <c r="BG714" s="17">
        <v>2365</v>
      </c>
      <c r="BH714" s="17">
        <v>2378</v>
      </c>
    </row>
    <row r="715" spans="1:78" s="19" customFormat="1" ht="11.25" x14ac:dyDescent="0.2">
      <c r="A715" s="28" t="s">
        <v>414</v>
      </c>
      <c r="B715" s="32"/>
      <c r="C715" s="19">
        <v>1264155.01</v>
      </c>
      <c r="D715" s="19">
        <v>1216601.43</v>
      </c>
      <c r="E715" s="19">
        <v>1311889.54</v>
      </c>
      <c r="F715" s="19">
        <v>1034553.86</v>
      </c>
      <c r="G715" s="19">
        <v>1091915.27</v>
      </c>
      <c r="H715" s="19">
        <v>1035891.16</v>
      </c>
      <c r="I715" s="19">
        <v>988486.03</v>
      </c>
      <c r="J715" s="19">
        <v>979867.56</v>
      </c>
      <c r="K715" s="19">
        <v>803138.97</v>
      </c>
      <c r="L715" s="19">
        <v>870491.09</v>
      </c>
      <c r="M715" s="19">
        <v>828479.13</v>
      </c>
      <c r="N715" s="19">
        <v>945695.46</v>
      </c>
      <c r="O715" s="19">
        <v>880108.5</v>
      </c>
      <c r="P715" s="19">
        <v>745934.1</v>
      </c>
      <c r="Q715" s="19">
        <v>851728.2</v>
      </c>
      <c r="R715" s="19">
        <v>755261.74</v>
      </c>
      <c r="S715" s="19">
        <v>575207.57999999996</v>
      </c>
      <c r="T715" s="19">
        <f>'FIA Only'!T715+Sphere!C915</f>
        <v>631858.80000000005</v>
      </c>
      <c r="U715" s="19">
        <f>'FIA Only'!U715+Sphere!D915</f>
        <v>608472.21</v>
      </c>
      <c r="V715" s="19">
        <f>'FIA Only'!V715+Sphere!E915</f>
        <v>611448.81999999995</v>
      </c>
      <c r="W715" s="19">
        <f>'FIA Only'!W715+Sphere!F915+'FIA on PCAS'!C915</f>
        <v>522242.7</v>
      </c>
      <c r="X715" s="19">
        <f>'FIA Only'!X715+Sphere!G915+'FIA on PCAS'!D915</f>
        <v>417555.85</v>
      </c>
      <c r="Y715" s="19">
        <v>746892.69</v>
      </c>
      <c r="Z715" s="19">
        <v>710999.8</v>
      </c>
      <c r="AA715" s="19">
        <v>1134773.23</v>
      </c>
      <c r="AB715" s="19">
        <v>847079.13</v>
      </c>
      <c r="AC715" s="19">
        <v>801004.3</v>
      </c>
      <c r="AD715" s="19">
        <v>739342.53</v>
      </c>
      <c r="AE715" s="19">
        <v>744652.71</v>
      </c>
      <c r="AF715" s="19">
        <v>609796.21</v>
      </c>
      <c r="AG715" s="19">
        <v>422225.99</v>
      </c>
      <c r="AH715" s="19">
        <v>416992.87</v>
      </c>
      <c r="AI715" s="19">
        <v>297085.39</v>
      </c>
      <c r="AJ715" s="19">
        <v>305470.77</v>
      </c>
      <c r="AK715" s="19">
        <v>306831.24</v>
      </c>
      <c r="AL715" s="19">
        <v>243886.13</v>
      </c>
      <c r="AM715" s="19">
        <v>210270.41</v>
      </c>
      <c r="AN715" s="19">
        <v>182191.03</v>
      </c>
      <c r="AO715" s="19">
        <v>197434.53</v>
      </c>
      <c r="AP715" s="19">
        <v>166964.76999999999</v>
      </c>
      <c r="AR715" s="19">
        <v>746892.69</v>
      </c>
      <c r="AS715" s="19">
        <v>710999.8</v>
      </c>
      <c r="AT715" s="19">
        <v>1134773.23</v>
      </c>
      <c r="AU715" s="19">
        <v>847079.13</v>
      </c>
      <c r="AV715" s="19">
        <v>801004.3</v>
      </c>
      <c r="AW715" s="19">
        <v>739342.53</v>
      </c>
      <c r="AX715" s="19">
        <v>744652.71</v>
      </c>
      <c r="AY715" s="19">
        <v>609796.21</v>
      </c>
      <c r="AZ715" s="19">
        <v>422225.99</v>
      </c>
      <c r="BA715" s="19">
        <v>416992.87</v>
      </c>
      <c r="BB715" s="19">
        <v>297085.39</v>
      </c>
      <c r="BC715" s="19">
        <v>305470.77</v>
      </c>
      <c r="BD715" s="19">
        <v>306831.24</v>
      </c>
      <c r="BE715" s="19">
        <v>243886.13</v>
      </c>
      <c r="BF715" s="19">
        <v>210270.41</v>
      </c>
      <c r="BG715" s="19">
        <v>182191.03</v>
      </c>
      <c r="BH715" s="19">
        <v>197434.53</v>
      </c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</row>
    <row r="716" spans="1:78" s="19" customFormat="1" ht="11.25" x14ac:dyDescent="0.2">
      <c r="A716" s="28" t="s">
        <v>415</v>
      </c>
      <c r="B716" s="32"/>
      <c r="C716" s="19">
        <v>452829.22</v>
      </c>
      <c r="D716" s="19">
        <v>426588.69</v>
      </c>
      <c r="E716" s="19">
        <v>421223.39</v>
      </c>
      <c r="F716" s="19">
        <v>456420.44</v>
      </c>
      <c r="G716" s="19">
        <v>348459.14</v>
      </c>
      <c r="H716" s="19">
        <v>415412.33</v>
      </c>
      <c r="I716" s="19">
        <v>399133.78</v>
      </c>
      <c r="J716" s="19">
        <v>328186.95</v>
      </c>
      <c r="K716" s="19">
        <v>369728.16</v>
      </c>
      <c r="L716" s="19">
        <v>257946.68</v>
      </c>
      <c r="M716" s="19">
        <v>235690.51</v>
      </c>
      <c r="N716" s="19">
        <v>264869.90999999997</v>
      </c>
      <c r="O716" s="19">
        <v>230134.79</v>
      </c>
      <c r="P716" s="19">
        <v>183336.28</v>
      </c>
      <c r="Q716" s="19">
        <v>204114.39</v>
      </c>
      <c r="R716" s="19">
        <v>229543.82</v>
      </c>
      <c r="S716" s="19">
        <v>208972.4</v>
      </c>
      <c r="T716" s="19">
        <f>'FIA Only'!T716+Sphere!C916</f>
        <v>179385.74</v>
      </c>
      <c r="U716" s="19">
        <f>'FIA Only'!U716+Sphere!D916</f>
        <v>243377.21</v>
      </c>
      <c r="V716" s="19">
        <f>'FIA Only'!V716+Sphere!E916</f>
        <v>221467.51999999999</v>
      </c>
      <c r="W716" s="19">
        <f>'FIA Only'!W716+Sphere!F916+'FIA on PCAS'!C916</f>
        <v>221487</v>
      </c>
      <c r="X716" s="19">
        <f>'FIA Only'!X716+Sphere!G916+'FIA on PCAS'!D916</f>
        <v>199900.72999999998</v>
      </c>
      <c r="Y716" s="19">
        <v>213804.82</v>
      </c>
      <c r="Z716" s="19">
        <v>320412.83</v>
      </c>
      <c r="AA716" s="19">
        <v>185736.15</v>
      </c>
      <c r="AB716" s="19">
        <v>307890.13</v>
      </c>
      <c r="AC716" s="19">
        <v>254459.14</v>
      </c>
      <c r="AD716" s="19">
        <v>167879.3</v>
      </c>
      <c r="AE716" s="19">
        <v>188359.4</v>
      </c>
      <c r="AF716" s="19">
        <v>204978.07</v>
      </c>
      <c r="AG716" s="19">
        <v>170519.44</v>
      </c>
      <c r="AH716" s="19">
        <v>124244.58</v>
      </c>
      <c r="AI716" s="19">
        <v>152033.37</v>
      </c>
      <c r="AJ716" s="19">
        <v>90202.72</v>
      </c>
      <c r="AK716" s="19">
        <v>78039.25</v>
      </c>
      <c r="AL716" s="19">
        <v>128678.57</v>
      </c>
      <c r="AM716" s="19">
        <v>117030.43</v>
      </c>
      <c r="AN716" s="19">
        <v>112662.57</v>
      </c>
      <c r="AO716" s="19">
        <v>78185.34</v>
      </c>
      <c r="AP716" s="19">
        <v>101333.99</v>
      </c>
      <c r="AR716" s="19">
        <v>213804.82</v>
      </c>
      <c r="AS716" s="19">
        <v>320412.83</v>
      </c>
      <c r="AT716" s="19">
        <v>185736.15</v>
      </c>
      <c r="AU716" s="19">
        <v>307890.13</v>
      </c>
      <c r="AV716" s="19">
        <v>254459.14</v>
      </c>
      <c r="AW716" s="19">
        <v>167879.3</v>
      </c>
      <c r="AX716" s="19">
        <v>188359.4</v>
      </c>
      <c r="AY716" s="19">
        <v>204978.07</v>
      </c>
      <c r="AZ716" s="19">
        <v>170519.44</v>
      </c>
      <c r="BA716" s="19">
        <v>124244.58</v>
      </c>
      <c r="BB716" s="19">
        <v>152033.37</v>
      </c>
      <c r="BC716" s="19">
        <v>90202.72</v>
      </c>
      <c r="BD716" s="19">
        <v>78039.25</v>
      </c>
      <c r="BE716" s="19">
        <v>128678.57</v>
      </c>
      <c r="BF716" s="19">
        <v>117030.43</v>
      </c>
      <c r="BG716" s="19">
        <v>112662.57</v>
      </c>
      <c r="BH716" s="19">
        <v>78185.34</v>
      </c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</row>
    <row r="717" spans="1:78" s="19" customFormat="1" ht="11.25" x14ac:dyDescent="0.2">
      <c r="A717" s="28" t="s">
        <v>416</v>
      </c>
      <c r="B717" s="32"/>
      <c r="C717" s="19">
        <v>399557.16</v>
      </c>
      <c r="D717" s="19">
        <v>374368.3</v>
      </c>
      <c r="E717" s="19">
        <v>313142.28000000003</v>
      </c>
      <c r="F717" s="19">
        <v>326911.37</v>
      </c>
      <c r="G717" s="19">
        <v>379531.44</v>
      </c>
      <c r="H717" s="19">
        <v>286748.03999999998</v>
      </c>
      <c r="I717" s="19">
        <v>257579.42</v>
      </c>
      <c r="J717" s="19">
        <v>287185.24</v>
      </c>
      <c r="K717" s="19">
        <v>229049.23</v>
      </c>
      <c r="L717" s="19">
        <v>297796.53999999998</v>
      </c>
      <c r="M717" s="19">
        <v>257701.34</v>
      </c>
      <c r="N717" s="19">
        <v>234563.41</v>
      </c>
      <c r="O717" s="19">
        <v>257821.25</v>
      </c>
      <c r="P717" s="19">
        <v>245956.45</v>
      </c>
      <c r="Q717" s="19">
        <v>187376.02</v>
      </c>
      <c r="R717" s="19">
        <v>172276.12</v>
      </c>
      <c r="S717" s="19">
        <v>204496.99</v>
      </c>
      <c r="T717" s="19">
        <f>'FIA Only'!T717+Sphere!C917</f>
        <v>173756.88</v>
      </c>
      <c r="U717" s="19">
        <f>'FIA Only'!U717+Sphere!D917</f>
        <v>150890.96</v>
      </c>
      <c r="V717" s="19">
        <f>'FIA Only'!V717+Sphere!E917</f>
        <v>207944.93</v>
      </c>
      <c r="W717" s="19">
        <f>'FIA Only'!W717+Sphere!F917+'FIA on PCAS'!C917</f>
        <v>162078.22</v>
      </c>
      <c r="X717" s="19">
        <f>'FIA Only'!X717+Sphere!G917+'FIA on PCAS'!D917</f>
        <v>162014.45000000001</v>
      </c>
      <c r="Y717" s="19">
        <v>151870.47</v>
      </c>
      <c r="Z717" s="19">
        <v>152071.31</v>
      </c>
      <c r="AA717" s="19">
        <v>180557.29</v>
      </c>
      <c r="AB717" s="19">
        <v>159064.17000000001</v>
      </c>
      <c r="AC717" s="19">
        <v>195588.92</v>
      </c>
      <c r="AD717" s="19">
        <v>194964.94</v>
      </c>
      <c r="AE717" s="19">
        <v>168277.94</v>
      </c>
      <c r="AF717" s="19">
        <v>138489.47</v>
      </c>
      <c r="AG717" s="19">
        <v>122495.23</v>
      </c>
      <c r="AH717" s="19">
        <v>92476.51</v>
      </c>
      <c r="AI717" s="19">
        <v>44694.7</v>
      </c>
      <c r="AJ717" s="19">
        <v>93204.19</v>
      </c>
      <c r="AK717" s="19">
        <v>66858.27</v>
      </c>
      <c r="AL717" s="19">
        <v>60314.48</v>
      </c>
      <c r="AM717" s="19">
        <v>91586.8</v>
      </c>
      <c r="AN717" s="19">
        <v>69829.039999999994</v>
      </c>
      <c r="AO717" s="19">
        <v>78819.8</v>
      </c>
      <c r="AP717" s="19">
        <v>81142.52</v>
      </c>
      <c r="AR717" s="19">
        <v>151870.47</v>
      </c>
      <c r="AS717" s="19">
        <v>152071.31</v>
      </c>
      <c r="AT717" s="19">
        <v>180557.29</v>
      </c>
      <c r="AU717" s="19">
        <v>159064.17000000001</v>
      </c>
      <c r="AV717" s="19">
        <v>195588.92</v>
      </c>
      <c r="AW717" s="19">
        <v>194964.94</v>
      </c>
      <c r="AX717" s="19">
        <v>168277.94</v>
      </c>
      <c r="AY717" s="19">
        <v>138489.47</v>
      </c>
      <c r="AZ717" s="19">
        <v>122495.23</v>
      </c>
      <c r="BA717" s="19">
        <v>92476.51</v>
      </c>
      <c r="BB717" s="19">
        <v>44694.7</v>
      </c>
      <c r="BC717" s="19">
        <v>93204.19</v>
      </c>
      <c r="BD717" s="19">
        <v>66858.27</v>
      </c>
      <c r="BE717" s="19">
        <v>60314.48</v>
      </c>
      <c r="BF717" s="19">
        <v>91586.8</v>
      </c>
      <c r="BG717" s="19">
        <v>69829.039999999994</v>
      </c>
      <c r="BH717" s="19">
        <v>78819.8</v>
      </c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</row>
    <row r="718" spans="1:78" s="19" customFormat="1" ht="11.25" x14ac:dyDescent="0.2">
      <c r="A718" s="28" t="s">
        <v>417</v>
      </c>
      <c r="B718" s="32"/>
      <c r="C718" s="19">
        <v>375712.08</v>
      </c>
      <c r="D718" s="19">
        <v>343557.89</v>
      </c>
      <c r="E718" s="19">
        <v>397338.11</v>
      </c>
      <c r="F718" s="19">
        <v>273389.15000000002</v>
      </c>
      <c r="G718" s="19">
        <v>307371.78000000003</v>
      </c>
      <c r="H718" s="19">
        <v>319839.96999999997</v>
      </c>
      <c r="I718" s="19">
        <v>299310.43</v>
      </c>
      <c r="J718" s="19">
        <v>193891.54</v>
      </c>
      <c r="K718" s="19">
        <v>232985.04</v>
      </c>
      <c r="L718" s="19">
        <v>223696.8</v>
      </c>
      <c r="M718" s="19">
        <v>260224.43</v>
      </c>
      <c r="N718" s="19">
        <v>213018.41</v>
      </c>
      <c r="O718" s="19">
        <v>167293.31</v>
      </c>
      <c r="P718" s="19">
        <v>230006.28</v>
      </c>
      <c r="Q718" s="19">
        <v>222269.82</v>
      </c>
      <c r="R718" s="19">
        <v>167429.32</v>
      </c>
      <c r="S718" s="19">
        <v>149108.87</v>
      </c>
      <c r="T718" s="19">
        <f>'FIA Only'!T718+Sphere!C918</f>
        <v>205539.41</v>
      </c>
      <c r="U718" s="19">
        <f>'FIA Only'!U718+Sphere!D918</f>
        <v>184951.49</v>
      </c>
      <c r="V718" s="19">
        <f>'FIA Only'!V718+Sphere!E918</f>
        <v>130314.29</v>
      </c>
      <c r="W718" s="19">
        <f>'FIA Only'!W718+Sphere!F918+'FIA on PCAS'!C918</f>
        <v>149797.26999999999</v>
      </c>
      <c r="X718" s="19">
        <f>'FIA Only'!X718+Sphere!G918+'FIA on PCAS'!D918</f>
        <v>138245.98000000001</v>
      </c>
      <c r="Y718" s="19">
        <v>185621.31</v>
      </c>
      <c r="Z718" s="19">
        <v>137159.67999999999</v>
      </c>
      <c r="AA718" s="19">
        <v>126075.44</v>
      </c>
      <c r="AB718" s="19">
        <v>105705.23</v>
      </c>
      <c r="AC718" s="19">
        <v>118517.9</v>
      </c>
      <c r="AD718" s="19">
        <v>156684.65</v>
      </c>
      <c r="AE718" s="19">
        <v>151988.26999999999</v>
      </c>
      <c r="AF718" s="19">
        <v>124004.32</v>
      </c>
      <c r="AG718" s="19">
        <v>105142.87</v>
      </c>
      <c r="AH718" s="19">
        <v>88481.35</v>
      </c>
      <c r="AI718" s="19">
        <v>59446.69</v>
      </c>
      <c r="AJ718" s="19">
        <v>37417.31</v>
      </c>
      <c r="AK718" s="19">
        <v>61015.3</v>
      </c>
      <c r="AL718" s="19">
        <v>54652.97</v>
      </c>
      <c r="AM718" s="19">
        <v>58098.18</v>
      </c>
      <c r="AN718" s="19">
        <v>92131.85</v>
      </c>
      <c r="AO718" s="19">
        <v>83539.649999999994</v>
      </c>
      <c r="AP718" s="19">
        <v>70105</v>
      </c>
      <c r="AR718" s="19">
        <v>185621.31</v>
      </c>
      <c r="AS718" s="19">
        <v>137159.67999999999</v>
      </c>
      <c r="AT718" s="19">
        <v>126075.44</v>
      </c>
      <c r="AU718" s="19">
        <v>105705.23</v>
      </c>
      <c r="AV718" s="19">
        <v>118517.9</v>
      </c>
      <c r="AW718" s="19">
        <v>156684.65</v>
      </c>
      <c r="AX718" s="19">
        <v>151988.26999999999</v>
      </c>
      <c r="AY718" s="19">
        <v>124004.32</v>
      </c>
      <c r="AZ718" s="19">
        <v>105142.87</v>
      </c>
      <c r="BA718" s="19">
        <v>88481.35</v>
      </c>
      <c r="BB718" s="19">
        <v>59446.69</v>
      </c>
      <c r="BC718" s="19">
        <v>37417.31</v>
      </c>
      <c r="BD718" s="19">
        <v>61015.3</v>
      </c>
      <c r="BE718" s="19">
        <v>54652.97</v>
      </c>
      <c r="BF718" s="19">
        <v>58098.18</v>
      </c>
      <c r="BG718" s="19">
        <v>92131.85</v>
      </c>
      <c r="BH718" s="19">
        <v>83539.649999999994</v>
      </c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</row>
    <row r="719" spans="1:78" s="19" customFormat="1" ht="11.25" x14ac:dyDescent="0.2">
      <c r="A719" s="28" t="s">
        <v>418</v>
      </c>
      <c r="B719" s="32"/>
      <c r="C719" s="19">
        <v>210073.93</v>
      </c>
      <c r="D719" s="19">
        <v>289881.57</v>
      </c>
      <c r="E719" s="19">
        <v>304487.01</v>
      </c>
      <c r="F719" s="19">
        <v>412055.57</v>
      </c>
      <c r="G719" s="19">
        <v>286846.27</v>
      </c>
      <c r="H719" s="19">
        <v>304674.3</v>
      </c>
      <c r="I719" s="19">
        <v>283302.71000000002</v>
      </c>
      <c r="J719" s="19">
        <v>282888.34000000003</v>
      </c>
      <c r="K719" s="19">
        <v>262220.46999999997</v>
      </c>
      <c r="L719" s="19">
        <v>224752.85</v>
      </c>
      <c r="M719" s="19">
        <v>199830.84</v>
      </c>
      <c r="N719" s="19">
        <v>247660.72</v>
      </c>
      <c r="O719" s="19">
        <v>208617.32</v>
      </c>
      <c r="P719" s="19">
        <v>199478.47</v>
      </c>
      <c r="Q719" s="19">
        <v>250494.32</v>
      </c>
      <c r="R719" s="19">
        <v>221835.36</v>
      </c>
      <c r="S719" s="19">
        <v>173541.27</v>
      </c>
      <c r="T719" s="19">
        <f>'FIA Only'!T719+Sphere!C919</f>
        <v>171390.25</v>
      </c>
      <c r="U719" s="19">
        <f>'FIA Only'!U719+Sphere!D919</f>
        <v>192440.18</v>
      </c>
      <c r="V719" s="19">
        <f>'FIA Only'!V719+Sphere!E919</f>
        <v>186239.92</v>
      </c>
      <c r="W719" s="19">
        <f>'FIA Only'!W719+Sphere!F919+'FIA on PCAS'!C919</f>
        <v>149781.84</v>
      </c>
      <c r="X719" s="19">
        <f>'FIA Only'!X719+Sphere!G919+'FIA on PCAS'!D919</f>
        <v>160215.43</v>
      </c>
      <c r="Y719" s="19">
        <v>128528.6</v>
      </c>
      <c r="Z719" s="19">
        <v>159085.9</v>
      </c>
      <c r="AA719" s="19">
        <v>93134.02</v>
      </c>
      <c r="AB719" s="19">
        <v>95158.9</v>
      </c>
      <c r="AC719" s="19">
        <v>122346.9</v>
      </c>
      <c r="AD719" s="19">
        <v>66657.03</v>
      </c>
      <c r="AE719" s="19">
        <v>80520.240000000005</v>
      </c>
      <c r="AF719" s="19">
        <v>63738.26</v>
      </c>
      <c r="AG719" s="19">
        <v>52823.75</v>
      </c>
      <c r="AH719" s="19">
        <v>37748.54</v>
      </c>
      <c r="AI719" s="19">
        <v>53156.800000000003</v>
      </c>
      <c r="AJ719" s="19">
        <v>57944.37</v>
      </c>
      <c r="AK719" s="19">
        <v>59934.559999999998</v>
      </c>
      <c r="AL719" s="19">
        <v>34800.75</v>
      </c>
      <c r="AM719" s="19">
        <v>61160.25</v>
      </c>
      <c r="AN719" s="19">
        <v>118550.64</v>
      </c>
      <c r="AO719" s="19">
        <v>152790.53</v>
      </c>
      <c r="AP719" s="19">
        <v>89735.11</v>
      </c>
      <c r="AR719" s="19">
        <v>128528.6</v>
      </c>
      <c r="AS719" s="19">
        <v>159085.9</v>
      </c>
      <c r="AT719" s="19">
        <v>93134.02</v>
      </c>
      <c r="AU719" s="19">
        <v>95158.9</v>
      </c>
      <c r="AV719" s="19">
        <v>122346.9</v>
      </c>
      <c r="AW719" s="19">
        <v>66657.03</v>
      </c>
      <c r="AX719" s="19">
        <v>80520.240000000005</v>
      </c>
      <c r="AY719" s="19">
        <v>63738.26</v>
      </c>
      <c r="AZ719" s="19">
        <v>52823.75</v>
      </c>
      <c r="BA719" s="19">
        <v>37748.54</v>
      </c>
      <c r="BB719" s="19">
        <v>53156.800000000003</v>
      </c>
      <c r="BC719" s="19">
        <v>57944.37</v>
      </c>
      <c r="BD719" s="19">
        <v>59934.559999999998</v>
      </c>
      <c r="BE719" s="19">
        <v>34800.75</v>
      </c>
      <c r="BF719" s="19">
        <v>61160.25</v>
      </c>
      <c r="BG719" s="19">
        <v>118550.64</v>
      </c>
      <c r="BH719" s="19">
        <v>152790.53</v>
      </c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</row>
    <row r="720" spans="1:78" s="19" customFormat="1" ht="11.25" x14ac:dyDescent="0.2">
      <c r="A720" s="28" t="s">
        <v>621</v>
      </c>
      <c r="B720" s="32"/>
      <c r="C720" s="19">
        <v>370378.1</v>
      </c>
      <c r="D720" s="19">
        <v>343461.99</v>
      </c>
      <c r="E720" s="19">
        <v>331258.68</v>
      </c>
      <c r="F720" s="19">
        <v>313346.78999999998</v>
      </c>
      <c r="G720" s="19">
        <v>431529.67</v>
      </c>
      <c r="H720" s="19">
        <v>392383.7</v>
      </c>
      <c r="I720" s="19">
        <v>408071.93</v>
      </c>
      <c r="J720" s="19">
        <v>388596.88</v>
      </c>
      <c r="K720" s="19">
        <v>373026.09</v>
      </c>
      <c r="L720" s="19">
        <v>340381.63</v>
      </c>
      <c r="M720" s="19">
        <v>306004.40999999997</v>
      </c>
      <c r="N720" s="19">
        <v>241067.16</v>
      </c>
      <c r="O720" s="19">
        <v>261021.53</v>
      </c>
      <c r="P720" s="19">
        <v>206445.15</v>
      </c>
      <c r="Q720" s="19">
        <v>217041.83</v>
      </c>
      <c r="R720" s="19">
        <v>227830.87</v>
      </c>
      <c r="S720" s="19">
        <v>244519.83</v>
      </c>
      <c r="T720" s="19">
        <f>'FIA Only'!T720+Sphere!C920</f>
        <v>191936.05</v>
      </c>
      <c r="U720" s="19">
        <f>'FIA Only'!U720+Sphere!D920</f>
        <v>164460.64000000001</v>
      </c>
      <c r="V720" s="19">
        <f>'FIA Only'!V720+Sphere!E920</f>
        <v>215687.05</v>
      </c>
      <c r="W720" s="19">
        <f>'FIA Only'!W720+Sphere!F920+'FIA on PCAS'!C920</f>
        <v>224064.27</v>
      </c>
      <c r="X720" s="19">
        <f>'FIA Only'!X720+Sphere!G920+'FIA on PCAS'!D920</f>
        <v>191259.23</v>
      </c>
      <c r="Y720" s="19">
        <v>146963.21</v>
      </c>
      <c r="Z720" s="19">
        <v>90184.42</v>
      </c>
      <c r="AA720" s="19">
        <v>140039.42000000001</v>
      </c>
      <c r="AB720" s="19">
        <v>73001.81</v>
      </c>
      <c r="AC720" s="19">
        <v>55828.480000000003</v>
      </c>
      <c r="AD720" s="19">
        <v>62227.58</v>
      </c>
      <c r="AE720" s="19">
        <v>13800.71</v>
      </c>
      <c r="AF720" s="19">
        <v>34318.46</v>
      </c>
      <c r="AG720" s="19">
        <v>43538.31</v>
      </c>
      <c r="AH720" s="19">
        <v>31079.61</v>
      </c>
      <c r="AI720" s="19">
        <v>29322.38</v>
      </c>
      <c r="AJ720" s="19">
        <v>53381.09</v>
      </c>
      <c r="AK720" s="19">
        <v>56138.85</v>
      </c>
      <c r="AL720" s="19">
        <v>72183.81</v>
      </c>
      <c r="AM720" s="19">
        <v>52655.77</v>
      </c>
      <c r="AN720" s="19">
        <v>47737.62</v>
      </c>
      <c r="AO720" s="19">
        <v>87067.6</v>
      </c>
      <c r="AP720" s="19">
        <v>141374.75</v>
      </c>
      <c r="AR720" s="19">
        <v>146963.21</v>
      </c>
      <c r="AS720" s="19">
        <v>90184.42</v>
      </c>
      <c r="AT720" s="19">
        <v>140039.42000000001</v>
      </c>
      <c r="AU720" s="19">
        <v>73001.81</v>
      </c>
      <c r="AV720" s="19">
        <v>55828.480000000003</v>
      </c>
      <c r="AW720" s="19">
        <v>62227.58</v>
      </c>
      <c r="AX720" s="19">
        <v>13800.71</v>
      </c>
      <c r="AY720" s="19">
        <v>34318.46</v>
      </c>
      <c r="AZ720" s="19">
        <v>43538.31</v>
      </c>
      <c r="BA720" s="19">
        <v>31079.61</v>
      </c>
      <c r="BB720" s="19">
        <v>29322.38</v>
      </c>
      <c r="BC720" s="19">
        <v>53381.09</v>
      </c>
      <c r="BD720" s="19">
        <v>56138.85</v>
      </c>
      <c r="BE720" s="19">
        <v>72183.81</v>
      </c>
      <c r="BF720" s="19">
        <v>52655.77</v>
      </c>
      <c r="BG720" s="19">
        <v>47737.62</v>
      </c>
      <c r="BH720" s="19">
        <v>87067.6</v>
      </c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</row>
    <row r="721" spans="1:78" s="17" customFormat="1" ht="11.25" x14ac:dyDescent="0.2">
      <c r="A721" s="36" t="s">
        <v>421</v>
      </c>
      <c r="B721" s="37"/>
      <c r="C721" s="17">
        <v>257</v>
      </c>
      <c r="D721" s="17">
        <v>253</v>
      </c>
      <c r="E721" s="17">
        <v>261</v>
      </c>
      <c r="F721" s="17">
        <v>228</v>
      </c>
      <c r="G721" s="17">
        <v>245</v>
      </c>
      <c r="H721" s="17">
        <v>237</v>
      </c>
      <c r="I721" s="17">
        <v>234</v>
      </c>
      <c r="J721" s="17">
        <v>237</v>
      </c>
      <c r="K721" s="17">
        <v>205</v>
      </c>
      <c r="L721" s="17">
        <v>208</v>
      </c>
      <c r="M721" s="17">
        <v>214</v>
      </c>
      <c r="N721" s="17">
        <v>224</v>
      </c>
      <c r="O721" s="17">
        <v>223</v>
      </c>
      <c r="P721" s="17">
        <v>199</v>
      </c>
      <c r="Q721" s="17">
        <v>228</v>
      </c>
      <c r="R721" s="17">
        <v>205</v>
      </c>
      <c r="S721" s="17">
        <v>163</v>
      </c>
      <c r="T721" s="17">
        <f>'FIA Only'!T721+Sphere!C921</f>
        <v>195</v>
      </c>
      <c r="U721" s="17">
        <f>'FIA Only'!U721+Sphere!D921</f>
        <v>185</v>
      </c>
      <c r="V721" s="17">
        <f>'FIA Only'!V721+Sphere!E921</f>
        <v>195</v>
      </c>
      <c r="W721" s="17">
        <f>'FIA Only'!W721+Sphere!F921+'FIA on PCAS'!C921</f>
        <v>164</v>
      </c>
      <c r="X721" s="17">
        <f>'FIA Only'!X721+Sphere!G921+'FIA on PCAS'!D921</f>
        <v>148</v>
      </c>
      <c r="Y721" s="17">
        <v>274</v>
      </c>
      <c r="Z721" s="17">
        <v>242</v>
      </c>
      <c r="AA721" s="17">
        <v>371</v>
      </c>
      <c r="AB721" s="17">
        <v>293</v>
      </c>
      <c r="AC721" s="17">
        <v>261</v>
      </c>
      <c r="AD721" s="17">
        <v>241</v>
      </c>
      <c r="AE721" s="17">
        <v>225</v>
      </c>
      <c r="AF721" s="17">
        <v>210</v>
      </c>
      <c r="AG721" s="17">
        <v>143</v>
      </c>
      <c r="AH721" s="17">
        <v>152</v>
      </c>
      <c r="AI721" s="17">
        <v>117</v>
      </c>
      <c r="AJ721" s="17">
        <v>113</v>
      </c>
      <c r="AK721" s="17">
        <v>113</v>
      </c>
      <c r="AL721" s="17">
        <v>88</v>
      </c>
      <c r="AM721" s="17">
        <v>71</v>
      </c>
      <c r="AN721" s="17">
        <v>68</v>
      </c>
      <c r="AO721" s="17">
        <v>83</v>
      </c>
      <c r="AP721" s="17">
        <v>67</v>
      </c>
      <c r="AR721" s="17">
        <v>274</v>
      </c>
      <c r="AS721" s="17">
        <v>242</v>
      </c>
      <c r="AT721" s="17">
        <v>371</v>
      </c>
      <c r="AU721" s="17">
        <v>293</v>
      </c>
      <c r="AV721" s="17">
        <v>261</v>
      </c>
      <c r="AW721" s="17">
        <v>241</v>
      </c>
      <c r="AX721" s="17">
        <v>225</v>
      </c>
      <c r="AY721" s="17">
        <v>210</v>
      </c>
      <c r="AZ721" s="17">
        <v>143</v>
      </c>
      <c r="BA721" s="17">
        <v>152</v>
      </c>
      <c r="BB721" s="17">
        <v>117</v>
      </c>
      <c r="BC721" s="17">
        <v>113</v>
      </c>
      <c r="BD721" s="17">
        <v>113</v>
      </c>
      <c r="BE721" s="17">
        <v>88</v>
      </c>
      <c r="BF721" s="17">
        <v>71</v>
      </c>
      <c r="BG721" s="17">
        <v>68</v>
      </c>
      <c r="BH721" s="17">
        <v>83</v>
      </c>
    </row>
    <row r="722" spans="1:78" s="17" customFormat="1" ht="11.25" x14ac:dyDescent="0.2">
      <c r="A722" s="36" t="s">
        <v>422</v>
      </c>
      <c r="B722" s="37"/>
      <c r="C722" s="17">
        <v>107</v>
      </c>
      <c r="D722" s="17">
        <v>89</v>
      </c>
      <c r="E722" s="17">
        <v>94</v>
      </c>
      <c r="F722" s="17">
        <v>91</v>
      </c>
      <c r="G722" s="17">
        <v>84</v>
      </c>
      <c r="H722" s="17">
        <v>95</v>
      </c>
      <c r="I722" s="17">
        <v>90</v>
      </c>
      <c r="J722" s="17">
        <v>79</v>
      </c>
      <c r="K722" s="17">
        <v>87</v>
      </c>
      <c r="L722" s="17">
        <v>72</v>
      </c>
      <c r="M722" s="17">
        <v>56</v>
      </c>
      <c r="N722" s="17">
        <v>77</v>
      </c>
      <c r="O722" s="17">
        <v>70</v>
      </c>
      <c r="P722" s="17">
        <v>65</v>
      </c>
      <c r="Q722" s="17">
        <v>75</v>
      </c>
      <c r="R722" s="17">
        <v>64</v>
      </c>
      <c r="S722" s="17">
        <v>64</v>
      </c>
      <c r="T722" s="17">
        <f>'FIA Only'!T722+Sphere!C922</f>
        <v>55</v>
      </c>
      <c r="U722" s="17">
        <f>'FIA Only'!U722+Sphere!D922</f>
        <v>77</v>
      </c>
      <c r="V722" s="17">
        <f>'FIA Only'!V722+Sphere!E922</f>
        <v>63</v>
      </c>
      <c r="W722" s="17">
        <f>'FIA Only'!W722+Sphere!F922+'FIA on PCAS'!C922</f>
        <v>56</v>
      </c>
      <c r="X722" s="17">
        <f>'FIA Only'!X722+Sphere!G922+'FIA on PCAS'!D922</f>
        <v>50</v>
      </c>
      <c r="Y722" s="17">
        <v>70</v>
      </c>
      <c r="Z722" s="17">
        <v>106</v>
      </c>
      <c r="AA722" s="17">
        <v>71</v>
      </c>
      <c r="AB722" s="17">
        <v>109</v>
      </c>
      <c r="AC722" s="17">
        <v>104</v>
      </c>
      <c r="AD722" s="17">
        <v>76</v>
      </c>
      <c r="AE722" s="17">
        <v>82</v>
      </c>
      <c r="AF722" s="17">
        <v>74</v>
      </c>
      <c r="AG722" s="17">
        <v>60</v>
      </c>
      <c r="AH722" s="17">
        <v>44</v>
      </c>
      <c r="AI722" s="17">
        <v>54</v>
      </c>
      <c r="AJ722" s="17">
        <v>35</v>
      </c>
      <c r="AK722" s="17">
        <v>40</v>
      </c>
      <c r="AL722" s="17">
        <v>55</v>
      </c>
      <c r="AM722" s="17">
        <v>43</v>
      </c>
      <c r="AN722" s="17">
        <v>34</v>
      </c>
      <c r="AO722" s="17">
        <v>30</v>
      </c>
      <c r="AP722" s="17">
        <v>33</v>
      </c>
      <c r="AR722" s="17">
        <v>70</v>
      </c>
      <c r="AS722" s="17">
        <v>106</v>
      </c>
      <c r="AT722" s="17">
        <v>71</v>
      </c>
      <c r="AU722" s="17">
        <v>109</v>
      </c>
      <c r="AV722" s="17">
        <v>104</v>
      </c>
      <c r="AW722" s="17">
        <v>76</v>
      </c>
      <c r="AX722" s="17">
        <v>82</v>
      </c>
      <c r="AY722" s="17">
        <v>74</v>
      </c>
      <c r="AZ722" s="17">
        <v>60</v>
      </c>
      <c r="BA722" s="17">
        <v>44</v>
      </c>
      <c r="BB722" s="17">
        <v>54</v>
      </c>
      <c r="BC722" s="17">
        <v>35</v>
      </c>
      <c r="BD722" s="17">
        <v>40</v>
      </c>
      <c r="BE722" s="17">
        <v>55</v>
      </c>
      <c r="BF722" s="17">
        <v>43</v>
      </c>
      <c r="BG722" s="17">
        <v>34</v>
      </c>
      <c r="BH722" s="17">
        <v>30</v>
      </c>
    </row>
    <row r="723" spans="1:78" s="17" customFormat="1" ht="11.25" x14ac:dyDescent="0.2">
      <c r="A723" s="36" t="s">
        <v>423</v>
      </c>
      <c r="B723" s="37"/>
      <c r="C723" s="17">
        <v>78</v>
      </c>
      <c r="D723" s="17">
        <v>83</v>
      </c>
      <c r="E723" s="17">
        <v>68</v>
      </c>
      <c r="F723" s="17">
        <v>70</v>
      </c>
      <c r="G723" s="17">
        <v>72</v>
      </c>
      <c r="H723" s="17">
        <v>61</v>
      </c>
      <c r="I723" s="17">
        <v>65</v>
      </c>
      <c r="J723" s="17">
        <v>63</v>
      </c>
      <c r="K723" s="17">
        <v>49</v>
      </c>
      <c r="L723" s="17">
        <v>66</v>
      </c>
      <c r="M723" s="17">
        <v>63</v>
      </c>
      <c r="N723" s="17">
        <v>55</v>
      </c>
      <c r="O723" s="17">
        <v>60</v>
      </c>
      <c r="P723" s="17">
        <v>65</v>
      </c>
      <c r="Q723" s="17">
        <v>61</v>
      </c>
      <c r="R723" s="17">
        <v>60</v>
      </c>
      <c r="S723" s="17">
        <v>65</v>
      </c>
      <c r="T723" s="17">
        <f>'FIA Only'!T723+Sphere!C923</f>
        <v>60</v>
      </c>
      <c r="U723" s="17">
        <f>'FIA Only'!U723+Sphere!D923</f>
        <v>48</v>
      </c>
      <c r="V723" s="17">
        <f>'FIA Only'!V723+Sphere!E923</f>
        <v>60</v>
      </c>
      <c r="W723" s="17">
        <f>'FIA Only'!W723+Sphere!F923+'FIA on PCAS'!C923</f>
        <v>52</v>
      </c>
      <c r="X723" s="17">
        <f>'FIA Only'!X723+Sphere!G923+'FIA on PCAS'!D923</f>
        <v>52</v>
      </c>
      <c r="Y723" s="17">
        <v>43</v>
      </c>
      <c r="Z723" s="17">
        <v>58</v>
      </c>
      <c r="AA723" s="17">
        <v>65</v>
      </c>
      <c r="AB723" s="17">
        <v>47</v>
      </c>
      <c r="AC723" s="17">
        <v>63</v>
      </c>
      <c r="AD723" s="17">
        <v>57</v>
      </c>
      <c r="AE723" s="17">
        <v>48</v>
      </c>
      <c r="AF723" s="17">
        <v>49</v>
      </c>
      <c r="AG723" s="17">
        <v>45</v>
      </c>
      <c r="AH723" s="17">
        <v>33</v>
      </c>
      <c r="AI723" s="17">
        <v>18</v>
      </c>
      <c r="AJ723" s="17">
        <v>28</v>
      </c>
      <c r="AK723" s="17">
        <v>19</v>
      </c>
      <c r="AL723" s="17">
        <v>27</v>
      </c>
      <c r="AM723" s="17">
        <v>30</v>
      </c>
      <c r="AN723" s="17">
        <v>23</v>
      </c>
      <c r="AO723" s="17">
        <v>20</v>
      </c>
      <c r="AP723" s="17">
        <v>28</v>
      </c>
      <c r="AR723" s="17">
        <v>43</v>
      </c>
      <c r="AS723" s="17">
        <v>58</v>
      </c>
      <c r="AT723" s="17">
        <v>65</v>
      </c>
      <c r="AU723" s="17">
        <v>47</v>
      </c>
      <c r="AV723" s="17">
        <v>63</v>
      </c>
      <c r="AW723" s="17">
        <v>57</v>
      </c>
      <c r="AX723" s="17">
        <v>48</v>
      </c>
      <c r="AY723" s="17">
        <v>49</v>
      </c>
      <c r="AZ723" s="17">
        <v>45</v>
      </c>
      <c r="BA723" s="17">
        <v>33</v>
      </c>
      <c r="BB723" s="17">
        <v>18</v>
      </c>
      <c r="BC723" s="17">
        <v>28</v>
      </c>
      <c r="BD723" s="17">
        <v>19</v>
      </c>
      <c r="BE723" s="17">
        <v>27</v>
      </c>
      <c r="BF723" s="17">
        <v>30</v>
      </c>
      <c r="BG723" s="17">
        <v>23</v>
      </c>
      <c r="BH723" s="17">
        <v>20</v>
      </c>
    </row>
    <row r="724" spans="1:78" s="17" customFormat="1" ht="11.25" x14ac:dyDescent="0.2">
      <c r="A724" s="36" t="s">
        <v>424</v>
      </c>
      <c r="B724" s="37"/>
      <c r="C724" s="17">
        <v>75</v>
      </c>
      <c r="D724" s="17">
        <v>69</v>
      </c>
      <c r="E724" s="17">
        <v>85</v>
      </c>
      <c r="F724" s="17">
        <v>67</v>
      </c>
      <c r="G724" s="17">
        <v>70</v>
      </c>
      <c r="H724" s="17">
        <v>66</v>
      </c>
      <c r="I724" s="17">
        <v>58</v>
      </c>
      <c r="J724" s="17">
        <v>53</v>
      </c>
      <c r="K724" s="17">
        <v>59</v>
      </c>
      <c r="L724" s="17">
        <v>53</v>
      </c>
      <c r="M724" s="17">
        <v>58</v>
      </c>
      <c r="N724" s="17">
        <v>53</v>
      </c>
      <c r="O724" s="17">
        <v>42</v>
      </c>
      <c r="P724" s="17">
        <v>56</v>
      </c>
      <c r="Q724" s="17">
        <v>57</v>
      </c>
      <c r="R724" s="17">
        <v>55</v>
      </c>
      <c r="S724" s="17">
        <v>52</v>
      </c>
      <c r="T724" s="17">
        <f>'FIA Only'!T724+Sphere!C924</f>
        <v>56</v>
      </c>
      <c r="U724" s="17">
        <f>'FIA Only'!U724+Sphere!D924</f>
        <v>55</v>
      </c>
      <c r="V724" s="17">
        <f>'FIA Only'!V724+Sphere!E924</f>
        <v>37</v>
      </c>
      <c r="W724" s="17">
        <f>'FIA Only'!W724+Sphere!F924+'FIA on PCAS'!C924</f>
        <v>45</v>
      </c>
      <c r="X724" s="17">
        <f>'FIA Only'!X724+Sphere!G924+'FIA on PCAS'!D924</f>
        <v>39</v>
      </c>
      <c r="Y724" s="17">
        <v>50</v>
      </c>
      <c r="Z724" s="17">
        <v>36</v>
      </c>
      <c r="AA724" s="17">
        <v>34</v>
      </c>
      <c r="AB724" s="17">
        <v>36</v>
      </c>
      <c r="AC724" s="17">
        <v>37</v>
      </c>
      <c r="AD724" s="17">
        <v>47</v>
      </c>
      <c r="AE724" s="17">
        <v>42</v>
      </c>
      <c r="AF724" s="17">
        <v>33</v>
      </c>
      <c r="AG724" s="17">
        <v>27</v>
      </c>
      <c r="AH724" s="17">
        <v>33</v>
      </c>
      <c r="AI724" s="17">
        <v>18</v>
      </c>
      <c r="AJ724" s="17">
        <v>12</v>
      </c>
      <c r="AK724" s="17">
        <v>15</v>
      </c>
      <c r="AL724" s="17">
        <v>10</v>
      </c>
      <c r="AM724" s="17">
        <v>19</v>
      </c>
      <c r="AN724" s="17">
        <v>24</v>
      </c>
      <c r="AO724" s="17">
        <v>23</v>
      </c>
      <c r="AP724" s="17">
        <v>17</v>
      </c>
      <c r="AR724" s="17">
        <v>50</v>
      </c>
      <c r="AS724" s="17">
        <v>36</v>
      </c>
      <c r="AT724" s="17">
        <v>34</v>
      </c>
      <c r="AU724" s="17">
        <v>36</v>
      </c>
      <c r="AV724" s="17">
        <v>37</v>
      </c>
      <c r="AW724" s="17">
        <v>47</v>
      </c>
      <c r="AX724" s="17">
        <v>42</v>
      </c>
      <c r="AY724" s="17">
        <v>33</v>
      </c>
      <c r="AZ724" s="17">
        <v>27</v>
      </c>
      <c r="BA724" s="17">
        <v>33</v>
      </c>
      <c r="BB724" s="17">
        <v>18</v>
      </c>
      <c r="BC724" s="17">
        <v>12</v>
      </c>
      <c r="BD724" s="17">
        <v>15</v>
      </c>
      <c r="BE724" s="17">
        <v>10</v>
      </c>
      <c r="BF724" s="17">
        <v>19</v>
      </c>
      <c r="BG724" s="17">
        <v>24</v>
      </c>
      <c r="BH724" s="17">
        <v>23</v>
      </c>
    </row>
    <row r="725" spans="1:78" s="17" customFormat="1" ht="11.25" x14ac:dyDescent="0.2">
      <c r="A725" s="36" t="s">
        <v>425</v>
      </c>
      <c r="B725" s="37"/>
      <c r="C725" s="17">
        <v>47</v>
      </c>
      <c r="D725" s="17">
        <v>66</v>
      </c>
      <c r="E725" s="17">
        <v>66</v>
      </c>
      <c r="F725" s="17">
        <v>87</v>
      </c>
      <c r="G725" s="17">
        <v>61</v>
      </c>
      <c r="H725" s="17">
        <v>70</v>
      </c>
      <c r="I725" s="17">
        <v>62</v>
      </c>
      <c r="J725" s="17">
        <v>55</v>
      </c>
      <c r="K725" s="17">
        <v>63</v>
      </c>
      <c r="L725" s="17">
        <v>50</v>
      </c>
      <c r="M725" s="17">
        <v>43</v>
      </c>
      <c r="N725" s="17">
        <v>50</v>
      </c>
      <c r="O725" s="17">
        <v>48</v>
      </c>
      <c r="P725" s="17">
        <v>43</v>
      </c>
      <c r="Q725" s="17">
        <v>53</v>
      </c>
      <c r="R725" s="17">
        <v>51</v>
      </c>
      <c r="S725" s="17">
        <v>46</v>
      </c>
      <c r="T725" s="17">
        <f>'FIA Only'!T725+Sphere!C925</f>
        <v>50</v>
      </c>
      <c r="U725" s="17">
        <f>'FIA Only'!U725+Sphere!D925</f>
        <v>52</v>
      </c>
      <c r="V725" s="17">
        <f>'FIA Only'!V725+Sphere!E925</f>
        <v>50</v>
      </c>
      <c r="W725" s="17">
        <f>'FIA Only'!W725+Sphere!F925+'FIA on PCAS'!C925</f>
        <v>39</v>
      </c>
      <c r="X725" s="17">
        <f>'FIA Only'!X725+Sphere!G925+'FIA on PCAS'!D925</f>
        <v>42</v>
      </c>
      <c r="Y725" s="17">
        <v>33</v>
      </c>
      <c r="Z725" s="17">
        <v>42</v>
      </c>
      <c r="AA725" s="17">
        <v>32</v>
      </c>
      <c r="AB725" s="17">
        <v>27</v>
      </c>
      <c r="AC725" s="17">
        <v>32</v>
      </c>
      <c r="AD725" s="17">
        <v>23</v>
      </c>
      <c r="AE725" s="17">
        <v>21</v>
      </c>
      <c r="AF725" s="17">
        <v>17</v>
      </c>
      <c r="AG725" s="17">
        <v>12</v>
      </c>
      <c r="AH725" s="17">
        <v>12</v>
      </c>
      <c r="AI725" s="17">
        <v>19</v>
      </c>
      <c r="AJ725" s="17">
        <v>20</v>
      </c>
      <c r="AK725" s="17">
        <v>17</v>
      </c>
      <c r="AL725" s="17">
        <v>16</v>
      </c>
      <c r="AM725" s="17">
        <v>16</v>
      </c>
      <c r="AN725" s="17">
        <v>24</v>
      </c>
      <c r="AO725" s="17">
        <v>36</v>
      </c>
      <c r="AP725" s="17">
        <v>28</v>
      </c>
      <c r="AR725" s="17">
        <v>33</v>
      </c>
      <c r="AS725" s="17">
        <v>42</v>
      </c>
      <c r="AT725" s="17">
        <v>32</v>
      </c>
      <c r="AU725" s="17">
        <v>27</v>
      </c>
      <c r="AV725" s="17">
        <v>32</v>
      </c>
      <c r="AW725" s="17">
        <v>23</v>
      </c>
      <c r="AX725" s="17">
        <v>21</v>
      </c>
      <c r="AY725" s="17">
        <v>17</v>
      </c>
      <c r="AZ725" s="17">
        <v>12</v>
      </c>
      <c r="BA725" s="17">
        <v>12</v>
      </c>
      <c r="BB725" s="17">
        <v>19</v>
      </c>
      <c r="BC725" s="17">
        <v>20</v>
      </c>
      <c r="BD725" s="17">
        <v>17</v>
      </c>
      <c r="BE725" s="17">
        <v>16</v>
      </c>
      <c r="BF725" s="17">
        <v>16</v>
      </c>
      <c r="BG725" s="17">
        <v>24</v>
      </c>
      <c r="BH725" s="17">
        <v>36</v>
      </c>
    </row>
    <row r="726" spans="1:78" s="17" customFormat="1" ht="11.25" x14ac:dyDescent="0.2">
      <c r="A726" s="36" t="s">
        <v>622</v>
      </c>
      <c r="B726" s="37"/>
      <c r="C726" s="17">
        <v>75</v>
      </c>
      <c r="D726" s="17">
        <v>67</v>
      </c>
      <c r="E726" s="17">
        <v>73</v>
      </c>
      <c r="F726" s="17">
        <v>67</v>
      </c>
      <c r="G726" s="17">
        <v>95</v>
      </c>
      <c r="H726" s="17">
        <v>83</v>
      </c>
      <c r="I726" s="17">
        <v>88</v>
      </c>
      <c r="J726" s="17">
        <v>77</v>
      </c>
      <c r="K726" s="17">
        <v>64</v>
      </c>
      <c r="L726" s="17">
        <v>68</v>
      </c>
      <c r="M726" s="17">
        <v>64</v>
      </c>
      <c r="N726" s="17">
        <v>52</v>
      </c>
      <c r="O726" s="17">
        <v>51</v>
      </c>
      <c r="P726" s="17">
        <v>43</v>
      </c>
      <c r="Q726" s="17">
        <v>47</v>
      </c>
      <c r="R726" s="17">
        <v>52</v>
      </c>
      <c r="S726" s="17">
        <v>53</v>
      </c>
      <c r="T726" s="17">
        <f>'FIA Only'!T726+Sphere!C926</f>
        <v>47</v>
      </c>
      <c r="U726" s="17">
        <f>'FIA Only'!U726+Sphere!D926</f>
        <v>41</v>
      </c>
      <c r="V726" s="17">
        <f>'FIA Only'!V726+Sphere!E926</f>
        <v>53</v>
      </c>
      <c r="W726" s="17">
        <f>'FIA Only'!W726+Sphere!F926+'FIA on PCAS'!C926</f>
        <v>48</v>
      </c>
      <c r="X726" s="17">
        <f>'FIA Only'!X726+Sphere!G926+'FIA on PCAS'!D926</f>
        <v>45</v>
      </c>
      <c r="Y726" s="17">
        <v>42</v>
      </c>
      <c r="Z726" s="17">
        <v>24</v>
      </c>
      <c r="AA726" s="17">
        <v>34</v>
      </c>
      <c r="AB726" s="17">
        <v>21</v>
      </c>
      <c r="AC726" s="17">
        <v>19</v>
      </c>
      <c r="AD726" s="17">
        <v>24</v>
      </c>
      <c r="AE726" s="17">
        <v>9</v>
      </c>
      <c r="AF726" s="17">
        <v>9</v>
      </c>
      <c r="AG726" s="17">
        <v>12</v>
      </c>
      <c r="AH726" s="17">
        <v>9</v>
      </c>
      <c r="AI726" s="17">
        <v>9</v>
      </c>
      <c r="AJ726" s="17">
        <v>14</v>
      </c>
      <c r="AK726" s="17">
        <v>19</v>
      </c>
      <c r="AL726" s="17">
        <v>16</v>
      </c>
      <c r="AM726" s="17">
        <v>14</v>
      </c>
      <c r="AN726" s="17">
        <v>10</v>
      </c>
      <c r="AO726" s="17">
        <v>19</v>
      </c>
      <c r="AP726" s="17">
        <v>27</v>
      </c>
      <c r="AR726" s="17">
        <v>42</v>
      </c>
      <c r="AS726" s="17">
        <v>24</v>
      </c>
      <c r="AT726" s="17">
        <v>34</v>
      </c>
      <c r="AU726" s="17">
        <v>21</v>
      </c>
      <c r="AV726" s="17">
        <v>19</v>
      </c>
      <c r="AW726" s="17">
        <v>24</v>
      </c>
      <c r="AX726" s="17">
        <v>9</v>
      </c>
      <c r="AY726" s="17">
        <v>9</v>
      </c>
      <c r="AZ726" s="17">
        <v>12</v>
      </c>
      <c r="BA726" s="17">
        <v>9</v>
      </c>
      <c r="BB726" s="17">
        <v>9</v>
      </c>
      <c r="BC726" s="17">
        <v>14</v>
      </c>
      <c r="BD726" s="17">
        <v>19</v>
      </c>
      <c r="BE726" s="17">
        <v>16</v>
      </c>
      <c r="BF726" s="17">
        <v>14</v>
      </c>
      <c r="BG726" s="17">
        <v>10</v>
      </c>
      <c r="BH726" s="17">
        <v>19</v>
      </c>
    </row>
    <row r="727" spans="1:78" s="19" customFormat="1" ht="11.25" x14ac:dyDescent="0.2">
      <c r="A727" s="24" t="s">
        <v>428</v>
      </c>
      <c r="B727" s="32"/>
      <c r="C727" s="19">
        <v>9183556.2599999998</v>
      </c>
      <c r="D727" s="19">
        <v>8834827.9399999995</v>
      </c>
      <c r="E727" s="19">
        <v>8488121.6799999997</v>
      </c>
      <c r="F727" s="19">
        <v>8057942.8600000003</v>
      </c>
      <c r="G727" s="19">
        <v>7716918.5300000003</v>
      </c>
      <c r="H727" s="19">
        <v>7378536.0599999996</v>
      </c>
      <c r="I727" s="19">
        <v>7012252.7699999996</v>
      </c>
      <c r="J727" s="19">
        <v>6753000.2199999997</v>
      </c>
      <c r="K727" s="19">
        <v>6459373.7400000002</v>
      </c>
      <c r="L727" s="19">
        <v>6244140.7699999996</v>
      </c>
      <c r="M727" s="19">
        <v>5996896.0599999996</v>
      </c>
      <c r="N727" s="19">
        <v>5769645.4199999999</v>
      </c>
      <c r="O727" s="19">
        <v>5524172.5800000001</v>
      </c>
      <c r="P727" s="19">
        <v>5295543.97</v>
      </c>
      <c r="Q727" s="19">
        <v>5108564.32</v>
      </c>
      <c r="R727" s="19">
        <v>4900637.8499999996</v>
      </c>
      <c r="S727" s="19">
        <v>4709877.84</v>
      </c>
      <c r="T727" s="19">
        <f>'FIA Only'!T727+Sphere!C927</f>
        <v>4475715.43</v>
      </c>
      <c r="U727" s="19">
        <f>'FIA Only'!U727+Sphere!D927</f>
        <v>4245089.17</v>
      </c>
      <c r="V727" s="19">
        <f>'FIA Only'!V727+Sphere!E927</f>
        <v>4032190.16</v>
      </c>
      <c r="W727" s="19">
        <f>'FIA Only'!W727+Sphere!F927+'FIA on PCAS'!C927</f>
        <v>3856451.9699999997</v>
      </c>
      <c r="X727" s="19">
        <f>'FIA Only'!X727+Sphere!G927+'FIA on PCAS'!D927</f>
        <v>3657300.42</v>
      </c>
      <c r="Y727" s="19">
        <v>3358155.25</v>
      </c>
      <c r="Z727" s="19">
        <v>2998518.6</v>
      </c>
      <c r="AA727" s="19">
        <v>2835054.16</v>
      </c>
      <c r="AB727" s="19">
        <v>2510566.11</v>
      </c>
      <c r="AC727" s="19">
        <v>2291540.42</v>
      </c>
      <c r="AD727" s="19">
        <v>2240005.4700000002</v>
      </c>
      <c r="AE727" s="19">
        <v>2104589.91</v>
      </c>
      <c r="AF727" s="19">
        <v>1961743.12</v>
      </c>
      <c r="AG727" s="19">
        <v>1851833.69</v>
      </c>
      <c r="AH727" s="19">
        <v>1777923.95</v>
      </c>
      <c r="AI727" s="19">
        <v>1666488.7</v>
      </c>
      <c r="AJ727" s="19">
        <v>1584746.95</v>
      </c>
      <c r="AK727" s="19">
        <v>1493785.07</v>
      </c>
      <c r="AL727" s="19">
        <v>1380947.33</v>
      </c>
      <c r="AM727" s="19">
        <v>1277993.18</v>
      </c>
      <c r="AN727" s="19">
        <v>1245204.5900000001</v>
      </c>
      <c r="AO727" s="19">
        <v>1218444.42</v>
      </c>
      <c r="AP727" s="19">
        <v>1210494.1599999999</v>
      </c>
      <c r="AR727" s="19">
        <v>3358155.25</v>
      </c>
      <c r="AS727" s="19">
        <v>2998518.6</v>
      </c>
      <c r="AT727" s="19">
        <v>2835054.16</v>
      </c>
      <c r="AU727" s="19">
        <v>2510566.11</v>
      </c>
      <c r="AV727" s="19">
        <v>2291540.42</v>
      </c>
      <c r="AW727" s="19">
        <v>2240005.4700000002</v>
      </c>
      <c r="AX727" s="19">
        <v>2104589.91</v>
      </c>
      <c r="AY727" s="19">
        <v>1961743.12</v>
      </c>
      <c r="AZ727" s="19">
        <v>1851833.69</v>
      </c>
      <c r="BA727" s="19">
        <v>1777923.95</v>
      </c>
      <c r="BB727" s="19">
        <v>1666488.7</v>
      </c>
      <c r="BC727" s="19">
        <v>1584746.95</v>
      </c>
      <c r="BD727" s="19">
        <v>1493785.07</v>
      </c>
      <c r="BE727" s="19">
        <v>1380947.33</v>
      </c>
      <c r="BF727" s="19">
        <v>1277993.18</v>
      </c>
      <c r="BG727" s="19">
        <v>1245204.5900000001</v>
      </c>
      <c r="BH727" s="19">
        <v>1218444.42</v>
      </c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</row>
    <row r="728" spans="1:78" x14ac:dyDescent="0.25"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</row>
    <row r="729" spans="1:78" ht="18" x14ac:dyDescent="0.25">
      <c r="A729" s="10" t="s">
        <v>429</v>
      </c>
      <c r="B729" s="51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</row>
    <row r="730" spans="1:78" s="19" customFormat="1" ht="11.25" x14ac:dyDescent="0.2">
      <c r="A730" s="24" t="s">
        <v>430</v>
      </c>
      <c r="B730" s="32"/>
      <c r="C730" s="19">
        <v>1813322.25</v>
      </c>
      <c r="D730" s="19">
        <v>1727116.26</v>
      </c>
      <c r="E730" s="19">
        <v>1785211.38</v>
      </c>
      <c r="F730" s="19">
        <v>1738611.36</v>
      </c>
      <c r="G730" s="19">
        <v>1682720</v>
      </c>
      <c r="H730" s="19">
        <v>1725943.17</v>
      </c>
      <c r="I730" s="19">
        <v>1822007.32</v>
      </c>
      <c r="J730" s="19">
        <v>1707811.26</v>
      </c>
      <c r="K730" s="19">
        <v>1745390.78</v>
      </c>
      <c r="L730" s="19">
        <v>1627455.8</v>
      </c>
      <c r="M730" s="19">
        <v>1657429.23</v>
      </c>
      <c r="N730" s="19">
        <v>1730215.16</v>
      </c>
      <c r="O730" s="19">
        <v>1696308.71</v>
      </c>
      <c r="P730" s="19">
        <v>1720737.53</v>
      </c>
      <c r="Q730" s="19">
        <v>1779769.69</v>
      </c>
      <c r="R730" s="19">
        <v>1707012.95</v>
      </c>
      <c r="S730" s="19">
        <v>1730616.1</v>
      </c>
      <c r="T730" s="19">
        <v>1804747.29</v>
      </c>
      <c r="U730" s="19">
        <v>1882959.2400000002</v>
      </c>
      <c r="V730" s="19">
        <v>1888573.79</v>
      </c>
      <c r="W730" s="19">
        <v>1784543.04</v>
      </c>
      <c r="X730" s="19">
        <v>1829573.2200000002</v>
      </c>
      <c r="Y730" s="19">
        <v>1813706.5</v>
      </c>
      <c r="Z730" s="19">
        <v>1680789.9</v>
      </c>
      <c r="AA730" s="19">
        <v>2124591.19</v>
      </c>
      <c r="AB730" s="19">
        <v>1761926.75</v>
      </c>
      <c r="AC730" s="19">
        <v>1912247.83</v>
      </c>
      <c r="AD730" s="19">
        <v>2100248.67</v>
      </c>
      <c r="AE730" s="19">
        <v>1701388.84</v>
      </c>
      <c r="AF730" s="19">
        <v>2272371.36</v>
      </c>
      <c r="AG730" s="19">
        <v>1941323.12</v>
      </c>
      <c r="AH730" s="19">
        <v>1877482.28</v>
      </c>
      <c r="AI730" s="19">
        <v>1804821.08</v>
      </c>
      <c r="AJ730" s="19">
        <v>1894563.43</v>
      </c>
      <c r="AK730" s="19">
        <v>1970874.69</v>
      </c>
      <c r="AL730" s="19">
        <v>2124477.46</v>
      </c>
      <c r="AM730" s="19">
        <v>2097903.75</v>
      </c>
      <c r="AN730" s="19">
        <v>1792931</v>
      </c>
      <c r="AO730" s="19">
        <v>2436190.64</v>
      </c>
      <c r="AP730" s="19">
        <v>2212004.7000000002</v>
      </c>
      <c r="AR730" s="19">
        <v>1813706.5</v>
      </c>
      <c r="AS730" s="19">
        <v>1680789.9</v>
      </c>
      <c r="AT730" s="19">
        <v>2124591.19</v>
      </c>
      <c r="AU730" s="19">
        <v>1761926.75</v>
      </c>
      <c r="AV730" s="19">
        <v>1912247.83</v>
      </c>
      <c r="AW730" s="19">
        <v>2100248.67</v>
      </c>
      <c r="AX730" s="19">
        <v>1701388.84</v>
      </c>
      <c r="AY730" s="19">
        <v>2272371.36</v>
      </c>
      <c r="AZ730" s="19">
        <v>1941323.12</v>
      </c>
      <c r="BA730" s="19">
        <v>1877482.28</v>
      </c>
      <c r="BB730" s="19">
        <v>1804821.08</v>
      </c>
      <c r="BC730" s="19">
        <v>1894563.43</v>
      </c>
      <c r="BD730" s="19">
        <v>1970874.69</v>
      </c>
      <c r="BE730" s="19">
        <v>2124477.46</v>
      </c>
      <c r="BF730" s="19">
        <v>2097903.75</v>
      </c>
      <c r="BG730" s="19">
        <v>1792931</v>
      </c>
      <c r="BH730" s="19">
        <v>2436190.64</v>
      </c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</row>
    <row r="731" spans="1:78" s="19" customFormat="1" ht="11.25" x14ac:dyDescent="0.2">
      <c r="A731" s="24" t="s">
        <v>431</v>
      </c>
      <c r="B731" s="32"/>
      <c r="C731" s="19">
        <v>-5479.01</v>
      </c>
      <c r="D731" s="19">
        <v>-9083.48</v>
      </c>
      <c r="E731" s="19">
        <v>-9859.18</v>
      </c>
      <c r="F731" s="19">
        <v>-6849.94</v>
      </c>
      <c r="G731" s="19">
        <v>-8417.5400000000009</v>
      </c>
      <c r="H731" s="19">
        <v>-7323.86</v>
      </c>
      <c r="I731" s="19">
        <v>-6334.27</v>
      </c>
      <c r="J731" s="19">
        <v>-6333.97</v>
      </c>
      <c r="K731" s="19">
        <v>-5159.62</v>
      </c>
      <c r="L731" s="19">
        <v>-5621.53</v>
      </c>
      <c r="M731" s="19">
        <v>-8443.25</v>
      </c>
      <c r="N731" s="19">
        <v>-5810.2</v>
      </c>
      <c r="O731" s="19">
        <v>-6153.11</v>
      </c>
      <c r="P731" s="19">
        <v>-7457.98</v>
      </c>
      <c r="Q731" s="19">
        <v>-6656.23</v>
      </c>
      <c r="R731" s="19">
        <v>-9854</v>
      </c>
      <c r="S731" s="19">
        <v>-18924.14</v>
      </c>
      <c r="T731" s="19">
        <v>-8360.7000000000007</v>
      </c>
      <c r="U731" s="19">
        <v>-7903.28</v>
      </c>
      <c r="V731" s="19">
        <v>-10572.63</v>
      </c>
      <c r="W731" s="19">
        <v>-7870.45</v>
      </c>
      <c r="X731" s="19">
        <v>-11689.32</v>
      </c>
      <c r="Y731" s="19">
        <v>-1387.14</v>
      </c>
      <c r="Z731" s="19">
        <v>-2119.48</v>
      </c>
      <c r="AA731" s="19">
        <v>-8190.85</v>
      </c>
      <c r="AB731" s="19">
        <v>-38119.040000000001</v>
      </c>
      <c r="AC731" s="19">
        <v>-7174.24</v>
      </c>
      <c r="AD731" s="19">
        <v>-10823.04</v>
      </c>
      <c r="AE731" s="19">
        <v>-8033.64</v>
      </c>
      <c r="AF731" s="19">
        <v>-5439.06</v>
      </c>
      <c r="AG731" s="19">
        <v>-9971.4699999999993</v>
      </c>
      <c r="AH731" s="19">
        <v>-10054.49</v>
      </c>
      <c r="AI731" s="19">
        <v>-6995.41</v>
      </c>
      <c r="AJ731" s="19">
        <v>-3660.18</v>
      </c>
      <c r="AK731" s="19">
        <v>-3538.59</v>
      </c>
      <c r="AL731" s="19">
        <v>-6569.32</v>
      </c>
      <c r="AM731" s="19">
        <v>-4661.32</v>
      </c>
      <c r="AN731" s="19">
        <v>-5375.47</v>
      </c>
      <c r="AO731" s="19">
        <v>-5253.66</v>
      </c>
      <c r="AP731" s="19">
        <v>-17566.97</v>
      </c>
      <c r="AR731" s="19">
        <v>-1387.14</v>
      </c>
      <c r="AS731" s="19">
        <v>-2119.48</v>
      </c>
      <c r="AT731" s="19">
        <v>-8190.85</v>
      </c>
      <c r="AU731" s="19">
        <v>-38119.040000000001</v>
      </c>
      <c r="AV731" s="19">
        <v>-7174.24</v>
      </c>
      <c r="AW731" s="19">
        <v>-10823.04</v>
      </c>
      <c r="AX731" s="19">
        <v>-8033.64</v>
      </c>
      <c r="AY731" s="19">
        <v>-5439.06</v>
      </c>
      <c r="AZ731" s="19">
        <v>-9971.4699999999993</v>
      </c>
      <c r="BA731" s="19">
        <v>-10054.49</v>
      </c>
      <c r="BB731" s="19">
        <v>-6995.41</v>
      </c>
      <c r="BC731" s="19">
        <v>-3660.18</v>
      </c>
      <c r="BD731" s="19">
        <v>-3538.59</v>
      </c>
      <c r="BE731" s="19">
        <v>-6569.32</v>
      </c>
      <c r="BF731" s="19">
        <v>-4661.32</v>
      </c>
      <c r="BG731" s="19">
        <v>-5375.47</v>
      </c>
      <c r="BH731" s="19">
        <v>-5253.66</v>
      </c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</row>
    <row r="732" spans="1:78" s="19" customFormat="1" ht="11.25" x14ac:dyDescent="0.2">
      <c r="A732" s="24" t="s">
        <v>432</v>
      </c>
      <c r="B732" s="32"/>
      <c r="C732" s="19">
        <v>0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0</v>
      </c>
      <c r="BF732" s="19">
        <v>0</v>
      </c>
      <c r="BG732" s="19">
        <v>0</v>
      </c>
      <c r="BH732" s="19">
        <v>0</v>
      </c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</row>
    <row r="733" spans="1:78" s="19" customFormat="1" ht="11.25" x14ac:dyDescent="0.2">
      <c r="A733" s="24" t="s">
        <v>433</v>
      </c>
      <c r="B733" s="32"/>
      <c r="C733" s="19">
        <v>0</v>
      </c>
      <c r="D733" s="19">
        <v>-20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0</v>
      </c>
      <c r="BF733" s="19">
        <v>0</v>
      </c>
      <c r="BG733" s="19">
        <v>0</v>
      </c>
      <c r="BH733" s="19">
        <v>0</v>
      </c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</row>
    <row r="734" spans="1:78" s="19" customFormat="1" ht="11.25" x14ac:dyDescent="0.2">
      <c r="A734" s="24" t="s">
        <v>434</v>
      </c>
      <c r="B734" s="32"/>
      <c r="C734" s="19">
        <v>48275.34</v>
      </c>
      <c r="D734" s="19">
        <v>73153.94</v>
      </c>
      <c r="E734" s="19">
        <v>61812.12</v>
      </c>
      <c r="F734" s="19">
        <v>58515.03</v>
      </c>
      <c r="G734" s="19">
        <v>69344.31</v>
      </c>
      <c r="H734" s="19">
        <v>66442.350000000006</v>
      </c>
      <c r="I734" s="19">
        <v>65687.45</v>
      </c>
      <c r="J734" s="19">
        <v>85479.06</v>
      </c>
      <c r="K734" s="19">
        <v>89294.6</v>
      </c>
      <c r="L734" s="19">
        <v>91266.07</v>
      </c>
      <c r="M734" s="19">
        <v>109863.46</v>
      </c>
      <c r="N734" s="19">
        <v>100718.59</v>
      </c>
      <c r="O734" s="19">
        <v>102711.82</v>
      </c>
      <c r="P734" s="19">
        <v>107019.5</v>
      </c>
      <c r="Q734" s="19">
        <v>103289.52</v>
      </c>
      <c r="R734" s="19">
        <v>170163.61</v>
      </c>
      <c r="S734" s="19">
        <v>146423.42000000001</v>
      </c>
      <c r="T734" s="19">
        <v>101333.16</v>
      </c>
      <c r="U734" s="19">
        <v>69084.13</v>
      </c>
      <c r="V734" s="19">
        <v>33000.6</v>
      </c>
      <c r="W734" s="19">
        <v>37002.589999999997</v>
      </c>
      <c r="X734" s="19">
        <v>55528.100000000006</v>
      </c>
      <c r="Y734" s="19">
        <v>87413.759999999995</v>
      </c>
      <c r="Z734" s="19">
        <v>133507.17000000001</v>
      </c>
      <c r="AA734" s="19">
        <v>215305.23</v>
      </c>
      <c r="AB734" s="19">
        <v>99978.97</v>
      </c>
      <c r="AC734" s="19">
        <v>85164.71</v>
      </c>
      <c r="AD734" s="19">
        <v>81441.119999999995</v>
      </c>
      <c r="AE734" s="19">
        <v>73812</v>
      </c>
      <c r="AF734" s="19">
        <v>69640.88</v>
      </c>
      <c r="AG734" s="19">
        <v>85555.92</v>
      </c>
      <c r="AH734" s="19">
        <v>176215.57</v>
      </c>
      <c r="AI734" s="19">
        <v>211996.82</v>
      </c>
      <c r="AJ734" s="19">
        <v>201076.93</v>
      </c>
      <c r="AK734" s="19">
        <v>220606.28</v>
      </c>
      <c r="AL734" s="19">
        <v>175813.95</v>
      </c>
      <c r="AM734" s="19">
        <v>191253.16</v>
      </c>
      <c r="AN734" s="19">
        <v>262037.94</v>
      </c>
      <c r="AO734" s="19">
        <v>246294.22</v>
      </c>
      <c r="AP734" s="19">
        <v>215307.64</v>
      </c>
      <c r="AR734" s="19">
        <v>87413.759999999995</v>
      </c>
      <c r="AS734" s="19">
        <v>133507.17000000001</v>
      </c>
      <c r="AT734" s="19">
        <v>215305.23</v>
      </c>
      <c r="AU734" s="19">
        <v>99978.97</v>
      </c>
      <c r="AV734" s="19">
        <v>85164.71</v>
      </c>
      <c r="AW734" s="19">
        <v>81441.119999999995</v>
      </c>
      <c r="AX734" s="19">
        <v>73812</v>
      </c>
      <c r="AY734" s="19">
        <v>69640.88</v>
      </c>
      <c r="AZ734" s="19">
        <v>85555.92</v>
      </c>
      <c r="BA734" s="19">
        <v>176215.57</v>
      </c>
      <c r="BB734" s="19">
        <v>211996.82</v>
      </c>
      <c r="BC734" s="19">
        <v>201076.93</v>
      </c>
      <c r="BD734" s="19">
        <v>220606.28</v>
      </c>
      <c r="BE734" s="19">
        <v>175813.95</v>
      </c>
      <c r="BF734" s="19">
        <v>191253.16</v>
      </c>
      <c r="BG734" s="19">
        <v>262037.94</v>
      </c>
      <c r="BH734" s="19">
        <v>246294.22</v>
      </c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</row>
    <row r="735" spans="1:78" s="19" customFormat="1" ht="11.25" x14ac:dyDescent="0.2">
      <c r="A735" s="24" t="s">
        <v>737</v>
      </c>
      <c r="B735" s="32"/>
      <c r="Y735" s="19">
        <v>-1551.17</v>
      </c>
      <c r="Z735" s="19">
        <v>-399.61</v>
      </c>
      <c r="AA735" s="19">
        <v>-11039</v>
      </c>
      <c r="AB735" s="19">
        <v>-3188.11</v>
      </c>
      <c r="AC735" s="19">
        <v>-2237.54</v>
      </c>
      <c r="AD735" s="19">
        <v>-1745.28</v>
      </c>
      <c r="AE735" s="19">
        <v>-11763.85</v>
      </c>
      <c r="AF735" s="19">
        <v>-1640.31</v>
      </c>
      <c r="AG735" s="19">
        <v>-931.22</v>
      </c>
      <c r="AH735" s="19">
        <v>-556.46</v>
      </c>
      <c r="AI735" s="19">
        <v>-2232.15</v>
      </c>
      <c r="AJ735" s="19">
        <v>-2356.16</v>
      </c>
      <c r="AK735" s="19">
        <v>-1787.39</v>
      </c>
      <c r="AL735" s="19">
        <v>-1537.01</v>
      </c>
      <c r="AM735" s="19">
        <v>-2687.66</v>
      </c>
      <c r="AN735" s="19">
        <v>-1749.2</v>
      </c>
      <c r="AO735" s="19">
        <v>-2465.41</v>
      </c>
      <c r="AP735" s="19">
        <v>-3616.49</v>
      </c>
      <c r="AR735" s="19">
        <v>-1551.17</v>
      </c>
      <c r="AS735" s="19">
        <v>-399.61</v>
      </c>
      <c r="AT735" s="19">
        <v>-11039</v>
      </c>
      <c r="AU735" s="19">
        <v>-3188.11</v>
      </c>
      <c r="AV735" s="19">
        <v>-2237.54</v>
      </c>
      <c r="AW735" s="19">
        <v>-1745.28</v>
      </c>
      <c r="AX735" s="19">
        <v>-11763.85</v>
      </c>
      <c r="AY735" s="19">
        <v>-1640.31</v>
      </c>
      <c r="AZ735" s="19">
        <v>-931.22</v>
      </c>
      <c r="BA735" s="19">
        <v>-556.46</v>
      </c>
      <c r="BB735" s="19">
        <v>-2232.15</v>
      </c>
      <c r="BC735" s="19">
        <v>-2356.16</v>
      </c>
      <c r="BD735" s="19">
        <v>-1787.39</v>
      </c>
      <c r="BE735" s="19">
        <v>-1537.01</v>
      </c>
      <c r="BF735" s="19">
        <v>-2687.66</v>
      </c>
      <c r="BG735" s="19">
        <v>-1749.2</v>
      </c>
      <c r="BH735" s="19">
        <v>-2465.41</v>
      </c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</row>
    <row r="736" spans="1:78" s="19" customFormat="1" ht="11.25" x14ac:dyDescent="0.2">
      <c r="A736" s="24" t="s">
        <v>435</v>
      </c>
      <c r="B736" s="32"/>
      <c r="C736" s="19">
        <v>179541.72</v>
      </c>
      <c r="D736" s="19">
        <v>164417.41</v>
      </c>
      <c r="E736" s="19">
        <v>182883.09</v>
      </c>
      <c r="F736" s="19">
        <v>189198.67</v>
      </c>
      <c r="G736" s="19">
        <v>179637.8</v>
      </c>
      <c r="H736" s="19">
        <v>174693.06</v>
      </c>
      <c r="I736" s="19">
        <v>181363.24</v>
      </c>
      <c r="J736" s="19">
        <v>175858.38</v>
      </c>
      <c r="K736" s="19">
        <v>171167.74</v>
      </c>
      <c r="L736" s="19">
        <v>174403.77</v>
      </c>
      <c r="M736" s="19">
        <v>172839.02</v>
      </c>
      <c r="N736" s="19">
        <v>185528.33</v>
      </c>
      <c r="O736" s="19">
        <v>196490.99</v>
      </c>
      <c r="P736" s="19">
        <v>189060.11</v>
      </c>
      <c r="Q736" s="19">
        <v>218589.92</v>
      </c>
      <c r="R736" s="19">
        <v>200708.35</v>
      </c>
      <c r="S736" s="19">
        <v>215374.83</v>
      </c>
      <c r="T736" s="19">
        <v>234617.33</v>
      </c>
      <c r="U736" s="19">
        <v>234698.05</v>
      </c>
      <c r="V736" s="19">
        <v>256708.32</v>
      </c>
      <c r="W736" s="19">
        <v>223726.75999999998</v>
      </c>
      <c r="X736" s="19">
        <v>218804.83000000002</v>
      </c>
      <c r="Y736" s="19">
        <v>11209.58</v>
      </c>
      <c r="Z736" s="19">
        <v>2784.29</v>
      </c>
      <c r="AA736" s="19">
        <v>10906.64</v>
      </c>
      <c r="AB736" s="19">
        <v>25461.79</v>
      </c>
      <c r="AC736" s="19">
        <v>78215.17</v>
      </c>
      <c r="AD736" s="19">
        <v>240606.14</v>
      </c>
      <c r="AE736" s="19">
        <v>211008.61</v>
      </c>
      <c r="AF736" s="19">
        <v>278501.56</v>
      </c>
      <c r="AG736" s="19">
        <v>310703.7</v>
      </c>
      <c r="AH736" s="19">
        <v>305743.84000000003</v>
      </c>
      <c r="AI736" s="19">
        <v>210555.46</v>
      </c>
      <c r="AJ736" s="19">
        <v>243010.42</v>
      </c>
      <c r="AK736" s="19">
        <v>195996.22</v>
      </c>
      <c r="AL736" s="19">
        <v>230154.94</v>
      </c>
      <c r="AM736" s="19">
        <v>206125.07</v>
      </c>
      <c r="AN736" s="19">
        <v>150222.57</v>
      </c>
      <c r="AO736" s="19">
        <v>233452.65</v>
      </c>
      <c r="AP736" s="19">
        <v>186497.23</v>
      </c>
      <c r="AR736" s="19">
        <v>11209.58</v>
      </c>
      <c r="AS736" s="19">
        <v>2784.29</v>
      </c>
      <c r="AT736" s="19">
        <v>10906.64</v>
      </c>
      <c r="AU736" s="19">
        <v>25461.79</v>
      </c>
      <c r="AV736" s="19">
        <v>78215.17</v>
      </c>
      <c r="AW736" s="19">
        <v>240606.14</v>
      </c>
      <c r="AX736" s="19">
        <v>211008.61</v>
      </c>
      <c r="AY736" s="19">
        <v>278501.56</v>
      </c>
      <c r="AZ736" s="19">
        <v>310703.7</v>
      </c>
      <c r="BA736" s="19">
        <v>305743.84000000003</v>
      </c>
      <c r="BB736" s="19">
        <v>210555.46</v>
      </c>
      <c r="BC736" s="19">
        <v>243010.42</v>
      </c>
      <c r="BD736" s="19">
        <v>195996.22</v>
      </c>
      <c r="BE736" s="19">
        <v>230154.94</v>
      </c>
      <c r="BF736" s="19">
        <v>206125.07</v>
      </c>
      <c r="BG736" s="19">
        <v>150222.57</v>
      </c>
      <c r="BH736" s="19">
        <v>233452.65</v>
      </c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</row>
    <row r="737" spans="1:78" s="19" customFormat="1" ht="11.25" x14ac:dyDescent="0.2">
      <c r="A737" s="24" t="s">
        <v>436</v>
      </c>
      <c r="B737" s="32"/>
      <c r="C737" s="19">
        <v>-30670.240000000002</v>
      </c>
      <c r="D737" s="19">
        <v>-19675.150000000001</v>
      </c>
      <c r="E737" s="19">
        <v>-34082.57</v>
      </c>
      <c r="F737" s="19">
        <v>-37354.9</v>
      </c>
      <c r="G737" s="19">
        <v>-34084.949999999997</v>
      </c>
      <c r="H737" s="19">
        <v>-33661.61</v>
      </c>
      <c r="I737" s="19">
        <v>-31717.54</v>
      </c>
      <c r="J737" s="19">
        <v>-33249.96</v>
      </c>
      <c r="K737" s="19">
        <v>-34125.339999999997</v>
      </c>
      <c r="L737" s="19">
        <v>-30569.67</v>
      </c>
      <c r="M737" s="19">
        <v>-33773.1</v>
      </c>
      <c r="N737" s="19">
        <v>-38274.019999999997</v>
      </c>
      <c r="O737" s="19">
        <v>-34813.67</v>
      </c>
      <c r="P737" s="19">
        <v>-36029.75</v>
      </c>
      <c r="Q737" s="19">
        <v>-43090.37</v>
      </c>
      <c r="R737" s="19">
        <v>-29170.22</v>
      </c>
      <c r="S737" s="19">
        <v>-113112</v>
      </c>
      <c r="T737" s="19">
        <v>-45802.86</v>
      </c>
      <c r="U737" s="19">
        <v>-43260.91</v>
      </c>
      <c r="V737" s="19">
        <v>-61631.83</v>
      </c>
      <c r="W737" s="19">
        <v>-33686.61</v>
      </c>
      <c r="X737" s="19">
        <v>-41190.5</v>
      </c>
      <c r="Y737" s="19">
        <v>-3225</v>
      </c>
      <c r="Z737" s="19">
        <v>-1515</v>
      </c>
      <c r="AA737" s="19">
        <v>-1717.38</v>
      </c>
      <c r="AB737" s="19">
        <v>-2327.5100000000002</v>
      </c>
      <c r="AC737" s="19">
        <v>-3889.74</v>
      </c>
      <c r="AD737" s="19">
        <v>-11136.36</v>
      </c>
      <c r="AE737" s="19">
        <v>-15787.32</v>
      </c>
      <c r="AF737" s="19">
        <v>-17810.73</v>
      </c>
      <c r="AG737" s="19">
        <v>-29366.81</v>
      </c>
      <c r="AH737" s="19">
        <v>-33524.03</v>
      </c>
      <c r="AI737" s="19">
        <v>-30349.97</v>
      </c>
      <c r="AJ737" s="19">
        <v>-19882.97</v>
      </c>
      <c r="AK737" s="19">
        <v>-15001.12</v>
      </c>
      <c r="AL737" s="19">
        <v>-17769.32</v>
      </c>
      <c r="AM737" s="19">
        <v>-17274.88</v>
      </c>
      <c r="AN737" s="19">
        <v>-14316.51</v>
      </c>
      <c r="AO737" s="19">
        <v>-17131.95</v>
      </c>
      <c r="AP737" s="19">
        <v>-15751.91</v>
      </c>
      <c r="AR737" s="19">
        <v>-3225</v>
      </c>
      <c r="AS737" s="19">
        <v>-1515</v>
      </c>
      <c r="AT737" s="19">
        <v>-1717.38</v>
      </c>
      <c r="AU737" s="19">
        <v>-2327.5100000000002</v>
      </c>
      <c r="AV737" s="19">
        <v>-3889.74</v>
      </c>
      <c r="AW737" s="19">
        <v>-11136.36</v>
      </c>
      <c r="AX737" s="19">
        <v>-15787.32</v>
      </c>
      <c r="AY737" s="19">
        <v>-17810.73</v>
      </c>
      <c r="AZ737" s="19">
        <v>-29366.81</v>
      </c>
      <c r="BA737" s="19">
        <v>-33524.03</v>
      </c>
      <c r="BB737" s="19">
        <v>-30349.97</v>
      </c>
      <c r="BC737" s="19">
        <v>-19882.97</v>
      </c>
      <c r="BD737" s="19">
        <v>-15001.12</v>
      </c>
      <c r="BE737" s="19">
        <v>-17769.32</v>
      </c>
      <c r="BF737" s="19">
        <v>-17274.88</v>
      </c>
      <c r="BG737" s="19">
        <v>-14316.51</v>
      </c>
      <c r="BH737" s="19">
        <v>-17131.95</v>
      </c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</row>
    <row r="738" spans="1:78" s="19" customFormat="1" ht="11.25" x14ac:dyDescent="0.2">
      <c r="A738" s="24" t="s">
        <v>437</v>
      </c>
      <c r="B738" s="32"/>
      <c r="C738" s="19">
        <v>0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0</v>
      </c>
      <c r="BF738" s="19">
        <v>0</v>
      </c>
      <c r="BG738" s="19">
        <v>0</v>
      </c>
      <c r="BH738" s="19">
        <v>0</v>
      </c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</row>
    <row r="739" spans="1:78" s="19" customFormat="1" ht="11.25" x14ac:dyDescent="0.2">
      <c r="A739" s="24" t="s">
        <v>438</v>
      </c>
      <c r="B739" s="32"/>
      <c r="C739" s="19">
        <v>0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-35</v>
      </c>
      <c r="J739" s="19">
        <v>0</v>
      </c>
      <c r="K739" s="19">
        <v>0</v>
      </c>
      <c r="L739" s="19">
        <v>-117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R739" s="19">
        <v>-273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0</v>
      </c>
      <c r="BF739" s="19">
        <v>0</v>
      </c>
      <c r="BG739" s="19">
        <v>0</v>
      </c>
      <c r="BH739" s="19">
        <v>0</v>
      </c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</row>
    <row r="740" spans="1:78" s="19" customFormat="1" ht="11.25" x14ac:dyDescent="0.2">
      <c r="A740" s="24" t="s">
        <v>439</v>
      </c>
      <c r="B740" s="32"/>
      <c r="C740" s="19">
        <v>2506.9499999999998</v>
      </c>
      <c r="D740" s="19">
        <v>2033.9</v>
      </c>
      <c r="E740" s="19">
        <v>2321.9</v>
      </c>
      <c r="F740" s="19">
        <v>2493.38</v>
      </c>
      <c r="G740" s="19">
        <v>1979</v>
      </c>
      <c r="H740" s="19">
        <v>2418.4499999999998</v>
      </c>
      <c r="I740" s="19">
        <v>2359.92</v>
      </c>
      <c r="J740" s="19">
        <v>2029.91</v>
      </c>
      <c r="K740" s="19">
        <v>1727.63</v>
      </c>
      <c r="L740" s="19">
        <v>1890.37</v>
      </c>
      <c r="M740" s="19">
        <v>2562.35</v>
      </c>
      <c r="N740" s="19">
        <v>3110.77</v>
      </c>
      <c r="O740" s="19">
        <v>2866.91</v>
      </c>
      <c r="P740" s="19">
        <v>2277.81</v>
      </c>
      <c r="Q740" s="19">
        <v>2269.85</v>
      </c>
      <c r="R740" s="19">
        <v>2709.23</v>
      </c>
      <c r="S740" s="19">
        <v>2428.75</v>
      </c>
      <c r="T740" s="19">
        <v>2373.66</v>
      </c>
      <c r="U740" s="19">
        <v>3270.66</v>
      </c>
      <c r="V740" s="19">
        <v>2480.31</v>
      </c>
      <c r="W740" s="19">
        <v>2342.12</v>
      </c>
      <c r="X740" s="19">
        <v>2086.34</v>
      </c>
      <c r="Y740" s="19">
        <v>995.74</v>
      </c>
      <c r="Z740" s="19">
        <v>1485</v>
      </c>
      <c r="AA740" s="19">
        <v>1705</v>
      </c>
      <c r="AB740" s="19">
        <v>2183.41</v>
      </c>
      <c r="AC740" s="19">
        <v>2100.92</v>
      </c>
      <c r="AD740" s="19">
        <v>2347.1999999999998</v>
      </c>
      <c r="AE740" s="19">
        <v>2783.1</v>
      </c>
      <c r="AF740" s="19">
        <v>3124</v>
      </c>
      <c r="AG740" s="19">
        <v>4104.4799999999996</v>
      </c>
      <c r="AH740" s="19">
        <v>4014.37</v>
      </c>
      <c r="AI740" s="19">
        <v>3615.85</v>
      </c>
      <c r="AJ740" s="19">
        <v>3339.26</v>
      </c>
      <c r="AK740" s="19">
        <v>3623.18</v>
      </c>
      <c r="AL740" s="19">
        <v>4169.67</v>
      </c>
      <c r="AM740" s="19">
        <v>3965.76</v>
      </c>
      <c r="AN740" s="19">
        <v>4083.31</v>
      </c>
      <c r="AO740" s="19">
        <v>3697.65</v>
      </c>
      <c r="AP740" s="19">
        <v>4388.9399999999996</v>
      </c>
      <c r="AR740" s="19">
        <v>995.74</v>
      </c>
      <c r="AS740" s="19">
        <v>1485</v>
      </c>
      <c r="AT740" s="19">
        <v>1705</v>
      </c>
      <c r="AU740" s="19">
        <v>2183.41</v>
      </c>
      <c r="AV740" s="19">
        <v>2100.92</v>
      </c>
      <c r="AW740" s="19">
        <v>2347.1999999999998</v>
      </c>
      <c r="AX740" s="19">
        <v>2783.1</v>
      </c>
      <c r="AY740" s="19">
        <v>3124</v>
      </c>
      <c r="AZ740" s="19">
        <v>4104.4799999999996</v>
      </c>
      <c r="BA740" s="19">
        <v>4014.37</v>
      </c>
      <c r="BB740" s="19">
        <v>3615.85</v>
      </c>
      <c r="BC740" s="19">
        <v>3339.26</v>
      </c>
      <c r="BD740" s="19">
        <v>3623.18</v>
      </c>
      <c r="BE740" s="19">
        <v>4169.67</v>
      </c>
      <c r="BF740" s="19">
        <v>3965.76</v>
      </c>
      <c r="BG740" s="19">
        <v>4083.31</v>
      </c>
      <c r="BH740" s="19">
        <v>3697.65</v>
      </c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</row>
    <row r="741" spans="1:78" s="19" customFormat="1" ht="11.25" x14ac:dyDescent="0.2">
      <c r="A741" s="24" t="s">
        <v>440</v>
      </c>
      <c r="B741" s="32"/>
      <c r="C741" s="19">
        <v>-407.5</v>
      </c>
      <c r="D741" s="19">
        <v>-323</v>
      </c>
      <c r="E741" s="19">
        <v>-485</v>
      </c>
      <c r="F741" s="19">
        <v>-194</v>
      </c>
      <c r="G741" s="19">
        <v>-307</v>
      </c>
      <c r="H741" s="19">
        <v>-480</v>
      </c>
      <c r="I741" s="19">
        <v>-294</v>
      </c>
      <c r="J741" s="19">
        <v>-473.06</v>
      </c>
      <c r="K741" s="19">
        <v>-338</v>
      </c>
      <c r="L741" s="19">
        <v>-122</v>
      </c>
      <c r="M741" s="19">
        <v>-289.62</v>
      </c>
      <c r="N741" s="19">
        <v>-426.5</v>
      </c>
      <c r="O741" s="19">
        <v>-324</v>
      </c>
      <c r="P741" s="19">
        <v>-601</v>
      </c>
      <c r="Q741" s="19">
        <v>-354</v>
      </c>
      <c r="R741" s="19">
        <v>-440</v>
      </c>
      <c r="S741" s="19">
        <v>-1345.03</v>
      </c>
      <c r="T741" s="19">
        <v>-495</v>
      </c>
      <c r="U741" s="19">
        <v>-503.01</v>
      </c>
      <c r="V741" s="19">
        <v>-754.95</v>
      </c>
      <c r="W741" s="19">
        <v>-576.30999999999995</v>
      </c>
      <c r="X741" s="19">
        <v>-399.73</v>
      </c>
      <c r="Y741" s="19">
        <v>-75</v>
      </c>
      <c r="Z741" s="19">
        <v>-225</v>
      </c>
      <c r="AA741" s="19">
        <v>-100</v>
      </c>
      <c r="AB741" s="19">
        <v>-225</v>
      </c>
      <c r="AC741" s="19">
        <v>-300</v>
      </c>
      <c r="AD741" s="19">
        <v>-160</v>
      </c>
      <c r="AE741" s="19">
        <v>-385</v>
      </c>
      <c r="AF741" s="19">
        <v>-100</v>
      </c>
      <c r="AG741" s="19">
        <v>-275</v>
      </c>
      <c r="AH741" s="19">
        <v>-435</v>
      </c>
      <c r="AI741" s="19">
        <v>-420</v>
      </c>
      <c r="AJ741" s="19">
        <v>-585</v>
      </c>
      <c r="AK741" s="19">
        <v>-475</v>
      </c>
      <c r="AL741" s="19">
        <v>-805</v>
      </c>
      <c r="AM741" s="19">
        <v>-570</v>
      </c>
      <c r="AN741" s="19">
        <v>-620</v>
      </c>
      <c r="AO741" s="19">
        <v>-435</v>
      </c>
      <c r="AP741" s="19">
        <v>-625</v>
      </c>
      <c r="AR741" s="19">
        <v>-75</v>
      </c>
      <c r="AS741" s="19">
        <v>-225</v>
      </c>
      <c r="AT741" s="19">
        <v>-100</v>
      </c>
      <c r="AU741" s="19">
        <v>-225</v>
      </c>
      <c r="AV741" s="19">
        <v>-300</v>
      </c>
      <c r="AW741" s="19">
        <v>-160</v>
      </c>
      <c r="AX741" s="19">
        <v>-385</v>
      </c>
      <c r="AY741" s="19">
        <v>-100</v>
      </c>
      <c r="AZ741" s="19">
        <v>-275</v>
      </c>
      <c r="BA741" s="19">
        <v>-435</v>
      </c>
      <c r="BB741" s="19">
        <v>-420</v>
      </c>
      <c r="BC741" s="19">
        <v>-585</v>
      </c>
      <c r="BD741" s="19">
        <v>-475</v>
      </c>
      <c r="BE741" s="19">
        <v>-805</v>
      </c>
      <c r="BF741" s="19">
        <v>-570</v>
      </c>
      <c r="BG741" s="19">
        <v>-620</v>
      </c>
      <c r="BH741" s="19">
        <v>-435</v>
      </c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</row>
    <row r="742" spans="1:78" s="19" customFormat="1" ht="11.25" x14ac:dyDescent="0.2">
      <c r="A742" s="24" t="s">
        <v>441</v>
      </c>
      <c r="B742" s="32"/>
      <c r="C742" s="19">
        <v>0</v>
      </c>
      <c r="D742" s="19">
        <v>18885.169999999998</v>
      </c>
      <c r="E742" s="19">
        <v>15800.97</v>
      </c>
      <c r="F742" s="19">
        <v>13205.77</v>
      </c>
      <c r="G742" s="19">
        <v>11298.59</v>
      </c>
      <c r="H742" s="19">
        <v>13405.37</v>
      </c>
      <c r="I742" s="19">
        <v>13535.88</v>
      </c>
      <c r="J742" s="19">
        <v>13827.51</v>
      </c>
      <c r="K742" s="19">
        <v>17143.849999999999</v>
      </c>
      <c r="L742" s="19">
        <v>13800.16</v>
      </c>
      <c r="M742" s="19">
        <v>18092.27</v>
      </c>
      <c r="N742" s="19">
        <v>15953.69</v>
      </c>
      <c r="O742" s="19">
        <v>17477.32</v>
      </c>
      <c r="P742" s="19">
        <v>20519.32</v>
      </c>
      <c r="Q742" s="19">
        <v>15909.08</v>
      </c>
      <c r="R742" s="19">
        <v>17589.63</v>
      </c>
      <c r="S742" s="19">
        <v>16758.32</v>
      </c>
      <c r="T742" s="19">
        <v>15091.28</v>
      </c>
      <c r="U742" s="19">
        <v>15991.95</v>
      </c>
      <c r="V742" s="19">
        <v>14906.34</v>
      </c>
      <c r="W742" s="19">
        <v>18009.030000000002</v>
      </c>
      <c r="X742" s="19">
        <v>16851.150000000001</v>
      </c>
      <c r="Y742" s="19">
        <v>17944.939999999999</v>
      </c>
      <c r="Z742" s="19">
        <v>17604.23</v>
      </c>
      <c r="AA742" s="19">
        <v>25088.09</v>
      </c>
      <c r="AB742" s="19">
        <v>23843.38</v>
      </c>
      <c r="AC742" s="19">
        <v>22163.13</v>
      </c>
      <c r="AD742" s="19">
        <v>19953.509999999998</v>
      </c>
      <c r="AE742" s="19">
        <v>18182.87</v>
      </c>
      <c r="AF742" s="19">
        <v>19565.509999999998</v>
      </c>
      <c r="AG742" s="19">
        <v>20958.22</v>
      </c>
      <c r="AH742" s="19">
        <v>19824.25</v>
      </c>
      <c r="AI742" s="19">
        <v>21897.45</v>
      </c>
      <c r="AJ742" s="19">
        <v>22029.19</v>
      </c>
      <c r="AK742" s="19">
        <v>22181.63</v>
      </c>
      <c r="AL742" s="19">
        <v>22945.439999999999</v>
      </c>
      <c r="AM742" s="19">
        <v>26553.83</v>
      </c>
      <c r="AN742" s="19">
        <v>24252.66</v>
      </c>
      <c r="AO742" s="19">
        <v>22572.080000000002</v>
      </c>
      <c r="AP742" s="19">
        <v>18592.73</v>
      </c>
      <c r="AR742" s="19">
        <v>17944.939999999999</v>
      </c>
      <c r="AS742" s="19">
        <v>17604.23</v>
      </c>
      <c r="AT742" s="19">
        <v>25088.09</v>
      </c>
      <c r="AU742" s="19">
        <v>23843.38</v>
      </c>
      <c r="AV742" s="19">
        <v>22163.13</v>
      </c>
      <c r="AW742" s="19">
        <v>19953.509999999998</v>
      </c>
      <c r="AX742" s="19">
        <v>18182.87</v>
      </c>
      <c r="AY742" s="19">
        <v>19565.509999999998</v>
      </c>
      <c r="AZ742" s="19">
        <v>20958.22</v>
      </c>
      <c r="BA742" s="19">
        <v>19824.25</v>
      </c>
      <c r="BB742" s="19">
        <v>21897.45</v>
      </c>
      <c r="BC742" s="19">
        <v>22029.19</v>
      </c>
      <c r="BD742" s="19">
        <v>22181.63</v>
      </c>
      <c r="BE742" s="19">
        <v>22945.439999999999</v>
      </c>
      <c r="BF742" s="19">
        <v>26553.83</v>
      </c>
      <c r="BG742" s="19">
        <v>24252.66</v>
      </c>
      <c r="BH742" s="19">
        <v>22572.080000000002</v>
      </c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</row>
    <row r="743" spans="1:78" s="19" customFormat="1" ht="11.25" x14ac:dyDescent="0.2">
      <c r="A743" s="24" t="s">
        <v>442</v>
      </c>
      <c r="B743" s="32"/>
      <c r="C743" s="19">
        <v>0</v>
      </c>
      <c r="D743" s="19">
        <v>-529.04999999999995</v>
      </c>
      <c r="E743" s="19">
        <v>-884.06</v>
      </c>
      <c r="F743" s="19">
        <v>-315.04000000000002</v>
      </c>
      <c r="G743" s="19">
        <v>-263.38</v>
      </c>
      <c r="H743" s="19">
        <v>-497.61</v>
      </c>
      <c r="I743" s="19">
        <v>-715.63</v>
      </c>
      <c r="J743" s="19">
        <v>-674.99</v>
      </c>
      <c r="K743" s="19">
        <v>-624.25</v>
      </c>
      <c r="L743" s="19">
        <v>-322.38</v>
      </c>
      <c r="M743" s="19">
        <v>-487.46</v>
      </c>
      <c r="N743" s="19">
        <v>-503.37</v>
      </c>
      <c r="O743" s="19">
        <v>-310.86</v>
      </c>
      <c r="P743" s="19">
        <v>-551.33000000000004</v>
      </c>
      <c r="Q743" s="19">
        <v>-308.70999999999998</v>
      </c>
      <c r="R743" s="19">
        <v>-568.08000000000004</v>
      </c>
      <c r="S743" s="19">
        <v>-664.64</v>
      </c>
      <c r="T743" s="19">
        <v>-653.01</v>
      </c>
      <c r="U743" s="19">
        <v>-490.67</v>
      </c>
      <c r="V743" s="19">
        <v>-366.98</v>
      </c>
      <c r="W743" s="19">
        <v>-432.82</v>
      </c>
      <c r="X743" s="19">
        <v>-633.91999999999996</v>
      </c>
      <c r="Y743" s="19">
        <v>-52.05</v>
      </c>
      <c r="Z743" s="19">
        <v>-395.69</v>
      </c>
      <c r="AA743" s="19">
        <v>-397.03</v>
      </c>
      <c r="AB743" s="19">
        <v>-935.96</v>
      </c>
      <c r="AC743" s="19">
        <v>-1230.5899999999999</v>
      </c>
      <c r="AD743" s="19">
        <v>-1270.42</v>
      </c>
      <c r="AE743" s="19">
        <v>-466.88</v>
      </c>
      <c r="AF743" s="19">
        <v>-348.67</v>
      </c>
      <c r="AG743" s="19">
        <v>-599.19000000000005</v>
      </c>
      <c r="AH743" s="19">
        <v>-407.97</v>
      </c>
      <c r="AI743" s="19">
        <v>-1498.15</v>
      </c>
      <c r="AJ743" s="19">
        <v>-839.38</v>
      </c>
      <c r="AK743" s="19">
        <v>-137.51</v>
      </c>
      <c r="AL743" s="19">
        <v>-608.66999999999996</v>
      </c>
      <c r="AM743" s="19">
        <v>-983.63</v>
      </c>
      <c r="AN743" s="19">
        <v>-560.24</v>
      </c>
      <c r="AO743" s="19">
        <v>-700.47</v>
      </c>
      <c r="AP743" s="19">
        <v>-1185.46</v>
      </c>
      <c r="AR743" s="19">
        <v>-52.05</v>
      </c>
      <c r="AS743" s="19">
        <v>-395.69</v>
      </c>
      <c r="AT743" s="19">
        <v>-397.03</v>
      </c>
      <c r="AU743" s="19">
        <v>-935.96</v>
      </c>
      <c r="AV743" s="19">
        <v>-1230.5899999999999</v>
      </c>
      <c r="AW743" s="19">
        <v>-1270.42</v>
      </c>
      <c r="AX743" s="19">
        <v>-466.88</v>
      </c>
      <c r="AY743" s="19">
        <v>-348.67</v>
      </c>
      <c r="AZ743" s="19">
        <v>-599.19000000000005</v>
      </c>
      <c r="BA743" s="19">
        <v>-407.97</v>
      </c>
      <c r="BB743" s="19">
        <v>-1498.15</v>
      </c>
      <c r="BC743" s="19">
        <v>-839.38</v>
      </c>
      <c r="BD743" s="19">
        <v>-137.51</v>
      </c>
      <c r="BE743" s="19">
        <v>-608.66999999999996</v>
      </c>
      <c r="BF743" s="19">
        <v>-983.63</v>
      </c>
      <c r="BG743" s="19">
        <v>-560.24</v>
      </c>
      <c r="BH743" s="19">
        <v>-700.47</v>
      </c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</row>
    <row r="744" spans="1:78" s="19" customFormat="1" ht="11.25" x14ac:dyDescent="0.2">
      <c r="A744" s="24" t="s">
        <v>443</v>
      </c>
      <c r="B744" s="32"/>
      <c r="C744" s="19">
        <v>0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50</v>
      </c>
      <c r="AI744" s="19">
        <v>0</v>
      </c>
      <c r="AJ744" s="19">
        <v>0</v>
      </c>
      <c r="AK744" s="19">
        <v>0</v>
      </c>
      <c r="AL744" s="19">
        <v>392</v>
      </c>
      <c r="AM744" s="19">
        <v>0</v>
      </c>
      <c r="AN744" s="19">
        <v>0</v>
      </c>
      <c r="AO744" s="19">
        <v>0</v>
      </c>
      <c r="AP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50</v>
      </c>
      <c r="BB744" s="19">
        <v>0</v>
      </c>
      <c r="BC744" s="19">
        <v>0</v>
      </c>
      <c r="BD744" s="19">
        <v>0</v>
      </c>
      <c r="BE744" s="19">
        <v>392</v>
      </c>
      <c r="BF744" s="19">
        <v>0</v>
      </c>
      <c r="BG744" s="19">
        <v>0</v>
      </c>
      <c r="BH744" s="19">
        <v>0</v>
      </c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</row>
    <row r="745" spans="1:78" s="19" customFormat="1" ht="11.25" x14ac:dyDescent="0.2">
      <c r="A745" s="24" t="s">
        <v>444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-0.61</v>
      </c>
      <c r="Q745" s="19">
        <v>0</v>
      </c>
      <c r="R745" s="19">
        <v>-24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-343</v>
      </c>
      <c r="AM745" s="19">
        <v>-49</v>
      </c>
      <c r="AN745" s="19">
        <v>0</v>
      </c>
      <c r="AO745" s="19">
        <v>0</v>
      </c>
      <c r="AP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-343</v>
      </c>
      <c r="BF745" s="19">
        <v>-49</v>
      </c>
      <c r="BG745" s="19">
        <v>0</v>
      </c>
      <c r="BH745" s="19">
        <v>0</v>
      </c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</row>
    <row r="746" spans="1:78" s="19" customFormat="1" ht="11.25" x14ac:dyDescent="0.2">
      <c r="A746" s="24" t="s">
        <v>445</v>
      </c>
      <c r="B746" s="32"/>
      <c r="C746" s="19">
        <v>601.12</v>
      </c>
      <c r="D746" s="19">
        <v>587.09</v>
      </c>
      <c r="E746" s="19">
        <v>536.05999999999995</v>
      </c>
      <c r="F746" s="19">
        <v>268.27999999999997</v>
      </c>
      <c r="G746" s="19">
        <v>551.87</v>
      </c>
      <c r="H746" s="19">
        <v>680.21</v>
      </c>
      <c r="I746" s="19">
        <v>304.31</v>
      </c>
      <c r="J746" s="19">
        <v>447.53</v>
      </c>
      <c r="K746" s="19">
        <v>435.43</v>
      </c>
      <c r="L746" s="19">
        <v>288.2</v>
      </c>
      <c r="M746" s="19">
        <v>414.65</v>
      </c>
      <c r="N746" s="19">
        <v>439.19</v>
      </c>
      <c r="O746" s="19">
        <v>415.28</v>
      </c>
      <c r="P746" s="19">
        <v>453.62</v>
      </c>
      <c r="Q746" s="19">
        <v>440.62</v>
      </c>
      <c r="R746" s="19">
        <v>613.57000000000005</v>
      </c>
      <c r="S746" s="19">
        <v>854.83</v>
      </c>
      <c r="T746" s="19">
        <v>1056.52</v>
      </c>
      <c r="U746" s="19">
        <v>944.31</v>
      </c>
      <c r="V746" s="19">
        <v>722.26</v>
      </c>
      <c r="W746" s="19">
        <v>429.83</v>
      </c>
      <c r="X746" s="19">
        <v>662.6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9">
        <v>0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0</v>
      </c>
      <c r="BF746" s="19">
        <v>0</v>
      </c>
      <c r="BG746" s="19">
        <v>0</v>
      </c>
      <c r="BH746" s="19">
        <v>0</v>
      </c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</row>
    <row r="747" spans="1:78" s="19" customFormat="1" ht="11.25" x14ac:dyDescent="0.2">
      <c r="A747" s="24" t="s">
        <v>446</v>
      </c>
      <c r="B747" s="32"/>
      <c r="C747" s="19">
        <v>0</v>
      </c>
      <c r="D747" s="19">
        <v>0</v>
      </c>
      <c r="E747" s="19">
        <v>0</v>
      </c>
      <c r="F747" s="19">
        <v>0</v>
      </c>
      <c r="G747" s="19">
        <v>-21.17</v>
      </c>
      <c r="H747" s="19">
        <v>0</v>
      </c>
      <c r="I747" s="19">
        <v>-10</v>
      </c>
      <c r="J747" s="19">
        <v>0</v>
      </c>
      <c r="K747" s="19">
        <v>-0.36</v>
      </c>
      <c r="L747" s="19">
        <v>-10</v>
      </c>
      <c r="M747" s="19">
        <v>-25</v>
      </c>
      <c r="N747" s="19">
        <v>-61.68</v>
      </c>
      <c r="O747" s="19">
        <v>-42.63</v>
      </c>
      <c r="P747" s="19">
        <v>-105.26</v>
      </c>
      <c r="Q747" s="19">
        <v>-46.45</v>
      </c>
      <c r="R747" s="19">
        <v>-30</v>
      </c>
      <c r="S747" s="19">
        <v>-121</v>
      </c>
      <c r="T747" s="19">
        <v>-20</v>
      </c>
      <c r="U747" s="19">
        <v>-33.04</v>
      </c>
      <c r="V747" s="19">
        <v>0</v>
      </c>
      <c r="W747" s="19">
        <v>0</v>
      </c>
      <c r="X747" s="19">
        <v>-57.65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9">
        <v>0</v>
      </c>
      <c r="AK747" s="19">
        <v>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0</v>
      </c>
      <c r="BF747" s="19">
        <v>0</v>
      </c>
      <c r="BG747" s="19">
        <v>0</v>
      </c>
      <c r="BH747" s="19">
        <v>0</v>
      </c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</row>
    <row r="748" spans="1:78" s="19" customFormat="1" ht="11.25" x14ac:dyDescent="0.2">
      <c r="A748" s="24" t="s">
        <v>447</v>
      </c>
      <c r="B748" s="32"/>
      <c r="C748" s="19">
        <v>36485.160000000003</v>
      </c>
      <c r="D748" s="19">
        <v>43150.91</v>
      </c>
      <c r="E748" s="19">
        <v>41962.080000000002</v>
      </c>
      <c r="F748" s="19">
        <v>41291.4</v>
      </c>
      <c r="G748" s="19">
        <v>43885.06</v>
      </c>
      <c r="H748" s="19">
        <v>39816.49</v>
      </c>
      <c r="I748" s="19">
        <v>44285.9</v>
      </c>
      <c r="J748" s="19">
        <v>32750.11</v>
      </c>
      <c r="K748" s="19">
        <v>37154.75</v>
      </c>
      <c r="L748" s="19">
        <v>38241.379999999997</v>
      </c>
      <c r="M748" s="19">
        <v>40559.07</v>
      </c>
      <c r="N748" s="19">
        <v>43995.59</v>
      </c>
      <c r="O748" s="19">
        <v>43401.47</v>
      </c>
      <c r="P748" s="19">
        <v>52381.9</v>
      </c>
      <c r="Q748" s="19">
        <v>45887.95</v>
      </c>
      <c r="R748" s="19">
        <v>56965.43</v>
      </c>
      <c r="S748" s="19">
        <v>51959.199999999997</v>
      </c>
      <c r="T748" s="19">
        <v>37942.629999999997</v>
      </c>
      <c r="U748" s="19">
        <v>22369.41</v>
      </c>
      <c r="V748" s="19">
        <v>17443.96</v>
      </c>
      <c r="W748" s="19">
        <v>17294.469999999998</v>
      </c>
      <c r="X748" s="19">
        <v>18141.650000000001</v>
      </c>
      <c r="Y748" s="19">
        <v>11276.01</v>
      </c>
      <c r="Z748" s="19">
        <v>11374.77</v>
      </c>
      <c r="AA748" s="19">
        <v>19122.240000000002</v>
      </c>
      <c r="AB748" s="19">
        <v>19382.849999999999</v>
      </c>
      <c r="AC748" s="19">
        <v>20026.73</v>
      </c>
      <c r="AD748" s="19">
        <v>19703.849999999999</v>
      </c>
      <c r="AE748" s="19">
        <v>17335.77</v>
      </c>
      <c r="AF748" s="19">
        <v>19567.11</v>
      </c>
      <c r="AG748" s="19">
        <v>17629.27</v>
      </c>
      <c r="AH748" s="19">
        <v>14538.99</v>
      </c>
      <c r="AI748" s="19">
        <v>16465.8</v>
      </c>
      <c r="AJ748" s="19">
        <v>19994.939999999999</v>
      </c>
      <c r="AK748" s="19">
        <v>19370.990000000002</v>
      </c>
      <c r="AL748" s="19">
        <v>19127.68</v>
      </c>
      <c r="AM748" s="19">
        <v>20702.22</v>
      </c>
      <c r="AN748" s="19">
        <v>22912.18</v>
      </c>
      <c r="AO748" s="19">
        <v>20494.84</v>
      </c>
      <c r="AP748" s="19">
        <v>20669.580000000002</v>
      </c>
      <c r="AR748" s="19">
        <v>11276.01</v>
      </c>
      <c r="AS748" s="19">
        <v>11374.77</v>
      </c>
      <c r="AT748" s="19">
        <v>19122.240000000002</v>
      </c>
      <c r="AU748" s="19">
        <v>19382.849999999999</v>
      </c>
      <c r="AV748" s="19">
        <v>20026.73</v>
      </c>
      <c r="AW748" s="19">
        <v>19703.849999999999</v>
      </c>
      <c r="AX748" s="19">
        <v>17335.77</v>
      </c>
      <c r="AY748" s="19">
        <v>19567.11</v>
      </c>
      <c r="AZ748" s="19">
        <v>17629.27</v>
      </c>
      <c r="BA748" s="19">
        <v>14538.99</v>
      </c>
      <c r="BB748" s="19">
        <v>16465.8</v>
      </c>
      <c r="BC748" s="19">
        <v>19994.939999999999</v>
      </c>
      <c r="BD748" s="19">
        <v>19370.990000000002</v>
      </c>
      <c r="BE748" s="19">
        <v>19127.68</v>
      </c>
      <c r="BF748" s="19">
        <v>20702.22</v>
      </c>
      <c r="BG748" s="19">
        <v>22912.18</v>
      </c>
      <c r="BH748" s="19">
        <v>20494.84</v>
      </c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</row>
    <row r="749" spans="1:78" s="19" customFormat="1" ht="11.25" x14ac:dyDescent="0.2">
      <c r="A749" s="24" t="s">
        <v>448</v>
      </c>
      <c r="B749" s="32"/>
      <c r="C749" s="19">
        <v>-382.62</v>
      </c>
      <c r="D749" s="19">
        <v>-1360.47</v>
      </c>
      <c r="E749" s="19">
        <v>-1552.32</v>
      </c>
      <c r="F749" s="19">
        <v>-575.26</v>
      </c>
      <c r="G749" s="19">
        <v>-289.8</v>
      </c>
      <c r="H749" s="19">
        <v>-130</v>
      </c>
      <c r="I749" s="19">
        <v>-120</v>
      </c>
      <c r="J749" s="19">
        <v>-695.67</v>
      </c>
      <c r="K749" s="19">
        <v>-846.26</v>
      </c>
      <c r="L749" s="19">
        <v>-271.64</v>
      </c>
      <c r="M749" s="19">
        <v>-1052.17</v>
      </c>
      <c r="N749" s="19">
        <v>-1079.3900000000001</v>
      </c>
      <c r="O749" s="19">
        <v>-1101.3499999999999</v>
      </c>
      <c r="P749" s="19">
        <v>-347</v>
      </c>
      <c r="Q749" s="19">
        <v>-1183.1400000000001</v>
      </c>
      <c r="R749" s="19">
        <v>-730.32</v>
      </c>
      <c r="S749" s="19">
        <v>-2493</v>
      </c>
      <c r="T749" s="19">
        <v>-571.53</v>
      </c>
      <c r="U749" s="19">
        <v>-286.18</v>
      </c>
      <c r="V749" s="19">
        <v>-862.24</v>
      </c>
      <c r="W749" s="19">
        <v>-819.68</v>
      </c>
      <c r="X749" s="19">
        <v>-604.15</v>
      </c>
      <c r="Y749" s="19">
        <v>-80.08</v>
      </c>
      <c r="Z749" s="19">
        <v>-40</v>
      </c>
      <c r="AA749" s="19">
        <v>-130.09</v>
      </c>
      <c r="AB749" s="19">
        <v>-587.28</v>
      </c>
      <c r="AC749" s="19">
        <v>-35.5</v>
      </c>
      <c r="AD749" s="19">
        <v>-187.95</v>
      </c>
      <c r="AE749" s="19">
        <v>-65</v>
      </c>
      <c r="AF749" s="19">
        <v>-110.15</v>
      </c>
      <c r="AG749" s="19">
        <v>-30</v>
      </c>
      <c r="AH749" s="19">
        <v>-90</v>
      </c>
      <c r="AI749" s="19">
        <v>-65</v>
      </c>
      <c r="AJ749" s="19">
        <v>-105</v>
      </c>
      <c r="AK749" s="19">
        <v>-80</v>
      </c>
      <c r="AL749" s="19">
        <v>-95.25</v>
      </c>
      <c r="AM749" s="19">
        <v>-20</v>
      </c>
      <c r="AN749" s="19">
        <v>-271.64999999999998</v>
      </c>
      <c r="AO749" s="19">
        <v>-185.23</v>
      </c>
      <c r="AP749" s="19">
        <v>-169.36</v>
      </c>
      <c r="AR749" s="19">
        <v>-80.08</v>
      </c>
      <c r="AS749" s="19">
        <v>-40</v>
      </c>
      <c r="AT749" s="19">
        <v>-130.09</v>
      </c>
      <c r="AU749" s="19">
        <v>-587.28</v>
      </c>
      <c r="AV749" s="19">
        <v>-35.5</v>
      </c>
      <c r="AW749" s="19">
        <v>-187.95</v>
      </c>
      <c r="AX749" s="19">
        <v>-65</v>
      </c>
      <c r="AY749" s="19">
        <v>-110.15</v>
      </c>
      <c r="AZ749" s="19">
        <v>-30</v>
      </c>
      <c r="BA749" s="19">
        <v>-90</v>
      </c>
      <c r="BB749" s="19">
        <v>-65</v>
      </c>
      <c r="BC749" s="19">
        <v>-105</v>
      </c>
      <c r="BD749" s="19">
        <v>-80</v>
      </c>
      <c r="BE749" s="19">
        <v>-95.25</v>
      </c>
      <c r="BF749" s="19">
        <v>-20</v>
      </c>
      <c r="BG749" s="19">
        <v>-271.64999999999998</v>
      </c>
      <c r="BH749" s="19">
        <v>-185.23</v>
      </c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</row>
    <row r="750" spans="1:78" s="19" customFormat="1" ht="11.25" x14ac:dyDescent="0.2">
      <c r="A750" s="24" t="s">
        <v>449</v>
      </c>
      <c r="B750" s="32"/>
      <c r="C750" s="19">
        <v>1361.71</v>
      </c>
      <c r="D750" s="19">
        <v>1331.2</v>
      </c>
      <c r="E750" s="19">
        <v>1362.16</v>
      </c>
      <c r="F750" s="19">
        <v>1302.47</v>
      </c>
      <c r="G750" s="19">
        <v>1329.03</v>
      </c>
      <c r="H750" s="19">
        <v>1381.01</v>
      </c>
      <c r="I750" s="19">
        <v>1386.14</v>
      </c>
      <c r="J750" s="19">
        <v>1369.48</v>
      </c>
      <c r="K750" s="19">
        <v>1365.32</v>
      </c>
      <c r="L750" s="19">
        <v>1296.8</v>
      </c>
      <c r="M750" s="19">
        <v>1354.93</v>
      </c>
      <c r="N750" s="19">
        <v>1363.6</v>
      </c>
      <c r="O750" s="19">
        <v>1341.4</v>
      </c>
      <c r="P750" s="19">
        <v>1317.32</v>
      </c>
      <c r="Q750" s="19">
        <v>1269.78</v>
      </c>
      <c r="R750" s="19">
        <v>1233.5</v>
      </c>
      <c r="S750" s="19">
        <v>1270.8699999999999</v>
      </c>
      <c r="T750" s="19">
        <v>1295.97</v>
      </c>
      <c r="U750" s="19">
        <v>1307.58</v>
      </c>
      <c r="V750" s="19">
        <v>1284.0999999999999</v>
      </c>
      <c r="W750" s="19">
        <v>139.53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0</v>
      </c>
      <c r="BF750" s="19">
        <v>0</v>
      </c>
      <c r="BG750" s="19">
        <v>0</v>
      </c>
      <c r="BH750" s="19">
        <v>0</v>
      </c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</row>
    <row r="751" spans="1:78" s="19" customFormat="1" ht="11.25" x14ac:dyDescent="0.2">
      <c r="A751" s="24" t="s">
        <v>450</v>
      </c>
      <c r="B751" s="32"/>
      <c r="C751" s="19">
        <v>0</v>
      </c>
      <c r="D751" s="19">
        <v>0</v>
      </c>
      <c r="E751" s="19">
        <v>0</v>
      </c>
      <c r="F751" s="19">
        <v>0</v>
      </c>
      <c r="G751" s="19">
        <v>0</v>
      </c>
      <c r="H751" s="19">
        <v>-2.77</v>
      </c>
      <c r="I751" s="19">
        <v>0</v>
      </c>
      <c r="J751" s="19">
        <v>0</v>
      </c>
      <c r="K751" s="19">
        <v>0</v>
      </c>
      <c r="L751" s="19">
        <v>-0.02</v>
      </c>
      <c r="M751" s="19">
        <v>0</v>
      </c>
      <c r="N751" s="19">
        <v>0</v>
      </c>
      <c r="O751" s="19">
        <v>0</v>
      </c>
      <c r="P751" s="19">
        <v>-0.12</v>
      </c>
      <c r="Q751" s="19">
        <v>-1.28</v>
      </c>
      <c r="R751" s="19">
        <v>0</v>
      </c>
      <c r="S751" s="19">
        <v>0</v>
      </c>
      <c r="T751" s="19">
        <v>0</v>
      </c>
      <c r="U751" s="19">
        <v>-2.4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C751" s="19">
        <v>0</v>
      </c>
      <c r="AD751" s="19">
        <v>0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0</v>
      </c>
      <c r="BF751" s="19">
        <v>0</v>
      </c>
      <c r="BG751" s="19">
        <v>0</v>
      </c>
      <c r="BH751" s="19">
        <v>0</v>
      </c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</row>
    <row r="752" spans="1:78" s="19" customFormat="1" ht="11.25" x14ac:dyDescent="0.2">
      <c r="A752" s="24" t="s">
        <v>451</v>
      </c>
      <c r="B752" s="32"/>
      <c r="C752" s="19">
        <v>71393.039999999994</v>
      </c>
      <c r="D752" s="19">
        <v>70489.3</v>
      </c>
      <c r="E752" s="19">
        <v>69336.479999999996</v>
      </c>
      <c r="F752" s="19">
        <v>68204.28</v>
      </c>
      <c r="G752" s="19">
        <v>65660.070000000007</v>
      </c>
      <c r="H752" s="19">
        <v>64996.44</v>
      </c>
      <c r="I752" s="19">
        <v>64420.480000000003</v>
      </c>
      <c r="J752" s="19">
        <v>61549.89</v>
      </c>
      <c r="K752" s="19">
        <v>60164.43</v>
      </c>
      <c r="L752" s="19">
        <v>58197.81</v>
      </c>
      <c r="M752" s="19">
        <v>57186.78</v>
      </c>
      <c r="N752" s="19">
        <v>56095.28</v>
      </c>
      <c r="O752" s="19">
        <v>54660.28</v>
      </c>
      <c r="P752" s="19">
        <v>54089.3</v>
      </c>
      <c r="Q752" s="19">
        <v>54569.45</v>
      </c>
      <c r="R752" s="19">
        <v>52908.74</v>
      </c>
      <c r="S752" s="19">
        <v>52876.73</v>
      </c>
      <c r="T752" s="19">
        <v>52893.98</v>
      </c>
      <c r="U752" s="19">
        <v>77.510000000000005</v>
      </c>
      <c r="V752" s="19">
        <v>70.63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0</v>
      </c>
      <c r="BF752" s="19">
        <v>0</v>
      </c>
      <c r="BG752" s="19">
        <v>0</v>
      </c>
      <c r="BH752" s="19">
        <v>0</v>
      </c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</row>
    <row r="753" spans="1:78" s="19" customFormat="1" ht="11.25" x14ac:dyDescent="0.2">
      <c r="A753" s="24" t="s">
        <v>452</v>
      </c>
      <c r="B753" s="32"/>
      <c r="C753" s="19">
        <v>-882.59</v>
      </c>
      <c r="D753" s="19">
        <v>-402.17</v>
      </c>
      <c r="E753" s="19">
        <v>-166.41</v>
      </c>
      <c r="F753" s="19">
        <v>-529.26</v>
      </c>
      <c r="G753" s="19">
        <v>-637.64</v>
      </c>
      <c r="H753" s="19">
        <v>-653.41</v>
      </c>
      <c r="I753" s="19">
        <v>-370.87</v>
      </c>
      <c r="J753" s="19">
        <v>-188.05</v>
      </c>
      <c r="K753" s="19">
        <v>-38.92</v>
      </c>
      <c r="L753" s="19">
        <v>-440.14</v>
      </c>
      <c r="M753" s="19">
        <v>-152.80000000000001</v>
      </c>
      <c r="N753" s="19">
        <v>-111.82</v>
      </c>
      <c r="O753" s="19">
        <v>-77.48</v>
      </c>
      <c r="P753" s="19">
        <v>-390.34</v>
      </c>
      <c r="Q753" s="19">
        <v>-4.7</v>
      </c>
      <c r="R753" s="19">
        <v>-379.22</v>
      </c>
      <c r="S753" s="19">
        <v>-707.19</v>
      </c>
      <c r="T753" s="19">
        <v>-124.25</v>
      </c>
      <c r="U753" s="19">
        <v>-134.88999999999999</v>
      </c>
      <c r="V753" s="19">
        <v>-156.24</v>
      </c>
      <c r="W753" s="19">
        <v>0</v>
      </c>
      <c r="X753" s="19">
        <v>-1.42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0</v>
      </c>
      <c r="BF753" s="19">
        <v>0</v>
      </c>
      <c r="BG753" s="19">
        <v>0</v>
      </c>
      <c r="BH753" s="19">
        <v>0</v>
      </c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</row>
    <row r="754" spans="1:78" ht="11.25" x14ac:dyDescent="0.2">
      <c r="A754" s="24" t="s">
        <v>515</v>
      </c>
      <c r="B754" s="32"/>
      <c r="C754" s="27" t="s">
        <v>1</v>
      </c>
      <c r="D754" s="27">
        <v>-522974.09</v>
      </c>
      <c r="E754" s="27">
        <v>-479142.15</v>
      </c>
      <c r="F754" s="27">
        <v>-485327.2</v>
      </c>
      <c r="G754" s="27">
        <v>-494580.05</v>
      </c>
      <c r="H754" s="27">
        <v>-591531.80000000005</v>
      </c>
      <c r="I754" s="27">
        <v>-462874.43</v>
      </c>
      <c r="J754" s="27">
        <v>-451455.27</v>
      </c>
      <c r="K754" s="27">
        <v>-513579.07</v>
      </c>
      <c r="L754" s="27">
        <v>-513545.21</v>
      </c>
      <c r="M754" s="27">
        <v>-569637.82999999996</v>
      </c>
      <c r="N754" s="27">
        <v>-559443.99</v>
      </c>
      <c r="O754" s="27">
        <v>-556443.64</v>
      </c>
      <c r="P754" s="27">
        <v>-596201.97</v>
      </c>
      <c r="Q754" s="27">
        <v>-537605.18000000005</v>
      </c>
      <c r="R754" s="27">
        <v>-570585.99</v>
      </c>
      <c r="S754" s="27">
        <v>-608109.46</v>
      </c>
      <c r="T754" s="27">
        <v>-729641.86</v>
      </c>
      <c r="U754" s="27">
        <v>-562127.85</v>
      </c>
      <c r="V754" s="27">
        <v>-513641.75</v>
      </c>
      <c r="W754" s="27">
        <v>-559495.97</v>
      </c>
      <c r="X754" s="27">
        <v>-555015.86</v>
      </c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27"/>
      <c r="AT754" s="27"/>
      <c r="AU754" s="27"/>
      <c r="AV754" s="27"/>
      <c r="AW754" s="27"/>
      <c r="AX754" s="27"/>
      <c r="AY754" s="27"/>
      <c r="AZ754" s="2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</row>
    <row r="755" spans="1:78" ht="9.6" customHeight="1" x14ac:dyDescent="0.2">
      <c r="A755" s="24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19"/>
      <c r="V755" s="19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</row>
    <row r="756" spans="1:78" ht="18" x14ac:dyDescent="0.25">
      <c r="A756" s="10" t="s">
        <v>453</v>
      </c>
      <c r="B756" s="51"/>
      <c r="T756" s="27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</row>
    <row r="757" spans="1:78" s="19" customFormat="1" ht="11.25" x14ac:dyDescent="0.2">
      <c r="A757" s="24" t="s">
        <v>454</v>
      </c>
      <c r="B757" s="32"/>
      <c r="C757" s="27">
        <v>15431479.890000001</v>
      </c>
      <c r="D757" s="27">
        <v>15305944.77</v>
      </c>
      <c r="E757" s="27">
        <v>15136810</v>
      </c>
      <c r="F757" s="27">
        <v>15095787.48</v>
      </c>
      <c r="G757" s="27">
        <v>14933043.210000001</v>
      </c>
      <c r="H757" s="27">
        <v>15013950.869999999</v>
      </c>
      <c r="I757" s="27">
        <v>14793769.9</v>
      </c>
      <c r="J757" s="27">
        <v>14225183.970000001</v>
      </c>
      <c r="K757" s="27">
        <v>13779624.92</v>
      </c>
      <c r="L757" s="27">
        <v>13558420.359999999</v>
      </c>
      <c r="M757" s="27">
        <v>13449340.15</v>
      </c>
      <c r="N757" s="27">
        <v>13519887.310000001</v>
      </c>
      <c r="O757" s="27">
        <v>13315819.369999999</v>
      </c>
      <c r="P757" s="27">
        <v>13255153.550000001</v>
      </c>
      <c r="Q757" s="27">
        <v>13177109.050000001</v>
      </c>
      <c r="R757" s="27">
        <v>10344847.939999999</v>
      </c>
      <c r="S757" s="27">
        <v>10444341.23</v>
      </c>
      <c r="T757" s="27">
        <f>'FIA Only'!T756+Sphere!C968</f>
        <v>10663975.17</v>
      </c>
      <c r="U757" s="27">
        <f>'FIA Only'!U756+Sphere!D968</f>
        <v>13233838.68</v>
      </c>
      <c r="V757" s="27">
        <f>'FIA Only'!V756+Sphere!E968</f>
        <v>12767186.699999999</v>
      </c>
      <c r="W757" s="27">
        <f>'FIA Only'!W756+Sphere!F968+'FIA on PCAS'!C968</f>
        <v>12462124.889999999</v>
      </c>
      <c r="X757" s="27">
        <f>'FIA Only'!X756+Sphere!G968+'FIA on PCAS'!D968</f>
        <v>12221063.02</v>
      </c>
      <c r="Y757" s="27">
        <v>12030710.32</v>
      </c>
      <c r="Z757" s="27">
        <v>11693877</v>
      </c>
      <c r="AA757" s="27">
        <v>11554300.050000001</v>
      </c>
      <c r="AB757" s="27">
        <v>11251406.84</v>
      </c>
      <c r="AC757" s="27">
        <v>11042380.07</v>
      </c>
      <c r="AD757" s="27">
        <v>10871850.289999999</v>
      </c>
      <c r="AE757" s="27">
        <v>10663179.279999999</v>
      </c>
      <c r="AF757" s="27">
        <v>10746632.01</v>
      </c>
      <c r="AG757" s="27">
        <v>10528360.75</v>
      </c>
      <c r="AH757" s="27">
        <v>10322132.35</v>
      </c>
      <c r="AI757" s="27">
        <v>10069246.52</v>
      </c>
      <c r="AJ757" s="27">
        <v>9957678.3200000003</v>
      </c>
      <c r="AK757" s="27">
        <v>9891044.9399999995</v>
      </c>
      <c r="AL757" s="27">
        <v>9838300.9399999995</v>
      </c>
      <c r="AM757" s="27">
        <v>9862873.1699999999</v>
      </c>
      <c r="AN757" s="27">
        <v>9807046.2699999996</v>
      </c>
      <c r="AO757" s="27">
        <v>9802936.25</v>
      </c>
      <c r="AP757" s="27">
        <v>9662742.5299999993</v>
      </c>
      <c r="AQ757" s="27"/>
      <c r="AR757" s="27">
        <v>12030710.32</v>
      </c>
      <c r="AS757" s="27">
        <v>11693877</v>
      </c>
      <c r="AT757" s="27">
        <v>11554300.050000001</v>
      </c>
      <c r="AU757" s="27">
        <v>11251406.84</v>
      </c>
      <c r="AV757" s="27">
        <v>11042380.07</v>
      </c>
      <c r="AW757" s="27">
        <v>10871850.289999999</v>
      </c>
      <c r="AX757" s="27">
        <v>10663179.279999999</v>
      </c>
      <c r="AY757" s="27">
        <v>10746632.01</v>
      </c>
      <c r="AZ757" s="27">
        <v>10528360.75</v>
      </c>
      <c r="BA757" s="19">
        <v>10322132.35</v>
      </c>
      <c r="BB757" s="19">
        <v>10069246.52</v>
      </c>
      <c r="BC757" s="19">
        <v>9957678.3200000003</v>
      </c>
      <c r="BD757" s="19">
        <v>9891044.9399999995</v>
      </c>
      <c r="BE757" s="19">
        <v>9838300.9399999995</v>
      </c>
      <c r="BF757" s="19">
        <v>9862873.1699999999</v>
      </c>
      <c r="BG757" s="19">
        <v>9807046.2699999996</v>
      </c>
      <c r="BH757" s="19">
        <v>9802936.25</v>
      </c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</row>
    <row r="758" spans="1:78" s="19" customFormat="1" ht="11.25" x14ac:dyDescent="0.2">
      <c r="A758" s="24" t="s">
        <v>455</v>
      </c>
      <c r="B758" s="32"/>
      <c r="C758" s="27">
        <v>61421800</v>
      </c>
      <c r="D758" s="27">
        <v>61664200</v>
      </c>
      <c r="E758" s="27">
        <v>61677000</v>
      </c>
      <c r="F758" s="27">
        <v>61667100</v>
      </c>
      <c r="G758" s="27">
        <v>61655500</v>
      </c>
      <c r="H758" s="27">
        <v>61659400</v>
      </c>
      <c r="I758" s="27">
        <v>61641800</v>
      </c>
      <c r="J758" s="27">
        <v>61608800</v>
      </c>
      <c r="K758" s="27">
        <v>61576400</v>
      </c>
      <c r="L758" s="27">
        <v>61598700</v>
      </c>
      <c r="M758" s="27">
        <v>61680400</v>
      </c>
      <c r="N758" s="27">
        <v>61734900</v>
      </c>
      <c r="O758" s="27">
        <v>61941900</v>
      </c>
      <c r="P758" s="27">
        <v>62052200</v>
      </c>
      <c r="Q758" s="27">
        <v>62219800</v>
      </c>
      <c r="R758" s="27">
        <v>42904800</v>
      </c>
      <c r="S758" s="27">
        <v>43232100</v>
      </c>
      <c r="T758" s="27">
        <f>'FIA Only'!T757+Sphere!C969</f>
        <v>43449000</v>
      </c>
      <c r="U758" s="27">
        <f>'FIA Only'!U757+Sphere!D969</f>
        <v>63280400</v>
      </c>
      <c r="V758" s="27">
        <f>'FIA Only'!V757+Sphere!E969</f>
        <v>63285600</v>
      </c>
      <c r="W758" s="27">
        <f>'FIA Only'!W757+Sphere!F969+'FIA on PCAS'!C969</f>
        <v>63149500</v>
      </c>
      <c r="X758" s="27">
        <f>'FIA Only'!X757+Sphere!G969+'FIA on PCAS'!D969</f>
        <v>63036500</v>
      </c>
      <c r="Y758" s="27">
        <v>62939200</v>
      </c>
      <c r="Z758" s="27">
        <v>62845600</v>
      </c>
      <c r="AA758" s="27">
        <v>62827800</v>
      </c>
      <c r="AB758" s="27">
        <v>62724300</v>
      </c>
      <c r="AC758" s="27">
        <v>62617200</v>
      </c>
      <c r="AD758" s="27">
        <v>62555200</v>
      </c>
      <c r="AE758" s="27">
        <v>62501000</v>
      </c>
      <c r="AF758" s="27">
        <v>62401900</v>
      </c>
      <c r="AG758" s="27">
        <v>62334400</v>
      </c>
      <c r="AH758" s="27">
        <v>62331800</v>
      </c>
      <c r="AI758" s="27">
        <v>62266800</v>
      </c>
      <c r="AJ758" s="27">
        <v>62304200</v>
      </c>
      <c r="AK758" s="27">
        <v>62257700</v>
      </c>
      <c r="AL758" s="27">
        <v>62243200</v>
      </c>
      <c r="AM758" s="27">
        <v>62213400</v>
      </c>
      <c r="AN758" s="27">
        <v>62205700</v>
      </c>
      <c r="AO758" s="27">
        <v>62198500</v>
      </c>
      <c r="AP758" s="27">
        <v>62191100</v>
      </c>
      <c r="AQ758" s="27"/>
      <c r="AR758" s="27">
        <v>62939200</v>
      </c>
      <c r="AS758" s="27">
        <v>62845600</v>
      </c>
      <c r="AT758" s="27">
        <v>62827800</v>
      </c>
      <c r="AU758" s="27">
        <v>62724300</v>
      </c>
      <c r="AV758" s="27">
        <v>62617200</v>
      </c>
      <c r="AW758" s="27">
        <v>62555200</v>
      </c>
      <c r="AX758" s="27">
        <v>62501000</v>
      </c>
      <c r="AY758" s="27">
        <v>62401900</v>
      </c>
      <c r="AZ758" s="27">
        <v>62334400</v>
      </c>
      <c r="BA758" s="19">
        <v>62331800</v>
      </c>
      <c r="BB758" s="19">
        <v>62266800</v>
      </c>
      <c r="BC758" s="19">
        <v>62304200</v>
      </c>
      <c r="BD758" s="19">
        <v>62257700</v>
      </c>
      <c r="BE758" s="19">
        <v>62243200</v>
      </c>
      <c r="BF758" s="19">
        <v>62213400</v>
      </c>
      <c r="BG758" s="19">
        <v>62205700</v>
      </c>
      <c r="BH758" s="19">
        <v>62198500</v>
      </c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</row>
    <row r="759" spans="1:78" s="17" customFormat="1" ht="11.25" x14ac:dyDescent="0.2">
      <c r="A759" s="23" t="s">
        <v>456</v>
      </c>
      <c r="B759" s="37"/>
      <c r="C759" s="17">
        <v>7080</v>
      </c>
      <c r="D759" s="17">
        <v>7103</v>
      </c>
      <c r="E759" s="17">
        <v>7025</v>
      </c>
      <c r="F759" s="17">
        <v>6966</v>
      </c>
      <c r="G759" s="17">
        <v>6936</v>
      </c>
      <c r="H759" s="17">
        <v>6909</v>
      </c>
      <c r="I759" s="17">
        <v>6926</v>
      </c>
      <c r="J759" s="17">
        <v>6874</v>
      </c>
      <c r="K759" s="17">
        <v>6851</v>
      </c>
      <c r="L759" s="17">
        <v>6824</v>
      </c>
      <c r="M759" s="17">
        <v>6826</v>
      </c>
      <c r="N759" s="17">
        <v>6867</v>
      </c>
      <c r="O759" s="17">
        <v>6833</v>
      </c>
      <c r="P759" s="17">
        <v>6904</v>
      </c>
      <c r="Q759" s="17">
        <v>6971</v>
      </c>
      <c r="R759" s="17">
        <v>6296</v>
      </c>
      <c r="S759" s="17">
        <v>6474</v>
      </c>
      <c r="T759" s="17">
        <f>'FIA Only'!T758+Sphere!C970</f>
        <v>6564</v>
      </c>
      <c r="U759" s="17">
        <f>'FIA Only'!U758+Sphere!D970</f>
        <v>7427</v>
      </c>
      <c r="V759" s="17">
        <f>'FIA Only'!V758+Sphere!E970</f>
        <v>7342</v>
      </c>
      <c r="W759" s="17">
        <f>'FIA Only'!W758+Sphere!F970+'FIA on PCAS'!C970</f>
        <v>7683</v>
      </c>
      <c r="X759" s="17">
        <f>'FIA Only'!X758+Sphere!G970+'FIA on PCAS'!D970</f>
        <v>7615</v>
      </c>
      <c r="Y759" s="17">
        <v>10135</v>
      </c>
      <c r="Z759" s="17">
        <v>10151</v>
      </c>
      <c r="AA759" s="17">
        <v>10177</v>
      </c>
      <c r="AB759" s="17">
        <v>10175</v>
      </c>
      <c r="AC759" s="17">
        <v>10165</v>
      </c>
      <c r="AD759" s="17">
        <v>10163</v>
      </c>
      <c r="AE759" s="17">
        <v>10152</v>
      </c>
      <c r="AF759" s="17">
        <v>10142</v>
      </c>
      <c r="AG759" s="17">
        <v>10132</v>
      </c>
      <c r="AH759" s="17">
        <v>10161</v>
      </c>
      <c r="AI759" s="17">
        <v>10165</v>
      </c>
      <c r="AJ759" s="17">
        <v>10202</v>
      </c>
      <c r="AK759" s="17">
        <v>10199</v>
      </c>
      <c r="AL759" s="17">
        <v>10188</v>
      </c>
      <c r="AM759" s="17">
        <v>10193</v>
      </c>
      <c r="AN759" s="17">
        <v>6976</v>
      </c>
      <c r="AO759" s="17">
        <v>6982</v>
      </c>
      <c r="AP759" s="17">
        <v>6979</v>
      </c>
      <c r="AR759" s="17">
        <v>10135</v>
      </c>
      <c r="AS759" s="17">
        <v>10151</v>
      </c>
      <c r="AT759" s="17">
        <v>10177</v>
      </c>
      <c r="AU759" s="17">
        <v>10175</v>
      </c>
      <c r="AV759" s="17">
        <v>10165</v>
      </c>
      <c r="AW759" s="17">
        <v>10163</v>
      </c>
      <c r="AX759" s="17">
        <v>10152</v>
      </c>
      <c r="AY759" s="17">
        <v>10142</v>
      </c>
      <c r="AZ759" s="17">
        <v>10132</v>
      </c>
      <c r="BA759" s="17">
        <v>10161</v>
      </c>
      <c r="BB759" s="17">
        <v>10165</v>
      </c>
      <c r="BC759" s="17">
        <v>10202</v>
      </c>
      <c r="BD759" s="17">
        <v>10199</v>
      </c>
      <c r="BE759" s="17">
        <v>10188</v>
      </c>
      <c r="BF759" s="17">
        <v>10193</v>
      </c>
      <c r="BG759" s="17">
        <v>6976</v>
      </c>
      <c r="BH759" s="17">
        <v>6982</v>
      </c>
    </row>
    <row r="760" spans="1:78" x14ac:dyDescent="0.25">
      <c r="A760" s="8" t="s">
        <v>457</v>
      </c>
      <c r="B760" s="50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</row>
    <row r="761" spans="1:78" s="19" customFormat="1" ht="11.25" x14ac:dyDescent="0.2">
      <c r="A761" s="24" t="s">
        <v>458</v>
      </c>
      <c r="B761" s="32"/>
      <c r="C761" s="19">
        <v>845612</v>
      </c>
      <c r="D761" s="19">
        <v>783435</v>
      </c>
      <c r="E761" s="19">
        <v>826421</v>
      </c>
      <c r="F761" s="19">
        <v>814410</v>
      </c>
      <c r="G761" s="19">
        <v>851272</v>
      </c>
      <c r="H761" s="19">
        <v>762598</v>
      </c>
      <c r="I761" s="19">
        <v>644012</v>
      </c>
      <c r="J761" s="19">
        <v>688596</v>
      </c>
      <c r="K761" s="19">
        <v>417116</v>
      </c>
      <c r="L761" s="19">
        <v>648901</v>
      </c>
      <c r="M761" s="19">
        <v>569169</v>
      </c>
      <c r="N761" s="19">
        <v>587773</v>
      </c>
      <c r="O761" s="19">
        <v>617846</v>
      </c>
      <c r="P761" s="19">
        <v>530220</v>
      </c>
      <c r="Q761" s="19">
        <v>700052</v>
      </c>
      <c r="R761" s="19">
        <v>574077</v>
      </c>
      <c r="S761" s="19">
        <v>465271</v>
      </c>
      <c r="T761" s="19">
        <f>'FIA Only'!T760+Sphere!C972</f>
        <v>619467</v>
      </c>
      <c r="U761" s="19">
        <f>'FIA Only'!U760+Sphere!D972</f>
        <v>575215</v>
      </c>
      <c r="V761" s="19">
        <f>'FIA Only'!V760+Sphere!E972</f>
        <v>601763</v>
      </c>
      <c r="W761" s="19">
        <f>'FIA Only'!W760+Sphere!F972+'FIA on PCAS'!C972</f>
        <v>473412</v>
      </c>
      <c r="X761" s="19">
        <f>'FIA Only'!X760+Sphere!G972+'FIA on PCAS'!D972</f>
        <v>586146</v>
      </c>
      <c r="Y761" s="19">
        <v>934415</v>
      </c>
      <c r="Z761" s="19">
        <v>945068</v>
      </c>
      <c r="AA761" s="19">
        <v>771089</v>
      </c>
      <c r="AB761" s="19">
        <v>636113</v>
      </c>
      <c r="AC761" s="19">
        <v>785900</v>
      </c>
      <c r="AD761" s="19">
        <v>580050</v>
      </c>
      <c r="AE761" s="19">
        <v>627184</v>
      </c>
      <c r="AF761" s="19">
        <v>666694</v>
      </c>
      <c r="AG761" s="19">
        <v>500023</v>
      </c>
      <c r="AH761" s="19">
        <v>471214</v>
      </c>
      <c r="AI761" s="19">
        <v>429947</v>
      </c>
      <c r="AJ761" s="19">
        <v>450502</v>
      </c>
      <c r="AK761" s="19">
        <v>386468</v>
      </c>
      <c r="AL761" s="19">
        <v>474550</v>
      </c>
      <c r="AM761" s="19">
        <v>368096</v>
      </c>
      <c r="AN761" s="19">
        <v>502272</v>
      </c>
      <c r="AO761" s="19">
        <v>453075</v>
      </c>
      <c r="AP761" s="19">
        <v>396075</v>
      </c>
      <c r="AR761" s="19">
        <v>934415</v>
      </c>
      <c r="AS761" s="19">
        <v>945068</v>
      </c>
      <c r="AT761" s="19">
        <v>771089</v>
      </c>
      <c r="AU761" s="19">
        <v>636113</v>
      </c>
      <c r="AV761" s="19">
        <v>785900</v>
      </c>
      <c r="AW761" s="19">
        <v>580050</v>
      </c>
      <c r="AX761" s="19">
        <v>627184</v>
      </c>
      <c r="AY761" s="19">
        <v>666694</v>
      </c>
      <c r="AZ761" s="19">
        <v>500023</v>
      </c>
      <c r="BA761" s="19">
        <v>471214</v>
      </c>
      <c r="BB761" s="19">
        <v>429947</v>
      </c>
      <c r="BC761" s="19">
        <v>450502</v>
      </c>
      <c r="BD761" s="19">
        <v>386468</v>
      </c>
      <c r="BE761" s="19">
        <v>474550</v>
      </c>
      <c r="BF761" s="19">
        <v>368096</v>
      </c>
      <c r="BG761" s="19">
        <v>502272</v>
      </c>
      <c r="BH761" s="19">
        <v>453075</v>
      </c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</row>
    <row r="762" spans="1:78" s="19" customFormat="1" ht="11.25" x14ac:dyDescent="0.2">
      <c r="A762" s="24" t="s">
        <v>459</v>
      </c>
      <c r="B762" s="32"/>
      <c r="C762" s="19">
        <v>298039</v>
      </c>
      <c r="D762" s="19">
        <v>223099</v>
      </c>
      <c r="E762" s="19">
        <v>272846</v>
      </c>
      <c r="F762" s="19">
        <v>314455</v>
      </c>
      <c r="G762" s="19">
        <v>259540</v>
      </c>
      <c r="H762" s="19">
        <v>261931</v>
      </c>
      <c r="I762" s="19">
        <v>239093</v>
      </c>
      <c r="J762" s="19">
        <v>222559</v>
      </c>
      <c r="K762" s="19">
        <v>235716</v>
      </c>
      <c r="L762" s="19">
        <v>159483</v>
      </c>
      <c r="M762" s="19">
        <v>215355</v>
      </c>
      <c r="N762" s="19">
        <v>239613</v>
      </c>
      <c r="O762" s="19">
        <v>215563</v>
      </c>
      <c r="P762" s="19">
        <v>222391</v>
      </c>
      <c r="Q762" s="19">
        <v>203240</v>
      </c>
      <c r="R762" s="19">
        <v>125027</v>
      </c>
      <c r="S762" s="19">
        <v>189752</v>
      </c>
      <c r="T762" s="19">
        <f>'FIA Only'!T761+Sphere!C973</f>
        <v>160274</v>
      </c>
      <c r="U762" s="19">
        <f>'FIA Only'!U761+Sphere!D973</f>
        <v>290120</v>
      </c>
      <c r="V762" s="19">
        <f>'FIA Only'!V761+Sphere!E973</f>
        <v>170541</v>
      </c>
      <c r="W762" s="19">
        <f>'FIA Only'!W761+Sphere!F973+'FIA on PCAS'!C973</f>
        <v>222841</v>
      </c>
      <c r="X762" s="19">
        <f>'FIA Only'!X761+Sphere!G973+'FIA on PCAS'!D973</f>
        <v>175580</v>
      </c>
      <c r="Y762" s="19">
        <v>147386</v>
      </c>
      <c r="Z762" s="19">
        <v>211269</v>
      </c>
      <c r="AA762" s="19">
        <v>186931</v>
      </c>
      <c r="AB762" s="19">
        <v>131532</v>
      </c>
      <c r="AC762" s="19">
        <v>161417</v>
      </c>
      <c r="AD762" s="19">
        <v>217193</v>
      </c>
      <c r="AE762" s="19">
        <v>131844</v>
      </c>
      <c r="AF762" s="19">
        <v>171969</v>
      </c>
      <c r="AG762" s="19">
        <v>113076</v>
      </c>
      <c r="AH762" s="19">
        <v>167823</v>
      </c>
      <c r="AI762" s="19">
        <v>101117</v>
      </c>
      <c r="AJ762" s="19">
        <v>84840</v>
      </c>
      <c r="AK762" s="19">
        <v>138349</v>
      </c>
      <c r="AL762" s="19">
        <v>108381</v>
      </c>
      <c r="AM762" s="19">
        <v>84403</v>
      </c>
      <c r="AN762" s="19">
        <v>103974</v>
      </c>
      <c r="AO762" s="19">
        <v>142385</v>
      </c>
      <c r="AP762" s="19">
        <v>171063</v>
      </c>
      <c r="AR762" s="19">
        <v>147386</v>
      </c>
      <c r="AS762" s="19">
        <v>211269</v>
      </c>
      <c r="AT762" s="19">
        <v>186931</v>
      </c>
      <c r="AU762" s="19">
        <v>131532</v>
      </c>
      <c r="AV762" s="19">
        <v>161417</v>
      </c>
      <c r="AW762" s="19">
        <v>217193</v>
      </c>
      <c r="AX762" s="19">
        <v>131844</v>
      </c>
      <c r="AY762" s="19">
        <v>171969</v>
      </c>
      <c r="AZ762" s="19">
        <v>113076</v>
      </c>
      <c r="BA762" s="19">
        <v>167823</v>
      </c>
      <c r="BB762" s="19">
        <v>101117</v>
      </c>
      <c r="BC762" s="19">
        <v>84840</v>
      </c>
      <c r="BD762" s="19">
        <v>138349</v>
      </c>
      <c r="BE762" s="19">
        <v>108381</v>
      </c>
      <c r="BF762" s="19">
        <v>84403</v>
      </c>
      <c r="BG762" s="19">
        <v>103974</v>
      </c>
      <c r="BH762" s="19">
        <v>142385</v>
      </c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</row>
    <row r="763" spans="1:78" s="19" customFormat="1" ht="11.25" x14ac:dyDescent="0.2">
      <c r="A763" s="24" t="s">
        <v>460</v>
      </c>
      <c r="B763" s="32"/>
      <c r="C763" s="19">
        <v>168959</v>
      </c>
      <c r="D763" s="19">
        <v>170851</v>
      </c>
      <c r="E763" s="19">
        <v>165683</v>
      </c>
      <c r="F763" s="19">
        <v>182870</v>
      </c>
      <c r="G763" s="19">
        <v>216310</v>
      </c>
      <c r="H763" s="19">
        <v>180241</v>
      </c>
      <c r="I763" s="19">
        <v>172083</v>
      </c>
      <c r="J763" s="19">
        <v>159037</v>
      </c>
      <c r="K763" s="19">
        <v>169975</v>
      </c>
      <c r="L763" s="19">
        <v>183474</v>
      </c>
      <c r="M763" s="19">
        <v>124502</v>
      </c>
      <c r="N763" s="19">
        <v>141460</v>
      </c>
      <c r="O763" s="19">
        <v>138587</v>
      </c>
      <c r="P763" s="19">
        <v>183392</v>
      </c>
      <c r="Q763" s="19">
        <v>211374</v>
      </c>
      <c r="R763" s="19">
        <v>114115</v>
      </c>
      <c r="S763" s="19">
        <v>68842</v>
      </c>
      <c r="T763" s="19">
        <f>'FIA Only'!T762+Sphere!C974</f>
        <v>145674</v>
      </c>
      <c r="U763" s="19">
        <f>'FIA Only'!U762+Sphere!D974</f>
        <v>106632</v>
      </c>
      <c r="V763" s="19">
        <f>'FIA Only'!V762+Sphere!E974</f>
        <v>205129</v>
      </c>
      <c r="W763" s="19">
        <f>'FIA Only'!W762+Sphere!F974+'FIA on PCAS'!C974</f>
        <v>121472</v>
      </c>
      <c r="X763" s="19">
        <f>'FIA Only'!X762+Sphere!G974+'FIA on PCAS'!D974</f>
        <v>131821</v>
      </c>
      <c r="Y763" s="19">
        <v>142942</v>
      </c>
      <c r="Z763" s="19">
        <v>101970</v>
      </c>
      <c r="AA763" s="19">
        <v>142904</v>
      </c>
      <c r="AB763" s="19">
        <v>114587</v>
      </c>
      <c r="AC763" s="19">
        <v>79184</v>
      </c>
      <c r="AD763" s="19">
        <v>91959</v>
      </c>
      <c r="AE763" s="19">
        <v>188712</v>
      </c>
      <c r="AF763" s="19">
        <v>51636</v>
      </c>
      <c r="AG763" s="19">
        <v>143551</v>
      </c>
      <c r="AH763" s="19">
        <v>107907</v>
      </c>
      <c r="AI763" s="19">
        <v>95104</v>
      </c>
      <c r="AJ763" s="19">
        <v>79839</v>
      </c>
      <c r="AK763" s="19">
        <v>36416</v>
      </c>
      <c r="AL763" s="19">
        <v>112818</v>
      </c>
      <c r="AM763" s="19">
        <v>110348</v>
      </c>
      <c r="AN763" s="19">
        <v>61958</v>
      </c>
      <c r="AO763" s="19">
        <v>64782</v>
      </c>
      <c r="AP763" s="19">
        <v>30284</v>
      </c>
      <c r="AR763" s="19">
        <v>142942</v>
      </c>
      <c r="AS763" s="19">
        <v>101970</v>
      </c>
      <c r="AT763" s="19">
        <v>142904</v>
      </c>
      <c r="AU763" s="19">
        <v>114587</v>
      </c>
      <c r="AV763" s="19">
        <v>79184</v>
      </c>
      <c r="AW763" s="19">
        <v>91959</v>
      </c>
      <c r="AX763" s="19">
        <v>188712</v>
      </c>
      <c r="AY763" s="19">
        <v>51636</v>
      </c>
      <c r="AZ763" s="19">
        <v>143551</v>
      </c>
      <c r="BA763" s="19">
        <v>107907</v>
      </c>
      <c r="BB763" s="19">
        <v>95104</v>
      </c>
      <c r="BC763" s="19">
        <v>79839</v>
      </c>
      <c r="BD763" s="19">
        <v>36416</v>
      </c>
      <c r="BE763" s="19">
        <v>112818</v>
      </c>
      <c r="BF763" s="19">
        <v>110348</v>
      </c>
      <c r="BG763" s="19">
        <v>61958</v>
      </c>
      <c r="BH763" s="19">
        <v>64782</v>
      </c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</row>
    <row r="764" spans="1:78" s="19" customFormat="1" ht="11.25" x14ac:dyDescent="0.2">
      <c r="A764" s="24" t="s">
        <v>461</v>
      </c>
      <c r="B764" s="32"/>
      <c r="C764" s="19">
        <v>168817</v>
      </c>
      <c r="D764" s="19">
        <v>142950</v>
      </c>
      <c r="E764" s="19">
        <v>143961</v>
      </c>
      <c r="F764" s="19">
        <v>143106</v>
      </c>
      <c r="G764" s="19">
        <v>167012</v>
      </c>
      <c r="H764" s="19">
        <v>184608</v>
      </c>
      <c r="I764" s="19">
        <v>180739</v>
      </c>
      <c r="J764" s="19">
        <v>169499</v>
      </c>
      <c r="K764" s="19">
        <v>124223</v>
      </c>
      <c r="L764" s="19">
        <v>135958</v>
      </c>
      <c r="M764" s="19">
        <v>143165</v>
      </c>
      <c r="N764" s="19">
        <v>118865</v>
      </c>
      <c r="O764" s="19">
        <v>115130</v>
      </c>
      <c r="P764" s="19">
        <v>132063</v>
      </c>
      <c r="Q764" s="19">
        <v>196917</v>
      </c>
      <c r="R764" s="19">
        <v>224871</v>
      </c>
      <c r="S764" s="19">
        <v>202761</v>
      </c>
      <c r="T764" s="19">
        <f>'FIA Only'!T763+Sphere!C975</f>
        <v>96575</v>
      </c>
      <c r="U764" s="19">
        <f>'FIA Only'!U763+Sphere!D975</f>
        <v>171608</v>
      </c>
      <c r="V764" s="19">
        <f>'FIA Only'!V763+Sphere!E975</f>
        <v>106603</v>
      </c>
      <c r="W764" s="19">
        <f>'FIA Only'!W763+Sphere!F975+'FIA on PCAS'!C975</f>
        <v>198564</v>
      </c>
      <c r="X764" s="19">
        <f>'FIA Only'!X763+Sphere!G975+'FIA on PCAS'!D975</f>
        <v>124547</v>
      </c>
      <c r="Y764" s="19">
        <v>160033</v>
      </c>
      <c r="Z764" s="19">
        <v>119599</v>
      </c>
      <c r="AA764" s="19">
        <v>105218</v>
      </c>
      <c r="AB764" s="19">
        <v>79122</v>
      </c>
      <c r="AC764" s="19">
        <v>85463</v>
      </c>
      <c r="AD764" s="19">
        <v>81603</v>
      </c>
      <c r="AE764" s="19">
        <v>91783</v>
      </c>
      <c r="AF764" s="19">
        <v>171481</v>
      </c>
      <c r="AG764" s="19">
        <v>50173</v>
      </c>
      <c r="AH764" s="19">
        <v>112610</v>
      </c>
      <c r="AI764" s="19">
        <v>84022</v>
      </c>
      <c r="AJ764" s="19">
        <v>64871</v>
      </c>
      <c r="AK764" s="19">
        <v>72136</v>
      </c>
      <c r="AL764" s="19">
        <v>52675</v>
      </c>
      <c r="AM764" s="19">
        <v>92159</v>
      </c>
      <c r="AN764" s="19">
        <v>91560</v>
      </c>
      <c r="AO764" s="19">
        <v>69076</v>
      </c>
      <c r="AP764" s="19">
        <v>86236</v>
      </c>
      <c r="AR764" s="19">
        <v>160033</v>
      </c>
      <c r="AS764" s="19">
        <v>119599</v>
      </c>
      <c r="AT764" s="19">
        <v>105218</v>
      </c>
      <c r="AU764" s="19">
        <v>79122</v>
      </c>
      <c r="AV764" s="19">
        <v>85463</v>
      </c>
      <c r="AW764" s="19">
        <v>81603</v>
      </c>
      <c r="AX764" s="19">
        <v>91783</v>
      </c>
      <c r="AY764" s="19">
        <v>171481</v>
      </c>
      <c r="AZ764" s="19">
        <v>50173</v>
      </c>
      <c r="BA764" s="19">
        <v>112610</v>
      </c>
      <c r="BB764" s="19">
        <v>84022</v>
      </c>
      <c r="BC764" s="19">
        <v>64871</v>
      </c>
      <c r="BD764" s="19">
        <v>72136</v>
      </c>
      <c r="BE764" s="19">
        <v>52675</v>
      </c>
      <c r="BF764" s="19">
        <v>92159</v>
      </c>
      <c r="BG764" s="19">
        <v>91560</v>
      </c>
      <c r="BH764" s="19">
        <v>69076</v>
      </c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</row>
    <row r="765" spans="1:78" s="19" customFormat="1" ht="11.25" x14ac:dyDescent="0.2">
      <c r="A765" s="19" t="s">
        <v>462</v>
      </c>
      <c r="B765" s="32"/>
      <c r="C765" s="19">
        <v>136529</v>
      </c>
      <c r="D765" s="19">
        <v>174624</v>
      </c>
      <c r="E765" s="19">
        <v>171873</v>
      </c>
      <c r="F765" s="19">
        <v>146638</v>
      </c>
      <c r="G765" s="19">
        <v>140318</v>
      </c>
      <c r="H765" s="19">
        <v>164182</v>
      </c>
      <c r="I765" s="19">
        <v>199693</v>
      </c>
      <c r="J765" s="19">
        <v>170414</v>
      </c>
      <c r="K765" s="19">
        <v>128743</v>
      </c>
      <c r="L765" s="19">
        <v>151248</v>
      </c>
      <c r="M765" s="19">
        <v>159660</v>
      </c>
      <c r="N765" s="19">
        <v>157619</v>
      </c>
      <c r="O765" s="19">
        <v>130216</v>
      </c>
      <c r="P765" s="19">
        <v>97332</v>
      </c>
      <c r="Q765" s="19">
        <v>113682</v>
      </c>
      <c r="R765" s="19">
        <v>72902</v>
      </c>
      <c r="S765" s="19">
        <v>134420</v>
      </c>
      <c r="T765" s="19">
        <f>'FIA Only'!T764+Sphere!C976</f>
        <v>145334</v>
      </c>
      <c r="U765" s="19">
        <f>'FIA Only'!U764+Sphere!D976</f>
        <v>111828</v>
      </c>
      <c r="V765" s="19">
        <f>'FIA Only'!V764+Sphere!E976</f>
        <v>162261</v>
      </c>
      <c r="W765" s="19">
        <f>'FIA Only'!W764+Sphere!F976+'FIA on PCAS'!C976</f>
        <v>81561</v>
      </c>
      <c r="X765" s="19">
        <f>'FIA Only'!X764+Sphere!G976+'FIA on PCAS'!D976</f>
        <v>153614</v>
      </c>
      <c r="Y765" s="19">
        <v>77910</v>
      </c>
      <c r="Z765" s="19">
        <v>118561</v>
      </c>
      <c r="AA765" s="19">
        <v>49130</v>
      </c>
      <c r="AB765" s="19">
        <v>58871</v>
      </c>
      <c r="AC765" s="19">
        <v>60272</v>
      </c>
      <c r="AD765" s="19">
        <v>76789</v>
      </c>
      <c r="AE765" s="19">
        <v>42191</v>
      </c>
      <c r="AF765" s="19">
        <v>65574</v>
      </c>
      <c r="AG765" s="19">
        <v>109088</v>
      </c>
      <c r="AH765" s="19">
        <v>22091</v>
      </c>
      <c r="AI765" s="19">
        <v>76086</v>
      </c>
      <c r="AJ765" s="19">
        <v>53053</v>
      </c>
      <c r="AK765" s="19">
        <v>45684</v>
      </c>
      <c r="AL765" s="19">
        <v>53982</v>
      </c>
      <c r="AM765" s="19">
        <v>35942</v>
      </c>
      <c r="AN765" s="19">
        <v>83977</v>
      </c>
      <c r="AO765" s="19">
        <v>112456</v>
      </c>
      <c r="AP765" s="19">
        <v>58483</v>
      </c>
      <c r="AR765" s="19">
        <v>77910</v>
      </c>
      <c r="AS765" s="19">
        <v>118561</v>
      </c>
      <c r="AT765" s="19">
        <v>49130</v>
      </c>
      <c r="AU765" s="19">
        <v>58871</v>
      </c>
      <c r="AV765" s="19">
        <v>60272</v>
      </c>
      <c r="AW765" s="19">
        <v>76789</v>
      </c>
      <c r="AX765" s="19">
        <v>42191</v>
      </c>
      <c r="AY765" s="19">
        <v>65574</v>
      </c>
      <c r="AZ765" s="19">
        <v>109088</v>
      </c>
      <c r="BA765" s="19">
        <v>22091</v>
      </c>
      <c r="BB765" s="19">
        <v>76086</v>
      </c>
      <c r="BC765" s="19">
        <v>53053</v>
      </c>
      <c r="BD765" s="19">
        <v>45684</v>
      </c>
      <c r="BE765" s="19">
        <v>53982</v>
      </c>
      <c r="BF765" s="19">
        <v>35942</v>
      </c>
      <c r="BG765" s="19">
        <v>83977</v>
      </c>
      <c r="BH765" s="19">
        <v>112456</v>
      </c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</row>
    <row r="766" spans="1:78" s="19" customFormat="1" ht="11.25" x14ac:dyDescent="0.2">
      <c r="A766" s="19" t="s">
        <v>692</v>
      </c>
      <c r="B766" s="32"/>
      <c r="C766" s="19">
        <f>'FIA Only'!C765</f>
        <v>179421</v>
      </c>
      <c r="D766" s="19">
        <f>'FIA Only'!D765</f>
        <v>162282</v>
      </c>
      <c r="E766" s="19">
        <f>'FIA Only'!E765</f>
        <v>199731</v>
      </c>
      <c r="F766" s="19">
        <f>'FIA Only'!F765</f>
        <v>187203</v>
      </c>
      <c r="G766" s="19">
        <f>'FIA Only'!G765</f>
        <v>168152</v>
      </c>
      <c r="H766" s="19">
        <f>'FIA Only'!H765</f>
        <v>167109</v>
      </c>
      <c r="I766" s="19">
        <f>'FIA Only'!I765</f>
        <v>205602</v>
      </c>
      <c r="J766" s="19">
        <f>'FIA Only'!J765</f>
        <v>213782</v>
      </c>
      <c r="K766" s="19">
        <f>'FIA Only'!K765</f>
        <v>181754</v>
      </c>
      <c r="L766" s="19">
        <f>'FIA Only'!L765</f>
        <v>129545</v>
      </c>
      <c r="M766" s="19">
        <f>'FIA Only'!M765</f>
        <v>151382</v>
      </c>
      <c r="N766" s="19">
        <f>'FIA Only'!N765</f>
        <v>150523</v>
      </c>
      <c r="O766" s="19">
        <f>'FIA Only'!O765</f>
        <v>168465</v>
      </c>
      <c r="P766" s="19">
        <f>'FIA Only'!P765</f>
        <v>165957</v>
      </c>
      <c r="Q766" s="19">
        <f>'FIA Only'!Q765</f>
        <v>124640</v>
      </c>
      <c r="R766" s="19">
        <f>'FIA Only'!R765</f>
        <v>126983</v>
      </c>
      <c r="S766" s="19">
        <f>'FIA Only'!S765</f>
        <v>90309</v>
      </c>
      <c r="T766" s="19">
        <f>'FIA Only'!T765+Sphere!C977</f>
        <v>164055</v>
      </c>
      <c r="U766" s="19">
        <f>'FIA Only'!U765+Sphere!D977</f>
        <v>205947</v>
      </c>
      <c r="V766" s="19">
        <f>'FIA Only'!V765+Sphere!E977</f>
        <v>135194</v>
      </c>
      <c r="W766" s="19">
        <f>'FIA Only'!W765+Sphere!F977+'FIA on PCAS'!C977</f>
        <v>159006</v>
      </c>
      <c r="X766" s="19">
        <f>'FIA Only'!X765+Sphere!G977+'FIA on PCAS'!D977</f>
        <v>104058</v>
      </c>
      <c r="Y766" s="19">
        <v>122375</v>
      </c>
      <c r="Z766" s="19">
        <v>73659</v>
      </c>
      <c r="AA766" s="19">
        <v>123501</v>
      </c>
      <c r="AB766" s="19">
        <v>35735</v>
      </c>
      <c r="AC766" s="19">
        <v>31711</v>
      </c>
      <c r="AD766" s="19">
        <v>37035</v>
      </c>
      <c r="AE766" s="19">
        <v>64124</v>
      </c>
      <c r="AF766" s="19">
        <v>42410</v>
      </c>
      <c r="AG766" s="19">
        <v>55929</v>
      </c>
      <c r="AH766" s="19">
        <v>108065</v>
      </c>
      <c r="AI766" s="19">
        <v>19756</v>
      </c>
      <c r="AJ766" s="19">
        <v>74391</v>
      </c>
      <c r="AK766" s="19">
        <v>43179</v>
      </c>
      <c r="AL766" s="19">
        <v>46311</v>
      </c>
      <c r="AM766" s="19">
        <v>35008</v>
      </c>
      <c r="AN766" s="19">
        <v>18844</v>
      </c>
      <c r="AO766" s="19">
        <v>30869</v>
      </c>
      <c r="AP766" s="19">
        <v>90320</v>
      </c>
      <c r="AR766" s="19">
        <v>122375</v>
      </c>
      <c r="AS766" s="19">
        <v>73659</v>
      </c>
      <c r="AT766" s="19">
        <v>123501</v>
      </c>
      <c r="AU766" s="19">
        <v>35735</v>
      </c>
      <c r="AV766" s="19">
        <v>31711</v>
      </c>
      <c r="AW766" s="19">
        <v>37035</v>
      </c>
      <c r="AX766" s="19">
        <v>64124</v>
      </c>
      <c r="AY766" s="19">
        <v>42410</v>
      </c>
      <c r="AZ766" s="19">
        <v>55929</v>
      </c>
      <c r="BA766" s="19">
        <v>108065</v>
      </c>
      <c r="BB766" s="19">
        <v>19756</v>
      </c>
      <c r="BC766" s="19">
        <v>74391</v>
      </c>
      <c r="BD766" s="19">
        <v>43179</v>
      </c>
      <c r="BE766" s="19">
        <v>46311</v>
      </c>
      <c r="BF766" s="19">
        <v>35008</v>
      </c>
      <c r="BG766" s="19">
        <v>18844</v>
      </c>
      <c r="BH766" s="19">
        <v>30869</v>
      </c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</row>
    <row r="767" spans="1:78" s="19" customFormat="1" ht="11.25" x14ac:dyDescent="0.2">
      <c r="A767" s="24" t="s">
        <v>465</v>
      </c>
      <c r="B767" s="32"/>
      <c r="C767" s="19">
        <v>951765</v>
      </c>
      <c r="D767" s="19">
        <v>873806</v>
      </c>
      <c r="E767" s="19">
        <v>954094</v>
      </c>
      <c r="F767" s="19">
        <v>974271</v>
      </c>
      <c r="G767" s="19">
        <v>951331</v>
      </c>
      <c r="H767" s="19">
        <v>958071</v>
      </c>
      <c r="I767" s="19">
        <v>997210</v>
      </c>
      <c r="J767" s="19">
        <v>935291</v>
      </c>
      <c r="K767" s="19">
        <v>840411</v>
      </c>
      <c r="L767" s="19">
        <v>759707</v>
      </c>
      <c r="M767" s="19">
        <v>794064</v>
      </c>
      <c r="N767" s="19">
        <v>808080</v>
      </c>
      <c r="O767" s="19">
        <v>767961</v>
      </c>
      <c r="P767" s="19">
        <v>801135</v>
      </c>
      <c r="Q767" s="19">
        <v>849853</v>
      </c>
      <c r="R767" s="19">
        <v>663898</v>
      </c>
      <c r="S767" s="19">
        <v>686084</v>
      </c>
      <c r="T767" s="19">
        <f>'FIA Only'!T766+Sphere!C978</f>
        <v>711912</v>
      </c>
      <c r="U767" s="19">
        <f>'FIA Only'!U766+Sphere!D978</f>
        <v>886134</v>
      </c>
      <c r="V767" s="19">
        <f>'FIA Only'!V766+Sphere!E978</f>
        <v>779729</v>
      </c>
      <c r="W767" s="19">
        <f>'FIA Only'!W766+Sphere!F978+'FIA on PCAS'!C978</f>
        <v>783445</v>
      </c>
      <c r="X767" s="19">
        <f>'FIA Only'!X766+Sphere!G978+'FIA on PCAS'!D978</f>
        <v>689620</v>
      </c>
      <c r="Y767" s="19">
        <v>650646</v>
      </c>
      <c r="Z767" s="19">
        <v>625057</v>
      </c>
      <c r="AA767" s="19">
        <v>607685</v>
      </c>
      <c r="AB767" s="19">
        <v>419847</v>
      </c>
      <c r="AC767" s="19">
        <v>418046</v>
      </c>
      <c r="AD767" s="19">
        <v>504580</v>
      </c>
      <c r="AE767" s="19">
        <v>518653</v>
      </c>
      <c r="AF767" s="19">
        <v>503069</v>
      </c>
      <c r="AG767" s="19">
        <v>471818</v>
      </c>
      <c r="AH767" s="19">
        <v>518496</v>
      </c>
      <c r="AI767" s="19">
        <v>376085</v>
      </c>
      <c r="AJ767" s="19">
        <v>356993</v>
      </c>
      <c r="AK767" s="19">
        <v>335764</v>
      </c>
      <c r="AL767" s="19">
        <v>374167</v>
      </c>
      <c r="AM767" s="19">
        <v>357860</v>
      </c>
      <c r="AN767" s="19">
        <v>360314</v>
      </c>
      <c r="AO767" s="19">
        <v>419567</v>
      </c>
      <c r="AP767" s="19">
        <v>436386</v>
      </c>
      <c r="AR767" s="19">
        <v>650646</v>
      </c>
      <c r="AS767" s="19">
        <v>625057</v>
      </c>
      <c r="AT767" s="19">
        <v>607685</v>
      </c>
      <c r="AU767" s="19">
        <v>419847</v>
      </c>
      <c r="AV767" s="19">
        <v>418046</v>
      </c>
      <c r="AW767" s="19">
        <v>504580</v>
      </c>
      <c r="AX767" s="19">
        <v>518653</v>
      </c>
      <c r="AY767" s="19">
        <v>503069</v>
      </c>
      <c r="AZ767" s="19">
        <v>471818</v>
      </c>
      <c r="BA767" s="19">
        <v>518496</v>
      </c>
      <c r="BB767" s="19">
        <v>376085</v>
      </c>
      <c r="BC767" s="19">
        <v>356993</v>
      </c>
      <c r="BD767" s="19">
        <v>335764</v>
      </c>
      <c r="BE767" s="19">
        <v>374167</v>
      </c>
      <c r="BF767" s="19">
        <v>357860</v>
      </c>
      <c r="BG767" s="19">
        <v>360314</v>
      </c>
      <c r="BH767" s="19">
        <v>419567</v>
      </c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</row>
    <row r="768" spans="1:78" s="19" customFormat="1" ht="11.25" x14ac:dyDescent="0.2">
      <c r="A768" s="24" t="s">
        <v>466</v>
      </c>
      <c r="B768" s="32"/>
      <c r="C768" s="19">
        <v>484768</v>
      </c>
      <c r="D768" s="19">
        <v>479855</v>
      </c>
      <c r="E768" s="19">
        <v>515565</v>
      </c>
      <c r="F768" s="19">
        <v>476947</v>
      </c>
      <c r="G768" s="19">
        <v>475482</v>
      </c>
      <c r="H768" s="19">
        <v>515900</v>
      </c>
      <c r="I768" s="19">
        <v>586034</v>
      </c>
      <c r="J768" s="19">
        <v>553695</v>
      </c>
      <c r="K768" s="19">
        <v>434721</v>
      </c>
      <c r="L768" s="19">
        <v>416751</v>
      </c>
      <c r="M768" s="19">
        <v>454207</v>
      </c>
      <c r="N768" s="19">
        <v>427007</v>
      </c>
      <c r="O768" s="19">
        <v>413811</v>
      </c>
      <c r="P768" s="19">
        <v>395351</v>
      </c>
      <c r="Q768" s="19">
        <v>435239</v>
      </c>
      <c r="R768" s="19">
        <v>424756</v>
      </c>
      <c r="S768" s="19">
        <v>427490</v>
      </c>
      <c r="T768" s="19">
        <f>'FIA Only'!T767+Sphere!C979</f>
        <v>405963</v>
      </c>
      <c r="U768" s="19">
        <f>'FIA Only'!U767+Sphere!D979</f>
        <v>489382</v>
      </c>
      <c r="V768" s="19">
        <f>'FIA Only'!V767+Sphere!E979</f>
        <v>404058</v>
      </c>
      <c r="W768" s="19">
        <f>'FIA Only'!W767+Sphere!F979+'FIA on PCAS'!C979</f>
        <v>439132</v>
      </c>
      <c r="X768" s="19">
        <f>'FIA Only'!X767+Sphere!G979+'FIA on PCAS'!D979</f>
        <v>382219</v>
      </c>
      <c r="Y768" s="19">
        <v>360317</v>
      </c>
      <c r="Z768" s="19">
        <v>311818</v>
      </c>
      <c r="AA768" s="19">
        <v>277850</v>
      </c>
      <c r="AB768" s="19">
        <v>173728</v>
      </c>
      <c r="AC768" s="19">
        <v>177446</v>
      </c>
      <c r="AD768" s="19">
        <v>195428</v>
      </c>
      <c r="AE768" s="19">
        <v>198097</v>
      </c>
      <c r="AF768" s="19">
        <v>279465</v>
      </c>
      <c r="AG768" s="19">
        <v>215191</v>
      </c>
      <c r="AH768" s="19">
        <v>242766</v>
      </c>
      <c r="AI768" s="19">
        <v>179864</v>
      </c>
      <c r="AJ768" s="19">
        <v>192314</v>
      </c>
      <c r="AK768" s="19">
        <v>160999</v>
      </c>
      <c r="AL768" s="19">
        <v>152968</v>
      </c>
      <c r="AM768" s="19">
        <v>163109</v>
      </c>
      <c r="AN768" s="19">
        <v>194382</v>
      </c>
      <c r="AO768" s="19">
        <v>212400</v>
      </c>
      <c r="AP768" s="19">
        <v>235039</v>
      </c>
      <c r="AR768" s="19">
        <v>360317</v>
      </c>
      <c r="AS768" s="19">
        <v>311818</v>
      </c>
      <c r="AT768" s="19">
        <v>277850</v>
      </c>
      <c r="AU768" s="19">
        <v>173728</v>
      </c>
      <c r="AV768" s="19">
        <v>177446</v>
      </c>
      <c r="AW768" s="19">
        <v>195428</v>
      </c>
      <c r="AX768" s="19">
        <v>198097</v>
      </c>
      <c r="AY768" s="19">
        <v>279465</v>
      </c>
      <c r="AZ768" s="19">
        <v>215191</v>
      </c>
      <c r="BA768" s="19">
        <v>242766</v>
      </c>
      <c r="BB768" s="19">
        <v>179864</v>
      </c>
      <c r="BC768" s="19">
        <v>192314</v>
      </c>
      <c r="BD768" s="19">
        <v>160999</v>
      </c>
      <c r="BE768" s="19">
        <v>152968</v>
      </c>
      <c r="BF768" s="19">
        <v>163109</v>
      </c>
      <c r="BG768" s="19">
        <v>194382</v>
      </c>
      <c r="BH768" s="19">
        <v>212400</v>
      </c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</row>
    <row r="769" spans="1:78" x14ac:dyDescent="0.25">
      <c r="A769" s="8" t="s">
        <v>467</v>
      </c>
      <c r="B769" s="50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</row>
    <row r="770" spans="1:78" s="17" customFormat="1" ht="11.25" x14ac:dyDescent="0.2">
      <c r="A770" s="23" t="s">
        <v>468</v>
      </c>
      <c r="B770" s="37"/>
      <c r="C770" s="17">
        <v>6510</v>
      </c>
      <c r="D770" s="17">
        <v>6539</v>
      </c>
      <c r="E770" s="17">
        <v>6435</v>
      </c>
      <c r="F770" s="17">
        <v>6364</v>
      </c>
      <c r="G770" s="17">
        <v>6366</v>
      </c>
      <c r="H770" s="17">
        <v>6339</v>
      </c>
      <c r="I770" s="17">
        <v>6386</v>
      </c>
      <c r="J770" s="17">
        <v>6334</v>
      </c>
      <c r="K770" s="17">
        <v>6368</v>
      </c>
      <c r="L770" s="17">
        <v>6331</v>
      </c>
      <c r="M770" s="17">
        <v>6333</v>
      </c>
      <c r="N770" s="17">
        <v>6391</v>
      </c>
      <c r="O770" s="17">
        <v>6360</v>
      </c>
      <c r="P770" s="17">
        <v>6446</v>
      </c>
      <c r="Q770" s="17">
        <v>6462</v>
      </c>
      <c r="R770" s="17">
        <v>5880</v>
      </c>
      <c r="S770" s="17">
        <v>6091</v>
      </c>
      <c r="T770" s="17">
        <f>'FIA Only'!T769+Sphere!C981</f>
        <v>6097</v>
      </c>
      <c r="U770" s="17">
        <f>'FIA Only'!U769+Sphere!D981</f>
        <v>6885</v>
      </c>
      <c r="V770" s="17">
        <f>'FIA Only'!V769+Sphere!E981</f>
        <v>6782</v>
      </c>
      <c r="W770" s="17">
        <f>'FIA Only'!W769+Sphere!F981+'FIA on PCAS'!C981</f>
        <v>7187</v>
      </c>
      <c r="X770" s="17">
        <f>'FIA Only'!X769+Sphere!G981+'FIA on PCAS'!D981</f>
        <v>7097</v>
      </c>
      <c r="Y770" s="17">
        <v>9482</v>
      </c>
      <c r="Z770" s="17">
        <v>9496</v>
      </c>
      <c r="AA770" s="17">
        <v>9614</v>
      </c>
      <c r="AB770" s="17">
        <v>9709</v>
      </c>
      <c r="AC770" s="17">
        <v>9668</v>
      </c>
      <c r="AD770" s="17">
        <v>9693</v>
      </c>
      <c r="AE770" s="17">
        <v>9655</v>
      </c>
      <c r="AF770" s="17">
        <v>9660</v>
      </c>
      <c r="AG770" s="17">
        <v>9708</v>
      </c>
      <c r="AH770" s="17">
        <v>9746</v>
      </c>
      <c r="AI770" s="17">
        <v>9837</v>
      </c>
      <c r="AJ770" s="17">
        <v>9903</v>
      </c>
      <c r="AK770" s="17">
        <v>9860</v>
      </c>
      <c r="AL770" s="17">
        <v>9852</v>
      </c>
      <c r="AM770" s="17">
        <v>9895</v>
      </c>
      <c r="AN770" s="17">
        <v>6665</v>
      </c>
      <c r="AO770" s="17">
        <v>6677</v>
      </c>
      <c r="AP770" s="17">
        <v>6689</v>
      </c>
      <c r="AR770" s="17">
        <v>9482</v>
      </c>
      <c r="AS770" s="17">
        <v>9496</v>
      </c>
      <c r="AT770" s="17">
        <v>9614</v>
      </c>
      <c r="AU770" s="17">
        <v>9709</v>
      </c>
      <c r="AV770" s="17">
        <v>9668</v>
      </c>
      <c r="AW770" s="17">
        <v>9693</v>
      </c>
      <c r="AX770" s="17">
        <v>9655</v>
      </c>
      <c r="AY770" s="17">
        <v>9660</v>
      </c>
      <c r="AZ770" s="17">
        <v>9708</v>
      </c>
      <c r="BA770" s="17">
        <v>9746</v>
      </c>
      <c r="BB770" s="17">
        <v>9837</v>
      </c>
      <c r="BC770" s="17">
        <v>9903</v>
      </c>
      <c r="BD770" s="17">
        <v>9860</v>
      </c>
      <c r="BE770" s="17">
        <v>9852</v>
      </c>
      <c r="BF770" s="17">
        <v>9895</v>
      </c>
      <c r="BG770" s="17">
        <v>6665</v>
      </c>
      <c r="BH770" s="17">
        <v>6677</v>
      </c>
    </row>
    <row r="771" spans="1:78" s="17" customFormat="1" ht="11.25" x14ac:dyDescent="0.2">
      <c r="A771" s="23" t="s">
        <v>469</v>
      </c>
      <c r="B771" s="37"/>
      <c r="C771" s="17">
        <v>252</v>
      </c>
      <c r="D771" s="17">
        <v>276</v>
      </c>
      <c r="E771" s="17">
        <v>288</v>
      </c>
      <c r="F771" s="17">
        <v>279</v>
      </c>
      <c r="G771" s="17">
        <v>263</v>
      </c>
      <c r="H771" s="17">
        <v>271</v>
      </c>
      <c r="I771" s="17">
        <v>220</v>
      </c>
      <c r="J771" s="17">
        <v>239</v>
      </c>
      <c r="K771" s="17">
        <v>194</v>
      </c>
      <c r="L771" s="17">
        <v>228</v>
      </c>
      <c r="M771" s="17">
        <v>233</v>
      </c>
      <c r="N771" s="17">
        <v>207</v>
      </c>
      <c r="O771" s="17">
        <v>226</v>
      </c>
      <c r="P771" s="17">
        <v>209</v>
      </c>
      <c r="Q771" s="17">
        <v>238</v>
      </c>
      <c r="R771" s="17">
        <v>206</v>
      </c>
      <c r="S771" s="17">
        <v>173</v>
      </c>
      <c r="T771" s="17">
        <f>'FIA Only'!T770+Sphere!C982</f>
        <v>254</v>
      </c>
      <c r="U771" s="17">
        <f>'FIA Only'!U770+Sphere!D982</f>
        <v>254</v>
      </c>
      <c r="V771" s="17">
        <f>'FIA Only'!V770+Sphere!E982</f>
        <v>274</v>
      </c>
      <c r="W771" s="17">
        <f>'FIA Only'!W770+Sphere!F982+'FIA on PCAS'!C982</f>
        <v>219</v>
      </c>
      <c r="X771" s="17">
        <f>'FIA Only'!X770+Sphere!G982+'FIA on PCAS'!D982</f>
        <v>258</v>
      </c>
      <c r="Y771" s="17">
        <v>400</v>
      </c>
      <c r="Z771" s="17">
        <v>399</v>
      </c>
      <c r="AA771" s="17">
        <v>330</v>
      </c>
      <c r="AB771" s="17">
        <v>276</v>
      </c>
      <c r="AC771" s="17">
        <v>306</v>
      </c>
      <c r="AD771" s="17">
        <v>274</v>
      </c>
      <c r="AE771" s="17">
        <v>303</v>
      </c>
      <c r="AF771" s="17">
        <v>297</v>
      </c>
      <c r="AG771" s="17">
        <v>229</v>
      </c>
      <c r="AH771" s="17">
        <v>219</v>
      </c>
      <c r="AI771" s="17">
        <v>182</v>
      </c>
      <c r="AJ771" s="17">
        <v>172</v>
      </c>
      <c r="AK771" s="17">
        <v>211</v>
      </c>
      <c r="AL771" s="17">
        <v>197</v>
      </c>
      <c r="AM771" s="17">
        <v>162</v>
      </c>
      <c r="AN771" s="17">
        <v>189</v>
      </c>
      <c r="AO771" s="17">
        <v>183</v>
      </c>
      <c r="AP771" s="17">
        <v>160</v>
      </c>
      <c r="AR771" s="17">
        <v>400</v>
      </c>
      <c r="AS771" s="17">
        <v>399</v>
      </c>
      <c r="AT771" s="17">
        <v>330</v>
      </c>
      <c r="AU771" s="17">
        <v>276</v>
      </c>
      <c r="AV771" s="17">
        <v>306</v>
      </c>
      <c r="AW771" s="17">
        <v>274</v>
      </c>
      <c r="AX771" s="17">
        <v>303</v>
      </c>
      <c r="AY771" s="17">
        <v>297</v>
      </c>
      <c r="AZ771" s="17">
        <v>229</v>
      </c>
      <c r="BA771" s="17">
        <v>219</v>
      </c>
      <c r="BB771" s="17">
        <v>182</v>
      </c>
      <c r="BC771" s="17">
        <v>172</v>
      </c>
      <c r="BD771" s="17">
        <v>211</v>
      </c>
      <c r="BE771" s="17">
        <v>197</v>
      </c>
      <c r="BF771" s="17">
        <v>162</v>
      </c>
      <c r="BG771" s="17">
        <v>189</v>
      </c>
      <c r="BH771" s="17">
        <v>183</v>
      </c>
    </row>
    <row r="772" spans="1:78" s="17" customFormat="1" ht="11.25" x14ac:dyDescent="0.2">
      <c r="A772" s="23" t="s">
        <v>470</v>
      </c>
      <c r="B772" s="37"/>
      <c r="C772" s="17">
        <v>107</v>
      </c>
      <c r="D772" s="17">
        <v>72</v>
      </c>
      <c r="E772" s="17">
        <v>86</v>
      </c>
      <c r="F772" s="17">
        <v>111</v>
      </c>
      <c r="G772" s="17">
        <v>98</v>
      </c>
      <c r="H772" s="17">
        <v>98</v>
      </c>
      <c r="I772" s="17">
        <v>108</v>
      </c>
      <c r="J772" s="17">
        <v>85</v>
      </c>
      <c r="K772" s="17">
        <v>93</v>
      </c>
      <c r="L772" s="17">
        <v>71</v>
      </c>
      <c r="M772" s="17">
        <v>80</v>
      </c>
      <c r="N772" s="17">
        <v>99</v>
      </c>
      <c r="O772" s="17">
        <v>71</v>
      </c>
      <c r="P772" s="17">
        <v>86</v>
      </c>
      <c r="Q772" s="17">
        <v>86</v>
      </c>
      <c r="R772" s="17">
        <v>63</v>
      </c>
      <c r="S772" s="17">
        <v>69</v>
      </c>
      <c r="T772" s="17">
        <f>'FIA Only'!T771+Sphere!C983</f>
        <v>60</v>
      </c>
      <c r="U772" s="17">
        <f>'FIA Only'!U771+Sphere!D983</f>
        <v>113</v>
      </c>
      <c r="V772" s="17">
        <f>'FIA Only'!V771+Sphere!E983</f>
        <v>87</v>
      </c>
      <c r="W772" s="17">
        <f>'FIA Only'!W771+Sphere!F983+'FIA on PCAS'!C983</f>
        <v>86</v>
      </c>
      <c r="X772" s="17">
        <f>'FIA Only'!X771+Sphere!G983+'FIA on PCAS'!D983</f>
        <v>78</v>
      </c>
      <c r="Y772" s="17">
        <v>81</v>
      </c>
      <c r="Z772" s="17">
        <v>107</v>
      </c>
      <c r="AA772" s="17">
        <v>82</v>
      </c>
      <c r="AB772" s="17">
        <v>70</v>
      </c>
      <c r="AC772" s="17">
        <v>86</v>
      </c>
      <c r="AD772" s="17">
        <v>77</v>
      </c>
      <c r="AE772" s="17">
        <v>64</v>
      </c>
      <c r="AF772" s="17">
        <v>67</v>
      </c>
      <c r="AG772" s="17">
        <v>68</v>
      </c>
      <c r="AH772" s="17">
        <v>70</v>
      </c>
      <c r="AI772" s="17">
        <v>44</v>
      </c>
      <c r="AJ772" s="17">
        <v>35</v>
      </c>
      <c r="AK772" s="17">
        <v>52</v>
      </c>
      <c r="AL772" s="17">
        <v>57</v>
      </c>
      <c r="AM772" s="17">
        <v>47</v>
      </c>
      <c r="AN772" s="17">
        <v>33</v>
      </c>
      <c r="AO772" s="17">
        <v>37</v>
      </c>
      <c r="AP772" s="17">
        <v>46</v>
      </c>
      <c r="AR772" s="17">
        <v>81</v>
      </c>
      <c r="AS772" s="17">
        <v>107</v>
      </c>
      <c r="AT772" s="17">
        <v>82</v>
      </c>
      <c r="AU772" s="17">
        <v>70</v>
      </c>
      <c r="AV772" s="17">
        <v>86</v>
      </c>
      <c r="AW772" s="17">
        <v>77</v>
      </c>
      <c r="AX772" s="17">
        <v>64</v>
      </c>
      <c r="AY772" s="17">
        <v>67</v>
      </c>
      <c r="AZ772" s="17">
        <v>68</v>
      </c>
      <c r="BA772" s="17">
        <v>70</v>
      </c>
      <c r="BB772" s="17">
        <v>44</v>
      </c>
      <c r="BC772" s="17">
        <v>35</v>
      </c>
      <c r="BD772" s="17">
        <v>52</v>
      </c>
      <c r="BE772" s="17">
        <v>57</v>
      </c>
      <c r="BF772" s="17">
        <v>47</v>
      </c>
      <c r="BG772" s="17">
        <v>33</v>
      </c>
      <c r="BH772" s="17">
        <v>37</v>
      </c>
    </row>
    <row r="773" spans="1:78" s="17" customFormat="1" ht="11.25" x14ac:dyDescent="0.2">
      <c r="A773" s="23" t="s">
        <v>471</v>
      </c>
      <c r="B773" s="37"/>
      <c r="C773" s="17">
        <v>67</v>
      </c>
      <c r="D773" s="17">
        <v>63</v>
      </c>
      <c r="E773" s="17">
        <v>53</v>
      </c>
      <c r="F773" s="17">
        <v>61</v>
      </c>
      <c r="G773" s="17">
        <v>65</v>
      </c>
      <c r="H773" s="17">
        <v>54</v>
      </c>
      <c r="I773" s="17">
        <v>63</v>
      </c>
      <c r="J773" s="17">
        <v>66</v>
      </c>
      <c r="K773" s="17">
        <v>56</v>
      </c>
      <c r="L773" s="17">
        <v>60</v>
      </c>
      <c r="M773" s="17">
        <v>47</v>
      </c>
      <c r="N773" s="17">
        <v>48</v>
      </c>
      <c r="O773" s="17">
        <v>55</v>
      </c>
      <c r="P773" s="17">
        <v>49</v>
      </c>
      <c r="Q773" s="17">
        <v>70</v>
      </c>
      <c r="R773" s="17">
        <v>44</v>
      </c>
      <c r="S773" s="17">
        <v>33</v>
      </c>
      <c r="T773" s="17">
        <f>'FIA Only'!T772+Sphere!C984</f>
        <v>46</v>
      </c>
      <c r="U773" s="17">
        <f>'FIA Only'!U772+Sphere!D984</f>
        <v>46</v>
      </c>
      <c r="V773" s="17">
        <f>'FIA Only'!V772+Sphere!E984</f>
        <v>79</v>
      </c>
      <c r="W773" s="17">
        <f>'FIA Only'!W772+Sphere!F984+'FIA on PCAS'!C984</f>
        <v>59</v>
      </c>
      <c r="X773" s="17">
        <f>'FIA Only'!X772+Sphere!G984+'FIA on PCAS'!D984</f>
        <v>54</v>
      </c>
      <c r="Y773" s="17">
        <v>50</v>
      </c>
      <c r="Z773" s="17">
        <v>48</v>
      </c>
      <c r="AA773" s="17">
        <v>54</v>
      </c>
      <c r="AB773" s="17">
        <v>45</v>
      </c>
      <c r="AC773" s="17">
        <v>34</v>
      </c>
      <c r="AD773" s="17">
        <v>44</v>
      </c>
      <c r="AE773" s="17">
        <v>54</v>
      </c>
      <c r="AF773" s="17">
        <v>33</v>
      </c>
      <c r="AG773" s="17">
        <v>49</v>
      </c>
      <c r="AH773" s="17">
        <v>40</v>
      </c>
      <c r="AI773" s="17">
        <v>34</v>
      </c>
      <c r="AJ773" s="17">
        <v>23</v>
      </c>
      <c r="AK773" s="17">
        <v>19</v>
      </c>
      <c r="AL773" s="17">
        <v>29</v>
      </c>
      <c r="AM773" s="17">
        <v>41</v>
      </c>
      <c r="AN773" s="17">
        <v>31</v>
      </c>
      <c r="AO773" s="17">
        <v>22</v>
      </c>
      <c r="AP773" s="17">
        <v>17</v>
      </c>
      <c r="AR773" s="17">
        <v>50</v>
      </c>
      <c r="AS773" s="17">
        <v>48</v>
      </c>
      <c r="AT773" s="17">
        <v>54</v>
      </c>
      <c r="AU773" s="17">
        <v>45</v>
      </c>
      <c r="AV773" s="17">
        <v>34</v>
      </c>
      <c r="AW773" s="17">
        <v>44</v>
      </c>
      <c r="AX773" s="17">
        <v>54</v>
      </c>
      <c r="AY773" s="17">
        <v>33</v>
      </c>
      <c r="AZ773" s="17">
        <v>49</v>
      </c>
      <c r="BA773" s="17">
        <v>40</v>
      </c>
      <c r="BB773" s="17">
        <v>34</v>
      </c>
      <c r="BC773" s="17">
        <v>23</v>
      </c>
      <c r="BD773" s="17">
        <v>19</v>
      </c>
      <c r="BE773" s="17">
        <v>29</v>
      </c>
      <c r="BF773" s="17">
        <v>41</v>
      </c>
      <c r="BG773" s="17">
        <v>31</v>
      </c>
      <c r="BH773" s="17">
        <v>22</v>
      </c>
    </row>
    <row r="774" spans="1:78" s="17" customFormat="1" ht="11.25" x14ac:dyDescent="0.2">
      <c r="A774" s="23" t="s">
        <v>472</v>
      </c>
      <c r="B774" s="37"/>
      <c r="C774" s="17">
        <v>61</v>
      </c>
      <c r="D774" s="17">
        <v>54</v>
      </c>
      <c r="E774" s="17">
        <v>53</v>
      </c>
      <c r="F774" s="17">
        <v>45</v>
      </c>
      <c r="G774" s="17">
        <v>50</v>
      </c>
      <c r="H774" s="17">
        <v>53</v>
      </c>
      <c r="I774" s="17">
        <v>47</v>
      </c>
      <c r="J774" s="17">
        <v>50</v>
      </c>
      <c r="K774" s="17">
        <v>49</v>
      </c>
      <c r="L774" s="17">
        <v>46</v>
      </c>
      <c r="M774" s="17">
        <v>46</v>
      </c>
      <c r="N774" s="17">
        <v>40</v>
      </c>
      <c r="O774" s="17">
        <v>42</v>
      </c>
      <c r="P774" s="17">
        <v>39</v>
      </c>
      <c r="Q774" s="17">
        <v>42</v>
      </c>
      <c r="R774" s="17">
        <v>53</v>
      </c>
      <c r="S774" s="17">
        <v>49</v>
      </c>
      <c r="T774" s="17">
        <f>'FIA Only'!T773+Sphere!C985</f>
        <v>32</v>
      </c>
      <c r="U774" s="17">
        <f>'FIA Only'!U773+Sphere!D985</f>
        <v>45</v>
      </c>
      <c r="V774" s="17">
        <f>'FIA Only'!V773+Sphere!E985</f>
        <v>35</v>
      </c>
      <c r="W774" s="17">
        <f>'FIA Only'!W773+Sphere!F985+'FIA on PCAS'!C985</f>
        <v>59</v>
      </c>
      <c r="X774" s="17">
        <f>'FIA Only'!X773+Sphere!G985+'FIA on PCAS'!D985</f>
        <v>45</v>
      </c>
      <c r="Y774" s="17">
        <v>46</v>
      </c>
      <c r="Z774" s="17">
        <v>35</v>
      </c>
      <c r="AA774" s="17">
        <v>35</v>
      </c>
      <c r="AB774" s="17">
        <v>34</v>
      </c>
      <c r="AC774" s="17">
        <v>30</v>
      </c>
      <c r="AD774" s="17">
        <v>26</v>
      </c>
      <c r="AE774" s="17">
        <v>37</v>
      </c>
      <c r="AF774" s="17">
        <v>44</v>
      </c>
      <c r="AG774" s="17">
        <v>21</v>
      </c>
      <c r="AH774" s="17">
        <v>39</v>
      </c>
      <c r="AI774" s="17">
        <v>32</v>
      </c>
      <c r="AJ774" s="17">
        <v>25</v>
      </c>
      <c r="AK774" s="17">
        <v>15</v>
      </c>
      <c r="AL774" s="17">
        <v>18</v>
      </c>
      <c r="AM774" s="17">
        <v>19</v>
      </c>
      <c r="AN774" s="17">
        <v>30</v>
      </c>
      <c r="AO774" s="17">
        <v>23</v>
      </c>
      <c r="AP774" s="17">
        <v>19</v>
      </c>
      <c r="AR774" s="17">
        <v>46</v>
      </c>
      <c r="AS774" s="17">
        <v>35</v>
      </c>
      <c r="AT774" s="17">
        <v>35</v>
      </c>
      <c r="AU774" s="17">
        <v>34</v>
      </c>
      <c r="AV774" s="17">
        <v>30</v>
      </c>
      <c r="AW774" s="17">
        <v>26</v>
      </c>
      <c r="AX774" s="17">
        <v>37</v>
      </c>
      <c r="AY774" s="17">
        <v>44</v>
      </c>
      <c r="AZ774" s="17">
        <v>21</v>
      </c>
      <c r="BA774" s="17">
        <v>39</v>
      </c>
      <c r="BB774" s="17">
        <v>32</v>
      </c>
      <c r="BC774" s="17">
        <v>25</v>
      </c>
      <c r="BD774" s="17">
        <v>15</v>
      </c>
      <c r="BE774" s="17">
        <v>18</v>
      </c>
      <c r="BF774" s="17">
        <v>19</v>
      </c>
      <c r="BG774" s="17">
        <v>30</v>
      </c>
      <c r="BH774" s="17">
        <v>23</v>
      </c>
    </row>
    <row r="775" spans="1:78" s="17" customFormat="1" ht="11.25" x14ac:dyDescent="0.2">
      <c r="A775" s="17" t="s">
        <v>473</v>
      </c>
      <c r="B775" s="37"/>
      <c r="C775" s="17">
        <v>35</v>
      </c>
      <c r="D775" s="17">
        <v>55</v>
      </c>
      <c r="E775" s="17">
        <v>56</v>
      </c>
      <c r="F775" s="17">
        <v>47</v>
      </c>
      <c r="G775" s="17">
        <v>42</v>
      </c>
      <c r="H775" s="17">
        <v>45</v>
      </c>
      <c r="I775" s="17">
        <v>51</v>
      </c>
      <c r="J775" s="17">
        <v>44</v>
      </c>
      <c r="K775" s="17">
        <v>45</v>
      </c>
      <c r="L775" s="17">
        <v>48</v>
      </c>
      <c r="M775" s="17">
        <v>43</v>
      </c>
      <c r="N775" s="17">
        <v>44</v>
      </c>
      <c r="O775" s="17">
        <v>36</v>
      </c>
      <c r="P775" s="17">
        <v>37</v>
      </c>
      <c r="Q775" s="17">
        <v>33</v>
      </c>
      <c r="R775" s="17">
        <v>20</v>
      </c>
      <c r="S775" s="17">
        <v>34</v>
      </c>
      <c r="T775" s="17">
        <f>'FIA Only'!T774+Sphere!C986</f>
        <v>36</v>
      </c>
      <c r="U775" s="17">
        <f>'FIA Only'!U774+Sphere!D986</f>
        <v>38</v>
      </c>
      <c r="V775" s="17">
        <f>'FIA Only'!V774+Sphere!E986</f>
        <v>44</v>
      </c>
      <c r="W775" s="17">
        <f>'FIA Only'!W774+Sphere!F986+'FIA on PCAS'!C986</f>
        <v>31</v>
      </c>
      <c r="X775" s="17">
        <f>'FIA Only'!X774+Sphere!G986+'FIA on PCAS'!D986</f>
        <v>48</v>
      </c>
      <c r="Y775" s="17">
        <v>31</v>
      </c>
      <c r="Z775" s="17">
        <v>36</v>
      </c>
      <c r="AA775" s="17">
        <v>27</v>
      </c>
      <c r="AB775" s="17">
        <v>21</v>
      </c>
      <c r="AC775" s="17">
        <v>24</v>
      </c>
      <c r="AD775" s="17">
        <v>27</v>
      </c>
      <c r="AE775" s="17">
        <v>18</v>
      </c>
      <c r="AF775" s="17">
        <v>25</v>
      </c>
      <c r="AG775" s="17">
        <v>33</v>
      </c>
      <c r="AH775" s="17">
        <v>16</v>
      </c>
      <c r="AI775" s="17">
        <v>24</v>
      </c>
      <c r="AJ775" s="17">
        <v>25</v>
      </c>
      <c r="AK775" s="17">
        <v>21</v>
      </c>
      <c r="AL775" s="17">
        <v>14</v>
      </c>
      <c r="AM775" s="17">
        <v>18</v>
      </c>
      <c r="AN775" s="17">
        <v>18</v>
      </c>
      <c r="AO775" s="17">
        <v>31</v>
      </c>
      <c r="AP775" s="17">
        <v>25</v>
      </c>
      <c r="AR775" s="17">
        <v>31</v>
      </c>
      <c r="AS775" s="17">
        <v>36</v>
      </c>
      <c r="AT775" s="17">
        <v>27</v>
      </c>
      <c r="AU775" s="17">
        <v>21</v>
      </c>
      <c r="AV775" s="17">
        <v>24</v>
      </c>
      <c r="AW775" s="17">
        <v>27</v>
      </c>
      <c r="AX775" s="17">
        <v>18</v>
      </c>
      <c r="AY775" s="17">
        <v>25</v>
      </c>
      <c r="AZ775" s="17">
        <v>33</v>
      </c>
      <c r="BA775" s="17">
        <v>16</v>
      </c>
      <c r="BB775" s="17">
        <v>24</v>
      </c>
      <c r="BC775" s="17">
        <v>25</v>
      </c>
      <c r="BD775" s="17">
        <v>21</v>
      </c>
      <c r="BE775" s="17">
        <v>14</v>
      </c>
      <c r="BF775" s="17">
        <v>18</v>
      </c>
      <c r="BG775" s="17">
        <v>18</v>
      </c>
      <c r="BH775" s="17">
        <v>31</v>
      </c>
    </row>
    <row r="776" spans="1:78" s="17" customFormat="1" ht="11.25" x14ac:dyDescent="0.2">
      <c r="A776" s="17" t="s">
        <v>760</v>
      </c>
      <c r="B776" s="37"/>
      <c r="C776" s="17">
        <f>'FIA Only'!C775</f>
        <v>48</v>
      </c>
      <c r="D776" s="17">
        <f>'FIA Only'!D775</f>
        <v>44</v>
      </c>
      <c r="E776" s="17">
        <f>'FIA Only'!E775</f>
        <v>54</v>
      </c>
      <c r="F776" s="17">
        <f>'FIA Only'!F775</f>
        <v>59</v>
      </c>
      <c r="G776" s="17">
        <f>'FIA Only'!G775</f>
        <v>52</v>
      </c>
      <c r="H776" s="17">
        <f>'FIA Only'!H775</f>
        <v>49</v>
      </c>
      <c r="I776" s="17">
        <f>'FIA Only'!I775</f>
        <v>51</v>
      </c>
      <c r="J776" s="17">
        <f>'FIA Only'!J775</f>
        <v>56</v>
      </c>
      <c r="K776" s="17">
        <f>'FIA Only'!K775</f>
        <v>46</v>
      </c>
      <c r="L776" s="17">
        <f>'FIA Only'!L775</f>
        <v>40</v>
      </c>
      <c r="M776" s="17">
        <f>'FIA Only'!M775</f>
        <v>44</v>
      </c>
      <c r="N776" s="17">
        <f>'FIA Only'!N775</f>
        <v>38</v>
      </c>
      <c r="O776" s="17">
        <f>'FIA Only'!O775</f>
        <v>43</v>
      </c>
      <c r="P776" s="17">
        <f>'FIA Only'!P775</f>
        <v>38</v>
      </c>
      <c r="Q776" s="17">
        <f>'FIA Only'!Q775</f>
        <v>40</v>
      </c>
      <c r="R776" s="17">
        <f>'FIA Only'!R775</f>
        <v>30</v>
      </c>
      <c r="S776" s="17">
        <f>'FIA Only'!S775</f>
        <v>25</v>
      </c>
      <c r="T776" s="17">
        <f>'FIA Only'!T775+Sphere!C987</f>
        <v>39</v>
      </c>
      <c r="U776" s="17">
        <f>'FIA Only'!U775+Sphere!D987</f>
        <v>46</v>
      </c>
      <c r="V776" s="17">
        <f>'FIA Only'!V775+Sphere!E987</f>
        <v>41</v>
      </c>
      <c r="W776" s="17">
        <f>'FIA Only'!W775+Sphere!F987</f>
        <v>41</v>
      </c>
      <c r="X776" s="17">
        <f>'FIA Only'!X775+Sphere!G987</f>
        <v>34</v>
      </c>
      <c r="Y776" s="17">
        <v>45</v>
      </c>
      <c r="Z776" s="17">
        <v>30</v>
      </c>
      <c r="AA776" s="17">
        <v>35</v>
      </c>
      <c r="AB776" s="17">
        <v>20</v>
      </c>
      <c r="AC776" s="17">
        <v>17</v>
      </c>
      <c r="AD776" s="17">
        <v>22</v>
      </c>
      <c r="AE776" s="17">
        <v>21</v>
      </c>
      <c r="AF776" s="17">
        <v>16</v>
      </c>
      <c r="AG776" s="17">
        <v>24</v>
      </c>
      <c r="AH776" s="17">
        <v>31</v>
      </c>
      <c r="AI776" s="17">
        <v>12</v>
      </c>
      <c r="AJ776" s="17">
        <v>19</v>
      </c>
      <c r="AK776" s="17">
        <v>21</v>
      </c>
      <c r="AL776" s="17">
        <v>21</v>
      </c>
      <c r="AM776" s="17">
        <v>11</v>
      </c>
      <c r="AN776" s="17">
        <v>10</v>
      </c>
      <c r="AO776" s="17">
        <v>9</v>
      </c>
      <c r="AP776" s="17">
        <v>23</v>
      </c>
      <c r="AR776" s="17">
        <v>45</v>
      </c>
      <c r="AS776" s="17">
        <v>30</v>
      </c>
      <c r="AT776" s="17">
        <v>35</v>
      </c>
      <c r="AU776" s="17">
        <v>20</v>
      </c>
      <c r="AV776" s="17">
        <v>17</v>
      </c>
      <c r="AW776" s="17">
        <v>22</v>
      </c>
      <c r="AX776" s="17">
        <v>21</v>
      </c>
      <c r="AY776" s="17">
        <v>16</v>
      </c>
      <c r="AZ776" s="17">
        <v>24</v>
      </c>
      <c r="BA776" s="17">
        <v>31</v>
      </c>
      <c r="BB776" s="17">
        <v>12</v>
      </c>
      <c r="BC776" s="17">
        <v>19</v>
      </c>
      <c r="BD776" s="17">
        <v>21</v>
      </c>
      <c r="BE776" s="17">
        <v>21</v>
      </c>
      <c r="BF776" s="17">
        <v>11</v>
      </c>
      <c r="BG776" s="17">
        <v>10</v>
      </c>
      <c r="BH776" s="17">
        <v>9</v>
      </c>
    </row>
    <row r="777" spans="1:78" s="17" customFormat="1" ht="11.25" x14ac:dyDescent="0.2">
      <c r="A777" s="23" t="s">
        <v>476</v>
      </c>
      <c r="B777" s="37"/>
      <c r="C777" s="17">
        <v>318</v>
      </c>
      <c r="D777" s="17">
        <v>288</v>
      </c>
      <c r="E777" s="17">
        <v>302</v>
      </c>
      <c r="F777" s="17">
        <v>323</v>
      </c>
      <c r="G777" s="17">
        <v>307</v>
      </c>
      <c r="H777" s="17">
        <v>299</v>
      </c>
      <c r="I777" s="17">
        <v>320</v>
      </c>
      <c r="J777" s="17">
        <v>301</v>
      </c>
      <c r="K777" s="17">
        <v>289</v>
      </c>
      <c r="L777" s="17">
        <v>265</v>
      </c>
      <c r="M777" s="17">
        <v>260</v>
      </c>
      <c r="N777" s="17">
        <v>269</v>
      </c>
      <c r="O777" s="17">
        <v>247</v>
      </c>
      <c r="P777" s="17">
        <v>249</v>
      </c>
      <c r="Q777" s="17">
        <v>271</v>
      </c>
      <c r="R777" s="17">
        <v>210</v>
      </c>
      <c r="S777" s="17">
        <v>210</v>
      </c>
      <c r="T777" s="17">
        <f>'FIA Only'!T776+Sphere!C988</f>
        <v>213</v>
      </c>
      <c r="U777" s="17">
        <f>'FIA Only'!U776+Sphere!D988</f>
        <v>288</v>
      </c>
      <c r="V777" s="17">
        <f>'FIA Only'!V776+Sphere!E988</f>
        <v>286</v>
      </c>
      <c r="W777" s="17">
        <f>'FIA Only'!W776+Sphere!F988+'FIA on PCAS'!C988</f>
        <v>277</v>
      </c>
      <c r="X777" s="17">
        <f>'FIA Only'!X776+Sphere!G988+'FIA on PCAS'!D988</f>
        <v>260</v>
      </c>
      <c r="Y777" s="17">
        <v>253</v>
      </c>
      <c r="Z777" s="17">
        <v>256</v>
      </c>
      <c r="AA777" s="17">
        <v>233</v>
      </c>
      <c r="AB777" s="17">
        <v>190</v>
      </c>
      <c r="AC777" s="17">
        <v>191</v>
      </c>
      <c r="AD777" s="17">
        <v>196</v>
      </c>
      <c r="AE777" s="17">
        <v>194</v>
      </c>
      <c r="AF777" s="17">
        <v>185</v>
      </c>
      <c r="AG777" s="17">
        <v>195</v>
      </c>
      <c r="AH777" s="17">
        <v>196</v>
      </c>
      <c r="AI777" s="17">
        <v>146</v>
      </c>
      <c r="AJ777" s="17">
        <v>127</v>
      </c>
      <c r="AK777" s="17">
        <v>128</v>
      </c>
      <c r="AL777" s="17">
        <v>139</v>
      </c>
      <c r="AM777" s="17">
        <v>136</v>
      </c>
      <c r="AN777" s="17">
        <v>122</v>
      </c>
      <c r="AO777" s="17">
        <v>122</v>
      </c>
      <c r="AP777" s="17">
        <v>130</v>
      </c>
      <c r="AR777" s="17">
        <v>253</v>
      </c>
      <c r="AS777" s="17">
        <v>256</v>
      </c>
      <c r="AT777" s="17">
        <v>233</v>
      </c>
      <c r="AU777" s="17">
        <v>190</v>
      </c>
      <c r="AV777" s="17">
        <v>191</v>
      </c>
      <c r="AW777" s="17">
        <v>196</v>
      </c>
      <c r="AX777" s="17">
        <v>194</v>
      </c>
      <c r="AY777" s="17">
        <v>185</v>
      </c>
      <c r="AZ777" s="17">
        <v>195</v>
      </c>
      <c r="BA777" s="17">
        <v>196</v>
      </c>
      <c r="BB777" s="17">
        <v>146</v>
      </c>
      <c r="BC777" s="17">
        <v>127</v>
      </c>
      <c r="BD777" s="17">
        <v>128</v>
      </c>
      <c r="BE777" s="17">
        <v>139</v>
      </c>
      <c r="BF777" s="17">
        <v>136</v>
      </c>
      <c r="BG777" s="17">
        <v>122</v>
      </c>
      <c r="BH777" s="17">
        <v>122</v>
      </c>
    </row>
    <row r="778" spans="1:78" s="17" customFormat="1" ht="11.25" x14ac:dyDescent="0.2">
      <c r="A778" s="23" t="s">
        <v>477</v>
      </c>
      <c r="B778" s="37"/>
      <c r="C778" s="17">
        <v>144</v>
      </c>
      <c r="D778" s="17">
        <v>153</v>
      </c>
      <c r="E778" s="17">
        <v>163</v>
      </c>
      <c r="F778" s="17">
        <v>151</v>
      </c>
      <c r="G778" s="17">
        <v>144</v>
      </c>
      <c r="H778" s="17">
        <v>147</v>
      </c>
      <c r="I778" s="17">
        <v>149</v>
      </c>
      <c r="J778" s="17">
        <v>150</v>
      </c>
      <c r="K778" s="17">
        <v>140</v>
      </c>
      <c r="L778" s="17">
        <v>134</v>
      </c>
      <c r="M778" s="17">
        <v>133</v>
      </c>
      <c r="N778" s="17">
        <v>122</v>
      </c>
      <c r="O778" s="17">
        <v>121</v>
      </c>
      <c r="P778" s="17">
        <v>114</v>
      </c>
      <c r="Q778" s="17">
        <v>115</v>
      </c>
      <c r="R778" s="17">
        <v>103</v>
      </c>
      <c r="S778" s="17">
        <v>108</v>
      </c>
      <c r="T778" s="17">
        <f>'FIA Only'!T777+Sphere!C989</f>
        <v>107</v>
      </c>
      <c r="U778" s="17">
        <f>'FIA Only'!U777+Sphere!D989</f>
        <v>129</v>
      </c>
      <c r="V778" s="17">
        <f>'FIA Only'!V777+Sphere!E989</f>
        <v>120</v>
      </c>
      <c r="W778" s="17">
        <f>'FIA Only'!W777+Sphere!F989+'FIA on PCAS'!C989</f>
        <v>132</v>
      </c>
      <c r="X778" s="17">
        <f>'FIA Only'!X777+Sphere!G989+'FIA on PCAS'!D989</f>
        <v>128</v>
      </c>
      <c r="Y778" s="17">
        <v>122</v>
      </c>
      <c r="Z778" s="17">
        <v>101</v>
      </c>
      <c r="AA778" s="17">
        <v>97</v>
      </c>
      <c r="AB778" s="17">
        <v>75</v>
      </c>
      <c r="AC778" s="17">
        <v>71</v>
      </c>
      <c r="AD778" s="17">
        <v>75</v>
      </c>
      <c r="AE778" s="17">
        <v>76</v>
      </c>
      <c r="AF778" s="17">
        <v>85</v>
      </c>
      <c r="AG778" s="17">
        <v>78</v>
      </c>
      <c r="AH778" s="17">
        <v>86</v>
      </c>
      <c r="AI778" s="17">
        <v>68</v>
      </c>
      <c r="AJ778" s="17">
        <v>69</v>
      </c>
      <c r="AK778" s="17">
        <v>57</v>
      </c>
      <c r="AL778" s="17">
        <v>53</v>
      </c>
      <c r="AM778" s="17">
        <v>48</v>
      </c>
      <c r="AN778" s="17">
        <v>58</v>
      </c>
      <c r="AO778" s="17">
        <v>63</v>
      </c>
      <c r="AP778" s="17">
        <v>67</v>
      </c>
      <c r="AR778" s="17">
        <v>122</v>
      </c>
      <c r="AS778" s="17">
        <v>101</v>
      </c>
      <c r="AT778" s="17">
        <v>97</v>
      </c>
      <c r="AU778" s="17">
        <v>75</v>
      </c>
      <c r="AV778" s="17">
        <v>71</v>
      </c>
      <c r="AW778" s="17">
        <v>75</v>
      </c>
      <c r="AX778" s="17">
        <v>76</v>
      </c>
      <c r="AY778" s="17">
        <v>85</v>
      </c>
      <c r="AZ778" s="17">
        <v>78</v>
      </c>
      <c r="BA778" s="17">
        <v>86</v>
      </c>
      <c r="BB778" s="17">
        <v>68</v>
      </c>
      <c r="BC778" s="17">
        <v>69</v>
      </c>
      <c r="BD778" s="17">
        <v>57</v>
      </c>
      <c r="BE778" s="17">
        <v>53</v>
      </c>
      <c r="BF778" s="17">
        <v>48</v>
      </c>
      <c r="BG778" s="17">
        <v>58</v>
      </c>
      <c r="BH778" s="17">
        <v>63</v>
      </c>
    </row>
    <row r="779" spans="1:78" x14ac:dyDescent="0.25"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</row>
    <row r="780" spans="1:78" ht="18" x14ac:dyDescent="0.25">
      <c r="A780" s="10" t="s">
        <v>478</v>
      </c>
      <c r="B780" s="51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</row>
    <row r="781" spans="1:78" x14ac:dyDescent="0.25">
      <c r="A781" s="11" t="s">
        <v>479</v>
      </c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</row>
    <row r="782" spans="1:78" ht="11.25" x14ac:dyDescent="0.2">
      <c r="A782" s="16" t="s">
        <v>480</v>
      </c>
      <c r="C782" s="18">
        <v>0.33812313803380001</v>
      </c>
      <c r="D782" s="18">
        <v>0.33445109469130002</v>
      </c>
      <c r="E782" s="18">
        <v>0.33366483347089998</v>
      </c>
      <c r="F782" s="18">
        <v>0.3292118231485</v>
      </c>
      <c r="G782" s="18">
        <v>0.3274428986813</v>
      </c>
      <c r="H782" s="18">
        <v>0.33275566614059998</v>
      </c>
      <c r="I782" s="18">
        <v>0.3492140426907</v>
      </c>
      <c r="J782" s="18">
        <v>0.37298697398550001</v>
      </c>
      <c r="K782" s="18">
        <v>0.39548545557859999</v>
      </c>
      <c r="L782" s="18">
        <v>0.41581759886000003</v>
      </c>
      <c r="M782" s="18">
        <v>0.43789745799219998</v>
      </c>
      <c r="N782" s="18">
        <v>0.45595168190590002</v>
      </c>
      <c r="O782" s="18">
        <v>0.47424138450469999</v>
      </c>
      <c r="P782" s="18">
        <v>0.49111839410079999</v>
      </c>
      <c r="Q782" s="18">
        <v>0.50721017644379995</v>
      </c>
      <c r="R782" s="18">
        <v>0.95359421814610001</v>
      </c>
      <c r="S782" s="18">
        <v>0.95557728933959996</v>
      </c>
      <c r="T782" s="18">
        <f>(('FIA Only'!T781*'FIA Only'!T$181)+(Sphere!C993*Sphere!C$181))/(Sphere!C$181+'FIA Only'!T$181)</f>
        <v>0.95687491934209012</v>
      </c>
      <c r="U782" s="18">
        <f>(('FIA Only'!U781*'FIA Only'!U$181)+(Sphere!D993*Sphere!D$181))/(Sphere!D$181+'FIA Only'!U$181)</f>
        <v>0.957882811117023</v>
      </c>
      <c r="V782" s="18">
        <f>(('FIA Only'!V781*'FIA Only'!V$181)+(Sphere!E993*Sphere!E$181))/(Sphere!E$181+'FIA Only'!V$181)</f>
        <v>0.95810166518115658</v>
      </c>
      <c r="W782" s="18">
        <f>(('FIA Only'!W781*'FIA Only'!W$181)+(Sphere!F993*Sphere!F$181)+('FIA on PCAS'!C993*'FIA on PCAS'!C$181))/(Sphere!F$181+'FIA Only'!W$181+'FIA on PCAS'!C$181)</f>
        <v>0.93446196471495302</v>
      </c>
      <c r="X782" s="18">
        <f>(('FIA Only'!X781*'FIA Only'!X$181)+(Sphere!G993*Sphere!G$181)+('FIA on PCAS'!D993*'FIA on PCAS'!D$181))/(Sphere!G$181+'FIA Only'!X$181+'FIA on PCAS'!D$181)</f>
        <v>0.9407493503803841</v>
      </c>
      <c r="Y782" s="18">
        <v>0.96863726971120001</v>
      </c>
      <c r="Z782" s="18">
        <v>0.96188908178889998</v>
      </c>
      <c r="AA782" s="18">
        <v>0.96296227351700003</v>
      </c>
      <c r="AB782" s="18">
        <v>0.96390405213179997</v>
      </c>
      <c r="AC782" s="18">
        <v>0.96451163096879999</v>
      </c>
      <c r="AD782" s="18">
        <v>0.96538324232899997</v>
      </c>
      <c r="AE782" s="18">
        <v>0.96616744442659996</v>
      </c>
      <c r="AF782" s="18">
        <v>0.96671683753159998</v>
      </c>
      <c r="AG782" s="18">
        <v>0.96716111160749996</v>
      </c>
      <c r="AH782" s="18">
        <v>0.94553322013469998</v>
      </c>
      <c r="AI782" s="18">
        <v>0.92156268283599996</v>
      </c>
      <c r="AJ782" s="18">
        <v>0.90859341643500002</v>
      </c>
      <c r="AK782" s="18">
        <v>0.90027570232349996</v>
      </c>
      <c r="AL782" s="18">
        <v>0.89261248854480002</v>
      </c>
      <c r="AM782" s="18">
        <v>0.8856166733802</v>
      </c>
      <c r="AN782" s="18">
        <v>0.87318886823340003</v>
      </c>
      <c r="AO782" s="18">
        <v>0.86634750959109996</v>
      </c>
      <c r="AP782" s="18">
        <v>0.85052966554179998</v>
      </c>
      <c r="AQ782" s="18"/>
      <c r="AR782" s="18">
        <v>0.96863726971120001</v>
      </c>
      <c r="AS782" s="18">
        <v>0.96188908178889998</v>
      </c>
      <c r="AT782" s="18">
        <v>0.96296227351700003</v>
      </c>
      <c r="AU782" s="18">
        <v>0.96390405213179997</v>
      </c>
      <c r="AV782" s="18">
        <v>0.96451163096879999</v>
      </c>
      <c r="AW782" s="18">
        <v>0.96538324232899997</v>
      </c>
      <c r="AX782" s="18">
        <v>0.96616744442659996</v>
      </c>
      <c r="AY782" s="18">
        <v>0.96671683753159998</v>
      </c>
      <c r="AZ782" s="18">
        <v>0.96716111160749996</v>
      </c>
      <c r="BA782" s="18">
        <v>0.94553322013469998</v>
      </c>
      <c r="BB782" s="18">
        <v>0.92156268283599996</v>
      </c>
      <c r="BC782" s="18">
        <v>0.90859341643500002</v>
      </c>
      <c r="BD782" s="18">
        <v>0.90027570232349996</v>
      </c>
      <c r="BE782" s="18">
        <v>0.89261248854480002</v>
      </c>
      <c r="BF782" s="18">
        <v>0.8856166733802</v>
      </c>
      <c r="BG782" s="18">
        <v>0.87318886823340003</v>
      </c>
      <c r="BH782" s="18">
        <v>0.86634750959109996</v>
      </c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</row>
    <row r="783" spans="1:78" ht="11.25" x14ac:dyDescent="0.2">
      <c r="A783" s="16" t="s">
        <v>481</v>
      </c>
      <c r="C783" s="18">
        <v>0.63679245283020003</v>
      </c>
      <c r="D783" s="18">
        <v>0.64109137699100005</v>
      </c>
      <c r="E783" s="18">
        <v>0.64223842152889998</v>
      </c>
      <c r="F783" s="18">
        <v>0.64710023499549996</v>
      </c>
      <c r="G783" s="18">
        <v>0.64932496597910005</v>
      </c>
      <c r="H783" s="18">
        <v>0.64437645828690004</v>
      </c>
      <c r="I783" s="18">
        <v>0.62848073596779996</v>
      </c>
      <c r="J783" s="18">
        <v>0.60560644168319999</v>
      </c>
      <c r="K783" s="18">
        <v>0.58374727349379996</v>
      </c>
      <c r="L783" s="18">
        <v>0.56406305664409995</v>
      </c>
      <c r="M783" s="18">
        <v>0.54278328306760004</v>
      </c>
      <c r="N783" s="18">
        <v>0.52534183373879995</v>
      </c>
      <c r="O783" s="18">
        <v>0.50752339029570004</v>
      </c>
      <c r="P783" s="18">
        <v>0.49133142154850001</v>
      </c>
      <c r="Q783" s="18">
        <v>0.47579982283790001</v>
      </c>
      <c r="R783" s="18">
        <v>4.6405781853940002E-2</v>
      </c>
      <c r="S783" s="18">
        <v>4.4422710660420001E-2</v>
      </c>
      <c r="T783" s="18">
        <f>(('FIA Only'!T782*'FIA Only'!T$181)+(Sphere!C994*Sphere!C$181))/(Sphere!C$181+'FIA Only'!T$181)</f>
        <v>4.3125080657879934E-2</v>
      </c>
      <c r="U783" s="18">
        <f>(('FIA Only'!U782*'FIA Only'!U$181)+(Sphere!D994*Sphere!D$181))/(Sphere!D$181+'FIA Only'!U$181)</f>
        <v>4.2117188882986975E-2</v>
      </c>
      <c r="V783" s="18">
        <f>(('FIA Only'!V782*'FIA Only'!V$181)+(Sphere!E994*Sphere!E$181))/(Sphere!E$181+'FIA Only'!V$181)</f>
        <v>4.1898334818843169E-2</v>
      </c>
      <c r="W783" s="18">
        <f>(('FIA Only'!W782*'FIA Only'!W$181)+(Sphere!F994*Sphere!F$181)+('FIA on PCAS'!C994*'FIA on PCAS'!C$181))/(Sphere!F$181+'FIA Only'!W$181+'FIA on PCAS'!C$181)</f>
        <v>6.5538035285010371E-2</v>
      </c>
      <c r="X783" s="18">
        <f>(('FIA Only'!X782*'FIA Only'!X$181)+(Sphere!G994*Sphere!G$181)+('FIA on PCAS'!D994*'FIA on PCAS'!D$181))/(Sphere!G$181+'FIA Only'!X$181+'FIA on PCAS'!D$181)</f>
        <v>5.9250649619579716E-2</v>
      </c>
      <c r="Y783" s="18">
        <v>3.1328243011150003E-2</v>
      </c>
      <c r="Z783" s="18">
        <v>3.8078886845999999E-2</v>
      </c>
      <c r="AA783" s="18">
        <v>3.7006701414740002E-2</v>
      </c>
      <c r="AB783" s="18">
        <v>3.6065553839980002E-2</v>
      </c>
      <c r="AC783" s="18">
        <v>3.5458446291669998E-2</v>
      </c>
      <c r="AD783" s="18">
        <v>3.4587495830190003E-2</v>
      </c>
      <c r="AE783" s="18">
        <v>3.3803820601830001E-2</v>
      </c>
      <c r="AF783" s="18">
        <v>3.3254763865619999E-2</v>
      </c>
      <c r="AG783" s="18">
        <v>3.2810964167629998E-2</v>
      </c>
      <c r="AH783" s="18">
        <v>5.4439393109490003E-2</v>
      </c>
      <c r="AI783" s="18">
        <v>7.8410722833890001E-2</v>
      </c>
      <c r="AJ783" s="18">
        <v>9.1380549220530002E-2</v>
      </c>
      <c r="AK783" s="18">
        <v>9.9698674784000005E-2</v>
      </c>
      <c r="AL783" s="18">
        <v>0.1073621961531</v>
      </c>
      <c r="AM783" s="18">
        <v>0.1143584617603</v>
      </c>
      <c r="AN783" s="18">
        <v>0.1268111317666</v>
      </c>
      <c r="AO783" s="18">
        <v>0.13365249040890001</v>
      </c>
      <c r="AP783" s="18">
        <v>0.14947033445819999</v>
      </c>
      <c r="AQ783" s="18"/>
      <c r="AR783" s="18">
        <v>3.1328243011150003E-2</v>
      </c>
      <c r="AS783" s="18">
        <v>3.8078886845999999E-2</v>
      </c>
      <c r="AT783" s="18">
        <v>3.7006701414740002E-2</v>
      </c>
      <c r="AU783" s="18">
        <v>3.6065553839980002E-2</v>
      </c>
      <c r="AV783" s="18">
        <v>3.5458446291669998E-2</v>
      </c>
      <c r="AW783" s="18">
        <v>3.4587495830190003E-2</v>
      </c>
      <c r="AX783" s="18">
        <v>3.3803820601830001E-2</v>
      </c>
      <c r="AY783" s="18">
        <v>3.3254763865619999E-2</v>
      </c>
      <c r="AZ783" s="18">
        <v>3.2810964167629998E-2</v>
      </c>
      <c r="BA783" s="18">
        <v>5.4439393109490003E-2</v>
      </c>
      <c r="BB783" s="18">
        <v>7.8410722833890001E-2</v>
      </c>
      <c r="BC783" s="18">
        <v>9.1380549220530002E-2</v>
      </c>
      <c r="BD783" s="18">
        <v>9.9698674784000005E-2</v>
      </c>
      <c r="BE783" s="18">
        <v>0.1073621961531</v>
      </c>
      <c r="BF783" s="18">
        <v>0.1143584617603</v>
      </c>
      <c r="BG783" s="18">
        <v>0.1268111317666</v>
      </c>
      <c r="BH783" s="18">
        <v>0.13365249040890001</v>
      </c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</row>
    <row r="784" spans="1:78" ht="11.25" x14ac:dyDescent="0.2">
      <c r="A784" s="11" t="s">
        <v>482</v>
      </c>
      <c r="C784" s="18">
        <v>2.508440913605E-2</v>
      </c>
      <c r="D784" s="18">
        <v>2.4457528317700001E-2</v>
      </c>
      <c r="E784" s="18">
        <v>2.4096745000150001E-2</v>
      </c>
      <c r="F784" s="18">
        <v>2.368794185597E-2</v>
      </c>
      <c r="G784" s="18">
        <v>2.3232135339670001E-2</v>
      </c>
      <c r="H784" s="18">
        <v>2.286787557242E-2</v>
      </c>
      <c r="I784" s="18">
        <v>2.2305221341540001E-2</v>
      </c>
      <c r="J784" s="18">
        <v>2.140658433124E-2</v>
      </c>
      <c r="K784" s="18">
        <v>2.0767270927649999E-2</v>
      </c>
      <c r="L784" s="18">
        <v>2.0119344495899999E-2</v>
      </c>
      <c r="M784" s="18">
        <v>1.9319258940109999E-2</v>
      </c>
      <c r="N784" s="18">
        <v>1.8706484355339999E-2</v>
      </c>
      <c r="O784" s="18">
        <v>1.8235225199590002E-2</v>
      </c>
      <c r="P784" s="18">
        <v>1.7550184350679999E-2</v>
      </c>
      <c r="Q784" s="18">
        <v>1.6990000718219999E-2</v>
      </c>
      <c r="R784" s="18">
        <v>0</v>
      </c>
      <c r="S784" s="18">
        <v>0</v>
      </c>
      <c r="T784" s="18">
        <f>(('FIA Only'!T783*'FIA Only'!T$181)+(Sphere!C995*Sphere!C$181))/(Sphere!C$181+'FIA Only'!T$181)</f>
        <v>0</v>
      </c>
      <c r="U784" s="18">
        <f>(('FIA Only'!U783*'FIA Only'!U$181)+(Sphere!D995*Sphere!D$181))/(Sphere!D$181+'FIA Only'!U$181)</f>
        <v>0</v>
      </c>
      <c r="V784" s="18">
        <f>(('FIA Only'!V783*'FIA Only'!V$181)+(Sphere!E995*Sphere!E$181))/(Sphere!E$181+'FIA Only'!V$181)</f>
        <v>0</v>
      </c>
      <c r="W784" s="18">
        <f>(('FIA Only'!W783*'FIA Only'!W$181)+(Sphere!F995*Sphere!F$181)+('FIA on PCAS'!C995*'FIA on PCAS'!C$181))/(Sphere!F$181+'FIA Only'!W$181+'FIA on PCAS'!C$181)</f>
        <v>0</v>
      </c>
      <c r="X784" s="18">
        <f>(('FIA Only'!X783*'FIA Only'!X$181)+(Sphere!G995*Sphere!G$181)+('FIA on PCAS'!D995*'FIA on PCAS'!D$181))/(Sphere!G$181+'FIA Only'!X$181+'FIA on PCAS'!D$181)</f>
        <v>0</v>
      </c>
      <c r="Y784" s="18">
        <v>3.4487277642999998E-5</v>
      </c>
      <c r="Z784" s="18">
        <v>3.2031365113E-5</v>
      </c>
      <c r="AA784" s="18">
        <v>3.1025068255000002E-5</v>
      </c>
      <c r="AB784" s="18">
        <v>3.0394028181000001E-5</v>
      </c>
      <c r="AC784" s="18">
        <v>2.9922739487000001E-5</v>
      </c>
      <c r="AD784" s="18">
        <v>2.9261840803999998E-5</v>
      </c>
      <c r="AE784" s="18">
        <v>2.8734971609999999E-5</v>
      </c>
      <c r="AF784" s="18">
        <v>2.8398602789000001E-5</v>
      </c>
      <c r="AG784" s="18">
        <v>2.7924224823999999E-5</v>
      </c>
      <c r="AH784" s="18">
        <v>2.7386755764999999E-5</v>
      </c>
      <c r="AI784" s="18">
        <v>2.6594330089000001E-5</v>
      </c>
      <c r="AJ784" s="18">
        <v>2.6034344507E-5</v>
      </c>
      <c r="AK784" s="18">
        <v>2.5622892517E-5</v>
      </c>
      <c r="AL784" s="18">
        <v>2.5315302087000001E-5</v>
      </c>
      <c r="AM784" s="18">
        <v>2.4864859488999999E-5</v>
      </c>
      <c r="AN784" s="18">
        <v>0</v>
      </c>
      <c r="AO784" s="18">
        <v>0</v>
      </c>
      <c r="AP784" s="18">
        <v>0</v>
      </c>
      <c r="AQ784" s="18"/>
      <c r="AR784" s="18">
        <v>3.4487277642999998E-5</v>
      </c>
      <c r="AS784" s="18">
        <v>3.2031365113E-5</v>
      </c>
      <c r="AT784" s="18">
        <v>3.1025068255000002E-5</v>
      </c>
      <c r="AU784" s="18">
        <v>3.0394028181000001E-5</v>
      </c>
      <c r="AV784" s="18">
        <v>2.9922739487000001E-5</v>
      </c>
      <c r="AW784" s="18">
        <v>2.9261840803999998E-5</v>
      </c>
      <c r="AX784" s="18">
        <v>2.8734971609999999E-5</v>
      </c>
      <c r="AY784" s="18">
        <v>2.8398602789000001E-5</v>
      </c>
      <c r="AZ784" s="18">
        <v>2.7924224823999999E-5</v>
      </c>
      <c r="BA784" s="18">
        <v>2.7386755764999999E-5</v>
      </c>
      <c r="BB784" s="18">
        <v>2.6594330089000001E-5</v>
      </c>
      <c r="BC784" s="18">
        <v>2.6034344507E-5</v>
      </c>
      <c r="BD784" s="18">
        <v>2.5622892517E-5</v>
      </c>
      <c r="BE784" s="18">
        <v>2.5315302087000001E-5</v>
      </c>
      <c r="BF784" s="18">
        <v>2.4864859488999999E-5</v>
      </c>
      <c r="BG784" s="18">
        <v>0</v>
      </c>
      <c r="BH784" s="18">
        <v>0</v>
      </c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</row>
    <row r="785" spans="1:78" x14ac:dyDescent="0.25">
      <c r="AA785" s="56"/>
      <c r="AB785" s="56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</row>
    <row r="786" spans="1:78" ht="18" x14ac:dyDescent="0.25">
      <c r="A786" s="10" t="s">
        <v>489</v>
      </c>
      <c r="B786" s="51"/>
      <c r="Y786" s="88"/>
      <c r="Z786" s="88"/>
      <c r="AA786" s="88"/>
      <c r="AB786" s="88"/>
      <c r="AC786" s="18"/>
      <c r="AD786" s="18"/>
      <c r="AE786" s="18"/>
      <c r="AF786" s="18"/>
      <c r="AG786" s="18"/>
      <c r="AH786" s="18"/>
      <c r="AI786" s="18"/>
      <c r="AJ786" s="18"/>
      <c r="AK786" s="18"/>
      <c r="AN786" s="18"/>
      <c r="AO786" s="18"/>
      <c r="AP786" s="18"/>
      <c r="AQ786" s="18"/>
      <c r="AR786" s="18">
        <v>5.2972458460069996E-3</v>
      </c>
      <c r="AS786" s="18">
        <v>1.330582906782E-2</v>
      </c>
      <c r="AT786" s="18">
        <v>1.8943906676589999E-2</v>
      </c>
      <c r="AU786" s="18">
        <v>2.262531457819E-2</v>
      </c>
      <c r="AV786" s="18">
        <v>2.5847262368560001E-2</v>
      </c>
      <c r="AW786" s="18">
        <v>2.8126481380689999E-2</v>
      </c>
      <c r="AX786" s="18">
        <v>2.753959679088E-2</v>
      </c>
      <c r="AY786" s="18">
        <v>2.713202510436E-2</v>
      </c>
      <c r="AZ786" s="18">
        <v>2.681842552051E-2</v>
      </c>
      <c r="BA786" s="18">
        <v>2.6220079969329999E-2</v>
      </c>
      <c r="BB786" s="18">
        <v>2.5636934205629999E-2</v>
      </c>
      <c r="BC786" s="18">
        <v>2.5029418809290001E-2</v>
      </c>
      <c r="BD786" s="18">
        <v>2.465434717994E-2</v>
      </c>
      <c r="BE786" s="18">
        <v>2.4424203454020001E-2</v>
      </c>
      <c r="BF786" s="18">
        <v>2.4064211013140002E-2</v>
      </c>
      <c r="BG786" s="18">
        <v>2.637551677256E-2</v>
      </c>
      <c r="BH786" s="18">
        <v>2.594790744445E-2</v>
      </c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</row>
    <row r="787" spans="1:78" s="17" customFormat="1" x14ac:dyDescent="0.25">
      <c r="A787" s="23" t="s">
        <v>490</v>
      </c>
      <c r="B787" s="37"/>
      <c r="C787" s="17">
        <v>44</v>
      </c>
      <c r="D787" s="17">
        <v>51</v>
      </c>
      <c r="E787" s="17">
        <v>50</v>
      </c>
      <c r="F787" s="17">
        <v>52</v>
      </c>
      <c r="G787" s="17">
        <v>51</v>
      </c>
      <c r="H787" s="17">
        <v>51</v>
      </c>
      <c r="I787" s="17">
        <v>51</v>
      </c>
      <c r="J787" s="17">
        <v>49</v>
      </c>
      <c r="K787" s="17">
        <v>47</v>
      </c>
      <c r="L787" s="17">
        <v>44</v>
      </c>
      <c r="M787" s="17">
        <v>44</v>
      </c>
      <c r="N787" s="17">
        <v>39</v>
      </c>
      <c r="O787" s="17">
        <v>38</v>
      </c>
      <c r="P787" s="17">
        <v>33</v>
      </c>
      <c r="Q787" s="17">
        <v>31</v>
      </c>
      <c r="R787" s="17">
        <v>32</v>
      </c>
      <c r="S787" s="17">
        <v>32</v>
      </c>
      <c r="T787" s="17">
        <f>'FIA Only'!T786</f>
        <v>35</v>
      </c>
      <c r="U787" s="17">
        <f>'FIA Only'!U786</f>
        <v>41</v>
      </c>
      <c r="V787" s="17">
        <f>'FIA Only'!V786</f>
        <v>41</v>
      </c>
      <c r="W787" s="17">
        <f>'FIA Only'!W786</f>
        <v>52</v>
      </c>
      <c r="X787" s="17">
        <f>'FIA Only'!X786</f>
        <v>44</v>
      </c>
      <c r="Y787" s="39"/>
      <c r="Z787" s="39"/>
      <c r="AA787" s="39"/>
      <c r="AB787" s="39"/>
      <c r="AR787" s="17">
        <v>9.48607058856E-2</v>
      </c>
      <c r="AS787" s="17">
        <v>0.11811886198969999</v>
      </c>
      <c r="AT787" s="17">
        <v>0.13818565400839999</v>
      </c>
      <c r="AU787" s="17">
        <v>0.15260233669289999</v>
      </c>
      <c r="AV787" s="17">
        <v>0.1655804712233</v>
      </c>
      <c r="AW787" s="17">
        <v>0.18254121530279999</v>
      </c>
      <c r="AX787" s="17">
        <v>0.20144939196799999</v>
      </c>
      <c r="AY787" s="17">
        <v>0.214165223071</v>
      </c>
      <c r="AZ787" s="17">
        <v>0.2256724153338</v>
      </c>
      <c r="BA787" s="17">
        <v>0.2235142684998</v>
      </c>
      <c r="BB787" s="17">
        <v>0.2201212701452</v>
      </c>
      <c r="BC787" s="17">
        <v>0.22492111593610001</v>
      </c>
      <c r="BD787" s="17">
        <v>0.2302934333651</v>
      </c>
      <c r="BE787" s="17">
        <v>0.23320962589050001</v>
      </c>
      <c r="BF787" s="17">
        <v>0.2379368134191</v>
      </c>
      <c r="BG787" s="17">
        <v>0.27558058877390001</v>
      </c>
      <c r="BH787" s="17">
        <v>0.27998928856389999</v>
      </c>
    </row>
    <row r="788" spans="1:78" s="19" customFormat="1" x14ac:dyDescent="0.25">
      <c r="A788" s="24" t="s">
        <v>491</v>
      </c>
      <c r="B788" s="32"/>
      <c r="C788" s="19">
        <v>220.97198</v>
      </c>
      <c r="D788" s="19">
        <v>278.01630999999998</v>
      </c>
      <c r="E788" s="19">
        <v>277.85172</v>
      </c>
      <c r="F788" s="19">
        <v>290.31015000000002</v>
      </c>
      <c r="G788" s="19">
        <v>282.75468000000001</v>
      </c>
      <c r="H788" s="19">
        <v>288.57013000000001</v>
      </c>
      <c r="I788" s="19">
        <v>313.72881000000001</v>
      </c>
      <c r="J788" s="19">
        <v>274.89591999999999</v>
      </c>
      <c r="K788" s="19">
        <v>257.48309999999998</v>
      </c>
      <c r="L788" s="19">
        <v>254.10882000000001</v>
      </c>
      <c r="M788" s="19">
        <v>246.87304</v>
      </c>
      <c r="N788" s="19">
        <v>230.61089999999999</v>
      </c>
      <c r="O788" s="19">
        <v>212.55484000000001</v>
      </c>
      <c r="P788" s="19">
        <v>218.43591000000001</v>
      </c>
      <c r="Q788" s="19">
        <v>204.33865</v>
      </c>
      <c r="R788" s="19">
        <v>205.18024</v>
      </c>
      <c r="S788" s="19">
        <v>206.87470999999999</v>
      </c>
      <c r="T788" s="19">
        <f>'FIA Only'!T787</f>
        <v>209.19537</v>
      </c>
      <c r="U788" s="19">
        <f>'FIA Only'!U787</f>
        <v>244.05761999999999</v>
      </c>
      <c r="V788" s="19">
        <f>'FIA Only'!V787</f>
        <v>245.92364000000001</v>
      </c>
      <c r="W788" s="19">
        <f>'FIA Only'!W787</f>
        <v>284.97868999999997</v>
      </c>
      <c r="X788" s="19">
        <f>'FIA Only'!X787</f>
        <v>265.70659000000001</v>
      </c>
      <c r="Y788" s="88"/>
      <c r="Z788" s="88"/>
      <c r="AA788" s="88"/>
      <c r="AB788" s="88"/>
      <c r="AC788" s="18"/>
      <c r="AD788" s="18"/>
      <c r="AE788" s="18"/>
      <c r="AF788" s="18"/>
      <c r="AG788" s="18"/>
      <c r="AH788" s="18"/>
      <c r="AI788" s="18"/>
      <c r="AJ788" s="18"/>
      <c r="AK788" s="18"/>
      <c r="AN788" s="18"/>
      <c r="AO788" s="18"/>
      <c r="AP788" s="18"/>
      <c r="AQ788" s="18"/>
      <c r="AR788" s="18">
        <v>0.32315958642859999</v>
      </c>
      <c r="AS788" s="18">
        <v>0.31269659250339998</v>
      </c>
      <c r="AT788" s="18">
        <v>0.30372921320430002</v>
      </c>
      <c r="AU788" s="18">
        <v>0.29729006844740002</v>
      </c>
      <c r="AV788" s="18">
        <v>0.29119613158820001</v>
      </c>
      <c r="AW788" s="18">
        <v>0.28443679734999999</v>
      </c>
      <c r="AX788" s="18">
        <v>0.277309717018</v>
      </c>
      <c r="AY788" s="18">
        <v>0.272586828728</v>
      </c>
      <c r="AZ788" s="18">
        <v>0.26882651237600003</v>
      </c>
      <c r="BA788" s="18">
        <v>0.28403352138909999</v>
      </c>
      <c r="BB788" s="18">
        <v>0.30142545609280003</v>
      </c>
      <c r="BC788" s="18">
        <v>0.30852780988680001</v>
      </c>
      <c r="BD788" s="18">
        <v>0.31224056821329998</v>
      </c>
      <c r="BE788" s="18">
        <v>0.31646659139580002</v>
      </c>
      <c r="BF788" s="18">
        <v>0.31971733627729998</v>
      </c>
      <c r="BG788" s="18">
        <v>0.32806525901060002</v>
      </c>
      <c r="BH788" s="18">
        <v>0.33060082412480002</v>
      </c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</row>
    <row r="789" spans="1:78" x14ac:dyDescent="0.25">
      <c r="A789" s="11" t="s">
        <v>492</v>
      </c>
      <c r="AA789" s="56"/>
      <c r="AB789" s="56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</row>
    <row r="790" spans="1:78" s="17" customFormat="1" x14ac:dyDescent="0.25">
      <c r="A790" s="23" t="s">
        <v>493</v>
      </c>
      <c r="B790" s="37"/>
      <c r="C790" s="17">
        <v>106145</v>
      </c>
      <c r="D790" s="17">
        <v>107983</v>
      </c>
      <c r="E790" s="17">
        <v>105881</v>
      </c>
      <c r="F790" s="17">
        <v>106040</v>
      </c>
      <c r="G790" s="17">
        <v>107293</v>
      </c>
      <c r="H790" s="17">
        <v>108575</v>
      </c>
      <c r="I790" s="17">
        <v>110500</v>
      </c>
      <c r="J790" s="17">
        <v>111803</v>
      </c>
      <c r="K790" s="17">
        <v>114342</v>
      </c>
      <c r="L790" s="17">
        <v>117417</v>
      </c>
      <c r="M790" s="17">
        <v>121111</v>
      </c>
      <c r="N790" s="17">
        <v>124222</v>
      </c>
      <c r="O790" s="17">
        <v>124484</v>
      </c>
      <c r="P790" s="17">
        <v>126990</v>
      </c>
      <c r="Q790" s="17">
        <v>130256</v>
      </c>
      <c r="R790" s="17">
        <v>136181</v>
      </c>
      <c r="S790" s="17">
        <v>141096</v>
      </c>
      <c r="T790" s="17">
        <f>'FIA Only'!T789</f>
        <v>144477</v>
      </c>
      <c r="U790" s="17">
        <f>'FIA Only'!U789</f>
        <v>146152</v>
      </c>
      <c r="V790" s="17">
        <f>'FIA Only'!V789</f>
        <v>145055</v>
      </c>
      <c r="W790" s="17">
        <f>'FIA Only'!W789</f>
        <v>137643</v>
      </c>
      <c r="X790" s="17">
        <f>'FIA Only'!X789</f>
        <v>136328</v>
      </c>
      <c r="Y790" s="39"/>
      <c r="Z790" s="39"/>
      <c r="AA790" s="39"/>
      <c r="AB790" s="39"/>
    </row>
    <row r="791" spans="1:78" s="17" customFormat="1" x14ac:dyDescent="0.25">
      <c r="A791" s="23" t="s">
        <v>494</v>
      </c>
      <c r="B791" s="37"/>
      <c r="C791" s="17">
        <v>4</v>
      </c>
      <c r="D791" s="17">
        <v>5</v>
      </c>
      <c r="E791" s="17">
        <v>7</v>
      </c>
      <c r="F791" s="17">
        <v>5</v>
      </c>
      <c r="G791" s="17">
        <v>6</v>
      </c>
      <c r="H791" s="17">
        <v>5</v>
      </c>
      <c r="I791" s="17">
        <v>8</v>
      </c>
      <c r="J791" s="17">
        <v>0</v>
      </c>
      <c r="K791" s="17">
        <v>3</v>
      </c>
      <c r="L791" s="17">
        <v>8</v>
      </c>
      <c r="M791" s="17">
        <v>3</v>
      </c>
      <c r="N791" s="17">
        <v>5</v>
      </c>
      <c r="O791" s="17">
        <v>3</v>
      </c>
      <c r="P791" s="17">
        <v>2</v>
      </c>
      <c r="Q791" s="17">
        <v>2</v>
      </c>
      <c r="R791" s="17">
        <v>1</v>
      </c>
      <c r="S791" s="17">
        <v>1</v>
      </c>
      <c r="T791" s="17">
        <f>'FIA Only'!T790</f>
        <v>4</v>
      </c>
      <c r="U791" s="17">
        <f>'FIA Only'!U790</f>
        <v>9</v>
      </c>
      <c r="V791" s="17">
        <f>'FIA Only'!V790</f>
        <v>6</v>
      </c>
      <c r="W791" s="17">
        <f>'FIA Only'!W790</f>
        <v>5</v>
      </c>
      <c r="X791" s="17">
        <f>'FIA Only'!X790</f>
        <v>7</v>
      </c>
      <c r="Y791" s="39"/>
      <c r="Z791" s="39"/>
      <c r="AA791" s="39"/>
      <c r="AB791" s="39"/>
    </row>
    <row r="792" spans="1:78" s="17" customFormat="1" x14ac:dyDescent="0.25">
      <c r="A792" s="23" t="s">
        <v>495</v>
      </c>
      <c r="B792" s="37"/>
      <c r="C792" s="17">
        <v>3</v>
      </c>
      <c r="D792" s="17">
        <v>4</v>
      </c>
      <c r="E792" s="17">
        <v>4</v>
      </c>
      <c r="F792" s="17">
        <v>6</v>
      </c>
      <c r="G792" s="17">
        <v>4</v>
      </c>
      <c r="H792" s="17">
        <v>6</v>
      </c>
      <c r="I792" s="17">
        <v>3</v>
      </c>
      <c r="J792" s="17">
        <v>6</v>
      </c>
      <c r="K792" s="17">
        <v>0</v>
      </c>
      <c r="L792" s="17">
        <v>4</v>
      </c>
      <c r="M792" s="17">
        <v>2</v>
      </c>
      <c r="N792" s="17">
        <v>2</v>
      </c>
      <c r="O792" s="17">
        <v>4</v>
      </c>
      <c r="P792" s="17">
        <v>3</v>
      </c>
      <c r="Q792" s="17">
        <v>1</v>
      </c>
      <c r="R792" s="17">
        <v>1</v>
      </c>
      <c r="S792" s="17">
        <v>1</v>
      </c>
      <c r="T792" s="17">
        <f>'FIA Only'!T791</f>
        <v>1</v>
      </c>
      <c r="U792" s="17">
        <f>'FIA Only'!U791</f>
        <v>2</v>
      </c>
      <c r="V792" s="17">
        <f>'FIA Only'!V791</f>
        <v>7</v>
      </c>
      <c r="W792" s="17">
        <f>'FIA Only'!W791</f>
        <v>4</v>
      </c>
      <c r="X792" s="17">
        <f>'FIA Only'!X791</f>
        <v>3</v>
      </c>
      <c r="Y792" s="39"/>
      <c r="Z792" s="39"/>
      <c r="AA792" s="39"/>
      <c r="AB792" s="39"/>
    </row>
    <row r="793" spans="1:78" s="17" customFormat="1" x14ac:dyDescent="0.25">
      <c r="A793" s="23" t="s">
        <v>496</v>
      </c>
      <c r="B793" s="37"/>
      <c r="C793" s="17">
        <v>3</v>
      </c>
      <c r="D793" s="17">
        <v>2</v>
      </c>
      <c r="E793" s="17">
        <v>4</v>
      </c>
      <c r="F793" s="17">
        <v>4</v>
      </c>
      <c r="G793" s="17">
        <v>6</v>
      </c>
      <c r="H793" s="17">
        <v>3</v>
      </c>
      <c r="I793" s="17">
        <v>4</v>
      </c>
      <c r="J793" s="17">
        <v>3</v>
      </c>
      <c r="K793" s="17">
        <v>6</v>
      </c>
      <c r="L793" s="17">
        <v>1</v>
      </c>
      <c r="M793" s="17">
        <v>4</v>
      </c>
      <c r="N793" s="17">
        <v>2</v>
      </c>
      <c r="O793" s="17">
        <v>2</v>
      </c>
      <c r="P793" s="17">
        <v>4</v>
      </c>
      <c r="Q793" s="17">
        <v>2</v>
      </c>
      <c r="R793" s="17">
        <v>1</v>
      </c>
      <c r="S793" s="17">
        <v>1</v>
      </c>
      <c r="T793" s="17">
        <f>'FIA Only'!T792</f>
        <v>1</v>
      </c>
      <c r="U793" s="17">
        <f>'FIA Only'!U792</f>
        <v>1</v>
      </c>
      <c r="V793" s="17">
        <f>'FIA Only'!V792</f>
        <v>2</v>
      </c>
      <c r="W793" s="17">
        <f>'FIA Only'!W792</f>
        <v>7</v>
      </c>
      <c r="X793" s="17">
        <f>'FIA Only'!X792</f>
        <v>4</v>
      </c>
      <c r="Y793" s="39"/>
      <c r="Z793" s="39"/>
      <c r="AA793" s="39"/>
      <c r="AB793" s="39"/>
    </row>
    <row r="794" spans="1:78" s="17" customFormat="1" x14ac:dyDescent="0.25">
      <c r="A794" s="23" t="s">
        <v>497</v>
      </c>
      <c r="B794" s="37"/>
      <c r="C794" s="17">
        <v>4</v>
      </c>
      <c r="D794" s="17">
        <v>3</v>
      </c>
      <c r="E794" s="17">
        <v>2</v>
      </c>
      <c r="F794" s="17">
        <v>4</v>
      </c>
      <c r="G794" s="17">
        <v>5</v>
      </c>
      <c r="H794" s="17">
        <v>6</v>
      </c>
      <c r="I794" s="17">
        <v>3</v>
      </c>
      <c r="J794" s="17">
        <v>4</v>
      </c>
      <c r="K794" s="17">
        <v>3</v>
      </c>
      <c r="L794" s="17">
        <v>5</v>
      </c>
      <c r="M794" s="17">
        <v>0</v>
      </c>
      <c r="N794" s="17">
        <v>4</v>
      </c>
      <c r="O794" s="17">
        <v>2</v>
      </c>
      <c r="P794" s="17">
        <v>2</v>
      </c>
      <c r="Q794" s="17">
        <v>4</v>
      </c>
      <c r="R794" s="17">
        <v>2</v>
      </c>
      <c r="S794" s="17">
        <v>1</v>
      </c>
      <c r="T794" s="17">
        <f>'FIA Only'!T793</f>
        <v>1</v>
      </c>
      <c r="U794" s="17">
        <f>'FIA Only'!U793</f>
        <v>1</v>
      </c>
      <c r="V794" s="17">
        <f>'FIA Only'!V793</f>
        <v>1</v>
      </c>
      <c r="W794" s="17">
        <f>'FIA Only'!W793</f>
        <v>2</v>
      </c>
      <c r="X794" s="17">
        <f>'FIA Only'!X793</f>
        <v>5</v>
      </c>
      <c r="Y794" s="39"/>
      <c r="Z794" s="39"/>
      <c r="AA794" s="39"/>
      <c r="AB794" s="39"/>
    </row>
    <row r="795" spans="1:78" s="17" customFormat="1" x14ac:dyDescent="0.25">
      <c r="A795" s="23" t="s">
        <v>761</v>
      </c>
      <c r="B795" s="37"/>
      <c r="C795" s="17">
        <v>2</v>
      </c>
      <c r="D795" s="17">
        <v>4</v>
      </c>
      <c r="E795" s="17">
        <v>3</v>
      </c>
      <c r="F795" s="17">
        <v>2</v>
      </c>
      <c r="G795" s="17">
        <v>3</v>
      </c>
      <c r="H795" s="17">
        <v>4</v>
      </c>
      <c r="I795" s="17">
        <v>6</v>
      </c>
      <c r="J795" s="17">
        <v>4</v>
      </c>
      <c r="K795" s="17">
        <v>4</v>
      </c>
      <c r="L795" s="17">
        <v>3</v>
      </c>
      <c r="M795" s="17">
        <v>5</v>
      </c>
      <c r="N795" s="17">
        <v>0</v>
      </c>
      <c r="O795" s="17">
        <v>4</v>
      </c>
      <c r="P795" s="17">
        <v>2</v>
      </c>
      <c r="Q795" s="17">
        <v>2</v>
      </c>
      <c r="R795" s="17">
        <v>4</v>
      </c>
      <c r="S795" s="17">
        <v>4</v>
      </c>
      <c r="T795" s="17">
        <f>'FIA Only'!T794</f>
        <v>1</v>
      </c>
      <c r="U795" s="17">
        <f>'FIA Only'!U794</f>
        <v>1</v>
      </c>
      <c r="V795" s="17">
        <f>'FIA Only'!V794</f>
        <v>1</v>
      </c>
      <c r="W795" s="17">
        <f>'FIA Only'!W794</f>
        <v>1</v>
      </c>
      <c r="X795" s="17">
        <f>'FIA Only'!X794</f>
        <v>2</v>
      </c>
      <c r="Y795" s="39"/>
      <c r="Z795" s="39"/>
      <c r="AA795" s="39"/>
      <c r="AB795" s="39"/>
    </row>
    <row r="796" spans="1:78" s="17" customFormat="1" x14ac:dyDescent="0.25">
      <c r="A796" s="23" t="s">
        <v>501</v>
      </c>
      <c r="B796" s="37"/>
      <c r="C796" s="17">
        <v>14</v>
      </c>
      <c r="D796" s="17">
        <v>15</v>
      </c>
      <c r="E796" s="17">
        <v>17</v>
      </c>
      <c r="F796" s="17">
        <v>19</v>
      </c>
      <c r="G796" s="17">
        <v>20</v>
      </c>
      <c r="H796" s="17">
        <v>22</v>
      </c>
      <c r="I796" s="17">
        <v>20</v>
      </c>
      <c r="J796" s="17">
        <v>22</v>
      </c>
      <c r="K796" s="17">
        <v>16</v>
      </c>
      <c r="L796" s="17">
        <v>17</v>
      </c>
      <c r="M796" s="17">
        <v>15</v>
      </c>
      <c r="N796" s="17">
        <v>13</v>
      </c>
      <c r="O796" s="17">
        <v>13</v>
      </c>
      <c r="P796" s="17">
        <v>15</v>
      </c>
      <c r="Q796" s="17">
        <v>11</v>
      </c>
      <c r="R796" s="17">
        <v>10</v>
      </c>
      <c r="S796" s="17">
        <v>10</v>
      </c>
      <c r="T796" s="17">
        <f>'FIA Only'!T796</f>
        <v>7</v>
      </c>
      <c r="U796" s="17">
        <f>'FIA Only'!U796</f>
        <v>6</v>
      </c>
      <c r="V796" s="17">
        <f>'FIA Only'!V796</f>
        <v>12</v>
      </c>
      <c r="W796" s="17">
        <f>'FIA Only'!W796</f>
        <v>15</v>
      </c>
      <c r="X796" s="17">
        <f>'FIA Only'!X796</f>
        <v>15</v>
      </c>
      <c r="Y796" s="39"/>
      <c r="Z796" s="39"/>
      <c r="AA796" s="39"/>
      <c r="AB796" s="39"/>
    </row>
    <row r="797" spans="1:78" s="17" customFormat="1" x14ac:dyDescent="0.25">
      <c r="A797" s="23" t="s">
        <v>502</v>
      </c>
      <c r="B797" s="37"/>
      <c r="C797" s="17">
        <v>8</v>
      </c>
      <c r="D797" s="17">
        <v>9</v>
      </c>
      <c r="E797" s="17">
        <v>9</v>
      </c>
      <c r="F797" s="17">
        <v>9</v>
      </c>
      <c r="G797" s="17">
        <v>10</v>
      </c>
      <c r="H797" s="17">
        <v>13</v>
      </c>
      <c r="I797" s="17">
        <v>13</v>
      </c>
      <c r="J797" s="17">
        <v>13</v>
      </c>
      <c r="K797" s="17">
        <v>10</v>
      </c>
      <c r="L797" s="17">
        <v>12</v>
      </c>
      <c r="M797" s="17">
        <v>9</v>
      </c>
      <c r="N797" s="17">
        <v>9</v>
      </c>
      <c r="O797" s="17">
        <v>7</v>
      </c>
      <c r="P797" s="17">
        <v>8</v>
      </c>
      <c r="Q797" s="17">
        <v>8</v>
      </c>
      <c r="R797" s="17">
        <v>8</v>
      </c>
      <c r="S797" s="17">
        <v>8</v>
      </c>
      <c r="T797" s="17">
        <f>'FIA Only'!T797</f>
        <v>5</v>
      </c>
      <c r="U797" s="17">
        <f>'FIA Only'!U797</f>
        <v>3</v>
      </c>
      <c r="V797" s="17">
        <f>'FIA Only'!V797</f>
        <v>3</v>
      </c>
      <c r="W797" s="17">
        <f>'FIA Only'!W797</f>
        <v>4</v>
      </c>
      <c r="X797" s="17">
        <f>'FIA Only'!X797</f>
        <v>8</v>
      </c>
      <c r="Y797" s="39"/>
      <c r="Z797" s="39"/>
      <c r="AA797" s="39"/>
      <c r="AB797" s="39"/>
    </row>
    <row r="798" spans="1:78" x14ac:dyDescent="0.25">
      <c r="A798" s="11" t="s">
        <v>503</v>
      </c>
      <c r="AA798" s="56"/>
      <c r="AB798" s="56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</row>
    <row r="799" spans="1:78" s="19" customFormat="1" x14ac:dyDescent="0.25">
      <c r="A799" s="24" t="s">
        <v>504</v>
      </c>
      <c r="B799" s="32"/>
      <c r="C799" s="19">
        <v>127211</v>
      </c>
      <c r="D799" s="19">
        <v>151620</v>
      </c>
      <c r="E799" s="19">
        <v>123575</v>
      </c>
      <c r="F799" s="19">
        <v>121088</v>
      </c>
      <c r="G799" s="19">
        <v>105553</v>
      </c>
      <c r="H799" s="19">
        <v>104609</v>
      </c>
      <c r="I799" s="19">
        <v>96452</v>
      </c>
      <c r="J799" s="19">
        <v>104897</v>
      </c>
      <c r="K799" s="19">
        <v>122522</v>
      </c>
      <c r="L799" s="19">
        <v>93852</v>
      </c>
      <c r="M799" s="19">
        <v>112120</v>
      </c>
      <c r="N799" s="19">
        <v>93307</v>
      </c>
      <c r="O799" s="19">
        <v>116939</v>
      </c>
      <c r="P799" s="19">
        <v>99202</v>
      </c>
      <c r="Q799" s="19">
        <v>117408</v>
      </c>
      <c r="R799" s="19">
        <v>131761</v>
      </c>
      <c r="S799" s="19">
        <v>124669</v>
      </c>
      <c r="T799" s="19">
        <f>'FIA Only'!T799</f>
        <v>141269</v>
      </c>
      <c r="U799" s="19">
        <f>'FIA Only'!U799</f>
        <v>140811</v>
      </c>
      <c r="V799" s="19">
        <f>'FIA Only'!V799</f>
        <v>129340</v>
      </c>
      <c r="W799" s="19">
        <f>'FIA Only'!W799</f>
        <v>125850</v>
      </c>
      <c r="X799" s="19">
        <f>'FIA Only'!X799</f>
        <v>131548</v>
      </c>
      <c r="Y799" s="40"/>
      <c r="Z799" s="40"/>
      <c r="AA799" s="40"/>
      <c r="AB799" s="40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</row>
    <row r="800" spans="1:78" s="19" customFormat="1" x14ac:dyDescent="0.25">
      <c r="A800" s="24" t="s">
        <v>505</v>
      </c>
      <c r="B800" s="32"/>
      <c r="C800" s="19">
        <v>28123</v>
      </c>
      <c r="D800" s="19">
        <v>48953</v>
      </c>
      <c r="E800" s="19">
        <v>39076</v>
      </c>
      <c r="F800" s="19">
        <v>30064</v>
      </c>
      <c r="G800" s="19">
        <v>25617</v>
      </c>
      <c r="H800" s="19">
        <v>31853</v>
      </c>
      <c r="I800" s="19">
        <v>62769</v>
      </c>
      <c r="J800" s="19">
        <v>0</v>
      </c>
      <c r="K800" s="19">
        <v>17637</v>
      </c>
      <c r="L800" s="19">
        <v>42046</v>
      </c>
      <c r="M800" s="19">
        <v>28896</v>
      </c>
      <c r="N800" s="19">
        <v>32614</v>
      </c>
      <c r="O800" s="19">
        <v>8811</v>
      </c>
      <c r="P800" s="19">
        <v>23152</v>
      </c>
      <c r="Q800" s="19">
        <v>12632</v>
      </c>
      <c r="R800" s="19">
        <v>4755</v>
      </c>
      <c r="S800" s="19">
        <v>12581</v>
      </c>
      <c r="T800" s="19">
        <f>'FIA Only'!T800</f>
        <v>23052</v>
      </c>
      <c r="U800" s="19">
        <f>'FIA Only'!U800</f>
        <v>67361</v>
      </c>
      <c r="V800" s="19">
        <f>'FIA Only'!V800</f>
        <v>40982</v>
      </c>
      <c r="W800" s="19">
        <f>'FIA Only'!W800</f>
        <v>55907</v>
      </c>
      <c r="X800" s="19">
        <f>'FIA Only'!X800</f>
        <v>36318</v>
      </c>
      <c r="Y800" s="40"/>
      <c r="Z800" s="40"/>
      <c r="AA800" s="40"/>
      <c r="AB800" s="40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</row>
    <row r="801" spans="1:78" s="19" customFormat="1" x14ac:dyDescent="0.25">
      <c r="A801" s="24" t="s">
        <v>506</v>
      </c>
      <c r="B801" s="32"/>
      <c r="C801" s="19">
        <v>28473</v>
      </c>
      <c r="D801" s="19">
        <v>21821</v>
      </c>
      <c r="E801" s="19">
        <v>44499</v>
      </c>
      <c r="F801" s="19">
        <v>38334</v>
      </c>
      <c r="G801" s="19">
        <v>19110</v>
      </c>
      <c r="H801" s="19">
        <v>31935</v>
      </c>
      <c r="I801" s="19">
        <v>17739</v>
      </c>
      <c r="J801" s="19">
        <v>60339</v>
      </c>
      <c r="K801" s="19">
        <v>0</v>
      </c>
      <c r="L801" s="19">
        <v>12829</v>
      </c>
      <c r="M801" s="19">
        <v>11928</v>
      </c>
      <c r="N801" s="19">
        <v>17085</v>
      </c>
      <c r="O801" s="19">
        <v>34866</v>
      </c>
      <c r="P801" s="19">
        <v>8970</v>
      </c>
      <c r="Q801" s="19">
        <v>1538</v>
      </c>
      <c r="R801" s="19">
        <v>5058</v>
      </c>
      <c r="S801" s="19">
        <v>5093</v>
      </c>
      <c r="T801" s="19">
        <f>'FIA Only'!T801</f>
        <v>12618</v>
      </c>
      <c r="U801" s="19">
        <f>'FIA Only'!U801</f>
        <v>10084</v>
      </c>
      <c r="V801" s="19">
        <f>'FIA Only'!V801</f>
        <v>45776</v>
      </c>
      <c r="W801" s="19">
        <f>'FIA Only'!W801</f>
        <v>28693</v>
      </c>
      <c r="X801" s="19">
        <f>'FIA Only'!X801</f>
        <v>14624</v>
      </c>
      <c r="Y801" s="40"/>
      <c r="Z801" s="40"/>
      <c r="AA801" s="40"/>
      <c r="AB801" s="40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</row>
    <row r="802" spans="1:78" s="19" customFormat="1" x14ac:dyDescent="0.25">
      <c r="A802" s="24" t="s">
        <v>507</v>
      </c>
      <c r="B802" s="32"/>
      <c r="C802" s="19">
        <v>7856</v>
      </c>
      <c r="D802" s="19">
        <v>23926</v>
      </c>
      <c r="E802" s="19">
        <v>22310</v>
      </c>
      <c r="F802" s="19">
        <v>45031</v>
      </c>
      <c r="G802" s="19">
        <v>38941</v>
      </c>
      <c r="H802" s="19">
        <v>12325</v>
      </c>
      <c r="I802" s="19">
        <v>23891</v>
      </c>
      <c r="J802" s="19">
        <v>18006</v>
      </c>
      <c r="K802" s="19">
        <v>61252</v>
      </c>
      <c r="L802" s="19">
        <v>11281</v>
      </c>
      <c r="M802" s="19">
        <v>21781</v>
      </c>
      <c r="N802" s="19">
        <v>13316</v>
      </c>
      <c r="O802" s="19">
        <v>17229</v>
      </c>
      <c r="P802" s="19">
        <v>35449</v>
      </c>
      <c r="Q802" s="19">
        <v>7621</v>
      </c>
      <c r="R802" s="19">
        <v>1573</v>
      </c>
      <c r="S802" s="19">
        <v>1607</v>
      </c>
      <c r="T802" s="19">
        <f>'FIA Only'!T802</f>
        <v>5128</v>
      </c>
      <c r="U802" s="19">
        <f>'FIA Only'!U802</f>
        <v>12654</v>
      </c>
      <c r="V802" s="19">
        <f>'FIA Only'!V802</f>
        <v>10182</v>
      </c>
      <c r="W802" s="19">
        <f>'FIA Only'!W802</f>
        <v>46287</v>
      </c>
      <c r="X802" s="19">
        <f>'FIA Only'!X802</f>
        <v>28503</v>
      </c>
      <c r="Y802" s="40"/>
      <c r="Z802" s="40"/>
      <c r="AA802" s="40"/>
      <c r="AB802" s="40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</row>
    <row r="803" spans="1:78" s="19" customFormat="1" x14ac:dyDescent="0.25">
      <c r="A803" s="24" t="s">
        <v>508</v>
      </c>
      <c r="B803" s="32"/>
      <c r="C803" s="19">
        <v>14884</v>
      </c>
      <c r="D803" s="19">
        <v>8029</v>
      </c>
      <c r="E803" s="19">
        <v>24476</v>
      </c>
      <c r="F803" s="19">
        <v>22390</v>
      </c>
      <c r="G803" s="19">
        <v>59430</v>
      </c>
      <c r="H803" s="19">
        <v>53363</v>
      </c>
      <c r="I803" s="19">
        <v>12632</v>
      </c>
      <c r="J803" s="19">
        <v>24260</v>
      </c>
      <c r="K803" s="19">
        <v>18275</v>
      </c>
      <c r="L803" s="19">
        <v>50523</v>
      </c>
      <c r="M803" s="19">
        <v>0</v>
      </c>
      <c r="N803" s="19">
        <v>22168</v>
      </c>
      <c r="O803" s="19">
        <v>11122</v>
      </c>
      <c r="P803" s="19">
        <v>17373</v>
      </c>
      <c r="Q803" s="19">
        <v>36043</v>
      </c>
      <c r="R803" s="19">
        <v>7778</v>
      </c>
      <c r="S803" s="19">
        <v>6004</v>
      </c>
      <c r="T803" s="19">
        <f>'FIA Only'!T803</f>
        <v>1629</v>
      </c>
      <c r="U803" s="19">
        <f>'FIA Only'!U803</f>
        <v>5163</v>
      </c>
      <c r="V803" s="19">
        <f>'FIA Only'!V803</f>
        <v>12691</v>
      </c>
      <c r="W803" s="19">
        <f>'FIA Only'!W803</f>
        <v>10281</v>
      </c>
      <c r="X803" s="19">
        <f>'FIA Only'!X803</f>
        <v>31571</v>
      </c>
      <c r="Y803" s="40"/>
      <c r="Z803" s="40"/>
      <c r="AA803" s="40"/>
      <c r="AB803" s="40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</row>
    <row r="804" spans="1:78" s="19" customFormat="1" x14ac:dyDescent="0.25">
      <c r="A804" s="24" t="s">
        <v>762</v>
      </c>
      <c r="B804" s="32"/>
      <c r="C804" s="19">
        <v>8196</v>
      </c>
      <c r="D804" s="19">
        <v>15291</v>
      </c>
      <c r="E804" s="19">
        <v>8203</v>
      </c>
      <c r="F804" s="19">
        <v>25022</v>
      </c>
      <c r="G804" s="19">
        <v>8518</v>
      </c>
      <c r="H804" s="19">
        <v>45852</v>
      </c>
      <c r="I804" s="19">
        <v>53957</v>
      </c>
      <c r="J804" s="19">
        <v>27206</v>
      </c>
      <c r="K804" s="19">
        <v>24638</v>
      </c>
      <c r="L804" s="19">
        <v>18563</v>
      </c>
      <c r="M804" s="19">
        <v>51301</v>
      </c>
      <c r="N804" s="19">
        <v>0</v>
      </c>
      <c r="O804" s="19">
        <v>22561</v>
      </c>
      <c r="P804" s="19">
        <v>11334</v>
      </c>
      <c r="Q804" s="19">
        <v>17522</v>
      </c>
      <c r="R804" s="19">
        <v>36587</v>
      </c>
      <c r="S804" s="19">
        <v>20993</v>
      </c>
      <c r="T804" s="19">
        <f>'FIA Only'!T804</f>
        <v>6145</v>
      </c>
      <c r="U804" s="19">
        <f>'FIA Only'!U804</f>
        <v>1692</v>
      </c>
      <c r="V804" s="19">
        <f>'FIA Only'!V804</f>
        <v>5198</v>
      </c>
      <c r="W804" s="19">
        <f>'FIA Only'!W804</f>
        <v>12727</v>
      </c>
      <c r="X804" s="19">
        <f>'FIA Only'!X804</f>
        <v>10379</v>
      </c>
      <c r="Y804" s="40"/>
      <c r="Z804" s="40"/>
      <c r="AA804" s="40"/>
      <c r="AB804" s="40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</row>
    <row r="805" spans="1:78" s="19" customFormat="1" x14ac:dyDescent="0.25">
      <c r="A805" s="24" t="s">
        <v>512</v>
      </c>
      <c r="B805" s="32"/>
      <c r="C805" s="19">
        <v>65638</v>
      </c>
      <c r="D805" s="19">
        <v>77443</v>
      </c>
      <c r="E805" s="19">
        <v>115200</v>
      </c>
      <c r="F805" s="19">
        <v>139158</v>
      </c>
      <c r="G805" s="19">
        <v>151584</v>
      </c>
      <c r="H805" s="19">
        <v>152108</v>
      </c>
      <c r="I805" s="19">
        <v>154508</v>
      </c>
      <c r="J805" s="19">
        <v>169999</v>
      </c>
      <c r="K805" s="19">
        <v>117324</v>
      </c>
      <c r="L805" s="19">
        <v>118211</v>
      </c>
      <c r="M805" s="19">
        <v>105857</v>
      </c>
      <c r="N805" s="19">
        <v>104690</v>
      </c>
      <c r="O805" s="19">
        <v>86805</v>
      </c>
      <c r="P805" s="19">
        <v>96082</v>
      </c>
      <c r="Q805" s="19">
        <v>74300</v>
      </c>
      <c r="R805" s="19">
        <v>68664</v>
      </c>
      <c r="S805" s="19">
        <v>69624</v>
      </c>
      <c r="T805" s="19">
        <f>'FIA Only'!T806</f>
        <v>44875</v>
      </c>
      <c r="U805" s="19">
        <f>'FIA Only'!U806</f>
        <v>35886</v>
      </c>
      <c r="V805" s="19">
        <f>'FIA Only'!V806</f>
        <v>75601</v>
      </c>
      <c r="W805" s="19">
        <f>'FIA Only'!W806</f>
        <v>103221</v>
      </c>
      <c r="X805" s="19">
        <f>'FIA Only'!X806</f>
        <v>97841</v>
      </c>
      <c r="Y805" s="40"/>
      <c r="Z805" s="40"/>
      <c r="AA805" s="40"/>
      <c r="AB805" s="40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</row>
    <row r="806" spans="1:78" s="19" customFormat="1" x14ac:dyDescent="0.25">
      <c r="A806" s="24" t="s">
        <v>513</v>
      </c>
      <c r="B806" s="32"/>
      <c r="C806" s="19">
        <v>29309</v>
      </c>
      <c r="D806" s="19">
        <v>31696</v>
      </c>
      <c r="E806" s="19">
        <v>48391</v>
      </c>
      <c r="F806" s="19">
        <v>55792</v>
      </c>
      <c r="G806" s="19">
        <v>93533</v>
      </c>
      <c r="H806" s="19">
        <v>107848</v>
      </c>
      <c r="I806" s="19">
        <v>112879</v>
      </c>
      <c r="J806" s="19">
        <v>91654</v>
      </c>
      <c r="K806" s="19">
        <v>56072</v>
      </c>
      <c r="L806" s="19">
        <v>94101</v>
      </c>
      <c r="M806" s="19">
        <v>72148</v>
      </c>
      <c r="N806" s="19">
        <v>74289</v>
      </c>
      <c r="O806" s="19">
        <v>34710</v>
      </c>
      <c r="P806" s="19">
        <v>51662</v>
      </c>
      <c r="Q806" s="19">
        <v>65140</v>
      </c>
      <c r="R806" s="19">
        <v>62034</v>
      </c>
      <c r="S806" s="19">
        <v>62924</v>
      </c>
      <c r="T806" s="19">
        <f>'FIA Only'!T807</f>
        <v>27129</v>
      </c>
      <c r="U806" s="19">
        <f>'FIA Only'!U807</f>
        <v>13147</v>
      </c>
      <c r="V806" s="19">
        <f>'FIA Only'!V807</f>
        <v>19644</v>
      </c>
      <c r="W806" s="19">
        <f>'FIA Only'!W807</f>
        <v>28241</v>
      </c>
      <c r="X806" s="19">
        <f>'FIA Only'!X807</f>
        <v>54714</v>
      </c>
      <c r="Y806" s="40"/>
      <c r="Z806" s="40"/>
      <c r="AA806" s="40"/>
      <c r="AB806" s="40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F1030"/>
  <sheetViews>
    <sheetView zoomScaleNormal="100" workbookViewId="0">
      <selection activeCell="D779" sqref="D779"/>
    </sheetView>
  </sheetViews>
  <sheetFormatPr defaultRowHeight="15" outlineLevelRow="1" x14ac:dyDescent="0.25"/>
  <cols>
    <col min="1" max="1" width="43.140625" style="74" customWidth="1"/>
    <col min="2" max="2" width="79.42578125" style="74" customWidth="1"/>
    <col min="3" max="3" width="28.85546875" style="11" customWidth="1"/>
    <col min="4" max="4" width="90.85546875" style="16" bestFit="1" customWidth="1"/>
    <col min="5" max="5" width="38.42578125" style="81" customWidth="1"/>
    <col min="6" max="6" width="115.140625" style="119" customWidth="1"/>
    <col min="7" max="16384" width="9.140625" style="74"/>
  </cols>
  <sheetData>
    <row r="1" spans="1:6" x14ac:dyDescent="0.25">
      <c r="A1" s="227"/>
      <c r="B1" s="182"/>
      <c r="C1" s="117" t="s">
        <v>806</v>
      </c>
      <c r="E1" s="118" t="s">
        <v>796</v>
      </c>
    </row>
    <row r="2" spans="1:6" x14ac:dyDescent="0.25">
      <c r="A2" s="114" t="s">
        <v>0</v>
      </c>
      <c r="C2" s="9" t="s">
        <v>0</v>
      </c>
      <c r="D2" s="114"/>
      <c r="E2" s="73" t="s">
        <v>0</v>
      </c>
    </row>
    <row r="3" spans="1:6" ht="18" hidden="1" outlineLevel="1" x14ac:dyDescent="0.25">
      <c r="A3" s="97" t="s">
        <v>2</v>
      </c>
      <c r="C3" s="10" t="s">
        <v>2</v>
      </c>
      <c r="D3" s="97"/>
      <c r="E3" s="75" t="s">
        <v>2</v>
      </c>
    </row>
    <row r="4" spans="1:6" hidden="1" outlineLevel="1" x14ac:dyDescent="0.25">
      <c r="A4" s="36" t="s">
        <v>3</v>
      </c>
      <c r="B4" s="36" t="s">
        <v>667</v>
      </c>
      <c r="C4" s="36" t="s">
        <v>3</v>
      </c>
      <c r="D4" s="36" t="s">
        <v>667</v>
      </c>
      <c r="E4" s="76" t="s">
        <v>3</v>
      </c>
      <c r="F4" s="119" t="s">
        <v>667</v>
      </c>
    </row>
    <row r="5" spans="1:6" hidden="1" outlineLevel="1" x14ac:dyDescent="0.25">
      <c r="A5" s="28" t="s">
        <v>623</v>
      </c>
      <c r="B5" s="28" t="s">
        <v>668</v>
      </c>
      <c r="C5" s="28" t="s">
        <v>623</v>
      </c>
      <c r="D5" s="28" t="s">
        <v>668</v>
      </c>
      <c r="E5" s="77" t="s">
        <v>623</v>
      </c>
      <c r="F5" s="119" t="s">
        <v>668</v>
      </c>
    </row>
    <row r="6" spans="1:6" hidden="1" outlineLevel="1" x14ac:dyDescent="0.25">
      <c r="A6" s="28" t="s">
        <v>625</v>
      </c>
      <c r="B6" s="28" t="s">
        <v>669</v>
      </c>
      <c r="C6" s="28" t="s">
        <v>625</v>
      </c>
      <c r="D6" s="28" t="s">
        <v>669</v>
      </c>
      <c r="E6" s="77" t="s">
        <v>625</v>
      </c>
      <c r="F6" s="119" t="s">
        <v>669</v>
      </c>
    </row>
    <row r="7" spans="1:6" hidden="1" outlineLevel="1" x14ac:dyDescent="0.25">
      <c r="A7" s="28" t="s">
        <v>626</v>
      </c>
      <c r="B7" s="28" t="s">
        <v>670</v>
      </c>
      <c r="C7" s="28" t="s">
        <v>626</v>
      </c>
      <c r="D7" s="28" t="s">
        <v>670</v>
      </c>
      <c r="E7" s="77" t="s">
        <v>626</v>
      </c>
      <c r="F7" s="119" t="s">
        <v>670</v>
      </c>
    </row>
    <row r="8" spans="1:6" hidden="1" outlineLevel="1" x14ac:dyDescent="0.25">
      <c r="A8" s="28" t="s">
        <v>627</v>
      </c>
      <c r="B8" s="28" t="s">
        <v>872</v>
      </c>
      <c r="C8" s="24" t="s">
        <v>627</v>
      </c>
      <c r="D8" s="28" t="s">
        <v>812</v>
      </c>
      <c r="E8" s="78" t="s">
        <v>627</v>
      </c>
      <c r="F8" s="119" t="s">
        <v>675</v>
      </c>
    </row>
    <row r="9" spans="1:6" hidden="1" outlineLevel="1" x14ac:dyDescent="0.25">
      <c r="A9" s="28" t="s">
        <v>624</v>
      </c>
      <c r="B9" s="28" t="s">
        <v>2213</v>
      </c>
      <c r="C9" s="24" t="s">
        <v>624</v>
      </c>
      <c r="D9" s="28" t="s">
        <v>813</v>
      </c>
      <c r="E9" s="78" t="s">
        <v>624</v>
      </c>
      <c r="F9" s="119" t="s">
        <v>676</v>
      </c>
    </row>
    <row r="10" spans="1:6" hidden="1" outlineLevel="1" x14ac:dyDescent="0.25">
      <c r="A10" s="49" t="s">
        <v>4</v>
      </c>
      <c r="B10" s="49"/>
      <c r="C10" s="8" t="s">
        <v>4</v>
      </c>
      <c r="D10" s="49"/>
      <c r="E10" s="79" t="s">
        <v>4</v>
      </c>
    </row>
    <row r="11" spans="1:6" hidden="1" outlineLevel="1" x14ac:dyDescent="0.25">
      <c r="A11" s="36" t="s">
        <v>5</v>
      </c>
      <c r="B11" s="36" t="s">
        <v>671</v>
      </c>
      <c r="C11" s="36" t="s">
        <v>5</v>
      </c>
      <c r="D11" s="36" t="s">
        <v>671</v>
      </c>
      <c r="E11" s="80" t="s">
        <v>5</v>
      </c>
      <c r="F11" s="119" t="s">
        <v>671</v>
      </c>
    </row>
    <row r="12" spans="1:6" hidden="1" outlineLevel="1" x14ac:dyDescent="0.25">
      <c r="A12" s="16" t="s">
        <v>6</v>
      </c>
      <c r="B12" s="16" t="s">
        <v>2265</v>
      </c>
      <c r="C12" s="16" t="s">
        <v>6</v>
      </c>
      <c r="D12" s="16" t="s">
        <v>672</v>
      </c>
      <c r="E12" s="81" t="s">
        <v>6</v>
      </c>
      <c r="F12" s="119" t="s">
        <v>672</v>
      </c>
    </row>
    <row r="13" spans="1:6" hidden="1" outlineLevel="1" x14ac:dyDescent="0.25">
      <c r="A13" s="36" t="s">
        <v>7</v>
      </c>
      <c r="B13" s="36" t="s">
        <v>807</v>
      </c>
      <c r="C13" s="36" t="s">
        <v>7</v>
      </c>
      <c r="D13" s="36" t="s">
        <v>807</v>
      </c>
      <c r="E13" s="80" t="s">
        <v>7</v>
      </c>
      <c r="F13" s="119" t="s">
        <v>673</v>
      </c>
    </row>
    <row r="14" spans="1:6" hidden="1" outlineLevel="1" x14ac:dyDescent="0.25">
      <c r="A14" s="28" t="s">
        <v>8</v>
      </c>
      <c r="B14" s="28" t="s">
        <v>674</v>
      </c>
      <c r="C14" s="28" t="s">
        <v>8</v>
      </c>
      <c r="D14" s="28" t="s">
        <v>808</v>
      </c>
      <c r="E14" s="78" t="s">
        <v>8</v>
      </c>
      <c r="F14" s="119" t="s">
        <v>674</v>
      </c>
    </row>
    <row r="15" spans="1:6" hidden="1" outlineLevel="1" x14ac:dyDescent="0.25">
      <c r="A15" s="49" t="s">
        <v>9</v>
      </c>
      <c r="B15" s="28" t="s">
        <v>809</v>
      </c>
      <c r="C15" s="8" t="s">
        <v>9</v>
      </c>
      <c r="D15" s="28" t="s">
        <v>809</v>
      </c>
      <c r="E15" s="79" t="s">
        <v>9</v>
      </c>
    </row>
    <row r="16" spans="1:6" hidden="1" outlineLevel="1" x14ac:dyDescent="0.25">
      <c r="A16" s="16" t="s">
        <v>628</v>
      </c>
      <c r="C16" s="11" t="s">
        <v>628</v>
      </c>
      <c r="E16" s="81" t="s">
        <v>628</v>
      </c>
    </row>
    <row r="17" spans="1:5" hidden="1" outlineLevel="1" x14ac:dyDescent="0.25">
      <c r="A17" s="36" t="s">
        <v>10</v>
      </c>
      <c r="C17" s="23" t="s">
        <v>10</v>
      </c>
      <c r="D17" s="36"/>
      <c r="E17" s="80" t="s">
        <v>10</v>
      </c>
    </row>
    <row r="18" spans="1:5" hidden="1" outlineLevel="1" x14ac:dyDescent="0.25">
      <c r="A18" s="36" t="s">
        <v>11</v>
      </c>
      <c r="C18" s="23" t="s">
        <v>11</v>
      </c>
      <c r="D18" s="36"/>
      <c r="E18" s="80" t="s">
        <v>11</v>
      </c>
    </row>
    <row r="19" spans="1:5" hidden="1" outlineLevel="1" x14ac:dyDescent="0.25">
      <c r="A19" s="36" t="s">
        <v>12</v>
      </c>
      <c r="C19" s="23" t="s">
        <v>12</v>
      </c>
      <c r="D19" s="36"/>
      <c r="E19" s="80" t="s">
        <v>12</v>
      </c>
    </row>
    <row r="20" spans="1:5" hidden="1" outlineLevel="1" x14ac:dyDescent="0.25">
      <c r="A20" s="36" t="s">
        <v>13</v>
      </c>
      <c r="C20" s="23" t="s">
        <v>13</v>
      </c>
      <c r="D20" s="36"/>
      <c r="E20" s="80" t="s">
        <v>13</v>
      </c>
    </row>
    <row r="21" spans="1:5" hidden="1" outlineLevel="1" x14ac:dyDescent="0.25">
      <c r="A21" s="36" t="s">
        <v>14</v>
      </c>
      <c r="C21" s="23" t="s">
        <v>14</v>
      </c>
      <c r="D21" s="36"/>
      <c r="E21" s="80" t="s">
        <v>14</v>
      </c>
    </row>
    <row r="22" spans="1:5" hidden="1" outlineLevel="1" x14ac:dyDescent="0.25">
      <c r="A22" s="36" t="s">
        <v>15</v>
      </c>
      <c r="C22" s="36" t="s">
        <v>15</v>
      </c>
      <c r="D22" s="36"/>
      <c r="E22" s="76" t="s">
        <v>15</v>
      </c>
    </row>
    <row r="23" spans="1:5" hidden="1" outlineLevel="1" x14ac:dyDescent="0.25">
      <c r="A23" s="36" t="s">
        <v>16</v>
      </c>
      <c r="C23" s="36" t="s">
        <v>16</v>
      </c>
      <c r="D23" s="36"/>
      <c r="E23" s="76" t="s">
        <v>16</v>
      </c>
    </row>
    <row r="24" spans="1:5" hidden="1" outlineLevel="1" x14ac:dyDescent="0.25">
      <c r="A24" s="36" t="s">
        <v>17</v>
      </c>
      <c r="C24" s="36" t="s">
        <v>17</v>
      </c>
      <c r="D24" s="36"/>
      <c r="E24" s="76" t="s">
        <v>17</v>
      </c>
    </row>
    <row r="25" spans="1:5" hidden="1" outlineLevel="1" x14ac:dyDescent="0.25">
      <c r="A25" s="36" t="s">
        <v>18</v>
      </c>
      <c r="C25" s="36" t="s">
        <v>18</v>
      </c>
      <c r="D25" s="36"/>
      <c r="E25" s="76" t="s">
        <v>18</v>
      </c>
    </row>
    <row r="26" spans="1:5" hidden="1" outlineLevel="1" x14ac:dyDescent="0.25">
      <c r="A26" s="36" t="s">
        <v>19</v>
      </c>
      <c r="C26" s="23" t="s">
        <v>19</v>
      </c>
      <c r="D26" s="36"/>
      <c r="E26" s="80" t="s">
        <v>19</v>
      </c>
    </row>
    <row r="27" spans="1:5" hidden="1" outlineLevel="1" x14ac:dyDescent="0.25">
      <c r="A27" s="36" t="s">
        <v>20</v>
      </c>
      <c r="C27" s="23" t="s">
        <v>20</v>
      </c>
      <c r="D27" s="36"/>
      <c r="E27" s="80" t="s">
        <v>20</v>
      </c>
    </row>
    <row r="28" spans="1:5" hidden="1" outlineLevel="1" x14ac:dyDescent="0.25">
      <c r="A28" s="36" t="s">
        <v>21</v>
      </c>
      <c r="C28" s="23" t="s">
        <v>21</v>
      </c>
      <c r="D28" s="36"/>
      <c r="E28" s="80" t="s">
        <v>21</v>
      </c>
    </row>
    <row r="29" spans="1:5" hidden="1" outlineLevel="1" x14ac:dyDescent="0.25">
      <c r="A29" s="36" t="s">
        <v>22</v>
      </c>
      <c r="C29" s="23" t="s">
        <v>22</v>
      </c>
      <c r="D29" s="36"/>
      <c r="E29" s="80" t="s">
        <v>22</v>
      </c>
    </row>
    <row r="30" spans="1:5" hidden="1" outlineLevel="1" x14ac:dyDescent="0.25">
      <c r="A30" s="36" t="s">
        <v>23</v>
      </c>
      <c r="C30" s="23" t="s">
        <v>23</v>
      </c>
      <c r="D30" s="36"/>
      <c r="E30" s="80" t="s">
        <v>23</v>
      </c>
    </row>
    <row r="31" spans="1:5" hidden="1" outlineLevel="1" x14ac:dyDescent="0.25">
      <c r="A31" s="36" t="s">
        <v>24</v>
      </c>
      <c r="C31" s="23" t="s">
        <v>24</v>
      </c>
      <c r="D31" s="36"/>
      <c r="E31" s="80" t="s">
        <v>24</v>
      </c>
    </row>
    <row r="32" spans="1:5" hidden="1" outlineLevel="1" x14ac:dyDescent="0.25">
      <c r="A32" s="36" t="s">
        <v>795</v>
      </c>
      <c r="C32" s="23" t="s">
        <v>795</v>
      </c>
      <c r="D32" s="36"/>
      <c r="E32" s="80" t="s">
        <v>25</v>
      </c>
    </row>
    <row r="33" spans="1:5" hidden="1" outlineLevel="1" x14ac:dyDescent="0.25">
      <c r="A33" s="36"/>
      <c r="C33" s="23"/>
      <c r="D33" s="36"/>
      <c r="E33" s="80" t="s">
        <v>26</v>
      </c>
    </row>
    <row r="34" spans="1:5" hidden="1" outlineLevel="1" x14ac:dyDescent="0.25">
      <c r="A34" s="49" t="s">
        <v>27</v>
      </c>
      <c r="B34" s="28" t="s">
        <v>873</v>
      </c>
      <c r="C34" s="8" t="s">
        <v>27</v>
      </c>
      <c r="D34" s="28" t="s">
        <v>810</v>
      </c>
      <c r="E34" s="79" t="s">
        <v>27</v>
      </c>
    </row>
    <row r="35" spans="1:5" hidden="1" outlineLevel="1" x14ac:dyDescent="0.25">
      <c r="A35" s="16" t="s">
        <v>628</v>
      </c>
      <c r="C35" s="11" t="s">
        <v>628</v>
      </c>
      <c r="E35" s="81" t="s">
        <v>628</v>
      </c>
    </row>
    <row r="36" spans="1:5" hidden="1" outlineLevel="1" x14ac:dyDescent="0.25">
      <c r="A36" s="28" t="s">
        <v>10</v>
      </c>
      <c r="C36" s="24" t="s">
        <v>10</v>
      </c>
      <c r="D36" s="28"/>
      <c r="E36" s="78" t="s">
        <v>10</v>
      </c>
    </row>
    <row r="37" spans="1:5" hidden="1" outlineLevel="1" x14ac:dyDescent="0.25">
      <c r="A37" s="28" t="s">
        <v>11</v>
      </c>
      <c r="C37" s="24" t="s">
        <v>11</v>
      </c>
      <c r="D37" s="28"/>
      <c r="E37" s="78" t="s">
        <v>11</v>
      </c>
    </row>
    <row r="38" spans="1:5" hidden="1" outlineLevel="1" x14ac:dyDescent="0.25">
      <c r="A38" s="28" t="s">
        <v>629</v>
      </c>
      <c r="C38" s="24" t="s">
        <v>629</v>
      </c>
      <c r="D38" s="28"/>
      <c r="E38" s="78" t="s">
        <v>629</v>
      </c>
    </row>
    <row r="39" spans="1:5" hidden="1" outlineLevel="1" x14ac:dyDescent="0.25">
      <c r="A39" s="28" t="s">
        <v>13</v>
      </c>
      <c r="C39" s="24" t="s">
        <v>13</v>
      </c>
      <c r="D39" s="28"/>
      <c r="E39" s="78" t="s">
        <v>13</v>
      </c>
    </row>
    <row r="40" spans="1:5" hidden="1" outlineLevel="1" x14ac:dyDescent="0.25">
      <c r="A40" s="28" t="s">
        <v>14</v>
      </c>
      <c r="C40" s="24" t="s">
        <v>14</v>
      </c>
      <c r="D40" s="28"/>
      <c r="E40" s="78" t="s">
        <v>14</v>
      </c>
    </row>
    <row r="41" spans="1:5" hidden="1" outlineLevel="1" x14ac:dyDescent="0.25">
      <c r="A41" s="28" t="s">
        <v>15</v>
      </c>
      <c r="C41" s="24" t="s">
        <v>15</v>
      </c>
      <c r="D41" s="28"/>
      <c r="E41" s="78" t="s">
        <v>15</v>
      </c>
    </row>
    <row r="42" spans="1:5" hidden="1" outlineLevel="1" x14ac:dyDescent="0.25">
      <c r="A42" s="28" t="s">
        <v>16</v>
      </c>
      <c r="C42" s="24" t="s">
        <v>16</v>
      </c>
      <c r="D42" s="28"/>
      <c r="E42" s="78" t="s">
        <v>16</v>
      </c>
    </row>
    <row r="43" spans="1:5" hidden="1" outlineLevel="1" x14ac:dyDescent="0.25">
      <c r="A43" s="28" t="s">
        <v>17</v>
      </c>
      <c r="C43" s="24" t="s">
        <v>17</v>
      </c>
      <c r="D43" s="28"/>
      <c r="E43" s="78" t="s">
        <v>17</v>
      </c>
    </row>
    <row r="44" spans="1:5" hidden="1" outlineLevel="1" x14ac:dyDescent="0.25">
      <c r="A44" s="28" t="s">
        <v>18</v>
      </c>
      <c r="C44" s="24" t="s">
        <v>18</v>
      </c>
      <c r="D44" s="28"/>
      <c r="E44" s="78" t="s">
        <v>18</v>
      </c>
    </row>
    <row r="45" spans="1:5" hidden="1" outlineLevel="1" x14ac:dyDescent="0.25">
      <c r="A45" s="28" t="s">
        <v>19</v>
      </c>
      <c r="C45" s="24" t="s">
        <v>19</v>
      </c>
      <c r="D45" s="28"/>
      <c r="E45" s="78" t="s">
        <v>19</v>
      </c>
    </row>
    <row r="46" spans="1:5" hidden="1" outlineLevel="1" x14ac:dyDescent="0.25">
      <c r="A46" s="28" t="s">
        <v>20</v>
      </c>
      <c r="C46" s="24" t="s">
        <v>20</v>
      </c>
      <c r="D46" s="28"/>
      <c r="E46" s="78" t="s">
        <v>20</v>
      </c>
    </row>
    <row r="47" spans="1:5" hidden="1" outlineLevel="1" x14ac:dyDescent="0.25">
      <c r="A47" s="28" t="s">
        <v>21</v>
      </c>
      <c r="C47" s="24" t="s">
        <v>21</v>
      </c>
      <c r="D47" s="28"/>
      <c r="E47" s="78" t="s">
        <v>21</v>
      </c>
    </row>
    <row r="48" spans="1:5" hidden="1" outlineLevel="1" x14ac:dyDescent="0.25">
      <c r="A48" s="28" t="s">
        <v>22</v>
      </c>
      <c r="C48" s="24" t="s">
        <v>22</v>
      </c>
      <c r="D48" s="28"/>
      <c r="E48" s="78" t="s">
        <v>22</v>
      </c>
    </row>
    <row r="49" spans="1:5" hidden="1" outlineLevel="1" x14ac:dyDescent="0.25">
      <c r="A49" s="28" t="s">
        <v>23</v>
      </c>
      <c r="C49" s="24" t="s">
        <v>23</v>
      </c>
      <c r="D49" s="28"/>
      <c r="E49" s="78" t="s">
        <v>23</v>
      </c>
    </row>
    <row r="50" spans="1:5" hidden="1" outlineLevel="1" x14ac:dyDescent="0.25">
      <c r="A50" s="28" t="s">
        <v>24</v>
      </c>
      <c r="C50" s="24" t="s">
        <v>24</v>
      </c>
      <c r="D50" s="28"/>
      <c r="E50" s="78" t="s">
        <v>24</v>
      </c>
    </row>
    <row r="51" spans="1:5" hidden="1" outlineLevel="1" x14ac:dyDescent="0.25">
      <c r="A51" s="36" t="s">
        <v>795</v>
      </c>
      <c r="C51" s="23" t="s">
        <v>795</v>
      </c>
      <c r="D51" s="36"/>
      <c r="E51" s="78" t="s">
        <v>25</v>
      </c>
    </row>
    <row r="52" spans="1:5" hidden="1" outlineLevel="1" x14ac:dyDescent="0.25">
      <c r="A52" s="28"/>
      <c r="C52" s="24"/>
      <c r="D52" s="28"/>
      <c r="E52" s="78" t="s">
        <v>26</v>
      </c>
    </row>
    <row r="53" spans="1:5" hidden="1" outlineLevel="1" x14ac:dyDescent="0.25">
      <c r="A53" s="49" t="s">
        <v>28</v>
      </c>
      <c r="B53" s="28" t="s">
        <v>874</v>
      </c>
      <c r="C53" s="8" t="s">
        <v>28</v>
      </c>
      <c r="D53" s="11" t="s">
        <v>811</v>
      </c>
      <c r="E53" s="79" t="s">
        <v>28</v>
      </c>
    </row>
    <row r="54" spans="1:5" hidden="1" outlineLevel="1" x14ac:dyDescent="0.25">
      <c r="A54" s="16" t="s">
        <v>29</v>
      </c>
      <c r="C54" s="11" t="s">
        <v>29</v>
      </c>
      <c r="E54" s="81" t="s">
        <v>29</v>
      </c>
    </row>
    <row r="55" spans="1:5" hidden="1" outlineLevel="1" x14ac:dyDescent="0.25">
      <c r="A55" s="28" t="s">
        <v>630</v>
      </c>
      <c r="C55" s="24" t="s">
        <v>630</v>
      </c>
      <c r="D55" s="28"/>
      <c r="E55" s="78" t="s">
        <v>630</v>
      </c>
    </row>
    <row r="56" spans="1:5" hidden="1" outlineLevel="1" x14ac:dyDescent="0.25">
      <c r="A56" s="115">
        <v>0</v>
      </c>
      <c r="C56" s="41">
        <v>0</v>
      </c>
      <c r="D56" s="115"/>
      <c r="E56" s="82">
        <v>0</v>
      </c>
    </row>
    <row r="57" spans="1:5" hidden="1" outlineLevel="1" x14ac:dyDescent="0.25">
      <c r="A57" s="28" t="s">
        <v>631</v>
      </c>
      <c r="C57" s="24" t="s">
        <v>631</v>
      </c>
      <c r="D57" s="28"/>
      <c r="E57" s="78" t="s">
        <v>631</v>
      </c>
    </row>
    <row r="58" spans="1:5" hidden="1" outlineLevel="1" x14ac:dyDescent="0.25">
      <c r="A58" s="28" t="s">
        <v>632</v>
      </c>
      <c r="C58" s="24" t="s">
        <v>632</v>
      </c>
      <c r="D58" s="28"/>
      <c r="E58" s="78" t="s">
        <v>632</v>
      </c>
    </row>
    <row r="59" spans="1:5" hidden="1" outlineLevel="1" x14ac:dyDescent="0.25">
      <c r="A59" s="28" t="s">
        <v>633</v>
      </c>
      <c r="C59" s="24" t="s">
        <v>633</v>
      </c>
      <c r="D59" s="28"/>
      <c r="E59" s="78" t="s">
        <v>633</v>
      </c>
    </row>
    <row r="60" spans="1:5" hidden="1" outlineLevel="1" x14ac:dyDescent="0.25">
      <c r="A60" s="28" t="s">
        <v>634</v>
      </c>
      <c r="C60" s="24" t="s">
        <v>634</v>
      </c>
      <c r="D60" s="28"/>
      <c r="E60" s="78" t="s">
        <v>634</v>
      </c>
    </row>
    <row r="61" spans="1:5" hidden="1" outlineLevel="1" x14ac:dyDescent="0.25">
      <c r="A61" s="28" t="s">
        <v>635</v>
      </c>
      <c r="C61" s="24" t="s">
        <v>635</v>
      </c>
      <c r="D61" s="28"/>
      <c r="E61" s="78" t="s">
        <v>635</v>
      </c>
    </row>
    <row r="62" spans="1:5" hidden="1" outlineLevel="1" x14ac:dyDescent="0.25">
      <c r="A62" s="28" t="s">
        <v>636</v>
      </c>
      <c r="C62" s="24" t="s">
        <v>636</v>
      </c>
      <c r="D62" s="28"/>
      <c r="E62" s="78" t="s">
        <v>636</v>
      </c>
    </row>
    <row r="63" spans="1:5" hidden="1" outlineLevel="1" x14ac:dyDescent="0.25">
      <c r="A63" s="28" t="s">
        <v>637</v>
      </c>
      <c r="C63" s="24" t="s">
        <v>637</v>
      </c>
      <c r="D63" s="28"/>
      <c r="E63" s="78" t="s">
        <v>637</v>
      </c>
    </row>
    <row r="64" spans="1:5" hidden="1" outlineLevel="1" x14ac:dyDescent="0.25">
      <c r="A64" s="28" t="s">
        <v>638</v>
      </c>
      <c r="C64" s="24" t="s">
        <v>638</v>
      </c>
      <c r="D64" s="28"/>
      <c r="E64" s="78" t="s">
        <v>638</v>
      </c>
    </row>
    <row r="65" spans="1:5" hidden="1" outlineLevel="1" x14ac:dyDescent="0.25">
      <c r="A65" s="28" t="s">
        <v>639</v>
      </c>
      <c r="C65" s="24" t="s">
        <v>639</v>
      </c>
      <c r="D65" s="28"/>
      <c r="E65" s="78" t="s">
        <v>639</v>
      </c>
    </row>
    <row r="66" spans="1:5" hidden="1" outlineLevel="1" x14ac:dyDescent="0.25">
      <c r="A66" s="28" t="s">
        <v>640</v>
      </c>
      <c r="C66" s="24" t="s">
        <v>640</v>
      </c>
      <c r="D66" s="28"/>
      <c r="E66" s="78" t="s">
        <v>640</v>
      </c>
    </row>
    <row r="67" spans="1:5" hidden="1" outlineLevel="1" x14ac:dyDescent="0.25">
      <c r="A67" s="28" t="s">
        <v>641</v>
      </c>
      <c r="C67" s="24" t="s">
        <v>641</v>
      </c>
      <c r="D67" s="28"/>
      <c r="E67" s="78" t="s">
        <v>641</v>
      </c>
    </row>
    <row r="68" spans="1:5" hidden="1" outlineLevel="1" x14ac:dyDescent="0.25">
      <c r="A68" s="28" t="s">
        <v>642</v>
      </c>
      <c r="C68" s="24" t="s">
        <v>642</v>
      </c>
      <c r="D68" s="28"/>
      <c r="E68" s="78" t="s">
        <v>642</v>
      </c>
    </row>
    <row r="69" spans="1:5" hidden="1" outlineLevel="1" x14ac:dyDescent="0.25">
      <c r="A69" s="28" t="s">
        <v>643</v>
      </c>
      <c r="C69" s="24" t="s">
        <v>643</v>
      </c>
      <c r="D69" s="28"/>
      <c r="E69" s="78" t="s">
        <v>643</v>
      </c>
    </row>
    <row r="70" spans="1:5" hidden="1" outlineLevel="1" x14ac:dyDescent="0.25">
      <c r="A70" s="28" t="s">
        <v>644</v>
      </c>
      <c r="C70" s="24" t="s">
        <v>644</v>
      </c>
      <c r="D70" s="28"/>
      <c r="E70" s="78" t="s">
        <v>644</v>
      </c>
    </row>
    <row r="71" spans="1:5" hidden="1" outlineLevel="1" x14ac:dyDescent="0.25">
      <c r="A71" s="28" t="s">
        <v>645</v>
      </c>
      <c r="C71" s="24" t="s">
        <v>645</v>
      </c>
      <c r="D71" s="28"/>
      <c r="E71" s="78" t="s">
        <v>645</v>
      </c>
    </row>
    <row r="72" spans="1:5" hidden="1" outlineLevel="1" x14ac:dyDescent="0.25">
      <c r="A72" s="28" t="s">
        <v>646</v>
      </c>
      <c r="C72" s="24" t="s">
        <v>646</v>
      </c>
      <c r="D72" s="28"/>
      <c r="E72" s="78" t="s">
        <v>646</v>
      </c>
    </row>
    <row r="73" spans="1:5" hidden="1" outlineLevel="1" x14ac:dyDescent="0.25">
      <c r="A73" s="28" t="s">
        <v>647</v>
      </c>
      <c r="C73" s="24" t="s">
        <v>647</v>
      </c>
      <c r="D73" s="28"/>
      <c r="E73" s="78" t="s">
        <v>647</v>
      </c>
    </row>
    <row r="74" spans="1:5" hidden="1" outlineLevel="1" x14ac:dyDescent="0.25">
      <c r="A74" s="28" t="s">
        <v>648</v>
      </c>
      <c r="C74" s="24" t="s">
        <v>648</v>
      </c>
      <c r="D74" s="28"/>
      <c r="E74" s="78" t="s">
        <v>648</v>
      </c>
    </row>
    <row r="75" spans="1:5" hidden="1" outlineLevel="1" x14ac:dyDescent="0.25">
      <c r="A75" s="28" t="s">
        <v>649</v>
      </c>
      <c r="C75" s="24" t="s">
        <v>649</v>
      </c>
      <c r="D75" s="28"/>
      <c r="E75" s="78" t="s">
        <v>649</v>
      </c>
    </row>
    <row r="76" spans="1:5" hidden="1" outlineLevel="1" x14ac:dyDescent="0.25">
      <c r="A76" s="28" t="s">
        <v>650</v>
      </c>
      <c r="C76" s="24" t="s">
        <v>650</v>
      </c>
      <c r="D76" s="28"/>
      <c r="E76" s="78" t="s">
        <v>650</v>
      </c>
    </row>
    <row r="77" spans="1:5" hidden="1" outlineLevel="1" x14ac:dyDescent="0.25">
      <c r="A77" s="49" t="s">
        <v>30</v>
      </c>
      <c r="B77" s="28" t="s">
        <v>2266</v>
      </c>
      <c r="C77" s="123" t="s">
        <v>30</v>
      </c>
      <c r="D77" s="49"/>
      <c r="E77" s="79" t="s">
        <v>30</v>
      </c>
    </row>
    <row r="78" spans="1:5" hidden="1" outlineLevel="1" x14ac:dyDescent="0.25">
      <c r="A78" s="16" t="s">
        <v>628</v>
      </c>
      <c r="C78" s="11" t="s">
        <v>628</v>
      </c>
      <c r="E78" s="81" t="s">
        <v>628</v>
      </c>
    </row>
    <row r="79" spans="1:5" hidden="1" outlineLevel="1" x14ac:dyDescent="0.25">
      <c r="A79" s="16" t="s">
        <v>10</v>
      </c>
      <c r="C79" s="11" t="s">
        <v>10</v>
      </c>
      <c r="E79" s="81" t="s">
        <v>10</v>
      </c>
    </row>
    <row r="80" spans="1:5" hidden="1" outlineLevel="1" x14ac:dyDescent="0.25">
      <c r="A80" s="16" t="s">
        <v>11</v>
      </c>
      <c r="C80" s="11" t="s">
        <v>11</v>
      </c>
      <c r="E80" s="81" t="s">
        <v>11</v>
      </c>
    </row>
    <row r="81" spans="1:5" hidden="1" outlineLevel="1" x14ac:dyDescent="0.25">
      <c r="A81" s="16" t="s">
        <v>629</v>
      </c>
      <c r="C81" s="11" t="s">
        <v>629</v>
      </c>
      <c r="E81" s="81" t="s">
        <v>629</v>
      </c>
    </row>
    <row r="82" spans="1:5" hidden="1" outlineLevel="1" x14ac:dyDescent="0.25">
      <c r="A82" s="16" t="s">
        <v>13</v>
      </c>
      <c r="C82" s="11" t="s">
        <v>13</v>
      </c>
      <c r="E82" s="81" t="s">
        <v>13</v>
      </c>
    </row>
    <row r="83" spans="1:5" hidden="1" outlineLevel="1" x14ac:dyDescent="0.25">
      <c r="A83" s="16" t="s">
        <v>14</v>
      </c>
      <c r="C83" s="11" t="s">
        <v>14</v>
      </c>
      <c r="E83" s="81" t="s">
        <v>14</v>
      </c>
    </row>
    <row r="84" spans="1:5" hidden="1" outlineLevel="1" x14ac:dyDescent="0.25">
      <c r="A84" s="16" t="s">
        <v>15</v>
      </c>
      <c r="C84" s="11" t="s">
        <v>15</v>
      </c>
      <c r="E84" s="81" t="s">
        <v>15</v>
      </c>
    </row>
    <row r="85" spans="1:5" hidden="1" outlineLevel="1" x14ac:dyDescent="0.25">
      <c r="A85" s="16" t="s">
        <v>16</v>
      </c>
      <c r="C85" s="11" t="s">
        <v>16</v>
      </c>
      <c r="E85" s="81" t="s">
        <v>16</v>
      </c>
    </row>
    <row r="86" spans="1:5" hidden="1" outlineLevel="1" x14ac:dyDescent="0.25">
      <c r="A86" s="16" t="s">
        <v>17</v>
      </c>
      <c r="C86" s="11" t="s">
        <v>17</v>
      </c>
      <c r="E86" s="81" t="s">
        <v>17</v>
      </c>
    </row>
    <row r="87" spans="1:5" hidden="1" outlineLevel="1" x14ac:dyDescent="0.25">
      <c r="A87" s="16" t="s">
        <v>18</v>
      </c>
      <c r="C87" s="11" t="s">
        <v>18</v>
      </c>
      <c r="E87" s="81" t="s">
        <v>18</v>
      </c>
    </row>
    <row r="88" spans="1:5" hidden="1" outlineLevel="1" x14ac:dyDescent="0.25">
      <c r="A88" s="16" t="s">
        <v>19</v>
      </c>
      <c r="C88" s="11" t="s">
        <v>19</v>
      </c>
      <c r="E88" s="81" t="s">
        <v>19</v>
      </c>
    </row>
    <row r="89" spans="1:5" hidden="1" outlineLevel="1" x14ac:dyDescent="0.25">
      <c r="A89" s="16" t="s">
        <v>20</v>
      </c>
      <c r="C89" s="11" t="s">
        <v>20</v>
      </c>
      <c r="E89" s="81" t="s">
        <v>20</v>
      </c>
    </row>
    <row r="90" spans="1:5" hidden="1" outlineLevel="1" x14ac:dyDescent="0.25">
      <c r="A90" s="16" t="s">
        <v>21</v>
      </c>
      <c r="C90" s="11" t="s">
        <v>21</v>
      </c>
      <c r="E90" s="81" t="s">
        <v>21</v>
      </c>
    </row>
    <row r="91" spans="1:5" hidden="1" outlineLevel="1" x14ac:dyDescent="0.25">
      <c r="A91" s="16" t="s">
        <v>22</v>
      </c>
      <c r="C91" s="11" t="s">
        <v>22</v>
      </c>
      <c r="E91" s="81" t="s">
        <v>22</v>
      </c>
    </row>
    <row r="92" spans="1:5" hidden="1" outlineLevel="1" x14ac:dyDescent="0.25">
      <c r="A92" s="16" t="s">
        <v>23</v>
      </c>
      <c r="C92" s="11" t="s">
        <v>23</v>
      </c>
      <c r="E92" s="81" t="s">
        <v>23</v>
      </c>
    </row>
    <row r="93" spans="1:5" hidden="1" outlineLevel="1" x14ac:dyDescent="0.25">
      <c r="A93" s="16" t="s">
        <v>24</v>
      </c>
      <c r="C93" s="11" t="s">
        <v>24</v>
      </c>
      <c r="E93" s="81" t="s">
        <v>24</v>
      </c>
    </row>
    <row r="94" spans="1:5" hidden="1" outlineLevel="1" x14ac:dyDescent="0.25">
      <c r="A94" s="36" t="s">
        <v>795</v>
      </c>
      <c r="C94" s="23" t="s">
        <v>795</v>
      </c>
      <c r="D94" s="36"/>
      <c r="E94" s="81" t="s">
        <v>25</v>
      </c>
    </row>
    <row r="95" spans="1:5" hidden="1" outlineLevel="1" x14ac:dyDescent="0.25">
      <c r="A95" s="16"/>
      <c r="E95" s="81" t="s">
        <v>26</v>
      </c>
    </row>
    <row r="96" spans="1:5" hidden="1" outlineLevel="1" x14ac:dyDescent="0.25">
      <c r="A96" s="49" t="s">
        <v>31</v>
      </c>
      <c r="B96" s="28" t="s">
        <v>2267</v>
      </c>
      <c r="C96" s="8" t="s">
        <v>31</v>
      </c>
      <c r="D96" s="49"/>
      <c r="E96" s="79" t="s">
        <v>31</v>
      </c>
    </row>
    <row r="97" spans="1:5" hidden="1" outlineLevel="1" x14ac:dyDescent="0.25">
      <c r="A97" s="16" t="s">
        <v>628</v>
      </c>
      <c r="C97" s="11" t="s">
        <v>628</v>
      </c>
      <c r="E97" s="81" t="s">
        <v>628</v>
      </c>
    </row>
    <row r="98" spans="1:5" hidden="1" outlineLevel="1" x14ac:dyDescent="0.25">
      <c r="A98" s="16" t="s">
        <v>10</v>
      </c>
      <c r="C98" s="11" t="s">
        <v>10</v>
      </c>
      <c r="E98" s="81" t="s">
        <v>10</v>
      </c>
    </row>
    <row r="99" spans="1:5" hidden="1" outlineLevel="1" x14ac:dyDescent="0.25">
      <c r="A99" s="16" t="s">
        <v>11</v>
      </c>
      <c r="C99" s="11" t="s">
        <v>11</v>
      </c>
      <c r="E99" s="81" t="s">
        <v>11</v>
      </c>
    </row>
    <row r="100" spans="1:5" hidden="1" outlineLevel="1" x14ac:dyDescent="0.25">
      <c r="A100" s="16" t="s">
        <v>629</v>
      </c>
      <c r="C100" s="11" t="s">
        <v>629</v>
      </c>
      <c r="E100" s="81" t="s">
        <v>629</v>
      </c>
    </row>
    <row r="101" spans="1:5" hidden="1" outlineLevel="1" x14ac:dyDescent="0.25">
      <c r="A101" s="16" t="s">
        <v>13</v>
      </c>
      <c r="C101" s="11" t="s">
        <v>13</v>
      </c>
      <c r="E101" s="81" t="s">
        <v>13</v>
      </c>
    </row>
    <row r="102" spans="1:5" hidden="1" outlineLevel="1" x14ac:dyDescent="0.25">
      <c r="A102" s="16" t="s">
        <v>14</v>
      </c>
      <c r="C102" s="11" t="s">
        <v>14</v>
      </c>
      <c r="E102" s="81" t="s">
        <v>14</v>
      </c>
    </row>
    <row r="103" spans="1:5" hidden="1" outlineLevel="1" x14ac:dyDescent="0.25">
      <c r="A103" s="16" t="s">
        <v>15</v>
      </c>
      <c r="C103" s="11" t="s">
        <v>15</v>
      </c>
      <c r="E103" s="81" t="s">
        <v>15</v>
      </c>
    </row>
    <row r="104" spans="1:5" hidden="1" outlineLevel="1" x14ac:dyDescent="0.25">
      <c r="A104" s="16" t="s">
        <v>16</v>
      </c>
      <c r="C104" s="11" t="s">
        <v>16</v>
      </c>
      <c r="E104" s="81" t="s">
        <v>16</v>
      </c>
    </row>
    <row r="105" spans="1:5" hidden="1" outlineLevel="1" x14ac:dyDescent="0.25">
      <c r="A105" s="16" t="s">
        <v>17</v>
      </c>
      <c r="C105" s="11" t="s">
        <v>17</v>
      </c>
      <c r="E105" s="81" t="s">
        <v>17</v>
      </c>
    </row>
    <row r="106" spans="1:5" hidden="1" outlineLevel="1" x14ac:dyDescent="0.25">
      <c r="A106" s="16" t="s">
        <v>18</v>
      </c>
      <c r="C106" s="11" t="s">
        <v>18</v>
      </c>
      <c r="E106" s="81" t="s">
        <v>18</v>
      </c>
    </row>
    <row r="107" spans="1:5" hidden="1" outlineLevel="1" x14ac:dyDescent="0.25">
      <c r="A107" s="16" t="s">
        <v>19</v>
      </c>
      <c r="C107" s="11" t="s">
        <v>19</v>
      </c>
      <c r="E107" s="81" t="s">
        <v>19</v>
      </c>
    </row>
    <row r="108" spans="1:5" hidden="1" outlineLevel="1" x14ac:dyDescent="0.25">
      <c r="A108" s="16" t="s">
        <v>20</v>
      </c>
      <c r="C108" s="11" t="s">
        <v>20</v>
      </c>
      <c r="E108" s="81" t="s">
        <v>20</v>
      </c>
    </row>
    <row r="109" spans="1:5" hidden="1" outlineLevel="1" x14ac:dyDescent="0.25">
      <c r="A109" s="16" t="s">
        <v>21</v>
      </c>
      <c r="C109" s="11" t="s">
        <v>21</v>
      </c>
      <c r="E109" s="81" t="s">
        <v>21</v>
      </c>
    </row>
    <row r="110" spans="1:5" hidden="1" outlineLevel="1" x14ac:dyDescent="0.25">
      <c r="A110" s="16" t="s">
        <v>22</v>
      </c>
      <c r="C110" s="11" t="s">
        <v>22</v>
      </c>
      <c r="E110" s="81" t="s">
        <v>22</v>
      </c>
    </row>
    <row r="111" spans="1:5" hidden="1" outlineLevel="1" x14ac:dyDescent="0.25">
      <c r="A111" s="16" t="s">
        <v>23</v>
      </c>
      <c r="C111" s="11" t="s">
        <v>23</v>
      </c>
      <c r="E111" s="81" t="s">
        <v>23</v>
      </c>
    </row>
    <row r="112" spans="1:5" hidden="1" outlineLevel="1" x14ac:dyDescent="0.25">
      <c r="A112" s="16" t="s">
        <v>24</v>
      </c>
      <c r="C112" s="11" t="s">
        <v>24</v>
      </c>
      <c r="E112" s="81" t="s">
        <v>24</v>
      </c>
    </row>
    <row r="113" spans="1:5" hidden="1" outlineLevel="1" x14ac:dyDescent="0.25">
      <c r="A113" s="36" t="s">
        <v>795</v>
      </c>
      <c r="C113" s="23" t="s">
        <v>795</v>
      </c>
      <c r="D113" s="36"/>
      <c r="E113" s="81" t="s">
        <v>25</v>
      </c>
    </row>
    <row r="114" spans="1:5" hidden="1" outlineLevel="1" x14ac:dyDescent="0.25">
      <c r="A114" s="16"/>
      <c r="E114" s="81" t="s">
        <v>26</v>
      </c>
    </row>
    <row r="115" spans="1:5" hidden="1" outlineLevel="1" x14ac:dyDescent="0.25">
      <c r="A115" s="49" t="s">
        <v>32</v>
      </c>
      <c r="B115" s="28" t="s">
        <v>2268</v>
      </c>
      <c r="C115" s="8" t="s">
        <v>32</v>
      </c>
      <c r="D115" s="49"/>
      <c r="E115" s="79" t="s">
        <v>32</v>
      </c>
    </row>
    <row r="116" spans="1:5" hidden="1" outlineLevel="1" x14ac:dyDescent="0.25">
      <c r="A116" s="16" t="s">
        <v>628</v>
      </c>
      <c r="C116" s="11" t="s">
        <v>628</v>
      </c>
      <c r="E116" s="81" t="s">
        <v>628</v>
      </c>
    </row>
    <row r="117" spans="1:5" hidden="1" outlineLevel="1" x14ac:dyDescent="0.25">
      <c r="A117" s="16" t="s">
        <v>10</v>
      </c>
      <c r="C117" s="11" t="s">
        <v>10</v>
      </c>
      <c r="E117" s="81" t="s">
        <v>10</v>
      </c>
    </row>
    <row r="118" spans="1:5" hidden="1" outlineLevel="1" x14ac:dyDescent="0.25">
      <c r="A118" s="16" t="s">
        <v>11</v>
      </c>
      <c r="C118" s="11" t="s">
        <v>11</v>
      </c>
      <c r="E118" s="81" t="s">
        <v>11</v>
      </c>
    </row>
    <row r="119" spans="1:5" hidden="1" outlineLevel="1" x14ac:dyDescent="0.25">
      <c r="A119" s="16" t="s">
        <v>629</v>
      </c>
      <c r="C119" s="11" t="s">
        <v>629</v>
      </c>
      <c r="E119" s="81" t="s">
        <v>629</v>
      </c>
    </row>
    <row r="120" spans="1:5" hidden="1" outlineLevel="1" x14ac:dyDescent="0.25">
      <c r="A120" s="16" t="s">
        <v>13</v>
      </c>
      <c r="C120" s="11" t="s">
        <v>13</v>
      </c>
      <c r="E120" s="81" t="s">
        <v>13</v>
      </c>
    </row>
    <row r="121" spans="1:5" hidden="1" outlineLevel="1" x14ac:dyDescent="0.25">
      <c r="A121" s="16" t="s">
        <v>14</v>
      </c>
      <c r="C121" s="11" t="s">
        <v>14</v>
      </c>
      <c r="E121" s="81" t="s">
        <v>14</v>
      </c>
    </row>
    <row r="122" spans="1:5" hidden="1" outlineLevel="1" x14ac:dyDescent="0.25">
      <c r="A122" s="16" t="s">
        <v>15</v>
      </c>
      <c r="C122" s="11" t="s">
        <v>15</v>
      </c>
      <c r="E122" s="81" t="s">
        <v>15</v>
      </c>
    </row>
    <row r="123" spans="1:5" hidden="1" outlineLevel="1" x14ac:dyDescent="0.25">
      <c r="A123" s="16" t="s">
        <v>16</v>
      </c>
      <c r="C123" s="11" t="s">
        <v>16</v>
      </c>
      <c r="E123" s="81" t="s">
        <v>16</v>
      </c>
    </row>
    <row r="124" spans="1:5" hidden="1" outlineLevel="1" x14ac:dyDescent="0.25">
      <c r="A124" s="16" t="s">
        <v>17</v>
      </c>
      <c r="C124" s="11" t="s">
        <v>17</v>
      </c>
      <c r="E124" s="81" t="s">
        <v>17</v>
      </c>
    </row>
    <row r="125" spans="1:5" hidden="1" outlineLevel="1" x14ac:dyDescent="0.25">
      <c r="A125" s="16" t="s">
        <v>18</v>
      </c>
      <c r="C125" s="11" t="s">
        <v>18</v>
      </c>
      <c r="E125" s="81" t="s">
        <v>18</v>
      </c>
    </row>
    <row r="126" spans="1:5" hidden="1" outlineLevel="1" x14ac:dyDescent="0.25">
      <c r="A126" s="16" t="s">
        <v>19</v>
      </c>
      <c r="C126" s="11" t="s">
        <v>19</v>
      </c>
      <c r="E126" s="81" t="s">
        <v>19</v>
      </c>
    </row>
    <row r="127" spans="1:5" hidden="1" outlineLevel="1" x14ac:dyDescent="0.25">
      <c r="A127" s="16" t="s">
        <v>20</v>
      </c>
      <c r="C127" s="11" t="s">
        <v>20</v>
      </c>
      <c r="E127" s="81" t="s">
        <v>20</v>
      </c>
    </row>
    <row r="128" spans="1:5" hidden="1" outlineLevel="1" x14ac:dyDescent="0.25">
      <c r="A128" s="16" t="s">
        <v>21</v>
      </c>
      <c r="C128" s="11" t="s">
        <v>21</v>
      </c>
      <c r="E128" s="81" t="s">
        <v>21</v>
      </c>
    </row>
    <row r="129" spans="1:5" hidden="1" outlineLevel="1" x14ac:dyDescent="0.25">
      <c r="A129" s="16" t="s">
        <v>22</v>
      </c>
      <c r="C129" s="11" t="s">
        <v>22</v>
      </c>
      <c r="E129" s="81" t="s">
        <v>22</v>
      </c>
    </row>
    <row r="130" spans="1:5" hidden="1" outlineLevel="1" x14ac:dyDescent="0.25">
      <c r="A130" s="16" t="s">
        <v>23</v>
      </c>
      <c r="C130" s="11" t="s">
        <v>23</v>
      </c>
      <c r="E130" s="81" t="s">
        <v>23</v>
      </c>
    </row>
    <row r="131" spans="1:5" hidden="1" outlineLevel="1" x14ac:dyDescent="0.25">
      <c r="A131" s="16" t="s">
        <v>24</v>
      </c>
      <c r="C131" s="11" t="s">
        <v>24</v>
      </c>
      <c r="E131" s="81" t="s">
        <v>24</v>
      </c>
    </row>
    <row r="132" spans="1:5" hidden="1" outlineLevel="1" x14ac:dyDescent="0.25">
      <c r="A132" s="36" t="s">
        <v>795</v>
      </c>
      <c r="C132" s="23" t="s">
        <v>795</v>
      </c>
      <c r="D132" s="36"/>
      <c r="E132" s="81" t="s">
        <v>25</v>
      </c>
    </row>
    <row r="133" spans="1:5" hidden="1" outlineLevel="1" x14ac:dyDescent="0.25">
      <c r="A133" s="16"/>
      <c r="E133" s="81" t="s">
        <v>26</v>
      </c>
    </row>
    <row r="134" spans="1:5" hidden="1" outlineLevel="1" x14ac:dyDescent="0.25">
      <c r="A134" s="49" t="s">
        <v>33</v>
      </c>
      <c r="B134" s="28" t="s">
        <v>2269</v>
      </c>
      <c r="C134" s="8" t="s">
        <v>33</v>
      </c>
      <c r="D134" s="49"/>
      <c r="E134" s="79" t="s">
        <v>33</v>
      </c>
    </row>
    <row r="135" spans="1:5" hidden="1" outlineLevel="1" x14ac:dyDescent="0.25">
      <c r="A135" s="16" t="s">
        <v>628</v>
      </c>
      <c r="C135" s="11" t="s">
        <v>628</v>
      </c>
      <c r="E135" s="81" t="s">
        <v>628</v>
      </c>
    </row>
    <row r="136" spans="1:5" hidden="1" outlineLevel="1" x14ac:dyDescent="0.25">
      <c r="A136" s="16" t="s">
        <v>10</v>
      </c>
      <c r="C136" s="11" t="s">
        <v>10</v>
      </c>
      <c r="E136" s="81" t="s">
        <v>10</v>
      </c>
    </row>
    <row r="137" spans="1:5" hidden="1" outlineLevel="1" x14ac:dyDescent="0.25">
      <c r="A137" s="16" t="s">
        <v>11</v>
      </c>
      <c r="C137" s="11" t="s">
        <v>11</v>
      </c>
      <c r="E137" s="81" t="s">
        <v>11</v>
      </c>
    </row>
    <row r="138" spans="1:5" hidden="1" outlineLevel="1" x14ac:dyDescent="0.25">
      <c r="A138" s="16" t="s">
        <v>629</v>
      </c>
      <c r="C138" s="11" t="s">
        <v>629</v>
      </c>
      <c r="E138" s="81" t="s">
        <v>629</v>
      </c>
    </row>
    <row r="139" spans="1:5" hidden="1" outlineLevel="1" x14ac:dyDescent="0.25">
      <c r="A139" s="16" t="s">
        <v>13</v>
      </c>
      <c r="C139" s="11" t="s">
        <v>13</v>
      </c>
      <c r="E139" s="81" t="s">
        <v>13</v>
      </c>
    </row>
    <row r="140" spans="1:5" hidden="1" outlineLevel="1" x14ac:dyDescent="0.25">
      <c r="A140" s="16" t="s">
        <v>14</v>
      </c>
      <c r="C140" s="11" t="s">
        <v>14</v>
      </c>
      <c r="E140" s="81" t="s">
        <v>14</v>
      </c>
    </row>
    <row r="141" spans="1:5" hidden="1" outlineLevel="1" x14ac:dyDescent="0.25">
      <c r="A141" s="16" t="s">
        <v>15</v>
      </c>
      <c r="C141" s="11" t="s">
        <v>15</v>
      </c>
      <c r="E141" s="81" t="s">
        <v>15</v>
      </c>
    </row>
    <row r="142" spans="1:5" hidden="1" outlineLevel="1" x14ac:dyDescent="0.25">
      <c r="A142" s="16" t="s">
        <v>16</v>
      </c>
      <c r="C142" s="11" t="s">
        <v>16</v>
      </c>
      <c r="E142" s="81" t="s">
        <v>16</v>
      </c>
    </row>
    <row r="143" spans="1:5" hidden="1" outlineLevel="1" x14ac:dyDescent="0.25">
      <c r="A143" s="16" t="s">
        <v>17</v>
      </c>
      <c r="C143" s="11" t="s">
        <v>17</v>
      </c>
      <c r="E143" s="81" t="s">
        <v>17</v>
      </c>
    </row>
    <row r="144" spans="1:5" hidden="1" outlineLevel="1" x14ac:dyDescent="0.25">
      <c r="A144" s="16" t="s">
        <v>18</v>
      </c>
      <c r="C144" s="11" t="s">
        <v>18</v>
      </c>
      <c r="E144" s="81" t="s">
        <v>18</v>
      </c>
    </row>
    <row r="145" spans="1:5" hidden="1" outlineLevel="1" x14ac:dyDescent="0.25">
      <c r="A145" s="16" t="s">
        <v>19</v>
      </c>
      <c r="C145" s="11" t="s">
        <v>19</v>
      </c>
      <c r="E145" s="81" t="s">
        <v>19</v>
      </c>
    </row>
    <row r="146" spans="1:5" hidden="1" outlineLevel="1" x14ac:dyDescent="0.25">
      <c r="A146" s="16" t="s">
        <v>20</v>
      </c>
      <c r="C146" s="11" t="s">
        <v>20</v>
      </c>
      <c r="E146" s="81" t="s">
        <v>20</v>
      </c>
    </row>
    <row r="147" spans="1:5" hidden="1" outlineLevel="1" x14ac:dyDescent="0.25">
      <c r="A147" s="16" t="s">
        <v>21</v>
      </c>
      <c r="C147" s="11" t="s">
        <v>21</v>
      </c>
      <c r="E147" s="81" t="s">
        <v>21</v>
      </c>
    </row>
    <row r="148" spans="1:5" hidden="1" outlineLevel="1" x14ac:dyDescent="0.25">
      <c r="A148" s="16" t="s">
        <v>22</v>
      </c>
      <c r="C148" s="11" t="s">
        <v>22</v>
      </c>
      <c r="E148" s="81" t="s">
        <v>22</v>
      </c>
    </row>
    <row r="149" spans="1:5" hidden="1" outlineLevel="1" x14ac:dyDescent="0.25">
      <c r="A149" s="16" t="s">
        <v>23</v>
      </c>
      <c r="C149" s="11" t="s">
        <v>23</v>
      </c>
      <c r="E149" s="81" t="s">
        <v>23</v>
      </c>
    </row>
    <row r="150" spans="1:5" hidden="1" outlineLevel="1" x14ac:dyDescent="0.25">
      <c r="A150" s="16" t="s">
        <v>24</v>
      </c>
      <c r="C150" s="11" t="s">
        <v>24</v>
      </c>
      <c r="E150" s="81" t="s">
        <v>24</v>
      </c>
    </row>
    <row r="151" spans="1:5" hidden="1" outlineLevel="1" x14ac:dyDescent="0.25">
      <c r="A151" s="36" t="s">
        <v>795</v>
      </c>
      <c r="C151" s="23" t="s">
        <v>795</v>
      </c>
      <c r="D151" s="36"/>
      <c r="E151" s="81" t="s">
        <v>25</v>
      </c>
    </row>
    <row r="152" spans="1:5" hidden="1" outlineLevel="1" x14ac:dyDescent="0.25">
      <c r="A152" s="16"/>
      <c r="E152" s="81" t="s">
        <v>26</v>
      </c>
    </row>
    <row r="153" spans="1:5" hidden="1" outlineLevel="1" x14ac:dyDescent="0.25">
      <c r="A153" s="49" t="s">
        <v>34</v>
      </c>
      <c r="B153" s="28" t="s">
        <v>875</v>
      </c>
      <c r="C153" s="8" t="s">
        <v>34</v>
      </c>
      <c r="D153" s="49"/>
      <c r="E153" s="79" t="s">
        <v>34</v>
      </c>
    </row>
    <row r="154" spans="1:5" hidden="1" outlineLevel="1" x14ac:dyDescent="0.25">
      <c r="A154" s="16" t="s">
        <v>651</v>
      </c>
      <c r="C154" s="11" t="s">
        <v>651</v>
      </c>
      <c r="E154" s="81" t="s">
        <v>651</v>
      </c>
    </row>
    <row r="155" spans="1:5" hidden="1" outlineLevel="1" x14ac:dyDescent="0.25">
      <c r="A155" s="28" t="s">
        <v>10</v>
      </c>
      <c r="C155" s="24" t="s">
        <v>10</v>
      </c>
      <c r="D155" s="28"/>
      <c r="E155" s="78" t="s">
        <v>10</v>
      </c>
    </row>
    <row r="156" spans="1:5" hidden="1" outlineLevel="1" x14ac:dyDescent="0.25">
      <c r="A156" s="28" t="s">
        <v>11</v>
      </c>
      <c r="C156" s="24" t="s">
        <v>11</v>
      </c>
      <c r="D156" s="28"/>
      <c r="E156" s="78" t="s">
        <v>11</v>
      </c>
    </row>
    <row r="157" spans="1:5" hidden="1" outlineLevel="1" x14ac:dyDescent="0.25">
      <c r="A157" s="28" t="s">
        <v>629</v>
      </c>
      <c r="C157" s="24" t="s">
        <v>629</v>
      </c>
      <c r="D157" s="28"/>
      <c r="E157" s="78" t="s">
        <v>629</v>
      </c>
    </row>
    <row r="158" spans="1:5" hidden="1" outlineLevel="1" x14ac:dyDescent="0.25">
      <c r="A158" s="28" t="s">
        <v>13</v>
      </c>
      <c r="C158" s="24" t="s">
        <v>13</v>
      </c>
      <c r="D158" s="28"/>
      <c r="E158" s="78" t="s">
        <v>13</v>
      </c>
    </row>
    <row r="159" spans="1:5" hidden="1" outlineLevel="1" x14ac:dyDescent="0.25">
      <c r="A159" s="28" t="s">
        <v>14</v>
      </c>
      <c r="C159" s="24" t="s">
        <v>14</v>
      </c>
      <c r="D159" s="28"/>
      <c r="E159" s="78" t="s">
        <v>14</v>
      </c>
    </row>
    <row r="160" spans="1:5" hidden="1" outlineLevel="1" x14ac:dyDescent="0.25">
      <c r="A160" s="28" t="s">
        <v>15</v>
      </c>
      <c r="C160" s="24" t="s">
        <v>15</v>
      </c>
      <c r="D160" s="28"/>
      <c r="E160" s="78" t="s">
        <v>15</v>
      </c>
    </row>
    <row r="161" spans="1:6" hidden="1" outlineLevel="1" x14ac:dyDescent="0.25">
      <c r="A161" s="28" t="s">
        <v>16</v>
      </c>
      <c r="C161" s="24" t="s">
        <v>16</v>
      </c>
      <c r="D161" s="28"/>
      <c r="E161" s="78" t="s">
        <v>16</v>
      </c>
    </row>
    <row r="162" spans="1:6" hidden="1" outlineLevel="1" x14ac:dyDescent="0.25">
      <c r="A162" s="28" t="s">
        <v>17</v>
      </c>
      <c r="C162" s="24" t="s">
        <v>17</v>
      </c>
      <c r="D162" s="28"/>
      <c r="E162" s="78" t="s">
        <v>17</v>
      </c>
    </row>
    <row r="163" spans="1:6" hidden="1" outlineLevel="1" x14ac:dyDescent="0.25">
      <c r="A163" s="28" t="s">
        <v>18</v>
      </c>
      <c r="C163" s="24" t="s">
        <v>18</v>
      </c>
      <c r="D163" s="28"/>
      <c r="E163" s="78" t="s">
        <v>18</v>
      </c>
    </row>
    <row r="164" spans="1:6" hidden="1" outlineLevel="1" x14ac:dyDescent="0.25">
      <c r="A164" s="28" t="s">
        <v>19</v>
      </c>
      <c r="C164" s="24" t="s">
        <v>19</v>
      </c>
      <c r="D164" s="28"/>
      <c r="E164" s="78" t="s">
        <v>19</v>
      </c>
    </row>
    <row r="165" spans="1:6" hidden="1" outlineLevel="1" x14ac:dyDescent="0.25">
      <c r="A165" s="28" t="s">
        <v>20</v>
      </c>
      <c r="C165" s="24" t="s">
        <v>20</v>
      </c>
      <c r="D165" s="28"/>
      <c r="E165" s="78" t="s">
        <v>20</v>
      </c>
    </row>
    <row r="166" spans="1:6" hidden="1" outlineLevel="1" x14ac:dyDescent="0.25">
      <c r="A166" s="28" t="s">
        <v>21</v>
      </c>
      <c r="C166" s="24" t="s">
        <v>21</v>
      </c>
      <c r="D166" s="28"/>
      <c r="E166" s="78" t="s">
        <v>21</v>
      </c>
    </row>
    <row r="167" spans="1:6" hidden="1" outlineLevel="1" x14ac:dyDescent="0.25">
      <c r="A167" s="28" t="s">
        <v>22</v>
      </c>
      <c r="C167" s="24" t="s">
        <v>22</v>
      </c>
      <c r="D167" s="28"/>
      <c r="E167" s="78" t="s">
        <v>22</v>
      </c>
    </row>
    <row r="168" spans="1:6" hidden="1" outlineLevel="1" x14ac:dyDescent="0.25">
      <c r="A168" s="28" t="s">
        <v>23</v>
      </c>
      <c r="C168" s="24" t="s">
        <v>23</v>
      </c>
      <c r="D168" s="28"/>
      <c r="E168" s="78" t="s">
        <v>23</v>
      </c>
    </row>
    <row r="169" spans="1:6" hidden="1" outlineLevel="1" x14ac:dyDescent="0.25">
      <c r="A169" s="28" t="s">
        <v>24</v>
      </c>
      <c r="C169" s="24" t="s">
        <v>24</v>
      </c>
      <c r="D169" s="28"/>
      <c r="E169" s="78" t="s">
        <v>24</v>
      </c>
    </row>
    <row r="170" spans="1:6" hidden="1" outlineLevel="1" x14ac:dyDescent="0.25">
      <c r="A170" s="36" t="s">
        <v>795</v>
      </c>
      <c r="C170" s="23" t="s">
        <v>795</v>
      </c>
      <c r="D170" s="36"/>
      <c r="E170" s="78" t="s">
        <v>25</v>
      </c>
    </row>
    <row r="171" spans="1:6" hidden="1" outlineLevel="1" x14ac:dyDescent="0.25">
      <c r="A171" s="28"/>
      <c r="C171" s="24"/>
      <c r="D171" s="28"/>
      <c r="E171" s="78" t="s">
        <v>26</v>
      </c>
    </row>
    <row r="172" spans="1:6" ht="23.25" hidden="1" outlineLevel="1" x14ac:dyDescent="0.25">
      <c r="A172" s="16" t="s">
        <v>652</v>
      </c>
      <c r="B172" s="119" t="s">
        <v>677</v>
      </c>
      <c r="C172" s="11" t="s">
        <v>652</v>
      </c>
      <c r="D172" s="119" t="s">
        <v>677</v>
      </c>
      <c r="E172" s="81" t="s">
        <v>678</v>
      </c>
      <c r="F172" s="119" t="s">
        <v>677</v>
      </c>
    </row>
    <row r="173" spans="1:6" hidden="1" outlineLevel="1" x14ac:dyDescent="0.25">
      <c r="A173" s="16" t="s">
        <v>35</v>
      </c>
      <c r="B173" s="135" t="s">
        <v>876</v>
      </c>
      <c r="C173" s="11" t="s">
        <v>35</v>
      </c>
      <c r="E173" s="81" t="s">
        <v>35</v>
      </c>
    </row>
    <row r="174" spans="1:6" hidden="1" outlineLevel="1" x14ac:dyDescent="0.25">
      <c r="A174" s="16" t="s">
        <v>36</v>
      </c>
      <c r="B174" s="135" t="s">
        <v>877</v>
      </c>
      <c r="C174" s="11" t="s">
        <v>36</v>
      </c>
      <c r="E174" s="81" t="s">
        <v>36</v>
      </c>
    </row>
    <row r="175" spans="1:6" hidden="1" outlineLevel="1" x14ac:dyDescent="0.25">
      <c r="A175" s="16" t="s">
        <v>37</v>
      </c>
      <c r="B175" s="136"/>
      <c r="C175" s="11" t="s">
        <v>37</v>
      </c>
      <c r="E175" s="81" t="s">
        <v>37</v>
      </c>
    </row>
    <row r="176" spans="1:6" hidden="1" outlineLevel="1" x14ac:dyDescent="0.25">
      <c r="A176" s="16" t="s">
        <v>38</v>
      </c>
      <c r="B176" s="136"/>
      <c r="C176" s="11" t="s">
        <v>38</v>
      </c>
      <c r="E176" s="81" t="s">
        <v>38</v>
      </c>
    </row>
    <row r="177" spans="1:6" hidden="1" outlineLevel="1" x14ac:dyDescent="0.25">
      <c r="A177" s="16" t="s">
        <v>39</v>
      </c>
      <c r="B177" s="136"/>
      <c r="C177" s="11" t="s">
        <v>39</v>
      </c>
      <c r="E177" s="81" t="s">
        <v>39</v>
      </c>
    </row>
    <row r="178" spans="1:6" hidden="1" outlineLevel="1" x14ac:dyDescent="0.25">
      <c r="A178" s="16"/>
    </row>
    <row r="179" spans="1:6" ht="18" hidden="1" outlineLevel="1" x14ac:dyDescent="0.25">
      <c r="A179" s="97" t="s">
        <v>516</v>
      </c>
      <c r="C179" s="10" t="s">
        <v>516</v>
      </c>
      <c r="D179" s="97"/>
      <c r="E179" s="75" t="s">
        <v>516</v>
      </c>
    </row>
    <row r="180" spans="1:6" ht="34.5" hidden="1" customHeight="1" outlineLevel="1" x14ac:dyDescent="0.25">
      <c r="A180" s="17" t="s">
        <v>746</v>
      </c>
      <c r="B180" s="119" t="s">
        <v>865</v>
      </c>
      <c r="C180" s="17" t="s">
        <v>746</v>
      </c>
      <c r="D180" s="17"/>
      <c r="E180" s="76" t="s">
        <v>40</v>
      </c>
      <c r="F180" s="119" t="s">
        <v>736</v>
      </c>
    </row>
    <row r="181" spans="1:6" ht="40.5" hidden="1" customHeight="1" outlineLevel="1" x14ac:dyDescent="0.25">
      <c r="A181" s="36" t="s">
        <v>656</v>
      </c>
      <c r="B181" s="119" t="s">
        <v>2216</v>
      </c>
      <c r="C181" s="23" t="s">
        <v>656</v>
      </c>
      <c r="D181" s="36"/>
      <c r="E181" s="80" t="s">
        <v>656</v>
      </c>
      <c r="F181" s="119" t="s">
        <v>697</v>
      </c>
    </row>
    <row r="182" spans="1:6" hidden="1" outlineLevel="1" x14ac:dyDescent="0.25">
      <c r="A182" s="16" t="s">
        <v>41</v>
      </c>
      <c r="C182" s="11" t="s">
        <v>41</v>
      </c>
      <c r="E182" s="81" t="s">
        <v>41</v>
      </c>
    </row>
    <row r="183" spans="1:6" ht="23.25" hidden="1" outlineLevel="1" x14ac:dyDescent="0.25">
      <c r="A183" s="36" t="s">
        <v>42</v>
      </c>
      <c r="B183" s="119" t="s">
        <v>878</v>
      </c>
      <c r="C183" s="23" t="s">
        <v>42</v>
      </c>
      <c r="D183" s="36"/>
      <c r="E183" s="80" t="s">
        <v>42</v>
      </c>
      <c r="F183" s="119" t="s">
        <v>698</v>
      </c>
    </row>
    <row r="184" spans="1:6" ht="23.25" hidden="1" outlineLevel="1" x14ac:dyDescent="0.25">
      <c r="A184" s="36" t="s">
        <v>43</v>
      </c>
      <c r="B184" s="119" t="s">
        <v>879</v>
      </c>
      <c r="C184" s="23" t="s">
        <v>43</v>
      </c>
      <c r="D184" s="36"/>
      <c r="E184" s="80" t="s">
        <v>43</v>
      </c>
      <c r="F184" s="119" t="s">
        <v>699</v>
      </c>
    </row>
    <row r="185" spans="1:6" hidden="1" outlineLevel="1" x14ac:dyDescent="0.25">
      <c r="A185" s="36" t="s">
        <v>44</v>
      </c>
      <c r="B185" s="119" t="s">
        <v>880</v>
      </c>
      <c r="C185" s="23" t="s">
        <v>44</v>
      </c>
      <c r="D185" s="36"/>
      <c r="E185" s="80" t="s">
        <v>44</v>
      </c>
      <c r="F185" s="119" t="s">
        <v>657</v>
      </c>
    </row>
    <row r="186" spans="1:6" hidden="1" outlineLevel="1" x14ac:dyDescent="0.25">
      <c r="A186" s="36" t="s">
        <v>45</v>
      </c>
      <c r="B186" s="119" t="s">
        <v>2214</v>
      </c>
      <c r="C186" s="23" t="s">
        <v>45</v>
      </c>
      <c r="D186" s="36"/>
      <c r="E186" s="80" t="s">
        <v>45</v>
      </c>
      <c r="F186" s="119" t="s">
        <v>658</v>
      </c>
    </row>
    <row r="187" spans="1:6" hidden="1" outlineLevel="1" x14ac:dyDescent="0.25">
      <c r="A187" s="16" t="s">
        <v>734</v>
      </c>
      <c r="B187" s="119" t="s">
        <v>881</v>
      </c>
      <c r="C187" s="11" t="s">
        <v>734</v>
      </c>
      <c r="E187" s="81" t="s">
        <v>734</v>
      </c>
      <c r="F187" s="119" t="s">
        <v>735</v>
      </c>
    </row>
    <row r="188" spans="1:6" hidden="1" outlineLevel="1" x14ac:dyDescent="0.25">
      <c r="A188" s="16" t="s">
        <v>726</v>
      </c>
      <c r="B188" s="119" t="s">
        <v>882</v>
      </c>
      <c r="C188" s="11" t="s">
        <v>726</v>
      </c>
      <c r="E188" s="81" t="s">
        <v>726</v>
      </c>
      <c r="F188" s="119" t="s">
        <v>659</v>
      </c>
    </row>
    <row r="189" spans="1:6" hidden="1" outlineLevel="1" x14ac:dyDescent="0.25">
      <c r="A189" s="28" t="s">
        <v>46</v>
      </c>
      <c r="B189" s="119" t="s">
        <v>883</v>
      </c>
      <c r="C189" s="28" t="s">
        <v>46</v>
      </c>
      <c r="D189" s="28"/>
      <c r="E189" s="77" t="s">
        <v>46</v>
      </c>
      <c r="F189" s="119" t="s">
        <v>682</v>
      </c>
    </row>
    <row r="190" spans="1:6" hidden="1" outlineLevel="1" x14ac:dyDescent="0.25">
      <c r="A190" s="28" t="s">
        <v>763</v>
      </c>
      <c r="B190" s="119" t="s">
        <v>884</v>
      </c>
      <c r="C190" s="28" t="s">
        <v>763</v>
      </c>
      <c r="D190" s="28"/>
      <c r="E190" s="78" t="s">
        <v>653</v>
      </c>
      <c r="F190" s="119" t="s">
        <v>660</v>
      </c>
    </row>
    <row r="191" spans="1:6" hidden="1" outlineLevel="1" x14ac:dyDescent="0.25">
      <c r="A191" s="28" t="s">
        <v>653</v>
      </c>
      <c r="B191" s="119" t="s">
        <v>2217</v>
      </c>
      <c r="C191" s="24" t="s">
        <v>653</v>
      </c>
      <c r="D191" s="28"/>
      <c r="E191" s="78" t="s">
        <v>654</v>
      </c>
      <c r="F191" s="119" t="s">
        <v>661</v>
      </c>
    </row>
    <row r="192" spans="1:6" hidden="1" outlineLevel="1" x14ac:dyDescent="0.25">
      <c r="A192" s="28" t="s">
        <v>654</v>
      </c>
      <c r="B192" s="119" t="s">
        <v>885</v>
      </c>
      <c r="C192" s="24" t="s">
        <v>654</v>
      </c>
      <c r="D192" s="28"/>
      <c r="E192" s="77" t="s">
        <v>655</v>
      </c>
      <c r="F192" s="119" t="s">
        <v>662</v>
      </c>
    </row>
    <row r="193" spans="1:6" hidden="1" outlineLevel="1" x14ac:dyDescent="0.25">
      <c r="A193" s="28" t="s">
        <v>655</v>
      </c>
      <c r="B193" s="119" t="s">
        <v>868</v>
      </c>
      <c r="C193" s="28" t="s">
        <v>655</v>
      </c>
      <c r="D193" s="28"/>
      <c r="E193" s="77" t="s">
        <v>47</v>
      </c>
      <c r="F193" s="119" t="s">
        <v>664</v>
      </c>
    </row>
    <row r="194" spans="1:6" hidden="1" outlineLevel="1" x14ac:dyDescent="0.25">
      <c r="A194" s="19" t="s">
        <v>747</v>
      </c>
      <c r="B194" s="119" t="s">
        <v>870</v>
      </c>
      <c r="C194" s="19" t="s">
        <v>747</v>
      </c>
      <c r="D194" s="19"/>
      <c r="E194" s="78" t="s">
        <v>48</v>
      </c>
      <c r="F194" s="119" t="s">
        <v>663</v>
      </c>
    </row>
    <row r="195" spans="1:6" hidden="1" outlineLevel="1" x14ac:dyDescent="0.25">
      <c r="A195" s="28" t="s">
        <v>748</v>
      </c>
      <c r="B195" s="119" t="s">
        <v>869</v>
      </c>
      <c r="C195" s="24" t="s">
        <v>748</v>
      </c>
      <c r="D195" s="28"/>
      <c r="E195" s="78" t="s">
        <v>49</v>
      </c>
      <c r="F195" s="119" t="s">
        <v>665</v>
      </c>
    </row>
    <row r="196" spans="1:6" hidden="1" outlineLevel="1" x14ac:dyDescent="0.25">
      <c r="A196" s="28" t="s">
        <v>862</v>
      </c>
      <c r="B196" s="119" t="s">
        <v>886</v>
      </c>
      <c r="C196" s="24" t="s">
        <v>862</v>
      </c>
      <c r="D196" s="28"/>
      <c r="E196" s="78" t="s">
        <v>50</v>
      </c>
      <c r="F196" s="119" t="s">
        <v>666</v>
      </c>
    </row>
    <row r="197" spans="1:6" hidden="1" outlineLevel="1" x14ac:dyDescent="0.25">
      <c r="A197" s="28" t="s">
        <v>50</v>
      </c>
      <c r="B197" s="119" t="s">
        <v>887</v>
      </c>
      <c r="C197" s="24" t="s">
        <v>50</v>
      </c>
      <c r="D197" s="74" t="s">
        <v>799</v>
      </c>
      <c r="E197" s="81" t="s">
        <v>51</v>
      </c>
    </row>
    <row r="198" spans="1:6" ht="45" hidden="1" outlineLevel="1" x14ac:dyDescent="0.25">
      <c r="A198" s="16" t="s">
        <v>51</v>
      </c>
      <c r="B198" s="119" t="s">
        <v>888</v>
      </c>
      <c r="C198" s="11" t="s">
        <v>51</v>
      </c>
      <c r="D198" s="74" t="s">
        <v>798</v>
      </c>
      <c r="E198" s="81" t="s">
        <v>52</v>
      </c>
    </row>
    <row r="199" spans="1:6" ht="30" hidden="1" outlineLevel="1" x14ac:dyDescent="0.25">
      <c r="A199" s="16" t="s">
        <v>800</v>
      </c>
      <c r="B199" s="184" t="s">
        <v>2270</v>
      </c>
      <c r="C199" s="11" t="s">
        <v>52</v>
      </c>
      <c r="D199" s="74" t="s">
        <v>797</v>
      </c>
    </row>
    <row r="200" spans="1:6" hidden="1" outlineLevel="1" x14ac:dyDescent="0.25">
      <c r="A200" s="16"/>
      <c r="B200" s="119"/>
      <c r="E200" s="79" t="s">
        <v>53</v>
      </c>
      <c r="F200" s="119" t="s">
        <v>689</v>
      </c>
    </row>
    <row r="201" spans="1:6" hidden="1" outlineLevel="1" x14ac:dyDescent="0.25">
      <c r="A201" s="49" t="s">
        <v>53</v>
      </c>
      <c r="B201" s="119" t="s">
        <v>2218</v>
      </c>
      <c r="C201" s="8" t="s">
        <v>53</v>
      </c>
      <c r="D201" s="49"/>
      <c r="E201" s="78" t="s">
        <v>54</v>
      </c>
    </row>
    <row r="202" spans="1:6" hidden="1" outlineLevel="1" x14ac:dyDescent="0.25">
      <c r="A202" s="28" t="s">
        <v>517</v>
      </c>
      <c r="C202" s="28" t="s">
        <v>517</v>
      </c>
      <c r="D202" s="28"/>
      <c r="E202" s="78" t="s">
        <v>55</v>
      </c>
    </row>
    <row r="203" spans="1:6" hidden="1" outlineLevel="1" x14ac:dyDescent="0.25">
      <c r="A203" s="28" t="s">
        <v>518</v>
      </c>
      <c r="C203" s="28" t="s">
        <v>518</v>
      </c>
      <c r="D203" s="28"/>
      <c r="E203" s="78" t="s">
        <v>56</v>
      </c>
    </row>
    <row r="204" spans="1:6" hidden="1" outlineLevel="1" x14ac:dyDescent="0.25">
      <c r="A204" s="28" t="s">
        <v>519</v>
      </c>
      <c r="C204" s="28" t="s">
        <v>519</v>
      </c>
      <c r="D204" s="28"/>
      <c r="E204" s="78" t="s">
        <v>57</v>
      </c>
    </row>
    <row r="205" spans="1:6" hidden="1" outlineLevel="1" x14ac:dyDescent="0.25">
      <c r="A205" s="28" t="s">
        <v>520</v>
      </c>
      <c r="C205" s="28" t="s">
        <v>520</v>
      </c>
      <c r="D205" s="28"/>
      <c r="E205" s="78" t="s">
        <v>58</v>
      </c>
    </row>
    <row r="206" spans="1:6" hidden="1" outlineLevel="1" x14ac:dyDescent="0.25">
      <c r="A206" s="28" t="s">
        <v>521</v>
      </c>
      <c r="C206" s="28" t="s">
        <v>521</v>
      </c>
      <c r="D206" s="28"/>
      <c r="E206" s="78" t="s">
        <v>59</v>
      </c>
    </row>
    <row r="207" spans="1:6" hidden="1" outlineLevel="1" x14ac:dyDescent="0.25">
      <c r="A207" s="28" t="s">
        <v>522</v>
      </c>
      <c r="C207" s="28" t="s">
        <v>522</v>
      </c>
      <c r="D207" s="28"/>
      <c r="E207" s="78" t="s">
        <v>60</v>
      </c>
    </row>
    <row r="208" spans="1:6" hidden="1" outlineLevel="1" x14ac:dyDescent="0.25">
      <c r="A208" s="28" t="s">
        <v>721</v>
      </c>
      <c r="C208" s="28" t="s">
        <v>721</v>
      </c>
      <c r="D208" s="28"/>
      <c r="E208" s="78" t="s">
        <v>61</v>
      </c>
    </row>
    <row r="209" spans="1:5" hidden="1" outlineLevel="1" x14ac:dyDescent="0.25">
      <c r="A209" s="28" t="s">
        <v>523</v>
      </c>
      <c r="C209" s="28" t="s">
        <v>523</v>
      </c>
      <c r="D209" s="28"/>
      <c r="E209" s="78" t="s">
        <v>62</v>
      </c>
    </row>
    <row r="210" spans="1:5" hidden="1" outlineLevel="1" x14ac:dyDescent="0.25">
      <c r="A210" s="28" t="s">
        <v>524</v>
      </c>
      <c r="C210" s="28" t="s">
        <v>524</v>
      </c>
      <c r="D210" s="28"/>
      <c r="E210" s="78" t="s">
        <v>63</v>
      </c>
    </row>
    <row r="211" spans="1:5" hidden="1" outlineLevel="1" x14ac:dyDescent="0.25">
      <c r="A211" s="28" t="s">
        <v>525</v>
      </c>
      <c r="C211" s="28" t="s">
        <v>525</v>
      </c>
      <c r="D211" s="28"/>
      <c r="E211" s="78" t="s">
        <v>64</v>
      </c>
    </row>
    <row r="212" spans="1:5" hidden="1" outlineLevel="1" x14ac:dyDescent="0.25">
      <c r="A212" s="28" t="s">
        <v>526</v>
      </c>
      <c r="C212" s="28" t="s">
        <v>526</v>
      </c>
      <c r="D212" s="28"/>
      <c r="E212" s="78" t="s">
        <v>65</v>
      </c>
    </row>
    <row r="213" spans="1:5" hidden="1" outlineLevel="1" x14ac:dyDescent="0.25">
      <c r="A213" s="28" t="s">
        <v>527</v>
      </c>
      <c r="C213" s="28" t="s">
        <v>527</v>
      </c>
      <c r="D213" s="28"/>
      <c r="E213" s="78" t="s">
        <v>66</v>
      </c>
    </row>
    <row r="214" spans="1:5" hidden="1" outlineLevel="1" x14ac:dyDescent="0.25">
      <c r="A214" s="28" t="s">
        <v>528</v>
      </c>
      <c r="C214" s="28" t="s">
        <v>528</v>
      </c>
      <c r="D214" s="28"/>
      <c r="E214" s="78" t="s">
        <v>67</v>
      </c>
    </row>
    <row r="215" spans="1:5" hidden="1" outlineLevel="1" x14ac:dyDescent="0.25">
      <c r="A215" s="28" t="s">
        <v>529</v>
      </c>
      <c r="C215" s="28" t="s">
        <v>529</v>
      </c>
      <c r="D215" s="28"/>
      <c r="E215" s="78" t="s">
        <v>68</v>
      </c>
    </row>
    <row r="216" spans="1:5" hidden="1" outlineLevel="1" x14ac:dyDescent="0.25">
      <c r="A216" s="28" t="s">
        <v>530</v>
      </c>
      <c r="C216" s="28" t="s">
        <v>530</v>
      </c>
      <c r="D216" s="28"/>
      <c r="E216" s="78" t="s">
        <v>69</v>
      </c>
    </row>
    <row r="217" spans="1:5" hidden="1" outlineLevel="1" x14ac:dyDescent="0.25">
      <c r="A217" s="28" t="s">
        <v>531</v>
      </c>
      <c r="C217" s="28" t="s">
        <v>531</v>
      </c>
      <c r="D217" s="28"/>
      <c r="E217" s="77" t="s">
        <v>70</v>
      </c>
    </row>
    <row r="218" spans="1:5" hidden="1" outlineLevel="1" x14ac:dyDescent="0.25">
      <c r="A218" s="28" t="s">
        <v>532</v>
      </c>
      <c r="C218" s="28" t="s">
        <v>532</v>
      </c>
      <c r="D218" s="28"/>
      <c r="E218" s="78" t="s">
        <v>71</v>
      </c>
    </row>
    <row r="219" spans="1:5" hidden="1" outlineLevel="1" x14ac:dyDescent="0.25">
      <c r="A219" s="28" t="s">
        <v>533</v>
      </c>
      <c r="C219" s="28" t="s">
        <v>533</v>
      </c>
      <c r="D219" s="28"/>
      <c r="E219" s="78" t="s">
        <v>72</v>
      </c>
    </row>
    <row r="220" spans="1:5" hidden="1" outlineLevel="1" x14ac:dyDescent="0.25">
      <c r="A220" s="28" t="s">
        <v>534</v>
      </c>
      <c r="C220" s="28" t="s">
        <v>534</v>
      </c>
      <c r="D220" s="28"/>
      <c r="E220" s="78" t="s">
        <v>73</v>
      </c>
    </row>
    <row r="221" spans="1:5" hidden="1" outlineLevel="1" x14ac:dyDescent="0.25">
      <c r="A221" s="28" t="s">
        <v>535</v>
      </c>
      <c r="C221" s="28" t="s">
        <v>535</v>
      </c>
      <c r="D221" s="28"/>
      <c r="E221" s="78" t="s">
        <v>74</v>
      </c>
    </row>
    <row r="222" spans="1:5" hidden="1" outlineLevel="1" x14ac:dyDescent="0.25">
      <c r="A222" s="28" t="s">
        <v>536</v>
      </c>
      <c r="C222" s="28" t="s">
        <v>536</v>
      </c>
      <c r="D222" s="28"/>
      <c r="E222" s="78" t="s">
        <v>75</v>
      </c>
    </row>
    <row r="223" spans="1:5" hidden="1" outlineLevel="1" x14ac:dyDescent="0.25">
      <c r="A223" s="28" t="s">
        <v>537</v>
      </c>
      <c r="C223" s="28" t="s">
        <v>537</v>
      </c>
      <c r="D223" s="28"/>
      <c r="E223" s="78" t="s">
        <v>76</v>
      </c>
    </row>
    <row r="224" spans="1:5" hidden="1" outlineLevel="1" x14ac:dyDescent="0.25">
      <c r="A224" s="28" t="s">
        <v>538</v>
      </c>
      <c r="C224" s="28" t="s">
        <v>538</v>
      </c>
      <c r="D224" s="28"/>
      <c r="E224" s="78" t="s">
        <v>77</v>
      </c>
    </row>
    <row r="225" spans="1:5" hidden="1" outlineLevel="1" x14ac:dyDescent="0.25">
      <c r="A225" s="28" t="s">
        <v>539</v>
      </c>
      <c r="C225" s="28" t="s">
        <v>539</v>
      </c>
      <c r="D225" s="28"/>
      <c r="E225" s="78" t="s">
        <v>78</v>
      </c>
    </row>
    <row r="226" spans="1:5" hidden="1" outlineLevel="1" x14ac:dyDescent="0.25">
      <c r="A226" s="28" t="s">
        <v>540</v>
      </c>
      <c r="C226" s="28" t="s">
        <v>540</v>
      </c>
      <c r="D226" s="28"/>
      <c r="E226" s="78" t="s">
        <v>79</v>
      </c>
    </row>
    <row r="227" spans="1:5" hidden="1" outlineLevel="1" x14ac:dyDescent="0.25">
      <c r="A227" s="28" t="s">
        <v>541</v>
      </c>
      <c r="C227" s="28" t="s">
        <v>541</v>
      </c>
      <c r="D227" s="28"/>
      <c r="E227" s="78" t="s">
        <v>80</v>
      </c>
    </row>
    <row r="228" spans="1:5" hidden="1" outlineLevel="1" x14ac:dyDescent="0.25">
      <c r="A228" s="28" t="s">
        <v>542</v>
      </c>
      <c r="C228" s="28" t="s">
        <v>542</v>
      </c>
      <c r="D228" s="28"/>
      <c r="E228" s="78" t="s">
        <v>81</v>
      </c>
    </row>
    <row r="229" spans="1:5" hidden="1" outlineLevel="1" x14ac:dyDescent="0.25">
      <c r="A229" s="28" t="s">
        <v>543</v>
      </c>
      <c r="C229" s="28" t="s">
        <v>543</v>
      </c>
      <c r="D229" s="28"/>
      <c r="E229" s="78" t="s">
        <v>82</v>
      </c>
    </row>
    <row r="230" spans="1:5" hidden="1" outlineLevel="1" x14ac:dyDescent="0.25">
      <c r="A230" s="28" t="s">
        <v>544</v>
      </c>
      <c r="C230" s="28" t="s">
        <v>544</v>
      </c>
      <c r="D230" s="28"/>
      <c r="E230" s="78" t="s">
        <v>83</v>
      </c>
    </row>
    <row r="231" spans="1:5" hidden="1" outlineLevel="1" x14ac:dyDescent="0.25">
      <c r="A231" s="28" t="s">
        <v>545</v>
      </c>
      <c r="C231" s="28" t="s">
        <v>545</v>
      </c>
      <c r="D231" s="28"/>
      <c r="E231" s="78" t="s">
        <v>84</v>
      </c>
    </row>
    <row r="232" spans="1:5" hidden="1" outlineLevel="1" x14ac:dyDescent="0.25">
      <c r="A232" s="28" t="s">
        <v>61</v>
      </c>
      <c r="C232" s="28" t="s">
        <v>61</v>
      </c>
      <c r="D232" s="28"/>
      <c r="E232" s="78" t="s">
        <v>85</v>
      </c>
    </row>
    <row r="233" spans="1:5" hidden="1" outlineLevel="1" x14ac:dyDescent="0.25">
      <c r="A233" s="28" t="s">
        <v>546</v>
      </c>
      <c r="C233" s="28" t="s">
        <v>546</v>
      </c>
      <c r="D233" s="28"/>
      <c r="E233" s="78" t="s">
        <v>86</v>
      </c>
    </row>
    <row r="234" spans="1:5" hidden="1" outlineLevel="1" x14ac:dyDescent="0.25">
      <c r="A234" s="28" t="s">
        <v>547</v>
      </c>
      <c r="C234" s="28" t="s">
        <v>547</v>
      </c>
      <c r="D234" s="28"/>
      <c r="E234" s="78" t="s">
        <v>87</v>
      </c>
    </row>
    <row r="235" spans="1:5" hidden="1" outlineLevel="1" x14ac:dyDescent="0.25">
      <c r="A235" s="28" t="s">
        <v>548</v>
      </c>
      <c r="C235" s="28" t="s">
        <v>548</v>
      </c>
      <c r="D235" s="28"/>
      <c r="E235" s="78" t="s">
        <v>88</v>
      </c>
    </row>
    <row r="236" spans="1:5" hidden="1" outlineLevel="1" x14ac:dyDescent="0.25">
      <c r="A236" s="28" t="s">
        <v>549</v>
      </c>
      <c r="C236" s="28" t="s">
        <v>549</v>
      </c>
      <c r="D236" s="28"/>
      <c r="E236" s="78" t="s">
        <v>89</v>
      </c>
    </row>
    <row r="237" spans="1:5" hidden="1" outlineLevel="1" x14ac:dyDescent="0.25">
      <c r="A237" s="28" t="s">
        <v>550</v>
      </c>
      <c r="C237" s="28" t="s">
        <v>550</v>
      </c>
      <c r="D237" s="28"/>
      <c r="E237" s="78" t="s">
        <v>90</v>
      </c>
    </row>
    <row r="238" spans="1:5" hidden="1" outlineLevel="1" x14ac:dyDescent="0.25">
      <c r="A238" s="28" t="s">
        <v>551</v>
      </c>
      <c r="C238" s="28" t="s">
        <v>551</v>
      </c>
      <c r="D238" s="28"/>
      <c r="E238" s="78" t="s">
        <v>91</v>
      </c>
    </row>
    <row r="239" spans="1:5" hidden="1" outlineLevel="1" x14ac:dyDescent="0.25">
      <c r="A239" s="28" t="s">
        <v>552</v>
      </c>
      <c r="C239" s="28" t="s">
        <v>552</v>
      </c>
      <c r="D239" s="28"/>
      <c r="E239" s="79" t="s">
        <v>92</v>
      </c>
    </row>
    <row r="240" spans="1:5" hidden="1" outlineLevel="1" x14ac:dyDescent="0.25">
      <c r="A240" s="28" t="s">
        <v>553</v>
      </c>
      <c r="C240" s="28" t="s">
        <v>553</v>
      </c>
      <c r="D240" s="28"/>
      <c r="E240" s="80" t="s">
        <v>93</v>
      </c>
    </row>
    <row r="241" spans="1:5" hidden="1" outlineLevel="1" x14ac:dyDescent="0.25">
      <c r="A241" s="28" t="s">
        <v>554</v>
      </c>
      <c r="C241" s="28" t="s">
        <v>554</v>
      </c>
      <c r="D241" s="28"/>
      <c r="E241" s="80" t="s">
        <v>94</v>
      </c>
    </row>
    <row r="242" spans="1:5" hidden="1" outlineLevel="1" x14ac:dyDescent="0.25">
      <c r="A242" s="28" t="s">
        <v>555</v>
      </c>
      <c r="C242" s="28" t="s">
        <v>555</v>
      </c>
      <c r="D242" s="28"/>
      <c r="E242" s="80" t="s">
        <v>95</v>
      </c>
    </row>
    <row r="243" spans="1:5" hidden="1" outlineLevel="1" x14ac:dyDescent="0.25">
      <c r="A243" s="28" t="s">
        <v>556</v>
      </c>
      <c r="C243" s="28" t="s">
        <v>556</v>
      </c>
      <c r="D243" s="28"/>
      <c r="E243" s="80" t="s">
        <v>96</v>
      </c>
    </row>
    <row r="244" spans="1:5" hidden="1" outlineLevel="1" x14ac:dyDescent="0.25">
      <c r="A244" s="28" t="s">
        <v>557</v>
      </c>
      <c r="C244" s="28" t="s">
        <v>557</v>
      </c>
      <c r="D244" s="28"/>
      <c r="E244" s="80" t="s">
        <v>97</v>
      </c>
    </row>
    <row r="245" spans="1:5" hidden="1" outlineLevel="1" x14ac:dyDescent="0.25">
      <c r="A245" s="28" t="s">
        <v>558</v>
      </c>
      <c r="C245" s="28" t="s">
        <v>558</v>
      </c>
      <c r="D245" s="28"/>
      <c r="E245" s="80" t="s">
        <v>98</v>
      </c>
    </row>
    <row r="246" spans="1:5" hidden="1" outlineLevel="1" x14ac:dyDescent="0.25">
      <c r="A246" s="28" t="s">
        <v>559</v>
      </c>
      <c r="C246" s="28" t="s">
        <v>559</v>
      </c>
      <c r="D246" s="28"/>
      <c r="E246" s="80" t="s">
        <v>99</v>
      </c>
    </row>
    <row r="247" spans="1:5" hidden="1" outlineLevel="1" x14ac:dyDescent="0.25">
      <c r="A247" s="28" t="s">
        <v>560</v>
      </c>
      <c r="C247" s="28" t="s">
        <v>560</v>
      </c>
      <c r="D247" s="28"/>
      <c r="E247" s="80" t="s">
        <v>100</v>
      </c>
    </row>
    <row r="248" spans="1:5" hidden="1" outlineLevel="1" x14ac:dyDescent="0.25">
      <c r="A248" s="28" t="s">
        <v>561</v>
      </c>
      <c r="C248" s="28" t="s">
        <v>561</v>
      </c>
      <c r="D248" s="28"/>
      <c r="E248" s="80" t="s">
        <v>101</v>
      </c>
    </row>
    <row r="249" spans="1:5" hidden="1" outlineLevel="1" x14ac:dyDescent="0.25">
      <c r="A249" s="28" t="s">
        <v>562</v>
      </c>
      <c r="C249" s="28" t="s">
        <v>562</v>
      </c>
      <c r="D249" s="28"/>
      <c r="E249" s="80" t="s">
        <v>102</v>
      </c>
    </row>
    <row r="250" spans="1:5" hidden="1" outlineLevel="1" x14ac:dyDescent="0.25">
      <c r="A250" s="28" t="s">
        <v>563</v>
      </c>
      <c r="C250" s="28" t="s">
        <v>563</v>
      </c>
      <c r="D250" s="28"/>
      <c r="E250" s="80" t="s">
        <v>103</v>
      </c>
    </row>
    <row r="251" spans="1:5" hidden="1" outlineLevel="1" x14ac:dyDescent="0.25">
      <c r="A251" s="28" t="s">
        <v>564</v>
      </c>
      <c r="C251" s="28" t="s">
        <v>564</v>
      </c>
      <c r="D251" s="28"/>
      <c r="E251" s="80" t="s">
        <v>104</v>
      </c>
    </row>
    <row r="252" spans="1:5" hidden="1" outlineLevel="1" x14ac:dyDescent="0.25">
      <c r="A252" s="28" t="s">
        <v>565</v>
      </c>
      <c r="C252" s="28" t="s">
        <v>565</v>
      </c>
      <c r="D252" s="28"/>
      <c r="E252" s="80" t="s">
        <v>105</v>
      </c>
    </row>
    <row r="253" spans="1:5" hidden="1" outlineLevel="1" x14ac:dyDescent="0.25">
      <c r="A253" s="68" t="s">
        <v>92</v>
      </c>
      <c r="B253" s="119" t="s">
        <v>2271</v>
      </c>
      <c r="C253" s="68" t="s">
        <v>92</v>
      </c>
      <c r="D253" s="68"/>
      <c r="E253" s="80" t="s">
        <v>106</v>
      </c>
    </row>
    <row r="254" spans="1:5" hidden="1" outlineLevel="1" x14ac:dyDescent="0.25">
      <c r="A254" s="36" t="s">
        <v>566</v>
      </c>
      <c r="C254" s="36" t="s">
        <v>566</v>
      </c>
      <c r="D254" s="36"/>
      <c r="E254" s="80" t="s">
        <v>107</v>
      </c>
    </row>
    <row r="255" spans="1:5" hidden="1" outlineLevel="1" x14ac:dyDescent="0.25">
      <c r="A255" s="36" t="s">
        <v>567</v>
      </c>
      <c r="C255" s="36" t="s">
        <v>567</v>
      </c>
      <c r="D255" s="36"/>
      <c r="E255" s="80" t="s">
        <v>108</v>
      </c>
    </row>
    <row r="256" spans="1:5" hidden="1" outlineLevel="1" x14ac:dyDescent="0.25">
      <c r="A256" s="36" t="s">
        <v>568</v>
      </c>
      <c r="C256" s="36" t="s">
        <v>568</v>
      </c>
      <c r="D256" s="36"/>
      <c r="E256" s="76" t="s">
        <v>109</v>
      </c>
    </row>
    <row r="257" spans="1:5" hidden="1" outlineLevel="1" x14ac:dyDescent="0.25">
      <c r="A257" s="36" t="s">
        <v>569</v>
      </c>
      <c r="C257" s="36" t="s">
        <v>569</v>
      </c>
      <c r="D257" s="36"/>
      <c r="E257" s="80" t="s">
        <v>110</v>
      </c>
    </row>
    <row r="258" spans="1:5" hidden="1" outlineLevel="1" x14ac:dyDescent="0.25">
      <c r="A258" s="36" t="s">
        <v>570</v>
      </c>
      <c r="C258" s="36" t="s">
        <v>570</v>
      </c>
      <c r="D258" s="36"/>
      <c r="E258" s="80" t="s">
        <v>111</v>
      </c>
    </row>
    <row r="259" spans="1:5" hidden="1" outlineLevel="1" x14ac:dyDescent="0.25">
      <c r="A259" s="36" t="s">
        <v>571</v>
      </c>
      <c r="C259" s="36" t="s">
        <v>571</v>
      </c>
      <c r="D259" s="36"/>
      <c r="E259" s="80" t="s">
        <v>112</v>
      </c>
    </row>
    <row r="260" spans="1:5" hidden="1" outlineLevel="1" x14ac:dyDescent="0.25">
      <c r="A260" s="28" t="s">
        <v>722</v>
      </c>
      <c r="C260" s="28" t="s">
        <v>722</v>
      </c>
      <c r="D260" s="28"/>
      <c r="E260" s="80" t="s">
        <v>113</v>
      </c>
    </row>
    <row r="261" spans="1:5" hidden="1" outlineLevel="1" x14ac:dyDescent="0.25">
      <c r="A261" s="36" t="s">
        <v>572</v>
      </c>
      <c r="C261" s="36" t="s">
        <v>572</v>
      </c>
      <c r="D261" s="36"/>
      <c r="E261" s="80" t="s">
        <v>114</v>
      </c>
    </row>
    <row r="262" spans="1:5" hidden="1" outlineLevel="1" x14ac:dyDescent="0.25">
      <c r="A262" s="36" t="s">
        <v>573</v>
      </c>
      <c r="C262" s="36" t="s">
        <v>573</v>
      </c>
      <c r="D262" s="36"/>
      <c r="E262" s="80" t="s">
        <v>115</v>
      </c>
    </row>
    <row r="263" spans="1:5" hidden="1" outlineLevel="1" x14ac:dyDescent="0.25">
      <c r="A263" s="36" t="s">
        <v>574</v>
      </c>
      <c r="C263" s="36" t="s">
        <v>574</v>
      </c>
      <c r="D263" s="36"/>
      <c r="E263" s="76" t="s">
        <v>116</v>
      </c>
    </row>
    <row r="264" spans="1:5" hidden="1" outlineLevel="1" x14ac:dyDescent="0.25">
      <c r="A264" s="36" t="s">
        <v>575</v>
      </c>
      <c r="C264" s="36" t="s">
        <v>575</v>
      </c>
      <c r="D264" s="36"/>
      <c r="E264" s="80" t="s">
        <v>117</v>
      </c>
    </row>
    <row r="265" spans="1:5" hidden="1" outlineLevel="1" x14ac:dyDescent="0.25">
      <c r="A265" s="36" t="s">
        <v>576</v>
      </c>
      <c r="C265" s="36" t="s">
        <v>576</v>
      </c>
      <c r="D265" s="36"/>
      <c r="E265" s="80" t="s">
        <v>118</v>
      </c>
    </row>
    <row r="266" spans="1:5" hidden="1" outlineLevel="1" x14ac:dyDescent="0.25">
      <c r="A266" s="36" t="s">
        <v>577</v>
      </c>
      <c r="C266" s="36" t="s">
        <v>577</v>
      </c>
      <c r="D266" s="36"/>
      <c r="E266" s="80" t="s">
        <v>119</v>
      </c>
    </row>
    <row r="267" spans="1:5" hidden="1" outlineLevel="1" x14ac:dyDescent="0.25">
      <c r="A267" s="36" t="s">
        <v>578</v>
      </c>
      <c r="C267" s="36" t="s">
        <v>578</v>
      </c>
      <c r="D267" s="36"/>
      <c r="E267" s="80" t="s">
        <v>120</v>
      </c>
    </row>
    <row r="268" spans="1:5" hidden="1" outlineLevel="1" x14ac:dyDescent="0.25">
      <c r="A268" s="36" t="s">
        <v>579</v>
      </c>
      <c r="C268" s="36" t="s">
        <v>579</v>
      </c>
      <c r="D268" s="36"/>
      <c r="E268" s="80" t="s">
        <v>121</v>
      </c>
    </row>
    <row r="269" spans="1:5" hidden="1" outlineLevel="1" x14ac:dyDescent="0.25">
      <c r="A269" s="36" t="s">
        <v>580</v>
      </c>
      <c r="C269" s="36" t="s">
        <v>580</v>
      </c>
      <c r="D269" s="36"/>
      <c r="E269" s="80" t="s">
        <v>122</v>
      </c>
    </row>
    <row r="270" spans="1:5" hidden="1" outlineLevel="1" x14ac:dyDescent="0.25">
      <c r="A270" s="36" t="s">
        <v>581</v>
      </c>
      <c r="C270" s="36" t="s">
        <v>581</v>
      </c>
      <c r="D270" s="36"/>
      <c r="E270" s="80" t="s">
        <v>123</v>
      </c>
    </row>
    <row r="271" spans="1:5" hidden="1" outlineLevel="1" x14ac:dyDescent="0.25">
      <c r="A271" s="36" t="s">
        <v>582</v>
      </c>
      <c r="C271" s="36" t="s">
        <v>582</v>
      </c>
      <c r="D271" s="36"/>
      <c r="E271" s="80" t="s">
        <v>124</v>
      </c>
    </row>
    <row r="272" spans="1:5" hidden="1" outlineLevel="1" x14ac:dyDescent="0.25">
      <c r="A272" s="36" t="s">
        <v>583</v>
      </c>
      <c r="C272" s="36" t="s">
        <v>583</v>
      </c>
      <c r="D272" s="36"/>
      <c r="E272" s="80" t="s">
        <v>125</v>
      </c>
    </row>
    <row r="273" spans="1:5" hidden="1" outlineLevel="1" x14ac:dyDescent="0.25">
      <c r="A273" s="36" t="s">
        <v>584</v>
      </c>
      <c r="C273" s="36" t="s">
        <v>584</v>
      </c>
      <c r="D273" s="36"/>
      <c r="E273" s="80" t="s">
        <v>126</v>
      </c>
    </row>
    <row r="274" spans="1:5" hidden="1" outlineLevel="1" x14ac:dyDescent="0.25">
      <c r="A274" s="36" t="s">
        <v>585</v>
      </c>
      <c r="C274" s="36" t="s">
        <v>585</v>
      </c>
      <c r="D274" s="36"/>
      <c r="E274" s="80" t="s">
        <v>127</v>
      </c>
    </row>
    <row r="275" spans="1:5" hidden="1" outlineLevel="1" x14ac:dyDescent="0.25">
      <c r="A275" s="36" t="s">
        <v>586</v>
      </c>
      <c r="C275" s="36" t="s">
        <v>586</v>
      </c>
      <c r="D275" s="36"/>
      <c r="E275" s="80" t="s">
        <v>128</v>
      </c>
    </row>
    <row r="276" spans="1:5" hidden="1" outlineLevel="1" x14ac:dyDescent="0.25">
      <c r="A276" s="36" t="s">
        <v>587</v>
      </c>
      <c r="C276" s="36" t="s">
        <v>587</v>
      </c>
      <c r="D276" s="36"/>
      <c r="E276" s="80" t="s">
        <v>129</v>
      </c>
    </row>
    <row r="277" spans="1:5" hidden="1" outlineLevel="1" x14ac:dyDescent="0.25">
      <c r="A277" s="36" t="s">
        <v>588</v>
      </c>
      <c r="C277" s="36" t="s">
        <v>588</v>
      </c>
      <c r="D277" s="36"/>
      <c r="E277" s="80" t="s">
        <v>130</v>
      </c>
    </row>
    <row r="278" spans="1:5" hidden="1" outlineLevel="1" x14ac:dyDescent="0.25">
      <c r="A278" s="36" t="s">
        <v>589</v>
      </c>
      <c r="C278" s="36" t="s">
        <v>589</v>
      </c>
      <c r="D278" s="36"/>
      <c r="E278" s="80"/>
    </row>
    <row r="279" spans="1:5" hidden="1" outlineLevel="1" x14ac:dyDescent="0.25">
      <c r="A279" s="36" t="s">
        <v>590</v>
      </c>
      <c r="C279" s="36" t="s">
        <v>590</v>
      </c>
      <c r="D279" s="36"/>
      <c r="E279" s="80"/>
    </row>
    <row r="280" spans="1:5" hidden="1" outlineLevel="1" x14ac:dyDescent="0.25">
      <c r="A280" s="36" t="s">
        <v>591</v>
      </c>
      <c r="C280" s="36" t="s">
        <v>591</v>
      </c>
      <c r="D280" s="36"/>
      <c r="E280" s="80"/>
    </row>
    <row r="281" spans="1:5" hidden="1" outlineLevel="1" x14ac:dyDescent="0.25">
      <c r="A281" s="36" t="s">
        <v>592</v>
      </c>
      <c r="C281" s="36" t="s">
        <v>592</v>
      </c>
      <c r="D281" s="36"/>
      <c r="E281" s="80"/>
    </row>
    <row r="282" spans="1:5" hidden="1" outlineLevel="1" x14ac:dyDescent="0.25">
      <c r="A282" s="36" t="s">
        <v>593</v>
      </c>
      <c r="C282" s="36" t="s">
        <v>593</v>
      </c>
      <c r="D282" s="36"/>
      <c r="E282" s="80"/>
    </row>
    <row r="283" spans="1:5" hidden="1" outlineLevel="1" x14ac:dyDescent="0.25">
      <c r="A283" s="36" t="s">
        <v>594</v>
      </c>
      <c r="C283" s="36" t="s">
        <v>594</v>
      </c>
      <c r="D283" s="36"/>
      <c r="E283" s="80"/>
    </row>
    <row r="284" spans="1:5" hidden="1" outlineLevel="1" x14ac:dyDescent="0.25">
      <c r="A284" s="36" t="s">
        <v>595</v>
      </c>
      <c r="C284" s="36" t="s">
        <v>595</v>
      </c>
      <c r="D284" s="36"/>
      <c r="E284" s="80"/>
    </row>
    <row r="285" spans="1:5" hidden="1" outlineLevel="1" x14ac:dyDescent="0.25">
      <c r="A285" s="36" t="s">
        <v>596</v>
      </c>
      <c r="C285" s="36" t="s">
        <v>596</v>
      </c>
      <c r="D285" s="36"/>
      <c r="E285" s="80"/>
    </row>
    <row r="286" spans="1:5" hidden="1" outlineLevel="1" x14ac:dyDescent="0.25">
      <c r="A286" s="36" t="s">
        <v>597</v>
      </c>
      <c r="C286" s="36" t="s">
        <v>597</v>
      </c>
      <c r="D286" s="36"/>
      <c r="E286" s="80"/>
    </row>
    <row r="287" spans="1:5" hidden="1" outlineLevel="1" x14ac:dyDescent="0.25">
      <c r="A287" s="36" t="s">
        <v>598</v>
      </c>
      <c r="C287" s="36" t="s">
        <v>598</v>
      </c>
      <c r="D287" s="36"/>
      <c r="E287" s="80"/>
    </row>
    <row r="288" spans="1:5" hidden="1" outlineLevel="1" x14ac:dyDescent="0.25">
      <c r="A288" s="36" t="s">
        <v>599</v>
      </c>
      <c r="C288" s="36" t="s">
        <v>599</v>
      </c>
      <c r="D288" s="36"/>
      <c r="E288" s="80"/>
    </row>
    <row r="289" spans="1:5" hidden="1" outlineLevel="1" x14ac:dyDescent="0.25">
      <c r="A289" s="36" t="s">
        <v>600</v>
      </c>
      <c r="C289" s="36" t="s">
        <v>600</v>
      </c>
      <c r="D289" s="36"/>
      <c r="E289" s="80"/>
    </row>
    <row r="290" spans="1:5" hidden="1" outlineLevel="1" x14ac:dyDescent="0.25">
      <c r="A290" s="36" t="s">
        <v>601</v>
      </c>
      <c r="C290" s="36" t="s">
        <v>601</v>
      </c>
      <c r="D290" s="36"/>
      <c r="E290" s="80"/>
    </row>
    <row r="291" spans="1:5" hidden="1" outlineLevel="1" x14ac:dyDescent="0.25">
      <c r="A291" s="36" t="s">
        <v>602</v>
      </c>
      <c r="C291" s="36" t="s">
        <v>602</v>
      </c>
      <c r="D291" s="36"/>
      <c r="E291" s="80"/>
    </row>
    <row r="292" spans="1:5" hidden="1" outlineLevel="1" x14ac:dyDescent="0.25">
      <c r="A292" s="36" t="s">
        <v>603</v>
      </c>
      <c r="C292" s="36" t="s">
        <v>603</v>
      </c>
      <c r="D292" s="36"/>
      <c r="E292" s="80"/>
    </row>
    <row r="293" spans="1:5" hidden="1" outlineLevel="1" x14ac:dyDescent="0.25">
      <c r="A293" s="36" t="s">
        <v>604</v>
      </c>
      <c r="C293" s="36" t="s">
        <v>604</v>
      </c>
      <c r="D293" s="36"/>
      <c r="E293" s="80"/>
    </row>
    <row r="294" spans="1:5" hidden="1" outlineLevel="1" x14ac:dyDescent="0.25">
      <c r="A294" s="36" t="s">
        <v>605</v>
      </c>
      <c r="C294" s="36" t="s">
        <v>605</v>
      </c>
      <c r="D294" s="36"/>
      <c r="E294" s="80"/>
    </row>
    <row r="295" spans="1:5" hidden="1" outlineLevel="1" x14ac:dyDescent="0.25">
      <c r="A295" s="36" t="s">
        <v>606</v>
      </c>
      <c r="C295" s="36" t="s">
        <v>606</v>
      </c>
      <c r="D295" s="36"/>
      <c r="E295" s="80"/>
    </row>
    <row r="296" spans="1:5" hidden="1" outlineLevel="1" x14ac:dyDescent="0.25">
      <c r="A296" s="36" t="s">
        <v>607</v>
      </c>
      <c r="C296" s="36" t="s">
        <v>607</v>
      </c>
      <c r="D296" s="36"/>
      <c r="E296" s="80"/>
    </row>
    <row r="297" spans="1:5" hidden="1" outlineLevel="1" x14ac:dyDescent="0.25">
      <c r="A297" s="36" t="s">
        <v>608</v>
      </c>
      <c r="C297" s="36" t="s">
        <v>608</v>
      </c>
      <c r="D297" s="36"/>
      <c r="E297" s="80"/>
    </row>
    <row r="298" spans="1:5" hidden="1" outlineLevel="1" x14ac:dyDescent="0.25">
      <c r="A298" s="36" t="s">
        <v>609</v>
      </c>
      <c r="C298" s="36" t="s">
        <v>609</v>
      </c>
      <c r="D298" s="36"/>
      <c r="E298" s="80"/>
    </row>
    <row r="299" spans="1:5" hidden="1" outlineLevel="1" x14ac:dyDescent="0.25">
      <c r="A299" s="36" t="s">
        <v>610</v>
      </c>
      <c r="C299" s="36" t="s">
        <v>610</v>
      </c>
      <c r="D299" s="36"/>
      <c r="E299" s="80"/>
    </row>
    <row r="300" spans="1:5" hidden="1" outlineLevel="1" x14ac:dyDescent="0.25">
      <c r="A300" s="36" t="s">
        <v>611</v>
      </c>
      <c r="C300" s="36" t="s">
        <v>611</v>
      </c>
      <c r="D300" s="36"/>
      <c r="E300" s="80"/>
    </row>
    <row r="301" spans="1:5" hidden="1" outlineLevel="1" x14ac:dyDescent="0.25">
      <c r="A301" s="36" t="s">
        <v>612</v>
      </c>
      <c r="C301" s="36" t="s">
        <v>612</v>
      </c>
      <c r="D301" s="36"/>
      <c r="E301" s="80"/>
    </row>
    <row r="302" spans="1:5" hidden="1" outlineLevel="1" x14ac:dyDescent="0.25">
      <c r="A302" s="36" t="s">
        <v>613</v>
      </c>
      <c r="C302" s="36" t="s">
        <v>613</v>
      </c>
      <c r="D302" s="36"/>
      <c r="E302" s="80"/>
    </row>
    <row r="303" spans="1:5" hidden="1" outlineLevel="1" x14ac:dyDescent="0.25">
      <c r="A303" s="36" t="s">
        <v>614</v>
      </c>
      <c r="C303" s="36" t="s">
        <v>614</v>
      </c>
      <c r="D303" s="36"/>
      <c r="E303" s="80"/>
    </row>
    <row r="304" spans="1:5" hidden="1" outlineLevel="1" x14ac:dyDescent="0.25">
      <c r="A304" s="36" t="s">
        <v>615</v>
      </c>
      <c r="C304" s="36" t="s">
        <v>615</v>
      </c>
      <c r="D304" s="36"/>
      <c r="E304" s="79" t="s">
        <v>131</v>
      </c>
    </row>
    <row r="305" spans="1:5" hidden="1" outlineLevel="1" x14ac:dyDescent="0.25">
      <c r="A305" s="49" t="s">
        <v>131</v>
      </c>
      <c r="B305" s="119" t="s">
        <v>2272</v>
      </c>
      <c r="C305" s="8" t="s">
        <v>131</v>
      </c>
      <c r="D305" s="49"/>
      <c r="E305" s="81" t="s">
        <v>132</v>
      </c>
    </row>
    <row r="306" spans="1:5" hidden="1" outlineLevel="1" x14ac:dyDescent="0.25">
      <c r="A306" s="16" t="s">
        <v>132</v>
      </c>
      <c r="C306" s="11" t="s">
        <v>132</v>
      </c>
      <c r="E306" s="81" t="s">
        <v>133</v>
      </c>
    </row>
    <row r="307" spans="1:5" hidden="1" outlineLevel="1" x14ac:dyDescent="0.25">
      <c r="A307" s="16" t="s">
        <v>133</v>
      </c>
      <c r="C307" s="11" t="s">
        <v>133</v>
      </c>
      <c r="E307" s="81" t="s">
        <v>134</v>
      </c>
    </row>
    <row r="308" spans="1:5" hidden="1" outlineLevel="1" x14ac:dyDescent="0.25">
      <c r="A308" s="16" t="s">
        <v>134</v>
      </c>
      <c r="C308" s="11" t="s">
        <v>134</v>
      </c>
      <c r="E308" s="81" t="s">
        <v>629</v>
      </c>
    </row>
    <row r="309" spans="1:5" hidden="1" outlineLevel="1" x14ac:dyDescent="0.25">
      <c r="A309" s="16" t="s">
        <v>629</v>
      </c>
      <c r="C309" s="11" t="s">
        <v>629</v>
      </c>
      <c r="E309" s="81" t="s">
        <v>13</v>
      </c>
    </row>
    <row r="310" spans="1:5" hidden="1" outlineLevel="1" x14ac:dyDescent="0.25">
      <c r="A310" s="16" t="s">
        <v>13</v>
      </c>
      <c r="C310" s="11" t="s">
        <v>13</v>
      </c>
      <c r="E310" s="81" t="s">
        <v>14</v>
      </c>
    </row>
    <row r="311" spans="1:5" hidden="1" outlineLevel="1" x14ac:dyDescent="0.25">
      <c r="A311" s="16" t="s">
        <v>14</v>
      </c>
      <c r="C311" s="11" t="s">
        <v>14</v>
      </c>
      <c r="E311" s="81" t="s">
        <v>15</v>
      </c>
    </row>
    <row r="312" spans="1:5" hidden="1" outlineLevel="1" x14ac:dyDescent="0.25">
      <c r="A312" s="16" t="s">
        <v>15</v>
      </c>
      <c r="C312" s="11" t="s">
        <v>15</v>
      </c>
      <c r="E312" s="81" t="s">
        <v>16</v>
      </c>
    </row>
    <row r="313" spans="1:5" hidden="1" outlineLevel="1" x14ac:dyDescent="0.25">
      <c r="A313" s="16" t="s">
        <v>16</v>
      </c>
      <c r="C313" s="11" t="s">
        <v>16</v>
      </c>
      <c r="E313" s="81" t="s">
        <v>17</v>
      </c>
    </row>
    <row r="314" spans="1:5" hidden="1" outlineLevel="1" x14ac:dyDescent="0.25">
      <c r="A314" s="16" t="s">
        <v>17</v>
      </c>
      <c r="C314" s="11" t="s">
        <v>17</v>
      </c>
      <c r="E314" s="81" t="s">
        <v>18</v>
      </c>
    </row>
    <row r="315" spans="1:5" hidden="1" outlineLevel="1" x14ac:dyDescent="0.25">
      <c r="A315" s="16" t="s">
        <v>18</v>
      </c>
      <c r="C315" s="11" t="s">
        <v>18</v>
      </c>
      <c r="E315" s="81" t="s">
        <v>19</v>
      </c>
    </row>
    <row r="316" spans="1:5" hidden="1" outlineLevel="1" x14ac:dyDescent="0.25">
      <c r="A316" s="16" t="s">
        <v>19</v>
      </c>
      <c r="C316" s="11" t="s">
        <v>19</v>
      </c>
      <c r="E316" s="81" t="s">
        <v>20</v>
      </c>
    </row>
    <row r="317" spans="1:5" hidden="1" outlineLevel="1" x14ac:dyDescent="0.25">
      <c r="A317" s="16" t="s">
        <v>20</v>
      </c>
      <c r="C317" s="11" t="s">
        <v>20</v>
      </c>
      <c r="E317" s="81" t="s">
        <v>21</v>
      </c>
    </row>
    <row r="318" spans="1:5" hidden="1" outlineLevel="1" x14ac:dyDescent="0.25">
      <c r="A318" s="16" t="s">
        <v>21</v>
      </c>
      <c r="C318" s="11" t="s">
        <v>21</v>
      </c>
      <c r="E318" s="81" t="s">
        <v>22</v>
      </c>
    </row>
    <row r="319" spans="1:5" hidden="1" outlineLevel="1" x14ac:dyDescent="0.25">
      <c r="A319" s="16" t="s">
        <v>22</v>
      </c>
      <c r="C319" s="11" t="s">
        <v>22</v>
      </c>
      <c r="E319" s="81" t="s">
        <v>23</v>
      </c>
    </row>
    <row r="320" spans="1:5" hidden="1" outlineLevel="1" x14ac:dyDescent="0.25">
      <c r="A320" s="16" t="s">
        <v>23</v>
      </c>
      <c r="C320" s="11" t="s">
        <v>23</v>
      </c>
      <c r="E320" s="81" t="s">
        <v>24</v>
      </c>
    </row>
    <row r="321" spans="1:6" hidden="1" outlineLevel="1" x14ac:dyDescent="0.25">
      <c r="A321" s="16" t="s">
        <v>24</v>
      </c>
      <c r="C321" s="11" t="s">
        <v>24</v>
      </c>
      <c r="E321" s="81" t="s">
        <v>25</v>
      </c>
    </row>
    <row r="322" spans="1:6" hidden="1" outlineLevel="1" x14ac:dyDescent="0.25">
      <c r="A322" s="36" t="s">
        <v>795</v>
      </c>
      <c r="C322" s="23" t="s">
        <v>795</v>
      </c>
      <c r="D322" s="36"/>
      <c r="E322" s="81" t="s">
        <v>26</v>
      </c>
    </row>
    <row r="323" spans="1:6" hidden="1" outlineLevel="1" x14ac:dyDescent="0.25">
      <c r="A323" s="16"/>
      <c r="E323" s="80" t="s">
        <v>135</v>
      </c>
      <c r="F323" s="119" t="s">
        <v>679</v>
      </c>
    </row>
    <row r="324" spans="1:6" hidden="1" outlineLevel="1" x14ac:dyDescent="0.25">
      <c r="A324" s="49" t="s">
        <v>850</v>
      </c>
      <c r="B324" s="119" t="s">
        <v>2219</v>
      </c>
      <c r="C324" s="23" t="s">
        <v>135</v>
      </c>
      <c r="D324" s="36"/>
      <c r="E324" s="80" t="s">
        <v>136</v>
      </c>
      <c r="F324" s="119" t="s">
        <v>680</v>
      </c>
    </row>
    <row r="325" spans="1:6" hidden="1" outlineLevel="1" x14ac:dyDescent="0.25">
      <c r="A325" s="16" t="s">
        <v>628</v>
      </c>
      <c r="C325" s="23" t="s">
        <v>136</v>
      </c>
      <c r="D325" s="36"/>
      <c r="E325" s="79" t="s">
        <v>137</v>
      </c>
    </row>
    <row r="326" spans="1:6" hidden="1" outlineLevel="1" x14ac:dyDescent="0.25">
      <c r="A326" s="16" t="s">
        <v>10</v>
      </c>
      <c r="C326" s="8" t="s">
        <v>137</v>
      </c>
      <c r="D326" s="49"/>
      <c r="E326" s="81" t="s">
        <v>138</v>
      </c>
    </row>
    <row r="327" spans="1:6" hidden="1" outlineLevel="1" x14ac:dyDescent="0.25">
      <c r="A327" s="16" t="s">
        <v>11</v>
      </c>
      <c r="C327" s="11" t="s">
        <v>750</v>
      </c>
      <c r="E327" s="81" t="s">
        <v>139</v>
      </c>
    </row>
    <row r="328" spans="1:6" hidden="1" outlineLevel="1" x14ac:dyDescent="0.25">
      <c r="A328" s="16" t="s">
        <v>629</v>
      </c>
      <c r="C328" s="11" t="s">
        <v>751</v>
      </c>
      <c r="E328" s="81" t="s">
        <v>140</v>
      </c>
    </row>
    <row r="329" spans="1:6" hidden="1" outlineLevel="1" x14ac:dyDescent="0.25">
      <c r="A329" s="16" t="s">
        <v>13</v>
      </c>
      <c r="C329" s="11" t="s">
        <v>752</v>
      </c>
      <c r="E329" s="81" t="s">
        <v>141</v>
      </c>
    </row>
    <row r="330" spans="1:6" hidden="1" outlineLevel="1" x14ac:dyDescent="0.25">
      <c r="A330" s="16" t="s">
        <v>14</v>
      </c>
      <c r="C330" s="11" t="s">
        <v>753</v>
      </c>
      <c r="E330" s="81" t="s">
        <v>142</v>
      </c>
    </row>
    <row r="331" spans="1:6" hidden="1" outlineLevel="1" x14ac:dyDescent="0.25">
      <c r="A331" s="16" t="s">
        <v>15</v>
      </c>
      <c r="C331" s="11" t="s">
        <v>754</v>
      </c>
      <c r="E331" s="79" t="s">
        <v>143</v>
      </c>
    </row>
    <row r="332" spans="1:6" hidden="1" outlineLevel="1" x14ac:dyDescent="0.25">
      <c r="A332" s="16" t="s">
        <v>16</v>
      </c>
      <c r="C332" s="8" t="s">
        <v>143</v>
      </c>
      <c r="D332" s="49"/>
      <c r="E332" s="81" t="s">
        <v>144</v>
      </c>
    </row>
    <row r="333" spans="1:6" hidden="1" outlineLevel="1" x14ac:dyDescent="0.25">
      <c r="A333" s="16" t="s">
        <v>17</v>
      </c>
      <c r="C333" s="11" t="s">
        <v>755</v>
      </c>
      <c r="E333" s="81" t="s">
        <v>145</v>
      </c>
    </row>
    <row r="334" spans="1:6" hidden="1" outlineLevel="1" x14ac:dyDescent="0.25">
      <c r="A334" s="16" t="s">
        <v>18</v>
      </c>
      <c r="C334" s="11" t="s">
        <v>756</v>
      </c>
      <c r="E334" s="81" t="s">
        <v>146</v>
      </c>
    </row>
    <row r="335" spans="1:6" hidden="1" outlineLevel="1" x14ac:dyDescent="0.25">
      <c r="A335" s="16" t="s">
        <v>19</v>
      </c>
      <c r="C335" s="11" t="s">
        <v>757</v>
      </c>
      <c r="E335" s="81" t="s">
        <v>147</v>
      </c>
    </row>
    <row r="336" spans="1:6" hidden="1" outlineLevel="1" x14ac:dyDescent="0.25">
      <c r="A336" s="16" t="s">
        <v>20</v>
      </c>
      <c r="C336" s="11" t="s">
        <v>147</v>
      </c>
      <c r="E336" s="81" t="s">
        <v>148</v>
      </c>
      <c r="F336" s="119" t="s">
        <v>681</v>
      </c>
    </row>
    <row r="337" spans="1:5" hidden="1" outlineLevel="1" x14ac:dyDescent="0.25">
      <c r="A337" s="16" t="s">
        <v>21</v>
      </c>
      <c r="C337" s="11" t="s">
        <v>148</v>
      </c>
    </row>
    <row r="338" spans="1:5" ht="18" hidden="1" outlineLevel="1" x14ac:dyDescent="0.25">
      <c r="A338" s="16" t="s">
        <v>22</v>
      </c>
      <c r="E338" s="75" t="s">
        <v>149</v>
      </c>
    </row>
    <row r="339" spans="1:5" ht="18" hidden="1" outlineLevel="1" x14ac:dyDescent="0.25">
      <c r="A339" s="16" t="s">
        <v>23</v>
      </c>
      <c r="C339" s="10" t="s">
        <v>149</v>
      </c>
      <c r="D339" s="97"/>
      <c r="E339" s="81" t="s">
        <v>150</v>
      </c>
    </row>
    <row r="340" spans="1:5" hidden="1" outlineLevel="1" x14ac:dyDescent="0.25">
      <c r="A340" s="16" t="s">
        <v>24</v>
      </c>
      <c r="C340" s="11" t="s">
        <v>150</v>
      </c>
      <c r="E340" s="81" t="s">
        <v>151</v>
      </c>
    </row>
    <row r="341" spans="1:5" hidden="1" outlineLevel="1" x14ac:dyDescent="0.25">
      <c r="A341" s="36" t="s">
        <v>795</v>
      </c>
      <c r="C341" s="11" t="s">
        <v>151</v>
      </c>
      <c r="E341" s="81" t="s">
        <v>152</v>
      </c>
    </row>
    <row r="342" spans="1:5" hidden="1" outlineLevel="1" x14ac:dyDescent="0.25">
      <c r="A342" s="16"/>
      <c r="C342" s="11" t="s">
        <v>152</v>
      </c>
      <c r="E342" s="81" t="s">
        <v>153</v>
      </c>
    </row>
    <row r="343" spans="1:5" hidden="1" outlineLevel="1" x14ac:dyDescent="0.25">
      <c r="A343" s="49" t="s">
        <v>829</v>
      </c>
      <c r="B343" s="119" t="s">
        <v>2220</v>
      </c>
      <c r="C343" s="11" t="s">
        <v>153</v>
      </c>
      <c r="E343" s="79" t="s">
        <v>154</v>
      </c>
    </row>
    <row r="344" spans="1:5" hidden="1" outlineLevel="1" x14ac:dyDescent="0.25">
      <c r="A344" s="16" t="s">
        <v>628</v>
      </c>
      <c r="C344" s="8" t="s">
        <v>154</v>
      </c>
      <c r="D344" s="49"/>
      <c r="E344" s="83" t="s">
        <v>155</v>
      </c>
    </row>
    <row r="345" spans="1:5" hidden="1" outlineLevel="1" x14ac:dyDescent="0.25">
      <c r="A345" s="16" t="s">
        <v>10</v>
      </c>
      <c r="C345" s="29" t="s">
        <v>155</v>
      </c>
      <c r="D345" s="116"/>
      <c r="E345" s="81" t="s">
        <v>156</v>
      </c>
    </row>
    <row r="346" spans="1:5" hidden="1" outlineLevel="1" x14ac:dyDescent="0.25">
      <c r="A346" s="16" t="s">
        <v>11</v>
      </c>
      <c r="C346" s="11" t="s">
        <v>156</v>
      </c>
      <c r="E346" s="81" t="s">
        <v>157</v>
      </c>
    </row>
    <row r="347" spans="1:5" hidden="1" outlineLevel="1" x14ac:dyDescent="0.25">
      <c r="A347" s="16" t="s">
        <v>629</v>
      </c>
      <c r="C347" s="11" t="s">
        <v>157</v>
      </c>
      <c r="E347" s="81" t="s">
        <v>158</v>
      </c>
    </row>
    <row r="348" spans="1:5" hidden="1" outlineLevel="1" x14ac:dyDescent="0.25">
      <c r="A348" s="16" t="s">
        <v>13</v>
      </c>
      <c r="C348" s="11" t="s">
        <v>158</v>
      </c>
      <c r="E348" s="81" t="s">
        <v>159</v>
      </c>
    </row>
    <row r="349" spans="1:5" hidden="1" outlineLevel="1" x14ac:dyDescent="0.25">
      <c r="A349" s="16" t="s">
        <v>14</v>
      </c>
      <c r="C349" s="11" t="s">
        <v>159</v>
      </c>
      <c r="E349" s="81" t="s">
        <v>160</v>
      </c>
    </row>
    <row r="350" spans="1:5" hidden="1" outlineLevel="1" x14ac:dyDescent="0.25">
      <c r="A350" s="16" t="s">
        <v>15</v>
      </c>
      <c r="C350" s="11" t="s">
        <v>160</v>
      </c>
      <c r="E350" s="81" t="s">
        <v>161</v>
      </c>
    </row>
    <row r="351" spans="1:5" hidden="1" outlineLevel="1" x14ac:dyDescent="0.25">
      <c r="A351" s="16" t="s">
        <v>16</v>
      </c>
      <c r="C351" s="11" t="s">
        <v>161</v>
      </c>
      <c r="E351" s="81" t="s">
        <v>162</v>
      </c>
    </row>
    <row r="352" spans="1:5" hidden="1" outlineLevel="1" x14ac:dyDescent="0.25">
      <c r="A352" s="16" t="s">
        <v>17</v>
      </c>
      <c r="C352" s="11" t="s">
        <v>162</v>
      </c>
      <c r="E352" s="83" t="s">
        <v>163</v>
      </c>
    </row>
    <row r="353" spans="1:5" hidden="1" outlineLevel="1" x14ac:dyDescent="0.25">
      <c r="A353" s="16" t="s">
        <v>18</v>
      </c>
      <c r="C353" s="29" t="s">
        <v>163</v>
      </c>
      <c r="D353" s="116"/>
      <c r="E353" s="81" t="s">
        <v>164</v>
      </c>
    </row>
    <row r="354" spans="1:5" hidden="1" outlineLevel="1" x14ac:dyDescent="0.25">
      <c r="A354" s="16" t="s">
        <v>19</v>
      </c>
      <c r="C354" s="11" t="s">
        <v>164</v>
      </c>
      <c r="E354" s="81" t="s">
        <v>165</v>
      </c>
    </row>
    <row r="355" spans="1:5" hidden="1" outlineLevel="1" x14ac:dyDescent="0.25">
      <c r="A355" s="16" t="s">
        <v>20</v>
      </c>
      <c r="C355" s="11" t="s">
        <v>165</v>
      </c>
      <c r="E355" s="81" t="s">
        <v>166</v>
      </c>
    </row>
    <row r="356" spans="1:5" hidden="1" outlineLevel="1" x14ac:dyDescent="0.25">
      <c r="A356" s="16" t="s">
        <v>21</v>
      </c>
      <c r="C356" s="11" t="s">
        <v>166</v>
      </c>
      <c r="E356" s="81" t="s">
        <v>167</v>
      </c>
    </row>
    <row r="357" spans="1:5" hidden="1" outlineLevel="1" x14ac:dyDescent="0.25">
      <c r="A357" s="16" t="s">
        <v>22</v>
      </c>
      <c r="C357" s="11" t="s">
        <v>167</v>
      </c>
      <c r="E357" s="81" t="s">
        <v>168</v>
      </c>
    </row>
    <row r="358" spans="1:5" hidden="1" outlineLevel="1" x14ac:dyDescent="0.25">
      <c r="A358" s="16" t="s">
        <v>23</v>
      </c>
      <c r="C358" s="11" t="s">
        <v>168</v>
      </c>
      <c r="E358" s="81" t="s">
        <v>169</v>
      </c>
    </row>
    <row r="359" spans="1:5" hidden="1" outlineLevel="1" x14ac:dyDescent="0.25">
      <c r="A359" s="16" t="s">
        <v>24</v>
      </c>
      <c r="C359" s="11" t="s">
        <v>169</v>
      </c>
      <c r="E359" s="81" t="s">
        <v>170</v>
      </c>
    </row>
    <row r="360" spans="1:5" hidden="1" outlineLevel="1" x14ac:dyDescent="0.25">
      <c r="A360" s="36" t="s">
        <v>795</v>
      </c>
      <c r="C360" s="11" t="s">
        <v>170</v>
      </c>
      <c r="E360" s="83" t="s">
        <v>171</v>
      </c>
    </row>
    <row r="361" spans="1:5" hidden="1" outlineLevel="1" x14ac:dyDescent="0.25">
      <c r="A361" s="16"/>
      <c r="C361" s="29" t="s">
        <v>171</v>
      </c>
      <c r="D361" s="116"/>
      <c r="E361" s="81" t="s">
        <v>172</v>
      </c>
    </row>
    <row r="362" spans="1:5" hidden="1" outlineLevel="1" x14ac:dyDescent="0.25">
      <c r="A362" s="49" t="s">
        <v>830</v>
      </c>
      <c r="B362" s="119" t="s">
        <v>2221</v>
      </c>
      <c r="C362" s="11" t="s">
        <v>173</v>
      </c>
      <c r="E362" s="81" t="s">
        <v>173</v>
      </c>
    </row>
    <row r="363" spans="1:5" hidden="1" outlineLevel="1" x14ac:dyDescent="0.25">
      <c r="A363" s="16" t="s">
        <v>628</v>
      </c>
      <c r="C363" s="11" t="s">
        <v>174</v>
      </c>
      <c r="E363" s="81" t="s">
        <v>174</v>
      </c>
    </row>
    <row r="364" spans="1:5" hidden="1" outlineLevel="1" x14ac:dyDescent="0.25">
      <c r="A364" s="16" t="s">
        <v>10</v>
      </c>
      <c r="C364" s="11" t="s">
        <v>175</v>
      </c>
      <c r="E364" s="81" t="s">
        <v>175</v>
      </c>
    </row>
    <row r="365" spans="1:5" hidden="1" outlineLevel="1" x14ac:dyDescent="0.25">
      <c r="A365" s="16" t="s">
        <v>11</v>
      </c>
      <c r="C365" s="11" t="s">
        <v>176</v>
      </c>
      <c r="E365" s="81" t="s">
        <v>176</v>
      </c>
    </row>
    <row r="366" spans="1:5" hidden="1" outlineLevel="1" x14ac:dyDescent="0.25">
      <c r="A366" s="16" t="s">
        <v>629</v>
      </c>
      <c r="C366" s="11" t="s">
        <v>177</v>
      </c>
      <c r="E366" s="81" t="s">
        <v>177</v>
      </c>
    </row>
    <row r="367" spans="1:5" hidden="1" outlineLevel="1" x14ac:dyDescent="0.25">
      <c r="A367" s="16" t="s">
        <v>13</v>
      </c>
      <c r="C367" s="11" t="s">
        <v>178</v>
      </c>
      <c r="E367" s="81" t="s">
        <v>178</v>
      </c>
    </row>
    <row r="368" spans="1:5" hidden="1" outlineLevel="1" x14ac:dyDescent="0.25">
      <c r="A368" s="16" t="s">
        <v>14</v>
      </c>
      <c r="C368" s="11" t="s">
        <v>179</v>
      </c>
      <c r="E368" s="81" t="s">
        <v>179</v>
      </c>
    </row>
    <row r="369" spans="1:5" hidden="1" outlineLevel="1" x14ac:dyDescent="0.25">
      <c r="A369" s="16" t="s">
        <v>15</v>
      </c>
      <c r="C369" s="29" t="s">
        <v>180</v>
      </c>
      <c r="D369" s="116"/>
      <c r="E369" s="83" t="s">
        <v>180</v>
      </c>
    </row>
    <row r="370" spans="1:5" hidden="1" outlineLevel="1" x14ac:dyDescent="0.25">
      <c r="A370" s="16" t="s">
        <v>16</v>
      </c>
      <c r="C370" s="11" t="s">
        <v>181</v>
      </c>
      <c r="E370" s="81" t="s">
        <v>181</v>
      </c>
    </row>
    <row r="371" spans="1:5" hidden="1" outlineLevel="1" x14ac:dyDescent="0.25">
      <c r="A371" s="16" t="s">
        <v>17</v>
      </c>
      <c r="C371" s="11" t="s">
        <v>182</v>
      </c>
      <c r="E371" s="81" t="s">
        <v>182</v>
      </c>
    </row>
    <row r="372" spans="1:5" hidden="1" outlineLevel="1" x14ac:dyDescent="0.25">
      <c r="A372" s="16" t="s">
        <v>18</v>
      </c>
      <c r="C372" s="11" t="s">
        <v>183</v>
      </c>
      <c r="E372" s="81" t="s">
        <v>183</v>
      </c>
    </row>
    <row r="373" spans="1:5" hidden="1" outlineLevel="1" x14ac:dyDescent="0.25">
      <c r="A373" s="16" t="s">
        <v>19</v>
      </c>
      <c r="C373" s="11" t="s">
        <v>184</v>
      </c>
      <c r="E373" s="81" t="s">
        <v>184</v>
      </c>
    </row>
    <row r="374" spans="1:5" hidden="1" outlineLevel="1" x14ac:dyDescent="0.25">
      <c r="A374" s="16" t="s">
        <v>20</v>
      </c>
      <c r="C374" s="11" t="s">
        <v>185</v>
      </c>
      <c r="E374" s="81" t="s">
        <v>185</v>
      </c>
    </row>
    <row r="375" spans="1:5" hidden="1" outlineLevel="1" x14ac:dyDescent="0.25">
      <c r="A375" s="16" t="s">
        <v>21</v>
      </c>
      <c r="C375" s="11" t="s">
        <v>186</v>
      </c>
      <c r="E375" s="81" t="s">
        <v>186</v>
      </c>
    </row>
    <row r="376" spans="1:5" hidden="1" outlineLevel="1" x14ac:dyDescent="0.25">
      <c r="A376" s="16" t="s">
        <v>22</v>
      </c>
      <c r="C376" s="11" t="s">
        <v>187</v>
      </c>
      <c r="E376" s="81" t="s">
        <v>187</v>
      </c>
    </row>
    <row r="377" spans="1:5" hidden="1" outlineLevel="1" x14ac:dyDescent="0.25">
      <c r="A377" s="16" t="s">
        <v>23</v>
      </c>
      <c r="C377" s="11" t="s">
        <v>188</v>
      </c>
      <c r="E377" s="81" t="s">
        <v>188</v>
      </c>
    </row>
    <row r="378" spans="1:5" hidden="1" outlineLevel="1" x14ac:dyDescent="0.25">
      <c r="A378" s="16" t="s">
        <v>24</v>
      </c>
      <c r="C378" s="11" t="s">
        <v>189</v>
      </c>
      <c r="E378" s="81" t="s">
        <v>189</v>
      </c>
    </row>
    <row r="379" spans="1:5" hidden="1" outlineLevel="1" x14ac:dyDescent="0.25">
      <c r="A379" s="36" t="s">
        <v>795</v>
      </c>
      <c r="C379" s="11" t="s">
        <v>190</v>
      </c>
      <c r="E379" s="81" t="s">
        <v>190</v>
      </c>
    </row>
    <row r="380" spans="1:5" hidden="1" outlineLevel="1" x14ac:dyDescent="0.25">
      <c r="A380" s="16"/>
      <c r="C380" s="11" t="s">
        <v>191</v>
      </c>
      <c r="E380" s="81" t="s">
        <v>191</v>
      </c>
    </row>
    <row r="381" spans="1:5" hidden="1" outlineLevel="1" x14ac:dyDescent="0.25">
      <c r="A381" s="36" t="s">
        <v>135</v>
      </c>
      <c r="B381" s="119" t="s">
        <v>871</v>
      </c>
      <c r="C381" s="11" t="s">
        <v>192</v>
      </c>
      <c r="E381" s="81" t="s">
        <v>192</v>
      </c>
    </row>
    <row r="382" spans="1:5" hidden="1" outlineLevel="1" x14ac:dyDescent="0.25">
      <c r="A382" s="36" t="s">
        <v>136</v>
      </c>
      <c r="B382" s="119" t="s">
        <v>2222</v>
      </c>
      <c r="C382" s="8" t="s">
        <v>193</v>
      </c>
      <c r="D382" s="49"/>
      <c r="E382" s="79" t="s">
        <v>193</v>
      </c>
    </row>
    <row r="383" spans="1:5" hidden="1" outlineLevel="1" x14ac:dyDescent="0.25">
      <c r="A383" s="49" t="s">
        <v>137</v>
      </c>
      <c r="B383" s="119" t="s">
        <v>2223</v>
      </c>
      <c r="C383" s="11" t="s">
        <v>194</v>
      </c>
      <c r="E383" s="81" t="s">
        <v>194</v>
      </c>
    </row>
    <row r="384" spans="1:5" hidden="1" outlineLevel="1" x14ac:dyDescent="0.25">
      <c r="A384" s="16" t="s">
        <v>2224</v>
      </c>
      <c r="B384" s="119"/>
      <c r="C384" s="11" t="s">
        <v>195</v>
      </c>
      <c r="E384" s="81" t="s">
        <v>195</v>
      </c>
    </row>
    <row r="385" spans="1:5" hidden="1" outlineLevel="1" x14ac:dyDescent="0.25">
      <c r="A385" s="16" t="s">
        <v>139</v>
      </c>
      <c r="B385" s="119"/>
      <c r="C385" s="11" t="s">
        <v>196</v>
      </c>
      <c r="E385" s="81" t="s">
        <v>196</v>
      </c>
    </row>
    <row r="386" spans="1:5" hidden="1" outlineLevel="1" x14ac:dyDescent="0.25">
      <c r="A386" s="16" t="s">
        <v>140</v>
      </c>
      <c r="B386" s="119"/>
      <c r="C386" s="11" t="s">
        <v>629</v>
      </c>
      <c r="E386" s="81" t="s">
        <v>629</v>
      </c>
    </row>
    <row r="387" spans="1:5" hidden="1" outlineLevel="1" x14ac:dyDescent="0.25">
      <c r="A387" s="16" t="s">
        <v>141</v>
      </c>
      <c r="B387" s="119"/>
      <c r="C387" s="11" t="s">
        <v>13</v>
      </c>
      <c r="E387" s="81" t="s">
        <v>13</v>
      </c>
    </row>
    <row r="388" spans="1:5" hidden="1" outlineLevel="1" x14ac:dyDescent="0.25">
      <c r="A388" s="16" t="s">
        <v>142</v>
      </c>
      <c r="B388" s="119"/>
      <c r="C388" s="11" t="s">
        <v>14</v>
      </c>
      <c r="E388" s="81" t="s">
        <v>14</v>
      </c>
    </row>
    <row r="389" spans="1:5" hidden="1" outlineLevel="1" x14ac:dyDescent="0.25">
      <c r="A389" s="49" t="s">
        <v>143</v>
      </c>
      <c r="B389" s="119" t="s">
        <v>2225</v>
      </c>
      <c r="C389" s="11" t="s">
        <v>15</v>
      </c>
      <c r="E389" s="81" t="s">
        <v>15</v>
      </c>
    </row>
    <row r="390" spans="1:5" hidden="1" outlineLevel="1" x14ac:dyDescent="0.25">
      <c r="A390" s="16" t="s">
        <v>755</v>
      </c>
      <c r="B390" s="119"/>
      <c r="C390" s="11" t="s">
        <v>16</v>
      </c>
      <c r="E390" s="81" t="s">
        <v>16</v>
      </c>
    </row>
    <row r="391" spans="1:5" hidden="1" outlineLevel="1" x14ac:dyDescent="0.25">
      <c r="A391" s="16" t="s">
        <v>756</v>
      </c>
      <c r="B391" s="119"/>
      <c r="C391" s="11" t="s">
        <v>17</v>
      </c>
      <c r="E391" s="81" t="s">
        <v>17</v>
      </c>
    </row>
    <row r="392" spans="1:5" hidden="1" outlineLevel="1" x14ac:dyDescent="0.25">
      <c r="A392" s="16" t="s">
        <v>757</v>
      </c>
      <c r="B392" s="119"/>
      <c r="C392" s="11" t="s">
        <v>18</v>
      </c>
      <c r="E392" s="81" t="s">
        <v>18</v>
      </c>
    </row>
    <row r="393" spans="1:5" hidden="1" outlineLevel="1" x14ac:dyDescent="0.25">
      <c r="A393" s="16" t="s">
        <v>147</v>
      </c>
      <c r="B393" s="119"/>
      <c r="C393" s="11" t="s">
        <v>19</v>
      </c>
      <c r="E393" s="81" t="s">
        <v>19</v>
      </c>
    </row>
    <row r="394" spans="1:5" hidden="1" outlineLevel="1" x14ac:dyDescent="0.25">
      <c r="A394" s="16" t="s">
        <v>148</v>
      </c>
      <c r="B394" s="119" t="s">
        <v>889</v>
      </c>
      <c r="C394" s="11" t="s">
        <v>20</v>
      </c>
      <c r="E394" s="81" t="s">
        <v>20</v>
      </c>
    </row>
    <row r="395" spans="1:5" hidden="1" outlineLevel="1" x14ac:dyDescent="0.25">
      <c r="A395" s="16"/>
      <c r="B395" s="119"/>
      <c r="C395" s="11" t="s">
        <v>21</v>
      </c>
      <c r="E395" s="81" t="s">
        <v>21</v>
      </c>
    </row>
    <row r="396" spans="1:5" ht="18" hidden="1" outlineLevel="1" x14ac:dyDescent="0.25">
      <c r="A396" s="97" t="s">
        <v>149</v>
      </c>
      <c r="B396" s="119" t="s">
        <v>2226</v>
      </c>
      <c r="C396" s="11" t="s">
        <v>22</v>
      </c>
      <c r="E396" s="81" t="s">
        <v>22</v>
      </c>
    </row>
    <row r="397" spans="1:5" hidden="1" outlineLevel="1" x14ac:dyDescent="0.25">
      <c r="A397" s="16" t="s">
        <v>801</v>
      </c>
      <c r="C397" s="11" t="s">
        <v>23</v>
      </c>
      <c r="E397" s="81" t="s">
        <v>23</v>
      </c>
    </row>
    <row r="398" spans="1:5" hidden="1" outlineLevel="1" x14ac:dyDescent="0.25">
      <c r="A398" s="16" t="s">
        <v>151</v>
      </c>
      <c r="C398" s="11" t="s">
        <v>24</v>
      </c>
      <c r="E398" s="81" t="s">
        <v>24</v>
      </c>
    </row>
    <row r="399" spans="1:5" hidden="1" outlineLevel="1" x14ac:dyDescent="0.25">
      <c r="A399" s="16" t="s">
        <v>152</v>
      </c>
      <c r="C399" s="23" t="s">
        <v>795</v>
      </c>
      <c r="D399" s="36"/>
      <c r="E399" s="81" t="s">
        <v>25</v>
      </c>
    </row>
    <row r="400" spans="1:5" hidden="1" outlineLevel="1" x14ac:dyDescent="0.25">
      <c r="A400" s="16" t="s">
        <v>153</v>
      </c>
      <c r="E400" s="81" t="s">
        <v>26</v>
      </c>
    </row>
    <row r="401" spans="1:5" hidden="1" outlineLevel="1" x14ac:dyDescent="0.25">
      <c r="A401" s="49" t="s">
        <v>154</v>
      </c>
      <c r="B401" s="182"/>
      <c r="C401" s="8" t="s">
        <v>197</v>
      </c>
      <c r="D401" s="49"/>
      <c r="E401" s="79" t="s">
        <v>197</v>
      </c>
    </row>
    <row r="402" spans="1:5" hidden="1" outlineLevel="1" x14ac:dyDescent="0.25">
      <c r="A402" s="116" t="s">
        <v>155</v>
      </c>
      <c r="B402" s="119" t="s">
        <v>2227</v>
      </c>
      <c r="C402" s="11" t="s">
        <v>198</v>
      </c>
      <c r="E402" s="81" t="s">
        <v>198</v>
      </c>
    </row>
    <row r="403" spans="1:5" hidden="1" outlineLevel="1" x14ac:dyDescent="0.25">
      <c r="A403" s="16" t="s">
        <v>156</v>
      </c>
      <c r="B403" s="119"/>
      <c r="C403" s="11" t="s">
        <v>199</v>
      </c>
      <c r="E403" s="81" t="s">
        <v>199</v>
      </c>
    </row>
    <row r="404" spans="1:5" hidden="1" outlineLevel="1" x14ac:dyDescent="0.25">
      <c r="A404" s="16" t="s">
        <v>157</v>
      </c>
      <c r="B404" s="119"/>
      <c r="C404" s="11" t="s">
        <v>200</v>
      </c>
      <c r="E404" s="81" t="s">
        <v>200</v>
      </c>
    </row>
    <row r="405" spans="1:5" hidden="1" outlineLevel="1" x14ac:dyDescent="0.25">
      <c r="A405" s="16" t="s">
        <v>158</v>
      </c>
      <c r="B405" s="119"/>
      <c r="C405" s="11" t="s">
        <v>629</v>
      </c>
      <c r="E405" s="81" t="s">
        <v>629</v>
      </c>
    </row>
    <row r="406" spans="1:5" hidden="1" outlineLevel="1" x14ac:dyDescent="0.25">
      <c r="A406" s="16" t="s">
        <v>159</v>
      </c>
      <c r="B406" s="119"/>
      <c r="C406" s="11" t="s">
        <v>13</v>
      </c>
      <c r="E406" s="81" t="s">
        <v>13</v>
      </c>
    </row>
    <row r="407" spans="1:5" hidden="1" outlineLevel="1" x14ac:dyDescent="0.25">
      <c r="A407" s="16" t="s">
        <v>160</v>
      </c>
      <c r="B407" s="119"/>
      <c r="C407" s="11" t="s">
        <v>14</v>
      </c>
      <c r="E407" s="81" t="s">
        <v>14</v>
      </c>
    </row>
    <row r="408" spans="1:5" hidden="1" outlineLevel="1" x14ac:dyDescent="0.25">
      <c r="A408" s="16" t="s">
        <v>161</v>
      </c>
      <c r="B408" s="119"/>
      <c r="C408" s="11" t="s">
        <v>15</v>
      </c>
      <c r="E408" s="81" t="s">
        <v>15</v>
      </c>
    </row>
    <row r="409" spans="1:5" hidden="1" outlineLevel="1" x14ac:dyDescent="0.25">
      <c r="A409" s="16" t="s">
        <v>162</v>
      </c>
      <c r="B409" s="119"/>
      <c r="C409" s="11" t="s">
        <v>16</v>
      </c>
      <c r="E409" s="81" t="s">
        <v>16</v>
      </c>
    </row>
    <row r="410" spans="1:5" hidden="1" outlineLevel="1" x14ac:dyDescent="0.25">
      <c r="A410" s="116" t="s">
        <v>163</v>
      </c>
      <c r="B410" s="119" t="s">
        <v>2228</v>
      </c>
      <c r="C410" s="11" t="s">
        <v>17</v>
      </c>
      <c r="E410" s="81" t="s">
        <v>17</v>
      </c>
    </row>
    <row r="411" spans="1:5" hidden="1" outlineLevel="1" x14ac:dyDescent="0.25">
      <c r="A411" s="16" t="s">
        <v>164</v>
      </c>
      <c r="B411" s="119"/>
      <c r="C411" s="11" t="s">
        <v>18</v>
      </c>
      <c r="E411" s="81" t="s">
        <v>18</v>
      </c>
    </row>
    <row r="412" spans="1:5" hidden="1" outlineLevel="1" x14ac:dyDescent="0.25">
      <c r="A412" s="16" t="s">
        <v>165</v>
      </c>
      <c r="B412" s="119"/>
      <c r="C412" s="11" t="s">
        <v>19</v>
      </c>
      <c r="E412" s="81" t="s">
        <v>19</v>
      </c>
    </row>
    <row r="413" spans="1:5" hidden="1" outlineLevel="1" x14ac:dyDescent="0.25">
      <c r="A413" s="16" t="s">
        <v>166</v>
      </c>
      <c r="B413" s="119"/>
      <c r="C413" s="11" t="s">
        <v>20</v>
      </c>
      <c r="E413" s="81" t="s">
        <v>20</v>
      </c>
    </row>
    <row r="414" spans="1:5" hidden="1" outlineLevel="1" x14ac:dyDescent="0.25">
      <c r="A414" s="16" t="s">
        <v>167</v>
      </c>
      <c r="B414" s="119"/>
      <c r="C414" s="11" t="s">
        <v>21</v>
      </c>
      <c r="E414" s="81" t="s">
        <v>21</v>
      </c>
    </row>
    <row r="415" spans="1:5" hidden="1" outlineLevel="1" x14ac:dyDescent="0.25">
      <c r="A415" s="16" t="s">
        <v>168</v>
      </c>
      <c r="B415" s="119"/>
      <c r="C415" s="11" t="s">
        <v>22</v>
      </c>
      <c r="E415" s="81" t="s">
        <v>22</v>
      </c>
    </row>
    <row r="416" spans="1:5" hidden="1" outlineLevel="1" x14ac:dyDescent="0.25">
      <c r="A416" s="16" t="s">
        <v>169</v>
      </c>
      <c r="B416" s="119"/>
      <c r="C416" s="11" t="s">
        <v>23</v>
      </c>
      <c r="E416" s="81" t="s">
        <v>23</v>
      </c>
    </row>
    <row r="417" spans="1:5" hidden="1" outlineLevel="1" x14ac:dyDescent="0.25">
      <c r="A417" s="16" t="s">
        <v>170</v>
      </c>
      <c r="B417" s="119"/>
      <c r="C417" s="11" t="s">
        <v>24</v>
      </c>
      <c r="E417" s="81" t="s">
        <v>24</v>
      </c>
    </row>
    <row r="418" spans="1:5" hidden="1" outlineLevel="1" x14ac:dyDescent="0.25">
      <c r="A418" s="116" t="s">
        <v>171</v>
      </c>
      <c r="B418" s="119" t="s">
        <v>2229</v>
      </c>
      <c r="C418" s="23" t="s">
        <v>795</v>
      </c>
      <c r="D418" s="36"/>
      <c r="E418" s="81" t="s">
        <v>25</v>
      </c>
    </row>
    <row r="419" spans="1:5" hidden="1" outlineLevel="1" x14ac:dyDescent="0.25">
      <c r="A419" s="16" t="s">
        <v>173</v>
      </c>
      <c r="B419" s="119"/>
      <c r="E419" s="81" t="s">
        <v>26</v>
      </c>
    </row>
    <row r="420" spans="1:5" hidden="1" outlineLevel="1" x14ac:dyDescent="0.25">
      <c r="A420" s="16" t="s">
        <v>174</v>
      </c>
      <c r="C420" s="8" t="s">
        <v>201</v>
      </c>
      <c r="D420" s="49"/>
      <c r="E420" s="79" t="s">
        <v>201</v>
      </c>
    </row>
    <row r="421" spans="1:5" hidden="1" outlineLevel="1" x14ac:dyDescent="0.25">
      <c r="A421" s="16" t="s">
        <v>175</v>
      </c>
      <c r="C421" s="11" t="s">
        <v>202</v>
      </c>
      <c r="E421" s="81" t="s">
        <v>202</v>
      </c>
    </row>
    <row r="422" spans="1:5" hidden="1" outlineLevel="1" x14ac:dyDescent="0.25">
      <c r="A422" s="16" t="s">
        <v>176</v>
      </c>
      <c r="C422" s="11" t="s">
        <v>203</v>
      </c>
      <c r="E422" s="81" t="s">
        <v>203</v>
      </c>
    </row>
    <row r="423" spans="1:5" hidden="1" outlineLevel="1" x14ac:dyDescent="0.25">
      <c r="A423" s="16" t="s">
        <v>177</v>
      </c>
      <c r="C423" s="11" t="s">
        <v>204</v>
      </c>
      <c r="E423" s="81" t="s">
        <v>204</v>
      </c>
    </row>
    <row r="424" spans="1:5" hidden="1" outlineLevel="1" x14ac:dyDescent="0.25">
      <c r="A424" s="16" t="s">
        <v>178</v>
      </c>
      <c r="C424" s="11" t="s">
        <v>629</v>
      </c>
      <c r="E424" s="81" t="s">
        <v>629</v>
      </c>
    </row>
    <row r="425" spans="1:5" hidden="1" outlineLevel="1" x14ac:dyDescent="0.25">
      <c r="A425" s="16" t="s">
        <v>179</v>
      </c>
      <c r="C425" s="11" t="s">
        <v>13</v>
      </c>
      <c r="E425" s="81" t="s">
        <v>13</v>
      </c>
    </row>
    <row r="426" spans="1:5" hidden="1" outlineLevel="1" x14ac:dyDescent="0.25">
      <c r="A426" s="116" t="s">
        <v>180</v>
      </c>
      <c r="B426" s="119" t="s">
        <v>2230</v>
      </c>
      <c r="C426" s="11" t="s">
        <v>14</v>
      </c>
      <c r="E426" s="81" t="s">
        <v>14</v>
      </c>
    </row>
    <row r="427" spans="1:5" hidden="1" outlineLevel="1" x14ac:dyDescent="0.25">
      <c r="A427" s="16" t="s">
        <v>181</v>
      </c>
      <c r="B427" s="119"/>
      <c r="C427" s="11" t="s">
        <v>15</v>
      </c>
      <c r="E427" s="81" t="s">
        <v>15</v>
      </c>
    </row>
    <row r="428" spans="1:5" hidden="1" outlineLevel="1" x14ac:dyDescent="0.25">
      <c r="A428" s="16" t="s">
        <v>182</v>
      </c>
      <c r="B428" s="119"/>
      <c r="C428" s="11" t="s">
        <v>16</v>
      </c>
      <c r="E428" s="81" t="s">
        <v>16</v>
      </c>
    </row>
    <row r="429" spans="1:5" hidden="1" outlineLevel="1" x14ac:dyDescent="0.25">
      <c r="A429" s="16" t="s">
        <v>183</v>
      </c>
      <c r="B429" s="119"/>
      <c r="C429" s="11" t="s">
        <v>17</v>
      </c>
      <c r="E429" s="81" t="s">
        <v>17</v>
      </c>
    </row>
    <row r="430" spans="1:5" hidden="1" outlineLevel="1" x14ac:dyDescent="0.25">
      <c r="A430" s="16" t="s">
        <v>184</v>
      </c>
      <c r="B430" s="119"/>
      <c r="C430" s="11" t="s">
        <v>18</v>
      </c>
      <c r="E430" s="81" t="s">
        <v>18</v>
      </c>
    </row>
    <row r="431" spans="1:5" hidden="1" outlineLevel="1" x14ac:dyDescent="0.25">
      <c r="A431" s="16" t="s">
        <v>185</v>
      </c>
      <c r="B431" s="119"/>
      <c r="C431" s="11" t="s">
        <v>19</v>
      </c>
      <c r="E431" s="81" t="s">
        <v>19</v>
      </c>
    </row>
    <row r="432" spans="1:5" hidden="1" outlineLevel="1" x14ac:dyDescent="0.25">
      <c r="A432" s="16" t="s">
        <v>186</v>
      </c>
      <c r="B432" s="119"/>
      <c r="C432" s="11" t="s">
        <v>20</v>
      </c>
      <c r="E432" s="81" t="s">
        <v>20</v>
      </c>
    </row>
    <row r="433" spans="1:5" hidden="1" outlineLevel="1" x14ac:dyDescent="0.25">
      <c r="A433" s="16" t="s">
        <v>187</v>
      </c>
      <c r="B433" s="119"/>
      <c r="C433" s="11" t="s">
        <v>21</v>
      </c>
      <c r="E433" s="81" t="s">
        <v>21</v>
      </c>
    </row>
    <row r="434" spans="1:5" hidden="1" outlineLevel="1" x14ac:dyDescent="0.25">
      <c r="A434" s="16" t="s">
        <v>188</v>
      </c>
      <c r="B434" s="119"/>
      <c r="C434" s="11" t="s">
        <v>22</v>
      </c>
      <c r="E434" s="81" t="s">
        <v>22</v>
      </c>
    </row>
    <row r="435" spans="1:5" hidden="1" outlineLevel="1" x14ac:dyDescent="0.25">
      <c r="A435" s="16" t="s">
        <v>189</v>
      </c>
      <c r="B435" s="119"/>
      <c r="C435" s="11" t="s">
        <v>23</v>
      </c>
      <c r="E435" s="81" t="s">
        <v>23</v>
      </c>
    </row>
    <row r="436" spans="1:5" hidden="1" outlineLevel="1" x14ac:dyDescent="0.25">
      <c r="A436" s="16" t="s">
        <v>190</v>
      </c>
      <c r="B436" s="119"/>
      <c r="C436" s="11" t="s">
        <v>24</v>
      </c>
      <c r="E436" s="81" t="s">
        <v>24</v>
      </c>
    </row>
    <row r="437" spans="1:5" hidden="1" outlineLevel="1" x14ac:dyDescent="0.25">
      <c r="A437" s="16" t="s">
        <v>191</v>
      </c>
      <c r="B437" s="119"/>
      <c r="C437" s="23" t="s">
        <v>795</v>
      </c>
      <c r="D437" s="36"/>
      <c r="E437" s="81" t="s">
        <v>25</v>
      </c>
    </row>
    <row r="438" spans="1:5" hidden="1" outlineLevel="1" x14ac:dyDescent="0.25">
      <c r="A438" s="16" t="s">
        <v>192</v>
      </c>
      <c r="B438" s="119"/>
      <c r="E438" s="81" t="s">
        <v>26</v>
      </c>
    </row>
    <row r="439" spans="1:5" hidden="1" outlineLevel="1" x14ac:dyDescent="0.25">
      <c r="A439" s="49" t="s">
        <v>193</v>
      </c>
      <c r="B439" s="119" t="s">
        <v>2231</v>
      </c>
      <c r="C439" s="8" t="s">
        <v>205</v>
      </c>
      <c r="D439" s="49"/>
      <c r="E439" s="79" t="s">
        <v>205</v>
      </c>
    </row>
    <row r="440" spans="1:5" hidden="1" outlineLevel="1" x14ac:dyDescent="0.25">
      <c r="A440" s="16" t="s">
        <v>194</v>
      </c>
      <c r="B440" s="119"/>
      <c r="C440" s="11" t="s">
        <v>206</v>
      </c>
      <c r="E440" s="81" t="s">
        <v>206</v>
      </c>
    </row>
    <row r="441" spans="1:5" hidden="1" outlineLevel="1" x14ac:dyDescent="0.25">
      <c r="A441" s="16" t="s">
        <v>195</v>
      </c>
      <c r="B441" s="119"/>
      <c r="C441" s="11" t="s">
        <v>207</v>
      </c>
      <c r="E441" s="81" t="s">
        <v>207</v>
      </c>
    </row>
    <row r="442" spans="1:5" hidden="1" outlineLevel="1" x14ac:dyDescent="0.25">
      <c r="A442" s="16" t="s">
        <v>196</v>
      </c>
      <c r="B442" s="119"/>
      <c r="C442" s="11" t="s">
        <v>208</v>
      </c>
      <c r="E442" s="81" t="s">
        <v>208</v>
      </c>
    </row>
    <row r="443" spans="1:5" hidden="1" outlineLevel="1" x14ac:dyDescent="0.25">
      <c r="A443" s="16" t="s">
        <v>629</v>
      </c>
      <c r="C443" s="11" t="s">
        <v>629</v>
      </c>
      <c r="E443" s="81" t="s">
        <v>629</v>
      </c>
    </row>
    <row r="444" spans="1:5" hidden="1" outlineLevel="1" x14ac:dyDescent="0.25">
      <c r="A444" s="16" t="s">
        <v>13</v>
      </c>
      <c r="C444" s="11" t="s">
        <v>13</v>
      </c>
      <c r="E444" s="81" t="s">
        <v>13</v>
      </c>
    </row>
    <row r="445" spans="1:5" hidden="1" outlineLevel="1" x14ac:dyDescent="0.25">
      <c r="A445" s="16" t="s">
        <v>14</v>
      </c>
      <c r="C445" s="11" t="s">
        <v>14</v>
      </c>
      <c r="E445" s="81" t="s">
        <v>14</v>
      </c>
    </row>
    <row r="446" spans="1:5" hidden="1" outlineLevel="1" x14ac:dyDescent="0.25">
      <c r="A446" s="16" t="s">
        <v>15</v>
      </c>
      <c r="C446" s="11" t="s">
        <v>15</v>
      </c>
      <c r="E446" s="81" t="s">
        <v>15</v>
      </c>
    </row>
    <row r="447" spans="1:5" hidden="1" outlineLevel="1" x14ac:dyDescent="0.25">
      <c r="A447" s="16" t="s">
        <v>16</v>
      </c>
      <c r="C447" s="11" t="s">
        <v>16</v>
      </c>
      <c r="E447" s="81" t="s">
        <v>16</v>
      </c>
    </row>
    <row r="448" spans="1:5" hidden="1" outlineLevel="1" x14ac:dyDescent="0.25">
      <c r="A448" s="16" t="s">
        <v>17</v>
      </c>
      <c r="C448" s="11" t="s">
        <v>17</v>
      </c>
      <c r="E448" s="81" t="s">
        <v>17</v>
      </c>
    </row>
    <row r="449" spans="1:5" hidden="1" outlineLevel="1" x14ac:dyDescent="0.25">
      <c r="A449" s="16" t="s">
        <v>18</v>
      </c>
      <c r="C449" s="11" t="s">
        <v>18</v>
      </c>
      <c r="E449" s="81" t="s">
        <v>18</v>
      </c>
    </row>
    <row r="450" spans="1:5" hidden="1" outlineLevel="1" x14ac:dyDescent="0.25">
      <c r="A450" s="16" t="s">
        <v>19</v>
      </c>
      <c r="C450" s="11" t="s">
        <v>19</v>
      </c>
      <c r="E450" s="81" t="s">
        <v>19</v>
      </c>
    </row>
    <row r="451" spans="1:5" hidden="1" outlineLevel="1" x14ac:dyDescent="0.25">
      <c r="A451" s="16" t="s">
        <v>20</v>
      </c>
      <c r="C451" s="11" t="s">
        <v>20</v>
      </c>
      <c r="E451" s="81" t="s">
        <v>20</v>
      </c>
    </row>
    <row r="452" spans="1:5" hidden="1" outlineLevel="1" x14ac:dyDescent="0.25">
      <c r="A452" s="16" t="s">
        <v>21</v>
      </c>
      <c r="C452" s="11" t="s">
        <v>21</v>
      </c>
      <c r="E452" s="81" t="s">
        <v>21</v>
      </c>
    </row>
    <row r="453" spans="1:5" hidden="1" outlineLevel="1" x14ac:dyDescent="0.25">
      <c r="A453" s="16" t="s">
        <v>22</v>
      </c>
      <c r="C453" s="11" t="s">
        <v>22</v>
      </c>
      <c r="E453" s="81" t="s">
        <v>22</v>
      </c>
    </row>
    <row r="454" spans="1:5" hidden="1" outlineLevel="1" x14ac:dyDescent="0.25">
      <c r="A454" s="16" t="s">
        <v>23</v>
      </c>
      <c r="C454" s="11" t="s">
        <v>23</v>
      </c>
      <c r="E454" s="81" t="s">
        <v>23</v>
      </c>
    </row>
    <row r="455" spans="1:5" hidden="1" outlineLevel="1" x14ac:dyDescent="0.25">
      <c r="A455" s="16" t="s">
        <v>24</v>
      </c>
      <c r="C455" s="11" t="s">
        <v>24</v>
      </c>
      <c r="E455" s="81" t="s">
        <v>24</v>
      </c>
    </row>
    <row r="456" spans="1:5" hidden="1" outlineLevel="1" x14ac:dyDescent="0.25">
      <c r="A456" s="36" t="s">
        <v>795</v>
      </c>
      <c r="C456" s="23" t="s">
        <v>795</v>
      </c>
      <c r="D456" s="36"/>
      <c r="E456" s="81" t="s">
        <v>25</v>
      </c>
    </row>
    <row r="457" spans="1:5" hidden="1" outlineLevel="1" x14ac:dyDescent="0.25">
      <c r="A457" s="16"/>
      <c r="E457" s="81" t="s">
        <v>26</v>
      </c>
    </row>
    <row r="458" spans="1:5" hidden="1" outlineLevel="1" x14ac:dyDescent="0.25">
      <c r="A458" s="49" t="s">
        <v>197</v>
      </c>
      <c r="B458" s="119" t="s">
        <v>2232</v>
      </c>
      <c r="C458" s="11" t="s">
        <v>209</v>
      </c>
      <c r="E458" s="81" t="s">
        <v>209</v>
      </c>
    </row>
    <row r="459" spans="1:5" hidden="1" outlineLevel="1" x14ac:dyDescent="0.25">
      <c r="A459" s="16" t="s">
        <v>198</v>
      </c>
      <c r="B459" s="119"/>
      <c r="C459" s="8" t="s">
        <v>210</v>
      </c>
      <c r="D459" s="49"/>
      <c r="E459" s="79" t="s">
        <v>210</v>
      </c>
    </row>
    <row r="460" spans="1:5" hidden="1" outlineLevel="1" x14ac:dyDescent="0.25">
      <c r="A460" s="16" t="s">
        <v>199</v>
      </c>
      <c r="B460" s="119"/>
      <c r="C460" s="11" t="s">
        <v>211</v>
      </c>
      <c r="E460" s="81" t="s">
        <v>211</v>
      </c>
    </row>
    <row r="461" spans="1:5" hidden="1" outlineLevel="1" x14ac:dyDescent="0.25">
      <c r="A461" s="16" t="s">
        <v>200</v>
      </c>
      <c r="B461" s="119"/>
      <c r="C461" s="24" t="s">
        <v>212</v>
      </c>
      <c r="D461" s="28"/>
      <c r="E461" s="78" t="s">
        <v>212</v>
      </c>
    </row>
    <row r="462" spans="1:5" hidden="1" outlineLevel="1" x14ac:dyDescent="0.25">
      <c r="A462" s="16" t="s">
        <v>629</v>
      </c>
      <c r="B462" s="119"/>
      <c r="C462" s="24" t="s">
        <v>213</v>
      </c>
      <c r="D462" s="28"/>
      <c r="E462" s="78" t="s">
        <v>213</v>
      </c>
    </row>
    <row r="463" spans="1:5" hidden="1" outlineLevel="1" x14ac:dyDescent="0.25">
      <c r="A463" s="16" t="s">
        <v>13</v>
      </c>
      <c r="B463" s="119"/>
      <c r="C463" s="24" t="s">
        <v>629</v>
      </c>
      <c r="D463" s="28"/>
      <c r="E463" s="78" t="s">
        <v>629</v>
      </c>
    </row>
    <row r="464" spans="1:5" hidden="1" outlineLevel="1" x14ac:dyDescent="0.25">
      <c r="A464" s="16" t="s">
        <v>14</v>
      </c>
      <c r="B464" s="119"/>
      <c r="C464" s="24" t="s">
        <v>13</v>
      </c>
      <c r="D464" s="28"/>
      <c r="E464" s="78" t="s">
        <v>13</v>
      </c>
    </row>
    <row r="465" spans="1:6" hidden="1" outlineLevel="1" x14ac:dyDescent="0.25">
      <c r="A465" s="16" t="s">
        <v>15</v>
      </c>
      <c r="B465" s="119"/>
      <c r="C465" s="24" t="s">
        <v>14</v>
      </c>
      <c r="D465" s="28"/>
      <c r="E465" s="78" t="s">
        <v>14</v>
      </c>
    </row>
    <row r="466" spans="1:6" hidden="1" outlineLevel="1" x14ac:dyDescent="0.25">
      <c r="A466" s="16" t="s">
        <v>16</v>
      </c>
      <c r="B466" s="119"/>
      <c r="C466" s="24" t="s">
        <v>15</v>
      </c>
      <c r="D466" s="28"/>
      <c r="E466" s="78" t="s">
        <v>15</v>
      </c>
    </row>
    <row r="467" spans="1:6" hidden="1" outlineLevel="1" x14ac:dyDescent="0.25">
      <c r="A467" s="16" t="s">
        <v>17</v>
      </c>
      <c r="B467" s="119"/>
      <c r="C467" s="24" t="s">
        <v>16</v>
      </c>
      <c r="D467" s="28"/>
      <c r="E467" s="78" t="s">
        <v>16</v>
      </c>
    </row>
    <row r="468" spans="1:6" hidden="1" outlineLevel="1" x14ac:dyDescent="0.25">
      <c r="A468" s="16" t="s">
        <v>18</v>
      </c>
      <c r="B468" s="119"/>
      <c r="C468" s="24" t="s">
        <v>17</v>
      </c>
      <c r="D468" s="28"/>
      <c r="E468" s="78" t="s">
        <v>17</v>
      </c>
    </row>
    <row r="469" spans="1:6" hidden="1" outlineLevel="1" x14ac:dyDescent="0.25">
      <c r="A469" s="16" t="s">
        <v>19</v>
      </c>
      <c r="B469" s="119"/>
      <c r="C469" s="24" t="s">
        <v>18</v>
      </c>
      <c r="D469" s="28"/>
      <c r="E469" s="78" t="s">
        <v>18</v>
      </c>
    </row>
    <row r="470" spans="1:6" hidden="1" outlineLevel="1" x14ac:dyDescent="0.25">
      <c r="A470" s="16" t="s">
        <v>20</v>
      </c>
      <c r="B470" s="119"/>
      <c r="C470" s="24" t="s">
        <v>19</v>
      </c>
      <c r="D470" s="28"/>
      <c r="E470" s="78" t="s">
        <v>19</v>
      </c>
    </row>
    <row r="471" spans="1:6" hidden="1" outlineLevel="1" x14ac:dyDescent="0.25">
      <c r="A471" s="16" t="s">
        <v>21</v>
      </c>
      <c r="B471" s="119"/>
      <c r="C471" s="24" t="s">
        <v>20</v>
      </c>
      <c r="D471" s="28"/>
      <c r="E471" s="78" t="s">
        <v>20</v>
      </c>
    </row>
    <row r="472" spans="1:6" hidden="1" outlineLevel="1" x14ac:dyDescent="0.25">
      <c r="A472" s="16" t="s">
        <v>22</v>
      </c>
      <c r="B472" s="119"/>
      <c r="C472" s="24" t="s">
        <v>21</v>
      </c>
      <c r="D472" s="28"/>
      <c r="E472" s="78" t="s">
        <v>21</v>
      </c>
    </row>
    <row r="473" spans="1:6" hidden="1" outlineLevel="1" x14ac:dyDescent="0.25">
      <c r="A473" s="16" t="s">
        <v>23</v>
      </c>
      <c r="B473" s="119"/>
      <c r="C473" s="24" t="s">
        <v>22</v>
      </c>
      <c r="D473" s="28"/>
      <c r="E473" s="78" t="s">
        <v>22</v>
      </c>
    </row>
    <row r="474" spans="1:6" hidden="1" outlineLevel="1" x14ac:dyDescent="0.25">
      <c r="A474" s="16" t="s">
        <v>24</v>
      </c>
      <c r="B474" s="119"/>
      <c r="C474" s="24" t="s">
        <v>23</v>
      </c>
      <c r="D474" s="28"/>
      <c r="E474" s="78" t="s">
        <v>23</v>
      </c>
    </row>
    <row r="475" spans="1:6" hidden="1" outlineLevel="1" x14ac:dyDescent="0.25">
      <c r="A475" s="36" t="s">
        <v>795</v>
      </c>
      <c r="B475" s="119"/>
      <c r="C475" s="24" t="s">
        <v>24</v>
      </c>
      <c r="D475" s="28"/>
      <c r="E475" s="78" t="s">
        <v>24</v>
      </c>
    </row>
    <row r="476" spans="1:6" hidden="1" outlineLevel="1" x14ac:dyDescent="0.25">
      <c r="A476" s="16"/>
      <c r="B476" s="119"/>
      <c r="C476" s="23" t="s">
        <v>795</v>
      </c>
      <c r="D476" s="36"/>
      <c r="E476" s="78" t="s">
        <v>25</v>
      </c>
    </row>
    <row r="477" spans="1:6" hidden="1" outlineLevel="1" x14ac:dyDescent="0.25">
      <c r="A477" s="49" t="s">
        <v>201</v>
      </c>
      <c r="B477" s="119" t="s">
        <v>2233</v>
      </c>
      <c r="C477" s="24"/>
      <c r="D477" s="28"/>
      <c r="E477" s="78" t="s">
        <v>26</v>
      </c>
    </row>
    <row r="478" spans="1:6" hidden="1" outlineLevel="1" x14ac:dyDescent="0.25">
      <c r="A478" s="16" t="s">
        <v>202</v>
      </c>
      <c r="B478" s="119"/>
      <c r="C478" s="11" t="s">
        <v>214</v>
      </c>
      <c r="E478" s="81" t="s">
        <v>214</v>
      </c>
      <c r="F478" s="119" t="s">
        <v>683</v>
      </c>
    </row>
    <row r="479" spans="1:6" hidden="1" outlineLevel="1" x14ac:dyDescent="0.25">
      <c r="A479" s="16" t="s">
        <v>203</v>
      </c>
      <c r="B479" s="119"/>
      <c r="C479" s="8" t="s">
        <v>215</v>
      </c>
      <c r="D479" s="49"/>
      <c r="E479" s="79" t="s">
        <v>215</v>
      </c>
    </row>
    <row r="480" spans="1:6" hidden="1" outlineLevel="1" x14ac:dyDescent="0.25">
      <c r="A480" s="16" t="s">
        <v>204</v>
      </c>
      <c r="B480" s="119"/>
      <c r="C480" s="11" t="s">
        <v>216</v>
      </c>
      <c r="E480" s="81" t="s">
        <v>216</v>
      </c>
    </row>
    <row r="481" spans="1:5" hidden="1" outlineLevel="1" x14ac:dyDescent="0.25">
      <c r="A481" s="16" t="s">
        <v>629</v>
      </c>
      <c r="B481" s="119"/>
      <c r="C481" s="11" t="s">
        <v>217</v>
      </c>
      <c r="E481" s="81" t="s">
        <v>217</v>
      </c>
    </row>
    <row r="482" spans="1:5" hidden="1" outlineLevel="1" x14ac:dyDescent="0.25">
      <c r="A482" s="16" t="s">
        <v>13</v>
      </c>
      <c r="B482" s="119"/>
      <c r="C482" s="11" t="s">
        <v>218</v>
      </c>
      <c r="E482" s="81" t="s">
        <v>218</v>
      </c>
    </row>
    <row r="483" spans="1:5" hidden="1" outlineLevel="1" x14ac:dyDescent="0.25">
      <c r="A483" s="16" t="s">
        <v>14</v>
      </c>
      <c r="B483" s="119"/>
      <c r="C483" s="11" t="s">
        <v>219</v>
      </c>
      <c r="E483" s="81" t="s">
        <v>219</v>
      </c>
    </row>
    <row r="484" spans="1:5" hidden="1" outlineLevel="1" x14ac:dyDescent="0.25">
      <c r="A484" s="16" t="s">
        <v>15</v>
      </c>
      <c r="B484" s="119"/>
      <c r="C484" s="11" t="s">
        <v>220</v>
      </c>
      <c r="E484" s="81" t="s">
        <v>220</v>
      </c>
    </row>
    <row r="485" spans="1:5" hidden="1" outlineLevel="1" x14ac:dyDescent="0.25">
      <c r="A485" s="16" t="s">
        <v>16</v>
      </c>
      <c r="B485" s="119"/>
      <c r="C485" s="11" t="s">
        <v>221</v>
      </c>
      <c r="E485" s="81" t="s">
        <v>221</v>
      </c>
    </row>
    <row r="486" spans="1:5" hidden="1" outlineLevel="1" x14ac:dyDescent="0.25">
      <c r="A486" s="16" t="s">
        <v>17</v>
      </c>
      <c r="B486" s="119"/>
      <c r="C486" s="11" t="s">
        <v>222</v>
      </c>
      <c r="E486" s="81" t="s">
        <v>222</v>
      </c>
    </row>
    <row r="487" spans="1:5" hidden="1" outlineLevel="1" x14ac:dyDescent="0.25">
      <c r="A487" s="16" t="s">
        <v>18</v>
      </c>
      <c r="B487" s="119"/>
      <c r="C487" s="11" t="s">
        <v>223</v>
      </c>
      <c r="E487" s="81" t="s">
        <v>223</v>
      </c>
    </row>
    <row r="488" spans="1:5" hidden="1" outlineLevel="1" x14ac:dyDescent="0.25">
      <c r="A488" s="16" t="s">
        <v>19</v>
      </c>
      <c r="B488" s="119"/>
      <c r="C488" s="11" t="s">
        <v>224</v>
      </c>
      <c r="E488" s="81" t="s">
        <v>224</v>
      </c>
    </row>
    <row r="489" spans="1:5" hidden="1" outlineLevel="1" x14ac:dyDescent="0.25">
      <c r="A489" s="16" t="s">
        <v>20</v>
      </c>
      <c r="B489" s="119"/>
      <c r="C489" s="11" t="s">
        <v>225</v>
      </c>
      <c r="E489" s="81" t="s">
        <v>225</v>
      </c>
    </row>
    <row r="490" spans="1:5" hidden="1" outlineLevel="1" x14ac:dyDescent="0.25">
      <c r="A490" s="16" t="s">
        <v>21</v>
      </c>
      <c r="B490" s="119"/>
      <c r="C490" s="11" t="s">
        <v>226</v>
      </c>
      <c r="E490" s="81" t="s">
        <v>226</v>
      </c>
    </row>
    <row r="491" spans="1:5" hidden="1" outlineLevel="1" x14ac:dyDescent="0.25">
      <c r="A491" s="16" t="s">
        <v>22</v>
      </c>
      <c r="B491" s="119"/>
      <c r="C491" s="11" t="s">
        <v>227</v>
      </c>
      <c r="E491" s="81" t="s">
        <v>227</v>
      </c>
    </row>
    <row r="492" spans="1:5" hidden="1" outlineLevel="1" x14ac:dyDescent="0.25">
      <c r="A492" s="16" t="s">
        <v>23</v>
      </c>
      <c r="B492" s="119"/>
      <c r="C492" s="11" t="s">
        <v>228</v>
      </c>
      <c r="E492" s="81" t="s">
        <v>228</v>
      </c>
    </row>
    <row r="493" spans="1:5" hidden="1" outlineLevel="1" x14ac:dyDescent="0.25">
      <c r="A493" s="16" t="s">
        <v>24</v>
      </c>
      <c r="B493" s="119"/>
      <c r="C493" s="11" t="s">
        <v>229</v>
      </c>
      <c r="E493" s="81" t="s">
        <v>229</v>
      </c>
    </row>
    <row r="494" spans="1:5" hidden="1" outlineLevel="1" x14ac:dyDescent="0.25">
      <c r="A494" s="36" t="s">
        <v>795</v>
      </c>
      <c r="B494" s="119"/>
      <c r="C494" s="11" t="s">
        <v>230</v>
      </c>
      <c r="E494" s="81" t="s">
        <v>230</v>
      </c>
    </row>
    <row r="495" spans="1:5" hidden="1" outlineLevel="1" x14ac:dyDescent="0.25">
      <c r="A495" s="16"/>
      <c r="B495" s="119"/>
      <c r="C495" s="11" t="s">
        <v>231</v>
      </c>
      <c r="E495" s="81" t="s">
        <v>231</v>
      </c>
    </row>
    <row r="496" spans="1:5" hidden="1" outlineLevel="1" x14ac:dyDescent="0.25">
      <c r="A496" s="49" t="s">
        <v>205</v>
      </c>
      <c r="B496" s="119" t="s">
        <v>2234</v>
      </c>
      <c r="C496" s="11" t="s">
        <v>232</v>
      </c>
      <c r="E496" s="81" t="s">
        <v>232</v>
      </c>
    </row>
    <row r="497" spans="1:5" hidden="1" outlineLevel="1" x14ac:dyDescent="0.25">
      <c r="A497" s="16" t="s">
        <v>206</v>
      </c>
      <c r="B497" s="119"/>
      <c r="C497" s="11" t="s">
        <v>233</v>
      </c>
      <c r="E497" s="81" t="s">
        <v>233</v>
      </c>
    </row>
    <row r="498" spans="1:5" hidden="1" outlineLevel="1" x14ac:dyDescent="0.25">
      <c r="A498" s="16" t="s">
        <v>207</v>
      </c>
      <c r="C498" s="11" t="s">
        <v>234</v>
      </c>
      <c r="E498" s="81" t="s">
        <v>234</v>
      </c>
    </row>
    <row r="499" spans="1:5" hidden="1" outlineLevel="1" x14ac:dyDescent="0.25">
      <c r="A499" s="16" t="s">
        <v>208</v>
      </c>
      <c r="C499" s="11" t="s">
        <v>235</v>
      </c>
      <c r="E499" s="81" t="s">
        <v>235</v>
      </c>
    </row>
    <row r="500" spans="1:5" hidden="1" outlineLevel="1" x14ac:dyDescent="0.25">
      <c r="A500" s="16" t="s">
        <v>629</v>
      </c>
      <c r="C500" s="11" t="s">
        <v>236</v>
      </c>
      <c r="E500" s="81" t="s">
        <v>236</v>
      </c>
    </row>
    <row r="501" spans="1:5" hidden="1" outlineLevel="1" x14ac:dyDescent="0.25">
      <c r="A501" s="16" t="s">
        <v>13</v>
      </c>
      <c r="C501" s="11" t="s">
        <v>237</v>
      </c>
      <c r="E501" s="81" t="s">
        <v>237</v>
      </c>
    </row>
    <row r="502" spans="1:5" hidden="1" outlineLevel="1" x14ac:dyDescent="0.25">
      <c r="A502" s="16" t="s">
        <v>14</v>
      </c>
      <c r="C502" s="11" t="s">
        <v>238</v>
      </c>
      <c r="E502" s="81" t="s">
        <v>238</v>
      </c>
    </row>
    <row r="503" spans="1:5" hidden="1" outlineLevel="1" x14ac:dyDescent="0.25">
      <c r="A503" s="16" t="s">
        <v>15</v>
      </c>
      <c r="C503" s="8" t="s">
        <v>239</v>
      </c>
      <c r="D503" s="49"/>
      <c r="E503" s="79" t="s">
        <v>239</v>
      </c>
    </row>
    <row r="504" spans="1:5" hidden="1" outlineLevel="1" x14ac:dyDescent="0.25">
      <c r="A504" s="16" t="s">
        <v>16</v>
      </c>
      <c r="C504" s="24" t="s">
        <v>240</v>
      </c>
      <c r="D504" s="28"/>
      <c r="E504" s="78" t="s">
        <v>240</v>
      </c>
    </row>
    <row r="505" spans="1:5" hidden="1" outlineLevel="1" x14ac:dyDescent="0.25">
      <c r="A505" s="16" t="s">
        <v>17</v>
      </c>
      <c r="C505" s="24" t="s">
        <v>241</v>
      </c>
      <c r="D505" s="28"/>
      <c r="E505" s="78" t="s">
        <v>241</v>
      </c>
    </row>
    <row r="506" spans="1:5" hidden="1" outlineLevel="1" x14ac:dyDescent="0.25">
      <c r="A506" s="16" t="s">
        <v>18</v>
      </c>
      <c r="C506" s="24" t="s">
        <v>242</v>
      </c>
      <c r="D506" s="28"/>
      <c r="E506" s="78" t="s">
        <v>242</v>
      </c>
    </row>
    <row r="507" spans="1:5" hidden="1" outlineLevel="1" x14ac:dyDescent="0.25">
      <c r="A507" s="16" t="s">
        <v>19</v>
      </c>
      <c r="C507" s="24" t="s">
        <v>243</v>
      </c>
      <c r="D507" s="28"/>
      <c r="E507" s="78" t="s">
        <v>243</v>
      </c>
    </row>
    <row r="508" spans="1:5" hidden="1" outlineLevel="1" x14ac:dyDescent="0.25">
      <c r="A508" s="16" t="s">
        <v>20</v>
      </c>
      <c r="C508" s="24" t="s">
        <v>244</v>
      </c>
      <c r="D508" s="28"/>
      <c r="E508" s="78" t="s">
        <v>244</v>
      </c>
    </row>
    <row r="509" spans="1:5" hidden="1" outlineLevel="1" x14ac:dyDescent="0.25">
      <c r="A509" s="16" t="s">
        <v>21</v>
      </c>
      <c r="C509" s="24" t="s">
        <v>245</v>
      </c>
      <c r="D509" s="28"/>
      <c r="E509" s="78" t="s">
        <v>245</v>
      </c>
    </row>
    <row r="510" spans="1:5" hidden="1" outlineLevel="1" x14ac:dyDescent="0.25">
      <c r="A510" s="16" t="s">
        <v>22</v>
      </c>
      <c r="C510" s="24" t="s">
        <v>246</v>
      </c>
      <c r="D510" s="28"/>
      <c r="E510" s="78" t="s">
        <v>246</v>
      </c>
    </row>
    <row r="511" spans="1:5" hidden="1" outlineLevel="1" x14ac:dyDescent="0.25">
      <c r="A511" s="16" t="s">
        <v>23</v>
      </c>
      <c r="C511" s="24" t="s">
        <v>247</v>
      </c>
      <c r="D511" s="28"/>
      <c r="E511" s="78" t="s">
        <v>247</v>
      </c>
    </row>
    <row r="512" spans="1:5" hidden="1" outlineLevel="1" x14ac:dyDescent="0.25">
      <c r="A512" s="16" t="s">
        <v>24</v>
      </c>
      <c r="C512" s="24" t="s">
        <v>248</v>
      </c>
      <c r="D512" s="28"/>
      <c r="E512" s="78" t="s">
        <v>248</v>
      </c>
    </row>
    <row r="513" spans="1:6" hidden="1" outlineLevel="1" x14ac:dyDescent="0.25">
      <c r="A513" s="36" t="s">
        <v>795</v>
      </c>
      <c r="C513" s="24" t="s">
        <v>249</v>
      </c>
      <c r="D513" s="28"/>
      <c r="E513" s="78" t="s">
        <v>249</v>
      </c>
    </row>
    <row r="514" spans="1:6" hidden="1" outlineLevel="1" x14ac:dyDescent="0.25">
      <c r="A514" s="16"/>
      <c r="C514" s="24" t="s">
        <v>250</v>
      </c>
      <c r="D514" s="28"/>
      <c r="E514" s="78" t="s">
        <v>250</v>
      </c>
    </row>
    <row r="515" spans="1:6" hidden="1" outlineLevel="1" x14ac:dyDescent="0.25">
      <c r="A515" s="16" t="s">
        <v>209</v>
      </c>
      <c r="C515" s="24" t="s">
        <v>251</v>
      </c>
      <c r="D515" s="28"/>
      <c r="E515" s="78" t="s">
        <v>251</v>
      </c>
    </row>
    <row r="516" spans="1:6" hidden="1" outlineLevel="1" x14ac:dyDescent="0.25">
      <c r="A516" s="49" t="s">
        <v>210</v>
      </c>
      <c r="B516" s="119" t="s">
        <v>2235</v>
      </c>
      <c r="C516" s="24" t="s">
        <v>252</v>
      </c>
      <c r="D516" s="28"/>
      <c r="E516" s="78" t="s">
        <v>252</v>
      </c>
    </row>
    <row r="517" spans="1:6" hidden="1" outlineLevel="1" x14ac:dyDescent="0.25">
      <c r="A517" s="16" t="s">
        <v>211</v>
      </c>
      <c r="C517" s="24" t="s">
        <v>253</v>
      </c>
      <c r="D517" s="28"/>
      <c r="E517" s="78" t="s">
        <v>253</v>
      </c>
    </row>
    <row r="518" spans="1:6" hidden="1" outlineLevel="1" x14ac:dyDescent="0.25">
      <c r="A518" s="28" t="s">
        <v>212</v>
      </c>
      <c r="C518" s="24" t="s">
        <v>254</v>
      </c>
      <c r="D518" s="28"/>
      <c r="E518" s="78" t="s">
        <v>254</v>
      </c>
    </row>
    <row r="519" spans="1:6" hidden="1" outlineLevel="1" x14ac:dyDescent="0.25">
      <c r="A519" s="28" t="s">
        <v>213</v>
      </c>
      <c r="C519" s="24" t="s">
        <v>255</v>
      </c>
      <c r="D519" s="28"/>
      <c r="E519" s="78" t="s">
        <v>255</v>
      </c>
    </row>
    <row r="520" spans="1:6" hidden="1" outlineLevel="1" x14ac:dyDescent="0.25">
      <c r="A520" s="28" t="s">
        <v>629</v>
      </c>
      <c r="C520" s="24" t="s">
        <v>256</v>
      </c>
      <c r="D520" s="28"/>
      <c r="E520" s="78" t="s">
        <v>256</v>
      </c>
    </row>
    <row r="521" spans="1:6" hidden="1" outlineLevel="1" x14ac:dyDescent="0.25">
      <c r="A521" s="28" t="s">
        <v>13</v>
      </c>
      <c r="C521" s="24" t="s">
        <v>257</v>
      </c>
      <c r="D521" s="28"/>
      <c r="E521" s="78" t="s">
        <v>257</v>
      </c>
    </row>
    <row r="522" spans="1:6" hidden="1" outlineLevel="1" x14ac:dyDescent="0.25">
      <c r="A522" s="28" t="s">
        <v>14</v>
      </c>
      <c r="C522" s="24" t="s">
        <v>258</v>
      </c>
      <c r="D522" s="28"/>
      <c r="E522" s="78" t="s">
        <v>258</v>
      </c>
    </row>
    <row r="523" spans="1:6" hidden="1" outlineLevel="1" x14ac:dyDescent="0.25">
      <c r="A523" s="28" t="s">
        <v>15</v>
      </c>
      <c r="C523" s="24" t="s">
        <v>259</v>
      </c>
      <c r="D523" s="28"/>
      <c r="E523" s="78" t="s">
        <v>259</v>
      </c>
    </row>
    <row r="524" spans="1:6" hidden="1" outlineLevel="1" x14ac:dyDescent="0.25">
      <c r="A524" s="28" t="s">
        <v>16</v>
      </c>
      <c r="C524" s="24" t="s">
        <v>260</v>
      </c>
      <c r="D524" s="28"/>
      <c r="E524" s="78" t="s">
        <v>260</v>
      </c>
    </row>
    <row r="525" spans="1:6" hidden="1" outlineLevel="1" x14ac:dyDescent="0.25">
      <c r="A525" s="28" t="s">
        <v>17</v>
      </c>
      <c r="C525" s="24" t="s">
        <v>261</v>
      </c>
      <c r="D525" s="28"/>
      <c r="E525" s="78" t="s">
        <v>261</v>
      </c>
    </row>
    <row r="526" spans="1:6" hidden="1" outlineLevel="1" x14ac:dyDescent="0.25">
      <c r="A526" s="28" t="s">
        <v>18</v>
      </c>
    </row>
    <row r="527" spans="1:6" ht="18" hidden="1" outlineLevel="1" x14ac:dyDescent="0.25">
      <c r="A527" s="28" t="s">
        <v>19</v>
      </c>
      <c r="C527" s="10" t="s">
        <v>262</v>
      </c>
      <c r="D527" s="97"/>
      <c r="E527" s="75" t="s">
        <v>262</v>
      </c>
    </row>
    <row r="528" spans="1:6" hidden="1" outlineLevel="1" x14ac:dyDescent="0.25">
      <c r="A528" s="28" t="s">
        <v>20</v>
      </c>
      <c r="C528" s="24" t="s">
        <v>263</v>
      </c>
      <c r="D528" s="28"/>
      <c r="E528" s="78" t="s">
        <v>731</v>
      </c>
      <c r="F528" s="119" t="s">
        <v>728</v>
      </c>
    </row>
    <row r="529" spans="1:6" hidden="1" outlineLevel="1" x14ac:dyDescent="0.25">
      <c r="A529" s="28" t="s">
        <v>21</v>
      </c>
      <c r="C529" s="11" t="s">
        <v>731</v>
      </c>
      <c r="E529" s="81" t="s">
        <v>733</v>
      </c>
      <c r="F529" s="119" t="s">
        <v>727</v>
      </c>
    </row>
    <row r="530" spans="1:6" hidden="1" outlineLevel="1" x14ac:dyDescent="0.25">
      <c r="A530" s="28" t="s">
        <v>22</v>
      </c>
      <c r="C530" s="24" t="s">
        <v>733</v>
      </c>
      <c r="D530" s="28"/>
      <c r="E530" s="78" t="s">
        <v>732</v>
      </c>
    </row>
    <row r="531" spans="1:6" hidden="1" outlineLevel="1" x14ac:dyDescent="0.25">
      <c r="A531" s="28" t="s">
        <v>23</v>
      </c>
      <c r="C531" s="11" t="s">
        <v>732</v>
      </c>
      <c r="E531" s="81" t="s">
        <v>684</v>
      </c>
    </row>
    <row r="532" spans="1:6" hidden="1" outlineLevel="1" x14ac:dyDescent="0.25">
      <c r="A532" s="28" t="s">
        <v>24</v>
      </c>
      <c r="C532" s="24" t="s">
        <v>264</v>
      </c>
      <c r="D532" s="28"/>
      <c r="E532" s="78" t="s">
        <v>264</v>
      </c>
      <c r="F532" s="119" t="s">
        <v>685</v>
      </c>
    </row>
    <row r="533" spans="1:6" hidden="1" outlineLevel="1" x14ac:dyDescent="0.25">
      <c r="A533" s="36" t="s">
        <v>795</v>
      </c>
      <c r="C533" s="8" t="s">
        <v>265</v>
      </c>
      <c r="D533" s="49"/>
      <c r="E533" s="79" t="s">
        <v>265</v>
      </c>
      <c r="F533" s="119" t="s">
        <v>686</v>
      </c>
    </row>
    <row r="534" spans="1:6" hidden="1" outlineLevel="1" x14ac:dyDescent="0.25">
      <c r="A534" s="28"/>
      <c r="C534" s="11" t="s">
        <v>266</v>
      </c>
      <c r="E534" s="81" t="s">
        <v>266</v>
      </c>
    </row>
    <row r="535" spans="1:6" hidden="1" outlineLevel="1" x14ac:dyDescent="0.25">
      <c r="A535" s="16" t="s">
        <v>214</v>
      </c>
      <c r="B535" s="119" t="s">
        <v>2236</v>
      </c>
      <c r="C535" s="11" t="s">
        <v>267</v>
      </c>
      <c r="E535" s="81" t="s">
        <v>267</v>
      </c>
    </row>
    <row r="536" spans="1:6" hidden="1" outlineLevel="1" x14ac:dyDescent="0.25">
      <c r="A536" s="49" t="s">
        <v>851</v>
      </c>
      <c r="B536" s="119" t="s">
        <v>2238</v>
      </c>
      <c r="C536" s="11" t="s">
        <v>268</v>
      </c>
      <c r="E536" s="81" t="s">
        <v>268</v>
      </c>
    </row>
    <row r="537" spans="1:6" hidden="1" outlineLevel="1" x14ac:dyDescent="0.25">
      <c r="A537" s="16" t="s">
        <v>216</v>
      </c>
      <c r="C537" s="11" t="s">
        <v>269</v>
      </c>
      <c r="E537" s="81" t="s">
        <v>269</v>
      </c>
    </row>
    <row r="538" spans="1:6" hidden="1" outlineLevel="1" x14ac:dyDescent="0.25">
      <c r="A538" s="16" t="s">
        <v>217</v>
      </c>
      <c r="C538" s="11" t="s">
        <v>270</v>
      </c>
      <c r="E538" s="81" t="s">
        <v>270</v>
      </c>
    </row>
    <row r="539" spans="1:6" hidden="1" outlineLevel="1" x14ac:dyDescent="0.25">
      <c r="A539" s="16" t="s">
        <v>218</v>
      </c>
      <c r="C539" s="11" t="s">
        <v>271</v>
      </c>
      <c r="E539" s="81" t="s">
        <v>271</v>
      </c>
    </row>
    <row r="540" spans="1:6" hidden="1" outlineLevel="1" x14ac:dyDescent="0.25">
      <c r="A540" s="16" t="s">
        <v>219</v>
      </c>
      <c r="C540" s="11" t="s">
        <v>272</v>
      </c>
      <c r="E540" s="81" t="s">
        <v>272</v>
      </c>
    </row>
    <row r="541" spans="1:6" hidden="1" outlineLevel="1" x14ac:dyDescent="0.25">
      <c r="A541" s="16" t="s">
        <v>220</v>
      </c>
      <c r="C541" s="11" t="s">
        <v>273</v>
      </c>
      <c r="E541" s="81" t="s">
        <v>273</v>
      </c>
    </row>
    <row r="542" spans="1:6" hidden="1" outlineLevel="1" x14ac:dyDescent="0.25">
      <c r="A542" s="16" t="s">
        <v>221</v>
      </c>
      <c r="C542" s="11" t="s">
        <v>274</v>
      </c>
      <c r="E542" s="81" t="s">
        <v>274</v>
      </c>
    </row>
    <row r="543" spans="1:6" ht="23.25" hidden="1" outlineLevel="1" x14ac:dyDescent="0.25">
      <c r="A543" s="16" t="s">
        <v>222</v>
      </c>
      <c r="C543" s="24" t="s">
        <v>275</v>
      </c>
      <c r="D543" s="28"/>
      <c r="E543" s="78" t="s">
        <v>730</v>
      </c>
      <c r="F543" s="119" t="s">
        <v>718</v>
      </c>
    </row>
    <row r="544" spans="1:6" hidden="1" outlineLevel="1" x14ac:dyDescent="0.25">
      <c r="A544" s="16" t="s">
        <v>223</v>
      </c>
      <c r="C544" s="11" t="s">
        <v>730</v>
      </c>
      <c r="E544" s="81" t="s">
        <v>729</v>
      </c>
      <c r="F544" s="119" t="s">
        <v>687</v>
      </c>
    </row>
    <row r="545" spans="1:6" hidden="1" outlineLevel="1" x14ac:dyDescent="0.25">
      <c r="A545" s="16" t="s">
        <v>224</v>
      </c>
      <c r="C545" s="24" t="s">
        <v>729</v>
      </c>
      <c r="D545" s="28"/>
      <c r="E545" s="78" t="s">
        <v>688</v>
      </c>
    </row>
    <row r="546" spans="1:6" hidden="1" outlineLevel="1" x14ac:dyDescent="0.25">
      <c r="A546" s="16" t="s">
        <v>225</v>
      </c>
      <c r="C546" s="24" t="s">
        <v>276</v>
      </c>
      <c r="D546" s="28"/>
      <c r="E546" s="78" t="s">
        <v>276</v>
      </c>
    </row>
    <row r="547" spans="1:6" hidden="1" outlineLevel="1" x14ac:dyDescent="0.25">
      <c r="A547" s="16" t="s">
        <v>226</v>
      </c>
      <c r="C547" s="8" t="s">
        <v>277</v>
      </c>
      <c r="D547" s="49"/>
      <c r="E547" s="79" t="s">
        <v>277</v>
      </c>
    </row>
    <row r="548" spans="1:6" ht="23.25" hidden="1" outlineLevel="1" x14ac:dyDescent="0.25">
      <c r="A548" s="16" t="s">
        <v>227</v>
      </c>
      <c r="C548" s="24" t="s">
        <v>278</v>
      </c>
      <c r="D548" s="28"/>
      <c r="E548" s="78" t="s">
        <v>278</v>
      </c>
      <c r="F548" s="119" t="s">
        <v>719</v>
      </c>
    </row>
    <row r="549" spans="1:6" hidden="1" outlineLevel="1" x14ac:dyDescent="0.25">
      <c r="A549" s="16" t="s">
        <v>228</v>
      </c>
      <c r="C549" s="24" t="s">
        <v>279</v>
      </c>
      <c r="D549" s="28"/>
      <c r="E549" s="78" t="s">
        <v>279</v>
      </c>
      <c r="F549" s="119" t="s">
        <v>720</v>
      </c>
    </row>
    <row r="550" spans="1:6" hidden="1" outlineLevel="1" x14ac:dyDescent="0.25">
      <c r="A550" s="16" t="s">
        <v>229</v>
      </c>
      <c r="C550" s="24" t="s">
        <v>280</v>
      </c>
      <c r="D550" s="28"/>
      <c r="E550" s="78" t="s">
        <v>280</v>
      </c>
    </row>
    <row r="551" spans="1:6" hidden="1" outlineLevel="1" x14ac:dyDescent="0.25">
      <c r="A551" s="16" t="s">
        <v>230</v>
      </c>
      <c r="C551" s="24" t="s">
        <v>281</v>
      </c>
      <c r="D551" s="28"/>
      <c r="E551" s="78" t="s">
        <v>281</v>
      </c>
    </row>
    <row r="552" spans="1:6" hidden="1" outlineLevel="1" x14ac:dyDescent="0.25">
      <c r="A552" s="16" t="s">
        <v>231</v>
      </c>
      <c r="C552" s="24" t="s">
        <v>282</v>
      </c>
      <c r="D552" s="28"/>
      <c r="E552" s="78" t="s">
        <v>282</v>
      </c>
    </row>
    <row r="553" spans="1:6" hidden="1" outlineLevel="1" x14ac:dyDescent="0.25">
      <c r="A553" s="16" t="s">
        <v>232</v>
      </c>
      <c r="C553" s="8" t="s">
        <v>764</v>
      </c>
      <c r="D553" s="49"/>
      <c r="E553" s="79" t="s">
        <v>283</v>
      </c>
    </row>
    <row r="554" spans="1:6" hidden="1" outlineLevel="1" x14ac:dyDescent="0.25">
      <c r="A554" s="16" t="s">
        <v>233</v>
      </c>
      <c r="C554" s="89" t="s">
        <v>765</v>
      </c>
      <c r="D554" s="113"/>
      <c r="E554" s="78" t="s">
        <v>284</v>
      </c>
    </row>
    <row r="555" spans="1:6" hidden="1" outlineLevel="1" x14ac:dyDescent="0.25">
      <c r="A555" s="16" t="s">
        <v>234</v>
      </c>
      <c r="C555" s="89" t="s">
        <v>766</v>
      </c>
      <c r="D555" s="113"/>
      <c r="E555" s="78" t="s">
        <v>285</v>
      </c>
    </row>
    <row r="556" spans="1:6" hidden="1" outlineLevel="1" x14ac:dyDescent="0.25">
      <c r="A556" s="16" t="s">
        <v>235</v>
      </c>
      <c r="C556" s="89" t="s">
        <v>767</v>
      </c>
      <c r="D556" s="113"/>
      <c r="E556" s="78" t="s">
        <v>286</v>
      </c>
    </row>
    <row r="557" spans="1:6" hidden="1" outlineLevel="1" x14ac:dyDescent="0.25">
      <c r="A557" s="16" t="s">
        <v>236</v>
      </c>
      <c r="C557" s="89" t="s">
        <v>768</v>
      </c>
      <c r="D557" s="113"/>
      <c r="E557" s="78" t="s">
        <v>287</v>
      </c>
    </row>
    <row r="558" spans="1:6" hidden="1" outlineLevel="1" x14ac:dyDescent="0.25">
      <c r="A558" s="16" t="s">
        <v>237</v>
      </c>
      <c r="C558" s="89" t="s">
        <v>769</v>
      </c>
      <c r="D558" s="113"/>
      <c r="E558" s="78" t="s">
        <v>288</v>
      </c>
    </row>
    <row r="559" spans="1:6" hidden="1" outlineLevel="1" x14ac:dyDescent="0.25">
      <c r="A559" s="16" t="s">
        <v>831</v>
      </c>
      <c r="C559" s="8" t="s">
        <v>283</v>
      </c>
      <c r="D559" s="49"/>
    </row>
    <row r="560" spans="1:6" ht="18" hidden="1" outlineLevel="1" x14ac:dyDescent="0.25">
      <c r="A560" s="16" t="s">
        <v>832</v>
      </c>
      <c r="C560" s="24" t="s">
        <v>284</v>
      </c>
      <c r="D560" s="28"/>
      <c r="E560" s="75" t="s">
        <v>289</v>
      </c>
    </row>
    <row r="561" spans="1:5" hidden="1" outlineLevel="1" x14ac:dyDescent="0.25">
      <c r="A561" s="16" t="s">
        <v>833</v>
      </c>
      <c r="C561" s="24" t="s">
        <v>285</v>
      </c>
      <c r="D561" s="28"/>
      <c r="E561" s="81" t="s">
        <v>290</v>
      </c>
    </row>
    <row r="562" spans="1:5" hidden="1" outlineLevel="1" x14ac:dyDescent="0.25">
      <c r="A562" s="16" t="s">
        <v>834</v>
      </c>
      <c r="C562" s="24" t="s">
        <v>286</v>
      </c>
      <c r="D562" s="28"/>
      <c r="E562" s="76" t="s">
        <v>291</v>
      </c>
    </row>
    <row r="563" spans="1:5" hidden="1" outlineLevel="1" x14ac:dyDescent="0.25">
      <c r="A563" s="16" t="s">
        <v>835</v>
      </c>
      <c r="C563" s="24" t="s">
        <v>287</v>
      </c>
      <c r="D563" s="28"/>
      <c r="E563" s="76" t="s">
        <v>292</v>
      </c>
    </row>
    <row r="564" spans="1:5" hidden="1" outlineLevel="1" x14ac:dyDescent="0.25">
      <c r="A564" s="16" t="s">
        <v>836</v>
      </c>
      <c r="C564" s="24" t="s">
        <v>288</v>
      </c>
      <c r="D564" s="28"/>
      <c r="E564" s="76" t="s">
        <v>293</v>
      </c>
    </row>
    <row r="565" spans="1:5" hidden="1" outlineLevel="1" x14ac:dyDescent="0.25">
      <c r="A565" s="49" t="s">
        <v>853</v>
      </c>
      <c r="B565" s="119" t="s">
        <v>2237</v>
      </c>
      <c r="C565" s="24" t="s">
        <v>770</v>
      </c>
      <c r="D565" s="28"/>
      <c r="E565" s="76" t="s">
        <v>294</v>
      </c>
    </row>
    <row r="566" spans="1:5" hidden="1" outlineLevel="1" x14ac:dyDescent="0.25">
      <c r="A566" s="16" t="s">
        <v>216</v>
      </c>
      <c r="B566" s="119"/>
      <c r="C566" s="24" t="s">
        <v>771</v>
      </c>
      <c r="D566" s="28"/>
      <c r="E566" s="76" t="s">
        <v>295</v>
      </c>
    </row>
    <row r="567" spans="1:5" hidden="1" outlineLevel="1" x14ac:dyDescent="0.25">
      <c r="A567" s="16" t="s">
        <v>217</v>
      </c>
      <c r="B567" s="119"/>
      <c r="C567" s="89" t="s">
        <v>772</v>
      </c>
      <c r="D567" s="113"/>
      <c r="E567" s="76" t="s">
        <v>296</v>
      </c>
    </row>
    <row r="568" spans="1:5" hidden="1" outlineLevel="1" x14ac:dyDescent="0.25">
      <c r="A568" s="16" t="s">
        <v>218</v>
      </c>
      <c r="B568" s="119"/>
      <c r="C568" s="24" t="s">
        <v>773</v>
      </c>
      <c r="D568" s="28"/>
      <c r="E568" s="76" t="s">
        <v>297</v>
      </c>
    </row>
    <row r="569" spans="1:5" hidden="1" outlineLevel="1" x14ac:dyDescent="0.25">
      <c r="A569" s="16" t="s">
        <v>219</v>
      </c>
      <c r="B569" s="119"/>
      <c r="C569" s="89" t="s">
        <v>774</v>
      </c>
      <c r="D569" s="113"/>
      <c r="E569" s="76" t="s">
        <v>298</v>
      </c>
    </row>
    <row r="570" spans="1:5" hidden="1" outlineLevel="1" x14ac:dyDescent="0.25">
      <c r="A570" s="16" t="s">
        <v>220</v>
      </c>
      <c r="B570" s="119"/>
      <c r="C570" s="24" t="s">
        <v>775</v>
      </c>
      <c r="D570" s="28"/>
      <c r="E570" s="76"/>
    </row>
    <row r="571" spans="1:5" hidden="1" outlineLevel="1" x14ac:dyDescent="0.25">
      <c r="A571" s="16" t="s">
        <v>221</v>
      </c>
      <c r="B571" s="119"/>
      <c r="C571" s="89" t="s">
        <v>776</v>
      </c>
      <c r="D571" s="113"/>
      <c r="E571" s="76" t="s">
        <v>299</v>
      </c>
    </row>
    <row r="572" spans="1:5" hidden="1" outlineLevel="1" x14ac:dyDescent="0.25">
      <c r="A572" s="16" t="s">
        <v>222</v>
      </c>
      <c r="B572" s="119"/>
      <c r="C572" s="24" t="s">
        <v>777</v>
      </c>
      <c r="D572" s="28"/>
      <c r="E572" s="80" t="s">
        <v>300</v>
      </c>
    </row>
    <row r="573" spans="1:5" hidden="1" outlineLevel="1" x14ac:dyDescent="0.25">
      <c r="A573" s="16" t="s">
        <v>223</v>
      </c>
      <c r="B573" s="119"/>
      <c r="C573" s="89" t="s">
        <v>778</v>
      </c>
      <c r="D573" s="113"/>
      <c r="E573" s="79" t="s">
        <v>301</v>
      </c>
    </row>
    <row r="574" spans="1:5" hidden="1" outlineLevel="1" x14ac:dyDescent="0.25">
      <c r="A574" s="16" t="s">
        <v>224</v>
      </c>
      <c r="B574" s="119"/>
      <c r="C574" s="24" t="s">
        <v>779</v>
      </c>
      <c r="D574" s="28"/>
      <c r="E574" s="81" t="s">
        <v>302</v>
      </c>
    </row>
    <row r="575" spans="1:5" hidden="1" outlineLevel="1" x14ac:dyDescent="0.25">
      <c r="A575" s="16" t="s">
        <v>225</v>
      </c>
      <c r="B575" s="119"/>
      <c r="C575" s="89" t="s">
        <v>780</v>
      </c>
      <c r="D575" s="113"/>
      <c r="E575" s="81" t="s">
        <v>303</v>
      </c>
    </row>
    <row r="576" spans="1:5" hidden="1" outlineLevel="1" x14ac:dyDescent="0.25">
      <c r="A576" s="16" t="s">
        <v>226</v>
      </c>
      <c r="B576" s="119"/>
      <c r="C576" s="24" t="s">
        <v>781</v>
      </c>
      <c r="D576" s="28"/>
      <c r="E576" s="81" t="s">
        <v>304</v>
      </c>
    </row>
    <row r="577" spans="1:6" hidden="1" outlineLevel="1" x14ac:dyDescent="0.25">
      <c r="A577" s="16" t="s">
        <v>227</v>
      </c>
      <c r="C577" s="89" t="s">
        <v>782</v>
      </c>
      <c r="D577" s="113"/>
      <c r="E577" s="81" t="s">
        <v>305</v>
      </c>
    </row>
    <row r="578" spans="1:6" hidden="1" outlineLevel="1" x14ac:dyDescent="0.25">
      <c r="A578" s="16" t="s">
        <v>228</v>
      </c>
      <c r="C578" s="24" t="s">
        <v>783</v>
      </c>
      <c r="D578" s="28"/>
      <c r="E578" s="81" t="s">
        <v>306</v>
      </c>
    </row>
    <row r="579" spans="1:6" hidden="1" outlineLevel="1" x14ac:dyDescent="0.25">
      <c r="A579" s="16" t="s">
        <v>229</v>
      </c>
      <c r="C579" s="89" t="s">
        <v>784</v>
      </c>
      <c r="D579" s="113"/>
      <c r="E579" s="81" t="s">
        <v>307</v>
      </c>
    </row>
    <row r="580" spans="1:6" hidden="1" outlineLevel="1" x14ac:dyDescent="0.25">
      <c r="A580" s="16" t="s">
        <v>230</v>
      </c>
      <c r="C580" s="24" t="s">
        <v>785</v>
      </c>
      <c r="D580" s="28"/>
      <c r="E580" s="81" t="s">
        <v>308</v>
      </c>
    </row>
    <row r="581" spans="1:6" hidden="1" outlineLevel="1" x14ac:dyDescent="0.25">
      <c r="A581" s="16" t="s">
        <v>231</v>
      </c>
      <c r="C581" s="89" t="s">
        <v>786</v>
      </c>
      <c r="D581" s="113"/>
      <c r="E581" s="81" t="s">
        <v>309</v>
      </c>
    </row>
    <row r="582" spans="1:6" hidden="1" outlineLevel="1" x14ac:dyDescent="0.25">
      <c r="A582" s="16" t="s">
        <v>232</v>
      </c>
      <c r="C582" s="24" t="s">
        <v>787</v>
      </c>
      <c r="D582" s="28"/>
    </row>
    <row r="583" spans="1:6" hidden="1" outlineLevel="1" x14ac:dyDescent="0.25">
      <c r="A583" s="16" t="s">
        <v>233</v>
      </c>
      <c r="C583" s="89" t="s">
        <v>788</v>
      </c>
      <c r="D583" s="113"/>
      <c r="E583" s="81" t="s">
        <v>310</v>
      </c>
    </row>
    <row r="584" spans="1:6" hidden="1" outlineLevel="1" x14ac:dyDescent="0.25">
      <c r="A584" s="16" t="s">
        <v>234</v>
      </c>
      <c r="C584" s="24" t="s">
        <v>789</v>
      </c>
      <c r="D584" s="28"/>
      <c r="E584" s="81" t="s">
        <v>311</v>
      </c>
    </row>
    <row r="585" spans="1:6" hidden="1" outlineLevel="1" x14ac:dyDescent="0.25">
      <c r="A585" s="16" t="s">
        <v>235</v>
      </c>
      <c r="C585" s="89" t="s">
        <v>790</v>
      </c>
      <c r="D585" s="113"/>
      <c r="E585" s="80" t="s">
        <v>312</v>
      </c>
      <c r="F585" s="119" t="s">
        <v>759</v>
      </c>
    </row>
    <row r="586" spans="1:6" hidden="1" outlineLevel="1" x14ac:dyDescent="0.25">
      <c r="A586" s="16" t="s">
        <v>236</v>
      </c>
      <c r="C586" s="24" t="s">
        <v>791</v>
      </c>
      <c r="D586" s="28"/>
      <c r="E586" s="80" t="s">
        <v>313</v>
      </c>
      <c r="F586" s="119" t="s">
        <v>759</v>
      </c>
    </row>
    <row r="587" spans="1:6" hidden="1" outlineLevel="1" x14ac:dyDescent="0.25">
      <c r="A587" s="16" t="s">
        <v>237</v>
      </c>
      <c r="C587" s="89" t="s">
        <v>792</v>
      </c>
      <c r="D587" s="113"/>
      <c r="E587" s="80" t="s">
        <v>314</v>
      </c>
      <c r="F587" s="119" t="s">
        <v>758</v>
      </c>
    </row>
    <row r="588" spans="1:6" hidden="1" outlineLevel="1" x14ac:dyDescent="0.25">
      <c r="A588" s="16" t="s">
        <v>831</v>
      </c>
      <c r="C588" s="24" t="s">
        <v>793</v>
      </c>
      <c r="D588" s="28"/>
      <c r="E588" s="80" t="s">
        <v>315</v>
      </c>
      <c r="F588" s="119" t="s">
        <v>758</v>
      </c>
    </row>
    <row r="589" spans="1:6" hidden="1" outlineLevel="1" x14ac:dyDescent="0.25">
      <c r="A589" s="16" t="s">
        <v>832</v>
      </c>
      <c r="C589" s="89" t="s">
        <v>794</v>
      </c>
      <c r="D589" s="113"/>
      <c r="E589" s="81" t="s">
        <v>316</v>
      </c>
      <c r="F589" s="119" t="s">
        <v>759</v>
      </c>
    </row>
    <row r="590" spans="1:6" hidden="1" outlineLevel="1" x14ac:dyDescent="0.25">
      <c r="A590" s="16" t="s">
        <v>833</v>
      </c>
      <c r="E590" s="81" t="s">
        <v>317</v>
      </c>
      <c r="F590" s="119" t="s">
        <v>759</v>
      </c>
    </row>
    <row r="591" spans="1:6" ht="18" hidden="1" outlineLevel="1" x14ac:dyDescent="0.25">
      <c r="A591" s="16" t="s">
        <v>834</v>
      </c>
      <c r="C591" s="10" t="s">
        <v>289</v>
      </c>
      <c r="D591" s="97"/>
      <c r="E591" s="81" t="s">
        <v>318</v>
      </c>
      <c r="F591" s="119" t="s">
        <v>758</v>
      </c>
    </row>
    <row r="592" spans="1:6" hidden="1" outlineLevel="1" x14ac:dyDescent="0.25">
      <c r="A592" s="16" t="s">
        <v>835</v>
      </c>
      <c r="C592" s="11" t="s">
        <v>290</v>
      </c>
      <c r="E592" s="81" t="s">
        <v>319</v>
      </c>
      <c r="F592" s="119" t="s">
        <v>758</v>
      </c>
    </row>
    <row r="593" spans="1:5" hidden="1" outlineLevel="1" x14ac:dyDescent="0.25">
      <c r="A593" s="16" t="s">
        <v>836</v>
      </c>
      <c r="C593" s="36" t="s">
        <v>291</v>
      </c>
      <c r="D593" s="36"/>
      <c r="E593" s="79" t="s">
        <v>320</v>
      </c>
    </row>
    <row r="594" spans="1:5" hidden="1" outlineLevel="1" x14ac:dyDescent="0.25">
      <c r="A594" s="49" t="s">
        <v>837</v>
      </c>
      <c r="B594" s="119" t="s">
        <v>2239</v>
      </c>
      <c r="C594" s="36" t="s">
        <v>292</v>
      </c>
      <c r="D594" s="36"/>
      <c r="E594" s="77" t="s">
        <v>321</v>
      </c>
    </row>
    <row r="595" spans="1:5" hidden="1" outlineLevel="1" x14ac:dyDescent="0.25">
      <c r="A595" s="28" t="s">
        <v>863</v>
      </c>
      <c r="C595" s="36" t="s">
        <v>293</v>
      </c>
      <c r="D595" s="36"/>
      <c r="E595" s="77" t="s">
        <v>322</v>
      </c>
    </row>
    <row r="596" spans="1:5" hidden="1" outlineLevel="1" x14ac:dyDescent="0.25">
      <c r="A596" s="28" t="s">
        <v>240</v>
      </c>
      <c r="C596" s="36" t="s">
        <v>294</v>
      </c>
      <c r="D596" s="36"/>
      <c r="E596" s="77" t="s">
        <v>323</v>
      </c>
    </row>
    <row r="597" spans="1:5" hidden="1" outlineLevel="1" x14ac:dyDescent="0.25">
      <c r="A597" s="28" t="s">
        <v>241</v>
      </c>
      <c r="C597" s="36" t="s">
        <v>295</v>
      </c>
      <c r="D597" s="36"/>
      <c r="E597" s="77" t="s">
        <v>324</v>
      </c>
    </row>
    <row r="598" spans="1:5" hidden="1" outlineLevel="1" x14ac:dyDescent="0.25">
      <c r="A598" s="28" t="s">
        <v>242</v>
      </c>
      <c r="C598" s="36" t="s">
        <v>296</v>
      </c>
      <c r="D598" s="36"/>
      <c r="E598" s="77" t="s">
        <v>325</v>
      </c>
    </row>
    <row r="599" spans="1:5" hidden="1" outlineLevel="1" x14ac:dyDescent="0.25">
      <c r="A599" s="28" t="s">
        <v>243</v>
      </c>
      <c r="C599" s="36" t="s">
        <v>616</v>
      </c>
      <c r="D599" s="36"/>
      <c r="E599" s="77" t="s">
        <v>326</v>
      </c>
    </row>
    <row r="600" spans="1:5" hidden="1" outlineLevel="1" x14ac:dyDescent="0.25">
      <c r="A600" s="28" t="s">
        <v>244</v>
      </c>
      <c r="C600" s="36" t="s">
        <v>299</v>
      </c>
      <c r="D600" s="36"/>
      <c r="E600" s="77" t="s">
        <v>327</v>
      </c>
    </row>
    <row r="601" spans="1:5" hidden="1" outlineLevel="1" x14ac:dyDescent="0.25">
      <c r="A601" s="28" t="s">
        <v>245</v>
      </c>
      <c r="C601" s="23" t="s">
        <v>300</v>
      </c>
      <c r="D601" s="36"/>
      <c r="E601" s="77" t="s">
        <v>328</v>
      </c>
    </row>
    <row r="602" spans="1:5" hidden="1" outlineLevel="1" x14ac:dyDescent="0.25">
      <c r="A602" s="28" t="s">
        <v>246</v>
      </c>
      <c r="C602" s="8" t="s">
        <v>301</v>
      </c>
      <c r="D602" s="49"/>
      <c r="E602" s="77"/>
    </row>
    <row r="603" spans="1:5" hidden="1" outlineLevel="1" x14ac:dyDescent="0.25">
      <c r="A603" s="28" t="s">
        <v>247</v>
      </c>
      <c r="C603" s="11" t="s">
        <v>302</v>
      </c>
      <c r="E603" s="77" t="s">
        <v>329</v>
      </c>
    </row>
    <row r="604" spans="1:5" hidden="1" outlineLevel="1" x14ac:dyDescent="0.25">
      <c r="A604" s="28" t="s">
        <v>248</v>
      </c>
      <c r="C604" s="11" t="s">
        <v>303</v>
      </c>
      <c r="E604" s="78" t="s">
        <v>330</v>
      </c>
    </row>
    <row r="605" spans="1:5" hidden="1" outlineLevel="1" x14ac:dyDescent="0.25">
      <c r="A605" s="28" t="s">
        <v>249</v>
      </c>
      <c r="C605" s="11" t="s">
        <v>304</v>
      </c>
      <c r="E605" s="79" t="s">
        <v>331</v>
      </c>
    </row>
    <row r="606" spans="1:5" hidden="1" outlineLevel="1" x14ac:dyDescent="0.25">
      <c r="A606" s="28" t="s">
        <v>250</v>
      </c>
      <c r="C606" s="11" t="s">
        <v>305</v>
      </c>
      <c r="E606" s="81" t="s">
        <v>332</v>
      </c>
    </row>
    <row r="607" spans="1:5" hidden="1" outlineLevel="1" x14ac:dyDescent="0.25">
      <c r="A607" s="28" t="s">
        <v>251</v>
      </c>
      <c r="C607" s="11" t="s">
        <v>306</v>
      </c>
      <c r="E607" s="81" t="s">
        <v>333</v>
      </c>
    </row>
    <row r="608" spans="1:5" hidden="1" outlineLevel="1" x14ac:dyDescent="0.25">
      <c r="A608" s="28" t="s">
        <v>252</v>
      </c>
      <c r="C608" s="11" t="s">
        <v>307</v>
      </c>
      <c r="E608" s="81" t="s">
        <v>334</v>
      </c>
    </row>
    <row r="609" spans="1:5" hidden="1" outlineLevel="1" x14ac:dyDescent="0.25">
      <c r="A609" s="28" t="s">
        <v>253</v>
      </c>
      <c r="C609" s="11" t="s">
        <v>617</v>
      </c>
      <c r="E609" s="81" t="s">
        <v>335</v>
      </c>
    </row>
    <row r="610" spans="1:5" hidden="1" outlineLevel="1" x14ac:dyDescent="0.25">
      <c r="A610" s="28" t="s">
        <v>254</v>
      </c>
      <c r="C610" s="11" t="s">
        <v>310</v>
      </c>
      <c r="E610" s="81" t="s">
        <v>336</v>
      </c>
    </row>
    <row r="611" spans="1:5" hidden="1" outlineLevel="1" x14ac:dyDescent="0.25">
      <c r="A611" s="28" t="s">
        <v>255</v>
      </c>
      <c r="C611" s="11" t="s">
        <v>311</v>
      </c>
      <c r="E611" s="81" t="s">
        <v>337</v>
      </c>
    </row>
    <row r="612" spans="1:5" hidden="1" outlineLevel="1" x14ac:dyDescent="0.25">
      <c r="A612" s="28" t="s">
        <v>256</v>
      </c>
      <c r="C612" s="23" t="s">
        <v>312</v>
      </c>
      <c r="D612" s="36"/>
      <c r="E612" s="81" t="s">
        <v>338</v>
      </c>
    </row>
    <row r="613" spans="1:5" hidden="1" outlineLevel="1" x14ac:dyDescent="0.25">
      <c r="A613" s="28" t="s">
        <v>257</v>
      </c>
      <c r="C613" s="23" t="s">
        <v>313</v>
      </c>
      <c r="D613" s="36"/>
      <c r="E613" s="81" t="s">
        <v>339</v>
      </c>
    </row>
    <row r="614" spans="1:5" hidden="1" outlineLevel="1" x14ac:dyDescent="0.25">
      <c r="A614" s="28" t="s">
        <v>258</v>
      </c>
      <c r="C614" s="23" t="s">
        <v>314</v>
      </c>
      <c r="D614" s="36"/>
    </row>
    <row r="615" spans="1:5" hidden="1" outlineLevel="1" x14ac:dyDescent="0.25">
      <c r="A615" s="28" t="s">
        <v>259</v>
      </c>
      <c r="C615" s="23" t="s">
        <v>315</v>
      </c>
      <c r="D615" s="36"/>
      <c r="E615" s="81" t="s">
        <v>340</v>
      </c>
    </row>
    <row r="616" spans="1:5" hidden="1" outlineLevel="1" x14ac:dyDescent="0.25">
      <c r="A616" s="28" t="s">
        <v>260</v>
      </c>
      <c r="C616" s="11" t="s">
        <v>316</v>
      </c>
      <c r="E616" s="81" t="s">
        <v>341</v>
      </c>
    </row>
    <row r="617" spans="1:5" hidden="1" outlineLevel="1" x14ac:dyDescent="0.25">
      <c r="A617" s="16" t="s">
        <v>831</v>
      </c>
      <c r="C617" s="11" t="s">
        <v>317</v>
      </c>
      <c r="E617" s="78" t="s">
        <v>342</v>
      </c>
    </row>
    <row r="618" spans="1:5" hidden="1" outlineLevel="1" x14ac:dyDescent="0.25">
      <c r="A618" s="16" t="s">
        <v>832</v>
      </c>
      <c r="C618" s="11" t="s">
        <v>318</v>
      </c>
      <c r="E618" s="78" t="s">
        <v>343</v>
      </c>
    </row>
    <row r="619" spans="1:5" hidden="1" outlineLevel="1" x14ac:dyDescent="0.25">
      <c r="A619" s="16" t="s">
        <v>833</v>
      </c>
      <c r="C619" s="11" t="s">
        <v>319</v>
      </c>
      <c r="E619" s="78" t="s">
        <v>344</v>
      </c>
    </row>
    <row r="620" spans="1:5" hidden="1" outlineLevel="1" x14ac:dyDescent="0.25">
      <c r="A620" s="16" t="s">
        <v>834</v>
      </c>
      <c r="C620" s="8" t="s">
        <v>320</v>
      </c>
      <c r="D620" s="49"/>
      <c r="E620" s="78" t="s">
        <v>345</v>
      </c>
    </row>
    <row r="621" spans="1:5" hidden="1" outlineLevel="1" x14ac:dyDescent="0.25">
      <c r="A621" s="16" t="s">
        <v>835</v>
      </c>
      <c r="C621" s="28" t="s">
        <v>321</v>
      </c>
      <c r="D621" s="28"/>
      <c r="E621" s="81" t="s">
        <v>346</v>
      </c>
    </row>
    <row r="622" spans="1:5" hidden="1" outlineLevel="1" x14ac:dyDescent="0.25">
      <c r="A622" s="16" t="s">
        <v>836</v>
      </c>
      <c r="C622" s="28" t="s">
        <v>322</v>
      </c>
      <c r="D622" s="28"/>
      <c r="E622" s="81" t="s">
        <v>347</v>
      </c>
    </row>
    <row r="623" spans="1:5" hidden="1" outlineLevel="1" x14ac:dyDescent="0.25">
      <c r="A623" s="49" t="s">
        <v>838</v>
      </c>
      <c r="B623" s="119" t="s">
        <v>2240</v>
      </c>
      <c r="C623" s="28" t="s">
        <v>323</v>
      </c>
      <c r="D623" s="28"/>
      <c r="E623" s="81" t="s">
        <v>348</v>
      </c>
    </row>
    <row r="624" spans="1:5" hidden="1" outlineLevel="1" x14ac:dyDescent="0.25">
      <c r="A624" s="28" t="s">
        <v>863</v>
      </c>
      <c r="C624" s="28" t="s">
        <v>324</v>
      </c>
      <c r="D624" s="28"/>
      <c r="E624" s="81" t="s">
        <v>349</v>
      </c>
    </row>
    <row r="625" spans="1:5" hidden="1" outlineLevel="1" x14ac:dyDescent="0.25">
      <c r="A625" s="28" t="s">
        <v>240</v>
      </c>
      <c r="C625" s="28" t="s">
        <v>325</v>
      </c>
      <c r="D625" s="28"/>
      <c r="E625" s="79" t="s">
        <v>350</v>
      </c>
    </row>
    <row r="626" spans="1:5" hidden="1" outlineLevel="1" x14ac:dyDescent="0.25">
      <c r="A626" s="28" t="s">
        <v>241</v>
      </c>
      <c r="C626" s="28" t="s">
        <v>326</v>
      </c>
      <c r="D626" s="28"/>
      <c r="E626" s="80" t="s">
        <v>351</v>
      </c>
    </row>
    <row r="627" spans="1:5" hidden="1" outlineLevel="1" x14ac:dyDescent="0.25">
      <c r="A627" s="28" t="s">
        <v>242</v>
      </c>
      <c r="C627" s="28" t="s">
        <v>618</v>
      </c>
      <c r="D627" s="28"/>
      <c r="E627" s="81" t="s">
        <v>352</v>
      </c>
    </row>
    <row r="628" spans="1:5" hidden="1" outlineLevel="1" x14ac:dyDescent="0.25">
      <c r="A628" s="28" t="s">
        <v>243</v>
      </c>
      <c r="C628" s="28" t="s">
        <v>329</v>
      </c>
      <c r="D628" s="28"/>
      <c r="E628" s="78" t="s">
        <v>353</v>
      </c>
    </row>
    <row r="629" spans="1:5" hidden="1" outlineLevel="1" x14ac:dyDescent="0.25">
      <c r="A629" s="28" t="s">
        <v>244</v>
      </c>
      <c r="C629" s="24" t="s">
        <v>330</v>
      </c>
      <c r="D629" s="28"/>
      <c r="E629" s="78" t="s">
        <v>354</v>
      </c>
    </row>
    <row r="630" spans="1:5" hidden="1" outlineLevel="1" x14ac:dyDescent="0.25">
      <c r="A630" s="28" t="s">
        <v>245</v>
      </c>
      <c r="C630" s="8" t="s">
        <v>331</v>
      </c>
      <c r="D630" s="49"/>
      <c r="E630" s="78" t="s">
        <v>355</v>
      </c>
    </row>
    <row r="631" spans="1:5" hidden="1" outlineLevel="1" x14ac:dyDescent="0.25">
      <c r="A631" s="28" t="s">
        <v>246</v>
      </c>
      <c r="C631" s="11" t="s">
        <v>332</v>
      </c>
      <c r="E631" s="78" t="s">
        <v>356</v>
      </c>
    </row>
    <row r="632" spans="1:5" hidden="1" outlineLevel="1" x14ac:dyDescent="0.25">
      <c r="A632" s="28" t="s">
        <v>247</v>
      </c>
      <c r="C632" s="11" t="s">
        <v>333</v>
      </c>
      <c r="E632" s="78" t="s">
        <v>357</v>
      </c>
    </row>
    <row r="633" spans="1:5" hidden="1" outlineLevel="1" x14ac:dyDescent="0.25">
      <c r="A633" s="28" t="s">
        <v>248</v>
      </c>
      <c r="C633" s="11" t="s">
        <v>334</v>
      </c>
      <c r="E633" s="81" t="s">
        <v>358</v>
      </c>
    </row>
    <row r="634" spans="1:5" hidden="1" outlineLevel="1" x14ac:dyDescent="0.25">
      <c r="A634" s="28" t="s">
        <v>249</v>
      </c>
      <c r="C634" s="11" t="s">
        <v>335</v>
      </c>
      <c r="E634" s="81" t="s">
        <v>359</v>
      </c>
    </row>
    <row r="635" spans="1:5" hidden="1" outlineLevel="1" x14ac:dyDescent="0.25">
      <c r="A635" s="28" t="s">
        <v>250</v>
      </c>
      <c r="C635" s="11" t="s">
        <v>336</v>
      </c>
      <c r="E635" s="81" t="s">
        <v>360</v>
      </c>
    </row>
    <row r="636" spans="1:5" hidden="1" outlineLevel="1" x14ac:dyDescent="0.25">
      <c r="A636" s="28" t="s">
        <v>251</v>
      </c>
      <c r="C636" s="11" t="s">
        <v>337</v>
      </c>
      <c r="E636" s="81" t="s">
        <v>361</v>
      </c>
    </row>
    <row r="637" spans="1:5" hidden="1" outlineLevel="1" x14ac:dyDescent="0.25">
      <c r="A637" s="28" t="s">
        <v>252</v>
      </c>
      <c r="C637" s="11" t="s">
        <v>619</v>
      </c>
      <c r="E637" s="78" t="s">
        <v>362</v>
      </c>
    </row>
    <row r="638" spans="1:5" hidden="1" outlineLevel="1" x14ac:dyDescent="0.25">
      <c r="A638" s="28" t="s">
        <v>253</v>
      </c>
      <c r="C638" s="11" t="s">
        <v>340</v>
      </c>
      <c r="E638" s="78" t="s">
        <v>363</v>
      </c>
    </row>
    <row r="639" spans="1:5" hidden="1" outlineLevel="1" x14ac:dyDescent="0.25">
      <c r="A639" s="28" t="s">
        <v>254</v>
      </c>
      <c r="C639" s="11" t="s">
        <v>341</v>
      </c>
      <c r="E639" s="78" t="s">
        <v>364</v>
      </c>
    </row>
    <row r="640" spans="1:5" hidden="1" outlineLevel="1" x14ac:dyDescent="0.25">
      <c r="A640" s="28" t="s">
        <v>255</v>
      </c>
      <c r="C640" s="24" t="s">
        <v>342</v>
      </c>
      <c r="D640" s="28"/>
      <c r="E640" s="78" t="s">
        <v>365</v>
      </c>
    </row>
    <row r="641" spans="1:5" hidden="1" outlineLevel="1" x14ac:dyDescent="0.25">
      <c r="A641" s="28" t="s">
        <v>256</v>
      </c>
      <c r="C641" s="24" t="s">
        <v>343</v>
      </c>
      <c r="D641" s="28"/>
      <c r="E641" s="79" t="s">
        <v>366</v>
      </c>
    </row>
    <row r="642" spans="1:5" hidden="1" outlineLevel="1" x14ac:dyDescent="0.25">
      <c r="A642" s="28" t="s">
        <v>257</v>
      </c>
      <c r="C642" s="24" t="s">
        <v>344</v>
      </c>
      <c r="D642" s="28"/>
      <c r="E642" s="78" t="s">
        <v>367</v>
      </c>
    </row>
    <row r="643" spans="1:5" hidden="1" outlineLevel="1" x14ac:dyDescent="0.25">
      <c r="A643" s="28" t="s">
        <v>258</v>
      </c>
      <c r="C643" s="24" t="s">
        <v>345</v>
      </c>
      <c r="D643" s="28"/>
      <c r="E643" s="78" t="s">
        <v>368</v>
      </c>
    </row>
    <row r="644" spans="1:5" hidden="1" outlineLevel="1" x14ac:dyDescent="0.25">
      <c r="A644" s="28" t="s">
        <v>259</v>
      </c>
      <c r="C644" s="11" t="s">
        <v>346</v>
      </c>
      <c r="E644" s="78" t="s">
        <v>369</v>
      </c>
    </row>
    <row r="645" spans="1:5" hidden="1" outlineLevel="1" x14ac:dyDescent="0.25">
      <c r="A645" s="28" t="s">
        <v>260</v>
      </c>
      <c r="C645" s="11" t="s">
        <v>347</v>
      </c>
      <c r="E645" s="78" t="s">
        <v>370</v>
      </c>
    </row>
    <row r="646" spans="1:5" hidden="1" outlineLevel="1" x14ac:dyDescent="0.25">
      <c r="A646" s="16" t="s">
        <v>831</v>
      </c>
      <c r="C646" s="11" t="s">
        <v>348</v>
      </c>
      <c r="E646" s="78" t="s">
        <v>371</v>
      </c>
    </row>
    <row r="647" spans="1:5" hidden="1" outlineLevel="1" x14ac:dyDescent="0.25">
      <c r="A647" s="16" t="s">
        <v>832</v>
      </c>
      <c r="C647" s="11" t="s">
        <v>349</v>
      </c>
      <c r="E647" s="78" t="s">
        <v>372</v>
      </c>
    </row>
    <row r="648" spans="1:5" hidden="1" outlineLevel="1" x14ac:dyDescent="0.25">
      <c r="A648" s="16" t="s">
        <v>833</v>
      </c>
      <c r="C648" s="8" t="s">
        <v>350</v>
      </c>
      <c r="D648" s="49"/>
      <c r="E648" s="78" t="s">
        <v>373</v>
      </c>
    </row>
    <row r="649" spans="1:5" hidden="1" outlineLevel="1" x14ac:dyDescent="0.25">
      <c r="A649" s="16" t="s">
        <v>834</v>
      </c>
      <c r="C649" s="23" t="s">
        <v>351</v>
      </c>
      <c r="D649" s="36"/>
      <c r="E649" s="79" t="s">
        <v>374</v>
      </c>
    </row>
    <row r="650" spans="1:5" hidden="1" outlineLevel="1" x14ac:dyDescent="0.25">
      <c r="A650" s="16" t="s">
        <v>835</v>
      </c>
      <c r="C650" s="16" t="s">
        <v>352</v>
      </c>
      <c r="E650" s="81" t="s">
        <v>375</v>
      </c>
    </row>
    <row r="651" spans="1:5" hidden="1" outlineLevel="1" x14ac:dyDescent="0.25">
      <c r="A651" s="16" t="s">
        <v>836</v>
      </c>
      <c r="C651" s="28" t="s">
        <v>353</v>
      </c>
      <c r="D651" s="28"/>
      <c r="E651" s="81" t="s">
        <v>376</v>
      </c>
    </row>
    <row r="652" spans="1:5" hidden="1" outlineLevel="1" x14ac:dyDescent="0.25">
      <c r="A652" s="49" t="s">
        <v>839</v>
      </c>
      <c r="B652" s="119" t="s">
        <v>2241</v>
      </c>
      <c r="C652" s="28" t="s">
        <v>354</v>
      </c>
      <c r="D652" s="28"/>
      <c r="E652" s="81" t="s">
        <v>377</v>
      </c>
    </row>
    <row r="653" spans="1:5" hidden="1" outlineLevel="1" x14ac:dyDescent="0.25">
      <c r="A653" s="28" t="s">
        <v>864</v>
      </c>
      <c r="C653" s="28" t="s">
        <v>355</v>
      </c>
      <c r="D653" s="28"/>
      <c r="E653" s="81" t="s">
        <v>378</v>
      </c>
    </row>
    <row r="654" spans="1:5" hidden="1" outlineLevel="1" x14ac:dyDescent="0.25">
      <c r="A654" s="28" t="s">
        <v>630</v>
      </c>
      <c r="C654" s="28" t="s">
        <v>356</v>
      </c>
      <c r="D654" s="28"/>
      <c r="E654" s="79" t="s">
        <v>379</v>
      </c>
    </row>
    <row r="655" spans="1:5" hidden="1" outlineLevel="1" x14ac:dyDescent="0.25">
      <c r="A655" s="115">
        <v>0</v>
      </c>
      <c r="C655" s="28" t="s">
        <v>357</v>
      </c>
      <c r="D655" s="28"/>
      <c r="E655" s="81" t="s">
        <v>380</v>
      </c>
    </row>
    <row r="656" spans="1:5" hidden="1" outlineLevel="1" x14ac:dyDescent="0.25">
      <c r="A656" s="28" t="s">
        <v>841</v>
      </c>
      <c r="C656" s="16" t="s">
        <v>358</v>
      </c>
      <c r="E656" s="81" t="s">
        <v>381</v>
      </c>
    </row>
    <row r="657" spans="1:5" hidden="1" outlineLevel="1" x14ac:dyDescent="0.25">
      <c r="A657" s="28" t="s">
        <v>842</v>
      </c>
      <c r="C657" s="16" t="s">
        <v>359</v>
      </c>
      <c r="E657" s="81" t="s">
        <v>382</v>
      </c>
    </row>
    <row r="658" spans="1:5" hidden="1" outlineLevel="1" x14ac:dyDescent="0.25">
      <c r="A658" s="28" t="s">
        <v>843</v>
      </c>
      <c r="C658" s="16" t="s">
        <v>360</v>
      </c>
      <c r="E658" s="81" t="s">
        <v>383</v>
      </c>
    </row>
    <row r="659" spans="1:5" hidden="1" outlineLevel="1" x14ac:dyDescent="0.25">
      <c r="A659" s="28" t="s">
        <v>844</v>
      </c>
      <c r="C659" s="16" t="s">
        <v>361</v>
      </c>
      <c r="E659" s="79" t="s">
        <v>384</v>
      </c>
    </row>
    <row r="660" spans="1:5" hidden="1" outlineLevel="1" x14ac:dyDescent="0.25">
      <c r="A660" s="28" t="s">
        <v>845</v>
      </c>
      <c r="C660" s="28" t="s">
        <v>716</v>
      </c>
      <c r="D660" s="28"/>
      <c r="E660" s="81" t="s">
        <v>385</v>
      </c>
    </row>
    <row r="661" spans="1:5" hidden="1" outlineLevel="1" x14ac:dyDescent="0.25">
      <c r="A661" s="28" t="s">
        <v>247</v>
      </c>
      <c r="C661" s="28" t="s">
        <v>363</v>
      </c>
      <c r="D661" s="28"/>
      <c r="E661" s="81" t="s">
        <v>386</v>
      </c>
    </row>
    <row r="662" spans="1:5" hidden="1" outlineLevel="1" x14ac:dyDescent="0.25">
      <c r="A662" s="28" t="s">
        <v>248</v>
      </c>
      <c r="C662" s="28" t="s">
        <v>364</v>
      </c>
      <c r="D662" s="28"/>
      <c r="E662" s="81" t="s">
        <v>387</v>
      </c>
    </row>
    <row r="663" spans="1:5" hidden="1" outlineLevel="1" x14ac:dyDescent="0.25">
      <c r="A663" s="28" t="s">
        <v>249</v>
      </c>
      <c r="C663" s="28" t="s">
        <v>717</v>
      </c>
      <c r="D663" s="28"/>
      <c r="E663" s="81" t="s">
        <v>388</v>
      </c>
    </row>
    <row r="664" spans="1:5" hidden="1" outlineLevel="1" x14ac:dyDescent="0.25">
      <c r="A664" s="28" t="s">
        <v>250</v>
      </c>
      <c r="C664" s="8" t="s">
        <v>366</v>
      </c>
      <c r="D664" s="49"/>
      <c r="E664" s="79"/>
    </row>
    <row r="665" spans="1:5" ht="26.25" hidden="1" outlineLevel="1" x14ac:dyDescent="0.25">
      <c r="A665" s="28" t="s">
        <v>251</v>
      </c>
      <c r="C665" s="24" t="s">
        <v>367</v>
      </c>
      <c r="D665" s="28"/>
      <c r="E665" s="79" t="s">
        <v>725</v>
      </c>
    </row>
    <row r="666" spans="1:5" hidden="1" outlineLevel="1" x14ac:dyDescent="0.25">
      <c r="A666" s="28" t="s">
        <v>252</v>
      </c>
      <c r="C666" s="24" t="s">
        <v>368</v>
      </c>
      <c r="D666" s="28"/>
      <c r="E666" s="81" t="s">
        <v>390</v>
      </c>
    </row>
    <row r="667" spans="1:5" hidden="1" outlineLevel="1" x14ac:dyDescent="0.25">
      <c r="A667" s="28" t="s">
        <v>253</v>
      </c>
      <c r="C667" s="24" t="s">
        <v>369</v>
      </c>
      <c r="D667" s="28"/>
      <c r="E667" s="81" t="s">
        <v>391</v>
      </c>
    </row>
    <row r="668" spans="1:5" hidden="1" outlineLevel="1" x14ac:dyDescent="0.25">
      <c r="A668" s="28" t="s">
        <v>254</v>
      </c>
      <c r="C668" s="24" t="s">
        <v>370</v>
      </c>
      <c r="D668" s="28"/>
      <c r="E668" s="81" t="s">
        <v>392</v>
      </c>
    </row>
    <row r="669" spans="1:5" hidden="1" outlineLevel="1" x14ac:dyDescent="0.25">
      <c r="A669" s="28" t="s">
        <v>255</v>
      </c>
      <c r="C669" s="24" t="s">
        <v>371</v>
      </c>
      <c r="D669" s="28"/>
      <c r="E669" s="81" t="s">
        <v>393</v>
      </c>
    </row>
    <row r="670" spans="1:5" hidden="1" outlineLevel="1" x14ac:dyDescent="0.25">
      <c r="A670" s="28" t="s">
        <v>256</v>
      </c>
      <c r="C670" s="24" t="s">
        <v>372</v>
      </c>
      <c r="D670" s="28"/>
      <c r="E670" s="81" t="s">
        <v>394</v>
      </c>
    </row>
    <row r="671" spans="1:5" hidden="1" outlineLevel="1" x14ac:dyDescent="0.25">
      <c r="A671" s="28" t="s">
        <v>257</v>
      </c>
      <c r="C671" s="24" t="s">
        <v>373</v>
      </c>
      <c r="D671" s="28"/>
      <c r="E671" s="81" t="s">
        <v>395</v>
      </c>
    </row>
    <row r="672" spans="1:5" hidden="1" outlineLevel="1" x14ac:dyDescent="0.25">
      <c r="A672" s="28" t="s">
        <v>258</v>
      </c>
      <c r="C672" s="8" t="s">
        <v>374</v>
      </c>
      <c r="D672" s="49"/>
      <c r="E672" s="81" t="s">
        <v>396</v>
      </c>
    </row>
    <row r="673" spans="1:6" hidden="1" outlineLevel="1" x14ac:dyDescent="0.25">
      <c r="A673" s="28" t="s">
        <v>259</v>
      </c>
      <c r="C673" s="11" t="s">
        <v>375</v>
      </c>
      <c r="E673" s="81" t="s">
        <v>514</v>
      </c>
    </row>
    <row r="674" spans="1:6" hidden="1" outlineLevel="1" x14ac:dyDescent="0.25">
      <c r="A674" s="28" t="s">
        <v>260</v>
      </c>
      <c r="C674" s="11" t="s">
        <v>376</v>
      </c>
      <c r="E674" s="80" t="s">
        <v>397</v>
      </c>
    </row>
    <row r="675" spans="1:6" hidden="1" outlineLevel="1" x14ac:dyDescent="0.25">
      <c r="A675" s="16" t="s">
        <v>831</v>
      </c>
      <c r="C675" s="11" t="s">
        <v>377</v>
      </c>
      <c r="E675" s="78" t="s">
        <v>398</v>
      </c>
    </row>
    <row r="676" spans="1:6" hidden="1" outlineLevel="1" x14ac:dyDescent="0.25">
      <c r="A676" s="16" t="s">
        <v>832</v>
      </c>
      <c r="C676" s="11" t="s">
        <v>378</v>
      </c>
      <c r="E676" s="81" t="s">
        <v>399</v>
      </c>
    </row>
    <row r="677" spans="1:6" hidden="1" outlineLevel="1" x14ac:dyDescent="0.25">
      <c r="A677" s="16" t="s">
        <v>833</v>
      </c>
      <c r="C677" s="8" t="s">
        <v>379</v>
      </c>
      <c r="D677" s="49"/>
      <c r="E677" s="79" t="s">
        <v>400</v>
      </c>
    </row>
    <row r="678" spans="1:6" hidden="1" outlineLevel="1" x14ac:dyDescent="0.25">
      <c r="A678" s="16" t="s">
        <v>834</v>
      </c>
      <c r="C678" s="11" t="s">
        <v>380</v>
      </c>
      <c r="E678" s="81" t="s">
        <v>723</v>
      </c>
    </row>
    <row r="679" spans="1:6" hidden="1" outlineLevel="1" x14ac:dyDescent="0.25">
      <c r="A679" s="16" t="s">
        <v>835</v>
      </c>
      <c r="C679" s="11" t="s">
        <v>381</v>
      </c>
      <c r="E679" s="81" t="s">
        <v>724</v>
      </c>
    </row>
    <row r="680" spans="1:6" hidden="1" outlineLevel="1" x14ac:dyDescent="0.25">
      <c r="A680" s="16" t="s">
        <v>836</v>
      </c>
      <c r="C680" s="11" t="s">
        <v>382</v>
      </c>
      <c r="E680" s="78" t="s">
        <v>401</v>
      </c>
    </row>
    <row r="681" spans="1:6" hidden="1" outlineLevel="1" x14ac:dyDescent="0.25">
      <c r="A681" s="49" t="s">
        <v>840</v>
      </c>
      <c r="C681" s="11" t="s">
        <v>383</v>
      </c>
      <c r="E681" s="78" t="s">
        <v>402</v>
      </c>
    </row>
    <row r="682" spans="1:6" hidden="1" outlineLevel="1" x14ac:dyDescent="0.25">
      <c r="A682" s="28" t="s">
        <v>864</v>
      </c>
      <c r="C682" s="8" t="s">
        <v>384</v>
      </c>
      <c r="D682" s="49"/>
      <c r="E682" s="81" t="s">
        <v>403</v>
      </c>
    </row>
    <row r="683" spans="1:6" hidden="1" outlineLevel="1" x14ac:dyDescent="0.25">
      <c r="A683" s="28" t="s">
        <v>240</v>
      </c>
      <c r="C683" s="11" t="s">
        <v>385</v>
      </c>
      <c r="E683" s="81" t="s">
        <v>404</v>
      </c>
    </row>
    <row r="684" spans="1:6" hidden="1" outlineLevel="1" x14ac:dyDescent="0.25">
      <c r="A684" s="28" t="s">
        <v>241</v>
      </c>
      <c r="C684" s="11" t="s">
        <v>386</v>
      </c>
      <c r="E684" s="81" t="s">
        <v>405</v>
      </c>
    </row>
    <row r="685" spans="1:6" hidden="1" outlineLevel="1" x14ac:dyDescent="0.25">
      <c r="A685" s="28" t="s">
        <v>242</v>
      </c>
      <c r="C685" s="11" t="s">
        <v>387</v>
      </c>
      <c r="E685" s="79" t="s">
        <v>406</v>
      </c>
    </row>
    <row r="686" spans="1:6" hidden="1" outlineLevel="1" x14ac:dyDescent="0.25">
      <c r="A686" s="28" t="s">
        <v>243</v>
      </c>
      <c r="C686" s="11" t="s">
        <v>388</v>
      </c>
      <c r="E686" s="84" t="s">
        <v>744</v>
      </c>
      <c r="F686" s="120" t="s">
        <v>738</v>
      </c>
    </row>
    <row r="687" spans="1:6" hidden="1" outlineLevel="1" x14ac:dyDescent="0.25">
      <c r="A687" s="28" t="s">
        <v>244</v>
      </c>
      <c r="C687" s="8" t="s">
        <v>389</v>
      </c>
      <c r="D687" s="49"/>
      <c r="E687" s="85" t="s">
        <v>408</v>
      </c>
      <c r="F687" s="121" t="s">
        <v>742</v>
      </c>
    </row>
    <row r="688" spans="1:6" hidden="1" outlineLevel="1" x14ac:dyDescent="0.25">
      <c r="A688" s="28" t="s">
        <v>245</v>
      </c>
      <c r="C688" s="16"/>
      <c r="E688" s="80" t="s">
        <v>409</v>
      </c>
      <c r="F688" s="119" t="s">
        <v>741</v>
      </c>
    </row>
    <row r="689" spans="1:6" hidden="1" outlineLevel="1" x14ac:dyDescent="0.25">
      <c r="A689" s="28" t="s">
        <v>246</v>
      </c>
      <c r="C689" s="16" t="s">
        <v>390</v>
      </c>
      <c r="E689" s="84" t="s">
        <v>739</v>
      </c>
      <c r="F689" s="120" t="s">
        <v>743</v>
      </c>
    </row>
    <row r="690" spans="1:6" hidden="1" outlineLevel="1" x14ac:dyDescent="0.25">
      <c r="A690" s="28" t="s">
        <v>247</v>
      </c>
      <c r="C690" s="16" t="s">
        <v>391</v>
      </c>
      <c r="E690" s="86" t="s">
        <v>740</v>
      </c>
      <c r="F690" s="121" t="s">
        <v>745</v>
      </c>
    </row>
    <row r="691" spans="1:6" hidden="1" outlineLevel="1" x14ac:dyDescent="0.25">
      <c r="A691" s="28" t="s">
        <v>248</v>
      </c>
      <c r="C691" s="16" t="s">
        <v>392</v>
      </c>
      <c r="E691" s="80" t="s">
        <v>410</v>
      </c>
    </row>
    <row r="692" spans="1:6" hidden="1" outlineLevel="1" x14ac:dyDescent="0.25">
      <c r="A692" s="28" t="s">
        <v>249</v>
      </c>
      <c r="C692" s="16" t="s">
        <v>393</v>
      </c>
      <c r="E692" s="79" t="s">
        <v>411</v>
      </c>
    </row>
    <row r="693" spans="1:6" hidden="1" outlineLevel="1" x14ac:dyDescent="0.25">
      <c r="A693" s="28" t="s">
        <v>250</v>
      </c>
      <c r="C693" s="16" t="s">
        <v>394</v>
      </c>
      <c r="E693" s="78" t="s">
        <v>412</v>
      </c>
      <c r="F693" s="119" t="s">
        <v>700</v>
      </c>
    </row>
    <row r="694" spans="1:6" hidden="1" outlineLevel="1" x14ac:dyDescent="0.25">
      <c r="A694" s="28" t="s">
        <v>251</v>
      </c>
      <c r="C694" s="16" t="s">
        <v>620</v>
      </c>
      <c r="E694" s="80" t="s">
        <v>413</v>
      </c>
      <c r="F694" s="119" t="s">
        <v>701</v>
      </c>
    </row>
    <row r="695" spans="1:6" hidden="1" outlineLevel="1" x14ac:dyDescent="0.25">
      <c r="A695" s="28" t="s">
        <v>252</v>
      </c>
      <c r="C695" s="16" t="s">
        <v>514</v>
      </c>
      <c r="E695" s="77" t="s">
        <v>414</v>
      </c>
      <c r="F695" s="119" t="s">
        <v>702</v>
      </c>
    </row>
    <row r="696" spans="1:6" hidden="1" outlineLevel="1" x14ac:dyDescent="0.25">
      <c r="A696" s="28" t="s">
        <v>253</v>
      </c>
      <c r="C696" s="36" t="s">
        <v>397</v>
      </c>
      <c r="D696" s="36"/>
      <c r="E696" s="77" t="s">
        <v>415</v>
      </c>
      <c r="F696" s="119" t="s">
        <v>703</v>
      </c>
    </row>
    <row r="697" spans="1:6" hidden="1" outlineLevel="1" x14ac:dyDescent="0.25">
      <c r="A697" s="28" t="s">
        <v>254</v>
      </c>
      <c r="C697" s="28" t="s">
        <v>398</v>
      </c>
      <c r="D697" s="28"/>
      <c r="E697" s="77" t="s">
        <v>416</v>
      </c>
      <c r="F697" s="119" t="s">
        <v>704</v>
      </c>
    </row>
    <row r="698" spans="1:6" hidden="1" outlineLevel="1" x14ac:dyDescent="0.25">
      <c r="A698" s="28" t="s">
        <v>255</v>
      </c>
      <c r="C698" s="16"/>
      <c r="E698" s="77" t="s">
        <v>417</v>
      </c>
      <c r="F698" s="119" t="s">
        <v>705</v>
      </c>
    </row>
    <row r="699" spans="1:6" hidden="1" outlineLevel="1" x14ac:dyDescent="0.25">
      <c r="A699" s="28" t="s">
        <v>256</v>
      </c>
      <c r="C699" s="49" t="s">
        <v>400</v>
      </c>
      <c r="D699" s="49"/>
      <c r="E699" s="77" t="s">
        <v>418</v>
      </c>
      <c r="F699" s="119" t="s">
        <v>706</v>
      </c>
    </row>
    <row r="700" spans="1:6" hidden="1" outlineLevel="1" x14ac:dyDescent="0.25">
      <c r="A700" s="28" t="s">
        <v>257</v>
      </c>
      <c r="C700" s="60" t="s">
        <v>723</v>
      </c>
      <c r="D700" s="60"/>
      <c r="E700" s="77" t="s">
        <v>419</v>
      </c>
      <c r="F700" s="119" t="s">
        <v>707</v>
      </c>
    </row>
    <row r="701" spans="1:6" hidden="1" outlineLevel="1" x14ac:dyDescent="0.25">
      <c r="A701" s="28" t="s">
        <v>258</v>
      </c>
      <c r="C701" s="60" t="s">
        <v>724</v>
      </c>
      <c r="D701" s="60"/>
      <c r="E701" s="77" t="s">
        <v>420</v>
      </c>
      <c r="F701" s="119" t="s">
        <v>708</v>
      </c>
    </row>
    <row r="702" spans="1:6" hidden="1" outlineLevel="1" x14ac:dyDescent="0.25">
      <c r="A702" s="28" t="s">
        <v>259</v>
      </c>
      <c r="C702" s="28" t="s">
        <v>401</v>
      </c>
      <c r="D702" s="28"/>
      <c r="E702" s="77"/>
    </row>
    <row r="703" spans="1:6" hidden="1" outlineLevel="1" x14ac:dyDescent="0.25">
      <c r="A703" s="28" t="s">
        <v>260</v>
      </c>
      <c r="C703" s="28" t="s">
        <v>402</v>
      </c>
      <c r="D703" s="28"/>
      <c r="E703" s="76" t="s">
        <v>421</v>
      </c>
      <c r="F703" s="119" t="s">
        <v>709</v>
      </c>
    </row>
    <row r="704" spans="1:6" hidden="1" outlineLevel="1" x14ac:dyDescent="0.25">
      <c r="A704" s="16" t="s">
        <v>831</v>
      </c>
      <c r="C704" s="11" t="s">
        <v>403</v>
      </c>
      <c r="E704" s="76" t="s">
        <v>422</v>
      </c>
      <c r="F704" s="119" t="s">
        <v>710</v>
      </c>
    </row>
    <row r="705" spans="1:6" hidden="1" outlineLevel="1" x14ac:dyDescent="0.25">
      <c r="A705" s="16" t="s">
        <v>832</v>
      </c>
      <c r="C705" s="11" t="s">
        <v>404</v>
      </c>
      <c r="E705" s="76" t="s">
        <v>423</v>
      </c>
      <c r="F705" s="119" t="s">
        <v>711</v>
      </c>
    </row>
    <row r="706" spans="1:6" hidden="1" outlineLevel="1" x14ac:dyDescent="0.25">
      <c r="A706" s="16" t="s">
        <v>833</v>
      </c>
      <c r="C706" s="16" t="s">
        <v>405</v>
      </c>
      <c r="E706" s="76" t="s">
        <v>424</v>
      </c>
      <c r="F706" s="119" t="s">
        <v>712</v>
      </c>
    </row>
    <row r="707" spans="1:6" hidden="1" outlineLevel="1" x14ac:dyDescent="0.25">
      <c r="A707" s="16" t="s">
        <v>834</v>
      </c>
      <c r="C707" s="16" t="s">
        <v>406</v>
      </c>
      <c r="E707" s="76" t="s">
        <v>425</v>
      </c>
      <c r="F707" s="119" t="s">
        <v>713</v>
      </c>
    </row>
    <row r="708" spans="1:6" hidden="1" outlineLevel="1" x14ac:dyDescent="0.25">
      <c r="A708" s="16" t="s">
        <v>835</v>
      </c>
      <c r="C708" s="36" t="s">
        <v>407</v>
      </c>
      <c r="D708" s="36"/>
      <c r="E708" s="76" t="s">
        <v>426</v>
      </c>
      <c r="F708" s="119" t="s">
        <v>714</v>
      </c>
    </row>
    <row r="709" spans="1:6" hidden="1" outlineLevel="1" x14ac:dyDescent="0.25">
      <c r="A709" s="16" t="s">
        <v>836</v>
      </c>
      <c r="C709" s="36" t="s">
        <v>408</v>
      </c>
      <c r="D709" s="36"/>
      <c r="E709" s="76" t="s">
        <v>427</v>
      </c>
      <c r="F709" s="119" t="s">
        <v>715</v>
      </c>
    </row>
    <row r="710" spans="1:6" hidden="1" outlineLevel="1" x14ac:dyDescent="0.25">
      <c r="A710" s="16"/>
      <c r="C710" s="36" t="s">
        <v>409</v>
      </c>
      <c r="D710" s="36"/>
      <c r="E710" s="76"/>
    </row>
    <row r="711" spans="1:6" ht="18" hidden="1" outlineLevel="1" x14ac:dyDescent="0.25">
      <c r="A711" s="97" t="s">
        <v>262</v>
      </c>
      <c r="C711" s="36"/>
      <c r="D711" s="36"/>
      <c r="E711" s="78" t="s">
        <v>428</v>
      </c>
    </row>
    <row r="712" spans="1:6" hidden="1" outlineLevel="1" x14ac:dyDescent="0.25">
      <c r="A712" s="28" t="s">
        <v>263</v>
      </c>
      <c r="B712" s="119" t="s">
        <v>2242</v>
      </c>
      <c r="C712" s="49" t="s">
        <v>411</v>
      </c>
      <c r="D712" s="49"/>
    </row>
    <row r="713" spans="1:6" ht="18" hidden="1" outlineLevel="1" x14ac:dyDescent="0.25">
      <c r="A713" s="16" t="s">
        <v>731</v>
      </c>
      <c r="B713" s="119" t="s">
        <v>2245</v>
      </c>
      <c r="C713" s="24" t="s">
        <v>412</v>
      </c>
      <c r="D713" s="28"/>
      <c r="E713" s="75" t="s">
        <v>429</v>
      </c>
    </row>
    <row r="714" spans="1:6" hidden="1" outlineLevel="1" x14ac:dyDescent="0.25">
      <c r="A714" s="28" t="s">
        <v>733</v>
      </c>
      <c r="B714" s="119" t="s">
        <v>2246</v>
      </c>
      <c r="C714" s="23" t="s">
        <v>413</v>
      </c>
      <c r="D714" s="36"/>
      <c r="E714" s="78" t="s">
        <v>430</v>
      </c>
    </row>
    <row r="715" spans="1:6" hidden="1" outlineLevel="1" x14ac:dyDescent="0.25">
      <c r="A715" s="16" t="s">
        <v>732</v>
      </c>
      <c r="B715" s="119" t="s">
        <v>2247</v>
      </c>
      <c r="C715" s="28" t="s">
        <v>414</v>
      </c>
      <c r="D715" s="28"/>
      <c r="E715" s="78" t="s">
        <v>431</v>
      </c>
    </row>
    <row r="716" spans="1:6" hidden="1" outlineLevel="1" x14ac:dyDescent="0.25">
      <c r="A716" s="28" t="s">
        <v>264</v>
      </c>
      <c r="B716" s="119" t="s">
        <v>685</v>
      </c>
      <c r="C716" s="28" t="s">
        <v>415</v>
      </c>
      <c r="D716" s="28"/>
      <c r="E716" s="78" t="s">
        <v>432</v>
      </c>
    </row>
    <row r="717" spans="1:6" hidden="1" outlineLevel="1" x14ac:dyDescent="0.25">
      <c r="A717" s="49" t="s">
        <v>265</v>
      </c>
      <c r="B717" s="119" t="s">
        <v>2273</v>
      </c>
      <c r="C717" s="28" t="s">
        <v>416</v>
      </c>
      <c r="D717" s="28"/>
      <c r="E717" s="78" t="s">
        <v>433</v>
      </c>
    </row>
    <row r="718" spans="1:6" hidden="1" outlineLevel="1" x14ac:dyDescent="0.25">
      <c r="A718" s="16" t="s">
        <v>266</v>
      </c>
      <c r="C718" s="28" t="s">
        <v>417</v>
      </c>
      <c r="D718" s="28"/>
      <c r="E718" s="78" t="s">
        <v>434</v>
      </c>
    </row>
    <row r="719" spans="1:6" hidden="1" outlineLevel="1" x14ac:dyDescent="0.25">
      <c r="A719" s="16" t="s">
        <v>267</v>
      </c>
      <c r="C719" s="28" t="s">
        <v>418</v>
      </c>
      <c r="D719" s="28"/>
      <c r="E719" s="78" t="s">
        <v>435</v>
      </c>
    </row>
    <row r="720" spans="1:6" hidden="1" outlineLevel="1" x14ac:dyDescent="0.25">
      <c r="A720" s="16" t="s">
        <v>268</v>
      </c>
      <c r="C720" s="28" t="s">
        <v>621</v>
      </c>
      <c r="D720" s="28"/>
      <c r="E720" s="78" t="s">
        <v>436</v>
      </c>
    </row>
    <row r="721" spans="1:5" hidden="1" outlineLevel="1" x14ac:dyDescent="0.25">
      <c r="A721" s="16" t="s">
        <v>269</v>
      </c>
      <c r="C721" s="36" t="s">
        <v>421</v>
      </c>
      <c r="D721" s="36"/>
      <c r="E721" s="78" t="s">
        <v>437</v>
      </c>
    </row>
    <row r="722" spans="1:5" hidden="1" outlineLevel="1" x14ac:dyDescent="0.25">
      <c r="A722" s="16" t="s">
        <v>270</v>
      </c>
      <c r="C722" s="36" t="s">
        <v>422</v>
      </c>
      <c r="D722" s="36"/>
      <c r="E722" s="78" t="s">
        <v>438</v>
      </c>
    </row>
    <row r="723" spans="1:5" hidden="1" outlineLevel="1" x14ac:dyDescent="0.25">
      <c r="A723" s="16" t="s">
        <v>271</v>
      </c>
      <c r="C723" s="36" t="s">
        <v>423</v>
      </c>
      <c r="D723" s="36"/>
      <c r="E723" s="78" t="s">
        <v>439</v>
      </c>
    </row>
    <row r="724" spans="1:5" hidden="1" outlineLevel="1" x14ac:dyDescent="0.25">
      <c r="A724" s="16" t="s">
        <v>272</v>
      </c>
      <c r="C724" s="36" t="s">
        <v>424</v>
      </c>
      <c r="D724" s="36"/>
      <c r="E724" s="78" t="s">
        <v>440</v>
      </c>
    </row>
    <row r="725" spans="1:5" hidden="1" outlineLevel="1" x14ac:dyDescent="0.25">
      <c r="A725" s="16" t="s">
        <v>273</v>
      </c>
      <c r="C725" s="36" t="s">
        <v>425</v>
      </c>
      <c r="D725" s="36"/>
      <c r="E725" s="78" t="s">
        <v>441</v>
      </c>
    </row>
    <row r="726" spans="1:5" hidden="1" outlineLevel="1" x14ac:dyDescent="0.25">
      <c r="A726" s="16" t="s">
        <v>274</v>
      </c>
      <c r="C726" s="36" t="s">
        <v>622</v>
      </c>
      <c r="D726" s="36"/>
      <c r="E726" s="78" t="s">
        <v>442</v>
      </c>
    </row>
    <row r="727" spans="1:5" hidden="1" outlineLevel="1" x14ac:dyDescent="0.25">
      <c r="A727" s="28" t="s">
        <v>275</v>
      </c>
      <c r="B727" s="119" t="s">
        <v>2248</v>
      </c>
      <c r="C727" s="24" t="s">
        <v>428</v>
      </c>
      <c r="D727" s="28"/>
      <c r="E727" s="78" t="s">
        <v>443</v>
      </c>
    </row>
    <row r="728" spans="1:5" hidden="1" outlineLevel="1" x14ac:dyDescent="0.25">
      <c r="A728" s="16" t="s">
        <v>730</v>
      </c>
      <c r="B728" s="119" t="s">
        <v>2249</v>
      </c>
      <c r="E728" s="78" t="s">
        <v>444</v>
      </c>
    </row>
    <row r="729" spans="1:5" ht="18" hidden="1" outlineLevel="1" x14ac:dyDescent="0.25">
      <c r="A729" s="28" t="s">
        <v>729</v>
      </c>
      <c r="B729" s="119" t="s">
        <v>2250</v>
      </c>
      <c r="C729" s="10" t="s">
        <v>429</v>
      </c>
      <c r="D729" s="97"/>
      <c r="E729" s="78" t="s">
        <v>445</v>
      </c>
    </row>
    <row r="730" spans="1:5" hidden="1" outlineLevel="1" x14ac:dyDescent="0.25">
      <c r="A730" s="28" t="s">
        <v>276</v>
      </c>
      <c r="B730" s="119" t="s">
        <v>2251</v>
      </c>
      <c r="C730" s="24" t="s">
        <v>430</v>
      </c>
      <c r="D730" s="28"/>
      <c r="E730" s="78" t="s">
        <v>446</v>
      </c>
    </row>
    <row r="731" spans="1:5" hidden="1" outlineLevel="1" x14ac:dyDescent="0.25">
      <c r="A731" s="49" t="s">
        <v>277</v>
      </c>
      <c r="B731" s="119" t="s">
        <v>2252</v>
      </c>
      <c r="C731" s="24" t="s">
        <v>431</v>
      </c>
      <c r="D731" s="28"/>
      <c r="E731" s="78" t="s">
        <v>447</v>
      </c>
    </row>
    <row r="732" spans="1:5" hidden="1" outlineLevel="1" x14ac:dyDescent="0.25">
      <c r="A732" s="28" t="s">
        <v>803</v>
      </c>
      <c r="C732" s="24" t="s">
        <v>432</v>
      </c>
      <c r="D732" s="28"/>
      <c r="E732" s="78" t="s">
        <v>448</v>
      </c>
    </row>
    <row r="733" spans="1:5" hidden="1" outlineLevel="1" x14ac:dyDescent="0.25">
      <c r="A733" s="28" t="s">
        <v>279</v>
      </c>
      <c r="C733" s="24" t="s">
        <v>433</v>
      </c>
      <c r="D733" s="28"/>
      <c r="E733" s="78" t="s">
        <v>449</v>
      </c>
    </row>
    <row r="734" spans="1:5" hidden="1" outlineLevel="1" x14ac:dyDescent="0.25">
      <c r="A734" s="28" t="s">
        <v>280</v>
      </c>
      <c r="C734" s="24" t="s">
        <v>434</v>
      </c>
      <c r="D734" s="28"/>
      <c r="E734" s="78" t="s">
        <v>450</v>
      </c>
    </row>
    <row r="735" spans="1:5" hidden="1" outlineLevel="1" x14ac:dyDescent="0.25">
      <c r="A735" s="28" t="s">
        <v>281</v>
      </c>
      <c r="C735" s="24" t="s">
        <v>737</v>
      </c>
      <c r="D735" s="28"/>
      <c r="E735" s="78" t="s">
        <v>451</v>
      </c>
    </row>
    <row r="736" spans="1:5" hidden="1" outlineLevel="1" x14ac:dyDescent="0.25">
      <c r="A736" s="28" t="s">
        <v>282</v>
      </c>
      <c r="C736" s="24" t="s">
        <v>435</v>
      </c>
      <c r="D736" s="28"/>
      <c r="E736" s="78" t="s">
        <v>452</v>
      </c>
    </row>
    <row r="737" spans="1:6" hidden="1" outlineLevel="1" x14ac:dyDescent="0.25">
      <c r="A737" s="49" t="s">
        <v>764</v>
      </c>
      <c r="B737" s="119" t="s">
        <v>2253</v>
      </c>
      <c r="C737" s="24" t="s">
        <v>436</v>
      </c>
      <c r="D737" s="28"/>
      <c r="E737" s="78" t="s">
        <v>515</v>
      </c>
    </row>
    <row r="738" spans="1:6" hidden="1" outlineLevel="1" x14ac:dyDescent="0.25">
      <c r="A738" s="113" t="s">
        <v>804</v>
      </c>
      <c r="B738" s="119" t="s">
        <v>2212</v>
      </c>
      <c r="C738" s="24" t="s">
        <v>437</v>
      </c>
      <c r="D738" s="28"/>
    </row>
    <row r="739" spans="1:6" ht="18" hidden="1" outlineLevel="1" x14ac:dyDescent="0.25">
      <c r="A739" s="113" t="s">
        <v>766</v>
      </c>
      <c r="C739" s="24" t="s">
        <v>438</v>
      </c>
      <c r="D739" s="28"/>
      <c r="E739" s="75" t="s">
        <v>453</v>
      </c>
      <c r="F739" s="119" t="s">
        <v>694</v>
      </c>
    </row>
    <row r="740" spans="1:6" hidden="1" outlineLevel="1" x14ac:dyDescent="0.25">
      <c r="A740" s="113" t="s">
        <v>767</v>
      </c>
      <c r="C740" s="24" t="s">
        <v>439</v>
      </c>
      <c r="D740" s="28"/>
      <c r="E740" s="78" t="s">
        <v>454</v>
      </c>
      <c r="F740" s="119" t="s">
        <v>695</v>
      </c>
    </row>
    <row r="741" spans="1:6" hidden="1" outlineLevel="1" x14ac:dyDescent="0.25">
      <c r="A741" s="113" t="s">
        <v>768</v>
      </c>
      <c r="C741" s="24" t="s">
        <v>440</v>
      </c>
      <c r="D741" s="28"/>
      <c r="E741" s="78" t="s">
        <v>455</v>
      </c>
      <c r="F741" s="122" t="s">
        <v>696</v>
      </c>
    </row>
    <row r="742" spans="1:6" ht="23.25" hidden="1" outlineLevel="1" x14ac:dyDescent="0.25">
      <c r="A742" s="113" t="s">
        <v>769</v>
      </c>
      <c r="C742" s="24" t="s">
        <v>441</v>
      </c>
      <c r="D742" s="28"/>
      <c r="E742" s="80" t="s">
        <v>456</v>
      </c>
      <c r="F742" s="119" t="s">
        <v>693</v>
      </c>
    </row>
    <row r="743" spans="1:6" hidden="1" outlineLevel="1" x14ac:dyDescent="0.25">
      <c r="A743" s="49" t="s">
        <v>283</v>
      </c>
      <c r="B743" s="119" t="s">
        <v>2254</v>
      </c>
      <c r="C743" s="24" t="s">
        <v>442</v>
      </c>
      <c r="D743" s="28"/>
      <c r="E743" s="79" t="s">
        <v>457</v>
      </c>
    </row>
    <row r="744" spans="1:6" hidden="1" outlineLevel="1" x14ac:dyDescent="0.25">
      <c r="A744" s="28" t="s">
        <v>805</v>
      </c>
      <c r="B744" s="119" t="s">
        <v>2255</v>
      </c>
      <c r="C744" s="24" t="s">
        <v>443</v>
      </c>
      <c r="D744" s="28"/>
      <c r="E744" s="78" t="s">
        <v>458</v>
      </c>
    </row>
    <row r="745" spans="1:6" hidden="1" outlineLevel="1" x14ac:dyDescent="0.25">
      <c r="A745" s="28" t="s">
        <v>285</v>
      </c>
      <c r="B745" s="119"/>
      <c r="C745" s="24" t="s">
        <v>444</v>
      </c>
      <c r="D745" s="28"/>
      <c r="E745" s="78" t="s">
        <v>459</v>
      </c>
    </row>
    <row r="746" spans="1:6" hidden="1" outlineLevel="1" x14ac:dyDescent="0.25">
      <c r="A746" s="28" t="s">
        <v>286</v>
      </c>
      <c r="B746" s="119"/>
      <c r="C746" s="24" t="s">
        <v>445</v>
      </c>
      <c r="D746" s="28"/>
      <c r="E746" s="78" t="s">
        <v>460</v>
      </c>
    </row>
    <row r="747" spans="1:6" hidden="1" outlineLevel="1" x14ac:dyDescent="0.25">
      <c r="A747" s="28" t="s">
        <v>287</v>
      </c>
      <c r="B747" s="119"/>
      <c r="C747" s="24" t="s">
        <v>446</v>
      </c>
      <c r="D747" s="28"/>
      <c r="E747" s="78" t="s">
        <v>461</v>
      </c>
    </row>
    <row r="748" spans="1:6" hidden="1" outlineLevel="1" x14ac:dyDescent="0.25">
      <c r="A748" s="28" t="s">
        <v>288</v>
      </c>
      <c r="B748" s="119"/>
      <c r="C748" s="24" t="s">
        <v>447</v>
      </c>
      <c r="D748" s="28"/>
      <c r="E748" s="78" t="s">
        <v>462</v>
      </c>
    </row>
    <row r="749" spans="1:6" hidden="1" outlineLevel="1" x14ac:dyDescent="0.25">
      <c r="A749" s="28" t="s">
        <v>770</v>
      </c>
      <c r="B749" s="119" t="s">
        <v>2256</v>
      </c>
      <c r="C749" s="24" t="s">
        <v>448</v>
      </c>
      <c r="D749" s="28"/>
      <c r="E749" s="78" t="s">
        <v>463</v>
      </c>
    </row>
    <row r="750" spans="1:6" hidden="1" outlineLevel="1" x14ac:dyDescent="0.25">
      <c r="A750" s="28" t="s">
        <v>771</v>
      </c>
      <c r="C750" s="24" t="s">
        <v>449</v>
      </c>
      <c r="D750" s="28"/>
      <c r="E750" s="78" t="s">
        <v>464</v>
      </c>
    </row>
    <row r="751" spans="1:6" hidden="1" outlineLevel="1" x14ac:dyDescent="0.25">
      <c r="A751" s="113" t="s">
        <v>772</v>
      </c>
      <c r="C751" s="24" t="s">
        <v>450</v>
      </c>
      <c r="D751" s="28"/>
      <c r="E751" s="78" t="s">
        <v>690</v>
      </c>
    </row>
    <row r="752" spans="1:6" hidden="1" outlineLevel="1" x14ac:dyDescent="0.25">
      <c r="A752" s="28" t="s">
        <v>773</v>
      </c>
      <c r="C752" s="24" t="s">
        <v>451</v>
      </c>
      <c r="D752" s="28"/>
      <c r="E752" s="78" t="s">
        <v>465</v>
      </c>
    </row>
    <row r="753" spans="1:5" hidden="1" outlineLevel="1" x14ac:dyDescent="0.25">
      <c r="A753" s="113" t="s">
        <v>774</v>
      </c>
      <c r="C753" s="24" t="s">
        <v>452</v>
      </c>
      <c r="D753" s="28"/>
      <c r="E753" s="78" t="s">
        <v>466</v>
      </c>
    </row>
    <row r="754" spans="1:5" hidden="1" outlineLevel="1" x14ac:dyDescent="0.25">
      <c r="A754" s="28" t="s">
        <v>775</v>
      </c>
      <c r="C754" s="24" t="s">
        <v>515</v>
      </c>
      <c r="D754" s="28"/>
      <c r="E754" s="79" t="s">
        <v>467</v>
      </c>
    </row>
    <row r="755" spans="1:5" hidden="1" outlineLevel="1" x14ac:dyDescent="0.25">
      <c r="A755" s="113" t="s">
        <v>776</v>
      </c>
      <c r="C755" s="24"/>
      <c r="D755" s="28"/>
      <c r="E755" s="80" t="s">
        <v>468</v>
      </c>
    </row>
    <row r="756" spans="1:5" ht="18" hidden="1" outlineLevel="1" x14ac:dyDescent="0.25">
      <c r="A756" s="28" t="s">
        <v>777</v>
      </c>
      <c r="C756" s="10" t="s">
        <v>453</v>
      </c>
      <c r="D756" s="97"/>
      <c r="E756" s="80" t="s">
        <v>469</v>
      </c>
    </row>
    <row r="757" spans="1:5" hidden="1" outlineLevel="1" x14ac:dyDescent="0.25">
      <c r="A757" s="113" t="s">
        <v>778</v>
      </c>
      <c r="C757" s="24" t="s">
        <v>454</v>
      </c>
      <c r="D757" s="28"/>
      <c r="E757" s="80" t="s">
        <v>470</v>
      </c>
    </row>
    <row r="758" spans="1:5" hidden="1" outlineLevel="1" x14ac:dyDescent="0.25">
      <c r="A758" s="28" t="s">
        <v>779</v>
      </c>
      <c r="C758" s="24" t="s">
        <v>455</v>
      </c>
      <c r="D758" s="28"/>
      <c r="E758" s="80" t="s">
        <v>471</v>
      </c>
    </row>
    <row r="759" spans="1:5" hidden="1" outlineLevel="1" x14ac:dyDescent="0.25">
      <c r="A759" s="113" t="s">
        <v>780</v>
      </c>
      <c r="C759" s="23" t="s">
        <v>456</v>
      </c>
      <c r="D759" s="36"/>
      <c r="E759" s="80" t="s">
        <v>472</v>
      </c>
    </row>
    <row r="760" spans="1:5" hidden="1" outlineLevel="1" x14ac:dyDescent="0.25">
      <c r="A760" s="28" t="s">
        <v>781</v>
      </c>
      <c r="C760" s="8" t="s">
        <v>457</v>
      </c>
      <c r="D760" s="49"/>
      <c r="E760" s="80" t="s">
        <v>473</v>
      </c>
    </row>
    <row r="761" spans="1:5" hidden="1" outlineLevel="1" x14ac:dyDescent="0.25">
      <c r="A761" s="113" t="s">
        <v>782</v>
      </c>
      <c r="C761" s="24" t="s">
        <v>458</v>
      </c>
      <c r="D761" s="28"/>
      <c r="E761" s="80" t="s">
        <v>474</v>
      </c>
    </row>
    <row r="762" spans="1:5" hidden="1" outlineLevel="1" x14ac:dyDescent="0.25">
      <c r="A762" s="28" t="s">
        <v>783</v>
      </c>
      <c r="C762" s="24" t="s">
        <v>459</v>
      </c>
      <c r="D762" s="28"/>
      <c r="E762" s="80" t="s">
        <v>475</v>
      </c>
    </row>
    <row r="763" spans="1:5" hidden="1" outlineLevel="1" x14ac:dyDescent="0.25">
      <c r="A763" s="113" t="s">
        <v>784</v>
      </c>
      <c r="C763" s="24" t="s">
        <v>460</v>
      </c>
      <c r="D763" s="28"/>
      <c r="E763" s="80" t="s">
        <v>691</v>
      </c>
    </row>
    <row r="764" spans="1:5" hidden="1" outlineLevel="1" x14ac:dyDescent="0.25">
      <c r="A764" s="28" t="s">
        <v>785</v>
      </c>
      <c r="C764" s="24" t="s">
        <v>461</v>
      </c>
      <c r="D764" s="28"/>
      <c r="E764" s="80" t="s">
        <v>476</v>
      </c>
    </row>
    <row r="765" spans="1:5" hidden="1" outlineLevel="1" x14ac:dyDescent="0.25">
      <c r="A765" s="113" t="s">
        <v>786</v>
      </c>
      <c r="C765" s="19" t="s">
        <v>462</v>
      </c>
      <c r="D765" s="19"/>
      <c r="E765" s="80" t="s">
        <v>477</v>
      </c>
    </row>
    <row r="766" spans="1:5" hidden="1" outlineLevel="1" x14ac:dyDescent="0.25">
      <c r="A766" s="28" t="s">
        <v>787</v>
      </c>
      <c r="C766" s="19" t="s">
        <v>692</v>
      </c>
      <c r="D766" s="19"/>
    </row>
    <row r="767" spans="1:5" ht="18" hidden="1" outlineLevel="1" x14ac:dyDescent="0.25">
      <c r="A767" s="113" t="s">
        <v>788</v>
      </c>
      <c r="C767" s="24" t="s">
        <v>465</v>
      </c>
      <c r="D767" s="28"/>
      <c r="E767" s="75" t="s">
        <v>478</v>
      </c>
    </row>
    <row r="768" spans="1:5" hidden="1" outlineLevel="1" x14ac:dyDescent="0.25">
      <c r="A768" s="28" t="s">
        <v>789</v>
      </c>
      <c r="C768" s="24" t="s">
        <v>466</v>
      </c>
      <c r="D768" s="28"/>
      <c r="E768" s="81" t="s">
        <v>479</v>
      </c>
    </row>
    <row r="769" spans="1:5" hidden="1" outlineLevel="1" x14ac:dyDescent="0.25">
      <c r="A769" s="113" t="s">
        <v>790</v>
      </c>
      <c r="C769" s="8" t="s">
        <v>467</v>
      </c>
      <c r="D769" s="49"/>
      <c r="E769" s="81" t="s">
        <v>480</v>
      </c>
    </row>
    <row r="770" spans="1:5" hidden="1" outlineLevel="1" x14ac:dyDescent="0.25">
      <c r="A770" s="28" t="s">
        <v>791</v>
      </c>
      <c r="C770" s="23" t="s">
        <v>468</v>
      </c>
      <c r="D770" s="36"/>
      <c r="E770" s="81" t="s">
        <v>481</v>
      </c>
    </row>
    <row r="771" spans="1:5" hidden="1" outlineLevel="1" x14ac:dyDescent="0.25">
      <c r="A771" s="113" t="s">
        <v>792</v>
      </c>
      <c r="C771" s="23" t="s">
        <v>469</v>
      </c>
      <c r="D771" s="36"/>
      <c r="E771" s="81" t="s">
        <v>482</v>
      </c>
    </row>
    <row r="772" spans="1:5" hidden="1" outlineLevel="1" x14ac:dyDescent="0.25">
      <c r="A772" s="28" t="s">
        <v>793</v>
      </c>
      <c r="C772" s="23" t="s">
        <v>470</v>
      </c>
      <c r="D772" s="36"/>
      <c r="E772" s="81" t="s">
        <v>483</v>
      </c>
    </row>
    <row r="773" spans="1:5" hidden="1" outlineLevel="1" x14ac:dyDescent="0.25">
      <c r="A773" s="113" t="s">
        <v>794</v>
      </c>
      <c r="C773" s="23" t="s">
        <v>471</v>
      </c>
      <c r="D773" s="36"/>
      <c r="E773" s="81" t="s">
        <v>484</v>
      </c>
    </row>
    <row r="774" spans="1:5" hidden="1" outlineLevel="1" x14ac:dyDescent="0.25">
      <c r="A774" s="16"/>
      <c r="C774" s="23" t="s">
        <v>472</v>
      </c>
      <c r="D774" s="36"/>
      <c r="E774" s="81" t="s">
        <v>485</v>
      </c>
    </row>
    <row r="775" spans="1:5" ht="18" collapsed="1" x14ac:dyDescent="0.25">
      <c r="A775" s="97" t="s">
        <v>289</v>
      </c>
      <c r="C775" s="17" t="s">
        <v>473</v>
      </c>
      <c r="D775" s="17"/>
      <c r="E775" s="81" t="s">
        <v>486</v>
      </c>
    </row>
    <row r="776" spans="1:5" x14ac:dyDescent="0.25">
      <c r="A776" s="16" t="s">
        <v>290</v>
      </c>
      <c r="B776" s="119" t="s">
        <v>2257</v>
      </c>
      <c r="C776" s="17" t="s">
        <v>760</v>
      </c>
      <c r="D776" s="17"/>
      <c r="E776" s="81" t="s">
        <v>487</v>
      </c>
    </row>
    <row r="777" spans="1:5" x14ac:dyDescent="0.25">
      <c r="A777" s="36" t="s">
        <v>291</v>
      </c>
      <c r="B777" s="119" t="s">
        <v>2258</v>
      </c>
      <c r="C777" s="23" t="s">
        <v>476</v>
      </c>
      <c r="D777" s="36"/>
      <c r="E777" s="81" t="s">
        <v>488</v>
      </c>
    </row>
    <row r="778" spans="1:5" x14ac:dyDescent="0.25">
      <c r="A778" s="36" t="s">
        <v>292</v>
      </c>
      <c r="B778" s="119" t="s">
        <v>2259</v>
      </c>
      <c r="C778" s="23" t="s">
        <v>477</v>
      </c>
      <c r="D778" s="36"/>
    </row>
    <row r="779" spans="1:5" ht="18" x14ac:dyDescent="0.25">
      <c r="A779" s="36" t="s">
        <v>293</v>
      </c>
      <c r="B779" s="119" t="s">
        <v>2260</v>
      </c>
      <c r="E779" s="75" t="s">
        <v>489</v>
      </c>
    </row>
    <row r="780" spans="1:5" ht="18" x14ac:dyDescent="0.25">
      <c r="A780" s="36" t="s">
        <v>294</v>
      </c>
      <c r="B780" s="119" t="s">
        <v>2261</v>
      </c>
      <c r="C780" s="10" t="s">
        <v>478</v>
      </c>
      <c r="D780" s="97"/>
      <c r="E780" s="80" t="s">
        <v>490</v>
      </c>
    </row>
    <row r="781" spans="1:5" x14ac:dyDescent="0.25">
      <c r="A781" s="36" t="s">
        <v>295</v>
      </c>
      <c r="B781" s="119" t="s">
        <v>2262</v>
      </c>
      <c r="C781" s="11" t="s">
        <v>479</v>
      </c>
      <c r="E781" s="78" t="s">
        <v>491</v>
      </c>
    </row>
    <row r="782" spans="1:5" x14ac:dyDescent="0.25">
      <c r="A782" s="36" t="s">
        <v>296</v>
      </c>
      <c r="B782" s="119" t="s">
        <v>2263</v>
      </c>
      <c r="C782" s="16" t="s">
        <v>480</v>
      </c>
      <c r="E782" s="81" t="s">
        <v>492</v>
      </c>
    </row>
    <row r="783" spans="1:5" x14ac:dyDescent="0.25">
      <c r="A783" s="36" t="s">
        <v>616</v>
      </c>
      <c r="B783" s="119" t="s">
        <v>2264</v>
      </c>
      <c r="C783" s="16" t="s">
        <v>481</v>
      </c>
      <c r="E783" s="80" t="s">
        <v>493</v>
      </c>
    </row>
    <row r="784" spans="1:5" x14ac:dyDescent="0.25">
      <c r="A784" s="36" t="s">
        <v>299</v>
      </c>
      <c r="B784" s="119" t="s">
        <v>2274</v>
      </c>
      <c r="C784" s="11" t="s">
        <v>482</v>
      </c>
      <c r="E784" s="80" t="s">
        <v>494</v>
      </c>
    </row>
    <row r="785" spans="1:5" x14ac:dyDescent="0.25">
      <c r="A785" s="36" t="s">
        <v>300</v>
      </c>
      <c r="B785" s="119" t="s">
        <v>2275</v>
      </c>
      <c r="E785" s="80" t="s">
        <v>495</v>
      </c>
    </row>
    <row r="786" spans="1:5" ht="18" x14ac:dyDescent="0.25">
      <c r="A786" s="49" t="s">
        <v>301</v>
      </c>
      <c r="B786" s="119" t="s">
        <v>2276</v>
      </c>
      <c r="C786" s="10" t="s">
        <v>489</v>
      </c>
      <c r="D786" s="97"/>
      <c r="E786" s="80" t="s">
        <v>496</v>
      </c>
    </row>
    <row r="787" spans="1:5" x14ac:dyDescent="0.25">
      <c r="A787" s="16" t="s">
        <v>302</v>
      </c>
      <c r="B787" s="119" t="s">
        <v>2277</v>
      </c>
      <c r="C787" s="23" t="s">
        <v>490</v>
      </c>
      <c r="D787" s="36"/>
      <c r="E787" s="80" t="s">
        <v>497</v>
      </c>
    </row>
    <row r="788" spans="1:5" x14ac:dyDescent="0.25">
      <c r="A788" s="16" t="s">
        <v>303</v>
      </c>
      <c r="B788" s="119" t="s">
        <v>2280</v>
      </c>
      <c r="C788" s="24" t="s">
        <v>491</v>
      </c>
      <c r="D788" s="28"/>
      <c r="E788" s="80" t="s">
        <v>498</v>
      </c>
    </row>
    <row r="789" spans="1:5" x14ac:dyDescent="0.25">
      <c r="A789" s="16" t="s">
        <v>304</v>
      </c>
      <c r="B789" s="119" t="s">
        <v>2281</v>
      </c>
      <c r="C789" s="11" t="s">
        <v>492</v>
      </c>
      <c r="E789" s="80" t="s">
        <v>499</v>
      </c>
    </row>
    <row r="790" spans="1:5" x14ac:dyDescent="0.25">
      <c r="A790" s="16" t="s">
        <v>305</v>
      </c>
      <c r="B790" s="119" t="s">
        <v>2282</v>
      </c>
      <c r="C790" s="23" t="s">
        <v>493</v>
      </c>
      <c r="D790" s="36"/>
      <c r="E790" s="80" t="s">
        <v>500</v>
      </c>
    </row>
    <row r="791" spans="1:5" x14ac:dyDescent="0.25">
      <c r="A791" s="16" t="s">
        <v>306</v>
      </c>
      <c r="B791" s="119" t="s">
        <v>2283</v>
      </c>
      <c r="C791" s="23" t="s">
        <v>494</v>
      </c>
      <c r="D791" s="36"/>
      <c r="E791" s="80" t="s">
        <v>501</v>
      </c>
    </row>
    <row r="792" spans="1:5" x14ac:dyDescent="0.25">
      <c r="A792" s="16" t="s">
        <v>307</v>
      </c>
      <c r="B792" s="119" t="s">
        <v>2284</v>
      </c>
      <c r="C792" s="23" t="s">
        <v>495</v>
      </c>
      <c r="D792" s="36"/>
      <c r="E792" s="80" t="s">
        <v>502</v>
      </c>
    </row>
    <row r="793" spans="1:5" x14ac:dyDescent="0.25">
      <c r="A793" s="16" t="s">
        <v>617</v>
      </c>
      <c r="B793" s="119" t="s">
        <v>2285</v>
      </c>
      <c r="C793" s="23" t="s">
        <v>496</v>
      </c>
      <c r="D793" s="36"/>
      <c r="E793" s="81" t="s">
        <v>503</v>
      </c>
    </row>
    <row r="794" spans="1:5" x14ac:dyDescent="0.25">
      <c r="A794" s="16" t="s">
        <v>310</v>
      </c>
      <c r="B794" s="119" t="s">
        <v>2278</v>
      </c>
      <c r="C794" s="23" t="s">
        <v>497</v>
      </c>
      <c r="D794" s="36"/>
      <c r="E794" s="78" t="s">
        <v>504</v>
      </c>
    </row>
    <row r="795" spans="1:5" x14ac:dyDescent="0.25">
      <c r="A795" s="16" t="s">
        <v>311</v>
      </c>
      <c r="B795" s="119" t="s">
        <v>2279</v>
      </c>
      <c r="C795" s="23" t="s">
        <v>761</v>
      </c>
      <c r="D795" s="36"/>
      <c r="E795" s="78" t="s">
        <v>505</v>
      </c>
    </row>
    <row r="796" spans="1:5" x14ac:dyDescent="0.25">
      <c r="A796" s="36" t="s">
        <v>814</v>
      </c>
      <c r="B796" s="119" t="s">
        <v>2286</v>
      </c>
      <c r="C796" s="23" t="s">
        <v>501</v>
      </c>
      <c r="D796" s="36"/>
      <c r="E796" s="78" t="s">
        <v>506</v>
      </c>
    </row>
    <row r="797" spans="1:5" x14ac:dyDescent="0.25">
      <c r="A797" s="36" t="s">
        <v>312</v>
      </c>
      <c r="B797" s="119" t="s">
        <v>2287</v>
      </c>
      <c r="C797" s="23" t="s">
        <v>502</v>
      </c>
      <c r="D797" s="36"/>
      <c r="E797" s="78" t="s">
        <v>507</v>
      </c>
    </row>
    <row r="798" spans="1:5" x14ac:dyDescent="0.25">
      <c r="A798" s="36" t="s">
        <v>313</v>
      </c>
      <c r="B798" s="119" t="s">
        <v>2288</v>
      </c>
      <c r="C798" s="11" t="s">
        <v>503</v>
      </c>
      <c r="E798" s="78" t="s">
        <v>508</v>
      </c>
    </row>
    <row r="799" spans="1:5" x14ac:dyDescent="0.25">
      <c r="A799" s="36" t="s">
        <v>314</v>
      </c>
      <c r="B799" s="119" t="s">
        <v>2289</v>
      </c>
      <c r="C799" s="24" t="s">
        <v>504</v>
      </c>
      <c r="D799" s="28"/>
      <c r="E799" s="78" t="s">
        <v>509</v>
      </c>
    </row>
    <row r="800" spans="1:5" x14ac:dyDescent="0.25">
      <c r="A800" s="36" t="s">
        <v>815</v>
      </c>
      <c r="B800" s="119" t="s">
        <v>2290</v>
      </c>
      <c r="C800" s="24" t="s">
        <v>505</v>
      </c>
      <c r="D800" s="28"/>
      <c r="E800" s="78" t="s">
        <v>510</v>
      </c>
    </row>
    <row r="801" spans="1:5" x14ac:dyDescent="0.25">
      <c r="A801" s="36" t="s">
        <v>315</v>
      </c>
      <c r="B801" s="119" t="s">
        <v>2291</v>
      </c>
      <c r="C801" s="24" t="s">
        <v>506</v>
      </c>
      <c r="D801" s="28"/>
      <c r="E801" s="78" t="s">
        <v>511</v>
      </c>
    </row>
    <row r="802" spans="1:5" x14ac:dyDescent="0.25">
      <c r="A802" s="16" t="s">
        <v>816</v>
      </c>
      <c r="B802" s="119" t="s">
        <v>2292</v>
      </c>
      <c r="C802" s="24" t="s">
        <v>507</v>
      </c>
      <c r="D802" s="28"/>
      <c r="E802" s="78" t="s">
        <v>512</v>
      </c>
    </row>
    <row r="803" spans="1:5" x14ac:dyDescent="0.25">
      <c r="A803" s="16" t="s">
        <v>316</v>
      </c>
      <c r="B803" s="119" t="s">
        <v>2293</v>
      </c>
      <c r="C803" s="24" t="s">
        <v>508</v>
      </c>
      <c r="D803" s="28"/>
      <c r="E803" s="78" t="s">
        <v>513</v>
      </c>
    </row>
    <row r="804" spans="1:5" x14ac:dyDescent="0.25">
      <c r="A804" s="16" t="s">
        <v>317</v>
      </c>
      <c r="B804" s="119" t="s">
        <v>2294</v>
      </c>
      <c r="C804" s="24" t="s">
        <v>762</v>
      </c>
      <c r="D804" s="28"/>
    </row>
    <row r="805" spans="1:5" x14ac:dyDescent="0.25">
      <c r="A805" s="16" t="s">
        <v>318</v>
      </c>
      <c r="B805" s="119" t="s">
        <v>2295</v>
      </c>
      <c r="C805" s="24" t="s">
        <v>512</v>
      </c>
      <c r="D805" s="28"/>
    </row>
    <row r="806" spans="1:5" x14ac:dyDescent="0.25">
      <c r="A806" s="16" t="s">
        <v>817</v>
      </c>
      <c r="B806" s="119" t="s">
        <v>2296</v>
      </c>
      <c r="C806" s="24" t="s">
        <v>513</v>
      </c>
      <c r="D806" s="28"/>
    </row>
    <row r="807" spans="1:5" x14ac:dyDescent="0.25">
      <c r="A807" s="16" t="s">
        <v>319</v>
      </c>
      <c r="B807" s="119" t="s">
        <v>2297</v>
      </c>
    </row>
    <row r="808" spans="1:5" x14ac:dyDescent="0.25">
      <c r="A808" s="231" t="s">
        <v>320</v>
      </c>
      <c r="B808" s="232" t="s">
        <v>2298</v>
      </c>
    </row>
    <row r="809" spans="1:5" x14ac:dyDescent="0.25">
      <c r="A809" s="233" t="s">
        <v>321</v>
      </c>
      <c r="B809" s="232" t="s">
        <v>2306</v>
      </c>
    </row>
    <row r="810" spans="1:5" x14ac:dyDescent="0.25">
      <c r="A810" s="233" t="s">
        <v>322</v>
      </c>
      <c r="B810" s="232" t="s">
        <v>2299</v>
      </c>
    </row>
    <row r="811" spans="1:5" x14ac:dyDescent="0.25">
      <c r="A811" s="233" t="s">
        <v>323</v>
      </c>
      <c r="B811" s="232" t="s">
        <v>2300</v>
      </c>
    </row>
    <row r="812" spans="1:5" x14ac:dyDescent="0.25">
      <c r="A812" s="233" t="s">
        <v>324</v>
      </c>
      <c r="B812" s="232" t="s">
        <v>2301</v>
      </c>
    </row>
    <row r="813" spans="1:5" x14ac:dyDescent="0.25">
      <c r="A813" s="233" t="s">
        <v>325</v>
      </c>
      <c r="B813" s="232" t="s">
        <v>2302</v>
      </c>
    </row>
    <row r="814" spans="1:5" x14ac:dyDescent="0.25">
      <c r="A814" s="233" t="s">
        <v>326</v>
      </c>
      <c r="B814" s="232" t="s">
        <v>2303</v>
      </c>
    </row>
    <row r="815" spans="1:5" x14ac:dyDescent="0.25">
      <c r="A815" s="233" t="s">
        <v>618</v>
      </c>
      <c r="B815" s="232" t="s">
        <v>2304</v>
      </c>
    </row>
    <row r="816" spans="1:5" x14ac:dyDescent="0.25">
      <c r="A816" s="233" t="s">
        <v>329</v>
      </c>
      <c r="B816" s="232" t="s">
        <v>2307</v>
      </c>
    </row>
    <row r="817" spans="1:2" x14ac:dyDescent="0.25">
      <c r="A817" s="233" t="s">
        <v>330</v>
      </c>
      <c r="B817" s="232" t="s">
        <v>2305</v>
      </c>
    </row>
    <row r="818" spans="1:2" x14ac:dyDescent="0.25">
      <c r="A818" s="231" t="s">
        <v>331</v>
      </c>
      <c r="B818" s="232" t="s">
        <v>2308</v>
      </c>
    </row>
    <row r="819" spans="1:2" x14ac:dyDescent="0.25">
      <c r="A819" s="234" t="s">
        <v>332</v>
      </c>
      <c r="B819" s="232"/>
    </row>
    <row r="820" spans="1:2" x14ac:dyDescent="0.25">
      <c r="A820" s="234" t="s">
        <v>333</v>
      </c>
      <c r="B820" s="235"/>
    </row>
    <row r="821" spans="1:2" x14ac:dyDescent="0.25">
      <c r="A821" s="234" t="s">
        <v>334</v>
      </c>
      <c r="B821" s="235"/>
    </row>
    <row r="822" spans="1:2" x14ac:dyDescent="0.25">
      <c r="A822" s="234" t="s">
        <v>335</v>
      </c>
      <c r="B822" s="235"/>
    </row>
    <row r="823" spans="1:2" x14ac:dyDescent="0.25">
      <c r="A823" s="234" t="s">
        <v>336</v>
      </c>
      <c r="B823" s="235"/>
    </row>
    <row r="824" spans="1:2" x14ac:dyDescent="0.25">
      <c r="A824" s="234" t="s">
        <v>337</v>
      </c>
      <c r="B824" s="235"/>
    </row>
    <row r="825" spans="1:2" x14ac:dyDescent="0.25">
      <c r="A825" s="234" t="s">
        <v>619</v>
      </c>
      <c r="B825" s="235"/>
    </row>
    <row r="826" spans="1:2" x14ac:dyDescent="0.25">
      <c r="A826" s="234" t="s">
        <v>340</v>
      </c>
      <c r="B826" s="235"/>
    </row>
    <row r="827" spans="1:2" x14ac:dyDescent="0.25">
      <c r="A827" s="234" t="s">
        <v>341</v>
      </c>
      <c r="B827" s="235"/>
    </row>
    <row r="828" spans="1:2" x14ac:dyDescent="0.25">
      <c r="A828" s="28" t="s">
        <v>818</v>
      </c>
    </row>
    <row r="829" spans="1:2" x14ac:dyDescent="0.25">
      <c r="A829" s="28" t="s">
        <v>342</v>
      </c>
    </row>
    <row r="830" spans="1:2" x14ac:dyDescent="0.25">
      <c r="A830" s="28" t="s">
        <v>343</v>
      </c>
    </row>
    <row r="831" spans="1:2" x14ac:dyDescent="0.25">
      <c r="A831" s="28" t="s">
        <v>344</v>
      </c>
    </row>
    <row r="832" spans="1:2" x14ac:dyDescent="0.25">
      <c r="A832" s="28" t="s">
        <v>819</v>
      </c>
    </row>
    <row r="833" spans="1:2" x14ac:dyDescent="0.25">
      <c r="A833" s="28" t="s">
        <v>345</v>
      </c>
    </row>
    <row r="834" spans="1:2" x14ac:dyDescent="0.25">
      <c r="A834" s="16" t="s">
        <v>820</v>
      </c>
    </row>
    <row r="835" spans="1:2" x14ac:dyDescent="0.25">
      <c r="A835" s="16" t="s">
        <v>346</v>
      </c>
    </row>
    <row r="836" spans="1:2" x14ac:dyDescent="0.25">
      <c r="A836" s="16" t="s">
        <v>347</v>
      </c>
    </row>
    <row r="837" spans="1:2" x14ac:dyDescent="0.25">
      <c r="A837" s="16" t="s">
        <v>348</v>
      </c>
    </row>
    <row r="838" spans="1:2" x14ac:dyDescent="0.25">
      <c r="A838" s="16" t="s">
        <v>821</v>
      </c>
    </row>
    <row r="839" spans="1:2" x14ac:dyDescent="0.25">
      <c r="A839" s="16" t="s">
        <v>349</v>
      </c>
    </row>
    <row r="840" spans="1:2" x14ac:dyDescent="0.25">
      <c r="A840" s="49" t="s">
        <v>350</v>
      </c>
    </row>
    <row r="841" spans="1:2" ht="34.5" x14ac:dyDescent="0.25">
      <c r="A841" s="36" t="s">
        <v>351</v>
      </c>
      <c r="B841" s="119" t="s">
        <v>2309</v>
      </c>
    </row>
    <row r="842" spans="1:2" x14ac:dyDescent="0.25">
      <c r="A842" s="16" t="s">
        <v>352</v>
      </c>
      <c r="B842" s="119" t="s">
        <v>2310</v>
      </c>
    </row>
    <row r="843" spans="1:2" x14ac:dyDescent="0.25">
      <c r="A843" s="28" t="s">
        <v>353</v>
      </c>
      <c r="B843" s="119" t="s">
        <v>2433</v>
      </c>
    </row>
    <row r="844" spans="1:2" x14ac:dyDescent="0.25">
      <c r="A844" s="28" t="s">
        <v>354</v>
      </c>
      <c r="B844" s="119" t="s">
        <v>2434</v>
      </c>
    </row>
    <row r="845" spans="1:2" x14ac:dyDescent="0.25">
      <c r="A845" s="28" t="s">
        <v>355</v>
      </c>
      <c r="B845" s="119" t="s">
        <v>2311</v>
      </c>
    </row>
    <row r="846" spans="1:2" x14ac:dyDescent="0.25">
      <c r="A846" s="28" t="s">
        <v>356</v>
      </c>
      <c r="B846" s="119" t="s">
        <v>2312</v>
      </c>
    </row>
    <row r="847" spans="1:2" x14ac:dyDescent="0.25">
      <c r="A847" s="28" t="s">
        <v>357</v>
      </c>
      <c r="B847" s="119" t="s">
        <v>2313</v>
      </c>
    </row>
    <row r="848" spans="1:2" x14ac:dyDescent="0.25">
      <c r="A848" s="16" t="s">
        <v>824</v>
      </c>
      <c r="B848" s="119" t="s">
        <v>2315</v>
      </c>
    </row>
    <row r="849" spans="1:2" x14ac:dyDescent="0.25">
      <c r="A849" s="16" t="s">
        <v>359</v>
      </c>
      <c r="B849" s="119" t="s">
        <v>2314</v>
      </c>
    </row>
    <row r="850" spans="1:2" x14ac:dyDescent="0.25">
      <c r="A850" s="16" t="s">
        <v>360</v>
      </c>
    </row>
    <row r="851" spans="1:2" x14ac:dyDescent="0.25">
      <c r="A851" s="16" t="s">
        <v>361</v>
      </c>
    </row>
    <row r="852" spans="1:2" x14ac:dyDescent="0.25">
      <c r="A852" s="28" t="s">
        <v>716</v>
      </c>
    </row>
    <row r="853" spans="1:2" x14ac:dyDescent="0.25">
      <c r="A853" s="28" t="s">
        <v>363</v>
      </c>
    </row>
    <row r="854" spans="1:2" x14ac:dyDescent="0.25">
      <c r="A854" s="28" t="s">
        <v>364</v>
      </c>
    </row>
    <row r="855" spans="1:2" x14ac:dyDescent="0.25">
      <c r="A855" s="28" t="s">
        <v>717</v>
      </c>
    </row>
    <row r="856" spans="1:2" x14ac:dyDescent="0.25">
      <c r="A856" s="49" t="s">
        <v>366</v>
      </c>
    </row>
    <row r="857" spans="1:2" x14ac:dyDescent="0.25">
      <c r="A857" s="28" t="s">
        <v>367</v>
      </c>
      <c r="B857" s="119" t="s">
        <v>2316</v>
      </c>
    </row>
    <row r="858" spans="1:2" x14ac:dyDescent="0.25">
      <c r="A858" s="28" t="s">
        <v>368</v>
      </c>
      <c r="B858" s="119" t="s">
        <v>2317</v>
      </c>
    </row>
    <row r="859" spans="1:2" x14ac:dyDescent="0.25">
      <c r="A859" s="28" t="s">
        <v>369</v>
      </c>
      <c r="B859" s="119" t="s">
        <v>2318</v>
      </c>
    </row>
    <row r="860" spans="1:2" x14ac:dyDescent="0.25">
      <c r="A860" s="28" t="s">
        <v>370</v>
      </c>
      <c r="B860" s="119" t="s">
        <v>2319</v>
      </c>
    </row>
    <row r="861" spans="1:2" x14ac:dyDescent="0.25">
      <c r="A861" s="28" t="s">
        <v>371</v>
      </c>
      <c r="B861" s="119" t="s">
        <v>2320</v>
      </c>
    </row>
    <row r="862" spans="1:2" x14ac:dyDescent="0.25">
      <c r="A862" s="28" t="s">
        <v>372</v>
      </c>
      <c r="B862" s="119" t="s">
        <v>2321</v>
      </c>
    </row>
    <row r="863" spans="1:2" x14ac:dyDescent="0.25">
      <c r="A863" s="28" t="s">
        <v>373</v>
      </c>
      <c r="B863" s="119" t="s">
        <v>2322</v>
      </c>
    </row>
    <row r="864" spans="1:2" x14ac:dyDescent="0.25">
      <c r="A864" s="49" t="s">
        <v>374</v>
      </c>
    </row>
    <row r="865" spans="1:2" x14ac:dyDescent="0.25">
      <c r="A865" s="16" t="s">
        <v>375</v>
      </c>
      <c r="B865" s="119" t="s">
        <v>2324</v>
      </c>
    </row>
    <row r="866" spans="1:2" x14ac:dyDescent="0.25">
      <c r="A866" s="16" t="s">
        <v>376</v>
      </c>
      <c r="B866" s="119" t="s">
        <v>2325</v>
      </c>
    </row>
    <row r="867" spans="1:2" x14ac:dyDescent="0.25">
      <c r="A867" s="16" t="s">
        <v>377</v>
      </c>
      <c r="B867" s="119" t="s">
        <v>2323</v>
      </c>
    </row>
    <row r="868" spans="1:2" x14ac:dyDescent="0.25">
      <c r="A868" s="16" t="s">
        <v>378</v>
      </c>
      <c r="B868" s="119" t="s">
        <v>2326</v>
      </c>
    </row>
    <row r="869" spans="1:2" x14ac:dyDescent="0.25">
      <c r="A869" s="49" t="s">
        <v>379</v>
      </c>
    </row>
    <row r="870" spans="1:2" x14ac:dyDescent="0.25">
      <c r="A870" s="16" t="s">
        <v>380</v>
      </c>
      <c r="B870" s="119" t="s">
        <v>2381</v>
      </c>
    </row>
    <row r="871" spans="1:2" x14ac:dyDescent="0.25">
      <c r="A871" s="16" t="s">
        <v>381</v>
      </c>
      <c r="B871" s="119" t="s">
        <v>2382</v>
      </c>
    </row>
    <row r="872" spans="1:2" x14ac:dyDescent="0.25">
      <c r="A872" s="16" t="s">
        <v>382</v>
      </c>
      <c r="B872" s="119" t="s">
        <v>2383</v>
      </c>
    </row>
    <row r="873" spans="1:2" x14ac:dyDescent="0.25">
      <c r="A873" s="16" t="s">
        <v>383</v>
      </c>
      <c r="B873" s="119" t="s">
        <v>2384</v>
      </c>
    </row>
    <row r="874" spans="1:2" x14ac:dyDescent="0.25">
      <c r="A874" s="49" t="s">
        <v>384</v>
      </c>
    </row>
    <row r="875" spans="1:2" x14ac:dyDescent="0.25">
      <c r="A875" s="16" t="s">
        <v>385</v>
      </c>
      <c r="B875" s="119" t="s">
        <v>2385</v>
      </c>
    </row>
    <row r="876" spans="1:2" x14ac:dyDescent="0.25">
      <c r="A876" s="16" t="s">
        <v>386</v>
      </c>
      <c r="B876" s="119" t="s">
        <v>2386</v>
      </c>
    </row>
    <row r="877" spans="1:2" x14ac:dyDescent="0.25">
      <c r="A877" s="16" t="s">
        <v>387</v>
      </c>
      <c r="B877" s="119" t="s">
        <v>2387</v>
      </c>
    </row>
    <row r="878" spans="1:2" x14ac:dyDescent="0.25">
      <c r="A878" s="16" t="s">
        <v>388</v>
      </c>
      <c r="B878" s="119" t="s">
        <v>2388</v>
      </c>
    </row>
    <row r="879" spans="1:2" x14ac:dyDescent="0.25">
      <c r="A879" s="49" t="s">
        <v>389</v>
      </c>
      <c r="B879" s="119"/>
    </row>
    <row r="880" spans="1:2" x14ac:dyDescent="0.25">
      <c r="A880" s="16"/>
    </row>
    <row r="881" spans="1:2" x14ac:dyDescent="0.25">
      <c r="A881" s="16" t="s">
        <v>390</v>
      </c>
      <c r="B881" s="28" t="s">
        <v>2389</v>
      </c>
    </row>
    <row r="882" spans="1:2" x14ac:dyDescent="0.25">
      <c r="A882" s="16" t="s">
        <v>391</v>
      </c>
      <c r="B882" s="28" t="s">
        <v>2390</v>
      </c>
    </row>
    <row r="883" spans="1:2" x14ac:dyDescent="0.25">
      <c r="A883" s="16" t="s">
        <v>392</v>
      </c>
      <c r="B883" s="28" t="s">
        <v>2391</v>
      </c>
    </row>
    <row r="884" spans="1:2" x14ac:dyDescent="0.25">
      <c r="A884" s="16" t="s">
        <v>393</v>
      </c>
      <c r="B884" s="28" t="s">
        <v>2392</v>
      </c>
    </row>
    <row r="885" spans="1:2" x14ac:dyDescent="0.25">
      <c r="A885" s="16" t="s">
        <v>394</v>
      </c>
      <c r="B885" s="28" t="s">
        <v>2393</v>
      </c>
    </row>
    <row r="886" spans="1:2" x14ac:dyDescent="0.25">
      <c r="A886" s="16" t="s">
        <v>620</v>
      </c>
      <c r="B886" s="28" t="s">
        <v>2394</v>
      </c>
    </row>
    <row r="887" spans="1:2" x14ac:dyDescent="0.25">
      <c r="A887" s="16" t="s">
        <v>514</v>
      </c>
    </row>
    <row r="888" spans="1:2" x14ac:dyDescent="0.25">
      <c r="A888" s="36" t="s">
        <v>397</v>
      </c>
    </row>
    <row r="889" spans="1:2" x14ac:dyDescent="0.25">
      <c r="A889" s="28" t="s">
        <v>398</v>
      </c>
    </row>
    <row r="890" spans="1:2" x14ac:dyDescent="0.25">
      <c r="A890" s="16"/>
    </row>
    <row r="891" spans="1:2" x14ac:dyDescent="0.25">
      <c r="A891" s="49" t="s">
        <v>822</v>
      </c>
      <c r="B891" s="36" t="s">
        <v>866</v>
      </c>
    </row>
    <row r="892" spans="1:2" x14ac:dyDescent="0.25">
      <c r="A892" s="36" t="s">
        <v>826</v>
      </c>
      <c r="B892" s="36" t="s">
        <v>2396</v>
      </c>
    </row>
    <row r="893" spans="1:2" x14ac:dyDescent="0.25">
      <c r="A893" s="36" t="s">
        <v>825</v>
      </c>
      <c r="B893" s="36" t="s">
        <v>2397</v>
      </c>
    </row>
    <row r="894" spans="1:2" x14ac:dyDescent="0.25">
      <c r="A894" s="36" t="s">
        <v>827</v>
      </c>
      <c r="B894" s="36" t="s">
        <v>2395</v>
      </c>
    </row>
    <row r="895" spans="1:2" x14ac:dyDescent="0.25">
      <c r="A895" s="36" t="s">
        <v>823</v>
      </c>
      <c r="B895" s="36" t="s">
        <v>2398</v>
      </c>
    </row>
    <row r="896" spans="1:2" x14ac:dyDescent="0.25">
      <c r="A896" s="16" t="s">
        <v>1830</v>
      </c>
      <c r="B896" s="36" t="s">
        <v>2399</v>
      </c>
    </row>
    <row r="897" spans="1:2" x14ac:dyDescent="0.25">
      <c r="A897" s="49"/>
    </row>
    <row r="898" spans="1:2" x14ac:dyDescent="0.25">
      <c r="A898" s="49" t="s">
        <v>400</v>
      </c>
    </row>
    <row r="899" spans="1:2" x14ac:dyDescent="0.25">
      <c r="A899" s="60" t="s">
        <v>723</v>
      </c>
      <c r="B899" s="36" t="s">
        <v>2400</v>
      </c>
    </row>
    <row r="900" spans="1:2" x14ac:dyDescent="0.25">
      <c r="A900" s="28" t="s">
        <v>724</v>
      </c>
      <c r="B900" s="36" t="s">
        <v>2401</v>
      </c>
    </row>
    <row r="901" spans="1:2" x14ac:dyDescent="0.25">
      <c r="A901" s="28" t="s">
        <v>401</v>
      </c>
      <c r="B901" s="36" t="s">
        <v>2403</v>
      </c>
    </row>
    <row r="902" spans="1:2" x14ac:dyDescent="0.25">
      <c r="A902" s="131" t="s">
        <v>402</v>
      </c>
      <c r="B902" s="36" t="s">
        <v>2402</v>
      </c>
    </row>
    <row r="903" spans="1:2" x14ac:dyDescent="0.25">
      <c r="A903" s="16" t="s">
        <v>867</v>
      </c>
      <c r="B903" s="36" t="s">
        <v>2404</v>
      </c>
    </row>
    <row r="904" spans="1:2" x14ac:dyDescent="0.25">
      <c r="A904" s="16" t="s">
        <v>403</v>
      </c>
    </row>
    <row r="905" spans="1:2" x14ac:dyDescent="0.25">
      <c r="A905" s="16" t="s">
        <v>404</v>
      </c>
    </row>
    <row r="906" spans="1:2" x14ac:dyDescent="0.25">
      <c r="A906" s="16" t="s">
        <v>405</v>
      </c>
    </row>
    <row r="907" spans="1:2" x14ac:dyDescent="0.25">
      <c r="A907" s="36" t="s">
        <v>406</v>
      </c>
    </row>
    <row r="908" spans="1:2" x14ac:dyDescent="0.25">
      <c r="A908" s="36" t="s">
        <v>407</v>
      </c>
    </row>
    <row r="909" spans="1:2" x14ac:dyDescent="0.25">
      <c r="A909" s="36" t="s">
        <v>408</v>
      </c>
    </row>
    <row r="910" spans="1:2" x14ac:dyDescent="0.25">
      <c r="A910" s="36" t="s">
        <v>409</v>
      </c>
    </row>
    <row r="911" spans="1:2" x14ac:dyDescent="0.25">
      <c r="A911" s="49"/>
    </row>
    <row r="912" spans="1:2" x14ac:dyDescent="0.25">
      <c r="A912" s="49" t="s">
        <v>411</v>
      </c>
    </row>
    <row r="913" spans="1:2" x14ac:dyDescent="0.25">
      <c r="A913" s="36" t="s">
        <v>412</v>
      </c>
      <c r="B913" s="119" t="s">
        <v>700</v>
      </c>
    </row>
    <row r="914" spans="1:2" x14ac:dyDescent="0.25">
      <c r="A914" s="28" t="s">
        <v>413</v>
      </c>
      <c r="B914" s="119" t="s">
        <v>701</v>
      </c>
    </row>
    <row r="915" spans="1:2" x14ac:dyDescent="0.25">
      <c r="A915" s="28" t="s">
        <v>414</v>
      </c>
      <c r="B915" s="119" t="s">
        <v>702</v>
      </c>
    </row>
    <row r="916" spans="1:2" x14ac:dyDescent="0.25">
      <c r="A916" s="28" t="s">
        <v>415</v>
      </c>
      <c r="B916" s="119" t="s">
        <v>703</v>
      </c>
    </row>
    <row r="917" spans="1:2" x14ac:dyDescent="0.25">
      <c r="A917" s="28" t="s">
        <v>416</v>
      </c>
      <c r="B917" s="119" t="s">
        <v>704</v>
      </c>
    </row>
    <row r="918" spans="1:2" x14ac:dyDescent="0.25">
      <c r="A918" s="28" t="s">
        <v>417</v>
      </c>
      <c r="B918" s="119" t="s">
        <v>705</v>
      </c>
    </row>
    <row r="919" spans="1:2" x14ac:dyDescent="0.25">
      <c r="A919" s="28" t="s">
        <v>418</v>
      </c>
      <c r="B919" s="119" t="s">
        <v>706</v>
      </c>
    </row>
    <row r="920" spans="1:2" x14ac:dyDescent="0.25">
      <c r="A920" s="36" t="s">
        <v>621</v>
      </c>
      <c r="B920" s="119" t="s">
        <v>707</v>
      </c>
    </row>
    <row r="921" spans="1:2" x14ac:dyDescent="0.25">
      <c r="A921" s="36" t="s">
        <v>421</v>
      </c>
      <c r="B921" s="119" t="s">
        <v>709</v>
      </c>
    </row>
    <row r="922" spans="1:2" x14ac:dyDescent="0.25">
      <c r="A922" s="36" t="s">
        <v>422</v>
      </c>
      <c r="B922" s="119" t="s">
        <v>710</v>
      </c>
    </row>
    <row r="923" spans="1:2" x14ac:dyDescent="0.25">
      <c r="A923" s="36" t="s">
        <v>423</v>
      </c>
      <c r="B923" s="119" t="s">
        <v>711</v>
      </c>
    </row>
    <row r="924" spans="1:2" x14ac:dyDescent="0.25">
      <c r="A924" s="36" t="s">
        <v>424</v>
      </c>
      <c r="B924" s="119" t="s">
        <v>712</v>
      </c>
    </row>
    <row r="925" spans="1:2" x14ac:dyDescent="0.25">
      <c r="A925" s="36" t="s">
        <v>425</v>
      </c>
      <c r="B925" s="119" t="s">
        <v>713</v>
      </c>
    </row>
    <row r="926" spans="1:2" x14ac:dyDescent="0.25">
      <c r="A926" s="28" t="s">
        <v>622</v>
      </c>
      <c r="B926" s="119" t="s">
        <v>714</v>
      </c>
    </row>
    <row r="927" spans="1:2" x14ac:dyDescent="0.25">
      <c r="A927" s="16" t="s">
        <v>428</v>
      </c>
      <c r="B927" s="119" t="s">
        <v>715</v>
      </c>
    </row>
    <row r="928" spans="1:2" ht="18" x14ac:dyDescent="0.25">
      <c r="A928" s="97"/>
    </row>
    <row r="929" spans="1:2" x14ac:dyDescent="0.25">
      <c r="A929" s="49" t="s">
        <v>429</v>
      </c>
    </row>
    <row r="930" spans="1:2" x14ac:dyDescent="0.25">
      <c r="A930" s="28" t="s">
        <v>430</v>
      </c>
      <c r="B930" s="119" t="s">
        <v>2405</v>
      </c>
    </row>
    <row r="931" spans="1:2" x14ac:dyDescent="0.25">
      <c r="A931" s="28" t="s">
        <v>846</v>
      </c>
      <c r="B931" s="119" t="s">
        <v>2406</v>
      </c>
    </row>
    <row r="932" spans="1:2" x14ac:dyDescent="0.25">
      <c r="A932" s="28" t="s">
        <v>431</v>
      </c>
      <c r="B932" s="119" t="s">
        <v>2407</v>
      </c>
    </row>
    <row r="933" spans="1:2" x14ac:dyDescent="0.25">
      <c r="A933" s="28" t="s">
        <v>432</v>
      </c>
      <c r="B933" s="119" t="s">
        <v>2409</v>
      </c>
    </row>
    <row r="934" spans="1:2" x14ac:dyDescent="0.25">
      <c r="A934" s="28" t="s">
        <v>433</v>
      </c>
      <c r="B934" s="119" t="s">
        <v>2408</v>
      </c>
    </row>
    <row r="935" spans="1:2" x14ac:dyDescent="0.25">
      <c r="A935" s="28" t="s">
        <v>434</v>
      </c>
      <c r="B935" s="119" t="s">
        <v>2410</v>
      </c>
    </row>
    <row r="936" spans="1:2" x14ac:dyDescent="0.25">
      <c r="A936" s="28" t="s">
        <v>847</v>
      </c>
      <c r="B936" s="119" t="s">
        <v>2411</v>
      </c>
    </row>
    <row r="937" spans="1:2" x14ac:dyDescent="0.25">
      <c r="A937" s="28" t="s">
        <v>737</v>
      </c>
      <c r="B937" s="119" t="s">
        <v>2412</v>
      </c>
    </row>
    <row r="938" spans="1:2" x14ac:dyDescent="0.25">
      <c r="A938" s="28" t="s">
        <v>435</v>
      </c>
      <c r="B938" s="119" t="s">
        <v>2413</v>
      </c>
    </row>
    <row r="939" spans="1:2" x14ac:dyDescent="0.25">
      <c r="A939" s="28" t="s">
        <v>848</v>
      </c>
      <c r="B939" s="119" t="s">
        <v>2414</v>
      </c>
    </row>
    <row r="940" spans="1:2" x14ac:dyDescent="0.25">
      <c r="A940" s="28" t="s">
        <v>436</v>
      </c>
      <c r="B940" s="119" t="s">
        <v>2415</v>
      </c>
    </row>
    <row r="941" spans="1:2" x14ac:dyDescent="0.25">
      <c r="A941" s="28" t="s">
        <v>437</v>
      </c>
      <c r="B941" s="119" t="s">
        <v>2417</v>
      </c>
    </row>
    <row r="942" spans="1:2" x14ac:dyDescent="0.25">
      <c r="A942" s="28" t="s">
        <v>849</v>
      </c>
      <c r="B942" s="119" t="s">
        <v>2416</v>
      </c>
    </row>
    <row r="943" spans="1:2" x14ac:dyDescent="0.25">
      <c r="A943" s="28" t="s">
        <v>438</v>
      </c>
      <c r="B943" s="119" t="s">
        <v>2418</v>
      </c>
    </row>
    <row r="944" spans="1:2" x14ac:dyDescent="0.25">
      <c r="A944" s="28" t="s">
        <v>439</v>
      </c>
      <c r="B944" s="119" t="s">
        <v>2419</v>
      </c>
    </row>
    <row r="945" spans="1:2" x14ac:dyDescent="0.25">
      <c r="A945" s="28" t="s">
        <v>855</v>
      </c>
      <c r="B945" s="119" t="s">
        <v>2420</v>
      </c>
    </row>
    <row r="946" spans="1:2" x14ac:dyDescent="0.25">
      <c r="A946" s="28" t="s">
        <v>440</v>
      </c>
      <c r="B946" s="119" t="s">
        <v>2421</v>
      </c>
    </row>
    <row r="947" spans="1:2" x14ac:dyDescent="0.25">
      <c r="A947" s="28" t="s">
        <v>441</v>
      </c>
      <c r="B947" s="28" t="s">
        <v>2422</v>
      </c>
    </row>
    <row r="948" spans="1:2" x14ac:dyDescent="0.25">
      <c r="A948" s="28" t="s">
        <v>856</v>
      </c>
      <c r="B948" s="119" t="s">
        <v>2423</v>
      </c>
    </row>
    <row r="949" spans="1:2" x14ac:dyDescent="0.25">
      <c r="A949" s="28" t="s">
        <v>442</v>
      </c>
      <c r="B949" s="28" t="s">
        <v>2424</v>
      </c>
    </row>
    <row r="950" spans="1:2" x14ac:dyDescent="0.25">
      <c r="A950" s="28" t="s">
        <v>443</v>
      </c>
      <c r="B950" s="28" t="s">
        <v>2425</v>
      </c>
    </row>
    <row r="951" spans="1:2" x14ac:dyDescent="0.25">
      <c r="A951" s="28" t="s">
        <v>857</v>
      </c>
      <c r="B951" s="28"/>
    </row>
    <row r="952" spans="1:2" x14ac:dyDescent="0.25">
      <c r="A952" s="28" t="s">
        <v>444</v>
      </c>
      <c r="B952" s="28"/>
    </row>
    <row r="953" spans="1:2" x14ac:dyDescent="0.25">
      <c r="A953" s="28" t="s">
        <v>445</v>
      </c>
      <c r="B953" s="28" t="s">
        <v>2426</v>
      </c>
    </row>
    <row r="954" spans="1:2" x14ac:dyDescent="0.25">
      <c r="A954" s="28" t="s">
        <v>858</v>
      </c>
      <c r="B954" s="28"/>
    </row>
    <row r="955" spans="1:2" x14ac:dyDescent="0.25">
      <c r="A955" s="28" t="s">
        <v>446</v>
      </c>
      <c r="B955" s="28"/>
    </row>
    <row r="956" spans="1:2" x14ac:dyDescent="0.25">
      <c r="A956" s="28" t="s">
        <v>447</v>
      </c>
      <c r="B956" s="28" t="s">
        <v>2427</v>
      </c>
    </row>
    <row r="957" spans="1:2" x14ac:dyDescent="0.25">
      <c r="A957" s="28" t="s">
        <v>859</v>
      </c>
      <c r="B957" s="28"/>
    </row>
    <row r="958" spans="1:2" x14ac:dyDescent="0.25">
      <c r="A958" s="28" t="s">
        <v>448</v>
      </c>
      <c r="B958" s="28"/>
    </row>
    <row r="959" spans="1:2" x14ac:dyDescent="0.25">
      <c r="A959" s="28" t="s">
        <v>449</v>
      </c>
      <c r="B959" s="28" t="s">
        <v>2428</v>
      </c>
    </row>
    <row r="960" spans="1:2" x14ac:dyDescent="0.25">
      <c r="A960" s="28" t="s">
        <v>860</v>
      </c>
      <c r="B960" s="28"/>
    </row>
    <row r="961" spans="1:2" x14ac:dyDescent="0.25">
      <c r="A961" s="28" t="s">
        <v>450</v>
      </c>
      <c r="B961" s="28"/>
    </row>
    <row r="962" spans="1:2" x14ac:dyDescent="0.25">
      <c r="A962" s="28" t="s">
        <v>451</v>
      </c>
      <c r="B962" s="28" t="s">
        <v>2429</v>
      </c>
    </row>
    <row r="963" spans="1:2" x14ac:dyDescent="0.25">
      <c r="A963" s="28" t="s">
        <v>861</v>
      </c>
      <c r="B963" s="28"/>
    </row>
    <row r="964" spans="1:2" x14ac:dyDescent="0.25">
      <c r="A964" s="28" t="s">
        <v>452</v>
      </c>
      <c r="B964" s="28"/>
    </row>
    <row r="965" spans="1:2" x14ac:dyDescent="0.25">
      <c r="A965" s="28" t="s">
        <v>515</v>
      </c>
      <c r="B965" s="28" t="s">
        <v>2430</v>
      </c>
    </row>
    <row r="966" spans="1:2" ht="18" x14ac:dyDescent="0.25">
      <c r="A966" s="97"/>
      <c r="B966" s="28"/>
    </row>
    <row r="967" spans="1:2" x14ac:dyDescent="0.25">
      <c r="A967" s="49" t="s">
        <v>453</v>
      </c>
      <c r="B967" s="28" t="s">
        <v>2431</v>
      </c>
    </row>
    <row r="968" spans="1:2" x14ac:dyDescent="0.25">
      <c r="A968" s="28" t="s">
        <v>454</v>
      </c>
      <c r="B968" s="28"/>
    </row>
    <row r="969" spans="1:2" x14ac:dyDescent="0.25">
      <c r="A969" s="36" t="s">
        <v>455</v>
      </c>
      <c r="B969" s="74" t="s">
        <v>2432</v>
      </c>
    </row>
    <row r="970" spans="1:2" x14ac:dyDescent="0.25">
      <c r="A970" s="49" t="s">
        <v>456</v>
      </c>
      <c r="B970" s="119" t="s">
        <v>694</v>
      </c>
    </row>
    <row r="971" spans="1:2" x14ac:dyDescent="0.25">
      <c r="A971" s="28" t="s">
        <v>457</v>
      </c>
      <c r="B971" s="119" t="s">
        <v>695</v>
      </c>
    </row>
    <row r="972" spans="1:2" x14ac:dyDescent="0.25">
      <c r="A972" s="28" t="s">
        <v>458</v>
      </c>
      <c r="B972" s="122" t="s">
        <v>696</v>
      </c>
    </row>
    <row r="973" spans="1:2" ht="23.25" x14ac:dyDescent="0.25">
      <c r="A973" s="28" t="s">
        <v>459</v>
      </c>
      <c r="B973" s="119" t="s">
        <v>693</v>
      </c>
    </row>
    <row r="974" spans="1:2" x14ac:dyDescent="0.25">
      <c r="A974" s="28" t="s">
        <v>460</v>
      </c>
    </row>
    <row r="975" spans="1:2" x14ac:dyDescent="0.25">
      <c r="A975" s="19" t="s">
        <v>461</v>
      </c>
    </row>
    <row r="976" spans="1:2" x14ac:dyDescent="0.25">
      <c r="A976" s="19" t="s">
        <v>462</v>
      </c>
    </row>
    <row r="977" spans="1:1" x14ac:dyDescent="0.25">
      <c r="A977" s="28" t="s">
        <v>692</v>
      </c>
    </row>
    <row r="978" spans="1:1" x14ac:dyDescent="0.25">
      <c r="A978" s="28" t="s">
        <v>465</v>
      </c>
    </row>
    <row r="979" spans="1:1" x14ac:dyDescent="0.25">
      <c r="A979" s="49" t="s">
        <v>466</v>
      </c>
    </row>
    <row r="980" spans="1:1" x14ac:dyDescent="0.25">
      <c r="A980" s="36" t="s">
        <v>467</v>
      </c>
    </row>
    <row r="981" spans="1:1" x14ac:dyDescent="0.25">
      <c r="A981" s="36" t="s">
        <v>468</v>
      </c>
    </row>
    <row r="982" spans="1:1" x14ac:dyDescent="0.25">
      <c r="A982" s="36" t="s">
        <v>469</v>
      </c>
    </row>
    <row r="983" spans="1:1" x14ac:dyDescent="0.25">
      <c r="A983" s="36" t="s">
        <v>470</v>
      </c>
    </row>
    <row r="984" spans="1:1" x14ac:dyDescent="0.25">
      <c r="A984" s="36" t="s">
        <v>471</v>
      </c>
    </row>
    <row r="985" spans="1:1" x14ac:dyDescent="0.25">
      <c r="A985" s="17" t="s">
        <v>472</v>
      </c>
    </row>
    <row r="986" spans="1:1" x14ac:dyDescent="0.25">
      <c r="A986" s="17" t="s">
        <v>473</v>
      </c>
    </row>
    <row r="987" spans="1:1" x14ac:dyDescent="0.25">
      <c r="A987" s="36" t="s">
        <v>760</v>
      </c>
    </row>
    <row r="988" spans="1:1" x14ac:dyDescent="0.25">
      <c r="A988" s="36" t="s">
        <v>476</v>
      </c>
    </row>
    <row r="989" spans="1:1" x14ac:dyDescent="0.25">
      <c r="A989" s="16" t="s">
        <v>477</v>
      </c>
    </row>
    <row r="990" spans="1:1" ht="18" x14ac:dyDescent="0.25">
      <c r="A990" s="97"/>
    </row>
    <row r="991" spans="1:1" x14ac:dyDescent="0.25">
      <c r="A991" s="16" t="s">
        <v>478</v>
      </c>
    </row>
    <row r="992" spans="1:1" x14ac:dyDescent="0.25">
      <c r="A992" s="16" t="s">
        <v>479</v>
      </c>
    </row>
    <row r="993" spans="1:1" x14ac:dyDescent="0.25">
      <c r="A993" s="16" t="s">
        <v>480</v>
      </c>
    </row>
    <row r="994" spans="1:1" x14ac:dyDescent="0.25">
      <c r="A994" s="16" t="s">
        <v>481</v>
      </c>
    </row>
    <row r="995" spans="1:1" ht="18" x14ac:dyDescent="0.25">
      <c r="A995" s="97" t="s">
        <v>482</v>
      </c>
    </row>
    <row r="996" spans="1:1" x14ac:dyDescent="0.25">
      <c r="A996" s="16"/>
    </row>
    <row r="997" spans="1:1" x14ac:dyDescent="0.25">
      <c r="A997" s="16" t="s">
        <v>1806</v>
      </c>
    </row>
    <row r="998" spans="1:1" x14ac:dyDescent="0.25">
      <c r="A998" s="16" t="s">
        <v>1809</v>
      </c>
    </row>
    <row r="999" spans="1:1" x14ac:dyDescent="0.25">
      <c r="A999" s="16" t="s">
        <v>1807</v>
      </c>
    </row>
    <row r="1000" spans="1:1" x14ac:dyDescent="0.25">
      <c r="A1000" s="16" t="s">
        <v>1808</v>
      </c>
    </row>
    <row r="1001" spans="1:1" x14ac:dyDescent="0.25">
      <c r="A1001" s="16" t="s">
        <v>1810</v>
      </c>
    </row>
    <row r="1002" spans="1:1" x14ac:dyDescent="0.25">
      <c r="A1002" s="16" t="s">
        <v>1811</v>
      </c>
    </row>
    <row r="1003" spans="1:1" x14ac:dyDescent="0.25">
      <c r="A1003" s="16" t="s">
        <v>1812</v>
      </c>
    </row>
    <row r="1004" spans="1:1" x14ac:dyDescent="0.25">
      <c r="A1004" s="16" t="s">
        <v>1816</v>
      </c>
    </row>
    <row r="1005" spans="1:1" x14ac:dyDescent="0.25">
      <c r="A1005" s="16" t="s">
        <v>1813</v>
      </c>
    </row>
    <row r="1006" spans="1:1" x14ac:dyDescent="0.25">
      <c r="A1006" s="16" t="s">
        <v>1814</v>
      </c>
    </row>
    <row r="1007" spans="1:1" x14ac:dyDescent="0.25">
      <c r="A1007" s="16" t="s">
        <v>1815</v>
      </c>
    </row>
    <row r="1008" spans="1:1" x14ac:dyDescent="0.25">
      <c r="A1008" s="16" t="s">
        <v>1817</v>
      </c>
    </row>
    <row r="1009" spans="1:1" ht="18" x14ac:dyDescent="0.25">
      <c r="A1009" s="97"/>
    </row>
    <row r="1010" spans="1:1" x14ac:dyDescent="0.25">
      <c r="A1010" s="36" t="s">
        <v>489</v>
      </c>
    </row>
    <row r="1011" spans="1:1" x14ac:dyDescent="0.25">
      <c r="A1011" s="28" t="s">
        <v>490</v>
      </c>
    </row>
    <row r="1012" spans="1:1" x14ac:dyDescent="0.25">
      <c r="A1012" s="16" t="s">
        <v>491</v>
      </c>
    </row>
    <row r="1013" spans="1:1" x14ac:dyDescent="0.25">
      <c r="A1013" s="36" t="s">
        <v>492</v>
      </c>
    </row>
    <row r="1014" spans="1:1" x14ac:dyDescent="0.25">
      <c r="A1014" s="36" t="s">
        <v>493</v>
      </c>
    </row>
    <row r="1015" spans="1:1" x14ac:dyDescent="0.25">
      <c r="A1015" s="36" t="s">
        <v>494</v>
      </c>
    </row>
    <row r="1016" spans="1:1" x14ac:dyDescent="0.25">
      <c r="A1016" s="36" t="s">
        <v>495</v>
      </c>
    </row>
    <row r="1017" spans="1:1" x14ac:dyDescent="0.25">
      <c r="A1017" s="36" t="s">
        <v>496</v>
      </c>
    </row>
    <row r="1018" spans="1:1" x14ac:dyDescent="0.25">
      <c r="A1018" s="36" t="s">
        <v>497</v>
      </c>
    </row>
    <row r="1019" spans="1:1" x14ac:dyDescent="0.25">
      <c r="A1019" s="36" t="s">
        <v>761</v>
      </c>
    </row>
    <row r="1020" spans="1:1" x14ac:dyDescent="0.25">
      <c r="A1020" s="36" t="s">
        <v>501</v>
      </c>
    </row>
    <row r="1021" spans="1:1" x14ac:dyDescent="0.25">
      <c r="A1021" s="16" t="s">
        <v>502</v>
      </c>
    </row>
    <row r="1022" spans="1:1" x14ac:dyDescent="0.25">
      <c r="A1022" s="28" t="s">
        <v>503</v>
      </c>
    </row>
    <row r="1023" spans="1:1" x14ac:dyDescent="0.25">
      <c r="A1023" s="28" t="s">
        <v>504</v>
      </c>
    </row>
    <row r="1024" spans="1:1" x14ac:dyDescent="0.25">
      <c r="A1024" s="28" t="s">
        <v>505</v>
      </c>
    </row>
    <row r="1025" spans="1:1" x14ac:dyDescent="0.25">
      <c r="A1025" s="28" t="s">
        <v>506</v>
      </c>
    </row>
    <row r="1026" spans="1:1" x14ac:dyDescent="0.25">
      <c r="A1026" s="28" t="s">
        <v>507</v>
      </c>
    </row>
    <row r="1027" spans="1:1" x14ac:dyDescent="0.25">
      <c r="A1027" s="28" t="s">
        <v>508</v>
      </c>
    </row>
    <row r="1028" spans="1:1" x14ac:dyDescent="0.25">
      <c r="A1028" s="28" t="s">
        <v>762</v>
      </c>
    </row>
    <row r="1029" spans="1:1" x14ac:dyDescent="0.25">
      <c r="A1029" s="28" t="s">
        <v>512</v>
      </c>
    </row>
    <row r="1030" spans="1:1" x14ac:dyDescent="0.25">
      <c r="A1030" s="74" t="s">
        <v>513</v>
      </c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4"/>
  <sheetViews>
    <sheetView zoomScale="90" zoomScaleNormal="90" workbookViewId="0"/>
  </sheetViews>
  <sheetFormatPr defaultRowHeight="15" x14ac:dyDescent="0.25"/>
  <cols>
    <col min="1" max="1" width="21.42578125" style="134" bestFit="1" customWidth="1"/>
    <col min="2" max="2" width="12.28515625" style="160" bestFit="1" customWidth="1"/>
    <col min="4" max="4" width="21.42578125" style="134" bestFit="1" customWidth="1"/>
    <col min="5" max="6" width="21.42578125" style="178" customWidth="1"/>
    <col min="7" max="7" width="24.85546875" style="178" bestFit="1" customWidth="1"/>
    <col min="8" max="8" width="21.42578125" style="178" customWidth="1"/>
    <col min="9" max="9" width="15.5703125" style="178" bestFit="1" customWidth="1"/>
    <col min="11" max="11" width="36.28515625" style="134" bestFit="1" customWidth="1"/>
    <col min="12" max="12" width="11.5703125" style="160" bestFit="1" customWidth="1"/>
    <col min="13" max="13" width="12.7109375" style="228" bestFit="1" customWidth="1"/>
    <col min="14" max="14" width="16.140625" style="160" bestFit="1" customWidth="1"/>
    <col min="16" max="16" width="29.85546875" style="134" customWidth="1"/>
    <col min="17" max="17" width="20.5703125" style="167" bestFit="1" customWidth="1"/>
    <col min="18" max="18" width="12.85546875" style="160" bestFit="1" customWidth="1"/>
    <col min="19" max="19" width="17.7109375" style="160" bestFit="1" customWidth="1"/>
    <col min="20" max="20" width="16" style="160" bestFit="1" customWidth="1"/>
    <col min="21" max="21" width="25.5703125" style="160" bestFit="1" customWidth="1"/>
    <col min="22" max="22" width="19.28515625" style="160" bestFit="1" customWidth="1"/>
    <col min="23" max="23" width="21.85546875" style="160" bestFit="1" customWidth="1"/>
  </cols>
  <sheetData>
    <row r="1" spans="1:23" x14ac:dyDescent="0.25">
      <c r="A1" s="134" t="s">
        <v>2562</v>
      </c>
    </row>
    <row r="2" spans="1:23" x14ac:dyDescent="0.25">
      <c r="A2" s="134" t="s">
        <v>825</v>
      </c>
      <c r="D2" t="s">
        <v>827</v>
      </c>
      <c r="K2" s="134" t="s">
        <v>823</v>
      </c>
      <c r="Q2" s="167" t="s">
        <v>1831</v>
      </c>
    </row>
    <row r="3" spans="1:23" s="138" customFormat="1" x14ac:dyDescent="0.25">
      <c r="A3" s="163" t="s">
        <v>1820</v>
      </c>
      <c r="B3" s="164" t="s">
        <v>1821</v>
      </c>
      <c r="D3" s="137" t="s">
        <v>1820</v>
      </c>
      <c r="E3" s="179" t="s">
        <v>1822</v>
      </c>
      <c r="F3" s="179" t="s">
        <v>1823</v>
      </c>
      <c r="G3" s="179" t="s">
        <v>1824</v>
      </c>
      <c r="H3" s="179" t="s">
        <v>1825</v>
      </c>
      <c r="I3" s="179" t="s">
        <v>1826</v>
      </c>
      <c r="K3" s="137" t="s">
        <v>1820</v>
      </c>
      <c r="L3" s="161" t="s">
        <v>1827</v>
      </c>
      <c r="M3" s="229" t="s">
        <v>1828</v>
      </c>
      <c r="N3" s="161" t="s">
        <v>1829</v>
      </c>
      <c r="P3" s="137"/>
      <c r="Q3" s="163" t="s">
        <v>1820</v>
      </c>
      <c r="R3" s="164" t="s">
        <v>1832</v>
      </c>
      <c r="S3" s="164" t="s">
        <v>2379</v>
      </c>
      <c r="T3" s="164" t="s">
        <v>1833</v>
      </c>
      <c r="U3" s="164" t="s">
        <v>1834</v>
      </c>
      <c r="V3" s="164" t="s">
        <v>1835</v>
      </c>
      <c r="W3" s="164" t="s">
        <v>1836</v>
      </c>
    </row>
    <row r="4" spans="1:23" x14ac:dyDescent="0.25">
      <c r="A4" s="165" t="s">
        <v>2435</v>
      </c>
      <c r="B4" s="166">
        <v>-7597.64</v>
      </c>
      <c r="D4" s="134" t="s">
        <v>2568</v>
      </c>
      <c r="E4" s="178">
        <v>11</v>
      </c>
      <c r="F4" s="178">
        <v>0</v>
      </c>
      <c r="G4" s="178">
        <v>4</v>
      </c>
      <c r="H4" s="178">
        <v>0</v>
      </c>
      <c r="I4" s="178">
        <v>15</v>
      </c>
      <c r="K4" s="134" t="s">
        <v>2575</v>
      </c>
      <c r="L4" s="160">
        <v>32200</v>
      </c>
      <c r="M4" s="228">
        <v>16100</v>
      </c>
      <c r="N4" s="160">
        <v>20000</v>
      </c>
      <c r="P4" s="162"/>
      <c r="Q4" s="168" t="s">
        <v>2979</v>
      </c>
      <c r="R4" s="166">
        <v>10935.29</v>
      </c>
      <c r="S4" s="166">
        <v>14000</v>
      </c>
      <c r="T4" s="166">
        <v>27397.08</v>
      </c>
      <c r="U4" s="166">
        <v>-72.599999999999994</v>
      </c>
      <c r="V4" s="166">
        <v>0</v>
      </c>
      <c r="W4" s="166">
        <v>0</v>
      </c>
    </row>
    <row r="5" spans="1:23" x14ac:dyDescent="0.25">
      <c r="A5" s="165" t="s">
        <v>2563</v>
      </c>
      <c r="B5" s="166">
        <v>-5825</v>
      </c>
      <c r="D5" s="134" t="s">
        <v>2569</v>
      </c>
      <c r="E5" s="178">
        <v>16</v>
      </c>
      <c r="F5" s="178">
        <v>0</v>
      </c>
      <c r="G5" s="178">
        <v>0</v>
      </c>
      <c r="H5" s="178">
        <v>0</v>
      </c>
      <c r="I5" s="178">
        <v>16</v>
      </c>
      <c r="K5" s="162" t="s">
        <v>2576</v>
      </c>
      <c r="L5" s="160">
        <v>14700</v>
      </c>
      <c r="M5" s="228">
        <v>7350</v>
      </c>
      <c r="N5" s="160">
        <v>17350</v>
      </c>
      <c r="P5" s="162"/>
      <c r="Q5" s="168" t="s">
        <v>2980</v>
      </c>
      <c r="R5" s="169">
        <v>10246.56</v>
      </c>
      <c r="S5" s="169">
        <v>12000</v>
      </c>
      <c r="T5" s="169">
        <v>26594.01</v>
      </c>
      <c r="U5" s="169">
        <v>0</v>
      </c>
      <c r="V5" s="169">
        <v>0</v>
      </c>
      <c r="W5" s="166">
        <v>0</v>
      </c>
    </row>
    <row r="6" spans="1:23" x14ac:dyDescent="0.25">
      <c r="A6" s="165" t="s">
        <v>2564</v>
      </c>
      <c r="B6" s="166">
        <v>-3575.83</v>
      </c>
      <c r="D6" s="134" t="s">
        <v>2570</v>
      </c>
      <c r="E6" s="178">
        <v>0</v>
      </c>
      <c r="F6" s="178">
        <v>0</v>
      </c>
      <c r="G6" s="178">
        <v>0</v>
      </c>
      <c r="H6" s="178">
        <v>11</v>
      </c>
      <c r="I6" s="178">
        <v>11</v>
      </c>
      <c r="K6" s="134" t="s">
        <v>2439</v>
      </c>
      <c r="L6" s="160">
        <v>5000</v>
      </c>
      <c r="M6" s="228">
        <v>2500</v>
      </c>
      <c r="N6" s="160">
        <v>11400</v>
      </c>
      <c r="P6" s="162"/>
      <c r="Q6" s="168" t="s">
        <v>2981</v>
      </c>
      <c r="R6" s="169">
        <v>8920.16</v>
      </c>
      <c r="S6" s="169">
        <v>19500</v>
      </c>
      <c r="T6" s="169">
        <v>25519.55</v>
      </c>
      <c r="U6" s="169">
        <v>-918.08</v>
      </c>
      <c r="V6" s="169">
        <v>0</v>
      </c>
      <c r="W6" s="166">
        <v>0</v>
      </c>
    </row>
    <row r="7" spans="1:23" x14ac:dyDescent="0.25">
      <c r="A7" s="165" t="s">
        <v>2565</v>
      </c>
      <c r="B7" s="166">
        <v>-3117.06</v>
      </c>
      <c r="D7" s="134" t="s">
        <v>2438</v>
      </c>
      <c r="E7" s="178">
        <v>19</v>
      </c>
      <c r="F7" s="178">
        <v>0</v>
      </c>
      <c r="G7" s="178">
        <v>0</v>
      </c>
      <c r="H7" s="178">
        <v>0</v>
      </c>
      <c r="I7" s="178">
        <v>19</v>
      </c>
      <c r="K7" s="162" t="s">
        <v>2577</v>
      </c>
      <c r="L7" s="160">
        <v>12300</v>
      </c>
      <c r="M7" s="228">
        <v>6150</v>
      </c>
      <c r="N7" s="160">
        <v>10521.13</v>
      </c>
      <c r="P7" s="162"/>
      <c r="Q7" s="168" t="s">
        <v>2561</v>
      </c>
      <c r="R7" s="169">
        <v>9185.4699999999993</v>
      </c>
      <c r="S7" s="169">
        <v>15000</v>
      </c>
      <c r="T7" s="169">
        <v>30717.97</v>
      </c>
      <c r="U7" s="169">
        <v>0</v>
      </c>
      <c r="V7" s="169">
        <v>0</v>
      </c>
      <c r="W7" s="166">
        <v>0</v>
      </c>
    </row>
    <row r="8" spans="1:23" x14ac:dyDescent="0.25">
      <c r="A8" s="165" t="s">
        <v>2436</v>
      </c>
      <c r="B8" s="166">
        <v>-2880.17</v>
      </c>
      <c r="D8" s="134" t="s">
        <v>2571</v>
      </c>
      <c r="E8" s="178">
        <v>0</v>
      </c>
      <c r="F8" s="178">
        <v>0</v>
      </c>
      <c r="G8" s="178">
        <v>0</v>
      </c>
      <c r="H8" s="178">
        <v>12</v>
      </c>
      <c r="I8" s="178">
        <v>12</v>
      </c>
      <c r="K8" s="134" t="s">
        <v>2570</v>
      </c>
      <c r="L8" s="160">
        <v>8000</v>
      </c>
      <c r="M8" s="228">
        <v>4000</v>
      </c>
      <c r="N8" s="160">
        <v>9650</v>
      </c>
      <c r="P8" s="162"/>
      <c r="Q8" s="168" t="s">
        <v>2982</v>
      </c>
      <c r="R8" s="166">
        <v>6749.98</v>
      </c>
      <c r="S8" s="166">
        <v>12000</v>
      </c>
      <c r="T8" s="166">
        <v>29710.799999999999</v>
      </c>
      <c r="U8" s="166">
        <v>-1957.47</v>
      </c>
      <c r="V8" s="166">
        <v>0</v>
      </c>
      <c r="W8" s="166">
        <v>0</v>
      </c>
    </row>
    <row r="9" spans="1:23" x14ac:dyDescent="0.25">
      <c r="A9" s="165" t="s">
        <v>2566</v>
      </c>
      <c r="B9" s="166">
        <v>-2683.78</v>
      </c>
      <c r="D9" s="134" t="s">
        <v>2572</v>
      </c>
      <c r="E9" s="178">
        <v>11</v>
      </c>
      <c r="F9" s="178">
        <v>0</v>
      </c>
      <c r="G9" s="178">
        <v>0</v>
      </c>
      <c r="H9" s="178">
        <v>0</v>
      </c>
      <c r="I9" s="178">
        <v>11</v>
      </c>
      <c r="K9" s="134" t="s">
        <v>2578</v>
      </c>
      <c r="L9" s="160">
        <v>11000</v>
      </c>
      <c r="M9" s="228">
        <v>5500</v>
      </c>
      <c r="N9" s="160">
        <v>9000</v>
      </c>
      <c r="Q9" s="168" t="s">
        <v>2983</v>
      </c>
      <c r="R9" s="166">
        <v>10323.86</v>
      </c>
      <c r="S9" s="166">
        <v>35000</v>
      </c>
      <c r="T9" s="166">
        <v>21462</v>
      </c>
      <c r="U9" s="166">
        <v>-49</v>
      </c>
      <c r="V9" s="166">
        <v>0</v>
      </c>
      <c r="W9" s="166">
        <v>0</v>
      </c>
    </row>
    <row r="10" spans="1:23" x14ac:dyDescent="0.25">
      <c r="A10" s="165" t="s">
        <v>2567</v>
      </c>
      <c r="B10" s="166">
        <v>-2650</v>
      </c>
      <c r="D10" s="134" t="s">
        <v>2573</v>
      </c>
      <c r="E10" s="178">
        <v>12</v>
      </c>
      <c r="F10" s="178">
        <v>0</v>
      </c>
      <c r="G10" s="178">
        <v>0</v>
      </c>
      <c r="H10" s="178">
        <v>0</v>
      </c>
      <c r="I10" s="178">
        <v>12</v>
      </c>
      <c r="K10" s="134" t="s">
        <v>2579</v>
      </c>
      <c r="L10" s="160">
        <v>11100</v>
      </c>
      <c r="M10" s="228">
        <v>5550</v>
      </c>
      <c r="N10" s="160">
        <v>9000</v>
      </c>
      <c r="Q10" s="168" t="s">
        <v>2984</v>
      </c>
      <c r="R10" s="166">
        <v>55750.77</v>
      </c>
      <c r="S10" s="166">
        <v>56000</v>
      </c>
      <c r="T10" s="166">
        <v>0</v>
      </c>
      <c r="U10" s="166">
        <v>0</v>
      </c>
      <c r="V10" s="166">
        <v>33486.559999999998</v>
      </c>
      <c r="W10" s="166">
        <v>16800</v>
      </c>
    </row>
    <row r="11" spans="1:23" x14ac:dyDescent="0.25">
      <c r="A11" s="165" t="s">
        <v>2437</v>
      </c>
      <c r="B11" s="166">
        <v>-2594.4</v>
      </c>
      <c r="D11" s="134" t="s">
        <v>2574</v>
      </c>
      <c r="E11" s="178">
        <v>12</v>
      </c>
      <c r="F11" s="178">
        <v>0</v>
      </c>
      <c r="G11" s="178">
        <v>0</v>
      </c>
      <c r="H11" s="178">
        <v>0</v>
      </c>
      <c r="I11" s="178">
        <v>12</v>
      </c>
      <c r="K11" s="134" t="s">
        <v>2580</v>
      </c>
      <c r="L11" s="160">
        <v>9200</v>
      </c>
      <c r="M11" s="228">
        <v>4600</v>
      </c>
      <c r="N11" s="160">
        <v>8900</v>
      </c>
      <c r="Q11" s="168" t="s">
        <v>2985</v>
      </c>
      <c r="R11" s="166">
        <v>5715.99</v>
      </c>
      <c r="S11" s="166">
        <v>6000</v>
      </c>
      <c r="T11" s="166">
        <v>25229.67</v>
      </c>
      <c r="U11" s="166">
        <v>0</v>
      </c>
      <c r="V11" s="166">
        <v>0</v>
      </c>
      <c r="W11" s="166">
        <v>0</v>
      </c>
    </row>
    <row r="12" spans="1:23" x14ac:dyDescent="0.25">
      <c r="B12" s="134"/>
      <c r="C12" s="178"/>
      <c r="D12" s="178"/>
      <c r="H12" s="160"/>
      <c r="I12" s="167"/>
      <c r="J12" s="160"/>
      <c r="K12" s="167" t="s">
        <v>2971</v>
      </c>
      <c r="L12" s="160">
        <v>10000</v>
      </c>
      <c r="M12" s="228">
        <v>5000</v>
      </c>
      <c r="N12" s="160">
        <v>8893.23</v>
      </c>
      <c r="P12"/>
      <c r="Q12" s="134"/>
      <c r="R12"/>
      <c r="S12"/>
      <c r="T12"/>
      <c r="U12"/>
      <c r="V12"/>
      <c r="W12"/>
    </row>
    <row r="13" spans="1:23" x14ac:dyDescent="0.25">
      <c r="B13" s="134"/>
      <c r="C13" s="178"/>
      <c r="D13" s="178"/>
      <c r="H13" s="160"/>
      <c r="I13" s="167"/>
      <c r="J13" s="160"/>
      <c r="K13" s="167" t="s">
        <v>2972</v>
      </c>
      <c r="L13" s="160">
        <v>12500</v>
      </c>
      <c r="M13" s="228">
        <v>6250</v>
      </c>
      <c r="N13" s="160">
        <v>8272.41</v>
      </c>
      <c r="P13"/>
      <c r="Q13" s="134"/>
      <c r="R13"/>
      <c r="S13"/>
      <c r="T13"/>
      <c r="U13"/>
      <c r="V13"/>
      <c r="W13"/>
    </row>
    <row r="14" spans="1:23" x14ac:dyDescent="0.25">
      <c r="B14" s="134"/>
      <c r="C14" s="178"/>
      <c r="D14" s="178"/>
      <c r="H14" s="160"/>
      <c r="I14" s="167"/>
      <c r="J14" s="160"/>
      <c r="K14" s="167" t="s">
        <v>2973</v>
      </c>
      <c r="L14" s="160">
        <v>12600</v>
      </c>
      <c r="M14" s="228">
        <v>6300</v>
      </c>
      <c r="N14" s="160">
        <v>8000</v>
      </c>
      <c r="O14" s="167"/>
      <c r="P14" s="160"/>
      <c r="T14"/>
      <c r="U14"/>
      <c r="V14"/>
      <c r="W14"/>
    </row>
    <row r="15" spans="1:23" x14ac:dyDescent="0.25">
      <c r="B15" s="134"/>
      <c r="C15" s="178"/>
      <c r="D15" s="178"/>
      <c r="H15" s="160"/>
      <c r="I15" s="167"/>
      <c r="J15" s="160"/>
      <c r="K15" s="167" t="s">
        <v>2974</v>
      </c>
      <c r="L15" s="160">
        <v>8000</v>
      </c>
      <c r="M15" s="228">
        <v>4000</v>
      </c>
      <c r="N15" s="160">
        <v>7951.9</v>
      </c>
      <c r="O15" s="167"/>
      <c r="P15" s="160"/>
      <c r="T15"/>
      <c r="U15"/>
      <c r="V15"/>
      <c r="W15"/>
    </row>
    <row r="16" spans="1:23" x14ac:dyDescent="0.25">
      <c r="B16" s="134"/>
      <c r="C16" s="178"/>
      <c r="D16" s="178"/>
      <c r="H16" s="160"/>
      <c r="I16" s="167"/>
      <c r="J16" s="160"/>
      <c r="K16" s="167" t="s">
        <v>2975</v>
      </c>
      <c r="L16" s="160">
        <v>9200</v>
      </c>
      <c r="M16" s="228">
        <v>4600</v>
      </c>
      <c r="N16" s="160">
        <v>7938.51</v>
      </c>
      <c r="O16" s="167"/>
      <c r="P16" s="160"/>
      <c r="T16"/>
      <c r="U16"/>
      <c r="V16"/>
      <c r="W16"/>
    </row>
    <row r="17" spans="2:23" x14ac:dyDescent="0.25">
      <c r="B17" s="134"/>
      <c r="C17" s="178"/>
      <c r="D17" s="178"/>
      <c r="H17" s="160"/>
      <c r="I17" s="134"/>
      <c r="J17" s="160"/>
      <c r="K17" s="167" t="s">
        <v>2976</v>
      </c>
      <c r="L17" s="160">
        <v>10000</v>
      </c>
      <c r="M17" s="228">
        <v>5000</v>
      </c>
      <c r="N17" s="160">
        <v>7927.99</v>
      </c>
      <c r="O17" s="167"/>
      <c r="P17" s="160"/>
      <c r="T17"/>
      <c r="U17"/>
      <c r="V17"/>
      <c r="W17"/>
    </row>
    <row r="18" spans="2:23" x14ac:dyDescent="0.25">
      <c r="B18" s="134"/>
      <c r="C18" s="178"/>
      <c r="D18" s="178"/>
      <c r="H18" s="160"/>
      <c r="I18" s="134"/>
      <c r="J18" s="160"/>
      <c r="K18" s="167" t="s">
        <v>2977</v>
      </c>
      <c r="L18" s="160">
        <v>8500</v>
      </c>
      <c r="M18" s="228">
        <v>4250</v>
      </c>
      <c r="N18" s="160">
        <v>7600</v>
      </c>
      <c r="O18" s="167"/>
      <c r="P18" s="160"/>
      <c r="T18"/>
      <c r="U18"/>
      <c r="V18"/>
      <c r="W18"/>
    </row>
    <row r="19" spans="2:23" x14ac:dyDescent="0.25">
      <c r="B19" s="134"/>
      <c r="C19" s="178"/>
      <c r="D19" s="178"/>
      <c r="H19" s="160"/>
      <c r="I19" s="134"/>
      <c r="J19" s="160"/>
      <c r="K19" s="167" t="s">
        <v>2978</v>
      </c>
      <c r="L19" s="160">
        <v>10000</v>
      </c>
      <c r="M19" s="228">
        <v>5000</v>
      </c>
      <c r="N19" s="160">
        <v>7201.24</v>
      </c>
      <c r="O19" s="167"/>
      <c r="P19" s="160"/>
      <c r="T19"/>
      <c r="U19"/>
      <c r="V19"/>
      <c r="W19"/>
    </row>
    <row r="20" spans="2:23" x14ac:dyDescent="0.25">
      <c r="C20" s="134"/>
      <c r="J20" s="160"/>
      <c r="K20" s="134" t="s">
        <v>2581</v>
      </c>
      <c r="L20" s="160">
        <v>7500</v>
      </c>
      <c r="M20" s="228">
        <v>3750</v>
      </c>
      <c r="N20" s="160">
        <v>7200</v>
      </c>
      <c r="O20" s="167"/>
      <c r="P20" s="160"/>
      <c r="V20"/>
      <c r="W20"/>
    </row>
    <row r="21" spans="2:23" x14ac:dyDescent="0.25">
      <c r="C21" s="134"/>
      <c r="J21" s="160"/>
      <c r="K21" s="134" t="s">
        <v>2582</v>
      </c>
      <c r="L21" s="160">
        <v>7500</v>
      </c>
      <c r="M21" s="228">
        <v>3750</v>
      </c>
      <c r="N21" s="160">
        <v>7100</v>
      </c>
      <c r="O21" s="167"/>
      <c r="P21" s="160"/>
      <c r="V21"/>
      <c r="W21"/>
    </row>
    <row r="22" spans="2:23" x14ac:dyDescent="0.25">
      <c r="C22" s="134"/>
      <c r="J22" s="160"/>
      <c r="K22" s="134" t="s">
        <v>2583</v>
      </c>
      <c r="L22" s="160">
        <v>10000</v>
      </c>
      <c r="M22" s="228">
        <v>5000</v>
      </c>
      <c r="N22" s="160">
        <v>7006</v>
      </c>
      <c r="O22" s="167"/>
      <c r="P22" s="160"/>
      <c r="V22"/>
      <c r="W22"/>
    </row>
    <row r="23" spans="2:23" x14ac:dyDescent="0.25">
      <c r="C23" s="134"/>
      <c r="J23" s="160"/>
      <c r="K23" s="134" t="s">
        <v>2584</v>
      </c>
      <c r="L23" s="160">
        <v>9000</v>
      </c>
      <c r="M23" s="228">
        <v>4500</v>
      </c>
      <c r="N23" s="160">
        <v>6975.26</v>
      </c>
      <c r="V23"/>
      <c r="W23"/>
    </row>
    <row r="24" spans="2:23" x14ac:dyDescent="0.25">
      <c r="K24" s="134" t="s">
        <v>2585</v>
      </c>
      <c r="L24" s="160">
        <v>10400</v>
      </c>
      <c r="M24" s="228">
        <v>5200</v>
      </c>
      <c r="N24" s="160">
        <v>6739.9</v>
      </c>
    </row>
    <row r="25" spans="2:23" x14ac:dyDescent="0.25">
      <c r="K25" s="134" t="s">
        <v>2586</v>
      </c>
      <c r="L25" s="160">
        <v>10900</v>
      </c>
      <c r="M25" s="228">
        <v>5450</v>
      </c>
      <c r="N25" s="160">
        <v>6683.19</v>
      </c>
    </row>
    <row r="26" spans="2:23" x14ac:dyDescent="0.25">
      <c r="K26" s="134" t="s">
        <v>2587</v>
      </c>
      <c r="L26" s="160">
        <v>10500</v>
      </c>
      <c r="M26" s="228">
        <v>5250</v>
      </c>
      <c r="N26" s="160">
        <v>6599.55</v>
      </c>
    </row>
    <row r="27" spans="2:23" x14ac:dyDescent="0.25">
      <c r="K27" s="134" t="s">
        <v>2588</v>
      </c>
      <c r="L27" s="160">
        <v>6000</v>
      </c>
      <c r="M27" s="228">
        <v>3000</v>
      </c>
      <c r="N27" s="160">
        <v>6483</v>
      </c>
    </row>
    <row r="28" spans="2:23" x14ac:dyDescent="0.25">
      <c r="K28" s="134" t="s">
        <v>2589</v>
      </c>
      <c r="L28" s="160">
        <v>10000</v>
      </c>
      <c r="M28" s="228">
        <v>5000</v>
      </c>
      <c r="N28" s="160">
        <v>6448.91</v>
      </c>
    </row>
    <row r="29" spans="2:23" x14ac:dyDescent="0.25">
      <c r="K29" s="134" t="s">
        <v>2441</v>
      </c>
      <c r="L29" s="160">
        <v>5000</v>
      </c>
      <c r="M29" s="228">
        <v>2500</v>
      </c>
      <c r="N29" s="160">
        <v>6349.17</v>
      </c>
    </row>
    <row r="30" spans="2:23" x14ac:dyDescent="0.25">
      <c r="K30" s="134" t="s">
        <v>2590</v>
      </c>
      <c r="L30" s="160">
        <v>8000</v>
      </c>
      <c r="M30" s="228">
        <v>4000</v>
      </c>
      <c r="N30" s="160">
        <v>6050.14</v>
      </c>
    </row>
    <row r="31" spans="2:23" x14ac:dyDescent="0.25">
      <c r="K31" s="134" t="s">
        <v>2591</v>
      </c>
      <c r="L31" s="160">
        <v>9200</v>
      </c>
      <c r="M31" s="228">
        <v>4600</v>
      </c>
      <c r="N31" s="160">
        <v>6028.73</v>
      </c>
    </row>
    <row r="32" spans="2:23" x14ac:dyDescent="0.25">
      <c r="K32" s="134" t="s">
        <v>2592</v>
      </c>
      <c r="L32" s="160">
        <v>7300</v>
      </c>
      <c r="M32" s="228">
        <v>3650</v>
      </c>
      <c r="N32" s="160">
        <v>6000</v>
      </c>
    </row>
    <row r="33" spans="11:14" x14ac:dyDescent="0.25">
      <c r="K33" s="134" t="s">
        <v>2593</v>
      </c>
      <c r="L33" s="160">
        <v>10000</v>
      </c>
      <c r="M33" s="228">
        <v>5000</v>
      </c>
      <c r="N33" s="160">
        <v>6000</v>
      </c>
    </row>
    <row r="34" spans="11:14" x14ac:dyDescent="0.25">
      <c r="K34" s="134" t="s">
        <v>2594</v>
      </c>
      <c r="L34" s="160">
        <v>11700</v>
      </c>
      <c r="M34" s="228">
        <v>5850</v>
      </c>
      <c r="N34" s="160">
        <v>6000</v>
      </c>
    </row>
    <row r="35" spans="11:14" x14ac:dyDescent="0.25">
      <c r="K35" s="134" t="s">
        <v>2595</v>
      </c>
      <c r="L35" s="160">
        <v>10000</v>
      </c>
      <c r="M35" s="228">
        <v>5000</v>
      </c>
      <c r="N35" s="160">
        <v>5946.61</v>
      </c>
    </row>
    <row r="36" spans="11:14" x14ac:dyDescent="0.25">
      <c r="K36" s="134" t="s">
        <v>2596</v>
      </c>
      <c r="L36" s="160">
        <v>7500</v>
      </c>
      <c r="M36" s="228">
        <v>3750</v>
      </c>
      <c r="N36" s="160">
        <v>5743.93</v>
      </c>
    </row>
    <row r="37" spans="11:14" x14ac:dyDescent="0.25">
      <c r="K37" s="134" t="s">
        <v>2597</v>
      </c>
      <c r="L37" s="160">
        <v>10000</v>
      </c>
      <c r="M37" s="228">
        <v>5000</v>
      </c>
      <c r="N37" s="160">
        <v>5734.07</v>
      </c>
    </row>
    <row r="38" spans="11:14" x14ac:dyDescent="0.25">
      <c r="K38" s="134" t="s">
        <v>2598</v>
      </c>
      <c r="L38" s="160">
        <v>10200</v>
      </c>
      <c r="M38" s="228">
        <v>5100</v>
      </c>
      <c r="N38" s="160">
        <v>5545.33</v>
      </c>
    </row>
    <row r="39" spans="11:14" x14ac:dyDescent="0.25">
      <c r="K39" s="134" t="s">
        <v>2599</v>
      </c>
      <c r="L39" s="160">
        <v>4900</v>
      </c>
      <c r="M39" s="228">
        <v>2450</v>
      </c>
      <c r="N39" s="160">
        <v>5533.89</v>
      </c>
    </row>
    <row r="40" spans="11:14" x14ac:dyDescent="0.25">
      <c r="K40" s="134" t="s">
        <v>2600</v>
      </c>
      <c r="L40" s="160">
        <v>6000</v>
      </c>
      <c r="M40" s="228">
        <v>3000</v>
      </c>
      <c r="N40" s="160">
        <v>5406.73</v>
      </c>
    </row>
    <row r="41" spans="11:14" x14ac:dyDescent="0.25">
      <c r="K41" s="134" t="s">
        <v>2601</v>
      </c>
      <c r="L41" s="160">
        <v>8000</v>
      </c>
      <c r="M41" s="228">
        <v>4000</v>
      </c>
      <c r="N41" s="160">
        <v>5309.91</v>
      </c>
    </row>
    <row r="42" spans="11:14" x14ac:dyDescent="0.25">
      <c r="K42" s="134" t="s">
        <v>2602</v>
      </c>
      <c r="L42" s="160">
        <v>7500</v>
      </c>
      <c r="M42" s="228">
        <v>3750</v>
      </c>
      <c r="N42" s="160">
        <v>5307.61</v>
      </c>
    </row>
    <row r="43" spans="11:14" x14ac:dyDescent="0.25">
      <c r="K43" s="134" t="s">
        <v>2603</v>
      </c>
      <c r="L43" s="160">
        <v>8000</v>
      </c>
      <c r="M43" s="228">
        <v>4000</v>
      </c>
      <c r="N43" s="160">
        <v>5300.73</v>
      </c>
    </row>
    <row r="44" spans="11:14" x14ac:dyDescent="0.25">
      <c r="K44" s="134" t="s">
        <v>2604</v>
      </c>
      <c r="L44" s="160">
        <v>5000</v>
      </c>
      <c r="M44" s="228">
        <v>2500</v>
      </c>
      <c r="N44" s="160">
        <v>5043.3999999999996</v>
      </c>
    </row>
    <row r="45" spans="11:14" x14ac:dyDescent="0.25">
      <c r="K45" s="134" t="s">
        <v>2605</v>
      </c>
      <c r="L45" s="160">
        <v>6000</v>
      </c>
      <c r="M45" s="228">
        <v>3000</v>
      </c>
      <c r="N45" s="160">
        <v>5015.1000000000004</v>
      </c>
    </row>
    <row r="46" spans="11:14" x14ac:dyDescent="0.25">
      <c r="K46" s="134" t="s">
        <v>2606</v>
      </c>
      <c r="L46" s="160">
        <v>6000</v>
      </c>
      <c r="M46" s="228">
        <v>3000</v>
      </c>
      <c r="N46" s="160">
        <v>5008.6099999999997</v>
      </c>
    </row>
    <row r="47" spans="11:14" x14ac:dyDescent="0.25">
      <c r="K47" s="134" t="s">
        <v>2572</v>
      </c>
      <c r="L47" s="160">
        <v>3000</v>
      </c>
      <c r="M47" s="228">
        <v>1500</v>
      </c>
      <c r="N47" s="160">
        <v>5000</v>
      </c>
    </row>
    <row r="48" spans="11:14" x14ac:dyDescent="0.25">
      <c r="K48" s="134" t="s">
        <v>2607</v>
      </c>
      <c r="L48" s="160">
        <v>6500</v>
      </c>
      <c r="M48" s="228">
        <v>3250</v>
      </c>
      <c r="N48" s="160">
        <v>5000</v>
      </c>
    </row>
    <row r="49" spans="11:14" x14ac:dyDescent="0.25">
      <c r="K49" s="134" t="s">
        <v>2608</v>
      </c>
      <c r="L49" s="160">
        <v>7500</v>
      </c>
      <c r="M49" s="228">
        <v>3750</v>
      </c>
      <c r="N49" s="160">
        <v>5000</v>
      </c>
    </row>
    <row r="50" spans="11:14" x14ac:dyDescent="0.25">
      <c r="K50" s="134" t="s">
        <v>2609</v>
      </c>
      <c r="L50" s="160">
        <v>8400</v>
      </c>
      <c r="M50" s="228">
        <v>4200</v>
      </c>
      <c r="N50" s="160">
        <v>5000</v>
      </c>
    </row>
    <row r="51" spans="11:14" x14ac:dyDescent="0.25">
      <c r="K51" s="134" t="s">
        <v>2610</v>
      </c>
      <c r="L51" s="160">
        <v>9300</v>
      </c>
      <c r="M51" s="228">
        <v>4650</v>
      </c>
      <c r="N51" s="160">
        <v>5000</v>
      </c>
    </row>
    <row r="52" spans="11:14" x14ac:dyDescent="0.25">
      <c r="K52" s="134" t="s">
        <v>2611</v>
      </c>
      <c r="L52" s="160">
        <v>9400</v>
      </c>
      <c r="M52" s="228">
        <v>4700</v>
      </c>
      <c r="N52" s="160">
        <v>5000</v>
      </c>
    </row>
    <row r="53" spans="11:14" x14ac:dyDescent="0.25">
      <c r="K53" s="134" t="s">
        <v>2612</v>
      </c>
      <c r="L53" s="160">
        <v>9400</v>
      </c>
      <c r="M53" s="228">
        <v>4700</v>
      </c>
      <c r="N53" s="160">
        <v>4959.6499999999996</v>
      </c>
    </row>
    <row r="54" spans="11:14" x14ac:dyDescent="0.25">
      <c r="K54" s="134" t="s">
        <v>2613</v>
      </c>
      <c r="L54" s="160">
        <v>6000</v>
      </c>
      <c r="M54" s="228">
        <v>3000</v>
      </c>
      <c r="N54" s="160">
        <v>4880.8999999999996</v>
      </c>
    </row>
    <row r="55" spans="11:14" x14ac:dyDescent="0.25">
      <c r="K55" s="134" t="s">
        <v>2614</v>
      </c>
      <c r="L55" s="160">
        <v>6000</v>
      </c>
      <c r="M55" s="228">
        <v>3000</v>
      </c>
      <c r="N55" s="160">
        <v>4764.34</v>
      </c>
    </row>
    <row r="56" spans="11:14" x14ac:dyDescent="0.25">
      <c r="K56" s="134" t="s">
        <v>2615</v>
      </c>
      <c r="L56" s="160">
        <v>6000</v>
      </c>
      <c r="M56" s="228">
        <v>3000</v>
      </c>
      <c r="N56" s="160">
        <v>4702.2</v>
      </c>
    </row>
    <row r="57" spans="11:14" x14ac:dyDescent="0.25">
      <c r="K57" s="134" t="s">
        <v>2616</v>
      </c>
      <c r="L57" s="160">
        <v>5000</v>
      </c>
      <c r="M57" s="228">
        <v>2500</v>
      </c>
      <c r="N57" s="160">
        <v>4700</v>
      </c>
    </row>
    <row r="58" spans="11:14" x14ac:dyDescent="0.25">
      <c r="K58" s="134" t="s">
        <v>2617</v>
      </c>
      <c r="L58" s="160">
        <v>6900</v>
      </c>
      <c r="M58" s="228">
        <v>3450</v>
      </c>
      <c r="N58" s="160">
        <v>4661.12</v>
      </c>
    </row>
    <row r="59" spans="11:14" x14ac:dyDescent="0.25">
      <c r="K59" s="134" t="s">
        <v>2618</v>
      </c>
      <c r="L59" s="160">
        <v>3000</v>
      </c>
      <c r="M59" s="228">
        <v>1500</v>
      </c>
      <c r="N59" s="160">
        <v>4620</v>
      </c>
    </row>
    <row r="60" spans="11:14" x14ac:dyDescent="0.25">
      <c r="K60" s="134" t="s">
        <v>2619</v>
      </c>
      <c r="L60" s="160">
        <v>7100</v>
      </c>
      <c r="M60" s="228">
        <v>3550</v>
      </c>
      <c r="N60" s="160">
        <v>4550</v>
      </c>
    </row>
    <row r="61" spans="11:14" x14ac:dyDescent="0.25">
      <c r="K61" s="134" t="s">
        <v>2620</v>
      </c>
      <c r="L61" s="160">
        <v>3800</v>
      </c>
      <c r="M61" s="228">
        <v>1900</v>
      </c>
      <c r="N61" s="160">
        <v>4538.42</v>
      </c>
    </row>
    <row r="62" spans="11:14" x14ac:dyDescent="0.25">
      <c r="K62" s="134" t="s">
        <v>2621</v>
      </c>
      <c r="L62" s="160">
        <v>5000</v>
      </c>
      <c r="M62" s="228">
        <v>2500</v>
      </c>
      <c r="N62" s="160">
        <v>4497.76</v>
      </c>
    </row>
    <row r="63" spans="11:14" x14ac:dyDescent="0.25">
      <c r="K63" s="134" t="s">
        <v>2622</v>
      </c>
      <c r="L63" s="160">
        <v>5300</v>
      </c>
      <c r="M63" s="228">
        <v>2650</v>
      </c>
      <c r="N63" s="160">
        <v>4359.6899999999996</v>
      </c>
    </row>
    <row r="64" spans="11:14" x14ac:dyDescent="0.25">
      <c r="K64" s="134" t="s">
        <v>2623</v>
      </c>
      <c r="L64" s="160">
        <v>7200</v>
      </c>
      <c r="M64" s="228">
        <v>3600</v>
      </c>
      <c r="N64" s="160">
        <v>4280.45</v>
      </c>
    </row>
    <row r="65" spans="11:14" x14ac:dyDescent="0.25">
      <c r="K65" s="134" t="s">
        <v>2624</v>
      </c>
      <c r="L65" s="160">
        <v>7500</v>
      </c>
      <c r="M65" s="228">
        <v>3750</v>
      </c>
      <c r="N65" s="160">
        <v>4279.34</v>
      </c>
    </row>
    <row r="66" spans="11:14" x14ac:dyDescent="0.25">
      <c r="K66" s="134" t="s">
        <v>2625</v>
      </c>
      <c r="L66" s="160">
        <v>6700</v>
      </c>
      <c r="M66" s="228">
        <v>3350</v>
      </c>
      <c r="N66" s="160">
        <v>4237.79</v>
      </c>
    </row>
    <row r="67" spans="11:14" x14ac:dyDescent="0.25">
      <c r="K67" s="134" t="s">
        <v>2626</v>
      </c>
      <c r="L67" s="160">
        <v>4500</v>
      </c>
      <c r="M67" s="228">
        <v>2250</v>
      </c>
      <c r="N67" s="160">
        <v>4201</v>
      </c>
    </row>
    <row r="68" spans="11:14" x14ac:dyDescent="0.25">
      <c r="K68" s="134" t="s">
        <v>2627</v>
      </c>
      <c r="L68" s="160">
        <v>4000</v>
      </c>
      <c r="M68" s="228">
        <v>2000</v>
      </c>
      <c r="N68" s="160">
        <v>4200</v>
      </c>
    </row>
    <row r="69" spans="11:14" x14ac:dyDescent="0.25">
      <c r="K69" s="134" t="s">
        <v>2628</v>
      </c>
      <c r="L69" s="160">
        <v>6000</v>
      </c>
      <c r="M69" s="228">
        <v>3000</v>
      </c>
      <c r="N69" s="160">
        <v>4189.07</v>
      </c>
    </row>
    <row r="70" spans="11:14" x14ac:dyDescent="0.25">
      <c r="K70" s="134" t="s">
        <v>2629</v>
      </c>
      <c r="L70" s="160">
        <v>6600</v>
      </c>
      <c r="M70" s="228">
        <v>3300</v>
      </c>
      <c r="N70" s="160">
        <v>4158.92</v>
      </c>
    </row>
    <row r="71" spans="11:14" x14ac:dyDescent="0.25">
      <c r="K71" s="134" t="s">
        <v>2630</v>
      </c>
      <c r="L71" s="160">
        <v>8000</v>
      </c>
      <c r="M71" s="228">
        <v>4000</v>
      </c>
      <c r="N71" s="160">
        <v>4140</v>
      </c>
    </row>
    <row r="72" spans="11:14" x14ac:dyDescent="0.25">
      <c r="K72" s="134" t="s">
        <v>2631</v>
      </c>
      <c r="L72" s="160">
        <v>6000</v>
      </c>
      <c r="M72" s="228">
        <v>3000</v>
      </c>
      <c r="N72" s="160">
        <v>4087.96</v>
      </c>
    </row>
    <row r="73" spans="11:14" x14ac:dyDescent="0.25">
      <c r="K73" s="134" t="s">
        <v>2632</v>
      </c>
      <c r="L73" s="160">
        <v>5000</v>
      </c>
      <c r="M73" s="228">
        <v>2500</v>
      </c>
      <c r="N73" s="160">
        <v>4070.29</v>
      </c>
    </row>
    <row r="74" spans="11:14" x14ac:dyDescent="0.25">
      <c r="K74" s="134" t="s">
        <v>2633</v>
      </c>
      <c r="L74" s="160">
        <v>4200</v>
      </c>
      <c r="M74" s="228">
        <v>2100</v>
      </c>
      <c r="N74" s="160">
        <v>4061.67</v>
      </c>
    </row>
    <row r="75" spans="11:14" x14ac:dyDescent="0.25">
      <c r="K75" s="134" t="s">
        <v>2634</v>
      </c>
      <c r="L75" s="160">
        <v>2700</v>
      </c>
      <c r="M75" s="228">
        <v>1350</v>
      </c>
      <c r="N75" s="160">
        <v>4060.47</v>
      </c>
    </row>
    <row r="76" spans="11:14" x14ac:dyDescent="0.25">
      <c r="K76" s="134" t="s">
        <v>2635</v>
      </c>
      <c r="L76" s="160">
        <v>6000</v>
      </c>
      <c r="M76" s="228">
        <v>3000</v>
      </c>
      <c r="N76" s="160">
        <v>4030</v>
      </c>
    </row>
    <row r="77" spans="11:14" x14ac:dyDescent="0.25">
      <c r="K77" s="134" t="s">
        <v>2446</v>
      </c>
      <c r="L77" s="160">
        <v>4500</v>
      </c>
      <c r="M77" s="228">
        <v>2250</v>
      </c>
      <c r="N77" s="160">
        <v>4000</v>
      </c>
    </row>
    <row r="78" spans="11:14" x14ac:dyDescent="0.25">
      <c r="K78" s="134" t="s">
        <v>2445</v>
      </c>
      <c r="L78" s="160">
        <v>5000</v>
      </c>
      <c r="M78" s="228">
        <v>2500</v>
      </c>
      <c r="N78" s="160">
        <v>4000</v>
      </c>
    </row>
    <row r="79" spans="11:14" x14ac:dyDescent="0.25">
      <c r="K79" s="134" t="s">
        <v>2636</v>
      </c>
      <c r="L79" s="160">
        <v>5500</v>
      </c>
      <c r="M79" s="228">
        <v>2750</v>
      </c>
      <c r="N79" s="160">
        <v>4000</v>
      </c>
    </row>
    <row r="80" spans="11:14" x14ac:dyDescent="0.25">
      <c r="K80" s="134" t="s">
        <v>2637</v>
      </c>
      <c r="L80" s="160">
        <v>6900</v>
      </c>
      <c r="M80" s="228">
        <v>3450</v>
      </c>
      <c r="N80" s="160">
        <v>4000</v>
      </c>
    </row>
    <row r="81" spans="11:14" x14ac:dyDescent="0.25">
      <c r="K81" s="134" t="s">
        <v>2638</v>
      </c>
      <c r="L81" s="160">
        <v>7300</v>
      </c>
      <c r="M81" s="228">
        <v>3650</v>
      </c>
      <c r="N81" s="160">
        <v>4000</v>
      </c>
    </row>
    <row r="82" spans="11:14" x14ac:dyDescent="0.25">
      <c r="K82" s="134" t="s">
        <v>2639</v>
      </c>
      <c r="L82" s="160">
        <v>7500</v>
      </c>
      <c r="M82" s="228">
        <v>3750</v>
      </c>
      <c r="N82" s="160">
        <v>4000</v>
      </c>
    </row>
    <row r="83" spans="11:14" x14ac:dyDescent="0.25">
      <c r="K83" s="134" t="s">
        <v>2640</v>
      </c>
      <c r="L83" s="160">
        <v>7500</v>
      </c>
      <c r="M83" s="228">
        <v>3750</v>
      </c>
      <c r="N83" s="160">
        <v>4000</v>
      </c>
    </row>
    <row r="84" spans="11:14" x14ac:dyDescent="0.25">
      <c r="K84" s="134" t="s">
        <v>2641</v>
      </c>
      <c r="L84" s="160">
        <v>7500</v>
      </c>
      <c r="M84" s="228">
        <v>3750</v>
      </c>
      <c r="N84" s="160">
        <v>4000</v>
      </c>
    </row>
    <row r="85" spans="11:14" x14ac:dyDescent="0.25">
      <c r="K85" s="134" t="s">
        <v>2642</v>
      </c>
      <c r="L85" s="160">
        <v>7300</v>
      </c>
      <c r="M85" s="228">
        <v>3650</v>
      </c>
      <c r="N85" s="160">
        <v>3992.06</v>
      </c>
    </row>
    <row r="86" spans="11:14" x14ac:dyDescent="0.25">
      <c r="K86" s="134" t="s">
        <v>2643</v>
      </c>
      <c r="L86" s="160">
        <v>4000</v>
      </c>
      <c r="M86" s="228">
        <v>2000</v>
      </c>
      <c r="N86" s="160">
        <v>3978.56</v>
      </c>
    </row>
    <row r="87" spans="11:14" x14ac:dyDescent="0.25">
      <c r="K87" s="134" t="s">
        <v>2644</v>
      </c>
      <c r="L87" s="160">
        <v>4200</v>
      </c>
      <c r="M87" s="228">
        <v>2100</v>
      </c>
      <c r="N87" s="160">
        <v>3960.68</v>
      </c>
    </row>
    <row r="88" spans="11:14" x14ac:dyDescent="0.25">
      <c r="K88" s="134" t="s">
        <v>2645</v>
      </c>
      <c r="L88" s="160">
        <v>4500</v>
      </c>
      <c r="M88" s="228">
        <v>2250</v>
      </c>
      <c r="N88" s="160">
        <v>3944.8</v>
      </c>
    </row>
    <row r="89" spans="11:14" x14ac:dyDescent="0.25">
      <c r="K89" s="134" t="s">
        <v>2646</v>
      </c>
      <c r="L89" s="160">
        <v>4400</v>
      </c>
      <c r="M89" s="228">
        <v>2200</v>
      </c>
      <c r="N89" s="160">
        <v>3857.11</v>
      </c>
    </row>
    <row r="90" spans="11:14" x14ac:dyDescent="0.25">
      <c r="K90" s="134" t="s">
        <v>2647</v>
      </c>
      <c r="L90" s="160">
        <v>6000</v>
      </c>
      <c r="M90" s="228">
        <v>3000</v>
      </c>
      <c r="N90" s="160">
        <v>3842.66</v>
      </c>
    </row>
    <row r="91" spans="11:14" x14ac:dyDescent="0.25">
      <c r="K91" s="134" t="s">
        <v>2648</v>
      </c>
      <c r="L91" s="160">
        <v>5000</v>
      </c>
      <c r="M91" s="228">
        <v>2500</v>
      </c>
      <c r="N91" s="160">
        <v>3830</v>
      </c>
    </row>
    <row r="92" spans="11:14" x14ac:dyDescent="0.25">
      <c r="K92" s="134" t="s">
        <v>2649</v>
      </c>
      <c r="L92" s="160">
        <v>5000</v>
      </c>
      <c r="M92" s="228">
        <v>2500</v>
      </c>
      <c r="N92" s="160">
        <v>3804.02</v>
      </c>
    </row>
    <row r="93" spans="11:14" x14ac:dyDescent="0.25">
      <c r="K93" s="134" t="s">
        <v>2650</v>
      </c>
      <c r="L93" s="160">
        <v>5000</v>
      </c>
      <c r="M93" s="228">
        <v>2500</v>
      </c>
      <c r="N93" s="160">
        <v>3800</v>
      </c>
    </row>
    <row r="94" spans="11:14" x14ac:dyDescent="0.25">
      <c r="K94" s="134" t="s">
        <v>2651</v>
      </c>
      <c r="L94" s="160">
        <v>3800</v>
      </c>
      <c r="M94" s="228">
        <v>1900</v>
      </c>
      <c r="N94" s="160">
        <v>3785</v>
      </c>
    </row>
    <row r="95" spans="11:14" x14ac:dyDescent="0.25">
      <c r="K95" s="134" t="s">
        <v>2652</v>
      </c>
      <c r="L95" s="160">
        <v>6700</v>
      </c>
      <c r="M95" s="228">
        <v>3350</v>
      </c>
      <c r="N95" s="160">
        <v>3706.49</v>
      </c>
    </row>
    <row r="96" spans="11:14" x14ac:dyDescent="0.25">
      <c r="K96" s="134" t="s">
        <v>2653</v>
      </c>
      <c r="L96" s="160">
        <v>4000</v>
      </c>
      <c r="M96" s="228">
        <v>2000</v>
      </c>
      <c r="N96" s="160">
        <v>3691.55</v>
      </c>
    </row>
    <row r="97" spans="11:14" x14ac:dyDescent="0.25">
      <c r="K97" s="134" t="s">
        <v>2654</v>
      </c>
      <c r="L97" s="160">
        <v>6900</v>
      </c>
      <c r="M97" s="228">
        <v>3450</v>
      </c>
      <c r="N97" s="160">
        <v>3685.69</v>
      </c>
    </row>
    <row r="98" spans="11:14" x14ac:dyDescent="0.25">
      <c r="K98" s="134" t="s">
        <v>2655</v>
      </c>
      <c r="L98" s="160">
        <v>6000</v>
      </c>
      <c r="M98" s="228">
        <v>3000</v>
      </c>
      <c r="N98" s="160">
        <v>3634.08</v>
      </c>
    </row>
    <row r="99" spans="11:14" x14ac:dyDescent="0.25">
      <c r="K99" s="134" t="s">
        <v>1175</v>
      </c>
      <c r="L99" s="160">
        <v>6000</v>
      </c>
      <c r="M99" s="228">
        <v>3000</v>
      </c>
      <c r="N99" s="160">
        <v>3620</v>
      </c>
    </row>
    <row r="100" spans="11:14" x14ac:dyDescent="0.25">
      <c r="K100" s="134" t="s">
        <v>2442</v>
      </c>
      <c r="L100" s="160">
        <v>6600</v>
      </c>
      <c r="M100" s="228">
        <v>3300</v>
      </c>
      <c r="N100" s="160">
        <v>3608.59</v>
      </c>
    </row>
    <row r="101" spans="11:14" x14ac:dyDescent="0.25">
      <c r="K101" s="134" t="s">
        <v>2656</v>
      </c>
      <c r="L101" s="160">
        <v>6900</v>
      </c>
      <c r="M101" s="228">
        <v>3450</v>
      </c>
      <c r="N101" s="160">
        <v>3555.89</v>
      </c>
    </row>
    <row r="102" spans="11:14" x14ac:dyDescent="0.25">
      <c r="K102" s="134" t="s">
        <v>2657</v>
      </c>
      <c r="L102" s="160">
        <v>5000</v>
      </c>
      <c r="M102" s="228">
        <v>2500</v>
      </c>
      <c r="N102" s="160">
        <v>3536.58</v>
      </c>
    </row>
    <row r="103" spans="11:14" x14ac:dyDescent="0.25">
      <c r="K103" s="134" t="s">
        <v>2658</v>
      </c>
      <c r="L103" s="160">
        <v>6000</v>
      </c>
      <c r="M103" s="228">
        <v>3000</v>
      </c>
      <c r="N103" s="160">
        <v>3501.32</v>
      </c>
    </row>
    <row r="104" spans="11:14" x14ac:dyDescent="0.25">
      <c r="K104" s="134" t="s">
        <v>2659</v>
      </c>
      <c r="L104" s="160">
        <v>5000</v>
      </c>
      <c r="M104" s="228">
        <v>2500</v>
      </c>
      <c r="N104" s="160">
        <v>3465.43</v>
      </c>
    </row>
    <row r="105" spans="11:14" x14ac:dyDescent="0.25">
      <c r="K105" s="134" t="s">
        <v>2660</v>
      </c>
      <c r="L105" s="160">
        <v>5000</v>
      </c>
      <c r="M105" s="228">
        <v>2500</v>
      </c>
      <c r="N105" s="160">
        <v>3449.73</v>
      </c>
    </row>
    <row r="106" spans="11:14" x14ac:dyDescent="0.25">
      <c r="K106" s="134" t="s">
        <v>2456</v>
      </c>
      <c r="L106" s="160">
        <v>2500</v>
      </c>
      <c r="M106" s="228">
        <v>1250</v>
      </c>
      <c r="N106" s="160">
        <v>3400</v>
      </c>
    </row>
    <row r="107" spans="11:14" x14ac:dyDescent="0.25">
      <c r="K107" s="134" t="s">
        <v>2661</v>
      </c>
      <c r="L107" s="160">
        <v>5000</v>
      </c>
      <c r="M107" s="228">
        <v>2500</v>
      </c>
      <c r="N107" s="160">
        <v>3296.96</v>
      </c>
    </row>
    <row r="108" spans="11:14" x14ac:dyDescent="0.25">
      <c r="K108" s="134" t="s">
        <v>2662</v>
      </c>
      <c r="L108" s="160">
        <v>5300</v>
      </c>
      <c r="M108" s="228">
        <v>2650</v>
      </c>
      <c r="N108" s="160">
        <v>3289.38</v>
      </c>
    </row>
    <row r="109" spans="11:14" x14ac:dyDescent="0.25">
      <c r="K109" s="134" t="s">
        <v>2663</v>
      </c>
      <c r="L109" s="160">
        <v>6000</v>
      </c>
      <c r="M109" s="228">
        <v>3000</v>
      </c>
      <c r="N109" s="160">
        <v>3270.25</v>
      </c>
    </row>
    <row r="110" spans="11:14" x14ac:dyDescent="0.25">
      <c r="K110" s="134" t="s">
        <v>2664</v>
      </c>
      <c r="L110" s="160">
        <v>5000</v>
      </c>
      <c r="M110" s="228">
        <v>2500</v>
      </c>
      <c r="N110" s="160">
        <v>3266.64</v>
      </c>
    </row>
    <row r="111" spans="11:14" x14ac:dyDescent="0.25">
      <c r="K111" s="134" t="s">
        <v>2665</v>
      </c>
      <c r="L111" s="160">
        <v>6000</v>
      </c>
      <c r="M111" s="228">
        <v>3000</v>
      </c>
      <c r="N111" s="160">
        <v>3266.13</v>
      </c>
    </row>
    <row r="112" spans="11:14" x14ac:dyDescent="0.25">
      <c r="K112" s="134" t="s">
        <v>2666</v>
      </c>
      <c r="L112" s="160">
        <v>5000</v>
      </c>
      <c r="M112" s="228">
        <v>2500</v>
      </c>
      <c r="N112" s="160">
        <v>3250.57</v>
      </c>
    </row>
    <row r="113" spans="11:14" x14ac:dyDescent="0.25">
      <c r="K113" s="134" t="s">
        <v>2667</v>
      </c>
      <c r="L113" s="160">
        <v>3200</v>
      </c>
      <c r="M113" s="228">
        <v>1600</v>
      </c>
      <c r="N113" s="160">
        <v>3216.19</v>
      </c>
    </row>
    <row r="114" spans="11:14" x14ac:dyDescent="0.25">
      <c r="K114" s="134" t="s">
        <v>2668</v>
      </c>
      <c r="L114" s="160">
        <v>2500</v>
      </c>
      <c r="M114" s="228">
        <v>1250</v>
      </c>
      <c r="N114" s="160">
        <v>3206.78</v>
      </c>
    </row>
    <row r="115" spans="11:14" x14ac:dyDescent="0.25">
      <c r="K115" s="134" t="s">
        <v>2669</v>
      </c>
      <c r="L115" s="160">
        <v>4100</v>
      </c>
      <c r="M115" s="228">
        <v>2050</v>
      </c>
      <c r="N115" s="160">
        <v>3200</v>
      </c>
    </row>
    <row r="116" spans="11:14" x14ac:dyDescent="0.25">
      <c r="K116" s="134" t="s">
        <v>2670</v>
      </c>
      <c r="L116" s="160">
        <v>4300</v>
      </c>
      <c r="M116" s="228">
        <v>2150</v>
      </c>
      <c r="N116" s="160">
        <v>3200</v>
      </c>
    </row>
    <row r="117" spans="11:14" x14ac:dyDescent="0.25">
      <c r="K117" s="134" t="s">
        <v>2671</v>
      </c>
      <c r="L117" s="160">
        <v>5800</v>
      </c>
      <c r="M117" s="228">
        <v>2900</v>
      </c>
      <c r="N117" s="160">
        <v>3194.68</v>
      </c>
    </row>
    <row r="118" spans="11:14" x14ac:dyDescent="0.25">
      <c r="K118" s="134" t="s">
        <v>2672</v>
      </c>
      <c r="L118" s="160">
        <v>4000</v>
      </c>
      <c r="M118" s="228">
        <v>2000</v>
      </c>
      <c r="N118" s="160">
        <v>3190.64</v>
      </c>
    </row>
    <row r="119" spans="11:14" x14ac:dyDescent="0.25">
      <c r="K119" s="134" t="s">
        <v>2673</v>
      </c>
      <c r="L119" s="160">
        <v>4500</v>
      </c>
      <c r="M119" s="228">
        <v>2250</v>
      </c>
      <c r="N119" s="160">
        <v>3184.88</v>
      </c>
    </row>
    <row r="120" spans="11:14" x14ac:dyDescent="0.25">
      <c r="K120" s="134" t="s">
        <v>2674</v>
      </c>
      <c r="L120" s="160">
        <v>5000</v>
      </c>
      <c r="M120" s="228">
        <v>2500</v>
      </c>
      <c r="N120" s="160">
        <v>3174.72</v>
      </c>
    </row>
    <row r="121" spans="11:14" x14ac:dyDescent="0.25">
      <c r="K121" s="134" t="s">
        <v>2675</v>
      </c>
      <c r="L121" s="160">
        <v>3600</v>
      </c>
      <c r="M121" s="228">
        <v>1800</v>
      </c>
      <c r="N121" s="160">
        <v>3162.55</v>
      </c>
    </row>
    <row r="122" spans="11:14" x14ac:dyDescent="0.25">
      <c r="K122" s="134" t="s">
        <v>2676</v>
      </c>
      <c r="L122" s="160">
        <v>5000</v>
      </c>
      <c r="M122" s="228">
        <v>2500</v>
      </c>
      <c r="N122" s="160">
        <v>3134.69</v>
      </c>
    </row>
    <row r="123" spans="11:14" x14ac:dyDescent="0.25">
      <c r="K123" s="134" t="s">
        <v>2677</v>
      </c>
      <c r="L123" s="160">
        <v>5200</v>
      </c>
      <c r="M123" s="228">
        <v>2600</v>
      </c>
      <c r="N123" s="160">
        <v>3130</v>
      </c>
    </row>
    <row r="124" spans="11:14" x14ac:dyDescent="0.25">
      <c r="K124" s="134" t="s">
        <v>2678</v>
      </c>
      <c r="L124" s="160">
        <v>2500</v>
      </c>
      <c r="M124" s="228">
        <v>1250</v>
      </c>
      <c r="N124" s="160">
        <v>3090</v>
      </c>
    </row>
    <row r="125" spans="11:14" x14ac:dyDescent="0.25">
      <c r="K125" s="134" t="s">
        <v>2443</v>
      </c>
      <c r="L125" s="160">
        <v>5500</v>
      </c>
      <c r="M125" s="228">
        <v>2750</v>
      </c>
      <c r="N125" s="160">
        <v>3086.02</v>
      </c>
    </row>
    <row r="126" spans="11:14" x14ac:dyDescent="0.25">
      <c r="K126" s="134" t="s">
        <v>2679</v>
      </c>
      <c r="L126" s="160">
        <v>3800</v>
      </c>
      <c r="M126" s="228">
        <v>1900</v>
      </c>
      <c r="N126" s="160">
        <v>3062</v>
      </c>
    </row>
    <row r="127" spans="11:14" x14ac:dyDescent="0.25">
      <c r="K127" s="134" t="s">
        <v>2680</v>
      </c>
      <c r="L127" s="160">
        <v>6000</v>
      </c>
      <c r="M127" s="228">
        <v>3000</v>
      </c>
      <c r="N127" s="160">
        <v>3045.2</v>
      </c>
    </row>
    <row r="128" spans="11:14" x14ac:dyDescent="0.25">
      <c r="K128" s="134" t="s">
        <v>2681</v>
      </c>
      <c r="L128" s="160">
        <v>2900</v>
      </c>
      <c r="M128" s="228">
        <v>1450</v>
      </c>
      <c r="N128" s="160">
        <v>3040</v>
      </c>
    </row>
    <row r="129" spans="11:14" x14ac:dyDescent="0.25">
      <c r="K129" s="134" t="s">
        <v>2682</v>
      </c>
      <c r="L129" s="160">
        <v>4900</v>
      </c>
      <c r="M129" s="228">
        <v>2450</v>
      </c>
      <c r="N129" s="160">
        <v>3031.94</v>
      </c>
    </row>
    <row r="130" spans="11:14" x14ac:dyDescent="0.25">
      <c r="K130" s="134" t="s">
        <v>2683</v>
      </c>
      <c r="L130" s="160">
        <v>5900</v>
      </c>
      <c r="M130" s="228">
        <v>2950</v>
      </c>
      <c r="N130" s="160">
        <v>3023.92</v>
      </c>
    </row>
    <row r="131" spans="11:14" x14ac:dyDescent="0.25">
      <c r="K131" s="134" t="s">
        <v>2684</v>
      </c>
      <c r="L131" s="160">
        <v>4900</v>
      </c>
      <c r="M131" s="228">
        <v>2450</v>
      </c>
      <c r="N131" s="160">
        <v>3000</v>
      </c>
    </row>
    <row r="132" spans="11:14" x14ac:dyDescent="0.25">
      <c r="K132" s="134" t="s">
        <v>2685</v>
      </c>
      <c r="L132" s="160">
        <v>5000</v>
      </c>
      <c r="M132" s="228">
        <v>2500</v>
      </c>
      <c r="N132" s="160">
        <v>2931.72</v>
      </c>
    </row>
    <row r="133" spans="11:14" x14ac:dyDescent="0.25">
      <c r="K133" s="134" t="s">
        <v>2686</v>
      </c>
      <c r="L133" s="160">
        <v>5000</v>
      </c>
      <c r="M133" s="228">
        <v>2500</v>
      </c>
      <c r="N133" s="160">
        <v>2912.02</v>
      </c>
    </row>
    <row r="134" spans="11:14" x14ac:dyDescent="0.25">
      <c r="K134" s="134" t="s">
        <v>2687</v>
      </c>
      <c r="L134" s="160">
        <v>4200</v>
      </c>
      <c r="M134" s="228">
        <v>2100</v>
      </c>
      <c r="N134" s="160">
        <v>2872.38</v>
      </c>
    </row>
    <row r="135" spans="11:14" x14ac:dyDescent="0.25">
      <c r="K135" s="134" t="s">
        <v>2444</v>
      </c>
      <c r="L135" s="160">
        <v>5500</v>
      </c>
      <c r="M135" s="228">
        <v>2750</v>
      </c>
      <c r="N135" s="160">
        <v>2870</v>
      </c>
    </row>
    <row r="136" spans="11:14" x14ac:dyDescent="0.25">
      <c r="K136" s="134" t="s">
        <v>1083</v>
      </c>
      <c r="L136" s="160">
        <v>3000</v>
      </c>
      <c r="M136" s="228">
        <v>1500</v>
      </c>
      <c r="N136" s="160">
        <v>2844.83</v>
      </c>
    </row>
    <row r="137" spans="11:14" x14ac:dyDescent="0.25">
      <c r="K137" s="134" t="s">
        <v>2688</v>
      </c>
      <c r="L137" s="160">
        <v>5000</v>
      </c>
      <c r="M137" s="228">
        <v>2500</v>
      </c>
      <c r="N137" s="160">
        <v>2835.45</v>
      </c>
    </row>
    <row r="138" spans="11:14" x14ac:dyDescent="0.25">
      <c r="K138" s="134" t="s">
        <v>2689</v>
      </c>
      <c r="L138" s="160">
        <v>2800</v>
      </c>
      <c r="M138" s="228">
        <v>1400</v>
      </c>
      <c r="N138" s="160">
        <v>2800</v>
      </c>
    </row>
    <row r="139" spans="11:14" x14ac:dyDescent="0.25">
      <c r="K139" s="134" t="s">
        <v>2690</v>
      </c>
      <c r="L139" s="160">
        <v>4500</v>
      </c>
      <c r="M139" s="228">
        <v>2250</v>
      </c>
      <c r="N139" s="160">
        <v>2800</v>
      </c>
    </row>
    <row r="140" spans="11:14" x14ac:dyDescent="0.25">
      <c r="K140" s="134" t="s">
        <v>2691</v>
      </c>
      <c r="L140" s="160">
        <v>2000</v>
      </c>
      <c r="M140" s="228">
        <v>1000</v>
      </c>
      <c r="N140" s="160">
        <v>2701.21</v>
      </c>
    </row>
    <row r="141" spans="11:14" x14ac:dyDescent="0.25">
      <c r="K141" s="134" t="s">
        <v>2692</v>
      </c>
      <c r="L141" s="160">
        <v>5000</v>
      </c>
      <c r="M141" s="228">
        <v>2500</v>
      </c>
      <c r="N141" s="160">
        <v>2700</v>
      </c>
    </row>
    <row r="142" spans="11:14" x14ac:dyDescent="0.25">
      <c r="K142" s="134" t="s">
        <v>2440</v>
      </c>
      <c r="L142" s="160">
        <v>5300</v>
      </c>
      <c r="M142" s="228">
        <v>2650</v>
      </c>
      <c r="N142" s="160">
        <v>2700</v>
      </c>
    </row>
    <row r="143" spans="11:14" x14ac:dyDescent="0.25">
      <c r="K143" s="134" t="s">
        <v>2693</v>
      </c>
      <c r="L143" s="160">
        <v>4000</v>
      </c>
      <c r="M143" s="228">
        <v>2000</v>
      </c>
      <c r="N143" s="160">
        <v>2623.18</v>
      </c>
    </row>
    <row r="144" spans="11:14" x14ac:dyDescent="0.25">
      <c r="K144" s="134" t="s">
        <v>2694</v>
      </c>
      <c r="L144" s="160">
        <v>5000</v>
      </c>
      <c r="M144" s="228">
        <v>2500</v>
      </c>
      <c r="N144" s="160">
        <v>2611.87</v>
      </c>
    </row>
    <row r="145" spans="11:14" x14ac:dyDescent="0.25">
      <c r="K145" s="134" t="s">
        <v>2695</v>
      </c>
      <c r="L145" s="160">
        <v>4800</v>
      </c>
      <c r="M145" s="228">
        <v>2400</v>
      </c>
      <c r="N145" s="160">
        <v>2600.0100000000002</v>
      </c>
    </row>
    <row r="146" spans="11:14" x14ac:dyDescent="0.25">
      <c r="K146" s="134" t="s">
        <v>2696</v>
      </c>
      <c r="L146" s="160">
        <v>5000</v>
      </c>
      <c r="M146" s="228">
        <v>2500</v>
      </c>
      <c r="N146" s="160">
        <v>2600</v>
      </c>
    </row>
    <row r="147" spans="11:14" x14ac:dyDescent="0.25">
      <c r="K147" s="134" t="s">
        <v>2697</v>
      </c>
      <c r="L147" s="160">
        <v>4000</v>
      </c>
      <c r="M147" s="228">
        <v>2000</v>
      </c>
      <c r="N147" s="160">
        <v>2584.46</v>
      </c>
    </row>
    <row r="148" spans="11:14" x14ac:dyDescent="0.25">
      <c r="K148" s="134" t="s">
        <v>2698</v>
      </c>
      <c r="L148" s="160">
        <v>2500</v>
      </c>
      <c r="M148" s="228">
        <v>1250</v>
      </c>
      <c r="N148" s="160">
        <v>2562.94</v>
      </c>
    </row>
    <row r="149" spans="11:14" x14ac:dyDescent="0.25">
      <c r="K149" s="134" t="s">
        <v>2699</v>
      </c>
      <c r="L149" s="160">
        <v>3500</v>
      </c>
      <c r="M149" s="228">
        <v>1750</v>
      </c>
      <c r="N149" s="160">
        <v>2541.7800000000002</v>
      </c>
    </row>
    <row r="150" spans="11:14" x14ac:dyDescent="0.25">
      <c r="K150" s="134" t="s">
        <v>2700</v>
      </c>
      <c r="L150" s="160">
        <v>3000</v>
      </c>
      <c r="M150" s="228">
        <v>1500</v>
      </c>
      <c r="N150" s="160">
        <v>2509.2199999999998</v>
      </c>
    </row>
    <row r="151" spans="11:14" x14ac:dyDescent="0.25">
      <c r="K151" s="134" t="s">
        <v>2701</v>
      </c>
      <c r="L151" s="160">
        <v>2300</v>
      </c>
      <c r="M151" s="228">
        <v>1150</v>
      </c>
      <c r="N151" s="160">
        <v>2507.41</v>
      </c>
    </row>
    <row r="152" spans="11:14" x14ac:dyDescent="0.25">
      <c r="K152" s="134" t="s">
        <v>2702</v>
      </c>
      <c r="L152" s="160">
        <v>3800</v>
      </c>
      <c r="M152" s="228">
        <v>1900</v>
      </c>
      <c r="N152" s="160">
        <v>2500</v>
      </c>
    </row>
    <row r="153" spans="11:14" x14ac:dyDescent="0.25">
      <c r="K153" s="134" t="s">
        <v>2703</v>
      </c>
      <c r="L153" s="160">
        <v>2500</v>
      </c>
      <c r="M153" s="228">
        <v>1250</v>
      </c>
      <c r="N153" s="160">
        <v>2495.73</v>
      </c>
    </row>
    <row r="154" spans="11:14" x14ac:dyDescent="0.25">
      <c r="K154" s="134" t="s">
        <v>2704</v>
      </c>
      <c r="L154" s="160">
        <v>4900</v>
      </c>
      <c r="M154" s="228">
        <v>2450</v>
      </c>
      <c r="N154" s="160">
        <v>2493.54</v>
      </c>
    </row>
    <row r="155" spans="11:14" x14ac:dyDescent="0.25">
      <c r="K155" s="134" t="s">
        <v>2705</v>
      </c>
      <c r="L155" s="160">
        <v>4000</v>
      </c>
      <c r="M155" s="228">
        <v>2000</v>
      </c>
      <c r="N155" s="160">
        <v>2473.13</v>
      </c>
    </row>
    <row r="156" spans="11:14" x14ac:dyDescent="0.25">
      <c r="K156" s="134" t="s">
        <v>2706</v>
      </c>
      <c r="L156" s="160">
        <v>2500</v>
      </c>
      <c r="M156" s="228">
        <v>1250</v>
      </c>
      <c r="N156" s="160">
        <v>2418.15</v>
      </c>
    </row>
    <row r="157" spans="11:14" x14ac:dyDescent="0.25">
      <c r="K157" s="134" t="s">
        <v>2707</v>
      </c>
      <c r="L157" s="160">
        <v>4000</v>
      </c>
      <c r="M157" s="228">
        <v>2000</v>
      </c>
      <c r="N157" s="160">
        <v>2400</v>
      </c>
    </row>
    <row r="158" spans="11:14" x14ac:dyDescent="0.25">
      <c r="K158" s="134" t="s">
        <v>2449</v>
      </c>
      <c r="L158" s="160">
        <v>2000</v>
      </c>
      <c r="M158" s="228">
        <v>1000</v>
      </c>
      <c r="N158" s="160">
        <v>2394.6</v>
      </c>
    </row>
    <row r="159" spans="11:14" x14ac:dyDescent="0.25">
      <c r="K159" s="134" t="s">
        <v>2447</v>
      </c>
      <c r="L159" s="160">
        <v>3000</v>
      </c>
      <c r="M159" s="228">
        <v>1500</v>
      </c>
      <c r="N159" s="160">
        <v>2300</v>
      </c>
    </row>
    <row r="160" spans="11:14" x14ac:dyDescent="0.25">
      <c r="K160" s="134" t="s">
        <v>2708</v>
      </c>
      <c r="L160" s="160">
        <v>3500</v>
      </c>
      <c r="M160" s="228">
        <v>1750</v>
      </c>
      <c r="N160" s="160">
        <v>2283.38</v>
      </c>
    </row>
    <row r="161" spans="11:14" x14ac:dyDescent="0.25">
      <c r="K161" s="134" t="s">
        <v>2709</v>
      </c>
      <c r="L161" s="160">
        <v>3000</v>
      </c>
      <c r="M161" s="228">
        <v>1500</v>
      </c>
      <c r="N161" s="160">
        <v>2265.1799999999998</v>
      </c>
    </row>
    <row r="162" spans="11:14" x14ac:dyDescent="0.25">
      <c r="K162" s="134" t="s">
        <v>2453</v>
      </c>
      <c r="L162" s="160">
        <v>3500</v>
      </c>
      <c r="M162" s="228">
        <v>1750</v>
      </c>
      <c r="N162" s="160">
        <v>2261.92</v>
      </c>
    </row>
    <row r="163" spans="11:14" x14ac:dyDescent="0.25">
      <c r="K163" s="134" t="s">
        <v>2710</v>
      </c>
      <c r="L163" s="160">
        <v>4000</v>
      </c>
      <c r="M163" s="228">
        <v>2000</v>
      </c>
      <c r="N163" s="160">
        <v>2221.86</v>
      </c>
    </row>
    <row r="164" spans="11:14" x14ac:dyDescent="0.25">
      <c r="K164" s="134" t="s">
        <v>2711</v>
      </c>
      <c r="L164" s="160">
        <v>3500</v>
      </c>
      <c r="M164" s="228">
        <v>1750</v>
      </c>
      <c r="N164" s="160">
        <v>2212.41</v>
      </c>
    </row>
    <row r="165" spans="11:14" x14ac:dyDescent="0.25">
      <c r="K165" s="134" t="s">
        <v>2712</v>
      </c>
      <c r="L165" s="160">
        <v>2500</v>
      </c>
      <c r="M165" s="228">
        <v>1250</v>
      </c>
      <c r="N165" s="160">
        <v>2200</v>
      </c>
    </row>
    <row r="166" spans="11:14" x14ac:dyDescent="0.25">
      <c r="K166" s="134" t="s">
        <v>2713</v>
      </c>
      <c r="L166" s="160">
        <v>3000</v>
      </c>
      <c r="M166" s="228">
        <v>1500</v>
      </c>
      <c r="N166" s="160">
        <v>2200</v>
      </c>
    </row>
    <row r="167" spans="11:14" x14ac:dyDescent="0.25">
      <c r="K167" s="134" t="s">
        <v>2450</v>
      </c>
      <c r="L167" s="160">
        <v>4000</v>
      </c>
      <c r="M167" s="228">
        <v>2000</v>
      </c>
      <c r="N167" s="160">
        <v>2200</v>
      </c>
    </row>
    <row r="168" spans="11:14" x14ac:dyDescent="0.25">
      <c r="K168" s="134" t="s">
        <v>2547</v>
      </c>
      <c r="L168" s="160">
        <v>0</v>
      </c>
      <c r="M168" s="228">
        <v>0</v>
      </c>
      <c r="N168" s="160">
        <v>2186.48</v>
      </c>
    </row>
    <row r="169" spans="11:14" x14ac:dyDescent="0.25">
      <c r="K169" s="134" t="s">
        <v>2714</v>
      </c>
      <c r="L169" s="160">
        <v>2500</v>
      </c>
      <c r="M169" s="228">
        <v>1250</v>
      </c>
      <c r="N169" s="160">
        <v>2181.86</v>
      </c>
    </row>
    <row r="170" spans="11:14" x14ac:dyDescent="0.25">
      <c r="K170" s="134" t="s">
        <v>2715</v>
      </c>
      <c r="L170" s="160">
        <v>2300</v>
      </c>
      <c r="M170" s="228">
        <v>1150</v>
      </c>
      <c r="N170" s="160">
        <v>2181.38</v>
      </c>
    </row>
    <row r="171" spans="11:14" x14ac:dyDescent="0.25">
      <c r="K171" s="134" t="s">
        <v>2716</v>
      </c>
      <c r="L171" s="160">
        <v>2800</v>
      </c>
      <c r="M171" s="228">
        <v>1400</v>
      </c>
      <c r="N171" s="160">
        <v>2155.5</v>
      </c>
    </row>
    <row r="172" spans="11:14" x14ac:dyDescent="0.25">
      <c r="K172" s="134" t="s">
        <v>2717</v>
      </c>
      <c r="L172" s="160">
        <v>2500</v>
      </c>
      <c r="M172" s="228">
        <v>1250</v>
      </c>
      <c r="N172" s="160">
        <v>2150</v>
      </c>
    </row>
    <row r="173" spans="11:14" x14ac:dyDescent="0.25">
      <c r="K173" s="134" t="s">
        <v>2718</v>
      </c>
      <c r="L173" s="160">
        <v>1800</v>
      </c>
      <c r="M173" s="228">
        <v>900</v>
      </c>
      <c r="N173" s="160">
        <v>2100.6</v>
      </c>
    </row>
    <row r="174" spans="11:14" x14ac:dyDescent="0.25">
      <c r="K174" s="134" t="s">
        <v>2719</v>
      </c>
      <c r="L174" s="160">
        <v>4000</v>
      </c>
      <c r="M174" s="228">
        <v>2000</v>
      </c>
      <c r="N174" s="160">
        <v>2100</v>
      </c>
    </row>
    <row r="175" spans="11:14" x14ac:dyDescent="0.25">
      <c r="K175" s="134" t="s">
        <v>2720</v>
      </c>
      <c r="L175" s="160">
        <v>2500</v>
      </c>
      <c r="M175" s="228">
        <v>1250</v>
      </c>
      <c r="N175" s="160">
        <v>2086.9899999999998</v>
      </c>
    </row>
    <row r="176" spans="11:14" x14ac:dyDescent="0.25">
      <c r="K176" s="134" t="s">
        <v>2721</v>
      </c>
      <c r="L176" s="160">
        <v>3000</v>
      </c>
      <c r="M176" s="228">
        <v>1500</v>
      </c>
      <c r="N176" s="160">
        <v>2064.69</v>
      </c>
    </row>
    <row r="177" spans="11:14" x14ac:dyDescent="0.25">
      <c r="K177" s="134" t="s">
        <v>2722</v>
      </c>
      <c r="L177" s="160">
        <v>4000</v>
      </c>
      <c r="M177" s="228">
        <v>2000</v>
      </c>
      <c r="N177" s="160">
        <v>2043.86</v>
      </c>
    </row>
    <row r="178" spans="11:14" x14ac:dyDescent="0.25">
      <c r="K178" s="134" t="s">
        <v>2723</v>
      </c>
      <c r="L178" s="160">
        <v>2000</v>
      </c>
      <c r="M178" s="228">
        <v>1000</v>
      </c>
      <c r="N178" s="160">
        <v>2011.4</v>
      </c>
    </row>
    <row r="179" spans="11:14" x14ac:dyDescent="0.25">
      <c r="K179" s="134" t="s">
        <v>2724</v>
      </c>
      <c r="L179" s="160">
        <v>2500</v>
      </c>
      <c r="M179" s="228">
        <v>1250</v>
      </c>
      <c r="N179" s="160">
        <v>2000</v>
      </c>
    </row>
    <row r="180" spans="11:14" x14ac:dyDescent="0.25">
      <c r="K180" s="134" t="s">
        <v>2725</v>
      </c>
      <c r="L180" s="160">
        <v>3000</v>
      </c>
      <c r="M180" s="228">
        <v>1500</v>
      </c>
      <c r="N180" s="160">
        <v>2000</v>
      </c>
    </row>
    <row r="181" spans="11:14" x14ac:dyDescent="0.25">
      <c r="K181" s="134" t="s">
        <v>2726</v>
      </c>
      <c r="L181" s="160">
        <v>3700</v>
      </c>
      <c r="M181" s="228">
        <v>1850</v>
      </c>
      <c r="N181" s="160">
        <v>2000</v>
      </c>
    </row>
    <row r="182" spans="11:14" x14ac:dyDescent="0.25">
      <c r="K182" s="134" t="s">
        <v>2727</v>
      </c>
      <c r="L182" s="160">
        <v>2000</v>
      </c>
      <c r="M182" s="228">
        <v>1000</v>
      </c>
      <c r="N182" s="160">
        <v>1984.4</v>
      </c>
    </row>
    <row r="183" spans="11:14" x14ac:dyDescent="0.25">
      <c r="K183" s="134" t="s">
        <v>2728</v>
      </c>
      <c r="L183" s="160">
        <v>3800</v>
      </c>
      <c r="M183" s="228">
        <v>1900</v>
      </c>
      <c r="N183" s="160">
        <v>1980</v>
      </c>
    </row>
    <row r="184" spans="11:14" x14ac:dyDescent="0.25">
      <c r="K184" s="134" t="s">
        <v>2729</v>
      </c>
      <c r="L184" s="160">
        <v>1000</v>
      </c>
      <c r="M184" s="228">
        <v>500</v>
      </c>
      <c r="N184" s="160">
        <v>1960.95</v>
      </c>
    </row>
    <row r="185" spans="11:14" x14ac:dyDescent="0.25">
      <c r="K185" s="134" t="s">
        <v>2730</v>
      </c>
      <c r="L185" s="160">
        <v>1000</v>
      </c>
      <c r="M185" s="228">
        <v>500</v>
      </c>
      <c r="N185" s="160">
        <v>1954.88</v>
      </c>
    </row>
    <row r="186" spans="11:14" x14ac:dyDescent="0.25">
      <c r="K186" s="134" t="s">
        <v>2731</v>
      </c>
      <c r="L186" s="160">
        <v>2500</v>
      </c>
      <c r="M186" s="228">
        <v>1250</v>
      </c>
      <c r="N186" s="160">
        <v>1939.04</v>
      </c>
    </row>
    <row r="187" spans="11:14" x14ac:dyDescent="0.25">
      <c r="K187" s="134" t="s">
        <v>2732</v>
      </c>
      <c r="L187" s="160">
        <v>2500</v>
      </c>
      <c r="M187" s="228">
        <v>1250</v>
      </c>
      <c r="N187" s="160">
        <v>1900</v>
      </c>
    </row>
    <row r="188" spans="11:14" x14ac:dyDescent="0.25">
      <c r="K188" s="134" t="s">
        <v>2458</v>
      </c>
      <c r="L188" s="160">
        <v>2100</v>
      </c>
      <c r="M188" s="228">
        <v>1050</v>
      </c>
      <c r="N188" s="160">
        <v>1885.47</v>
      </c>
    </row>
    <row r="189" spans="11:14" x14ac:dyDescent="0.25">
      <c r="K189" s="134" t="s">
        <v>2733</v>
      </c>
      <c r="L189" s="160">
        <v>2500</v>
      </c>
      <c r="M189" s="228">
        <v>1250</v>
      </c>
      <c r="N189" s="160">
        <v>1823.99</v>
      </c>
    </row>
    <row r="190" spans="11:14" x14ac:dyDescent="0.25">
      <c r="K190" s="134" t="s">
        <v>2734</v>
      </c>
      <c r="L190" s="160">
        <v>3000</v>
      </c>
      <c r="M190" s="228">
        <v>1500</v>
      </c>
      <c r="N190" s="160">
        <v>1813.81</v>
      </c>
    </row>
    <row r="191" spans="11:14" x14ac:dyDescent="0.25">
      <c r="K191" s="134" t="s">
        <v>2735</v>
      </c>
      <c r="L191" s="160">
        <v>2000</v>
      </c>
      <c r="M191" s="228">
        <v>1000</v>
      </c>
      <c r="N191" s="160">
        <v>1800</v>
      </c>
    </row>
    <row r="192" spans="11:14" x14ac:dyDescent="0.25">
      <c r="K192" s="134" t="s">
        <v>2463</v>
      </c>
      <c r="L192" s="160">
        <v>1000</v>
      </c>
      <c r="M192" s="228">
        <v>500</v>
      </c>
      <c r="N192" s="160">
        <v>1792.37</v>
      </c>
    </row>
    <row r="193" spans="11:14" x14ac:dyDescent="0.25">
      <c r="K193" s="134" t="s">
        <v>2736</v>
      </c>
      <c r="L193" s="160">
        <v>1500</v>
      </c>
      <c r="M193" s="228">
        <v>750</v>
      </c>
      <c r="N193" s="160">
        <v>1745.12</v>
      </c>
    </row>
    <row r="194" spans="11:14" x14ac:dyDescent="0.25">
      <c r="K194" s="134" t="s">
        <v>2737</v>
      </c>
      <c r="L194" s="160">
        <v>3000</v>
      </c>
      <c r="M194" s="228">
        <v>1500</v>
      </c>
      <c r="N194" s="160">
        <v>1731</v>
      </c>
    </row>
    <row r="195" spans="11:14" x14ac:dyDescent="0.25">
      <c r="K195" s="134" t="s">
        <v>2448</v>
      </c>
      <c r="L195" s="160">
        <v>2500</v>
      </c>
      <c r="M195" s="228">
        <v>1250</v>
      </c>
      <c r="N195" s="160">
        <v>1723</v>
      </c>
    </row>
    <row r="196" spans="11:14" x14ac:dyDescent="0.25">
      <c r="K196" s="134" t="s">
        <v>2451</v>
      </c>
      <c r="L196" s="160">
        <v>2000</v>
      </c>
      <c r="M196" s="228">
        <v>1000</v>
      </c>
      <c r="N196" s="160">
        <v>1700</v>
      </c>
    </row>
    <row r="197" spans="11:14" x14ac:dyDescent="0.25">
      <c r="K197" s="134" t="s">
        <v>2738</v>
      </c>
      <c r="L197" s="160">
        <v>2000</v>
      </c>
      <c r="M197" s="228">
        <v>1000</v>
      </c>
      <c r="N197" s="160">
        <v>1700</v>
      </c>
    </row>
    <row r="198" spans="11:14" x14ac:dyDescent="0.25">
      <c r="K198" s="134" t="s">
        <v>2739</v>
      </c>
      <c r="L198" s="160">
        <v>2500</v>
      </c>
      <c r="M198" s="228">
        <v>1250</v>
      </c>
      <c r="N198" s="160">
        <v>1697.88</v>
      </c>
    </row>
    <row r="199" spans="11:14" x14ac:dyDescent="0.25">
      <c r="K199" s="134" t="s">
        <v>2740</v>
      </c>
      <c r="L199" s="160">
        <v>3000</v>
      </c>
      <c r="M199" s="228">
        <v>1500</v>
      </c>
      <c r="N199" s="160">
        <v>1675.96</v>
      </c>
    </row>
    <row r="200" spans="11:14" x14ac:dyDescent="0.25">
      <c r="K200" s="134" t="s">
        <v>2741</v>
      </c>
      <c r="L200" s="160">
        <v>2500</v>
      </c>
      <c r="M200" s="228">
        <v>1250</v>
      </c>
      <c r="N200" s="160">
        <v>1621</v>
      </c>
    </row>
    <row r="201" spans="11:14" x14ac:dyDescent="0.25">
      <c r="K201" s="134" t="s">
        <v>2742</v>
      </c>
      <c r="L201" s="160">
        <v>2500</v>
      </c>
      <c r="M201" s="228">
        <v>1250</v>
      </c>
      <c r="N201" s="160">
        <v>1621</v>
      </c>
    </row>
    <row r="202" spans="11:14" x14ac:dyDescent="0.25">
      <c r="K202" s="134" t="s">
        <v>2743</v>
      </c>
      <c r="L202" s="160">
        <v>2500</v>
      </c>
      <c r="M202" s="228">
        <v>1250</v>
      </c>
      <c r="N202" s="160">
        <v>1616.73</v>
      </c>
    </row>
    <row r="203" spans="11:14" x14ac:dyDescent="0.25">
      <c r="K203" s="134" t="s">
        <v>2744</v>
      </c>
      <c r="L203" s="160">
        <v>1500</v>
      </c>
      <c r="M203" s="228">
        <v>750</v>
      </c>
      <c r="N203" s="160">
        <v>1615.98</v>
      </c>
    </row>
    <row r="204" spans="11:14" x14ac:dyDescent="0.25">
      <c r="K204" s="134" t="s">
        <v>2745</v>
      </c>
      <c r="L204" s="160">
        <v>2000</v>
      </c>
      <c r="M204" s="228">
        <v>1000</v>
      </c>
      <c r="N204" s="160">
        <v>1606.9</v>
      </c>
    </row>
    <row r="205" spans="11:14" x14ac:dyDescent="0.25">
      <c r="K205" s="134" t="s">
        <v>2746</v>
      </c>
      <c r="L205" s="160">
        <v>3000</v>
      </c>
      <c r="M205" s="228">
        <v>1500</v>
      </c>
      <c r="N205" s="160">
        <v>1600</v>
      </c>
    </row>
    <row r="206" spans="11:14" x14ac:dyDescent="0.25">
      <c r="K206" s="134" t="s">
        <v>2747</v>
      </c>
      <c r="L206" s="160">
        <v>3000</v>
      </c>
      <c r="M206" s="228">
        <v>1500</v>
      </c>
      <c r="N206" s="160">
        <v>1578.66</v>
      </c>
    </row>
    <row r="207" spans="11:14" x14ac:dyDescent="0.25">
      <c r="K207" s="134" t="s">
        <v>2748</v>
      </c>
      <c r="L207" s="160">
        <v>2300</v>
      </c>
      <c r="M207" s="228">
        <v>1150</v>
      </c>
      <c r="N207" s="160">
        <v>1574.74</v>
      </c>
    </row>
    <row r="208" spans="11:14" x14ac:dyDescent="0.25">
      <c r="K208" s="134" t="s">
        <v>2749</v>
      </c>
      <c r="L208" s="160">
        <v>2000</v>
      </c>
      <c r="M208" s="228">
        <v>1000</v>
      </c>
      <c r="N208" s="160">
        <v>1570.41</v>
      </c>
    </row>
    <row r="209" spans="11:14" x14ac:dyDescent="0.25">
      <c r="K209" s="134" t="s">
        <v>2750</v>
      </c>
      <c r="L209" s="160">
        <v>1500</v>
      </c>
      <c r="M209" s="228">
        <v>750</v>
      </c>
      <c r="N209" s="160">
        <v>1560.75</v>
      </c>
    </row>
    <row r="210" spans="11:14" x14ac:dyDescent="0.25">
      <c r="K210" s="134" t="s">
        <v>2751</v>
      </c>
      <c r="L210" s="160">
        <v>2500</v>
      </c>
      <c r="M210" s="228">
        <v>1250</v>
      </c>
      <c r="N210" s="160">
        <v>1554.99</v>
      </c>
    </row>
    <row r="211" spans="11:14" x14ac:dyDescent="0.25">
      <c r="K211" s="134" t="s">
        <v>2752</v>
      </c>
      <c r="L211" s="160">
        <v>1500</v>
      </c>
      <c r="M211" s="228">
        <v>750</v>
      </c>
      <c r="N211" s="160">
        <v>1552.62</v>
      </c>
    </row>
    <row r="212" spans="11:14" x14ac:dyDescent="0.25">
      <c r="K212" s="134" t="s">
        <v>2457</v>
      </c>
      <c r="L212" s="160">
        <v>1500</v>
      </c>
      <c r="M212" s="228">
        <v>750</v>
      </c>
      <c r="N212" s="160">
        <v>1531.47</v>
      </c>
    </row>
    <row r="213" spans="11:14" x14ac:dyDescent="0.25">
      <c r="K213" s="134" t="s">
        <v>2753</v>
      </c>
      <c r="L213" s="160">
        <v>1500</v>
      </c>
      <c r="M213" s="228">
        <v>750</v>
      </c>
      <c r="N213" s="160">
        <v>1531.42</v>
      </c>
    </row>
    <row r="214" spans="11:14" x14ac:dyDescent="0.25">
      <c r="K214" s="134" t="s">
        <v>2493</v>
      </c>
      <c r="L214" s="160">
        <v>1200</v>
      </c>
      <c r="M214" s="228">
        <v>600</v>
      </c>
      <c r="N214" s="160">
        <v>1524.88</v>
      </c>
    </row>
    <row r="215" spans="11:14" x14ac:dyDescent="0.25">
      <c r="K215" s="134" t="s">
        <v>2754</v>
      </c>
      <c r="L215" s="160">
        <v>2500</v>
      </c>
      <c r="M215" s="228">
        <v>1250</v>
      </c>
      <c r="N215" s="160">
        <v>1508.62</v>
      </c>
    </row>
    <row r="216" spans="11:14" x14ac:dyDescent="0.25">
      <c r="K216" s="134" t="s">
        <v>2491</v>
      </c>
      <c r="L216" s="160">
        <v>1000</v>
      </c>
      <c r="M216" s="228">
        <v>500</v>
      </c>
      <c r="N216" s="160">
        <v>1501.93</v>
      </c>
    </row>
    <row r="217" spans="11:14" x14ac:dyDescent="0.25">
      <c r="K217" s="134" t="s">
        <v>2755</v>
      </c>
      <c r="L217" s="160">
        <v>1500</v>
      </c>
      <c r="M217" s="228">
        <v>750</v>
      </c>
      <c r="N217" s="160">
        <v>1500</v>
      </c>
    </row>
    <row r="218" spans="11:14" x14ac:dyDescent="0.25">
      <c r="K218" s="134" t="s">
        <v>2756</v>
      </c>
      <c r="L218" s="160">
        <v>2000</v>
      </c>
      <c r="M218" s="228">
        <v>1000</v>
      </c>
      <c r="N218" s="160">
        <v>1500</v>
      </c>
    </row>
    <row r="219" spans="11:14" x14ac:dyDescent="0.25">
      <c r="K219" s="134" t="s">
        <v>2757</v>
      </c>
      <c r="L219" s="160">
        <v>2000</v>
      </c>
      <c r="M219" s="228">
        <v>1000</v>
      </c>
      <c r="N219" s="160">
        <v>1500</v>
      </c>
    </row>
    <row r="220" spans="11:14" x14ac:dyDescent="0.25">
      <c r="K220" s="134" t="s">
        <v>2758</v>
      </c>
      <c r="L220" s="160">
        <v>2000</v>
      </c>
      <c r="M220" s="228">
        <v>1000</v>
      </c>
      <c r="N220" s="160">
        <v>1500</v>
      </c>
    </row>
    <row r="221" spans="11:14" x14ac:dyDescent="0.25">
      <c r="K221" s="134" t="s">
        <v>2759</v>
      </c>
      <c r="L221" s="160">
        <v>2500</v>
      </c>
      <c r="M221" s="228">
        <v>1250</v>
      </c>
      <c r="N221" s="160">
        <v>1500</v>
      </c>
    </row>
    <row r="222" spans="11:14" x14ac:dyDescent="0.25">
      <c r="K222" s="134" t="s">
        <v>2760</v>
      </c>
      <c r="L222" s="160">
        <v>2000</v>
      </c>
      <c r="M222" s="228">
        <v>1000</v>
      </c>
      <c r="N222" s="160">
        <v>1489.91</v>
      </c>
    </row>
    <row r="223" spans="11:14" x14ac:dyDescent="0.25">
      <c r="K223" s="134" t="s">
        <v>2761</v>
      </c>
      <c r="L223" s="160">
        <v>2500</v>
      </c>
      <c r="M223" s="228">
        <v>1250</v>
      </c>
      <c r="N223" s="160">
        <v>1480.24</v>
      </c>
    </row>
    <row r="224" spans="11:14" x14ac:dyDescent="0.25">
      <c r="K224" s="134" t="s">
        <v>2762</v>
      </c>
      <c r="L224" s="160">
        <v>1200</v>
      </c>
      <c r="M224" s="228">
        <v>600</v>
      </c>
      <c r="N224" s="160">
        <v>1474.68</v>
      </c>
    </row>
    <row r="225" spans="11:14" x14ac:dyDescent="0.25">
      <c r="K225" s="134" t="s">
        <v>2763</v>
      </c>
      <c r="L225" s="160">
        <v>1000</v>
      </c>
      <c r="M225" s="228">
        <v>500</v>
      </c>
      <c r="N225" s="160">
        <v>1460</v>
      </c>
    </row>
    <row r="226" spans="11:14" x14ac:dyDescent="0.25">
      <c r="K226" s="134" t="s">
        <v>2462</v>
      </c>
      <c r="L226" s="160">
        <v>1000</v>
      </c>
      <c r="M226" s="228">
        <v>500</v>
      </c>
      <c r="N226" s="160">
        <v>1400</v>
      </c>
    </row>
    <row r="227" spans="11:14" x14ac:dyDescent="0.25">
      <c r="K227" s="134" t="s">
        <v>2454</v>
      </c>
      <c r="L227" s="160">
        <v>2500</v>
      </c>
      <c r="M227" s="228">
        <v>1250</v>
      </c>
      <c r="N227" s="160">
        <v>1389.07</v>
      </c>
    </row>
    <row r="228" spans="11:14" x14ac:dyDescent="0.25">
      <c r="K228" s="134" t="s">
        <v>2764</v>
      </c>
      <c r="L228" s="160">
        <v>1500</v>
      </c>
      <c r="M228" s="228">
        <v>750</v>
      </c>
      <c r="N228" s="160">
        <v>1349.82</v>
      </c>
    </row>
    <row r="229" spans="11:14" x14ac:dyDescent="0.25">
      <c r="K229" s="134" t="s">
        <v>2483</v>
      </c>
      <c r="L229" s="160">
        <v>800</v>
      </c>
      <c r="M229" s="228">
        <v>400</v>
      </c>
      <c r="N229" s="160">
        <v>1325</v>
      </c>
    </row>
    <row r="230" spans="11:14" x14ac:dyDescent="0.25">
      <c r="K230" s="134" t="s">
        <v>2479</v>
      </c>
      <c r="L230" s="160">
        <v>1000</v>
      </c>
      <c r="M230" s="228">
        <v>500</v>
      </c>
      <c r="N230" s="160">
        <v>1320.78</v>
      </c>
    </row>
    <row r="231" spans="11:14" x14ac:dyDescent="0.25">
      <c r="K231" s="134" t="s">
        <v>2765</v>
      </c>
      <c r="L231" s="160">
        <v>2000</v>
      </c>
      <c r="M231" s="228">
        <v>1000</v>
      </c>
      <c r="N231" s="160">
        <v>1313.97</v>
      </c>
    </row>
    <row r="232" spans="11:14" x14ac:dyDescent="0.25">
      <c r="K232" s="134" t="s">
        <v>2766</v>
      </c>
      <c r="L232" s="160">
        <v>2500</v>
      </c>
      <c r="M232" s="228">
        <v>1250</v>
      </c>
      <c r="N232" s="160">
        <v>1306.19</v>
      </c>
    </row>
    <row r="233" spans="11:14" x14ac:dyDescent="0.25">
      <c r="K233" s="134" t="s">
        <v>2767</v>
      </c>
      <c r="L233" s="160">
        <v>1500</v>
      </c>
      <c r="M233" s="228">
        <v>750</v>
      </c>
      <c r="N233" s="160">
        <v>1302.02</v>
      </c>
    </row>
    <row r="234" spans="11:14" x14ac:dyDescent="0.25">
      <c r="K234" s="134" t="s">
        <v>2768</v>
      </c>
      <c r="L234" s="160">
        <v>2000</v>
      </c>
      <c r="M234" s="228">
        <v>1000</v>
      </c>
      <c r="N234" s="160">
        <v>1300</v>
      </c>
    </row>
    <row r="235" spans="11:14" x14ac:dyDescent="0.25">
      <c r="K235" s="134" t="s">
        <v>2769</v>
      </c>
      <c r="L235" s="160">
        <v>2000</v>
      </c>
      <c r="M235" s="228">
        <v>1000</v>
      </c>
      <c r="N235" s="160">
        <v>1300</v>
      </c>
    </row>
    <row r="236" spans="11:14" x14ac:dyDescent="0.25">
      <c r="K236" s="134" t="s">
        <v>2770</v>
      </c>
      <c r="L236" s="160">
        <v>2000</v>
      </c>
      <c r="M236" s="228">
        <v>1000</v>
      </c>
      <c r="N236" s="160">
        <v>1300</v>
      </c>
    </row>
    <row r="237" spans="11:14" x14ac:dyDescent="0.25">
      <c r="K237" s="134" t="s">
        <v>2771</v>
      </c>
      <c r="L237" s="160">
        <v>1500</v>
      </c>
      <c r="M237" s="228">
        <v>750</v>
      </c>
      <c r="N237" s="160">
        <v>1299.99</v>
      </c>
    </row>
    <row r="238" spans="11:14" x14ac:dyDescent="0.25">
      <c r="K238" s="134" t="s">
        <v>2772</v>
      </c>
      <c r="L238" s="160">
        <v>1600</v>
      </c>
      <c r="M238" s="228">
        <v>800</v>
      </c>
      <c r="N238" s="160">
        <v>1298.44</v>
      </c>
    </row>
    <row r="239" spans="11:14" x14ac:dyDescent="0.25">
      <c r="K239" s="134" t="s">
        <v>2773</v>
      </c>
      <c r="L239" s="160">
        <v>2500</v>
      </c>
      <c r="M239" s="228">
        <v>1250</v>
      </c>
      <c r="N239" s="160">
        <v>1294.49</v>
      </c>
    </row>
    <row r="240" spans="11:14" x14ac:dyDescent="0.25">
      <c r="K240" s="134" t="s">
        <v>2774</v>
      </c>
      <c r="L240" s="160">
        <v>2200</v>
      </c>
      <c r="M240" s="228">
        <v>1100</v>
      </c>
      <c r="N240" s="160">
        <v>1288.0999999999999</v>
      </c>
    </row>
    <row r="241" spans="11:14" x14ac:dyDescent="0.25">
      <c r="K241" s="134" t="s">
        <v>2775</v>
      </c>
      <c r="L241" s="160">
        <v>2500</v>
      </c>
      <c r="M241" s="228">
        <v>1250</v>
      </c>
      <c r="N241" s="160">
        <v>1274.76</v>
      </c>
    </row>
    <row r="242" spans="11:14" x14ac:dyDescent="0.25">
      <c r="K242" s="134" t="s">
        <v>2776</v>
      </c>
      <c r="L242" s="160">
        <v>2000</v>
      </c>
      <c r="M242" s="228">
        <v>1000</v>
      </c>
      <c r="N242" s="160">
        <v>1258.96</v>
      </c>
    </row>
    <row r="243" spans="11:14" x14ac:dyDescent="0.25">
      <c r="K243" s="134" t="s">
        <v>2777</v>
      </c>
      <c r="L243" s="160">
        <v>2000</v>
      </c>
      <c r="M243" s="228">
        <v>1000</v>
      </c>
      <c r="N243" s="160">
        <v>1247.6099999999999</v>
      </c>
    </row>
    <row r="244" spans="11:14" x14ac:dyDescent="0.25">
      <c r="K244" s="134" t="s">
        <v>2778</v>
      </c>
      <c r="L244" s="160">
        <v>1300</v>
      </c>
      <c r="M244" s="228">
        <v>650</v>
      </c>
      <c r="N244" s="160">
        <v>1232.75</v>
      </c>
    </row>
    <row r="245" spans="11:14" x14ac:dyDescent="0.25">
      <c r="K245" s="134" t="s">
        <v>2464</v>
      </c>
      <c r="L245" s="160">
        <v>1500</v>
      </c>
      <c r="M245" s="228">
        <v>750</v>
      </c>
      <c r="N245" s="160">
        <v>1232.5999999999999</v>
      </c>
    </row>
    <row r="246" spans="11:14" x14ac:dyDescent="0.25">
      <c r="K246" s="134" t="s">
        <v>2779</v>
      </c>
      <c r="L246" s="160">
        <v>1500</v>
      </c>
      <c r="M246" s="228">
        <v>750</v>
      </c>
      <c r="N246" s="160">
        <v>1232.21</v>
      </c>
    </row>
    <row r="247" spans="11:14" x14ac:dyDescent="0.25">
      <c r="K247" s="134" t="s">
        <v>2780</v>
      </c>
      <c r="L247" s="160">
        <v>800</v>
      </c>
      <c r="M247" s="228">
        <v>400</v>
      </c>
      <c r="N247" s="160">
        <v>1213.33</v>
      </c>
    </row>
    <row r="248" spans="11:14" x14ac:dyDescent="0.25">
      <c r="K248" s="134" t="s">
        <v>2781</v>
      </c>
      <c r="L248" s="160">
        <v>1600</v>
      </c>
      <c r="M248" s="228">
        <v>800</v>
      </c>
      <c r="N248" s="160">
        <v>1211.6400000000001</v>
      </c>
    </row>
    <row r="249" spans="11:14" x14ac:dyDescent="0.25">
      <c r="K249" s="134" t="s">
        <v>2452</v>
      </c>
      <c r="L249" s="160">
        <v>2000</v>
      </c>
      <c r="M249" s="228">
        <v>1000</v>
      </c>
      <c r="N249" s="160">
        <v>1205.5899999999999</v>
      </c>
    </row>
    <row r="250" spans="11:14" x14ac:dyDescent="0.25">
      <c r="K250" s="134" t="s">
        <v>2782</v>
      </c>
      <c r="L250" s="160">
        <v>1500</v>
      </c>
      <c r="M250" s="228">
        <v>750</v>
      </c>
      <c r="N250" s="160">
        <v>1205.3900000000001</v>
      </c>
    </row>
    <row r="251" spans="11:14" x14ac:dyDescent="0.25">
      <c r="K251" s="134" t="s">
        <v>2783</v>
      </c>
      <c r="L251" s="160">
        <v>700</v>
      </c>
      <c r="M251" s="228">
        <v>350</v>
      </c>
      <c r="N251" s="160">
        <v>1200</v>
      </c>
    </row>
    <row r="252" spans="11:14" x14ac:dyDescent="0.25">
      <c r="K252" s="134" t="s">
        <v>2784</v>
      </c>
      <c r="L252" s="160">
        <v>1500</v>
      </c>
      <c r="M252" s="228">
        <v>750</v>
      </c>
      <c r="N252" s="160">
        <v>1200</v>
      </c>
    </row>
    <row r="253" spans="11:14" x14ac:dyDescent="0.25">
      <c r="K253" s="134" t="s">
        <v>2467</v>
      </c>
      <c r="L253" s="160">
        <v>1500</v>
      </c>
      <c r="M253" s="228">
        <v>750</v>
      </c>
      <c r="N253" s="160">
        <v>1190.5</v>
      </c>
    </row>
    <row r="254" spans="11:14" x14ac:dyDescent="0.25">
      <c r="K254" s="134" t="s">
        <v>2504</v>
      </c>
      <c r="L254" s="160">
        <v>900</v>
      </c>
      <c r="M254" s="228">
        <v>450</v>
      </c>
      <c r="N254" s="160">
        <v>1187.53</v>
      </c>
    </row>
    <row r="255" spans="11:14" x14ac:dyDescent="0.25">
      <c r="K255" s="134" t="s">
        <v>2785</v>
      </c>
      <c r="L255" s="160">
        <v>2000</v>
      </c>
      <c r="M255" s="228">
        <v>1000</v>
      </c>
      <c r="N255" s="160">
        <v>1180</v>
      </c>
    </row>
    <row r="256" spans="11:14" x14ac:dyDescent="0.25">
      <c r="K256" s="134" t="s">
        <v>2786</v>
      </c>
      <c r="L256" s="160">
        <v>1200</v>
      </c>
      <c r="M256" s="228">
        <v>600</v>
      </c>
      <c r="N256" s="160">
        <v>1164.75</v>
      </c>
    </row>
    <row r="257" spans="11:14" x14ac:dyDescent="0.25">
      <c r="K257" s="134" t="s">
        <v>2787</v>
      </c>
      <c r="L257" s="160">
        <v>2000</v>
      </c>
      <c r="M257" s="228">
        <v>1000</v>
      </c>
      <c r="N257" s="160">
        <v>1161.8499999999999</v>
      </c>
    </row>
    <row r="258" spans="11:14" x14ac:dyDescent="0.25">
      <c r="K258" s="134" t="s">
        <v>2490</v>
      </c>
      <c r="L258" s="160">
        <v>800</v>
      </c>
      <c r="M258" s="228">
        <v>400</v>
      </c>
      <c r="N258" s="160">
        <v>1160</v>
      </c>
    </row>
    <row r="259" spans="11:14" x14ac:dyDescent="0.25">
      <c r="K259" s="134" t="s">
        <v>2788</v>
      </c>
      <c r="L259" s="160">
        <v>1500</v>
      </c>
      <c r="M259" s="228">
        <v>750</v>
      </c>
      <c r="N259" s="160">
        <v>1144.26</v>
      </c>
    </row>
    <row r="260" spans="11:14" x14ac:dyDescent="0.25">
      <c r="K260" s="134" t="s">
        <v>2789</v>
      </c>
      <c r="L260" s="160">
        <v>800</v>
      </c>
      <c r="M260" s="228">
        <v>400</v>
      </c>
      <c r="N260" s="160">
        <v>1134.56</v>
      </c>
    </row>
    <row r="261" spans="11:14" x14ac:dyDescent="0.25">
      <c r="K261" s="134" t="s">
        <v>2790</v>
      </c>
      <c r="L261" s="160">
        <v>1800</v>
      </c>
      <c r="M261" s="228">
        <v>900</v>
      </c>
      <c r="N261" s="160">
        <v>1126</v>
      </c>
    </row>
    <row r="262" spans="11:14" x14ac:dyDescent="0.25">
      <c r="K262" s="134" t="s">
        <v>2791</v>
      </c>
      <c r="L262" s="160">
        <v>2000</v>
      </c>
      <c r="M262" s="228">
        <v>1000</v>
      </c>
      <c r="N262" s="160">
        <v>1123.95</v>
      </c>
    </row>
    <row r="263" spans="11:14" x14ac:dyDescent="0.25">
      <c r="K263" s="134" t="s">
        <v>2792</v>
      </c>
      <c r="L263" s="160">
        <v>800</v>
      </c>
      <c r="M263" s="228">
        <v>400</v>
      </c>
      <c r="N263" s="160">
        <v>1121.28</v>
      </c>
    </row>
    <row r="264" spans="11:14" x14ac:dyDescent="0.25">
      <c r="K264" s="134" t="s">
        <v>2549</v>
      </c>
      <c r="L264" s="160">
        <v>0</v>
      </c>
      <c r="M264" s="228">
        <v>0</v>
      </c>
      <c r="N264" s="160">
        <v>1118.51</v>
      </c>
    </row>
    <row r="265" spans="11:14" x14ac:dyDescent="0.25">
      <c r="K265" s="134" t="s">
        <v>2482</v>
      </c>
      <c r="L265" s="160">
        <v>500</v>
      </c>
      <c r="M265" s="228">
        <v>250</v>
      </c>
      <c r="N265" s="160">
        <v>1113.9100000000001</v>
      </c>
    </row>
    <row r="266" spans="11:14" x14ac:dyDescent="0.25">
      <c r="K266" s="134" t="s">
        <v>2793</v>
      </c>
      <c r="L266" s="160">
        <v>1500</v>
      </c>
      <c r="M266" s="228">
        <v>750</v>
      </c>
      <c r="N266" s="160">
        <v>1112.1199999999999</v>
      </c>
    </row>
    <row r="267" spans="11:14" x14ac:dyDescent="0.25">
      <c r="K267" s="134" t="s">
        <v>2794</v>
      </c>
      <c r="L267" s="160">
        <v>1500</v>
      </c>
      <c r="M267" s="228">
        <v>750</v>
      </c>
      <c r="N267" s="160">
        <v>1100</v>
      </c>
    </row>
    <row r="268" spans="11:14" x14ac:dyDescent="0.25">
      <c r="K268" s="134" t="s">
        <v>2795</v>
      </c>
      <c r="L268" s="160">
        <v>2000</v>
      </c>
      <c r="M268" s="228">
        <v>1000</v>
      </c>
      <c r="N268" s="160">
        <v>1100</v>
      </c>
    </row>
    <row r="269" spans="11:14" x14ac:dyDescent="0.25">
      <c r="K269" s="134" t="s">
        <v>2455</v>
      </c>
      <c r="L269" s="160">
        <v>2000</v>
      </c>
      <c r="M269" s="228">
        <v>1000</v>
      </c>
      <c r="N269" s="160">
        <v>1100</v>
      </c>
    </row>
    <row r="270" spans="11:14" x14ac:dyDescent="0.25">
      <c r="K270" s="134" t="s">
        <v>2476</v>
      </c>
      <c r="L270" s="160">
        <v>1200</v>
      </c>
      <c r="M270" s="228">
        <v>600</v>
      </c>
      <c r="N270" s="160">
        <v>1095.31</v>
      </c>
    </row>
    <row r="271" spans="11:14" x14ac:dyDescent="0.25">
      <c r="K271" s="134" t="s">
        <v>2474</v>
      </c>
      <c r="L271" s="160">
        <v>500</v>
      </c>
      <c r="M271" s="228">
        <v>250</v>
      </c>
      <c r="N271" s="160">
        <v>1090.6099999999999</v>
      </c>
    </row>
    <row r="272" spans="11:14" x14ac:dyDescent="0.25">
      <c r="K272" s="134" t="s">
        <v>2510</v>
      </c>
      <c r="L272" s="160">
        <v>800</v>
      </c>
      <c r="M272" s="228">
        <v>400</v>
      </c>
      <c r="N272" s="160">
        <v>1087.93</v>
      </c>
    </row>
    <row r="273" spans="11:14" x14ac:dyDescent="0.25">
      <c r="K273" s="134" t="s">
        <v>2796</v>
      </c>
      <c r="L273" s="160">
        <v>500</v>
      </c>
      <c r="M273" s="228">
        <v>250</v>
      </c>
      <c r="N273" s="160">
        <v>1070</v>
      </c>
    </row>
    <row r="274" spans="11:14" x14ac:dyDescent="0.25">
      <c r="K274" s="134" t="s">
        <v>2466</v>
      </c>
      <c r="L274" s="160">
        <v>500</v>
      </c>
      <c r="M274" s="228">
        <v>250</v>
      </c>
      <c r="N274" s="160">
        <v>1067.06</v>
      </c>
    </row>
    <row r="275" spans="11:14" x14ac:dyDescent="0.25">
      <c r="K275" s="134" t="s">
        <v>2461</v>
      </c>
      <c r="L275" s="160">
        <v>1200</v>
      </c>
      <c r="M275" s="228">
        <v>600</v>
      </c>
      <c r="N275" s="160">
        <v>1028.48</v>
      </c>
    </row>
    <row r="276" spans="11:14" x14ac:dyDescent="0.25">
      <c r="K276" s="134" t="s">
        <v>2797</v>
      </c>
      <c r="L276" s="160">
        <v>1800</v>
      </c>
      <c r="M276" s="228">
        <v>900</v>
      </c>
      <c r="N276" s="160">
        <v>1024.3499999999999</v>
      </c>
    </row>
    <row r="277" spans="11:14" x14ac:dyDescent="0.25">
      <c r="K277" s="134" t="s">
        <v>2798</v>
      </c>
      <c r="L277" s="160">
        <v>0</v>
      </c>
      <c r="M277" s="228">
        <v>0</v>
      </c>
      <c r="N277" s="160">
        <v>1022.04</v>
      </c>
    </row>
    <row r="278" spans="11:14" x14ac:dyDescent="0.25">
      <c r="K278" s="134" t="s">
        <v>2477</v>
      </c>
      <c r="L278" s="160">
        <v>1500</v>
      </c>
      <c r="M278" s="228">
        <v>750</v>
      </c>
      <c r="N278" s="160">
        <v>1020</v>
      </c>
    </row>
    <row r="279" spans="11:14" x14ac:dyDescent="0.25">
      <c r="K279" s="134" t="s">
        <v>2799</v>
      </c>
      <c r="L279" s="160">
        <v>2000</v>
      </c>
      <c r="M279" s="228">
        <v>1000</v>
      </c>
      <c r="N279" s="160">
        <v>1020</v>
      </c>
    </row>
    <row r="280" spans="11:14" x14ac:dyDescent="0.25">
      <c r="K280" s="134" t="s">
        <v>2800</v>
      </c>
      <c r="L280" s="160">
        <v>1000</v>
      </c>
      <c r="M280" s="228">
        <v>500</v>
      </c>
      <c r="N280" s="160">
        <v>1017.81</v>
      </c>
    </row>
    <row r="281" spans="11:14" x14ac:dyDescent="0.25">
      <c r="K281" s="134" t="s">
        <v>2801</v>
      </c>
      <c r="L281" s="160">
        <v>1000</v>
      </c>
      <c r="M281" s="228">
        <v>500</v>
      </c>
      <c r="N281" s="160">
        <v>1007.38</v>
      </c>
    </row>
    <row r="282" spans="11:14" x14ac:dyDescent="0.25">
      <c r="K282" s="134" t="s">
        <v>2802</v>
      </c>
      <c r="L282" s="160">
        <v>1000</v>
      </c>
      <c r="M282" s="228">
        <v>500</v>
      </c>
      <c r="N282" s="160">
        <v>1005.04</v>
      </c>
    </row>
    <row r="283" spans="11:14" x14ac:dyDescent="0.25">
      <c r="K283" s="134" t="s">
        <v>2478</v>
      </c>
      <c r="L283" s="160">
        <v>1500</v>
      </c>
      <c r="M283" s="228">
        <v>750</v>
      </c>
      <c r="N283" s="160">
        <v>1000</v>
      </c>
    </row>
    <row r="284" spans="11:14" x14ac:dyDescent="0.25">
      <c r="K284" s="134" t="s">
        <v>2480</v>
      </c>
      <c r="L284" s="160">
        <v>1500</v>
      </c>
      <c r="M284" s="228">
        <v>750</v>
      </c>
      <c r="N284" s="160">
        <v>1000</v>
      </c>
    </row>
    <row r="285" spans="11:14" x14ac:dyDescent="0.25">
      <c r="K285" s="134" t="s">
        <v>2803</v>
      </c>
      <c r="L285" s="160">
        <v>1000</v>
      </c>
      <c r="M285" s="228">
        <v>500</v>
      </c>
      <c r="N285" s="160">
        <v>996.02</v>
      </c>
    </row>
    <row r="286" spans="11:14" x14ac:dyDescent="0.25">
      <c r="K286" s="134" t="s">
        <v>2487</v>
      </c>
      <c r="L286" s="160">
        <v>1500</v>
      </c>
      <c r="M286" s="228">
        <v>750</v>
      </c>
      <c r="N286" s="160">
        <v>995.96</v>
      </c>
    </row>
    <row r="287" spans="11:14" x14ac:dyDescent="0.25">
      <c r="K287" s="134" t="s">
        <v>2804</v>
      </c>
      <c r="L287" s="160">
        <v>1500</v>
      </c>
      <c r="M287" s="228">
        <v>750</v>
      </c>
      <c r="N287" s="160">
        <v>984.66</v>
      </c>
    </row>
    <row r="288" spans="11:14" x14ac:dyDescent="0.25">
      <c r="K288" s="134" t="s">
        <v>2805</v>
      </c>
      <c r="L288" s="160">
        <v>900</v>
      </c>
      <c r="M288" s="228">
        <v>450</v>
      </c>
      <c r="N288" s="160">
        <v>982.4</v>
      </c>
    </row>
    <row r="289" spans="11:14" x14ac:dyDescent="0.25">
      <c r="K289" s="134" t="s">
        <v>2806</v>
      </c>
      <c r="L289" s="160">
        <v>500</v>
      </c>
      <c r="M289" s="228">
        <v>250</v>
      </c>
      <c r="N289" s="160">
        <v>979.47</v>
      </c>
    </row>
    <row r="290" spans="11:14" x14ac:dyDescent="0.25">
      <c r="K290" s="134" t="s">
        <v>2807</v>
      </c>
      <c r="L290" s="160">
        <v>1500</v>
      </c>
      <c r="M290" s="228">
        <v>750</v>
      </c>
      <c r="N290" s="160">
        <v>975.6</v>
      </c>
    </row>
    <row r="291" spans="11:14" x14ac:dyDescent="0.25">
      <c r="K291" s="134" t="s">
        <v>2808</v>
      </c>
      <c r="L291" s="160">
        <v>1000</v>
      </c>
      <c r="M291" s="228">
        <v>500</v>
      </c>
      <c r="N291" s="160">
        <v>971.12</v>
      </c>
    </row>
    <row r="292" spans="11:14" x14ac:dyDescent="0.25">
      <c r="K292" s="134" t="s">
        <v>2475</v>
      </c>
      <c r="L292" s="160">
        <v>0</v>
      </c>
      <c r="M292" s="228">
        <v>0</v>
      </c>
      <c r="N292" s="160">
        <v>962.77</v>
      </c>
    </row>
    <row r="293" spans="11:14" x14ac:dyDescent="0.25">
      <c r="K293" s="134" t="s">
        <v>2809</v>
      </c>
      <c r="L293" s="160">
        <v>1000</v>
      </c>
      <c r="M293" s="228">
        <v>500</v>
      </c>
      <c r="N293" s="160">
        <v>954.38</v>
      </c>
    </row>
    <row r="294" spans="11:14" x14ac:dyDescent="0.25">
      <c r="K294" s="134" t="s">
        <v>2810</v>
      </c>
      <c r="L294" s="160">
        <v>1200</v>
      </c>
      <c r="M294" s="228">
        <v>600</v>
      </c>
      <c r="N294" s="160">
        <v>945.15</v>
      </c>
    </row>
    <row r="295" spans="11:14" x14ac:dyDescent="0.25">
      <c r="K295" s="134" t="s">
        <v>2472</v>
      </c>
      <c r="L295" s="160">
        <v>800</v>
      </c>
      <c r="M295" s="228">
        <v>400</v>
      </c>
      <c r="N295" s="160">
        <v>940</v>
      </c>
    </row>
    <row r="296" spans="11:14" x14ac:dyDescent="0.25">
      <c r="K296" s="134" t="s">
        <v>2811</v>
      </c>
      <c r="L296" s="160">
        <v>1500</v>
      </c>
      <c r="M296" s="228">
        <v>750</v>
      </c>
      <c r="N296" s="160">
        <v>937</v>
      </c>
    </row>
    <row r="297" spans="11:14" x14ac:dyDescent="0.25">
      <c r="K297" s="134" t="s">
        <v>2812</v>
      </c>
      <c r="L297" s="160">
        <v>1000</v>
      </c>
      <c r="M297" s="228">
        <v>500</v>
      </c>
      <c r="N297" s="160">
        <v>933.65</v>
      </c>
    </row>
    <row r="298" spans="11:14" x14ac:dyDescent="0.25">
      <c r="K298" s="134" t="s">
        <v>2813</v>
      </c>
      <c r="L298" s="160">
        <v>1200</v>
      </c>
      <c r="M298" s="228">
        <v>600</v>
      </c>
      <c r="N298" s="160">
        <v>932.07</v>
      </c>
    </row>
    <row r="299" spans="11:14" x14ac:dyDescent="0.25">
      <c r="K299" s="134" t="s">
        <v>2814</v>
      </c>
      <c r="L299" s="160">
        <v>1200</v>
      </c>
      <c r="M299" s="228">
        <v>600</v>
      </c>
      <c r="N299" s="160">
        <v>929.84</v>
      </c>
    </row>
    <row r="300" spans="11:14" x14ac:dyDescent="0.25">
      <c r="K300" s="134" t="s">
        <v>2815</v>
      </c>
      <c r="L300" s="160">
        <v>1200</v>
      </c>
      <c r="M300" s="228">
        <v>600</v>
      </c>
      <c r="N300" s="160">
        <v>923</v>
      </c>
    </row>
    <row r="301" spans="11:14" x14ac:dyDescent="0.25">
      <c r="K301" s="134" t="s">
        <v>2816</v>
      </c>
      <c r="L301" s="160">
        <v>1000</v>
      </c>
      <c r="M301" s="228">
        <v>500</v>
      </c>
      <c r="N301" s="160">
        <v>919.05</v>
      </c>
    </row>
    <row r="302" spans="11:14" x14ac:dyDescent="0.25">
      <c r="K302" s="134" t="s">
        <v>2470</v>
      </c>
      <c r="L302" s="160">
        <v>1000</v>
      </c>
      <c r="M302" s="228">
        <v>500</v>
      </c>
      <c r="N302" s="160">
        <v>900</v>
      </c>
    </row>
    <row r="303" spans="11:14" x14ac:dyDescent="0.25">
      <c r="K303" s="134" t="s">
        <v>2817</v>
      </c>
      <c r="L303" s="160">
        <v>1000</v>
      </c>
      <c r="M303" s="228">
        <v>500</v>
      </c>
      <c r="N303" s="160">
        <v>900</v>
      </c>
    </row>
    <row r="304" spans="11:14" x14ac:dyDescent="0.25">
      <c r="K304" s="134" t="s">
        <v>2818</v>
      </c>
      <c r="L304" s="160">
        <v>1200</v>
      </c>
      <c r="M304" s="228">
        <v>600</v>
      </c>
      <c r="N304" s="160">
        <v>900</v>
      </c>
    </row>
    <row r="305" spans="11:14" x14ac:dyDescent="0.25">
      <c r="K305" s="134" t="s">
        <v>2819</v>
      </c>
      <c r="L305" s="160">
        <v>900</v>
      </c>
      <c r="M305" s="228">
        <v>450</v>
      </c>
      <c r="N305" s="160">
        <v>888.62</v>
      </c>
    </row>
    <row r="306" spans="11:14" x14ac:dyDescent="0.25">
      <c r="K306" s="134" t="s">
        <v>2820</v>
      </c>
      <c r="L306" s="160">
        <v>1300</v>
      </c>
      <c r="M306" s="228">
        <v>650</v>
      </c>
      <c r="N306" s="160">
        <v>885.91</v>
      </c>
    </row>
    <row r="307" spans="11:14" x14ac:dyDescent="0.25">
      <c r="K307" s="134" t="s">
        <v>2821</v>
      </c>
      <c r="L307" s="160">
        <v>500</v>
      </c>
      <c r="M307" s="228">
        <v>250</v>
      </c>
      <c r="N307" s="160">
        <v>885.7</v>
      </c>
    </row>
    <row r="308" spans="11:14" x14ac:dyDescent="0.25">
      <c r="K308" s="134" t="s">
        <v>2822</v>
      </c>
      <c r="L308" s="160">
        <v>800</v>
      </c>
      <c r="M308" s="228">
        <v>400</v>
      </c>
      <c r="N308" s="160">
        <v>882.73</v>
      </c>
    </row>
    <row r="309" spans="11:14" x14ac:dyDescent="0.25">
      <c r="K309" s="134" t="s">
        <v>2823</v>
      </c>
      <c r="L309" s="160">
        <v>900</v>
      </c>
      <c r="M309" s="228">
        <v>450</v>
      </c>
      <c r="N309" s="160">
        <v>877.67</v>
      </c>
    </row>
    <row r="310" spans="11:14" x14ac:dyDescent="0.25">
      <c r="K310" s="134" t="s">
        <v>2824</v>
      </c>
      <c r="L310" s="160">
        <v>500</v>
      </c>
      <c r="M310" s="228">
        <v>250</v>
      </c>
      <c r="N310" s="160">
        <v>860</v>
      </c>
    </row>
    <row r="311" spans="11:14" x14ac:dyDescent="0.25">
      <c r="K311" s="134" t="s">
        <v>2825</v>
      </c>
      <c r="L311" s="160">
        <v>1200</v>
      </c>
      <c r="M311" s="228">
        <v>600</v>
      </c>
      <c r="N311" s="160">
        <v>850.99</v>
      </c>
    </row>
    <row r="312" spans="11:14" x14ac:dyDescent="0.25">
      <c r="K312" s="134" t="s">
        <v>2826</v>
      </c>
      <c r="L312" s="160">
        <v>1000</v>
      </c>
      <c r="M312" s="228">
        <v>500</v>
      </c>
      <c r="N312" s="160">
        <v>844.91</v>
      </c>
    </row>
    <row r="313" spans="11:14" x14ac:dyDescent="0.25">
      <c r="K313" s="134" t="s">
        <v>2468</v>
      </c>
      <c r="L313" s="160">
        <v>800</v>
      </c>
      <c r="M313" s="228">
        <v>400</v>
      </c>
      <c r="N313" s="160">
        <v>840.25</v>
      </c>
    </row>
    <row r="314" spans="11:14" x14ac:dyDescent="0.25">
      <c r="K314" s="134" t="s">
        <v>2459</v>
      </c>
      <c r="L314" s="160">
        <v>500</v>
      </c>
      <c r="M314" s="228">
        <v>250</v>
      </c>
      <c r="N314" s="160">
        <v>840</v>
      </c>
    </row>
    <row r="315" spans="11:14" x14ac:dyDescent="0.25">
      <c r="K315" s="134" t="s">
        <v>2489</v>
      </c>
      <c r="L315" s="160">
        <v>1200</v>
      </c>
      <c r="M315" s="228">
        <v>600</v>
      </c>
      <c r="N315" s="160">
        <v>830.94</v>
      </c>
    </row>
    <row r="316" spans="11:14" x14ac:dyDescent="0.25">
      <c r="K316" s="134" t="s">
        <v>2481</v>
      </c>
      <c r="L316" s="160">
        <v>1000</v>
      </c>
      <c r="M316" s="228">
        <v>500</v>
      </c>
      <c r="N316" s="160">
        <v>828.06</v>
      </c>
    </row>
    <row r="317" spans="11:14" x14ac:dyDescent="0.25">
      <c r="K317" s="134" t="s">
        <v>2827</v>
      </c>
      <c r="L317" s="160">
        <v>800</v>
      </c>
      <c r="M317" s="228">
        <v>400</v>
      </c>
      <c r="N317" s="160">
        <v>823.62</v>
      </c>
    </row>
    <row r="318" spans="11:14" x14ac:dyDescent="0.25">
      <c r="K318" s="134" t="s">
        <v>2828</v>
      </c>
      <c r="L318" s="160">
        <v>1000</v>
      </c>
      <c r="M318" s="228">
        <v>500</v>
      </c>
      <c r="N318" s="160">
        <v>821.97</v>
      </c>
    </row>
    <row r="319" spans="11:14" x14ac:dyDescent="0.25">
      <c r="K319" s="134" t="s">
        <v>2829</v>
      </c>
      <c r="L319" s="160">
        <v>800</v>
      </c>
      <c r="M319" s="228">
        <v>400</v>
      </c>
      <c r="N319" s="160">
        <v>821.95</v>
      </c>
    </row>
    <row r="320" spans="11:14" x14ac:dyDescent="0.25">
      <c r="K320" s="134" t="s">
        <v>2830</v>
      </c>
      <c r="L320" s="160">
        <v>500</v>
      </c>
      <c r="M320" s="228">
        <v>250</v>
      </c>
      <c r="N320" s="160">
        <v>812.64</v>
      </c>
    </row>
    <row r="321" spans="11:14" x14ac:dyDescent="0.25">
      <c r="K321" s="134" t="s">
        <v>2503</v>
      </c>
      <c r="L321" s="160">
        <v>700</v>
      </c>
      <c r="M321" s="228">
        <v>350</v>
      </c>
      <c r="N321" s="160">
        <v>800</v>
      </c>
    </row>
    <row r="322" spans="11:14" x14ac:dyDescent="0.25">
      <c r="K322" s="134" t="s">
        <v>2460</v>
      </c>
      <c r="L322" s="160">
        <v>800</v>
      </c>
      <c r="M322" s="228">
        <v>400</v>
      </c>
      <c r="N322" s="160">
        <v>800</v>
      </c>
    </row>
    <row r="323" spans="11:14" x14ac:dyDescent="0.25">
      <c r="K323" s="134" t="s">
        <v>2831</v>
      </c>
      <c r="L323" s="160">
        <v>1000</v>
      </c>
      <c r="M323" s="228">
        <v>500</v>
      </c>
      <c r="N323" s="160">
        <v>800</v>
      </c>
    </row>
    <row r="324" spans="11:14" x14ac:dyDescent="0.25">
      <c r="K324" s="134" t="s">
        <v>2832</v>
      </c>
      <c r="L324" s="160">
        <v>1500</v>
      </c>
      <c r="M324" s="228">
        <v>750</v>
      </c>
      <c r="N324" s="160">
        <v>800</v>
      </c>
    </row>
    <row r="325" spans="11:14" x14ac:dyDescent="0.25">
      <c r="K325" s="134" t="s">
        <v>2833</v>
      </c>
      <c r="L325" s="160">
        <v>1500</v>
      </c>
      <c r="M325" s="228">
        <v>750</v>
      </c>
      <c r="N325" s="160">
        <v>800</v>
      </c>
    </row>
    <row r="326" spans="11:14" x14ac:dyDescent="0.25">
      <c r="K326" s="134" t="s">
        <v>2834</v>
      </c>
      <c r="L326" s="160">
        <v>1500</v>
      </c>
      <c r="M326" s="228">
        <v>750</v>
      </c>
      <c r="N326" s="160">
        <v>796.04</v>
      </c>
    </row>
    <row r="327" spans="11:14" x14ac:dyDescent="0.25">
      <c r="K327" s="134" t="s">
        <v>2496</v>
      </c>
      <c r="L327" s="160">
        <v>800</v>
      </c>
      <c r="M327" s="228">
        <v>400</v>
      </c>
      <c r="N327" s="160">
        <v>790.84</v>
      </c>
    </row>
    <row r="328" spans="11:14" x14ac:dyDescent="0.25">
      <c r="K328" s="134" t="s">
        <v>2835</v>
      </c>
      <c r="L328" s="160">
        <v>1500</v>
      </c>
      <c r="M328" s="228">
        <v>750</v>
      </c>
      <c r="N328" s="160">
        <v>787.29</v>
      </c>
    </row>
    <row r="329" spans="11:14" x14ac:dyDescent="0.25">
      <c r="K329" s="134" t="s">
        <v>2471</v>
      </c>
      <c r="L329" s="160">
        <v>1000</v>
      </c>
      <c r="M329" s="228">
        <v>500</v>
      </c>
      <c r="N329" s="160">
        <v>775.99</v>
      </c>
    </row>
    <row r="330" spans="11:14" x14ac:dyDescent="0.25">
      <c r="K330" s="134" t="s">
        <v>2836</v>
      </c>
      <c r="L330" s="160">
        <v>800</v>
      </c>
      <c r="M330" s="228">
        <v>400</v>
      </c>
      <c r="N330" s="160">
        <v>775.5</v>
      </c>
    </row>
    <row r="331" spans="11:14" x14ac:dyDescent="0.25">
      <c r="K331" s="134" t="s">
        <v>2837</v>
      </c>
      <c r="L331" s="160">
        <v>1000</v>
      </c>
      <c r="M331" s="228">
        <v>500</v>
      </c>
      <c r="N331" s="160">
        <v>772</v>
      </c>
    </row>
    <row r="332" spans="11:14" x14ac:dyDescent="0.25">
      <c r="K332" s="134" t="s">
        <v>2838</v>
      </c>
      <c r="L332" s="160">
        <v>800</v>
      </c>
      <c r="M332" s="228">
        <v>400</v>
      </c>
      <c r="N332" s="160">
        <v>765</v>
      </c>
    </row>
    <row r="333" spans="11:14" x14ac:dyDescent="0.25">
      <c r="K333" s="134" t="s">
        <v>2839</v>
      </c>
      <c r="L333" s="160">
        <v>800</v>
      </c>
      <c r="M333" s="228">
        <v>400</v>
      </c>
      <c r="N333" s="160">
        <v>763.31</v>
      </c>
    </row>
    <row r="334" spans="11:14" x14ac:dyDescent="0.25">
      <c r="K334" s="134" t="s">
        <v>2840</v>
      </c>
      <c r="L334" s="160">
        <v>500</v>
      </c>
      <c r="M334" s="228">
        <v>250</v>
      </c>
      <c r="N334" s="160">
        <v>760.15</v>
      </c>
    </row>
    <row r="335" spans="11:14" x14ac:dyDescent="0.25">
      <c r="K335" s="134" t="s">
        <v>2841</v>
      </c>
      <c r="L335" s="160">
        <v>1000</v>
      </c>
      <c r="M335" s="228">
        <v>500</v>
      </c>
      <c r="N335" s="160">
        <v>757.99</v>
      </c>
    </row>
    <row r="336" spans="11:14" x14ac:dyDescent="0.25">
      <c r="K336" s="134" t="s">
        <v>2525</v>
      </c>
      <c r="L336" s="160">
        <v>500</v>
      </c>
      <c r="M336" s="228">
        <v>250</v>
      </c>
      <c r="N336" s="160">
        <v>757.94</v>
      </c>
    </row>
    <row r="337" spans="11:14" x14ac:dyDescent="0.25">
      <c r="K337" s="134" t="s">
        <v>2502</v>
      </c>
      <c r="L337" s="160">
        <v>1000</v>
      </c>
      <c r="M337" s="228">
        <v>500</v>
      </c>
      <c r="N337" s="160">
        <v>750</v>
      </c>
    </row>
    <row r="338" spans="11:14" x14ac:dyDescent="0.25">
      <c r="K338" s="134" t="s">
        <v>2842</v>
      </c>
      <c r="L338" s="160">
        <v>1000</v>
      </c>
      <c r="M338" s="228">
        <v>500</v>
      </c>
      <c r="N338" s="160">
        <v>748.78</v>
      </c>
    </row>
    <row r="339" spans="11:14" x14ac:dyDescent="0.25">
      <c r="K339" s="134" t="s">
        <v>2843</v>
      </c>
      <c r="L339" s="160">
        <v>900</v>
      </c>
      <c r="M339" s="228">
        <v>450</v>
      </c>
      <c r="N339" s="160">
        <v>747.88</v>
      </c>
    </row>
    <row r="340" spans="11:14" x14ac:dyDescent="0.25">
      <c r="K340" s="134" t="s">
        <v>2844</v>
      </c>
      <c r="L340" s="160">
        <v>1000</v>
      </c>
      <c r="M340" s="228">
        <v>500</v>
      </c>
      <c r="N340" s="160">
        <v>742.22</v>
      </c>
    </row>
    <row r="341" spans="11:14" x14ac:dyDescent="0.25">
      <c r="K341" s="134" t="s">
        <v>2500</v>
      </c>
      <c r="L341" s="160">
        <v>500</v>
      </c>
      <c r="M341" s="228">
        <v>250</v>
      </c>
      <c r="N341" s="160">
        <v>740</v>
      </c>
    </row>
    <row r="342" spans="11:14" x14ac:dyDescent="0.25">
      <c r="K342" s="134" t="s">
        <v>2845</v>
      </c>
      <c r="L342" s="160">
        <v>1000</v>
      </c>
      <c r="M342" s="228">
        <v>500</v>
      </c>
      <c r="N342" s="160">
        <v>738.9</v>
      </c>
    </row>
    <row r="343" spans="11:14" x14ac:dyDescent="0.25">
      <c r="K343" s="134" t="s">
        <v>2492</v>
      </c>
      <c r="L343" s="160">
        <v>1000</v>
      </c>
      <c r="M343" s="228">
        <v>500</v>
      </c>
      <c r="N343" s="160">
        <v>732.24</v>
      </c>
    </row>
    <row r="344" spans="11:14" x14ac:dyDescent="0.25">
      <c r="K344" s="134" t="s">
        <v>2488</v>
      </c>
      <c r="L344" s="160">
        <v>500</v>
      </c>
      <c r="M344" s="228">
        <v>250</v>
      </c>
      <c r="N344" s="160">
        <v>722.92</v>
      </c>
    </row>
    <row r="345" spans="11:14" x14ac:dyDescent="0.25">
      <c r="K345" s="134" t="s">
        <v>2485</v>
      </c>
      <c r="L345" s="160">
        <v>1000</v>
      </c>
      <c r="M345" s="228">
        <v>500</v>
      </c>
      <c r="N345" s="160">
        <v>705.68</v>
      </c>
    </row>
    <row r="346" spans="11:14" x14ac:dyDescent="0.25">
      <c r="K346" s="134" t="s">
        <v>2846</v>
      </c>
      <c r="L346" s="160">
        <v>1000</v>
      </c>
      <c r="M346" s="228">
        <v>500</v>
      </c>
      <c r="N346" s="160">
        <v>702.04</v>
      </c>
    </row>
    <row r="347" spans="11:14" x14ac:dyDescent="0.25">
      <c r="K347" s="134" t="s">
        <v>2847</v>
      </c>
      <c r="L347" s="160">
        <v>800</v>
      </c>
      <c r="M347" s="228">
        <v>400</v>
      </c>
      <c r="N347" s="160">
        <v>700</v>
      </c>
    </row>
    <row r="348" spans="11:14" x14ac:dyDescent="0.25">
      <c r="K348" s="134" t="s">
        <v>2501</v>
      </c>
      <c r="L348" s="160">
        <v>1000</v>
      </c>
      <c r="M348" s="228">
        <v>500</v>
      </c>
      <c r="N348" s="160">
        <v>700</v>
      </c>
    </row>
    <row r="349" spans="11:14" x14ac:dyDescent="0.25">
      <c r="K349" s="134" t="s">
        <v>2848</v>
      </c>
      <c r="L349" s="160">
        <v>1200</v>
      </c>
      <c r="M349" s="228">
        <v>600</v>
      </c>
      <c r="N349" s="160">
        <v>700</v>
      </c>
    </row>
    <row r="350" spans="11:14" x14ac:dyDescent="0.25">
      <c r="K350" s="134" t="s">
        <v>2849</v>
      </c>
      <c r="L350" s="160">
        <v>500</v>
      </c>
      <c r="M350" s="228">
        <v>250</v>
      </c>
      <c r="N350" s="160">
        <v>690.09</v>
      </c>
    </row>
    <row r="351" spans="11:14" x14ac:dyDescent="0.25">
      <c r="K351" s="134" t="s">
        <v>2850</v>
      </c>
      <c r="L351" s="160">
        <v>500</v>
      </c>
      <c r="M351" s="228">
        <v>250</v>
      </c>
      <c r="N351" s="160">
        <v>684.78</v>
      </c>
    </row>
    <row r="352" spans="11:14" x14ac:dyDescent="0.25">
      <c r="K352" s="134" t="s">
        <v>2851</v>
      </c>
      <c r="L352" s="160">
        <v>800</v>
      </c>
      <c r="M352" s="228">
        <v>400</v>
      </c>
      <c r="N352" s="160">
        <v>683.96</v>
      </c>
    </row>
    <row r="353" spans="11:14" x14ac:dyDescent="0.25">
      <c r="K353" s="134" t="s">
        <v>2852</v>
      </c>
      <c r="L353" s="160">
        <v>800</v>
      </c>
      <c r="M353" s="228">
        <v>400</v>
      </c>
      <c r="N353" s="160">
        <v>669</v>
      </c>
    </row>
    <row r="354" spans="11:14" x14ac:dyDescent="0.25">
      <c r="K354" s="134" t="s">
        <v>2853</v>
      </c>
      <c r="L354" s="160">
        <v>1000</v>
      </c>
      <c r="M354" s="228">
        <v>500</v>
      </c>
      <c r="N354" s="160">
        <v>666.82</v>
      </c>
    </row>
    <row r="355" spans="11:14" x14ac:dyDescent="0.25">
      <c r="K355" s="134" t="s">
        <v>2854</v>
      </c>
      <c r="L355" s="160">
        <v>1000</v>
      </c>
      <c r="M355" s="228">
        <v>500</v>
      </c>
      <c r="N355" s="160">
        <v>664.4</v>
      </c>
    </row>
    <row r="356" spans="11:14" x14ac:dyDescent="0.25">
      <c r="K356" s="134" t="s">
        <v>2855</v>
      </c>
      <c r="L356" s="160">
        <v>700</v>
      </c>
      <c r="M356" s="228">
        <v>350</v>
      </c>
      <c r="N356" s="160">
        <v>657.1</v>
      </c>
    </row>
    <row r="357" spans="11:14" x14ac:dyDescent="0.25">
      <c r="K357" s="134" t="s">
        <v>2497</v>
      </c>
      <c r="L357" s="160">
        <v>800</v>
      </c>
      <c r="M357" s="228">
        <v>400</v>
      </c>
      <c r="N357" s="160">
        <v>655</v>
      </c>
    </row>
    <row r="358" spans="11:14" x14ac:dyDescent="0.25">
      <c r="K358" s="134" t="s">
        <v>2856</v>
      </c>
      <c r="L358" s="160">
        <v>700</v>
      </c>
      <c r="M358" s="228">
        <v>350</v>
      </c>
      <c r="N358" s="160">
        <v>653.86</v>
      </c>
    </row>
    <row r="359" spans="11:14" x14ac:dyDescent="0.25">
      <c r="K359" s="134" t="s">
        <v>2857</v>
      </c>
      <c r="L359" s="160">
        <v>1000</v>
      </c>
      <c r="M359" s="228">
        <v>500</v>
      </c>
      <c r="N359" s="160">
        <v>653.4</v>
      </c>
    </row>
    <row r="360" spans="11:14" x14ac:dyDescent="0.25">
      <c r="K360" s="134" t="s">
        <v>2858</v>
      </c>
      <c r="L360" s="160">
        <v>1000</v>
      </c>
      <c r="M360" s="228">
        <v>500</v>
      </c>
      <c r="N360" s="160">
        <v>650</v>
      </c>
    </row>
    <row r="361" spans="11:14" x14ac:dyDescent="0.25">
      <c r="K361" s="134" t="s">
        <v>2859</v>
      </c>
      <c r="L361" s="160">
        <v>700</v>
      </c>
      <c r="M361" s="228">
        <v>350</v>
      </c>
      <c r="N361" s="160">
        <v>647.14</v>
      </c>
    </row>
    <row r="362" spans="11:14" x14ac:dyDescent="0.25">
      <c r="K362" s="134" t="s">
        <v>2469</v>
      </c>
      <c r="L362" s="160">
        <v>1000</v>
      </c>
      <c r="M362" s="228">
        <v>500</v>
      </c>
      <c r="N362" s="160">
        <v>642.1</v>
      </c>
    </row>
    <row r="363" spans="11:14" x14ac:dyDescent="0.25">
      <c r="K363" s="134" t="s">
        <v>2860</v>
      </c>
      <c r="L363" s="160">
        <v>1000</v>
      </c>
      <c r="M363" s="228">
        <v>500</v>
      </c>
      <c r="N363" s="160">
        <v>635.98</v>
      </c>
    </row>
    <row r="364" spans="11:14" x14ac:dyDescent="0.25">
      <c r="K364" s="134" t="s">
        <v>2861</v>
      </c>
      <c r="L364" s="160">
        <v>1100</v>
      </c>
      <c r="M364" s="228">
        <v>550</v>
      </c>
      <c r="N364" s="160">
        <v>626.11</v>
      </c>
    </row>
    <row r="365" spans="11:14" x14ac:dyDescent="0.25">
      <c r="K365" s="134" t="s">
        <v>2862</v>
      </c>
      <c r="L365" s="160">
        <v>600</v>
      </c>
      <c r="M365" s="228">
        <v>300</v>
      </c>
      <c r="N365" s="160">
        <v>620.62</v>
      </c>
    </row>
    <row r="366" spans="11:14" x14ac:dyDescent="0.25">
      <c r="K366" s="134" t="s">
        <v>2863</v>
      </c>
      <c r="L366" s="160">
        <v>500</v>
      </c>
      <c r="M366" s="228">
        <v>250</v>
      </c>
      <c r="N366" s="160">
        <v>604.85</v>
      </c>
    </row>
    <row r="367" spans="11:14" x14ac:dyDescent="0.25">
      <c r="K367" s="134" t="s">
        <v>2864</v>
      </c>
      <c r="L367" s="160">
        <v>800</v>
      </c>
      <c r="M367" s="228">
        <v>400</v>
      </c>
      <c r="N367" s="160">
        <v>601</v>
      </c>
    </row>
    <row r="368" spans="11:14" x14ac:dyDescent="0.25">
      <c r="K368" s="134" t="s">
        <v>2473</v>
      </c>
      <c r="L368" s="160">
        <v>800</v>
      </c>
      <c r="M368" s="228">
        <v>400</v>
      </c>
      <c r="N368" s="160">
        <v>600</v>
      </c>
    </row>
    <row r="369" spans="11:14" x14ac:dyDescent="0.25">
      <c r="K369" s="134" t="s">
        <v>2865</v>
      </c>
      <c r="L369" s="160">
        <v>800</v>
      </c>
      <c r="M369" s="228">
        <v>400</v>
      </c>
      <c r="N369" s="160">
        <v>600</v>
      </c>
    </row>
    <row r="370" spans="11:14" x14ac:dyDescent="0.25">
      <c r="K370" s="134" t="s">
        <v>2866</v>
      </c>
      <c r="L370" s="160">
        <v>900</v>
      </c>
      <c r="M370" s="228">
        <v>450</v>
      </c>
      <c r="N370" s="160">
        <v>600</v>
      </c>
    </row>
    <row r="371" spans="11:14" x14ac:dyDescent="0.25">
      <c r="K371" s="134" t="s">
        <v>2867</v>
      </c>
      <c r="L371" s="160">
        <v>500</v>
      </c>
      <c r="M371" s="228">
        <v>250</v>
      </c>
      <c r="N371" s="160">
        <v>595.54</v>
      </c>
    </row>
    <row r="372" spans="11:14" x14ac:dyDescent="0.25">
      <c r="K372" s="134" t="s">
        <v>2507</v>
      </c>
      <c r="L372" s="160">
        <v>800</v>
      </c>
      <c r="M372" s="228">
        <v>400</v>
      </c>
      <c r="N372" s="160">
        <v>594.97</v>
      </c>
    </row>
    <row r="373" spans="11:14" x14ac:dyDescent="0.25">
      <c r="K373" s="134" t="s">
        <v>2495</v>
      </c>
      <c r="L373" s="160">
        <v>900</v>
      </c>
      <c r="M373" s="228">
        <v>450</v>
      </c>
      <c r="N373" s="160">
        <v>579.19000000000005</v>
      </c>
    </row>
    <row r="374" spans="11:14" x14ac:dyDescent="0.25">
      <c r="K374" s="134" t="s">
        <v>2868</v>
      </c>
      <c r="L374" s="160">
        <v>500</v>
      </c>
      <c r="M374" s="228">
        <v>250</v>
      </c>
      <c r="N374" s="160">
        <v>575.77</v>
      </c>
    </row>
    <row r="375" spans="11:14" x14ac:dyDescent="0.25">
      <c r="K375" s="134" t="s">
        <v>2512</v>
      </c>
      <c r="L375" s="160">
        <v>500</v>
      </c>
      <c r="M375" s="228">
        <v>250</v>
      </c>
      <c r="N375" s="160">
        <v>567.97</v>
      </c>
    </row>
    <row r="376" spans="11:14" x14ac:dyDescent="0.25">
      <c r="K376" s="134" t="s">
        <v>2869</v>
      </c>
      <c r="L376" s="160">
        <v>1000</v>
      </c>
      <c r="M376" s="228">
        <v>500</v>
      </c>
      <c r="N376" s="160">
        <v>563.47</v>
      </c>
    </row>
    <row r="377" spans="11:14" x14ac:dyDescent="0.25">
      <c r="K377" s="134" t="s">
        <v>2486</v>
      </c>
      <c r="L377" s="160">
        <v>500</v>
      </c>
      <c r="M377" s="228">
        <v>250</v>
      </c>
      <c r="N377" s="160">
        <v>555</v>
      </c>
    </row>
    <row r="378" spans="11:14" x14ac:dyDescent="0.25">
      <c r="K378" s="134" t="s">
        <v>2511</v>
      </c>
      <c r="L378" s="160">
        <v>500</v>
      </c>
      <c r="M378" s="228">
        <v>250</v>
      </c>
      <c r="N378" s="160">
        <v>543</v>
      </c>
    </row>
    <row r="379" spans="11:14" x14ac:dyDescent="0.25">
      <c r="K379" s="134" t="s">
        <v>2465</v>
      </c>
      <c r="L379" s="160">
        <v>800</v>
      </c>
      <c r="M379" s="228">
        <v>400</v>
      </c>
      <c r="N379" s="160">
        <v>541.61</v>
      </c>
    </row>
    <row r="380" spans="11:14" x14ac:dyDescent="0.25">
      <c r="K380" s="134" t="s">
        <v>2499</v>
      </c>
      <c r="L380" s="160">
        <v>1000</v>
      </c>
      <c r="M380" s="228">
        <v>500</v>
      </c>
      <c r="N380" s="160">
        <v>539.92999999999995</v>
      </c>
    </row>
    <row r="381" spans="11:14" x14ac:dyDescent="0.25">
      <c r="K381" s="134" t="s">
        <v>2508</v>
      </c>
      <c r="L381" s="160">
        <v>500</v>
      </c>
      <c r="M381" s="228">
        <v>250</v>
      </c>
      <c r="N381" s="160">
        <v>539.9</v>
      </c>
    </row>
    <row r="382" spans="11:14" x14ac:dyDescent="0.25">
      <c r="K382" s="134" t="s">
        <v>2870</v>
      </c>
      <c r="L382" s="160">
        <v>500</v>
      </c>
      <c r="M382" s="228">
        <v>250</v>
      </c>
      <c r="N382" s="160">
        <v>536</v>
      </c>
    </row>
    <row r="383" spans="11:14" x14ac:dyDescent="0.25">
      <c r="K383" s="134" t="s">
        <v>2871</v>
      </c>
      <c r="L383" s="160">
        <v>500</v>
      </c>
      <c r="M383" s="228">
        <v>250</v>
      </c>
      <c r="N383" s="160">
        <v>535</v>
      </c>
    </row>
    <row r="384" spans="11:14" x14ac:dyDescent="0.25">
      <c r="K384" s="134" t="s">
        <v>2517</v>
      </c>
      <c r="L384" s="160">
        <v>500</v>
      </c>
      <c r="M384" s="228">
        <v>250</v>
      </c>
      <c r="N384" s="160">
        <v>534.42999999999995</v>
      </c>
    </row>
    <row r="385" spans="11:14" x14ac:dyDescent="0.25">
      <c r="K385" s="134" t="s">
        <v>2872</v>
      </c>
      <c r="L385" s="160">
        <v>1000</v>
      </c>
      <c r="M385" s="228">
        <v>500</v>
      </c>
      <c r="N385" s="160">
        <v>532.91999999999996</v>
      </c>
    </row>
    <row r="386" spans="11:14" x14ac:dyDescent="0.25">
      <c r="K386" s="134" t="s">
        <v>2873</v>
      </c>
      <c r="L386" s="160">
        <v>500</v>
      </c>
      <c r="M386" s="228">
        <v>250</v>
      </c>
      <c r="N386" s="160">
        <v>532.51</v>
      </c>
    </row>
    <row r="387" spans="11:14" x14ac:dyDescent="0.25">
      <c r="K387" s="134" t="s">
        <v>2874</v>
      </c>
      <c r="L387" s="160">
        <v>1000</v>
      </c>
      <c r="M387" s="228">
        <v>500</v>
      </c>
      <c r="N387" s="160">
        <v>531.54</v>
      </c>
    </row>
    <row r="388" spans="11:14" x14ac:dyDescent="0.25">
      <c r="K388" s="134" t="s">
        <v>2531</v>
      </c>
      <c r="L388" s="160">
        <v>500</v>
      </c>
      <c r="M388" s="228">
        <v>250</v>
      </c>
      <c r="N388" s="160">
        <v>530.69000000000005</v>
      </c>
    </row>
    <row r="389" spans="11:14" x14ac:dyDescent="0.25">
      <c r="K389" s="134" t="s">
        <v>2875</v>
      </c>
      <c r="L389" s="160">
        <v>500</v>
      </c>
      <c r="M389" s="228">
        <v>250</v>
      </c>
      <c r="N389" s="160">
        <v>527.36</v>
      </c>
    </row>
    <row r="390" spans="11:14" x14ac:dyDescent="0.25">
      <c r="K390" s="134" t="s">
        <v>1355</v>
      </c>
      <c r="L390" s="160">
        <v>900</v>
      </c>
      <c r="M390" s="228">
        <v>450</v>
      </c>
      <c r="N390" s="160">
        <v>526.52</v>
      </c>
    </row>
    <row r="391" spans="11:14" x14ac:dyDescent="0.25">
      <c r="K391" s="134" t="s">
        <v>2876</v>
      </c>
      <c r="L391" s="160">
        <v>800</v>
      </c>
      <c r="M391" s="228">
        <v>400</v>
      </c>
      <c r="N391" s="160">
        <v>525.19000000000005</v>
      </c>
    </row>
    <row r="392" spans="11:14" x14ac:dyDescent="0.25">
      <c r="K392" s="134" t="s">
        <v>2498</v>
      </c>
      <c r="L392" s="160">
        <v>500</v>
      </c>
      <c r="M392" s="228">
        <v>250</v>
      </c>
      <c r="N392" s="160">
        <v>524.85</v>
      </c>
    </row>
    <row r="393" spans="11:14" x14ac:dyDescent="0.25">
      <c r="K393" s="134" t="s">
        <v>2877</v>
      </c>
      <c r="L393" s="160">
        <v>500</v>
      </c>
      <c r="M393" s="228">
        <v>250</v>
      </c>
      <c r="N393" s="160">
        <v>516.36</v>
      </c>
    </row>
    <row r="394" spans="11:14" x14ac:dyDescent="0.25">
      <c r="K394" s="134" t="s">
        <v>2878</v>
      </c>
      <c r="L394" s="160">
        <v>700</v>
      </c>
      <c r="M394" s="228">
        <v>350</v>
      </c>
      <c r="N394" s="160">
        <v>515.91</v>
      </c>
    </row>
    <row r="395" spans="11:14" x14ac:dyDescent="0.25">
      <c r="K395" s="134" t="s">
        <v>2879</v>
      </c>
      <c r="L395" s="160">
        <v>500</v>
      </c>
      <c r="M395" s="228">
        <v>250</v>
      </c>
      <c r="N395" s="160">
        <v>515</v>
      </c>
    </row>
    <row r="396" spans="11:14" x14ac:dyDescent="0.25">
      <c r="K396" s="134" t="s">
        <v>2880</v>
      </c>
      <c r="L396" s="160">
        <v>500</v>
      </c>
      <c r="M396" s="228">
        <v>250</v>
      </c>
      <c r="N396" s="160">
        <v>515</v>
      </c>
    </row>
    <row r="397" spans="11:14" x14ac:dyDescent="0.25">
      <c r="K397" s="134" t="s">
        <v>2881</v>
      </c>
      <c r="L397" s="160">
        <v>800</v>
      </c>
      <c r="M397" s="228">
        <v>400</v>
      </c>
      <c r="N397" s="160">
        <v>512.14</v>
      </c>
    </row>
    <row r="398" spans="11:14" x14ac:dyDescent="0.25">
      <c r="K398" s="134" t="s">
        <v>2882</v>
      </c>
      <c r="L398" s="160">
        <v>1000</v>
      </c>
      <c r="M398" s="228">
        <v>500</v>
      </c>
      <c r="N398" s="160">
        <v>511</v>
      </c>
    </row>
    <row r="399" spans="11:14" x14ac:dyDescent="0.25">
      <c r="K399" s="134" t="s">
        <v>2883</v>
      </c>
      <c r="L399" s="160">
        <v>500</v>
      </c>
      <c r="M399" s="228">
        <v>250</v>
      </c>
      <c r="N399" s="160">
        <v>508.79</v>
      </c>
    </row>
    <row r="400" spans="11:14" x14ac:dyDescent="0.25">
      <c r="K400" s="134" t="s">
        <v>2884</v>
      </c>
      <c r="L400" s="160">
        <v>1000</v>
      </c>
      <c r="M400" s="228">
        <v>500</v>
      </c>
      <c r="N400" s="160">
        <v>503.75</v>
      </c>
    </row>
    <row r="401" spans="11:14" x14ac:dyDescent="0.25">
      <c r="K401" s="134" t="s">
        <v>2885</v>
      </c>
      <c r="L401" s="160">
        <v>700</v>
      </c>
      <c r="M401" s="228">
        <v>350</v>
      </c>
      <c r="N401" s="160">
        <v>500</v>
      </c>
    </row>
    <row r="402" spans="11:14" x14ac:dyDescent="0.25">
      <c r="K402" s="134" t="s">
        <v>2886</v>
      </c>
      <c r="L402" s="160">
        <v>800</v>
      </c>
      <c r="M402" s="228">
        <v>400</v>
      </c>
      <c r="N402" s="160">
        <v>500</v>
      </c>
    </row>
    <row r="403" spans="11:14" x14ac:dyDescent="0.25">
      <c r="K403" s="134" t="s">
        <v>2887</v>
      </c>
      <c r="L403" s="160">
        <v>800</v>
      </c>
      <c r="M403" s="228">
        <v>400</v>
      </c>
      <c r="N403" s="160">
        <v>500</v>
      </c>
    </row>
    <row r="404" spans="11:14" x14ac:dyDescent="0.25">
      <c r="K404" s="134" t="s">
        <v>2888</v>
      </c>
      <c r="L404" s="160">
        <v>900</v>
      </c>
      <c r="M404" s="228">
        <v>450</v>
      </c>
      <c r="N404" s="160">
        <v>500</v>
      </c>
    </row>
    <row r="405" spans="11:14" x14ac:dyDescent="0.25">
      <c r="K405" s="134" t="s">
        <v>2889</v>
      </c>
      <c r="L405" s="160">
        <v>500</v>
      </c>
      <c r="M405" s="228">
        <v>250</v>
      </c>
      <c r="N405" s="160">
        <v>496.89</v>
      </c>
    </row>
    <row r="406" spans="11:14" x14ac:dyDescent="0.25">
      <c r="K406" s="134" t="s">
        <v>2890</v>
      </c>
      <c r="L406" s="160">
        <v>500</v>
      </c>
      <c r="M406" s="228">
        <v>250</v>
      </c>
      <c r="N406" s="160">
        <v>494</v>
      </c>
    </row>
    <row r="407" spans="11:14" x14ac:dyDescent="0.25">
      <c r="K407" s="134" t="s">
        <v>2514</v>
      </c>
      <c r="L407" s="160">
        <v>600</v>
      </c>
      <c r="M407" s="228">
        <v>300</v>
      </c>
      <c r="N407" s="160">
        <v>493.24</v>
      </c>
    </row>
    <row r="408" spans="11:14" x14ac:dyDescent="0.25">
      <c r="K408" s="134" t="s">
        <v>2891</v>
      </c>
      <c r="L408" s="160">
        <v>500</v>
      </c>
      <c r="M408" s="228">
        <v>250</v>
      </c>
      <c r="N408" s="160">
        <v>492.05</v>
      </c>
    </row>
    <row r="409" spans="11:14" x14ac:dyDescent="0.25">
      <c r="K409" s="134" t="s">
        <v>2892</v>
      </c>
      <c r="L409" s="160">
        <v>500</v>
      </c>
      <c r="M409" s="228">
        <v>250</v>
      </c>
      <c r="N409" s="160">
        <v>490.91</v>
      </c>
    </row>
    <row r="410" spans="11:14" x14ac:dyDescent="0.25">
      <c r="K410" s="134" t="s">
        <v>2893</v>
      </c>
      <c r="L410" s="160">
        <v>500</v>
      </c>
      <c r="M410" s="228">
        <v>250</v>
      </c>
      <c r="N410" s="160">
        <v>485.95</v>
      </c>
    </row>
    <row r="411" spans="11:14" x14ac:dyDescent="0.25">
      <c r="K411" s="134" t="s">
        <v>2506</v>
      </c>
      <c r="L411" s="160">
        <v>500</v>
      </c>
      <c r="M411" s="228">
        <v>250</v>
      </c>
      <c r="N411" s="160">
        <v>485.3</v>
      </c>
    </row>
    <row r="412" spans="11:14" x14ac:dyDescent="0.25">
      <c r="K412" s="134" t="s">
        <v>2894</v>
      </c>
      <c r="L412" s="160">
        <v>500</v>
      </c>
      <c r="M412" s="228">
        <v>250</v>
      </c>
      <c r="N412" s="160">
        <v>483.39</v>
      </c>
    </row>
    <row r="413" spans="11:14" x14ac:dyDescent="0.25">
      <c r="K413" s="134" t="s">
        <v>2895</v>
      </c>
      <c r="L413" s="160">
        <v>500</v>
      </c>
      <c r="M413" s="228">
        <v>250</v>
      </c>
      <c r="N413" s="160">
        <v>481.88</v>
      </c>
    </row>
    <row r="414" spans="11:14" x14ac:dyDescent="0.25">
      <c r="K414" s="134" t="s">
        <v>2896</v>
      </c>
      <c r="L414" s="160">
        <v>500</v>
      </c>
      <c r="M414" s="228">
        <v>250</v>
      </c>
      <c r="N414" s="160">
        <v>453.44</v>
      </c>
    </row>
    <row r="415" spans="11:14" x14ac:dyDescent="0.25">
      <c r="K415" s="134" t="s">
        <v>2897</v>
      </c>
      <c r="L415" s="160">
        <v>500</v>
      </c>
      <c r="M415" s="228">
        <v>250</v>
      </c>
      <c r="N415" s="160">
        <v>453.16</v>
      </c>
    </row>
    <row r="416" spans="11:14" x14ac:dyDescent="0.25">
      <c r="K416" s="134" t="s">
        <v>2513</v>
      </c>
      <c r="L416" s="160">
        <v>500</v>
      </c>
      <c r="M416" s="228">
        <v>250</v>
      </c>
      <c r="N416" s="160">
        <v>451.13</v>
      </c>
    </row>
    <row r="417" spans="11:14" x14ac:dyDescent="0.25">
      <c r="K417" s="134" t="s">
        <v>2898</v>
      </c>
      <c r="L417" s="160">
        <v>500</v>
      </c>
      <c r="M417" s="228">
        <v>250</v>
      </c>
      <c r="N417" s="160">
        <v>450.47</v>
      </c>
    </row>
    <row r="418" spans="11:14" x14ac:dyDescent="0.25">
      <c r="K418" s="134" t="s">
        <v>2899</v>
      </c>
      <c r="L418" s="160">
        <v>0</v>
      </c>
      <c r="M418" s="228">
        <v>0</v>
      </c>
      <c r="N418" s="160">
        <v>450</v>
      </c>
    </row>
    <row r="419" spans="11:14" x14ac:dyDescent="0.25">
      <c r="K419" s="134" t="s">
        <v>2900</v>
      </c>
      <c r="L419" s="160">
        <v>500</v>
      </c>
      <c r="M419" s="228">
        <v>250</v>
      </c>
      <c r="N419" s="160">
        <v>450</v>
      </c>
    </row>
    <row r="420" spans="11:14" x14ac:dyDescent="0.25">
      <c r="K420" s="134" t="s">
        <v>2901</v>
      </c>
      <c r="L420" s="160">
        <v>500</v>
      </c>
      <c r="M420" s="228">
        <v>250</v>
      </c>
      <c r="N420" s="160">
        <v>445.24</v>
      </c>
    </row>
    <row r="421" spans="11:14" x14ac:dyDescent="0.25">
      <c r="K421" s="134" t="s">
        <v>2902</v>
      </c>
      <c r="L421" s="160">
        <v>500</v>
      </c>
      <c r="M421" s="228">
        <v>250</v>
      </c>
      <c r="N421" s="160">
        <v>436.08</v>
      </c>
    </row>
    <row r="422" spans="11:14" x14ac:dyDescent="0.25">
      <c r="K422" s="134" t="s">
        <v>2903</v>
      </c>
      <c r="L422" s="160">
        <v>800</v>
      </c>
      <c r="M422" s="228">
        <v>400</v>
      </c>
      <c r="N422" s="160">
        <v>434</v>
      </c>
    </row>
    <row r="423" spans="11:14" x14ac:dyDescent="0.25">
      <c r="K423" s="134" t="s">
        <v>2904</v>
      </c>
      <c r="L423" s="160">
        <v>500</v>
      </c>
      <c r="M423" s="228">
        <v>250</v>
      </c>
      <c r="N423" s="160">
        <v>432.3</v>
      </c>
    </row>
    <row r="424" spans="11:14" x14ac:dyDescent="0.25">
      <c r="K424" s="134" t="s">
        <v>2905</v>
      </c>
      <c r="L424" s="160">
        <v>500</v>
      </c>
      <c r="M424" s="228">
        <v>250</v>
      </c>
      <c r="N424" s="160">
        <v>430.26</v>
      </c>
    </row>
    <row r="425" spans="11:14" x14ac:dyDescent="0.25">
      <c r="K425" s="134" t="s">
        <v>2509</v>
      </c>
      <c r="L425" s="160">
        <v>0</v>
      </c>
      <c r="M425" s="228">
        <v>0</v>
      </c>
      <c r="N425" s="160">
        <v>420</v>
      </c>
    </row>
    <row r="426" spans="11:14" x14ac:dyDescent="0.25">
      <c r="K426" s="134" t="s">
        <v>2906</v>
      </c>
      <c r="L426" s="160">
        <v>500</v>
      </c>
      <c r="M426" s="228">
        <v>250</v>
      </c>
      <c r="N426" s="160">
        <v>417.96</v>
      </c>
    </row>
    <row r="427" spans="11:14" x14ac:dyDescent="0.25">
      <c r="K427" s="134" t="s">
        <v>2907</v>
      </c>
      <c r="L427" s="160">
        <v>800</v>
      </c>
      <c r="M427" s="228">
        <v>400</v>
      </c>
      <c r="N427" s="160">
        <v>415.37</v>
      </c>
    </row>
    <row r="428" spans="11:14" x14ac:dyDescent="0.25">
      <c r="K428" s="134" t="s">
        <v>2908</v>
      </c>
      <c r="L428" s="160">
        <v>500</v>
      </c>
      <c r="M428" s="228">
        <v>250</v>
      </c>
      <c r="N428" s="160">
        <v>413.56</v>
      </c>
    </row>
    <row r="429" spans="11:14" x14ac:dyDescent="0.25">
      <c r="K429" s="134" t="s">
        <v>2909</v>
      </c>
      <c r="L429" s="160">
        <v>800</v>
      </c>
      <c r="M429" s="228">
        <v>400</v>
      </c>
      <c r="N429" s="160">
        <v>412.14</v>
      </c>
    </row>
    <row r="430" spans="11:14" x14ac:dyDescent="0.25">
      <c r="K430" s="134" t="s">
        <v>2910</v>
      </c>
      <c r="L430" s="160">
        <v>500</v>
      </c>
      <c r="M430" s="228">
        <v>250</v>
      </c>
      <c r="N430" s="160">
        <v>410</v>
      </c>
    </row>
    <row r="431" spans="11:14" x14ac:dyDescent="0.25">
      <c r="K431" s="134" t="s">
        <v>2911</v>
      </c>
      <c r="L431" s="160">
        <v>500</v>
      </c>
      <c r="M431" s="228">
        <v>250</v>
      </c>
      <c r="N431" s="160">
        <v>408.16</v>
      </c>
    </row>
    <row r="432" spans="11:14" x14ac:dyDescent="0.25">
      <c r="K432" s="134" t="s">
        <v>2912</v>
      </c>
      <c r="L432" s="160">
        <v>500</v>
      </c>
      <c r="M432" s="228">
        <v>250</v>
      </c>
      <c r="N432" s="160">
        <v>408.1</v>
      </c>
    </row>
    <row r="433" spans="11:14" x14ac:dyDescent="0.25">
      <c r="K433" s="134" t="s">
        <v>2913</v>
      </c>
      <c r="L433" s="160">
        <v>500</v>
      </c>
      <c r="M433" s="228">
        <v>250</v>
      </c>
      <c r="N433" s="160">
        <v>407.73</v>
      </c>
    </row>
    <row r="434" spans="11:14" x14ac:dyDescent="0.25">
      <c r="K434" s="134" t="s">
        <v>2914</v>
      </c>
      <c r="L434" s="160">
        <v>500</v>
      </c>
      <c r="M434" s="228">
        <v>250</v>
      </c>
      <c r="N434" s="160">
        <v>403.86</v>
      </c>
    </row>
    <row r="435" spans="11:14" x14ac:dyDescent="0.25">
      <c r="K435" s="134" t="s">
        <v>2915</v>
      </c>
      <c r="L435" s="160">
        <v>500</v>
      </c>
      <c r="M435" s="228">
        <v>250</v>
      </c>
      <c r="N435" s="160">
        <v>402.17</v>
      </c>
    </row>
    <row r="436" spans="11:14" x14ac:dyDescent="0.25">
      <c r="K436" s="134" t="s">
        <v>2916</v>
      </c>
      <c r="L436" s="160">
        <v>500</v>
      </c>
      <c r="M436" s="228">
        <v>250</v>
      </c>
      <c r="N436" s="160">
        <v>401.77</v>
      </c>
    </row>
    <row r="437" spans="11:14" x14ac:dyDescent="0.25">
      <c r="K437" s="134" t="s">
        <v>2537</v>
      </c>
      <c r="L437" s="160">
        <v>0</v>
      </c>
      <c r="M437" s="228">
        <v>0</v>
      </c>
      <c r="N437" s="160">
        <v>400</v>
      </c>
    </row>
    <row r="438" spans="11:14" x14ac:dyDescent="0.25">
      <c r="K438" s="134" t="s">
        <v>2917</v>
      </c>
      <c r="L438" s="160">
        <v>500</v>
      </c>
      <c r="M438" s="228">
        <v>250</v>
      </c>
      <c r="N438" s="160">
        <v>400</v>
      </c>
    </row>
    <row r="439" spans="11:14" x14ac:dyDescent="0.25">
      <c r="K439" s="134" t="s">
        <v>2918</v>
      </c>
      <c r="L439" s="160">
        <v>500</v>
      </c>
      <c r="M439" s="228">
        <v>250</v>
      </c>
      <c r="N439" s="160">
        <v>400</v>
      </c>
    </row>
    <row r="440" spans="11:14" x14ac:dyDescent="0.25">
      <c r="K440" s="134" t="s">
        <v>2919</v>
      </c>
      <c r="L440" s="160">
        <v>500</v>
      </c>
      <c r="M440" s="228">
        <v>250</v>
      </c>
      <c r="N440" s="160">
        <v>400</v>
      </c>
    </row>
    <row r="441" spans="11:14" x14ac:dyDescent="0.25">
      <c r="K441" s="134" t="s">
        <v>2920</v>
      </c>
      <c r="L441" s="160">
        <v>500</v>
      </c>
      <c r="M441" s="228">
        <v>250</v>
      </c>
      <c r="N441" s="160">
        <v>400</v>
      </c>
    </row>
    <row r="442" spans="11:14" x14ac:dyDescent="0.25">
      <c r="K442" s="134" t="s">
        <v>2921</v>
      </c>
      <c r="L442" s="160">
        <v>500</v>
      </c>
      <c r="M442" s="228">
        <v>250</v>
      </c>
      <c r="N442" s="160">
        <v>400</v>
      </c>
    </row>
    <row r="443" spans="11:14" x14ac:dyDescent="0.25">
      <c r="K443" s="134" t="s">
        <v>2922</v>
      </c>
      <c r="L443" s="160">
        <v>500</v>
      </c>
      <c r="M443" s="228">
        <v>250</v>
      </c>
      <c r="N443" s="160">
        <v>400</v>
      </c>
    </row>
    <row r="444" spans="11:14" x14ac:dyDescent="0.25">
      <c r="K444" s="134" t="s">
        <v>2923</v>
      </c>
      <c r="L444" s="160">
        <v>500</v>
      </c>
      <c r="M444" s="228">
        <v>250</v>
      </c>
      <c r="N444" s="160">
        <v>400</v>
      </c>
    </row>
    <row r="445" spans="11:14" x14ac:dyDescent="0.25">
      <c r="K445" s="134" t="s">
        <v>2924</v>
      </c>
      <c r="L445" s="160">
        <v>500</v>
      </c>
      <c r="M445" s="228">
        <v>250</v>
      </c>
      <c r="N445" s="160">
        <v>400</v>
      </c>
    </row>
    <row r="446" spans="11:14" x14ac:dyDescent="0.25">
      <c r="K446" s="134" t="s">
        <v>2925</v>
      </c>
      <c r="L446" s="160">
        <v>500</v>
      </c>
      <c r="M446" s="228">
        <v>250</v>
      </c>
      <c r="N446" s="160">
        <v>397.16</v>
      </c>
    </row>
    <row r="447" spans="11:14" x14ac:dyDescent="0.25">
      <c r="K447" s="134" t="s">
        <v>2926</v>
      </c>
      <c r="L447" s="160">
        <v>500</v>
      </c>
      <c r="M447" s="228">
        <v>250</v>
      </c>
      <c r="N447" s="160">
        <v>394.98</v>
      </c>
    </row>
    <row r="448" spans="11:14" x14ac:dyDescent="0.25">
      <c r="K448" s="134" t="s">
        <v>2927</v>
      </c>
      <c r="L448" s="160">
        <v>500</v>
      </c>
      <c r="M448" s="228">
        <v>250</v>
      </c>
      <c r="N448" s="160">
        <v>382.11</v>
      </c>
    </row>
    <row r="449" spans="11:14" x14ac:dyDescent="0.25">
      <c r="K449" s="134" t="s">
        <v>2928</v>
      </c>
      <c r="L449" s="160">
        <v>500</v>
      </c>
      <c r="M449" s="228">
        <v>250</v>
      </c>
      <c r="N449" s="160">
        <v>374.51</v>
      </c>
    </row>
    <row r="450" spans="11:14" x14ac:dyDescent="0.25">
      <c r="K450" s="134" t="s">
        <v>2929</v>
      </c>
      <c r="L450" s="160">
        <v>0</v>
      </c>
      <c r="M450" s="228">
        <v>0</v>
      </c>
      <c r="N450" s="160">
        <v>374.28</v>
      </c>
    </row>
    <row r="451" spans="11:14" x14ac:dyDescent="0.25">
      <c r="K451" s="134" t="s">
        <v>2930</v>
      </c>
      <c r="L451" s="160">
        <v>500</v>
      </c>
      <c r="M451" s="228">
        <v>250</v>
      </c>
      <c r="N451" s="160">
        <v>373.43</v>
      </c>
    </row>
    <row r="452" spans="11:14" x14ac:dyDescent="0.25">
      <c r="K452" s="134" t="s">
        <v>2931</v>
      </c>
      <c r="L452" s="160">
        <v>500</v>
      </c>
      <c r="M452" s="228">
        <v>250</v>
      </c>
      <c r="N452" s="160">
        <v>372.89</v>
      </c>
    </row>
    <row r="453" spans="11:14" x14ac:dyDescent="0.25">
      <c r="K453" s="134" t="s">
        <v>2932</v>
      </c>
      <c r="L453" s="160">
        <v>500</v>
      </c>
      <c r="M453" s="228">
        <v>250</v>
      </c>
      <c r="N453" s="160">
        <v>369.16</v>
      </c>
    </row>
    <row r="454" spans="11:14" x14ac:dyDescent="0.25">
      <c r="K454" s="134" t="s">
        <v>2933</v>
      </c>
      <c r="L454" s="160">
        <v>500</v>
      </c>
      <c r="M454" s="228">
        <v>250</v>
      </c>
      <c r="N454" s="160">
        <v>362</v>
      </c>
    </row>
    <row r="455" spans="11:14" x14ac:dyDescent="0.25">
      <c r="K455" s="134" t="s">
        <v>2934</v>
      </c>
      <c r="L455" s="160">
        <v>500</v>
      </c>
      <c r="M455" s="228">
        <v>250</v>
      </c>
      <c r="N455" s="160">
        <v>361.49</v>
      </c>
    </row>
    <row r="456" spans="11:14" x14ac:dyDescent="0.25">
      <c r="K456" s="134" t="s">
        <v>2935</v>
      </c>
      <c r="L456" s="160">
        <v>500</v>
      </c>
      <c r="M456" s="228">
        <v>250</v>
      </c>
      <c r="N456" s="160">
        <v>361.34</v>
      </c>
    </row>
    <row r="457" spans="11:14" x14ac:dyDescent="0.25">
      <c r="K457" s="134" t="s">
        <v>2532</v>
      </c>
      <c r="L457" s="160">
        <v>500</v>
      </c>
      <c r="M457" s="228">
        <v>250</v>
      </c>
      <c r="N457" s="160">
        <v>360</v>
      </c>
    </row>
    <row r="458" spans="11:14" x14ac:dyDescent="0.25">
      <c r="K458" s="134" t="s">
        <v>2936</v>
      </c>
      <c r="L458" s="160">
        <v>600</v>
      </c>
      <c r="M458" s="228">
        <v>300</v>
      </c>
      <c r="N458" s="160">
        <v>356.2</v>
      </c>
    </row>
    <row r="459" spans="11:14" x14ac:dyDescent="0.25">
      <c r="K459" s="134" t="s">
        <v>2526</v>
      </c>
      <c r="L459" s="160">
        <v>500</v>
      </c>
      <c r="M459" s="228">
        <v>250</v>
      </c>
      <c r="N459" s="160">
        <v>350</v>
      </c>
    </row>
    <row r="460" spans="11:14" x14ac:dyDescent="0.25">
      <c r="K460" s="134" t="s">
        <v>2520</v>
      </c>
      <c r="L460" s="160">
        <v>0</v>
      </c>
      <c r="M460" s="228">
        <v>0</v>
      </c>
      <c r="N460" s="160">
        <v>342</v>
      </c>
    </row>
    <row r="461" spans="11:14" x14ac:dyDescent="0.25">
      <c r="K461" s="134" t="s">
        <v>2937</v>
      </c>
      <c r="L461" s="160">
        <v>500</v>
      </c>
      <c r="M461" s="228">
        <v>250</v>
      </c>
      <c r="N461" s="160">
        <v>340.2</v>
      </c>
    </row>
    <row r="462" spans="11:14" x14ac:dyDescent="0.25">
      <c r="K462" s="134" t="s">
        <v>2938</v>
      </c>
      <c r="L462" s="160">
        <v>500</v>
      </c>
      <c r="M462" s="228">
        <v>250</v>
      </c>
      <c r="N462" s="160">
        <v>340.12</v>
      </c>
    </row>
    <row r="463" spans="11:14" x14ac:dyDescent="0.25">
      <c r="K463" s="134" t="s">
        <v>2521</v>
      </c>
      <c r="L463" s="160">
        <v>0</v>
      </c>
      <c r="M463" s="228">
        <v>0</v>
      </c>
      <c r="N463" s="160">
        <v>340</v>
      </c>
    </row>
    <row r="464" spans="11:14" x14ac:dyDescent="0.25">
      <c r="K464" s="134" t="s">
        <v>2939</v>
      </c>
      <c r="L464" s="160">
        <v>500</v>
      </c>
      <c r="M464" s="228">
        <v>250</v>
      </c>
      <c r="N464" s="160">
        <v>333.41</v>
      </c>
    </row>
    <row r="465" spans="11:14" x14ac:dyDescent="0.25">
      <c r="K465" s="134" t="s">
        <v>2515</v>
      </c>
      <c r="L465" s="160">
        <v>500</v>
      </c>
      <c r="M465" s="228">
        <v>250</v>
      </c>
      <c r="N465" s="160">
        <v>330</v>
      </c>
    </row>
    <row r="466" spans="11:14" x14ac:dyDescent="0.25">
      <c r="K466" s="134" t="s">
        <v>2940</v>
      </c>
      <c r="L466" s="160">
        <v>500</v>
      </c>
      <c r="M466" s="228">
        <v>250</v>
      </c>
      <c r="N466" s="160">
        <v>330</v>
      </c>
    </row>
    <row r="467" spans="11:14" x14ac:dyDescent="0.25">
      <c r="K467" s="134" t="s">
        <v>2522</v>
      </c>
      <c r="L467" s="160">
        <v>0</v>
      </c>
      <c r="M467" s="228">
        <v>0</v>
      </c>
      <c r="N467" s="160">
        <v>327.62</v>
      </c>
    </row>
    <row r="468" spans="11:14" x14ac:dyDescent="0.25">
      <c r="K468" s="134" t="s">
        <v>2941</v>
      </c>
      <c r="L468" s="160">
        <v>500</v>
      </c>
      <c r="M468" s="228">
        <v>250</v>
      </c>
      <c r="N468" s="160">
        <v>323.74</v>
      </c>
    </row>
    <row r="469" spans="11:14" x14ac:dyDescent="0.25">
      <c r="K469" s="134" t="s">
        <v>2529</v>
      </c>
      <c r="L469" s="160">
        <v>500</v>
      </c>
      <c r="M469" s="228">
        <v>250</v>
      </c>
      <c r="N469" s="160">
        <v>320</v>
      </c>
    </row>
    <row r="470" spans="11:14" x14ac:dyDescent="0.25">
      <c r="K470" s="134" t="s">
        <v>2942</v>
      </c>
      <c r="L470" s="160">
        <v>500</v>
      </c>
      <c r="M470" s="228">
        <v>250</v>
      </c>
      <c r="N470" s="160">
        <v>318.18</v>
      </c>
    </row>
    <row r="471" spans="11:14" x14ac:dyDescent="0.25">
      <c r="K471" s="134" t="s">
        <v>2516</v>
      </c>
      <c r="L471" s="160">
        <v>500</v>
      </c>
      <c r="M471" s="228">
        <v>250</v>
      </c>
      <c r="N471" s="160">
        <v>317.24</v>
      </c>
    </row>
    <row r="472" spans="11:14" x14ac:dyDescent="0.25">
      <c r="K472" s="134" t="s">
        <v>2943</v>
      </c>
      <c r="L472" s="160">
        <v>500</v>
      </c>
      <c r="M472" s="228">
        <v>250</v>
      </c>
      <c r="N472" s="160">
        <v>303.51</v>
      </c>
    </row>
    <row r="473" spans="11:14" x14ac:dyDescent="0.25">
      <c r="K473" s="134" t="s">
        <v>2944</v>
      </c>
      <c r="L473" s="160">
        <v>500</v>
      </c>
      <c r="M473" s="228">
        <v>250</v>
      </c>
      <c r="N473" s="160">
        <v>302.94</v>
      </c>
    </row>
    <row r="474" spans="11:14" x14ac:dyDescent="0.25">
      <c r="K474" s="134" t="s">
        <v>2945</v>
      </c>
      <c r="L474" s="160">
        <v>500</v>
      </c>
      <c r="M474" s="228">
        <v>250</v>
      </c>
      <c r="N474" s="160">
        <v>302.79000000000002</v>
      </c>
    </row>
    <row r="475" spans="11:14" x14ac:dyDescent="0.25">
      <c r="K475" s="134" t="s">
        <v>2494</v>
      </c>
      <c r="L475" s="160">
        <v>500</v>
      </c>
      <c r="M475" s="228">
        <v>250</v>
      </c>
      <c r="N475" s="160">
        <v>300</v>
      </c>
    </row>
    <row r="476" spans="11:14" x14ac:dyDescent="0.25">
      <c r="K476" s="134" t="s">
        <v>2530</v>
      </c>
      <c r="L476" s="160">
        <v>500</v>
      </c>
      <c r="M476" s="228">
        <v>250</v>
      </c>
      <c r="N476" s="160">
        <v>300</v>
      </c>
    </row>
    <row r="477" spans="11:14" x14ac:dyDescent="0.25">
      <c r="K477" s="134" t="s">
        <v>2946</v>
      </c>
      <c r="L477" s="160">
        <v>500</v>
      </c>
      <c r="M477" s="228">
        <v>250</v>
      </c>
      <c r="N477" s="160">
        <v>300</v>
      </c>
    </row>
    <row r="478" spans="11:14" x14ac:dyDescent="0.25">
      <c r="K478" s="134" t="s">
        <v>2484</v>
      </c>
      <c r="L478" s="160">
        <v>500</v>
      </c>
      <c r="M478" s="228">
        <v>250</v>
      </c>
      <c r="N478" s="160">
        <v>300</v>
      </c>
    </row>
    <row r="479" spans="11:14" x14ac:dyDescent="0.25">
      <c r="K479" s="134" t="s">
        <v>2947</v>
      </c>
      <c r="L479" s="160">
        <v>500</v>
      </c>
      <c r="M479" s="228">
        <v>250</v>
      </c>
      <c r="N479" s="160">
        <v>300</v>
      </c>
    </row>
    <row r="480" spans="11:14" x14ac:dyDescent="0.25">
      <c r="K480" s="134" t="s">
        <v>2519</v>
      </c>
      <c r="L480" s="160">
        <v>500</v>
      </c>
      <c r="M480" s="228">
        <v>250</v>
      </c>
      <c r="N480" s="160">
        <v>300</v>
      </c>
    </row>
    <row r="481" spans="11:14" x14ac:dyDescent="0.25">
      <c r="K481" s="134" t="s">
        <v>2948</v>
      </c>
      <c r="L481" s="160">
        <v>500</v>
      </c>
      <c r="M481" s="228">
        <v>250</v>
      </c>
      <c r="N481" s="160">
        <v>300</v>
      </c>
    </row>
    <row r="482" spans="11:14" x14ac:dyDescent="0.25">
      <c r="K482" s="134" t="s">
        <v>2527</v>
      </c>
      <c r="L482" s="160">
        <v>500</v>
      </c>
      <c r="M482" s="228">
        <v>250</v>
      </c>
      <c r="N482" s="160">
        <v>300</v>
      </c>
    </row>
    <row r="483" spans="11:14" x14ac:dyDescent="0.25">
      <c r="K483" s="134" t="s">
        <v>2949</v>
      </c>
      <c r="L483" s="160">
        <v>500</v>
      </c>
      <c r="M483" s="228">
        <v>250</v>
      </c>
      <c r="N483" s="160">
        <v>290</v>
      </c>
    </row>
    <row r="484" spans="11:14" x14ac:dyDescent="0.25">
      <c r="K484" s="134" t="s">
        <v>2950</v>
      </c>
      <c r="L484" s="160">
        <v>500</v>
      </c>
      <c r="M484" s="228">
        <v>250</v>
      </c>
      <c r="N484" s="160">
        <v>286.92</v>
      </c>
    </row>
    <row r="485" spans="11:14" x14ac:dyDescent="0.25">
      <c r="K485" s="134" t="s">
        <v>2524</v>
      </c>
      <c r="L485" s="160">
        <v>500</v>
      </c>
      <c r="M485" s="228">
        <v>250</v>
      </c>
      <c r="N485" s="160">
        <v>281.73</v>
      </c>
    </row>
    <row r="486" spans="11:14" x14ac:dyDescent="0.25">
      <c r="K486" s="134" t="s">
        <v>2951</v>
      </c>
      <c r="L486" s="160">
        <v>500</v>
      </c>
      <c r="M486" s="228">
        <v>250</v>
      </c>
      <c r="N486" s="160">
        <v>280.3</v>
      </c>
    </row>
    <row r="487" spans="11:14" x14ac:dyDescent="0.25">
      <c r="K487" s="134" t="s">
        <v>2952</v>
      </c>
      <c r="L487" s="160">
        <v>500</v>
      </c>
      <c r="M487" s="228">
        <v>250</v>
      </c>
      <c r="N487" s="160">
        <v>280</v>
      </c>
    </row>
    <row r="488" spans="11:14" x14ac:dyDescent="0.25">
      <c r="K488" s="134" t="s">
        <v>2953</v>
      </c>
      <c r="L488" s="160">
        <v>500</v>
      </c>
      <c r="M488" s="228">
        <v>250</v>
      </c>
      <c r="N488" s="160">
        <v>280</v>
      </c>
    </row>
    <row r="489" spans="11:14" x14ac:dyDescent="0.25">
      <c r="K489" s="134" t="s">
        <v>2518</v>
      </c>
      <c r="L489" s="160">
        <v>500</v>
      </c>
      <c r="M489" s="228">
        <v>250</v>
      </c>
      <c r="N489" s="160">
        <v>273.12</v>
      </c>
    </row>
    <row r="490" spans="11:14" x14ac:dyDescent="0.25">
      <c r="K490" s="134" t="s">
        <v>2954</v>
      </c>
      <c r="L490" s="160">
        <v>500</v>
      </c>
      <c r="M490" s="228">
        <v>250</v>
      </c>
      <c r="N490" s="160">
        <v>270</v>
      </c>
    </row>
    <row r="491" spans="11:14" x14ac:dyDescent="0.25">
      <c r="K491" s="134" t="s">
        <v>2955</v>
      </c>
      <c r="L491" s="160">
        <v>500</v>
      </c>
      <c r="M491" s="228">
        <v>250</v>
      </c>
      <c r="N491" s="160">
        <v>267.38</v>
      </c>
    </row>
    <row r="492" spans="11:14" x14ac:dyDescent="0.25">
      <c r="K492" s="134" t="s">
        <v>2505</v>
      </c>
      <c r="L492" s="160">
        <v>500</v>
      </c>
      <c r="M492" s="228">
        <v>250</v>
      </c>
      <c r="N492" s="160">
        <v>266.69</v>
      </c>
    </row>
    <row r="493" spans="11:14" x14ac:dyDescent="0.25">
      <c r="K493" s="134" t="s">
        <v>2956</v>
      </c>
      <c r="L493" s="160">
        <v>500</v>
      </c>
      <c r="M493" s="228">
        <v>250</v>
      </c>
      <c r="N493" s="160">
        <v>265.70999999999998</v>
      </c>
    </row>
    <row r="494" spans="11:14" x14ac:dyDescent="0.25">
      <c r="K494" s="134" t="s">
        <v>2523</v>
      </c>
      <c r="L494" s="160">
        <v>500</v>
      </c>
      <c r="M494" s="228">
        <v>250</v>
      </c>
      <c r="N494" s="160">
        <v>264.11</v>
      </c>
    </row>
    <row r="495" spans="11:14" x14ac:dyDescent="0.25">
      <c r="K495" s="134" t="s">
        <v>2528</v>
      </c>
      <c r="L495" s="160">
        <v>500</v>
      </c>
      <c r="M495" s="228">
        <v>250</v>
      </c>
      <c r="N495" s="160">
        <v>262.72000000000003</v>
      </c>
    </row>
    <row r="496" spans="11:14" x14ac:dyDescent="0.25">
      <c r="K496" s="134" t="s">
        <v>2957</v>
      </c>
      <c r="L496" s="160">
        <v>500</v>
      </c>
      <c r="M496" s="228">
        <v>250</v>
      </c>
      <c r="N496" s="160">
        <v>260</v>
      </c>
    </row>
    <row r="497" spans="11:14" x14ac:dyDescent="0.25">
      <c r="K497" s="134" t="s">
        <v>2958</v>
      </c>
      <c r="L497" s="160">
        <v>500</v>
      </c>
      <c r="M497" s="228">
        <v>250</v>
      </c>
      <c r="N497" s="160">
        <v>259.56</v>
      </c>
    </row>
    <row r="498" spans="11:14" x14ac:dyDescent="0.25">
      <c r="K498" s="134" t="s">
        <v>2959</v>
      </c>
      <c r="L498" s="160">
        <v>500</v>
      </c>
      <c r="M498" s="228">
        <v>250</v>
      </c>
      <c r="N498" s="160">
        <v>257</v>
      </c>
    </row>
    <row r="499" spans="11:14" x14ac:dyDescent="0.25">
      <c r="K499" s="134" t="s">
        <v>2960</v>
      </c>
      <c r="L499" s="160">
        <v>500</v>
      </c>
      <c r="M499" s="228">
        <v>250</v>
      </c>
      <c r="N499" s="160">
        <v>252</v>
      </c>
    </row>
    <row r="500" spans="11:14" x14ac:dyDescent="0.25">
      <c r="K500" s="134" t="s">
        <v>2961</v>
      </c>
      <c r="L500" s="160">
        <v>500</v>
      </c>
      <c r="M500" s="228">
        <v>250</v>
      </c>
      <c r="N500" s="160">
        <v>252</v>
      </c>
    </row>
    <row r="501" spans="11:14" x14ac:dyDescent="0.25">
      <c r="K501" s="134" t="s">
        <v>2962</v>
      </c>
      <c r="L501" s="160">
        <v>500</v>
      </c>
      <c r="M501" s="228">
        <v>250</v>
      </c>
      <c r="N501" s="160">
        <v>250.69</v>
      </c>
    </row>
    <row r="502" spans="11:14" x14ac:dyDescent="0.25">
      <c r="K502" s="134" t="s">
        <v>2533</v>
      </c>
      <c r="L502" s="160">
        <v>0</v>
      </c>
      <c r="M502" s="228">
        <v>0</v>
      </c>
      <c r="N502" s="160">
        <v>250</v>
      </c>
    </row>
    <row r="503" spans="11:14" x14ac:dyDescent="0.25">
      <c r="K503" s="134" t="s">
        <v>2534</v>
      </c>
      <c r="L503" s="160">
        <v>0</v>
      </c>
      <c r="M503" s="228">
        <v>0</v>
      </c>
      <c r="N503" s="160">
        <v>245.55</v>
      </c>
    </row>
    <row r="504" spans="11:14" x14ac:dyDescent="0.25">
      <c r="K504" s="134" t="s">
        <v>2535</v>
      </c>
      <c r="L504" s="160">
        <v>0</v>
      </c>
      <c r="M504" s="228">
        <v>0</v>
      </c>
      <c r="N504" s="160">
        <v>229.09</v>
      </c>
    </row>
    <row r="505" spans="11:14" x14ac:dyDescent="0.25">
      <c r="K505" s="134" t="s">
        <v>2963</v>
      </c>
      <c r="L505" s="160">
        <v>0</v>
      </c>
      <c r="M505" s="228">
        <v>0</v>
      </c>
      <c r="N505" s="160">
        <v>225</v>
      </c>
    </row>
    <row r="506" spans="11:14" x14ac:dyDescent="0.25">
      <c r="K506" s="134" t="s">
        <v>2536</v>
      </c>
      <c r="L506" s="160">
        <v>0</v>
      </c>
      <c r="M506" s="228">
        <v>0</v>
      </c>
      <c r="N506" s="160">
        <v>222</v>
      </c>
    </row>
    <row r="507" spans="11:14" x14ac:dyDescent="0.25">
      <c r="K507" s="134" t="s">
        <v>2964</v>
      </c>
      <c r="L507" s="160">
        <v>0</v>
      </c>
      <c r="M507" s="228">
        <v>0</v>
      </c>
      <c r="N507" s="160">
        <v>200</v>
      </c>
    </row>
    <row r="508" spans="11:14" x14ac:dyDescent="0.25">
      <c r="K508" s="134" t="s">
        <v>2538</v>
      </c>
      <c r="L508" s="160">
        <v>0</v>
      </c>
      <c r="M508" s="228">
        <v>0</v>
      </c>
      <c r="N508" s="160">
        <v>200</v>
      </c>
    </row>
    <row r="509" spans="11:14" x14ac:dyDescent="0.25">
      <c r="K509" s="134" t="s">
        <v>2539</v>
      </c>
      <c r="L509" s="160">
        <v>0</v>
      </c>
      <c r="M509" s="228">
        <v>0</v>
      </c>
      <c r="N509" s="160">
        <v>200</v>
      </c>
    </row>
    <row r="510" spans="11:14" x14ac:dyDescent="0.25">
      <c r="K510" s="134" t="s">
        <v>2540</v>
      </c>
      <c r="L510" s="160">
        <v>0</v>
      </c>
      <c r="M510" s="228">
        <v>0</v>
      </c>
      <c r="N510" s="160">
        <v>175</v>
      </c>
    </row>
    <row r="511" spans="11:14" x14ac:dyDescent="0.25">
      <c r="K511" s="134" t="s">
        <v>2543</v>
      </c>
      <c r="L511" s="160">
        <v>0</v>
      </c>
      <c r="M511" s="228">
        <v>0</v>
      </c>
      <c r="N511" s="160">
        <v>150</v>
      </c>
    </row>
    <row r="512" spans="11:14" x14ac:dyDescent="0.25">
      <c r="K512" s="134" t="s">
        <v>2541</v>
      </c>
      <c r="L512" s="160">
        <v>0</v>
      </c>
      <c r="M512" s="228">
        <v>0</v>
      </c>
      <c r="N512" s="160">
        <v>150</v>
      </c>
    </row>
    <row r="513" spans="11:14" x14ac:dyDescent="0.25">
      <c r="K513" s="134" t="s">
        <v>2965</v>
      </c>
      <c r="L513" s="160">
        <v>0</v>
      </c>
      <c r="M513" s="228">
        <v>0</v>
      </c>
      <c r="N513" s="160">
        <v>149</v>
      </c>
    </row>
    <row r="514" spans="11:14" x14ac:dyDescent="0.25">
      <c r="K514" s="134" t="s">
        <v>2542</v>
      </c>
      <c r="L514" s="160">
        <v>0</v>
      </c>
      <c r="M514" s="228">
        <v>0</v>
      </c>
      <c r="N514" s="160">
        <v>130</v>
      </c>
    </row>
    <row r="515" spans="11:14" x14ac:dyDescent="0.25">
      <c r="K515" s="134" t="s">
        <v>2966</v>
      </c>
      <c r="L515" s="160">
        <v>0</v>
      </c>
      <c r="M515" s="228">
        <v>0</v>
      </c>
      <c r="N515" s="160">
        <v>104</v>
      </c>
    </row>
    <row r="516" spans="11:14" x14ac:dyDescent="0.25">
      <c r="K516" s="134" t="s">
        <v>2544</v>
      </c>
      <c r="L516" s="160">
        <v>0</v>
      </c>
      <c r="M516" s="228">
        <v>0</v>
      </c>
      <c r="N516" s="160">
        <v>100</v>
      </c>
    </row>
    <row r="517" spans="11:14" x14ac:dyDescent="0.25">
      <c r="K517" s="134" t="s">
        <v>2545</v>
      </c>
      <c r="L517" s="160">
        <v>0</v>
      </c>
      <c r="M517" s="228">
        <v>0</v>
      </c>
      <c r="N517" s="160">
        <v>100</v>
      </c>
    </row>
    <row r="518" spans="11:14" x14ac:dyDescent="0.25">
      <c r="K518" s="134" t="s">
        <v>2546</v>
      </c>
      <c r="L518" s="160">
        <v>0</v>
      </c>
      <c r="M518" s="228">
        <v>0</v>
      </c>
      <c r="N518" s="160">
        <v>100</v>
      </c>
    </row>
    <row r="519" spans="11:14" x14ac:dyDescent="0.25">
      <c r="K519" s="134" t="s">
        <v>2548</v>
      </c>
      <c r="L519" s="160">
        <v>0</v>
      </c>
      <c r="M519" s="228">
        <v>0</v>
      </c>
      <c r="N519" s="160">
        <v>80</v>
      </c>
    </row>
    <row r="520" spans="11:14" x14ac:dyDescent="0.25">
      <c r="K520" s="134" t="s">
        <v>2550</v>
      </c>
      <c r="L520" s="160">
        <v>0</v>
      </c>
      <c r="M520" s="228">
        <v>0</v>
      </c>
      <c r="N520" s="160">
        <v>50</v>
      </c>
    </row>
    <row r="521" spans="11:14" x14ac:dyDescent="0.25">
      <c r="K521" s="134" t="s">
        <v>2560</v>
      </c>
      <c r="L521" s="160">
        <v>0</v>
      </c>
      <c r="M521" s="228">
        <v>0</v>
      </c>
      <c r="N521" s="160">
        <v>50</v>
      </c>
    </row>
    <row r="522" spans="11:14" x14ac:dyDescent="0.25">
      <c r="K522" s="134" t="s">
        <v>2967</v>
      </c>
      <c r="L522" s="160">
        <v>0</v>
      </c>
      <c r="M522" s="228">
        <v>0</v>
      </c>
      <c r="N522" s="160">
        <v>50</v>
      </c>
    </row>
    <row r="523" spans="11:14" x14ac:dyDescent="0.25">
      <c r="K523" s="134" t="s">
        <v>2551</v>
      </c>
      <c r="L523" s="160">
        <v>0</v>
      </c>
      <c r="M523" s="228">
        <v>0</v>
      </c>
      <c r="N523" s="160">
        <v>50</v>
      </c>
    </row>
    <row r="524" spans="11:14" x14ac:dyDescent="0.25">
      <c r="K524" s="134" t="s">
        <v>2552</v>
      </c>
      <c r="L524" s="160">
        <v>0</v>
      </c>
      <c r="M524" s="228">
        <v>0</v>
      </c>
      <c r="N524" s="160">
        <v>45</v>
      </c>
    </row>
    <row r="525" spans="11:14" x14ac:dyDescent="0.25">
      <c r="K525" s="134" t="s">
        <v>2968</v>
      </c>
      <c r="L525" s="160">
        <v>0</v>
      </c>
      <c r="M525" s="228">
        <v>0</v>
      </c>
      <c r="N525" s="160">
        <v>44.48</v>
      </c>
    </row>
    <row r="526" spans="11:14" x14ac:dyDescent="0.25">
      <c r="K526" s="134" t="s">
        <v>2969</v>
      </c>
      <c r="L526" s="160">
        <v>0</v>
      </c>
      <c r="M526" s="228">
        <v>0</v>
      </c>
      <c r="N526" s="160">
        <v>40</v>
      </c>
    </row>
    <row r="527" spans="11:14" x14ac:dyDescent="0.25">
      <c r="K527" s="134" t="s">
        <v>2970</v>
      </c>
      <c r="L527" s="160">
        <v>0</v>
      </c>
      <c r="M527" s="228">
        <v>0</v>
      </c>
      <c r="N527" s="160">
        <v>40</v>
      </c>
    </row>
    <row r="528" spans="11:14" x14ac:dyDescent="0.25">
      <c r="K528" s="134" t="s">
        <v>2553</v>
      </c>
      <c r="L528" s="160">
        <v>0</v>
      </c>
      <c r="M528" s="228">
        <v>0</v>
      </c>
      <c r="N528" s="160">
        <v>40</v>
      </c>
    </row>
    <row r="529" spans="11:14" x14ac:dyDescent="0.25">
      <c r="K529" s="134" t="s">
        <v>2554</v>
      </c>
      <c r="L529" s="160">
        <v>0</v>
      </c>
      <c r="M529" s="228">
        <v>0</v>
      </c>
      <c r="N529" s="160">
        <v>35</v>
      </c>
    </row>
    <row r="530" spans="11:14" x14ac:dyDescent="0.25">
      <c r="K530" s="134" t="s">
        <v>2558</v>
      </c>
      <c r="L530" s="160">
        <v>0</v>
      </c>
      <c r="M530" s="228">
        <v>0</v>
      </c>
      <c r="N530" s="160">
        <v>30</v>
      </c>
    </row>
    <row r="531" spans="11:14" x14ac:dyDescent="0.25">
      <c r="K531" s="134" t="s">
        <v>2556</v>
      </c>
      <c r="L531" s="160">
        <v>0</v>
      </c>
      <c r="M531" s="228">
        <v>0</v>
      </c>
      <c r="N531" s="160">
        <v>25</v>
      </c>
    </row>
    <row r="532" spans="11:14" x14ac:dyDescent="0.25">
      <c r="K532" s="134" t="s">
        <v>2557</v>
      </c>
      <c r="L532" s="160">
        <v>0</v>
      </c>
      <c r="M532" s="228">
        <v>0</v>
      </c>
      <c r="N532" s="160">
        <v>25</v>
      </c>
    </row>
    <row r="533" spans="11:14" x14ac:dyDescent="0.25">
      <c r="K533" s="134" t="s">
        <v>2559</v>
      </c>
      <c r="L533" s="160">
        <v>0</v>
      </c>
      <c r="M533" s="228">
        <v>0</v>
      </c>
      <c r="N533" s="160">
        <v>24</v>
      </c>
    </row>
    <row r="534" spans="11:14" x14ac:dyDescent="0.25">
      <c r="K534" s="134" t="s">
        <v>2555</v>
      </c>
      <c r="L534" s="160">
        <v>0</v>
      </c>
      <c r="M534" s="228">
        <v>0</v>
      </c>
      <c r="N534" s="160">
        <v>15</v>
      </c>
    </row>
  </sheetData>
  <pageMargins left="0.7" right="0.7" top="0.75" bottom="0.75" header="0.3" footer="0.3"/>
  <pageSetup orientation="portrait" r:id="rId1"/>
  <ignoredErrors>
    <ignoredError sqref="A4:B11 D4:I11 K4:L534 N4:N534 Q4:W9 R10:W11 Q10:Q11" numberStoredAsText="1"/>
  </ignoredError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32"/>
  <sheetViews>
    <sheetView zoomScaleNormal="100" zoomScaleSheetLayoutView="80" workbookViewId="0">
      <pane xSplit="1" ySplit="2" topLeftCell="X3" activePane="bottomRight" state="frozen"/>
      <selection activeCell="AY896" sqref="AY896"/>
      <selection pane="topRight" activeCell="AY896" sqref="AY896"/>
      <selection pane="bottomLeft" activeCell="AY896" sqref="AY896"/>
      <selection pane="bottomRight" activeCell="C1" sqref="C1:Z1048576"/>
    </sheetView>
  </sheetViews>
  <sheetFormatPr defaultColWidth="9.140625" defaultRowHeight="11.25" x14ac:dyDescent="0.2"/>
  <cols>
    <col min="1" max="1" width="38.42578125" style="16" customWidth="1"/>
    <col min="2" max="2" width="32.28515625" style="31" customWidth="1"/>
    <col min="3" max="6" width="10.7109375" style="31" customWidth="1"/>
    <col min="7" max="7" width="12.5703125" style="7" customWidth="1"/>
    <col min="8" max="28" width="12.28515625" style="7" customWidth="1"/>
    <col min="29" max="36" width="17.85546875" style="7" bestFit="1" customWidth="1"/>
    <col min="37" max="47" width="12.28515625" style="7" customWidth="1"/>
    <col min="48" max="16384" width="9.140625" style="7"/>
  </cols>
  <sheetData>
    <row r="1" spans="1:47" s="42" customFormat="1" x14ac:dyDescent="0.2">
      <c r="A1" s="114" t="s">
        <v>0</v>
      </c>
      <c r="B1" s="62"/>
      <c r="C1" s="87">
        <v>41274</v>
      </c>
      <c r="D1" s="87">
        <v>41305</v>
      </c>
      <c r="E1" s="87">
        <v>41333</v>
      </c>
      <c r="F1" s="87">
        <v>41364</v>
      </c>
      <c r="G1" s="87">
        <v>41394</v>
      </c>
      <c r="H1" s="87">
        <v>41425</v>
      </c>
      <c r="I1" s="87">
        <v>41455</v>
      </c>
      <c r="J1" s="87">
        <v>41486</v>
      </c>
      <c r="K1" s="87">
        <v>41517</v>
      </c>
      <c r="L1" s="87">
        <v>41547</v>
      </c>
      <c r="M1" s="87">
        <v>41578</v>
      </c>
      <c r="N1" s="87">
        <v>41608</v>
      </c>
      <c r="O1" s="87">
        <v>41639</v>
      </c>
      <c r="P1" s="87">
        <v>41670</v>
      </c>
      <c r="Q1" s="87">
        <v>41698</v>
      </c>
      <c r="R1" s="87">
        <v>41729</v>
      </c>
      <c r="S1" s="87">
        <v>41759</v>
      </c>
      <c r="T1" s="87">
        <v>41790</v>
      </c>
      <c r="U1" s="87">
        <v>41820</v>
      </c>
      <c r="V1" s="87">
        <v>41851</v>
      </c>
      <c r="W1" s="87">
        <v>41882</v>
      </c>
      <c r="X1" s="87">
        <v>41912</v>
      </c>
      <c r="Y1" s="87">
        <v>41943</v>
      </c>
      <c r="Z1" s="87">
        <v>41973</v>
      </c>
      <c r="AA1" s="87">
        <v>42004</v>
      </c>
      <c r="AB1" s="87">
        <v>42035</v>
      </c>
      <c r="AC1" s="87">
        <v>42063</v>
      </c>
      <c r="AD1" s="87">
        <v>42094</v>
      </c>
      <c r="AE1" s="87">
        <v>42124</v>
      </c>
      <c r="AF1" s="87">
        <v>42155</v>
      </c>
      <c r="AG1" s="87">
        <v>42185</v>
      </c>
      <c r="AH1" s="87">
        <v>42216</v>
      </c>
      <c r="AI1" s="87">
        <v>42247</v>
      </c>
      <c r="AJ1" s="87">
        <v>42277</v>
      </c>
    </row>
    <row r="2" spans="1:47" x14ac:dyDescent="0.2"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</row>
    <row r="3" spans="1:47" ht="18" x14ac:dyDescent="0.25">
      <c r="A3" s="97" t="s">
        <v>2</v>
      </c>
      <c r="B3" s="51"/>
      <c r="C3" s="51"/>
      <c r="D3" s="51"/>
      <c r="E3" s="51"/>
      <c r="F3" s="51"/>
    </row>
    <row r="4" spans="1:47" s="17" customFormat="1" x14ac:dyDescent="0.2">
      <c r="A4" s="36" t="s">
        <v>3</v>
      </c>
      <c r="B4" s="37"/>
      <c r="C4" s="37">
        <v>38</v>
      </c>
      <c r="D4" s="37">
        <v>99</v>
      </c>
      <c r="E4" s="37">
        <v>1349</v>
      </c>
      <c r="F4" s="37">
        <v>3767</v>
      </c>
      <c r="G4" s="17">
        <v>4493</v>
      </c>
      <c r="H4" s="17">
        <v>5670</v>
      </c>
      <c r="I4" s="17">
        <v>5866</v>
      </c>
      <c r="J4" s="17">
        <v>5008</v>
      </c>
      <c r="K4" s="17">
        <v>3745</v>
      </c>
      <c r="L4" s="17">
        <v>3380</v>
      </c>
      <c r="M4" s="17">
        <v>4244</v>
      </c>
      <c r="N4" s="17">
        <v>4088</v>
      </c>
      <c r="O4" s="17">
        <v>2952</v>
      </c>
      <c r="P4" s="17">
        <v>2685</v>
      </c>
      <c r="Q4" s="17">
        <v>4906</v>
      </c>
      <c r="R4" s="17">
        <v>5547</v>
      </c>
      <c r="S4" s="17">
        <v>5080</v>
      </c>
      <c r="T4" s="17">
        <v>4052</v>
      </c>
      <c r="U4" s="17">
        <v>3465</v>
      </c>
      <c r="V4" s="17">
        <v>3674</v>
      </c>
      <c r="W4" s="17">
        <v>4330</v>
      </c>
      <c r="X4" s="17">
        <v>3459</v>
      </c>
      <c r="Y4" s="17">
        <v>4566</v>
      </c>
      <c r="Z4" s="17">
        <v>3611</v>
      </c>
      <c r="AA4" s="17">
        <v>3014</v>
      </c>
      <c r="AB4" s="17">
        <v>3247</v>
      </c>
      <c r="AC4" s="17">
        <v>3374</v>
      </c>
      <c r="AD4" s="17">
        <v>4534</v>
      </c>
      <c r="AE4" s="17">
        <v>4097</v>
      </c>
      <c r="AF4" s="17">
        <v>4065</v>
      </c>
      <c r="AG4" s="17">
        <v>3358</v>
      </c>
      <c r="AH4" s="17">
        <v>3459</v>
      </c>
      <c r="AI4" s="17">
        <v>3729</v>
      </c>
      <c r="AJ4" s="17">
        <v>6266</v>
      </c>
    </row>
    <row r="5" spans="1:47" s="19" customFormat="1" x14ac:dyDescent="0.2">
      <c r="A5" s="28" t="s">
        <v>623</v>
      </c>
      <c r="B5" s="32"/>
      <c r="C5" s="32">
        <v>144400</v>
      </c>
      <c r="D5" s="32">
        <v>448200</v>
      </c>
      <c r="E5" s="32">
        <v>5276800</v>
      </c>
      <c r="F5" s="32">
        <v>16067300.25</v>
      </c>
      <c r="G5" s="27">
        <v>18219400</v>
      </c>
      <c r="H5" s="19">
        <v>27764600</v>
      </c>
      <c r="I5" s="19">
        <v>29286000</v>
      </c>
      <c r="J5" s="19">
        <v>26452100</v>
      </c>
      <c r="K5" s="19">
        <v>18772700</v>
      </c>
      <c r="L5" s="19">
        <v>17716500</v>
      </c>
      <c r="M5" s="19">
        <v>22457100</v>
      </c>
      <c r="N5" s="19">
        <v>22333200</v>
      </c>
      <c r="O5" s="19">
        <v>16386700</v>
      </c>
      <c r="P5" s="19">
        <v>15213900</v>
      </c>
      <c r="Q5" s="19">
        <v>32029600</v>
      </c>
      <c r="R5" s="19">
        <v>36944300</v>
      </c>
      <c r="S5" s="19">
        <v>33379700</v>
      </c>
      <c r="T5" s="19">
        <v>26295500</v>
      </c>
      <c r="U5" s="19">
        <v>22670550</v>
      </c>
      <c r="V5" s="19">
        <v>21889000</v>
      </c>
      <c r="W5" s="19">
        <v>28694000</v>
      </c>
      <c r="X5" s="19">
        <v>22614200</v>
      </c>
      <c r="Y5" s="19">
        <v>28803200</v>
      </c>
      <c r="Z5" s="19">
        <v>23192000</v>
      </c>
      <c r="AA5" s="19">
        <v>19394300</v>
      </c>
      <c r="AB5" s="19">
        <v>20459000</v>
      </c>
      <c r="AC5" s="19">
        <v>21389700</v>
      </c>
      <c r="AD5" s="19">
        <v>29424600</v>
      </c>
      <c r="AE5" s="19">
        <v>25266400</v>
      </c>
      <c r="AF5" s="19">
        <v>25366600</v>
      </c>
      <c r="AG5" s="19">
        <v>20399500</v>
      </c>
      <c r="AH5" s="19">
        <v>21205900</v>
      </c>
      <c r="AI5" s="19">
        <v>21117700</v>
      </c>
      <c r="AJ5" s="19">
        <v>42052700</v>
      </c>
    </row>
    <row r="6" spans="1:47" s="19" customFormat="1" x14ac:dyDescent="0.2">
      <c r="A6" s="28" t="s">
        <v>625</v>
      </c>
      <c r="B6" s="32"/>
      <c r="C6" s="32">
        <v>84.76</v>
      </c>
      <c r="D6" s="32">
        <v>9702.4599999999991</v>
      </c>
      <c r="E6" s="32">
        <v>135616.6</v>
      </c>
      <c r="F6" s="32">
        <v>635554.28</v>
      </c>
      <c r="G6" s="27">
        <v>840300.01</v>
      </c>
      <c r="H6" s="19">
        <v>1713744.99</v>
      </c>
      <c r="I6" s="19">
        <v>2002747.81</v>
      </c>
      <c r="J6" s="19">
        <v>2790974.87</v>
      </c>
      <c r="K6" s="19">
        <v>1680521</v>
      </c>
      <c r="L6" s="19">
        <v>1416797.65</v>
      </c>
      <c r="M6" s="19">
        <v>1564252.85</v>
      </c>
      <c r="N6" s="19">
        <v>1708607.38</v>
      </c>
      <c r="O6" s="19">
        <v>1605392.58</v>
      </c>
      <c r="P6" s="19">
        <v>1225565.26</v>
      </c>
      <c r="Q6" s="19">
        <v>1358230.28</v>
      </c>
      <c r="R6" s="19">
        <v>2445815.35</v>
      </c>
      <c r="S6" s="19">
        <v>3907275.48</v>
      </c>
      <c r="T6" s="19">
        <v>3005958.95</v>
      </c>
      <c r="U6" s="19">
        <v>2317556.88</v>
      </c>
      <c r="V6" s="19">
        <v>2285224.9700000002</v>
      </c>
      <c r="W6" s="19">
        <v>4077399.29</v>
      </c>
      <c r="X6" s="19">
        <v>2842156.84</v>
      </c>
      <c r="Y6" s="19">
        <v>2823780.37</v>
      </c>
      <c r="Z6" s="19">
        <v>2811588.98</v>
      </c>
      <c r="AA6" s="19">
        <v>2371013.62</v>
      </c>
      <c r="AB6" s="19">
        <v>2223263.83</v>
      </c>
      <c r="AC6" s="19">
        <v>2809606.47</v>
      </c>
      <c r="AD6" s="19">
        <v>3113979.9</v>
      </c>
      <c r="AE6" s="19">
        <v>2470043.69</v>
      </c>
      <c r="AF6" s="19">
        <v>2580612.85</v>
      </c>
      <c r="AG6" s="19">
        <v>2256442.0299999998</v>
      </c>
      <c r="AH6" s="19">
        <v>2302454.7000000002</v>
      </c>
      <c r="AI6" s="19">
        <v>1975506.64</v>
      </c>
      <c r="AJ6" s="19">
        <v>5467858.0700000003</v>
      </c>
    </row>
    <row r="7" spans="1:47" s="19" customFormat="1" x14ac:dyDescent="0.2">
      <c r="A7" s="28" t="s">
        <v>626</v>
      </c>
      <c r="B7" s="32"/>
      <c r="C7" s="32">
        <v>84.76</v>
      </c>
      <c r="D7" s="32">
        <v>9702.4599999999991</v>
      </c>
      <c r="E7" s="32">
        <v>162386.13</v>
      </c>
      <c r="F7" s="32">
        <v>1152204.69</v>
      </c>
      <c r="G7" s="27">
        <v>3175097.03</v>
      </c>
      <c r="H7" s="19">
        <v>6312449.2000000002</v>
      </c>
      <c r="I7" s="19">
        <v>10831572.85</v>
      </c>
      <c r="J7" s="19">
        <v>16955821.530000001</v>
      </c>
      <c r="K7" s="19">
        <v>22241882.280000001</v>
      </c>
      <c r="L7" s="19">
        <v>26034621.550000001</v>
      </c>
      <c r="M7" s="19">
        <v>29768634.649999999</v>
      </c>
      <c r="N7" s="19">
        <v>33837664.920000002</v>
      </c>
      <c r="O7" s="19">
        <v>40091099.57</v>
      </c>
      <c r="P7" s="19">
        <v>1225565.26</v>
      </c>
      <c r="Q7" s="19">
        <v>3294359.01</v>
      </c>
      <c r="R7" s="19">
        <v>8096177.75</v>
      </c>
      <c r="S7" s="19">
        <v>15715122.390000001</v>
      </c>
      <c r="T7" s="19">
        <v>22715967.34</v>
      </c>
      <c r="U7" s="19">
        <v>27798269.98</v>
      </c>
      <c r="V7" s="19">
        <v>33865494.950000003</v>
      </c>
      <c r="W7" s="19">
        <v>40708289</v>
      </c>
      <c r="X7" s="19">
        <v>46797893.68</v>
      </c>
      <c r="Y7" s="19">
        <v>51762288.109999999</v>
      </c>
      <c r="Z7" s="19">
        <v>56887538.189999998</v>
      </c>
      <c r="AA7" s="19">
        <v>63499464.68</v>
      </c>
      <c r="AB7" s="19">
        <v>2223263.83</v>
      </c>
      <c r="AC7" s="19">
        <v>6681161.5</v>
      </c>
      <c r="AD7" s="19">
        <v>11997357.189999999</v>
      </c>
      <c r="AE7" s="19">
        <v>16897170.66</v>
      </c>
      <c r="AF7" s="19">
        <v>21987275.379999999</v>
      </c>
      <c r="AG7" s="19">
        <v>27123594.800000001</v>
      </c>
      <c r="AH7" s="19">
        <v>31724828.75</v>
      </c>
      <c r="AI7" s="19">
        <v>35753953.950000003</v>
      </c>
      <c r="AJ7" s="19">
        <v>43843047.460000001</v>
      </c>
    </row>
    <row r="8" spans="1:47" s="19" customFormat="1" x14ac:dyDescent="0.2">
      <c r="A8" s="28" t="s">
        <v>627</v>
      </c>
      <c r="B8" s="32"/>
      <c r="C8" s="32">
        <v>144400</v>
      </c>
      <c r="D8" s="32">
        <v>439700</v>
      </c>
      <c r="E8" s="32">
        <v>5216800</v>
      </c>
      <c r="F8" s="32">
        <v>15645800.25</v>
      </c>
      <c r="G8" s="19">
        <v>17781300</v>
      </c>
      <c r="H8" s="19">
        <v>27252300</v>
      </c>
      <c r="I8" s="19">
        <v>29046700</v>
      </c>
      <c r="J8" s="19">
        <v>26144000</v>
      </c>
      <c r="K8" s="19">
        <v>18561600</v>
      </c>
      <c r="L8" s="19">
        <v>17503700</v>
      </c>
      <c r="M8" s="19">
        <v>22352200</v>
      </c>
      <c r="N8" s="19">
        <v>22208900</v>
      </c>
      <c r="O8" s="19">
        <v>16222000</v>
      </c>
      <c r="P8" s="19">
        <v>15066000</v>
      </c>
      <c r="Q8" s="19">
        <v>31772700</v>
      </c>
      <c r="R8" s="19">
        <v>36418700</v>
      </c>
      <c r="S8" s="19">
        <v>32973900</v>
      </c>
      <c r="T8" s="19">
        <v>25974000</v>
      </c>
      <c r="U8" s="19">
        <v>22334650</v>
      </c>
      <c r="V8" s="19">
        <v>21615800</v>
      </c>
      <c r="W8" s="19">
        <v>28473400</v>
      </c>
      <c r="X8" s="19">
        <v>22361500</v>
      </c>
      <c r="Y8" s="19">
        <v>28560500</v>
      </c>
      <c r="Z8" s="19">
        <v>23025000</v>
      </c>
      <c r="AA8" s="19">
        <v>19167800</v>
      </c>
      <c r="AB8" s="19">
        <v>20272300</v>
      </c>
      <c r="AC8" s="19">
        <v>21192900</v>
      </c>
      <c r="AD8" s="19">
        <v>29021700</v>
      </c>
      <c r="AE8" s="19">
        <v>25101600</v>
      </c>
      <c r="AF8" s="19">
        <v>25114300</v>
      </c>
      <c r="AG8" s="19">
        <v>20196300</v>
      </c>
      <c r="AH8" s="19">
        <v>20890700</v>
      </c>
      <c r="AI8" s="19">
        <v>20910900</v>
      </c>
      <c r="AJ8" s="19">
        <v>41673100</v>
      </c>
    </row>
    <row r="9" spans="1:47" s="19" customFormat="1" x14ac:dyDescent="0.2">
      <c r="A9" s="28" t="s">
        <v>624</v>
      </c>
      <c r="B9" s="32"/>
      <c r="C9" s="32">
        <v>3800</v>
      </c>
      <c r="D9" s="32">
        <v>4532.9896909999998</v>
      </c>
      <c r="E9" s="32">
        <v>4505.0086359999996</v>
      </c>
      <c r="F9" s="32">
        <v>4415.9752330000001</v>
      </c>
      <c r="G9" s="19">
        <v>4258.9940120000001</v>
      </c>
      <c r="H9" s="19">
        <v>5135.0169619999997</v>
      </c>
      <c r="I9" s="19">
        <v>5311.1537760000001</v>
      </c>
      <c r="J9" s="19">
        <v>5452.3461939999997</v>
      </c>
      <c r="K9" s="19">
        <v>5234.5177659999999</v>
      </c>
      <c r="L9" s="19">
        <v>5544.4092490000003</v>
      </c>
      <c r="M9" s="19">
        <v>5569.9476699999996</v>
      </c>
      <c r="N9" s="19">
        <v>5638.2076669999997</v>
      </c>
      <c r="O9" s="19">
        <v>5687.9382889999997</v>
      </c>
      <c r="P9" s="19">
        <v>5783.4932820000004</v>
      </c>
      <c r="Q9" s="19">
        <v>7046.5069860000003</v>
      </c>
      <c r="R9" s="19">
        <v>7113.0273440000001</v>
      </c>
      <c r="S9" s="19">
        <v>6852.4314210000002</v>
      </c>
      <c r="T9" s="19">
        <v>6835.2631579999997</v>
      </c>
      <c r="U9" s="19">
        <v>6849.0187059999998</v>
      </c>
      <c r="V9" s="19">
        <v>6419.8990199999998</v>
      </c>
      <c r="W9" s="19">
        <v>6864.3683700000001</v>
      </c>
      <c r="X9" s="19">
        <v>6819.6096369999996</v>
      </c>
      <c r="Y9" s="19">
        <v>6621.9568749999999</v>
      </c>
      <c r="Z9" s="19">
        <v>6683.5994190000001</v>
      </c>
      <c r="AA9" s="19">
        <v>6646.2552009999999</v>
      </c>
      <c r="AB9" s="19">
        <v>6614.1272429999999</v>
      </c>
      <c r="AC9" s="19">
        <v>6587.783649</v>
      </c>
      <c r="AD9" s="19">
        <v>6630.5003429999997</v>
      </c>
      <c r="AE9" s="19">
        <v>6565.9429769999997</v>
      </c>
      <c r="AF9" s="19">
        <v>6471.0899250000002</v>
      </c>
      <c r="AG9" s="19">
        <v>6325.1800810000004</v>
      </c>
      <c r="AH9" s="19">
        <v>6400.3370100000002</v>
      </c>
      <c r="AI9" s="19">
        <v>6327.0499239999999</v>
      </c>
      <c r="AJ9" s="19">
        <v>6916.6970950000004</v>
      </c>
    </row>
    <row r="10" spans="1:47" ht="12.75" x14ac:dyDescent="0.2">
      <c r="A10" s="49" t="s">
        <v>4</v>
      </c>
    </row>
    <row r="11" spans="1:47" s="17" customFormat="1" x14ac:dyDescent="0.2">
      <c r="A11" s="36" t="s">
        <v>5</v>
      </c>
      <c r="B11" s="37"/>
      <c r="C11" s="37">
        <v>0</v>
      </c>
      <c r="D11" s="37">
        <v>0</v>
      </c>
      <c r="E11" s="37">
        <v>0</v>
      </c>
      <c r="F11" s="37">
        <v>0</v>
      </c>
      <c r="G11" s="17">
        <v>12</v>
      </c>
      <c r="H11" s="17">
        <v>239</v>
      </c>
      <c r="I11" s="17">
        <v>277</v>
      </c>
      <c r="J11" s="17">
        <v>373</v>
      </c>
      <c r="K11" s="17">
        <v>233</v>
      </c>
      <c r="L11" s="17">
        <v>205</v>
      </c>
      <c r="M11" s="17">
        <v>201</v>
      </c>
      <c r="N11" s="17">
        <v>208</v>
      </c>
      <c r="O11" s="17">
        <v>135</v>
      </c>
      <c r="P11" s="17">
        <v>137</v>
      </c>
      <c r="Q11" s="17">
        <v>201</v>
      </c>
      <c r="R11" s="17">
        <v>249</v>
      </c>
      <c r="S11" s="17">
        <v>461</v>
      </c>
      <c r="T11" s="17">
        <v>357</v>
      </c>
      <c r="U11" s="17">
        <v>278</v>
      </c>
      <c r="V11" s="17">
        <v>284</v>
      </c>
      <c r="W11" s="17">
        <v>440</v>
      </c>
      <c r="X11" s="17">
        <v>336</v>
      </c>
      <c r="Y11" s="17">
        <v>349</v>
      </c>
      <c r="Z11" s="17">
        <v>300</v>
      </c>
      <c r="AA11" s="17">
        <v>253</v>
      </c>
      <c r="AB11" s="17">
        <v>252</v>
      </c>
      <c r="AC11" s="17">
        <v>354</v>
      </c>
      <c r="AD11" s="17">
        <v>345</v>
      </c>
      <c r="AE11" s="17">
        <v>275</v>
      </c>
      <c r="AF11" s="17">
        <v>301</v>
      </c>
      <c r="AG11" s="17">
        <v>254</v>
      </c>
      <c r="AH11" s="17">
        <v>239</v>
      </c>
      <c r="AI11" s="17">
        <v>221</v>
      </c>
      <c r="AJ11" s="17">
        <v>267</v>
      </c>
    </row>
    <row r="12" spans="1:47" x14ac:dyDescent="0.2">
      <c r="A12" s="16" t="s">
        <v>6</v>
      </c>
      <c r="C12" s="31">
        <v>0</v>
      </c>
      <c r="D12" s="31">
        <v>0</v>
      </c>
      <c r="E12" s="31">
        <v>0</v>
      </c>
      <c r="F12" s="31">
        <v>0</v>
      </c>
      <c r="G12" s="18">
        <v>2.6708212775430002E-3</v>
      </c>
      <c r="H12" s="18">
        <v>4.2151675485009997E-2</v>
      </c>
      <c r="I12" s="18">
        <v>4.7221275144900002E-2</v>
      </c>
      <c r="J12" s="18">
        <v>7.4480830670930004E-2</v>
      </c>
      <c r="K12" s="18">
        <v>6.2216288384510002E-2</v>
      </c>
      <c r="L12" s="18">
        <v>6.0650887573959998E-2</v>
      </c>
      <c r="M12" s="18">
        <v>4.7360980207350002E-2</v>
      </c>
      <c r="N12" s="18">
        <v>5.0880626223090003E-2</v>
      </c>
      <c r="O12" s="18">
        <v>4.5731707317069999E-2</v>
      </c>
      <c r="P12" s="18">
        <v>5.1024208566110001E-2</v>
      </c>
      <c r="Q12" s="18">
        <v>4.0970240521810003E-2</v>
      </c>
      <c r="R12" s="18">
        <v>4.4889129259060002E-2</v>
      </c>
      <c r="S12" s="18">
        <v>9.0748031496060005E-2</v>
      </c>
      <c r="T12" s="18">
        <v>8.8104639684110003E-2</v>
      </c>
      <c r="U12" s="18">
        <v>8.023088023088E-2</v>
      </c>
      <c r="V12" s="18">
        <v>7.729994556342E-2</v>
      </c>
      <c r="W12" s="18">
        <v>0.1016166281755</v>
      </c>
      <c r="X12" s="18">
        <v>9.7137901127490003E-2</v>
      </c>
      <c r="Y12" s="18">
        <v>7.6434515987739995E-2</v>
      </c>
      <c r="Z12" s="18">
        <v>8.3079479368599995E-2</v>
      </c>
      <c r="AA12" s="18">
        <v>8.3941605839419994E-2</v>
      </c>
      <c r="AB12" s="18">
        <v>7.7610101632280007E-2</v>
      </c>
      <c r="AC12" s="18">
        <v>0.1049199762893</v>
      </c>
      <c r="AD12" s="18">
        <v>7.6091751213059999E-2</v>
      </c>
      <c r="AE12" s="18">
        <v>6.7122284598489998E-2</v>
      </c>
      <c r="AF12" s="18">
        <v>7.4046740467399993E-2</v>
      </c>
      <c r="AG12" s="18">
        <v>7.5640262060750002E-2</v>
      </c>
      <c r="AH12" s="18">
        <v>6.9095114194849996E-2</v>
      </c>
      <c r="AI12" s="18">
        <v>5.9265218557249998E-2</v>
      </c>
      <c r="AJ12" s="18">
        <v>4.26109160549E-2</v>
      </c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</row>
    <row r="13" spans="1:47" s="17" customFormat="1" x14ac:dyDescent="0.2">
      <c r="A13" s="36" t="s">
        <v>7</v>
      </c>
      <c r="B13" s="37"/>
      <c r="C13" s="37">
        <v>0</v>
      </c>
      <c r="D13" s="37">
        <v>0</v>
      </c>
      <c r="E13" s="37">
        <v>0</v>
      </c>
      <c r="F13" s="37">
        <v>0</v>
      </c>
      <c r="G13" s="17">
        <v>12</v>
      </c>
      <c r="H13" s="17">
        <v>239</v>
      </c>
      <c r="I13" s="17">
        <v>277</v>
      </c>
      <c r="J13" s="17">
        <v>373</v>
      </c>
      <c r="K13" s="17">
        <v>233</v>
      </c>
      <c r="L13" s="17">
        <v>205</v>
      </c>
      <c r="M13" s="17">
        <v>201</v>
      </c>
      <c r="N13" s="17">
        <v>208</v>
      </c>
      <c r="O13" s="17">
        <v>135</v>
      </c>
      <c r="P13" s="17">
        <v>137</v>
      </c>
      <c r="Q13" s="17">
        <v>201</v>
      </c>
      <c r="R13" s="17">
        <v>249</v>
      </c>
      <c r="S13" s="17">
        <v>461</v>
      </c>
      <c r="T13" s="17">
        <v>357</v>
      </c>
      <c r="U13" s="17">
        <v>278</v>
      </c>
      <c r="V13" s="17">
        <v>284</v>
      </c>
      <c r="W13" s="17">
        <v>440</v>
      </c>
      <c r="X13" s="17">
        <v>336</v>
      </c>
      <c r="Y13" s="17">
        <v>349</v>
      </c>
      <c r="Z13" s="17">
        <v>300</v>
      </c>
      <c r="AA13" s="17">
        <v>253</v>
      </c>
      <c r="AB13" s="17">
        <v>252</v>
      </c>
      <c r="AC13" s="17">
        <v>354</v>
      </c>
      <c r="AD13" s="17">
        <v>345</v>
      </c>
      <c r="AE13" s="17">
        <v>275</v>
      </c>
      <c r="AF13" s="17">
        <v>301</v>
      </c>
      <c r="AG13" s="17">
        <v>254</v>
      </c>
      <c r="AH13" s="17">
        <v>239</v>
      </c>
      <c r="AI13" s="17">
        <v>221</v>
      </c>
      <c r="AJ13" s="17">
        <v>267</v>
      </c>
    </row>
    <row r="14" spans="1:47" s="19" customFormat="1" x14ac:dyDescent="0.2">
      <c r="A14" s="28" t="s">
        <v>8</v>
      </c>
      <c r="B14" s="32"/>
      <c r="C14" s="32">
        <v>0</v>
      </c>
      <c r="D14" s="32">
        <v>0</v>
      </c>
      <c r="E14" s="32">
        <v>0</v>
      </c>
      <c r="F14" s="32">
        <v>0</v>
      </c>
      <c r="G14" s="27">
        <v>0</v>
      </c>
      <c r="H14" s="19">
        <v>844980.68</v>
      </c>
      <c r="I14" s="19">
        <v>1308630.99</v>
      </c>
      <c r="J14" s="19">
        <v>1584365.03</v>
      </c>
      <c r="K14" s="19">
        <v>1009395.56</v>
      </c>
      <c r="L14" s="19">
        <v>857353.59</v>
      </c>
      <c r="M14" s="19">
        <v>910723.29</v>
      </c>
      <c r="N14" s="19">
        <v>855530.37</v>
      </c>
      <c r="O14" s="19">
        <v>649715.81000000006</v>
      </c>
      <c r="P14" s="19">
        <v>607480.18999999994</v>
      </c>
      <c r="Q14" s="19">
        <v>928911.52</v>
      </c>
      <c r="R14" s="19">
        <v>1178660.94</v>
      </c>
      <c r="S14" s="19">
        <v>2307047.9700000002</v>
      </c>
      <c r="T14" s="19">
        <v>1934908.58</v>
      </c>
      <c r="U14" s="19">
        <v>1465910.38</v>
      </c>
      <c r="V14" s="19">
        <v>1339198.01</v>
      </c>
      <c r="W14" s="19">
        <v>2400614.5499999998</v>
      </c>
      <c r="X14" s="19">
        <v>1788633.66</v>
      </c>
      <c r="Y14" s="19">
        <v>1715344.2</v>
      </c>
      <c r="Z14" s="19">
        <v>1652209.12</v>
      </c>
      <c r="AA14" s="19">
        <v>1308183.23</v>
      </c>
      <c r="AB14" s="19">
        <v>1299590.99</v>
      </c>
      <c r="AC14" s="19">
        <v>1843445.5</v>
      </c>
      <c r="AD14" s="19">
        <v>1791623.05</v>
      </c>
      <c r="AE14" s="19">
        <v>1470997.5</v>
      </c>
      <c r="AF14" s="19">
        <v>1526390.89</v>
      </c>
      <c r="AG14" s="19">
        <v>1387058.02</v>
      </c>
      <c r="AH14" s="19">
        <v>1310601.83</v>
      </c>
      <c r="AI14" s="19">
        <v>1089034.06</v>
      </c>
      <c r="AJ14" s="19">
        <v>1335436.8799999999</v>
      </c>
    </row>
    <row r="15" spans="1:47" ht="12.75" x14ac:dyDescent="0.2">
      <c r="A15" s="49" t="s">
        <v>9</v>
      </c>
      <c r="B15" s="50"/>
      <c r="C15" s="50"/>
      <c r="D15" s="50"/>
      <c r="E15" s="50"/>
      <c r="F15" s="50"/>
    </row>
    <row r="16" spans="1:47" x14ac:dyDescent="0.2">
      <c r="A16" s="16" t="s">
        <v>628</v>
      </c>
    </row>
    <row r="17" spans="1:36" s="17" customFormat="1" x14ac:dyDescent="0.2">
      <c r="A17" s="36" t="s">
        <v>10</v>
      </c>
      <c r="B17" s="37"/>
      <c r="C17" s="37">
        <v>0</v>
      </c>
      <c r="D17" s="37">
        <v>1</v>
      </c>
      <c r="E17" s="37">
        <v>7</v>
      </c>
      <c r="F17" s="37">
        <v>13</v>
      </c>
      <c r="G17" s="17">
        <v>24</v>
      </c>
      <c r="H17" s="17">
        <v>46</v>
      </c>
      <c r="I17" s="17">
        <v>34</v>
      </c>
      <c r="J17" s="17">
        <v>45</v>
      </c>
      <c r="K17" s="17">
        <v>34</v>
      </c>
      <c r="L17" s="17">
        <v>17</v>
      </c>
      <c r="M17" s="17">
        <v>225</v>
      </c>
      <c r="N17" s="17">
        <v>26</v>
      </c>
      <c r="O17" s="17">
        <v>7</v>
      </c>
      <c r="P17" s="17">
        <v>11</v>
      </c>
      <c r="Q17" s="17">
        <v>9</v>
      </c>
      <c r="R17" s="17">
        <v>12</v>
      </c>
      <c r="S17" s="17">
        <v>7</v>
      </c>
      <c r="T17" s="17">
        <v>4</v>
      </c>
      <c r="U17" s="17">
        <v>7</v>
      </c>
      <c r="V17" s="17">
        <v>9</v>
      </c>
      <c r="W17" s="17">
        <v>5</v>
      </c>
      <c r="X17" s="17">
        <v>7</v>
      </c>
      <c r="Y17" s="17">
        <v>8</v>
      </c>
      <c r="Z17" s="17">
        <v>6</v>
      </c>
      <c r="AA17" s="17">
        <v>4</v>
      </c>
      <c r="AB17" s="17">
        <v>11</v>
      </c>
      <c r="AC17" s="17">
        <v>5</v>
      </c>
      <c r="AD17" s="17">
        <v>6</v>
      </c>
      <c r="AE17" s="17">
        <v>4</v>
      </c>
      <c r="AF17" s="17">
        <v>5</v>
      </c>
      <c r="AG17" s="17">
        <v>0</v>
      </c>
      <c r="AH17" s="17">
        <v>2</v>
      </c>
      <c r="AI17" s="17">
        <v>5</v>
      </c>
      <c r="AJ17" s="17">
        <v>7</v>
      </c>
    </row>
    <row r="18" spans="1:36" s="17" customFormat="1" x14ac:dyDescent="0.2">
      <c r="A18" s="36" t="s">
        <v>11</v>
      </c>
      <c r="B18" s="37"/>
      <c r="C18" s="37">
        <v>0</v>
      </c>
      <c r="D18" s="37">
        <v>0</v>
      </c>
      <c r="E18" s="37">
        <v>1</v>
      </c>
      <c r="F18" s="37">
        <v>0</v>
      </c>
      <c r="G18" s="17">
        <v>0</v>
      </c>
      <c r="H18" s="17">
        <v>1</v>
      </c>
      <c r="I18" s="17">
        <v>0</v>
      </c>
      <c r="J18" s="17">
        <v>0</v>
      </c>
      <c r="K18" s="17">
        <v>0</v>
      </c>
      <c r="L18" s="17">
        <v>1</v>
      </c>
      <c r="M18" s="17">
        <v>0</v>
      </c>
      <c r="N18" s="17">
        <v>0</v>
      </c>
      <c r="O18" s="17">
        <v>0</v>
      </c>
      <c r="P18" s="17">
        <v>1</v>
      </c>
      <c r="Q18" s="17">
        <v>2</v>
      </c>
      <c r="R18" s="17">
        <v>0</v>
      </c>
      <c r="S18" s="17">
        <v>6</v>
      </c>
      <c r="T18" s="17">
        <v>0</v>
      </c>
      <c r="U18" s="17">
        <v>1</v>
      </c>
      <c r="V18" s="17">
        <v>0</v>
      </c>
      <c r="W18" s="17">
        <v>1</v>
      </c>
      <c r="X18" s="17">
        <v>1</v>
      </c>
      <c r="Y18" s="17">
        <v>51</v>
      </c>
      <c r="Z18" s="17">
        <v>41</v>
      </c>
      <c r="AA18" s="17">
        <v>3</v>
      </c>
      <c r="AB18" s="17">
        <v>4</v>
      </c>
      <c r="AC18" s="17">
        <v>2</v>
      </c>
      <c r="AD18" s="17">
        <v>3</v>
      </c>
      <c r="AE18" s="17">
        <v>9</v>
      </c>
      <c r="AF18" s="17">
        <v>0</v>
      </c>
      <c r="AG18" s="17">
        <v>2</v>
      </c>
      <c r="AH18" s="17">
        <v>5</v>
      </c>
      <c r="AI18" s="17">
        <v>1</v>
      </c>
      <c r="AJ18" s="17">
        <v>0</v>
      </c>
    </row>
    <row r="19" spans="1:36" s="17" customFormat="1" x14ac:dyDescent="0.2">
      <c r="A19" s="36" t="s">
        <v>12</v>
      </c>
      <c r="B19" s="37"/>
      <c r="C19" s="37">
        <v>0</v>
      </c>
      <c r="D19" s="37">
        <v>0</v>
      </c>
      <c r="E19" s="37">
        <v>0</v>
      </c>
      <c r="F19" s="3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48</v>
      </c>
      <c r="M19" s="17">
        <v>0</v>
      </c>
      <c r="N19" s="17">
        <v>3</v>
      </c>
      <c r="O19" s="17">
        <v>15</v>
      </c>
      <c r="P19" s="17">
        <v>15</v>
      </c>
      <c r="Q19" s="17">
        <v>24</v>
      </c>
      <c r="R19" s="17">
        <v>15</v>
      </c>
      <c r="S19" s="17">
        <v>21</v>
      </c>
      <c r="T19" s="17">
        <v>14</v>
      </c>
      <c r="U19" s="17">
        <v>7</v>
      </c>
      <c r="V19" s="17">
        <v>7</v>
      </c>
      <c r="W19" s="17">
        <v>8</v>
      </c>
      <c r="X19" s="17">
        <v>10</v>
      </c>
      <c r="Y19" s="17">
        <v>12</v>
      </c>
      <c r="Z19" s="17">
        <v>14</v>
      </c>
      <c r="AA19" s="17">
        <v>9</v>
      </c>
      <c r="AB19" s="17">
        <v>11</v>
      </c>
      <c r="AC19" s="17">
        <v>13</v>
      </c>
      <c r="AD19" s="17">
        <v>16</v>
      </c>
      <c r="AE19" s="17">
        <v>8</v>
      </c>
      <c r="AF19" s="17">
        <v>9</v>
      </c>
      <c r="AG19" s="17">
        <v>9</v>
      </c>
      <c r="AH19" s="17">
        <v>9</v>
      </c>
      <c r="AI19" s="17">
        <v>3</v>
      </c>
      <c r="AJ19" s="17">
        <v>7</v>
      </c>
    </row>
    <row r="20" spans="1:36" s="17" customFormat="1" x14ac:dyDescent="0.2">
      <c r="A20" s="36" t="s">
        <v>13</v>
      </c>
      <c r="B20" s="37"/>
      <c r="C20" s="37">
        <v>0</v>
      </c>
      <c r="D20" s="37">
        <v>0</v>
      </c>
      <c r="E20" s="37">
        <v>1</v>
      </c>
      <c r="F20" s="37">
        <v>2</v>
      </c>
      <c r="G20" s="17">
        <v>2</v>
      </c>
      <c r="H20" s="17">
        <v>3</v>
      </c>
      <c r="I20" s="17">
        <v>3</v>
      </c>
      <c r="J20" s="17">
        <v>10</v>
      </c>
      <c r="K20" s="17">
        <v>1</v>
      </c>
      <c r="L20" s="17">
        <v>1</v>
      </c>
      <c r="M20" s="17">
        <v>3</v>
      </c>
      <c r="N20" s="17">
        <v>0</v>
      </c>
      <c r="O20" s="17">
        <v>0</v>
      </c>
      <c r="P20" s="17">
        <v>3</v>
      </c>
      <c r="Q20" s="17">
        <v>1</v>
      </c>
      <c r="R20" s="17">
        <v>6</v>
      </c>
      <c r="S20" s="17">
        <v>8</v>
      </c>
      <c r="T20" s="17">
        <v>3</v>
      </c>
      <c r="U20" s="17">
        <v>3</v>
      </c>
      <c r="V20" s="17">
        <v>3</v>
      </c>
      <c r="W20" s="17">
        <v>1</v>
      </c>
      <c r="X20" s="17">
        <v>1</v>
      </c>
      <c r="Y20" s="17">
        <v>3</v>
      </c>
      <c r="Z20" s="17">
        <v>2</v>
      </c>
      <c r="AA20" s="17">
        <v>5</v>
      </c>
      <c r="AB20" s="17">
        <v>2</v>
      </c>
      <c r="AC20" s="17">
        <v>4</v>
      </c>
      <c r="AD20" s="17">
        <v>3</v>
      </c>
      <c r="AE20" s="17">
        <v>2</v>
      </c>
      <c r="AF20" s="17">
        <v>3</v>
      </c>
      <c r="AG20" s="17">
        <v>5</v>
      </c>
      <c r="AH20" s="17">
        <v>2</v>
      </c>
      <c r="AI20" s="17">
        <v>3</v>
      </c>
      <c r="AJ20" s="17">
        <v>1</v>
      </c>
    </row>
    <row r="21" spans="1:36" s="17" customFormat="1" x14ac:dyDescent="0.2">
      <c r="A21" s="36" t="s">
        <v>14</v>
      </c>
      <c r="B21" s="37"/>
      <c r="C21" s="37">
        <v>0</v>
      </c>
      <c r="D21" s="37">
        <v>0</v>
      </c>
      <c r="E21" s="37">
        <v>0</v>
      </c>
      <c r="F21" s="37">
        <v>4</v>
      </c>
      <c r="G21" s="17">
        <v>14</v>
      </c>
      <c r="H21" s="17">
        <v>17</v>
      </c>
      <c r="I21" s="17">
        <v>21</v>
      </c>
      <c r="J21" s="17">
        <v>16</v>
      </c>
      <c r="K21" s="17">
        <v>12</v>
      </c>
      <c r="L21" s="17">
        <v>6</v>
      </c>
      <c r="M21" s="17">
        <v>2</v>
      </c>
      <c r="N21" s="17">
        <v>5</v>
      </c>
      <c r="O21" s="17">
        <v>2</v>
      </c>
      <c r="P21" s="17">
        <v>3</v>
      </c>
      <c r="Q21" s="17">
        <v>9</v>
      </c>
      <c r="R21" s="17">
        <v>13</v>
      </c>
      <c r="S21" s="17">
        <v>10</v>
      </c>
      <c r="T21" s="17">
        <v>5</v>
      </c>
      <c r="U21" s="17">
        <v>4</v>
      </c>
      <c r="V21" s="17">
        <v>3</v>
      </c>
      <c r="W21" s="17">
        <v>14</v>
      </c>
      <c r="X21" s="17">
        <v>11</v>
      </c>
      <c r="Y21" s="17">
        <v>6</v>
      </c>
      <c r="Z21" s="17">
        <v>7</v>
      </c>
      <c r="AA21" s="17">
        <v>4</v>
      </c>
      <c r="AB21" s="17">
        <v>6</v>
      </c>
      <c r="AC21" s="17">
        <v>12</v>
      </c>
      <c r="AD21" s="17">
        <v>15</v>
      </c>
      <c r="AE21" s="17">
        <v>5</v>
      </c>
      <c r="AF21" s="17">
        <v>7</v>
      </c>
      <c r="AG21" s="17">
        <v>5</v>
      </c>
      <c r="AH21" s="17">
        <v>4</v>
      </c>
      <c r="AI21" s="17">
        <v>5</v>
      </c>
      <c r="AJ21" s="17">
        <v>7</v>
      </c>
    </row>
    <row r="22" spans="1:36" s="17" customFormat="1" x14ac:dyDescent="0.2">
      <c r="A22" s="36" t="s">
        <v>15</v>
      </c>
      <c r="B22" s="37"/>
      <c r="C22" s="37">
        <v>0</v>
      </c>
      <c r="D22" s="37">
        <v>1</v>
      </c>
      <c r="E22" s="37">
        <v>5</v>
      </c>
      <c r="F22" s="37">
        <v>18</v>
      </c>
      <c r="G22" s="17">
        <v>31</v>
      </c>
      <c r="H22" s="17">
        <v>43</v>
      </c>
      <c r="I22" s="17">
        <v>43</v>
      </c>
      <c r="J22" s="17">
        <v>33</v>
      </c>
      <c r="K22" s="17">
        <v>29</v>
      </c>
      <c r="L22" s="17">
        <v>17</v>
      </c>
      <c r="M22" s="17">
        <v>22</v>
      </c>
      <c r="N22" s="17">
        <v>18</v>
      </c>
      <c r="O22" s="17">
        <v>19</v>
      </c>
      <c r="P22" s="17">
        <v>16</v>
      </c>
      <c r="Q22" s="17">
        <v>43</v>
      </c>
      <c r="R22" s="17">
        <v>30</v>
      </c>
      <c r="S22" s="17">
        <v>34</v>
      </c>
      <c r="T22" s="17">
        <v>22</v>
      </c>
      <c r="U22" s="17">
        <v>16</v>
      </c>
      <c r="V22" s="17">
        <v>28</v>
      </c>
      <c r="W22" s="17">
        <v>35</v>
      </c>
      <c r="X22" s="17">
        <v>17</v>
      </c>
      <c r="Y22" s="17">
        <v>26</v>
      </c>
      <c r="Z22" s="17">
        <v>19</v>
      </c>
      <c r="AA22" s="17">
        <v>21</v>
      </c>
      <c r="AB22" s="17">
        <v>20</v>
      </c>
      <c r="AC22" s="17">
        <v>23</v>
      </c>
      <c r="AD22" s="17">
        <v>22</v>
      </c>
      <c r="AE22" s="17">
        <v>17</v>
      </c>
      <c r="AF22" s="17">
        <v>13</v>
      </c>
      <c r="AG22" s="17">
        <v>9</v>
      </c>
      <c r="AH22" s="17">
        <v>20</v>
      </c>
      <c r="AI22" s="17">
        <v>14</v>
      </c>
      <c r="AJ22" s="17">
        <v>21</v>
      </c>
    </row>
    <row r="23" spans="1:36" s="17" customFormat="1" x14ac:dyDescent="0.2">
      <c r="A23" s="36" t="s">
        <v>16</v>
      </c>
      <c r="B23" s="37"/>
      <c r="C23" s="37">
        <v>0</v>
      </c>
      <c r="D23" s="37">
        <v>6</v>
      </c>
      <c r="E23" s="37">
        <v>45</v>
      </c>
      <c r="F23" s="37">
        <v>123</v>
      </c>
      <c r="G23" s="17">
        <v>176</v>
      </c>
      <c r="H23" s="17">
        <v>221</v>
      </c>
      <c r="I23" s="17">
        <v>204</v>
      </c>
      <c r="J23" s="17">
        <v>166</v>
      </c>
      <c r="K23" s="17">
        <v>130</v>
      </c>
      <c r="L23" s="17">
        <v>91</v>
      </c>
      <c r="M23" s="17">
        <v>81</v>
      </c>
      <c r="N23" s="17">
        <v>73</v>
      </c>
      <c r="O23" s="17">
        <v>63</v>
      </c>
      <c r="P23" s="17">
        <v>58</v>
      </c>
      <c r="Q23" s="17">
        <v>116</v>
      </c>
      <c r="R23" s="17">
        <v>153</v>
      </c>
      <c r="S23" s="17">
        <v>134</v>
      </c>
      <c r="T23" s="17">
        <v>109</v>
      </c>
      <c r="U23" s="17">
        <v>115</v>
      </c>
      <c r="V23" s="17">
        <v>131</v>
      </c>
      <c r="W23" s="17">
        <v>136</v>
      </c>
      <c r="X23" s="17">
        <v>95</v>
      </c>
      <c r="Y23" s="17">
        <v>115</v>
      </c>
      <c r="Z23" s="17">
        <v>96</v>
      </c>
      <c r="AA23" s="17">
        <v>96</v>
      </c>
      <c r="AB23" s="17">
        <v>74</v>
      </c>
      <c r="AC23" s="17">
        <v>116</v>
      </c>
      <c r="AD23" s="17">
        <v>118</v>
      </c>
      <c r="AE23" s="17">
        <v>120</v>
      </c>
      <c r="AF23" s="17">
        <v>117</v>
      </c>
      <c r="AG23" s="17">
        <v>91</v>
      </c>
      <c r="AH23" s="17">
        <v>96</v>
      </c>
      <c r="AI23" s="17">
        <v>130</v>
      </c>
      <c r="AJ23" s="17">
        <v>163</v>
      </c>
    </row>
    <row r="24" spans="1:36" s="17" customFormat="1" x14ac:dyDescent="0.2">
      <c r="A24" s="36" t="s">
        <v>17</v>
      </c>
      <c r="B24" s="37"/>
      <c r="C24" s="37">
        <v>3</v>
      </c>
      <c r="D24" s="37">
        <v>6</v>
      </c>
      <c r="E24" s="37">
        <v>88</v>
      </c>
      <c r="F24" s="37">
        <v>302</v>
      </c>
      <c r="G24" s="17">
        <v>378</v>
      </c>
      <c r="H24" s="17">
        <v>395</v>
      </c>
      <c r="I24" s="17">
        <v>403</v>
      </c>
      <c r="J24" s="17">
        <v>322</v>
      </c>
      <c r="K24" s="17">
        <v>230</v>
      </c>
      <c r="L24" s="17">
        <v>171</v>
      </c>
      <c r="M24" s="17">
        <v>192</v>
      </c>
      <c r="N24" s="17">
        <v>161</v>
      </c>
      <c r="O24" s="17">
        <v>135</v>
      </c>
      <c r="P24" s="17">
        <v>150</v>
      </c>
      <c r="Q24" s="17">
        <v>302</v>
      </c>
      <c r="R24" s="17">
        <v>312</v>
      </c>
      <c r="S24" s="17">
        <v>331</v>
      </c>
      <c r="T24" s="17">
        <v>214</v>
      </c>
      <c r="U24" s="17">
        <v>198</v>
      </c>
      <c r="V24" s="17">
        <v>252</v>
      </c>
      <c r="W24" s="17">
        <v>265</v>
      </c>
      <c r="X24" s="17">
        <v>214</v>
      </c>
      <c r="Y24" s="17">
        <v>255</v>
      </c>
      <c r="Z24" s="17">
        <v>222</v>
      </c>
      <c r="AA24" s="17">
        <v>176</v>
      </c>
      <c r="AB24" s="17">
        <v>206</v>
      </c>
      <c r="AC24" s="17">
        <v>208</v>
      </c>
      <c r="AD24" s="17">
        <v>243</v>
      </c>
      <c r="AE24" s="17">
        <v>212</v>
      </c>
      <c r="AF24" s="17">
        <v>211</v>
      </c>
      <c r="AG24" s="17">
        <v>195</v>
      </c>
      <c r="AH24" s="17">
        <v>184</v>
      </c>
      <c r="AI24" s="17">
        <v>274</v>
      </c>
      <c r="AJ24" s="17">
        <v>432</v>
      </c>
    </row>
    <row r="25" spans="1:36" s="17" customFormat="1" x14ac:dyDescent="0.2">
      <c r="A25" s="36" t="s">
        <v>18</v>
      </c>
      <c r="B25" s="37"/>
      <c r="C25" s="37">
        <v>4</v>
      </c>
      <c r="D25" s="37">
        <v>12</v>
      </c>
      <c r="E25" s="37">
        <v>111</v>
      </c>
      <c r="F25" s="37">
        <v>367</v>
      </c>
      <c r="G25" s="17">
        <v>441</v>
      </c>
      <c r="H25" s="17">
        <v>507</v>
      </c>
      <c r="I25" s="17">
        <v>466</v>
      </c>
      <c r="J25" s="17">
        <v>403</v>
      </c>
      <c r="K25" s="17">
        <v>341</v>
      </c>
      <c r="L25" s="17">
        <v>281</v>
      </c>
      <c r="M25" s="17">
        <v>308</v>
      </c>
      <c r="N25" s="17">
        <v>270</v>
      </c>
      <c r="O25" s="17">
        <v>237</v>
      </c>
      <c r="P25" s="17">
        <v>195</v>
      </c>
      <c r="Q25" s="17">
        <v>379</v>
      </c>
      <c r="R25" s="17">
        <v>455</v>
      </c>
      <c r="S25" s="17">
        <v>482</v>
      </c>
      <c r="T25" s="17">
        <v>338</v>
      </c>
      <c r="U25" s="17">
        <v>296</v>
      </c>
      <c r="V25" s="17">
        <v>307</v>
      </c>
      <c r="W25" s="17">
        <v>382</v>
      </c>
      <c r="X25" s="17">
        <v>304</v>
      </c>
      <c r="Y25" s="17">
        <v>390</v>
      </c>
      <c r="Z25" s="17">
        <v>313</v>
      </c>
      <c r="AA25" s="17">
        <v>256</v>
      </c>
      <c r="AB25" s="17">
        <v>266</v>
      </c>
      <c r="AC25" s="17">
        <v>304</v>
      </c>
      <c r="AD25" s="17">
        <v>376</v>
      </c>
      <c r="AE25" s="17">
        <v>358</v>
      </c>
      <c r="AF25" s="17">
        <v>378</v>
      </c>
      <c r="AG25" s="17">
        <v>298</v>
      </c>
      <c r="AH25" s="17">
        <v>323</v>
      </c>
      <c r="AI25" s="17">
        <v>366</v>
      </c>
      <c r="AJ25" s="17">
        <v>623</v>
      </c>
    </row>
    <row r="26" spans="1:36" s="17" customFormat="1" x14ac:dyDescent="0.2">
      <c r="A26" s="36" t="s">
        <v>19</v>
      </c>
      <c r="B26" s="37"/>
      <c r="C26" s="37">
        <v>10</v>
      </c>
      <c r="D26" s="37">
        <v>11</v>
      </c>
      <c r="E26" s="37">
        <v>153</v>
      </c>
      <c r="F26" s="37">
        <v>455</v>
      </c>
      <c r="G26" s="17">
        <v>499</v>
      </c>
      <c r="H26" s="17">
        <v>611</v>
      </c>
      <c r="I26" s="17">
        <v>614</v>
      </c>
      <c r="J26" s="17">
        <v>522</v>
      </c>
      <c r="K26" s="17">
        <v>424</v>
      </c>
      <c r="L26" s="17">
        <v>349</v>
      </c>
      <c r="M26" s="17">
        <v>413</v>
      </c>
      <c r="N26" s="17">
        <v>373</v>
      </c>
      <c r="O26" s="17">
        <v>281</v>
      </c>
      <c r="P26" s="17">
        <v>257</v>
      </c>
      <c r="Q26" s="17">
        <v>476</v>
      </c>
      <c r="R26" s="17">
        <v>537</v>
      </c>
      <c r="S26" s="17">
        <v>520</v>
      </c>
      <c r="T26" s="17">
        <v>451</v>
      </c>
      <c r="U26" s="17">
        <v>387</v>
      </c>
      <c r="V26" s="17">
        <v>409</v>
      </c>
      <c r="W26" s="17">
        <v>475</v>
      </c>
      <c r="X26" s="17">
        <v>370</v>
      </c>
      <c r="Y26" s="17">
        <v>486</v>
      </c>
      <c r="Z26" s="17">
        <v>368</v>
      </c>
      <c r="AA26" s="17">
        <v>313</v>
      </c>
      <c r="AB26" s="17">
        <v>339</v>
      </c>
      <c r="AC26" s="17">
        <v>377</v>
      </c>
      <c r="AD26" s="17">
        <v>520</v>
      </c>
      <c r="AE26" s="17">
        <v>421</v>
      </c>
      <c r="AF26" s="17">
        <v>442</v>
      </c>
      <c r="AG26" s="17">
        <v>403</v>
      </c>
      <c r="AH26" s="17">
        <v>387</v>
      </c>
      <c r="AI26" s="17">
        <v>432</v>
      </c>
      <c r="AJ26" s="17">
        <v>779</v>
      </c>
    </row>
    <row r="27" spans="1:36" s="17" customFormat="1" x14ac:dyDescent="0.2">
      <c r="A27" s="36" t="s">
        <v>20</v>
      </c>
      <c r="B27" s="37"/>
      <c r="C27" s="37">
        <v>7</v>
      </c>
      <c r="D27" s="37">
        <v>16</v>
      </c>
      <c r="E27" s="37">
        <v>160</v>
      </c>
      <c r="F27" s="37">
        <v>421</v>
      </c>
      <c r="G27" s="17">
        <v>565</v>
      </c>
      <c r="H27" s="17">
        <v>679</v>
      </c>
      <c r="I27" s="17">
        <v>720</v>
      </c>
      <c r="J27" s="17">
        <v>552</v>
      </c>
      <c r="K27" s="17">
        <v>461</v>
      </c>
      <c r="L27" s="17">
        <v>381</v>
      </c>
      <c r="M27" s="17">
        <v>457</v>
      </c>
      <c r="N27" s="17">
        <v>422</v>
      </c>
      <c r="O27" s="17">
        <v>308</v>
      </c>
      <c r="P27" s="17">
        <v>327</v>
      </c>
      <c r="Q27" s="17">
        <v>532</v>
      </c>
      <c r="R27" s="17">
        <v>614</v>
      </c>
      <c r="S27" s="17">
        <v>583</v>
      </c>
      <c r="T27" s="17">
        <v>503</v>
      </c>
      <c r="U27" s="17">
        <v>433</v>
      </c>
      <c r="V27" s="17">
        <v>439</v>
      </c>
      <c r="W27" s="17">
        <v>513</v>
      </c>
      <c r="X27" s="17">
        <v>398</v>
      </c>
      <c r="Y27" s="17">
        <v>555</v>
      </c>
      <c r="Z27" s="17">
        <v>423</v>
      </c>
      <c r="AA27" s="17">
        <v>376</v>
      </c>
      <c r="AB27" s="17">
        <v>391</v>
      </c>
      <c r="AC27" s="17">
        <v>379</v>
      </c>
      <c r="AD27" s="17">
        <v>551</v>
      </c>
      <c r="AE27" s="17">
        <v>540</v>
      </c>
      <c r="AF27" s="17">
        <v>495</v>
      </c>
      <c r="AG27" s="17">
        <v>432</v>
      </c>
      <c r="AH27" s="17">
        <v>419</v>
      </c>
      <c r="AI27" s="17">
        <v>455</v>
      </c>
      <c r="AJ27" s="17">
        <v>780</v>
      </c>
    </row>
    <row r="28" spans="1:36" s="17" customFormat="1" x14ac:dyDescent="0.2">
      <c r="A28" s="36" t="s">
        <v>21</v>
      </c>
      <c r="B28" s="37"/>
      <c r="C28" s="37">
        <v>4</v>
      </c>
      <c r="D28" s="37">
        <v>11</v>
      </c>
      <c r="E28" s="37">
        <v>160</v>
      </c>
      <c r="F28" s="37">
        <v>430</v>
      </c>
      <c r="G28" s="17">
        <v>500</v>
      </c>
      <c r="H28" s="17">
        <v>717</v>
      </c>
      <c r="I28" s="17">
        <v>760</v>
      </c>
      <c r="J28" s="17">
        <v>620</v>
      </c>
      <c r="K28" s="17">
        <v>476</v>
      </c>
      <c r="L28" s="17">
        <v>444</v>
      </c>
      <c r="M28" s="17">
        <v>493</v>
      </c>
      <c r="N28" s="17">
        <v>495</v>
      </c>
      <c r="O28" s="17">
        <v>402</v>
      </c>
      <c r="P28" s="17">
        <v>369</v>
      </c>
      <c r="Q28" s="17">
        <v>598</v>
      </c>
      <c r="R28" s="17">
        <v>712</v>
      </c>
      <c r="S28" s="17">
        <v>624</v>
      </c>
      <c r="T28" s="17">
        <v>501</v>
      </c>
      <c r="U28" s="17">
        <v>417</v>
      </c>
      <c r="V28" s="17">
        <v>429</v>
      </c>
      <c r="W28" s="17">
        <v>539</v>
      </c>
      <c r="X28" s="17">
        <v>438</v>
      </c>
      <c r="Y28" s="17">
        <v>563</v>
      </c>
      <c r="Z28" s="17">
        <v>481</v>
      </c>
      <c r="AA28" s="17">
        <v>384</v>
      </c>
      <c r="AB28" s="17">
        <v>444</v>
      </c>
      <c r="AC28" s="17">
        <v>438</v>
      </c>
      <c r="AD28" s="17">
        <v>554</v>
      </c>
      <c r="AE28" s="17">
        <v>504</v>
      </c>
      <c r="AF28" s="17">
        <v>532</v>
      </c>
      <c r="AG28" s="17">
        <v>424</v>
      </c>
      <c r="AH28" s="17">
        <v>425</v>
      </c>
      <c r="AI28" s="17">
        <v>483</v>
      </c>
      <c r="AJ28" s="17">
        <v>846</v>
      </c>
    </row>
    <row r="29" spans="1:36" s="17" customFormat="1" x14ac:dyDescent="0.2">
      <c r="A29" s="36" t="s">
        <v>22</v>
      </c>
      <c r="B29" s="37"/>
      <c r="C29" s="37">
        <v>5</v>
      </c>
      <c r="D29" s="37">
        <v>11</v>
      </c>
      <c r="E29" s="37">
        <v>196</v>
      </c>
      <c r="F29" s="37">
        <v>564</v>
      </c>
      <c r="G29" s="17">
        <v>610</v>
      </c>
      <c r="H29" s="17">
        <v>811</v>
      </c>
      <c r="I29" s="17">
        <v>871</v>
      </c>
      <c r="J29" s="17">
        <v>787</v>
      </c>
      <c r="K29" s="17">
        <v>542</v>
      </c>
      <c r="L29" s="17">
        <v>527</v>
      </c>
      <c r="M29" s="17">
        <v>618</v>
      </c>
      <c r="N29" s="17">
        <v>667</v>
      </c>
      <c r="O29" s="17">
        <v>439</v>
      </c>
      <c r="P29" s="17">
        <v>405</v>
      </c>
      <c r="Q29" s="17">
        <v>744</v>
      </c>
      <c r="R29" s="17">
        <v>822</v>
      </c>
      <c r="S29" s="17">
        <v>785</v>
      </c>
      <c r="T29" s="17">
        <v>669</v>
      </c>
      <c r="U29" s="17">
        <v>550</v>
      </c>
      <c r="V29" s="17">
        <v>544</v>
      </c>
      <c r="W29" s="17">
        <v>633</v>
      </c>
      <c r="X29" s="17">
        <v>551</v>
      </c>
      <c r="Y29" s="17">
        <v>689</v>
      </c>
      <c r="Z29" s="17">
        <v>537</v>
      </c>
      <c r="AA29" s="17">
        <v>452</v>
      </c>
      <c r="AB29" s="17">
        <v>497</v>
      </c>
      <c r="AC29" s="17">
        <v>500</v>
      </c>
      <c r="AD29" s="17">
        <v>729</v>
      </c>
      <c r="AE29" s="17">
        <v>603</v>
      </c>
      <c r="AF29" s="17">
        <v>549</v>
      </c>
      <c r="AG29" s="17">
        <v>485</v>
      </c>
      <c r="AH29" s="17">
        <v>532</v>
      </c>
      <c r="AI29" s="17">
        <v>494</v>
      </c>
      <c r="AJ29" s="17">
        <v>902</v>
      </c>
    </row>
    <row r="30" spans="1:36" s="17" customFormat="1" x14ac:dyDescent="0.2">
      <c r="A30" s="36" t="s">
        <v>23</v>
      </c>
      <c r="B30" s="37"/>
      <c r="C30" s="37">
        <v>2</v>
      </c>
      <c r="D30" s="37">
        <v>14</v>
      </c>
      <c r="E30" s="37">
        <v>253</v>
      </c>
      <c r="F30" s="37">
        <v>620</v>
      </c>
      <c r="G30" s="17">
        <v>724</v>
      </c>
      <c r="H30" s="17">
        <v>927</v>
      </c>
      <c r="I30" s="17">
        <v>932</v>
      </c>
      <c r="J30" s="17">
        <v>852</v>
      </c>
      <c r="K30" s="17">
        <v>638</v>
      </c>
      <c r="L30" s="17">
        <v>589</v>
      </c>
      <c r="M30" s="17">
        <v>833</v>
      </c>
      <c r="N30" s="17">
        <v>888</v>
      </c>
      <c r="O30" s="17">
        <v>602</v>
      </c>
      <c r="P30" s="17">
        <v>518</v>
      </c>
      <c r="Q30" s="17">
        <v>919</v>
      </c>
      <c r="R30" s="17">
        <v>1073</v>
      </c>
      <c r="S30" s="17">
        <v>893</v>
      </c>
      <c r="T30" s="17">
        <v>703</v>
      </c>
      <c r="U30" s="17">
        <v>602</v>
      </c>
      <c r="V30" s="17">
        <v>626</v>
      </c>
      <c r="W30" s="17">
        <v>757</v>
      </c>
      <c r="X30" s="17">
        <v>557</v>
      </c>
      <c r="Y30" s="17">
        <v>797</v>
      </c>
      <c r="Z30" s="17">
        <v>630</v>
      </c>
      <c r="AA30" s="17">
        <v>521</v>
      </c>
      <c r="AB30" s="17">
        <v>534</v>
      </c>
      <c r="AC30" s="17">
        <v>521</v>
      </c>
      <c r="AD30" s="17">
        <v>743</v>
      </c>
      <c r="AE30" s="17">
        <v>703</v>
      </c>
      <c r="AF30" s="17">
        <v>683</v>
      </c>
      <c r="AG30" s="17">
        <v>551</v>
      </c>
      <c r="AH30" s="17">
        <v>582</v>
      </c>
      <c r="AI30" s="17">
        <v>576</v>
      </c>
      <c r="AJ30" s="17">
        <v>958</v>
      </c>
    </row>
    <row r="31" spans="1:36" s="17" customFormat="1" x14ac:dyDescent="0.2">
      <c r="A31" s="36" t="s">
        <v>24</v>
      </c>
      <c r="B31" s="37"/>
      <c r="C31" s="37">
        <v>2</v>
      </c>
      <c r="D31" s="37">
        <v>10</v>
      </c>
      <c r="E31" s="37">
        <v>142</v>
      </c>
      <c r="F31" s="37">
        <v>363</v>
      </c>
      <c r="G31" s="17">
        <v>407</v>
      </c>
      <c r="H31" s="17">
        <v>537</v>
      </c>
      <c r="I31" s="17">
        <v>608</v>
      </c>
      <c r="J31" s="17">
        <v>521</v>
      </c>
      <c r="K31" s="17">
        <v>341</v>
      </c>
      <c r="L31" s="17">
        <v>367</v>
      </c>
      <c r="M31" s="17">
        <v>465</v>
      </c>
      <c r="N31" s="17">
        <v>543</v>
      </c>
      <c r="O31" s="17">
        <v>358</v>
      </c>
      <c r="P31" s="17">
        <v>273</v>
      </c>
      <c r="Q31" s="17">
        <v>579</v>
      </c>
      <c r="R31" s="17">
        <v>614</v>
      </c>
      <c r="S31" s="17">
        <v>497</v>
      </c>
      <c r="T31" s="17">
        <v>411</v>
      </c>
      <c r="U31" s="17">
        <v>334</v>
      </c>
      <c r="V31" s="17">
        <v>378</v>
      </c>
      <c r="W31" s="17">
        <v>438</v>
      </c>
      <c r="X31" s="17">
        <v>379</v>
      </c>
      <c r="Y31" s="17">
        <v>476</v>
      </c>
      <c r="Z31" s="17">
        <v>345</v>
      </c>
      <c r="AA31" s="17">
        <v>306</v>
      </c>
      <c r="AB31" s="17">
        <v>349</v>
      </c>
      <c r="AC31" s="17">
        <v>373</v>
      </c>
      <c r="AD31" s="17">
        <v>488</v>
      </c>
      <c r="AE31" s="17">
        <v>462</v>
      </c>
      <c r="AF31" s="17">
        <v>458</v>
      </c>
      <c r="AG31" s="17">
        <v>320</v>
      </c>
      <c r="AH31" s="17">
        <v>355</v>
      </c>
      <c r="AI31" s="17">
        <v>376</v>
      </c>
      <c r="AJ31" s="17">
        <v>578</v>
      </c>
    </row>
    <row r="32" spans="1:36" s="17" customFormat="1" x14ac:dyDescent="0.2">
      <c r="A32" s="36" t="s">
        <v>795</v>
      </c>
      <c r="B32" s="37"/>
      <c r="C32" s="37">
        <v>1</v>
      </c>
      <c r="D32" s="37">
        <v>0</v>
      </c>
      <c r="E32" s="37">
        <v>27</v>
      </c>
      <c r="F32" s="37">
        <v>85</v>
      </c>
      <c r="G32" s="17">
        <v>122</v>
      </c>
      <c r="H32" s="17">
        <v>155</v>
      </c>
      <c r="I32" s="17">
        <v>187</v>
      </c>
      <c r="J32" s="17">
        <v>159</v>
      </c>
      <c r="K32" s="17">
        <v>86</v>
      </c>
      <c r="L32" s="17">
        <v>90</v>
      </c>
      <c r="M32" s="17">
        <v>132</v>
      </c>
      <c r="N32" s="17">
        <v>144</v>
      </c>
      <c r="O32" s="17">
        <v>84</v>
      </c>
      <c r="P32" s="17">
        <v>84</v>
      </c>
      <c r="Q32" s="17">
        <v>173</v>
      </c>
      <c r="R32" s="17">
        <v>179</v>
      </c>
      <c r="S32" s="17">
        <v>145</v>
      </c>
      <c r="T32" s="17">
        <v>105</v>
      </c>
      <c r="U32" s="17">
        <v>95</v>
      </c>
      <c r="V32" s="17">
        <v>109</v>
      </c>
      <c r="W32" s="17">
        <v>128</v>
      </c>
      <c r="X32" s="17">
        <v>106</v>
      </c>
      <c r="Y32" s="17">
        <v>134</v>
      </c>
      <c r="Z32" s="17">
        <v>107</v>
      </c>
      <c r="AA32" s="17">
        <v>88</v>
      </c>
      <c r="AB32" s="17">
        <v>93</v>
      </c>
      <c r="AC32" s="17">
        <v>99</v>
      </c>
      <c r="AD32" s="17">
        <v>147</v>
      </c>
      <c r="AE32" s="17">
        <v>129</v>
      </c>
      <c r="AF32" s="17">
        <v>163</v>
      </c>
      <c r="AG32" s="17">
        <v>129</v>
      </c>
      <c r="AH32" s="17">
        <v>114</v>
      </c>
      <c r="AI32" s="17">
        <v>112</v>
      </c>
      <c r="AJ32" s="17">
        <v>162</v>
      </c>
    </row>
    <row r="33" spans="1:36" s="17" customFormat="1" x14ac:dyDescent="0.2">
      <c r="A33" s="36"/>
      <c r="B33" s="37"/>
      <c r="C33" s="37"/>
      <c r="D33" s="37"/>
      <c r="E33" s="37"/>
      <c r="F33" s="37"/>
    </row>
    <row r="34" spans="1:36" ht="12.75" x14ac:dyDescent="0.2">
      <c r="A34" s="49" t="s">
        <v>27</v>
      </c>
      <c r="B34" s="50"/>
      <c r="C34" s="50"/>
      <c r="D34" s="50"/>
      <c r="E34" s="50"/>
      <c r="F34" s="50"/>
    </row>
    <row r="35" spans="1:36" x14ac:dyDescent="0.2">
      <c r="A35" s="16" t="s">
        <v>628</v>
      </c>
    </row>
    <row r="36" spans="1:36" s="19" customFormat="1" x14ac:dyDescent="0.2">
      <c r="A36" s="28" t="s">
        <v>10</v>
      </c>
      <c r="B36" s="32"/>
      <c r="C36" s="32">
        <v>0</v>
      </c>
      <c r="D36" s="32">
        <v>0</v>
      </c>
      <c r="E36" s="32">
        <v>0</v>
      </c>
      <c r="F36" s="32">
        <v>259.95999999999998</v>
      </c>
      <c r="G36" s="19">
        <v>647.69000000000005</v>
      </c>
      <c r="H36" s="19">
        <v>5564.23</v>
      </c>
      <c r="I36" s="19">
        <v>11088.87</v>
      </c>
      <c r="J36" s="19">
        <v>1747.42</v>
      </c>
      <c r="K36" s="19">
        <v>963.47</v>
      </c>
      <c r="L36" s="19">
        <v>206.66</v>
      </c>
      <c r="M36" s="19">
        <v>9705.83</v>
      </c>
      <c r="N36" s="19">
        <v>6692.68</v>
      </c>
      <c r="O36" s="19">
        <v>1510.39</v>
      </c>
      <c r="P36" s="19">
        <v>60.87</v>
      </c>
      <c r="Q36" s="19">
        <v>57.31</v>
      </c>
      <c r="R36" s="19">
        <v>1554.76</v>
      </c>
      <c r="S36" s="19">
        <v>565.70000000000005</v>
      </c>
      <c r="T36" s="19">
        <v>0</v>
      </c>
      <c r="U36" s="19">
        <v>-172.46</v>
      </c>
      <c r="V36" s="19">
        <v>0</v>
      </c>
      <c r="W36" s="19">
        <v>520.1</v>
      </c>
      <c r="X36" s="19">
        <v>196.21</v>
      </c>
      <c r="Y36" s="19">
        <v>228.45</v>
      </c>
      <c r="Z36" s="19">
        <v>265.95</v>
      </c>
      <c r="AA36" s="19">
        <v>266.81</v>
      </c>
      <c r="AB36" s="19">
        <v>1547.92</v>
      </c>
      <c r="AC36" s="19">
        <v>103.32</v>
      </c>
      <c r="AD36" s="19">
        <v>387.52</v>
      </c>
      <c r="AE36" s="19">
        <v>707.65</v>
      </c>
      <c r="AF36" s="19">
        <v>398.32</v>
      </c>
      <c r="AG36" s="19">
        <v>0</v>
      </c>
      <c r="AH36" s="19">
        <v>51.8</v>
      </c>
      <c r="AI36" s="19">
        <v>702.41</v>
      </c>
      <c r="AJ36" s="19">
        <v>3111.57</v>
      </c>
    </row>
    <row r="37" spans="1:36" s="19" customFormat="1" x14ac:dyDescent="0.2">
      <c r="A37" s="28" t="s">
        <v>11</v>
      </c>
      <c r="B37" s="32"/>
      <c r="C37" s="32">
        <v>0</v>
      </c>
      <c r="D37" s="32">
        <v>0</v>
      </c>
      <c r="E37" s="32">
        <v>0</v>
      </c>
      <c r="F37" s="32">
        <v>0</v>
      </c>
      <c r="G37" s="19">
        <v>0</v>
      </c>
      <c r="H37" s="19">
        <v>160.1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6180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23632.47</v>
      </c>
      <c r="Z37" s="19">
        <v>9652.6200000000008</v>
      </c>
      <c r="AA37" s="19">
        <v>7904</v>
      </c>
      <c r="AB37" s="19">
        <v>828.97</v>
      </c>
      <c r="AC37" s="19">
        <v>0</v>
      </c>
      <c r="AD37" s="19">
        <v>3488.57</v>
      </c>
      <c r="AE37" s="19">
        <v>11159.48</v>
      </c>
      <c r="AF37" s="19">
        <v>0</v>
      </c>
      <c r="AG37" s="19">
        <v>0</v>
      </c>
      <c r="AH37" s="19">
        <v>936.6</v>
      </c>
      <c r="AI37" s="19">
        <v>0</v>
      </c>
      <c r="AJ37" s="19">
        <v>0</v>
      </c>
    </row>
    <row r="38" spans="1:36" s="19" customFormat="1" x14ac:dyDescent="0.2">
      <c r="A38" s="28" t="s">
        <v>629</v>
      </c>
      <c r="B38" s="32"/>
      <c r="C38" s="32">
        <v>0</v>
      </c>
      <c r="D38" s="32">
        <v>0</v>
      </c>
      <c r="E38" s="32">
        <v>0</v>
      </c>
      <c r="F38" s="32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27865.58</v>
      </c>
      <c r="M38" s="19">
        <v>0</v>
      </c>
      <c r="N38" s="19">
        <v>0</v>
      </c>
      <c r="O38" s="19">
        <v>621.19000000000005</v>
      </c>
      <c r="P38" s="19">
        <v>2584.16</v>
      </c>
      <c r="Q38" s="19">
        <v>632.04999999999995</v>
      </c>
      <c r="R38" s="19">
        <v>2078.86</v>
      </c>
      <c r="S38" s="19">
        <v>4616.16</v>
      </c>
      <c r="T38" s="19">
        <v>1614.91</v>
      </c>
      <c r="U38" s="19">
        <v>819.22</v>
      </c>
      <c r="V38" s="19">
        <v>965.09</v>
      </c>
      <c r="W38" s="19">
        <v>440.7</v>
      </c>
      <c r="X38" s="19">
        <v>1596.17</v>
      </c>
      <c r="Y38" s="19">
        <v>382.85</v>
      </c>
      <c r="Z38" s="19">
        <v>1036.23</v>
      </c>
      <c r="AA38" s="19">
        <v>744.82</v>
      </c>
      <c r="AB38" s="19">
        <v>908.91</v>
      </c>
      <c r="AC38" s="19">
        <v>272.8</v>
      </c>
      <c r="AD38" s="19">
        <v>1159.8599999999999</v>
      </c>
      <c r="AE38" s="19">
        <v>1107.06</v>
      </c>
      <c r="AF38" s="19">
        <v>1613.57</v>
      </c>
      <c r="AG38" s="19">
        <v>0</v>
      </c>
      <c r="AH38" s="19">
        <v>8.1300000000000008</v>
      </c>
      <c r="AI38" s="19">
        <v>0</v>
      </c>
      <c r="AJ38" s="19">
        <v>843.27</v>
      </c>
    </row>
    <row r="39" spans="1:36" s="19" customFormat="1" x14ac:dyDescent="0.2">
      <c r="A39" s="28" t="s">
        <v>13</v>
      </c>
      <c r="B39" s="32"/>
      <c r="C39" s="32">
        <v>0</v>
      </c>
      <c r="D39" s="32">
        <v>0</v>
      </c>
      <c r="E39" s="32">
        <v>0</v>
      </c>
      <c r="F39" s="32">
        <v>0</v>
      </c>
      <c r="G39" s="19">
        <v>0</v>
      </c>
      <c r="H39" s="19">
        <v>841.48</v>
      </c>
      <c r="I39" s="19">
        <v>306.2</v>
      </c>
      <c r="J39" s="19">
        <v>1048.1199999999999</v>
      </c>
      <c r="K39" s="19">
        <v>0</v>
      </c>
      <c r="L39" s="19">
        <v>125.37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5938.25</v>
      </c>
      <c r="S39" s="19">
        <v>215.66</v>
      </c>
      <c r="T39" s="19">
        <v>0</v>
      </c>
      <c r="U39" s="19">
        <v>171.44</v>
      </c>
      <c r="V39" s="19">
        <v>92.77</v>
      </c>
      <c r="W39" s="19">
        <v>0</v>
      </c>
      <c r="X39" s="19">
        <v>0</v>
      </c>
      <c r="Y39" s="19">
        <v>0</v>
      </c>
      <c r="Z39" s="19">
        <v>0</v>
      </c>
      <c r="AA39" s="19">
        <v>362.61</v>
      </c>
      <c r="AB39" s="19">
        <v>377.82</v>
      </c>
      <c r="AC39" s="19">
        <v>688.2</v>
      </c>
      <c r="AD39" s="19">
        <v>106.68</v>
      </c>
      <c r="AE39" s="19">
        <v>0</v>
      </c>
      <c r="AF39" s="19">
        <v>32.049999999999997</v>
      </c>
      <c r="AG39" s="19">
        <v>0</v>
      </c>
      <c r="AH39" s="19">
        <v>36.25</v>
      </c>
      <c r="AI39" s="19">
        <v>364.31</v>
      </c>
      <c r="AJ39" s="19">
        <v>0</v>
      </c>
    </row>
    <row r="40" spans="1:36" s="19" customFormat="1" x14ac:dyDescent="0.2">
      <c r="A40" s="28" t="s">
        <v>14</v>
      </c>
      <c r="B40" s="32"/>
      <c r="C40" s="32">
        <v>0</v>
      </c>
      <c r="D40" s="32">
        <v>0</v>
      </c>
      <c r="E40" s="32">
        <v>0</v>
      </c>
      <c r="F40" s="32">
        <v>125.01</v>
      </c>
      <c r="G40" s="19">
        <v>262.57</v>
      </c>
      <c r="H40" s="19">
        <v>1643.07</v>
      </c>
      <c r="I40" s="19">
        <v>1012.55</v>
      </c>
      <c r="J40" s="19">
        <v>1105.2</v>
      </c>
      <c r="K40" s="19">
        <v>434.39</v>
      </c>
      <c r="L40" s="19">
        <v>515</v>
      </c>
      <c r="M40" s="19">
        <v>615.37</v>
      </c>
      <c r="N40" s="19">
        <v>281.66000000000003</v>
      </c>
      <c r="O40" s="19">
        <v>241.62</v>
      </c>
      <c r="P40" s="19">
        <v>493.08</v>
      </c>
      <c r="Q40" s="19">
        <v>470.18</v>
      </c>
      <c r="R40" s="19">
        <v>3405.02</v>
      </c>
      <c r="S40" s="19">
        <v>489.25</v>
      </c>
      <c r="T40" s="19">
        <v>1328.53</v>
      </c>
      <c r="U40" s="19">
        <v>499</v>
      </c>
      <c r="V40" s="19">
        <v>409.02</v>
      </c>
      <c r="W40" s="19">
        <v>1202.2</v>
      </c>
      <c r="X40" s="19">
        <v>1411.68</v>
      </c>
      <c r="Y40" s="19">
        <v>346.75</v>
      </c>
      <c r="Z40" s="19">
        <v>548.15</v>
      </c>
      <c r="AA40" s="19">
        <v>0</v>
      </c>
      <c r="AB40" s="19">
        <v>0</v>
      </c>
      <c r="AC40" s="19">
        <v>1213.42</v>
      </c>
      <c r="AD40" s="19">
        <v>1774.93</v>
      </c>
      <c r="AE40" s="19">
        <v>0</v>
      </c>
      <c r="AF40" s="19">
        <v>602.16999999999996</v>
      </c>
      <c r="AG40" s="19">
        <v>60</v>
      </c>
      <c r="AH40" s="19">
        <v>753.21</v>
      </c>
      <c r="AI40" s="19">
        <v>221.37</v>
      </c>
      <c r="AJ40" s="19">
        <v>0</v>
      </c>
    </row>
    <row r="41" spans="1:36" s="19" customFormat="1" x14ac:dyDescent="0.2">
      <c r="A41" s="28" t="s">
        <v>15</v>
      </c>
      <c r="B41" s="32"/>
      <c r="C41" s="32">
        <v>0</v>
      </c>
      <c r="D41" s="32">
        <v>164.52</v>
      </c>
      <c r="E41" s="32">
        <v>92.09</v>
      </c>
      <c r="F41" s="32">
        <v>340.14</v>
      </c>
      <c r="G41" s="19">
        <v>1640.64</v>
      </c>
      <c r="H41" s="19">
        <v>3454.96</v>
      </c>
      <c r="I41" s="19">
        <v>2270.69</v>
      </c>
      <c r="J41" s="19">
        <v>6388.77</v>
      </c>
      <c r="K41" s="19">
        <v>2297.52</v>
      </c>
      <c r="L41" s="19">
        <v>772.5</v>
      </c>
      <c r="M41" s="19">
        <v>410.62</v>
      </c>
      <c r="N41" s="19">
        <v>194.56</v>
      </c>
      <c r="O41" s="19">
        <v>1573.11</v>
      </c>
      <c r="P41" s="19">
        <v>1491.47</v>
      </c>
      <c r="Q41" s="19">
        <v>15244.08</v>
      </c>
      <c r="R41" s="19">
        <v>11189.15</v>
      </c>
      <c r="S41" s="19">
        <v>8843.5499999999993</v>
      </c>
      <c r="T41" s="19">
        <v>5451.38</v>
      </c>
      <c r="U41" s="19">
        <v>1496.21</v>
      </c>
      <c r="V41" s="19">
        <v>7324.64</v>
      </c>
      <c r="W41" s="19">
        <v>3788.22</v>
      </c>
      <c r="X41" s="19">
        <v>711.6</v>
      </c>
      <c r="Y41" s="19">
        <v>5809.12</v>
      </c>
      <c r="Z41" s="19">
        <v>386.64</v>
      </c>
      <c r="AA41" s="19">
        <v>1514.93</v>
      </c>
      <c r="AB41" s="19">
        <v>2034.8</v>
      </c>
      <c r="AC41" s="19">
        <v>622.37</v>
      </c>
      <c r="AD41" s="19">
        <v>2450.92</v>
      </c>
      <c r="AE41" s="19">
        <v>0</v>
      </c>
      <c r="AF41" s="19">
        <v>1050</v>
      </c>
      <c r="AG41" s="19">
        <v>34.159999999999997</v>
      </c>
      <c r="AH41" s="19">
        <v>1243.94</v>
      </c>
      <c r="AI41" s="19">
        <v>0</v>
      </c>
      <c r="AJ41" s="19">
        <v>931.63</v>
      </c>
    </row>
    <row r="42" spans="1:36" s="19" customFormat="1" x14ac:dyDescent="0.2">
      <c r="A42" s="28" t="s">
        <v>16</v>
      </c>
      <c r="B42" s="32"/>
      <c r="C42" s="32">
        <v>0</v>
      </c>
      <c r="D42" s="32">
        <v>1065</v>
      </c>
      <c r="E42" s="32">
        <v>2311.98</v>
      </c>
      <c r="F42" s="32">
        <v>11690.98</v>
      </c>
      <c r="G42" s="19">
        <v>22793.43</v>
      </c>
      <c r="H42" s="19">
        <v>39667.85</v>
      </c>
      <c r="I42" s="19">
        <v>41106.839999999997</v>
      </c>
      <c r="J42" s="19">
        <v>62033.74</v>
      </c>
      <c r="K42" s="19">
        <v>35235.75</v>
      </c>
      <c r="L42" s="19">
        <v>19273.669999999998</v>
      </c>
      <c r="M42" s="19">
        <v>35602.31</v>
      </c>
      <c r="N42" s="19">
        <v>29081.41</v>
      </c>
      <c r="O42" s="19">
        <v>23015.19</v>
      </c>
      <c r="P42" s="19">
        <v>15130.37</v>
      </c>
      <c r="Q42" s="19">
        <v>34788.639999999999</v>
      </c>
      <c r="R42" s="19">
        <v>81125.679999999993</v>
      </c>
      <c r="S42" s="19">
        <v>78376.83</v>
      </c>
      <c r="T42" s="19">
        <v>49169.06</v>
      </c>
      <c r="U42" s="19">
        <v>69586.52</v>
      </c>
      <c r="V42" s="19">
        <v>94383.62</v>
      </c>
      <c r="W42" s="19">
        <v>58628.17</v>
      </c>
      <c r="X42" s="19">
        <v>50674.71</v>
      </c>
      <c r="Y42" s="19">
        <v>46776.7</v>
      </c>
      <c r="Z42" s="19">
        <v>38023.660000000003</v>
      </c>
      <c r="AA42" s="19">
        <v>46603.83</v>
      </c>
      <c r="AB42" s="19">
        <v>15098.66</v>
      </c>
      <c r="AC42" s="19">
        <v>45979.17</v>
      </c>
      <c r="AD42" s="19">
        <v>58372.4</v>
      </c>
      <c r="AE42" s="19">
        <v>42508.36</v>
      </c>
      <c r="AF42" s="19">
        <v>46091.69</v>
      </c>
      <c r="AG42" s="19">
        <v>24583.11</v>
      </c>
      <c r="AH42" s="19">
        <v>32590.07</v>
      </c>
      <c r="AI42" s="19">
        <v>44659.03</v>
      </c>
      <c r="AJ42" s="19">
        <v>71790.740000000005</v>
      </c>
    </row>
    <row r="43" spans="1:36" s="19" customFormat="1" x14ac:dyDescent="0.2">
      <c r="A43" s="28" t="s">
        <v>17</v>
      </c>
      <c r="B43" s="32"/>
      <c r="C43" s="32">
        <v>0</v>
      </c>
      <c r="D43" s="32">
        <v>0</v>
      </c>
      <c r="E43" s="32">
        <v>13154.99</v>
      </c>
      <c r="F43" s="32">
        <v>42196.46</v>
      </c>
      <c r="G43" s="19">
        <v>64676.5</v>
      </c>
      <c r="H43" s="19">
        <v>140771.01999999999</v>
      </c>
      <c r="I43" s="19">
        <v>159767.89000000001</v>
      </c>
      <c r="J43" s="19">
        <v>144864.43</v>
      </c>
      <c r="K43" s="19">
        <v>107181.29</v>
      </c>
      <c r="L43" s="19">
        <v>93227.5</v>
      </c>
      <c r="M43" s="19">
        <v>98925.23</v>
      </c>
      <c r="N43" s="19">
        <v>53159.44</v>
      </c>
      <c r="O43" s="19">
        <v>85956.37</v>
      </c>
      <c r="P43" s="19">
        <v>117062.73</v>
      </c>
      <c r="Q43" s="19">
        <v>102482.98</v>
      </c>
      <c r="R43" s="19">
        <v>216993.97</v>
      </c>
      <c r="S43" s="19">
        <v>287343.67</v>
      </c>
      <c r="T43" s="19">
        <v>179105.84</v>
      </c>
      <c r="U43" s="19">
        <v>150562.43</v>
      </c>
      <c r="V43" s="19">
        <v>184335.35999999999</v>
      </c>
      <c r="W43" s="19">
        <v>255612.41</v>
      </c>
      <c r="X43" s="19">
        <v>176684.44</v>
      </c>
      <c r="Y43" s="19">
        <v>168551.89</v>
      </c>
      <c r="Z43" s="19">
        <v>138412.97</v>
      </c>
      <c r="AA43" s="19">
        <v>173006.26</v>
      </c>
      <c r="AB43" s="19">
        <v>146114.23000000001</v>
      </c>
      <c r="AC43" s="19">
        <v>200108.24</v>
      </c>
      <c r="AD43" s="19">
        <v>136373.97</v>
      </c>
      <c r="AE43" s="19">
        <v>132881.53</v>
      </c>
      <c r="AF43" s="19">
        <v>101133.89</v>
      </c>
      <c r="AG43" s="19">
        <v>90816.13</v>
      </c>
      <c r="AH43" s="19">
        <v>67891.33</v>
      </c>
      <c r="AI43" s="19">
        <v>108785.34</v>
      </c>
      <c r="AJ43" s="19">
        <v>323976.82</v>
      </c>
    </row>
    <row r="44" spans="1:36" s="19" customFormat="1" x14ac:dyDescent="0.2">
      <c r="A44" s="28" t="s">
        <v>18</v>
      </c>
      <c r="B44" s="32"/>
      <c r="C44" s="32">
        <v>0</v>
      </c>
      <c r="D44" s="32">
        <v>260.31</v>
      </c>
      <c r="E44" s="32">
        <v>11099.34</v>
      </c>
      <c r="F44" s="32">
        <v>72925.850000000006</v>
      </c>
      <c r="G44" s="19">
        <v>89496.78</v>
      </c>
      <c r="H44" s="19">
        <v>209229.23</v>
      </c>
      <c r="I44" s="19">
        <v>278597.46000000002</v>
      </c>
      <c r="J44" s="19">
        <v>253680.97</v>
      </c>
      <c r="K44" s="19">
        <v>196984.66</v>
      </c>
      <c r="L44" s="19">
        <v>133960.57</v>
      </c>
      <c r="M44" s="19">
        <v>189412.06</v>
      </c>
      <c r="N44" s="19">
        <v>163288.20000000001</v>
      </c>
      <c r="O44" s="19">
        <v>187031.67</v>
      </c>
      <c r="P44" s="19">
        <v>97386.86</v>
      </c>
      <c r="Q44" s="19">
        <v>143539.76999999999</v>
      </c>
      <c r="R44" s="19">
        <v>291312.90999999997</v>
      </c>
      <c r="S44" s="19">
        <v>496658.95</v>
      </c>
      <c r="T44" s="19">
        <v>379763.94</v>
      </c>
      <c r="U44" s="19">
        <v>228423.92</v>
      </c>
      <c r="V44" s="19">
        <v>253871.3</v>
      </c>
      <c r="W44" s="19">
        <v>466137.51</v>
      </c>
      <c r="X44" s="19">
        <v>299561.53000000003</v>
      </c>
      <c r="Y44" s="19">
        <v>327288.48</v>
      </c>
      <c r="Z44" s="19">
        <v>375008.29</v>
      </c>
      <c r="AA44" s="19">
        <v>272024.76</v>
      </c>
      <c r="AB44" s="19">
        <v>232477.09</v>
      </c>
      <c r="AC44" s="19">
        <v>262363.59999999998</v>
      </c>
      <c r="AD44" s="19">
        <v>268973.34000000003</v>
      </c>
      <c r="AE44" s="19">
        <v>360539.98</v>
      </c>
      <c r="AF44" s="19">
        <v>337359.17</v>
      </c>
      <c r="AG44" s="19">
        <v>214375.04000000001</v>
      </c>
      <c r="AH44" s="19">
        <v>254447.08</v>
      </c>
      <c r="AI44" s="19">
        <v>251647.98</v>
      </c>
      <c r="AJ44" s="19">
        <v>650002.98</v>
      </c>
    </row>
    <row r="45" spans="1:36" s="19" customFormat="1" x14ac:dyDescent="0.2">
      <c r="A45" s="28" t="s">
        <v>19</v>
      </c>
      <c r="B45" s="32"/>
      <c r="C45" s="32">
        <v>0</v>
      </c>
      <c r="D45" s="32">
        <v>141.22</v>
      </c>
      <c r="E45" s="32">
        <v>36844.35</v>
      </c>
      <c r="F45" s="32">
        <v>146216.57999999999</v>
      </c>
      <c r="G45" s="19">
        <v>136788.49</v>
      </c>
      <c r="H45" s="19">
        <v>323964.06</v>
      </c>
      <c r="I45" s="19">
        <v>272354.7</v>
      </c>
      <c r="J45" s="19">
        <v>462366.44</v>
      </c>
      <c r="K45" s="19">
        <v>318420.94</v>
      </c>
      <c r="L45" s="19">
        <v>204746.77</v>
      </c>
      <c r="M45" s="19">
        <v>241705.71</v>
      </c>
      <c r="N45" s="19">
        <v>227841.91</v>
      </c>
      <c r="O45" s="19">
        <v>169990.25</v>
      </c>
      <c r="P45" s="19">
        <v>187747.72</v>
      </c>
      <c r="Q45" s="19">
        <v>221274.74</v>
      </c>
      <c r="R45" s="19">
        <v>322059.37</v>
      </c>
      <c r="S45" s="19">
        <v>514237.44</v>
      </c>
      <c r="T45" s="19">
        <v>469201.21</v>
      </c>
      <c r="U45" s="19">
        <v>346704.47</v>
      </c>
      <c r="V45" s="19">
        <v>355280.09</v>
      </c>
      <c r="W45" s="19">
        <v>681915.37</v>
      </c>
      <c r="X45" s="19">
        <v>465123.27</v>
      </c>
      <c r="Y45" s="19">
        <v>406500.3</v>
      </c>
      <c r="Z45" s="19">
        <v>340807.59</v>
      </c>
      <c r="AA45" s="19">
        <v>333209.24</v>
      </c>
      <c r="AB45" s="19">
        <v>386084.44</v>
      </c>
      <c r="AC45" s="19">
        <v>445011.12</v>
      </c>
      <c r="AD45" s="19">
        <v>621942.86</v>
      </c>
      <c r="AE45" s="19">
        <v>363605.7</v>
      </c>
      <c r="AF45" s="19">
        <v>380384.66</v>
      </c>
      <c r="AG45" s="19">
        <v>396545.58</v>
      </c>
      <c r="AH45" s="19">
        <v>447961.54</v>
      </c>
      <c r="AI45" s="19">
        <v>215193.85</v>
      </c>
      <c r="AJ45" s="19">
        <v>883735.86</v>
      </c>
    </row>
    <row r="46" spans="1:36" s="19" customFormat="1" x14ac:dyDescent="0.2">
      <c r="A46" s="28" t="s">
        <v>20</v>
      </c>
      <c r="B46" s="32"/>
      <c r="C46" s="32">
        <v>0</v>
      </c>
      <c r="D46" s="32">
        <v>872.13</v>
      </c>
      <c r="E46" s="32">
        <v>31766.46</v>
      </c>
      <c r="F46" s="32">
        <v>110941.78</v>
      </c>
      <c r="G46" s="19">
        <v>112513.3</v>
      </c>
      <c r="H46" s="19">
        <v>256528.95</v>
      </c>
      <c r="I46" s="19">
        <v>407941.58</v>
      </c>
      <c r="J46" s="19">
        <v>422522.03</v>
      </c>
      <c r="K46" s="19">
        <v>239734.63</v>
      </c>
      <c r="L46" s="19">
        <v>274680.34000000003</v>
      </c>
      <c r="M46" s="19">
        <v>292161.11</v>
      </c>
      <c r="N46" s="19">
        <v>271089.58</v>
      </c>
      <c r="O46" s="19">
        <v>297549.31</v>
      </c>
      <c r="P46" s="19">
        <v>183897.23</v>
      </c>
      <c r="Q46" s="19">
        <v>257413.88</v>
      </c>
      <c r="R46" s="19">
        <v>377727.66</v>
      </c>
      <c r="S46" s="19">
        <v>679925.16</v>
      </c>
      <c r="T46" s="19">
        <v>598281.18000000005</v>
      </c>
      <c r="U46" s="19">
        <v>344765.53</v>
      </c>
      <c r="V46" s="19">
        <v>349746.56</v>
      </c>
      <c r="W46" s="19">
        <v>705776.35</v>
      </c>
      <c r="X46" s="19">
        <v>497997.02</v>
      </c>
      <c r="Y46" s="19">
        <v>520710.66</v>
      </c>
      <c r="Z46" s="19">
        <v>448430.56</v>
      </c>
      <c r="AA46" s="19">
        <v>391649.73</v>
      </c>
      <c r="AB46" s="19">
        <v>388761.08</v>
      </c>
      <c r="AC46" s="19">
        <v>531997.66</v>
      </c>
      <c r="AD46" s="19">
        <v>533543.98</v>
      </c>
      <c r="AE46" s="19">
        <v>440983.98</v>
      </c>
      <c r="AF46" s="19">
        <v>488735.1</v>
      </c>
      <c r="AG46" s="19">
        <v>440426.87</v>
      </c>
      <c r="AH46" s="19">
        <v>403065.46</v>
      </c>
      <c r="AI46" s="19">
        <v>398085.34</v>
      </c>
      <c r="AJ46" s="19">
        <v>1039401.04</v>
      </c>
    </row>
    <row r="47" spans="1:36" s="19" customFormat="1" x14ac:dyDescent="0.2">
      <c r="A47" s="28" t="s">
        <v>21</v>
      </c>
      <c r="B47" s="32"/>
      <c r="C47" s="32">
        <v>84.76</v>
      </c>
      <c r="D47" s="32">
        <v>349.45</v>
      </c>
      <c r="E47" s="32">
        <v>16514.88</v>
      </c>
      <c r="F47" s="32">
        <v>117131.94</v>
      </c>
      <c r="G47" s="19">
        <v>140980.37</v>
      </c>
      <c r="H47" s="19">
        <v>286972.31</v>
      </c>
      <c r="I47" s="19">
        <v>371389.46</v>
      </c>
      <c r="J47" s="19">
        <v>515174.2</v>
      </c>
      <c r="K47" s="19">
        <v>264056.93</v>
      </c>
      <c r="L47" s="19">
        <v>259471.55</v>
      </c>
      <c r="M47" s="19">
        <v>236833.81</v>
      </c>
      <c r="N47" s="19">
        <v>232002.54</v>
      </c>
      <c r="O47" s="19">
        <v>244508.75</v>
      </c>
      <c r="P47" s="19">
        <v>205110.24</v>
      </c>
      <c r="Q47" s="19">
        <v>245010.81</v>
      </c>
      <c r="R47" s="19">
        <v>373197.59</v>
      </c>
      <c r="S47" s="19">
        <v>669015.30000000005</v>
      </c>
      <c r="T47" s="19">
        <v>432807.46</v>
      </c>
      <c r="U47" s="19">
        <v>425456.21</v>
      </c>
      <c r="V47" s="19">
        <v>385348.84</v>
      </c>
      <c r="W47" s="19">
        <v>743012.89</v>
      </c>
      <c r="X47" s="19">
        <v>447621.46</v>
      </c>
      <c r="Y47" s="19">
        <v>447694.81</v>
      </c>
      <c r="Z47" s="19">
        <v>568408.19999999995</v>
      </c>
      <c r="AA47" s="19">
        <v>441125.24</v>
      </c>
      <c r="AB47" s="19">
        <v>344219.95</v>
      </c>
      <c r="AC47" s="19">
        <v>487206.78</v>
      </c>
      <c r="AD47" s="19">
        <v>515032.6</v>
      </c>
      <c r="AE47" s="19">
        <v>458921.55</v>
      </c>
      <c r="AF47" s="19">
        <v>504139.31</v>
      </c>
      <c r="AG47" s="19">
        <v>402945.22</v>
      </c>
      <c r="AH47" s="19">
        <v>352109.5</v>
      </c>
      <c r="AI47" s="19">
        <v>426440.2</v>
      </c>
      <c r="AJ47" s="19">
        <v>1027337.55</v>
      </c>
    </row>
    <row r="48" spans="1:36" s="19" customFormat="1" x14ac:dyDescent="0.2">
      <c r="A48" s="28" t="s">
        <v>22</v>
      </c>
      <c r="B48" s="32"/>
      <c r="C48" s="32">
        <v>0</v>
      </c>
      <c r="D48" s="32">
        <v>28.99</v>
      </c>
      <c r="E48" s="32">
        <v>5796.13</v>
      </c>
      <c r="F48" s="32">
        <v>76854.23</v>
      </c>
      <c r="G48" s="19">
        <v>129757.48</v>
      </c>
      <c r="H48" s="19">
        <v>196950.8</v>
      </c>
      <c r="I48" s="19">
        <v>247652.05</v>
      </c>
      <c r="J48" s="19">
        <v>460367.62</v>
      </c>
      <c r="K48" s="19">
        <v>207694.59</v>
      </c>
      <c r="L48" s="19">
        <v>187126.49</v>
      </c>
      <c r="M48" s="19">
        <v>262059.04</v>
      </c>
      <c r="N48" s="19">
        <v>258672.85</v>
      </c>
      <c r="O48" s="19">
        <v>249574.18</v>
      </c>
      <c r="P48" s="19">
        <v>198185.57</v>
      </c>
      <c r="Q48" s="19">
        <v>167145.63</v>
      </c>
      <c r="R48" s="19">
        <v>320001.07</v>
      </c>
      <c r="S48" s="19">
        <v>599683.18000000005</v>
      </c>
      <c r="T48" s="19">
        <v>420831.77</v>
      </c>
      <c r="U48" s="19">
        <v>384997.02</v>
      </c>
      <c r="V48" s="19">
        <v>317157.92</v>
      </c>
      <c r="W48" s="19">
        <v>547740.5</v>
      </c>
      <c r="X48" s="19">
        <v>486375.25</v>
      </c>
      <c r="Y48" s="19">
        <v>434637.01</v>
      </c>
      <c r="Z48" s="19">
        <v>462199.15</v>
      </c>
      <c r="AA48" s="19">
        <v>307148.36</v>
      </c>
      <c r="AB48" s="19">
        <v>370948.8</v>
      </c>
      <c r="AC48" s="19">
        <v>405852.09</v>
      </c>
      <c r="AD48" s="19">
        <v>437582.25</v>
      </c>
      <c r="AE48" s="19">
        <v>316245.90999999997</v>
      </c>
      <c r="AF48" s="19">
        <v>336794.67</v>
      </c>
      <c r="AG48" s="19">
        <v>291077.65999999997</v>
      </c>
      <c r="AH48" s="19">
        <v>362508.91</v>
      </c>
      <c r="AI48" s="19">
        <v>250366.55</v>
      </c>
      <c r="AJ48" s="19">
        <v>706895.53</v>
      </c>
    </row>
    <row r="49" spans="1:36" s="19" customFormat="1" x14ac:dyDescent="0.2">
      <c r="A49" s="28" t="s">
        <v>23</v>
      </c>
      <c r="B49" s="32"/>
      <c r="C49" s="32">
        <v>0</v>
      </c>
      <c r="D49" s="32">
        <v>6642.04</v>
      </c>
      <c r="E49" s="32">
        <v>17577.45</v>
      </c>
      <c r="F49" s="32">
        <v>39509.370000000003</v>
      </c>
      <c r="G49" s="19">
        <v>77703.100000000006</v>
      </c>
      <c r="H49" s="19">
        <v>162378.21</v>
      </c>
      <c r="I49" s="19">
        <v>115118.93</v>
      </c>
      <c r="J49" s="19">
        <v>285886.32</v>
      </c>
      <c r="K49" s="19">
        <v>218608.34</v>
      </c>
      <c r="L49" s="19">
        <v>167309.23000000001</v>
      </c>
      <c r="M49" s="19">
        <v>133620.26</v>
      </c>
      <c r="N49" s="19">
        <v>298906.7</v>
      </c>
      <c r="O49" s="19">
        <v>197830.01</v>
      </c>
      <c r="P49" s="19">
        <v>159898.20000000001</v>
      </c>
      <c r="Q49" s="19">
        <v>87218.3</v>
      </c>
      <c r="R49" s="19">
        <v>283651.01</v>
      </c>
      <c r="S49" s="19">
        <v>347633.34</v>
      </c>
      <c r="T49" s="19">
        <v>321955.86</v>
      </c>
      <c r="U49" s="19">
        <v>295284.55</v>
      </c>
      <c r="V49" s="19">
        <v>227602.79</v>
      </c>
      <c r="W49" s="19">
        <v>412271.49</v>
      </c>
      <c r="X49" s="19">
        <v>236793.98</v>
      </c>
      <c r="Y49" s="19">
        <v>302432.24</v>
      </c>
      <c r="Z49" s="19">
        <v>266923.77</v>
      </c>
      <c r="AA49" s="19">
        <v>252895.38</v>
      </c>
      <c r="AB49" s="19">
        <v>222244.83</v>
      </c>
      <c r="AC49" s="19">
        <v>259367.83</v>
      </c>
      <c r="AD49" s="19">
        <v>309318.71000000002</v>
      </c>
      <c r="AE49" s="19">
        <v>252005.99</v>
      </c>
      <c r="AF49" s="19">
        <v>257057.05</v>
      </c>
      <c r="AG49" s="19">
        <v>248539.97</v>
      </c>
      <c r="AH49" s="19">
        <v>262805.84000000003</v>
      </c>
      <c r="AI49" s="19">
        <v>137223.32999999999</v>
      </c>
      <c r="AJ49" s="19">
        <v>484717.95</v>
      </c>
    </row>
    <row r="50" spans="1:36" s="19" customFormat="1" x14ac:dyDescent="0.2">
      <c r="A50" s="28" t="s">
        <v>24</v>
      </c>
      <c r="B50" s="32"/>
      <c r="C50" s="32">
        <v>0</v>
      </c>
      <c r="D50" s="32">
        <v>178.8</v>
      </c>
      <c r="E50" s="32">
        <v>458.93</v>
      </c>
      <c r="F50" s="32">
        <v>14893</v>
      </c>
      <c r="G50" s="19">
        <v>51157.57</v>
      </c>
      <c r="H50" s="19">
        <v>60148.68</v>
      </c>
      <c r="I50" s="19">
        <v>72448.37</v>
      </c>
      <c r="J50" s="19">
        <v>148010.1</v>
      </c>
      <c r="K50" s="19">
        <v>81553.710000000006</v>
      </c>
      <c r="L50" s="19">
        <v>43362.36</v>
      </c>
      <c r="M50" s="19">
        <v>49840.160000000003</v>
      </c>
      <c r="N50" s="19">
        <v>138073.21</v>
      </c>
      <c r="O50" s="19">
        <v>132769.93</v>
      </c>
      <c r="P50" s="19">
        <v>44107.73</v>
      </c>
      <c r="Q50" s="19">
        <v>73632.33</v>
      </c>
      <c r="R50" s="19">
        <v>122833.25</v>
      </c>
      <c r="S50" s="19">
        <v>169801.81</v>
      </c>
      <c r="T50" s="19">
        <v>122310.39999999999</v>
      </c>
      <c r="U50" s="19">
        <v>54664.38</v>
      </c>
      <c r="V50" s="19">
        <v>84807.81</v>
      </c>
      <c r="W50" s="19">
        <v>175823.79</v>
      </c>
      <c r="X50" s="19">
        <v>143913.96</v>
      </c>
      <c r="Y50" s="19">
        <v>116695.66</v>
      </c>
      <c r="Z50" s="19">
        <v>132319.43</v>
      </c>
      <c r="AA50" s="19">
        <v>111813.49</v>
      </c>
      <c r="AB50" s="19">
        <v>97510.59</v>
      </c>
      <c r="AC50" s="19">
        <v>155368.13</v>
      </c>
      <c r="AD50" s="19">
        <v>192928.15</v>
      </c>
      <c r="AE50" s="19">
        <v>73896.37</v>
      </c>
      <c r="AF50" s="19">
        <v>99602.46</v>
      </c>
      <c r="AG50" s="19">
        <v>121578.11</v>
      </c>
      <c r="AH50" s="19">
        <v>105114.87</v>
      </c>
      <c r="AI50" s="19">
        <v>100175.33</v>
      </c>
      <c r="AJ50" s="19">
        <v>233907.36</v>
      </c>
    </row>
    <row r="51" spans="1:36" s="19" customFormat="1" x14ac:dyDescent="0.2">
      <c r="A51" s="36" t="s">
        <v>795</v>
      </c>
      <c r="B51" s="32"/>
      <c r="C51" s="32">
        <v>0</v>
      </c>
      <c r="D51" s="32">
        <v>0</v>
      </c>
      <c r="E51" s="32">
        <v>0</v>
      </c>
      <c r="F51" s="32">
        <v>2468.98</v>
      </c>
      <c r="G51" s="19">
        <v>11882.09</v>
      </c>
      <c r="H51" s="19">
        <v>25470.04</v>
      </c>
      <c r="I51" s="19">
        <v>21692.22</v>
      </c>
      <c r="J51" s="19">
        <v>25779.51</v>
      </c>
      <c r="K51" s="19">
        <v>7354.78</v>
      </c>
      <c r="L51" s="19">
        <v>4154.0600000000004</v>
      </c>
      <c r="M51" s="19">
        <v>13361.34</v>
      </c>
      <c r="N51" s="19">
        <v>29322.639999999999</v>
      </c>
      <c r="O51" s="19">
        <v>13220.61</v>
      </c>
      <c r="P51" s="19">
        <v>12409.03</v>
      </c>
      <c r="Q51" s="19">
        <v>9319.58</v>
      </c>
      <c r="R51" s="19">
        <v>32746.799999999999</v>
      </c>
      <c r="S51" s="19">
        <v>43689.48</v>
      </c>
      <c r="T51" s="19">
        <v>24137.41</v>
      </c>
      <c r="U51" s="19">
        <v>14298.44</v>
      </c>
      <c r="V51" s="19">
        <v>23899.16</v>
      </c>
      <c r="W51" s="19">
        <v>24529.59</v>
      </c>
      <c r="X51" s="19">
        <v>33495.56</v>
      </c>
      <c r="Y51" s="19">
        <v>22092.98</v>
      </c>
      <c r="Z51" s="19">
        <v>29165.77</v>
      </c>
      <c r="AA51" s="19">
        <v>30744.16</v>
      </c>
      <c r="AB51" s="19">
        <v>14105.74</v>
      </c>
      <c r="AC51" s="19">
        <v>13451.74</v>
      </c>
      <c r="AD51" s="19">
        <v>30543.16</v>
      </c>
      <c r="AE51" s="19">
        <v>15480.13</v>
      </c>
      <c r="AF51" s="19">
        <v>25618.74</v>
      </c>
      <c r="AG51" s="19">
        <v>25460.18</v>
      </c>
      <c r="AH51" s="19">
        <v>10930.17</v>
      </c>
      <c r="AI51" s="19">
        <v>41641.599999999999</v>
      </c>
      <c r="AJ51" s="19">
        <v>41205.769999999997</v>
      </c>
    </row>
    <row r="52" spans="1:36" s="19" customFormat="1" x14ac:dyDescent="0.2">
      <c r="A52" s="28"/>
      <c r="B52" s="32"/>
      <c r="C52" s="32"/>
      <c r="D52" s="32"/>
      <c r="E52" s="32"/>
      <c r="F52" s="32"/>
    </row>
    <row r="53" spans="1:36" ht="12.75" x14ac:dyDescent="0.2">
      <c r="A53" s="49" t="s">
        <v>28</v>
      </c>
      <c r="B53" s="50"/>
      <c r="C53" s="50"/>
      <c r="D53" s="50"/>
      <c r="E53" s="50"/>
      <c r="F53" s="50"/>
    </row>
    <row r="54" spans="1:36" x14ac:dyDescent="0.2">
      <c r="A54" s="16" t="s">
        <v>29</v>
      </c>
    </row>
    <row r="55" spans="1:36" s="19" customFormat="1" x14ac:dyDescent="0.2">
      <c r="A55" s="28" t="s">
        <v>630</v>
      </c>
      <c r="B55" s="32"/>
      <c r="C55" s="32">
        <v>0</v>
      </c>
      <c r="D55" s="32">
        <v>0</v>
      </c>
      <c r="E55" s="32">
        <v>0</v>
      </c>
      <c r="F55" s="32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</row>
    <row r="56" spans="1:36" s="19" customFormat="1" x14ac:dyDescent="0.2">
      <c r="A56" s="115">
        <v>0</v>
      </c>
      <c r="B56" s="32"/>
      <c r="C56" s="32">
        <v>0</v>
      </c>
      <c r="D56" s="32">
        <v>0</v>
      </c>
      <c r="E56" s="32">
        <v>0</v>
      </c>
      <c r="F56" s="32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</row>
    <row r="57" spans="1:36" s="19" customFormat="1" x14ac:dyDescent="0.2">
      <c r="A57" s="28" t="s">
        <v>631</v>
      </c>
      <c r="B57" s="32"/>
      <c r="C57" s="32">
        <v>0</v>
      </c>
      <c r="D57" s="32">
        <v>239.85</v>
      </c>
      <c r="E57" s="32">
        <v>927.49</v>
      </c>
      <c r="F57" s="32">
        <v>5246.37</v>
      </c>
      <c r="G57" s="19">
        <v>9649.8700000000008</v>
      </c>
      <c r="H57" s="19">
        <v>10934.64</v>
      </c>
      <c r="I57" s="19">
        <v>7760.01</v>
      </c>
      <c r="J57" s="19">
        <v>13226.51</v>
      </c>
      <c r="K57" s="19">
        <v>8661.2999999999993</v>
      </c>
      <c r="L57" s="19">
        <v>1685.59</v>
      </c>
      <c r="M57" s="19">
        <v>1444.58</v>
      </c>
      <c r="N57" s="19">
        <v>571.22</v>
      </c>
      <c r="O57" s="19">
        <v>4037.39</v>
      </c>
      <c r="P57" s="19">
        <v>2058.06</v>
      </c>
      <c r="Q57" s="19">
        <v>1433.1</v>
      </c>
      <c r="R57" s="19">
        <v>4695.1000000000004</v>
      </c>
      <c r="S57" s="19">
        <v>1917.16</v>
      </c>
      <c r="T57" s="19">
        <v>3287.21</v>
      </c>
      <c r="U57" s="19">
        <v>6582.61</v>
      </c>
      <c r="V57" s="19">
        <v>6141.44</v>
      </c>
      <c r="W57" s="19">
        <v>4646.7</v>
      </c>
      <c r="X57" s="19">
        <v>2689.05</v>
      </c>
      <c r="Y57" s="19">
        <v>5573.07</v>
      </c>
      <c r="Z57" s="19">
        <v>1321.26</v>
      </c>
      <c r="AA57" s="19">
        <v>3030.56</v>
      </c>
      <c r="AB57" s="19">
        <v>1154.92</v>
      </c>
      <c r="AC57" s="19">
        <v>1367.48</v>
      </c>
      <c r="AD57" s="19">
        <v>3438.84</v>
      </c>
      <c r="AE57" s="19">
        <v>2546.08</v>
      </c>
      <c r="AF57" s="19">
        <v>4870.8999999999996</v>
      </c>
      <c r="AG57" s="19">
        <v>2145.73</v>
      </c>
      <c r="AH57" s="19">
        <v>3267.25</v>
      </c>
      <c r="AI57" s="19">
        <v>3272.6</v>
      </c>
      <c r="AJ57" s="19">
        <v>3570.03</v>
      </c>
    </row>
    <row r="58" spans="1:36" s="19" customFormat="1" x14ac:dyDescent="0.2">
      <c r="A58" s="28" t="s">
        <v>632</v>
      </c>
      <c r="B58" s="32"/>
      <c r="C58" s="32">
        <v>0</v>
      </c>
      <c r="D58" s="32">
        <v>0</v>
      </c>
      <c r="E58" s="32">
        <v>1339.1</v>
      </c>
      <c r="F58" s="32">
        <v>7941.77</v>
      </c>
      <c r="G58" s="19">
        <v>10141.219999999999</v>
      </c>
      <c r="H58" s="19">
        <v>13842.85</v>
      </c>
      <c r="I58" s="19">
        <v>11209.55</v>
      </c>
      <c r="J58" s="19">
        <v>15806.61</v>
      </c>
      <c r="K58" s="19">
        <v>10459.33</v>
      </c>
      <c r="L58" s="19">
        <v>6193.96</v>
      </c>
      <c r="M58" s="19">
        <v>10091.85</v>
      </c>
      <c r="N58" s="19">
        <v>5148.28</v>
      </c>
      <c r="O58" s="19">
        <v>2992.99</v>
      </c>
      <c r="P58" s="19">
        <v>5535.59</v>
      </c>
      <c r="Q58" s="19">
        <v>3991.25</v>
      </c>
      <c r="R58" s="19">
        <v>10778.15</v>
      </c>
      <c r="S58" s="19">
        <v>12213.8</v>
      </c>
      <c r="T58" s="19">
        <v>6382.8</v>
      </c>
      <c r="U58" s="19">
        <v>6370.64</v>
      </c>
      <c r="V58" s="19">
        <v>6608.4</v>
      </c>
      <c r="W58" s="19">
        <v>7843.83</v>
      </c>
      <c r="X58" s="19">
        <v>6064.59</v>
      </c>
      <c r="Y58" s="19">
        <v>8743.67</v>
      </c>
      <c r="Z58" s="19">
        <v>7349.28</v>
      </c>
      <c r="AA58" s="19">
        <v>4253.3500000000004</v>
      </c>
      <c r="AB58" s="19">
        <v>5434.81</v>
      </c>
      <c r="AC58" s="19">
        <v>3062.05</v>
      </c>
      <c r="AD58" s="19">
        <v>6048.95</v>
      </c>
      <c r="AE58" s="19">
        <v>4138.9799999999996</v>
      </c>
      <c r="AF58" s="19">
        <v>5065.66</v>
      </c>
      <c r="AG58" s="19">
        <v>3461.81</v>
      </c>
      <c r="AH58" s="19">
        <v>4394.42</v>
      </c>
      <c r="AI58" s="19">
        <v>5056.8</v>
      </c>
      <c r="AJ58" s="19">
        <v>5305.88</v>
      </c>
    </row>
    <row r="59" spans="1:36" s="19" customFormat="1" x14ac:dyDescent="0.2">
      <c r="A59" s="28" t="s">
        <v>633</v>
      </c>
      <c r="B59" s="32"/>
      <c r="C59" s="32">
        <v>0</v>
      </c>
      <c r="D59" s="32">
        <v>1065</v>
      </c>
      <c r="E59" s="32">
        <v>8054.01</v>
      </c>
      <c r="F59" s="32">
        <v>27110.05</v>
      </c>
      <c r="G59" s="19">
        <v>49138.93</v>
      </c>
      <c r="H59" s="19">
        <v>30768.02</v>
      </c>
      <c r="I59" s="19">
        <v>15633.99</v>
      </c>
      <c r="J59" s="19">
        <v>30925.25</v>
      </c>
      <c r="K59" s="19">
        <v>23468.6</v>
      </c>
      <c r="L59" s="19">
        <v>10394.85</v>
      </c>
      <c r="M59" s="19">
        <v>16155.76</v>
      </c>
      <c r="N59" s="19">
        <v>4943.5</v>
      </c>
      <c r="O59" s="19">
        <v>6473.67</v>
      </c>
      <c r="P59" s="19">
        <v>2976.29</v>
      </c>
      <c r="Q59" s="19">
        <v>7231.81</v>
      </c>
      <c r="R59" s="19">
        <v>14932.11</v>
      </c>
      <c r="S59" s="19">
        <v>9700.85</v>
      </c>
      <c r="T59" s="19">
        <v>6598.93</v>
      </c>
      <c r="U59" s="19">
        <v>4237.6099999999997</v>
      </c>
      <c r="V59" s="19">
        <v>9454.84</v>
      </c>
      <c r="W59" s="19">
        <v>8343.01</v>
      </c>
      <c r="X59" s="19">
        <v>6632.22</v>
      </c>
      <c r="Y59" s="19">
        <v>5191.75</v>
      </c>
      <c r="Z59" s="19">
        <v>2695.43</v>
      </c>
      <c r="AA59" s="19">
        <v>5425.12</v>
      </c>
      <c r="AB59" s="19">
        <v>5638.44</v>
      </c>
      <c r="AC59" s="19">
        <v>2983.63</v>
      </c>
      <c r="AD59" s="19">
        <v>9112.34</v>
      </c>
      <c r="AE59" s="19">
        <v>6624.94</v>
      </c>
      <c r="AF59" s="19">
        <v>2878.45</v>
      </c>
      <c r="AG59" s="19">
        <v>7162.7</v>
      </c>
      <c r="AH59" s="19">
        <v>4206.67</v>
      </c>
      <c r="AI59" s="19">
        <v>6260.36</v>
      </c>
      <c r="AJ59" s="19">
        <v>11203.53</v>
      </c>
    </row>
    <row r="60" spans="1:36" s="19" customFormat="1" x14ac:dyDescent="0.2">
      <c r="A60" s="28" t="s">
        <v>634</v>
      </c>
      <c r="B60" s="32"/>
      <c r="C60" s="32">
        <v>0</v>
      </c>
      <c r="D60" s="32">
        <v>141.22</v>
      </c>
      <c r="E60" s="32">
        <v>4594.3599999999997</v>
      </c>
      <c r="F60" s="32">
        <v>24682.52</v>
      </c>
      <c r="G60" s="19">
        <v>15896.83</v>
      </c>
      <c r="H60" s="19">
        <v>14580.51</v>
      </c>
      <c r="I60" s="19">
        <v>21666.58</v>
      </c>
      <c r="J60" s="19">
        <v>16208.96</v>
      </c>
      <c r="K60" s="19">
        <v>11590.43</v>
      </c>
      <c r="L60" s="19">
        <v>8063.29</v>
      </c>
      <c r="M60" s="19">
        <v>15438.39</v>
      </c>
      <c r="N60" s="19">
        <v>12399.76</v>
      </c>
      <c r="O60" s="19">
        <v>9791.34</v>
      </c>
      <c r="P60" s="19">
        <v>13393.81</v>
      </c>
      <c r="Q60" s="19">
        <v>8743.09</v>
      </c>
      <c r="R60" s="19">
        <v>19132.150000000001</v>
      </c>
      <c r="S60" s="19">
        <v>16678.689999999999</v>
      </c>
      <c r="T60" s="19">
        <v>4116.03</v>
      </c>
      <c r="U60" s="19">
        <v>6526.2</v>
      </c>
      <c r="V60" s="19">
        <v>12073.66</v>
      </c>
      <c r="W60" s="19">
        <v>15033.02</v>
      </c>
      <c r="X60" s="19">
        <v>10623.03</v>
      </c>
      <c r="Y60" s="19">
        <v>10075.84</v>
      </c>
      <c r="Z60" s="19">
        <v>12404.48</v>
      </c>
      <c r="AA60" s="19">
        <v>10525.39</v>
      </c>
      <c r="AB60" s="19">
        <v>3862.73</v>
      </c>
      <c r="AC60" s="19">
        <v>9565.51</v>
      </c>
      <c r="AD60" s="19">
        <v>13897.59</v>
      </c>
      <c r="AE60" s="19">
        <v>13316.06</v>
      </c>
      <c r="AF60" s="19">
        <v>11789.7</v>
      </c>
      <c r="AG60" s="19">
        <v>9500.48</v>
      </c>
      <c r="AH60" s="19">
        <v>7147.93</v>
      </c>
      <c r="AI60" s="19">
        <v>13833.52</v>
      </c>
      <c r="AJ60" s="19">
        <v>18806.3</v>
      </c>
    </row>
    <row r="61" spans="1:36" s="19" customFormat="1" x14ac:dyDescent="0.2">
      <c r="A61" s="28" t="s">
        <v>635</v>
      </c>
      <c r="B61" s="32"/>
      <c r="C61" s="32">
        <v>0</v>
      </c>
      <c r="D61" s="32">
        <v>42.6</v>
      </c>
      <c r="E61" s="32">
        <v>4656.5600000000004</v>
      </c>
      <c r="F61" s="32">
        <v>13902.14</v>
      </c>
      <c r="G61" s="19">
        <v>16855.259999999998</v>
      </c>
      <c r="H61" s="19">
        <v>22978.19</v>
      </c>
      <c r="I61" s="19">
        <v>16828.22</v>
      </c>
      <c r="J61" s="19">
        <v>9725.4</v>
      </c>
      <c r="K61" s="19">
        <v>15782.27</v>
      </c>
      <c r="L61" s="19">
        <v>13633.36</v>
      </c>
      <c r="M61" s="19">
        <v>17829.64</v>
      </c>
      <c r="N61" s="19">
        <v>29147.61</v>
      </c>
      <c r="O61" s="19">
        <v>19548.75</v>
      </c>
      <c r="P61" s="19">
        <v>15223.8</v>
      </c>
      <c r="Q61" s="19">
        <v>17078.73</v>
      </c>
      <c r="R61" s="19">
        <v>13803.31</v>
      </c>
      <c r="S61" s="19">
        <v>26586.14</v>
      </c>
      <c r="T61" s="19">
        <v>27919.919999999998</v>
      </c>
      <c r="U61" s="19">
        <v>9533.98</v>
      </c>
      <c r="V61" s="19">
        <v>14936.37</v>
      </c>
      <c r="W61" s="19">
        <v>24129.35</v>
      </c>
      <c r="X61" s="19">
        <v>22739.24</v>
      </c>
      <c r="Y61" s="19">
        <v>26351.38</v>
      </c>
      <c r="Z61" s="19">
        <v>10718.3</v>
      </c>
      <c r="AA61" s="19">
        <v>18303.29</v>
      </c>
      <c r="AB61" s="19">
        <v>10357.48</v>
      </c>
      <c r="AC61" s="19">
        <v>27855.63</v>
      </c>
      <c r="AD61" s="19">
        <v>18317.61</v>
      </c>
      <c r="AE61" s="19">
        <v>14929.99</v>
      </c>
      <c r="AF61" s="19">
        <v>21393.89</v>
      </c>
      <c r="AG61" s="19">
        <v>7061.94</v>
      </c>
      <c r="AH61" s="19">
        <v>24853.68</v>
      </c>
      <c r="AI61" s="19">
        <v>23249.18</v>
      </c>
      <c r="AJ61" s="19">
        <v>35767.660000000003</v>
      </c>
    </row>
    <row r="62" spans="1:36" s="19" customFormat="1" x14ac:dyDescent="0.2">
      <c r="A62" s="28" t="s">
        <v>636</v>
      </c>
      <c r="B62" s="32"/>
      <c r="C62" s="32">
        <v>0</v>
      </c>
      <c r="D62" s="32">
        <v>7.27</v>
      </c>
      <c r="E62" s="32">
        <v>3112.21</v>
      </c>
      <c r="F62" s="32">
        <v>18684.2</v>
      </c>
      <c r="G62" s="19">
        <v>25876.639999999999</v>
      </c>
      <c r="H62" s="19">
        <v>20433.21</v>
      </c>
      <c r="I62" s="19">
        <v>16958.490000000002</v>
      </c>
      <c r="J62" s="19">
        <v>34076.01</v>
      </c>
      <c r="K62" s="19">
        <v>22449.42</v>
      </c>
      <c r="L62" s="19">
        <v>14436.31</v>
      </c>
      <c r="M62" s="19">
        <v>5290.99</v>
      </c>
      <c r="N62" s="19">
        <v>19255.03</v>
      </c>
      <c r="O62" s="19">
        <v>30147.919999999998</v>
      </c>
      <c r="P62" s="19">
        <v>14992.99</v>
      </c>
      <c r="Q62" s="19">
        <v>13173.38</v>
      </c>
      <c r="R62" s="19">
        <v>46077.79</v>
      </c>
      <c r="S62" s="19">
        <v>35372.46</v>
      </c>
      <c r="T62" s="19">
        <v>38414.879999999997</v>
      </c>
      <c r="U62" s="19">
        <v>18420.68</v>
      </c>
      <c r="V62" s="19">
        <v>23061.200000000001</v>
      </c>
      <c r="W62" s="19">
        <v>20808.009999999998</v>
      </c>
      <c r="X62" s="19">
        <v>23362.01</v>
      </c>
      <c r="Y62" s="19">
        <v>23451</v>
      </c>
      <c r="Z62" s="19">
        <v>21239.1</v>
      </c>
      <c r="AA62" s="19">
        <v>18198.740000000002</v>
      </c>
      <c r="AB62" s="19">
        <v>14406.04</v>
      </c>
      <c r="AC62" s="19">
        <v>11777.84</v>
      </c>
      <c r="AD62" s="19">
        <v>27643.23</v>
      </c>
      <c r="AE62" s="19">
        <v>18066.560000000001</v>
      </c>
      <c r="AF62" s="19">
        <v>13980.01</v>
      </c>
      <c r="AG62" s="19">
        <v>9831.77</v>
      </c>
      <c r="AH62" s="19">
        <v>12052.92</v>
      </c>
      <c r="AI62" s="19">
        <v>16106.72</v>
      </c>
      <c r="AJ62" s="19">
        <v>22778.48</v>
      </c>
    </row>
    <row r="63" spans="1:36" s="19" customFormat="1" x14ac:dyDescent="0.2">
      <c r="A63" s="28" t="s">
        <v>637</v>
      </c>
      <c r="B63" s="32"/>
      <c r="C63" s="32">
        <v>0</v>
      </c>
      <c r="D63" s="32">
        <v>0</v>
      </c>
      <c r="E63" s="32">
        <v>3498.67</v>
      </c>
      <c r="F63" s="32">
        <v>24054.880000000001</v>
      </c>
      <c r="G63" s="19">
        <v>17079.900000000001</v>
      </c>
      <c r="H63" s="19">
        <v>9738.39</v>
      </c>
      <c r="I63" s="19">
        <v>11150.04</v>
      </c>
      <c r="J63" s="19">
        <v>14497.35</v>
      </c>
      <c r="K63" s="19">
        <v>3050.72</v>
      </c>
      <c r="L63" s="19">
        <v>6628.91</v>
      </c>
      <c r="M63" s="19">
        <v>9397.34</v>
      </c>
      <c r="N63" s="19">
        <v>3451.65</v>
      </c>
      <c r="O63" s="19">
        <v>14741.28</v>
      </c>
      <c r="P63" s="19">
        <v>2945.68</v>
      </c>
      <c r="Q63" s="19">
        <v>4749.01</v>
      </c>
      <c r="R63" s="19">
        <v>30749.78</v>
      </c>
      <c r="S63" s="19">
        <v>19936.53</v>
      </c>
      <c r="T63" s="19">
        <v>8391.59</v>
      </c>
      <c r="U63" s="19">
        <v>14726.46</v>
      </c>
      <c r="V63" s="19">
        <v>12312.57</v>
      </c>
      <c r="W63" s="19">
        <v>16943.23</v>
      </c>
      <c r="X63" s="19">
        <v>3223.74</v>
      </c>
      <c r="Y63" s="19">
        <v>17208.86</v>
      </c>
      <c r="Z63" s="19">
        <v>10674.05</v>
      </c>
      <c r="AA63" s="19">
        <v>10897.91</v>
      </c>
      <c r="AB63" s="19">
        <v>10517.82</v>
      </c>
      <c r="AC63" s="19">
        <v>10967.9</v>
      </c>
      <c r="AD63" s="19">
        <v>9190.64</v>
      </c>
      <c r="AE63" s="19">
        <v>18154.36</v>
      </c>
      <c r="AF63" s="19">
        <v>23417.77</v>
      </c>
      <c r="AG63" s="19">
        <v>9495.68</v>
      </c>
      <c r="AH63" s="19">
        <v>9738.8700000000008</v>
      </c>
      <c r="AI63" s="19">
        <v>7727.93</v>
      </c>
      <c r="AJ63" s="19">
        <v>13609.04</v>
      </c>
    </row>
    <row r="64" spans="1:36" s="19" customFormat="1" x14ac:dyDescent="0.2">
      <c r="A64" s="28" t="s">
        <v>638</v>
      </c>
      <c r="B64" s="32"/>
      <c r="C64" s="32">
        <v>0</v>
      </c>
      <c r="D64" s="32">
        <v>3694.43</v>
      </c>
      <c r="E64" s="32">
        <v>1457.41</v>
      </c>
      <c r="F64" s="32">
        <v>36803.760000000002</v>
      </c>
      <c r="G64" s="19">
        <v>59197.32</v>
      </c>
      <c r="H64" s="19">
        <v>29729.94</v>
      </c>
      <c r="I64" s="19">
        <v>51397.63</v>
      </c>
      <c r="J64" s="19">
        <v>68603.61</v>
      </c>
      <c r="K64" s="19">
        <v>29912.73</v>
      </c>
      <c r="L64" s="19">
        <v>31053.040000000001</v>
      </c>
      <c r="M64" s="19">
        <v>14464.1</v>
      </c>
      <c r="N64" s="19">
        <v>25601.1</v>
      </c>
      <c r="O64" s="19">
        <v>32652.38</v>
      </c>
      <c r="P64" s="19">
        <v>15302.18</v>
      </c>
      <c r="Q64" s="19">
        <v>18732.57</v>
      </c>
      <c r="R64" s="19">
        <v>26503.52</v>
      </c>
      <c r="S64" s="19">
        <v>88940.81</v>
      </c>
      <c r="T64" s="19">
        <v>36105.94</v>
      </c>
      <c r="U64" s="19">
        <v>15632.75</v>
      </c>
      <c r="V64" s="19">
        <v>34395.06</v>
      </c>
      <c r="W64" s="19">
        <v>40771.72</v>
      </c>
      <c r="X64" s="19">
        <v>53425.66</v>
      </c>
      <c r="Y64" s="19">
        <v>47368.12</v>
      </c>
      <c r="Z64" s="19">
        <v>30148.59</v>
      </c>
      <c r="AA64" s="19">
        <v>44332.79</v>
      </c>
      <c r="AB64" s="19">
        <v>39362.43</v>
      </c>
      <c r="AC64" s="19">
        <v>38967.199999999997</v>
      </c>
      <c r="AD64" s="19">
        <v>52850.36</v>
      </c>
      <c r="AE64" s="19">
        <v>33251.53</v>
      </c>
      <c r="AF64" s="19">
        <v>54604.27</v>
      </c>
      <c r="AG64" s="19">
        <v>13393.42</v>
      </c>
      <c r="AH64" s="19">
        <v>34554.5</v>
      </c>
      <c r="AI64" s="19">
        <v>30868.25</v>
      </c>
      <c r="AJ64" s="19">
        <v>62179.18</v>
      </c>
    </row>
    <row r="65" spans="1:47" s="19" customFormat="1" x14ac:dyDescent="0.2">
      <c r="A65" s="28" t="s">
        <v>639</v>
      </c>
      <c r="B65" s="32"/>
      <c r="C65" s="32">
        <v>0</v>
      </c>
      <c r="D65" s="32">
        <v>0</v>
      </c>
      <c r="E65" s="32">
        <v>398.96</v>
      </c>
      <c r="F65" s="32">
        <v>21709.67</v>
      </c>
      <c r="G65" s="19">
        <v>62303.05</v>
      </c>
      <c r="H65" s="19">
        <v>27308.79</v>
      </c>
      <c r="I65" s="19">
        <v>40977.74</v>
      </c>
      <c r="J65" s="19">
        <v>64009.22</v>
      </c>
      <c r="K65" s="19">
        <v>47427.48</v>
      </c>
      <c r="L65" s="19">
        <v>22908.31</v>
      </c>
      <c r="M65" s="19">
        <v>39263.47</v>
      </c>
      <c r="N65" s="19">
        <v>36246.980000000003</v>
      </c>
      <c r="O65" s="19">
        <v>30861.62</v>
      </c>
      <c r="P65" s="19">
        <v>39375.08</v>
      </c>
      <c r="Q65" s="19">
        <v>28671.45</v>
      </c>
      <c r="R65" s="19">
        <v>46098.87</v>
      </c>
      <c r="S65" s="19">
        <v>65324.52</v>
      </c>
      <c r="T65" s="19">
        <v>30123.4</v>
      </c>
      <c r="U65" s="19">
        <v>53328.89</v>
      </c>
      <c r="V65" s="19">
        <v>50220.35</v>
      </c>
      <c r="W65" s="19">
        <v>50931.77</v>
      </c>
      <c r="X65" s="19">
        <v>41069.19</v>
      </c>
      <c r="Y65" s="19">
        <v>49916.97</v>
      </c>
      <c r="Z65" s="19">
        <v>20322.66</v>
      </c>
      <c r="AA65" s="19">
        <v>42294.78</v>
      </c>
      <c r="AB65" s="19">
        <v>27088.03</v>
      </c>
      <c r="AC65" s="19">
        <v>32520.74</v>
      </c>
      <c r="AD65" s="19">
        <v>59796.07</v>
      </c>
      <c r="AE65" s="19">
        <v>35203.47</v>
      </c>
      <c r="AF65" s="19">
        <v>42189.74</v>
      </c>
      <c r="AG65" s="19">
        <v>25002.97</v>
      </c>
      <c r="AH65" s="19">
        <v>21766.880000000001</v>
      </c>
      <c r="AI65" s="19">
        <v>24990.29</v>
      </c>
      <c r="AJ65" s="19">
        <v>84171.85</v>
      </c>
    </row>
    <row r="66" spans="1:47" s="19" customFormat="1" x14ac:dyDescent="0.2">
      <c r="A66" s="28" t="s">
        <v>640</v>
      </c>
      <c r="B66" s="32"/>
      <c r="C66" s="32">
        <v>84.76</v>
      </c>
      <c r="D66" s="32">
        <v>502.81</v>
      </c>
      <c r="E66" s="32">
        <v>4741.88</v>
      </c>
      <c r="F66" s="32">
        <v>36117.99</v>
      </c>
      <c r="G66" s="19">
        <v>61616.05</v>
      </c>
      <c r="H66" s="19">
        <v>108000.1</v>
      </c>
      <c r="I66" s="19">
        <v>114269.92</v>
      </c>
      <c r="J66" s="19">
        <v>118677.78</v>
      </c>
      <c r="K66" s="19">
        <v>85524.34</v>
      </c>
      <c r="L66" s="19">
        <v>54419.44</v>
      </c>
      <c r="M66" s="19">
        <v>67052.31</v>
      </c>
      <c r="N66" s="19">
        <v>192186.05</v>
      </c>
      <c r="O66" s="19">
        <v>151354.73000000001</v>
      </c>
      <c r="P66" s="19">
        <v>65243.95</v>
      </c>
      <c r="Q66" s="19">
        <v>55574.16</v>
      </c>
      <c r="R66" s="19">
        <v>111389.77</v>
      </c>
      <c r="S66" s="19">
        <v>121261.57</v>
      </c>
      <c r="T66" s="19">
        <v>81570.13</v>
      </c>
      <c r="U66" s="19">
        <v>91929.88</v>
      </c>
      <c r="V66" s="19">
        <v>102394.41</v>
      </c>
      <c r="W66" s="19">
        <v>150482.29</v>
      </c>
      <c r="X66" s="19">
        <v>86624.5</v>
      </c>
      <c r="Y66" s="19">
        <v>123578.1</v>
      </c>
      <c r="Z66" s="19">
        <v>75632.95</v>
      </c>
      <c r="AA66" s="19">
        <v>89906.2</v>
      </c>
      <c r="AB66" s="19">
        <v>44469.04</v>
      </c>
      <c r="AC66" s="19">
        <v>66985.86</v>
      </c>
      <c r="AD66" s="19">
        <v>121793.05</v>
      </c>
      <c r="AE66" s="19">
        <v>72702.559999999998</v>
      </c>
      <c r="AF66" s="19">
        <v>109893.72</v>
      </c>
      <c r="AG66" s="19">
        <v>86238.29</v>
      </c>
      <c r="AH66" s="19">
        <v>105146.43</v>
      </c>
      <c r="AI66" s="19">
        <v>98243.46</v>
      </c>
      <c r="AJ66" s="19">
        <v>220951.31</v>
      </c>
    </row>
    <row r="67" spans="1:47" s="19" customFormat="1" x14ac:dyDescent="0.2">
      <c r="A67" s="28" t="s">
        <v>641</v>
      </c>
      <c r="B67" s="32"/>
      <c r="C67" s="32">
        <v>0</v>
      </c>
      <c r="D67" s="32">
        <v>2887.04</v>
      </c>
      <c r="E67" s="32">
        <v>15917.91</v>
      </c>
      <c r="F67" s="32">
        <v>90016.75</v>
      </c>
      <c r="G67" s="19">
        <v>105597.62</v>
      </c>
      <c r="H67" s="19">
        <v>268234.98</v>
      </c>
      <c r="I67" s="19">
        <v>219277.33</v>
      </c>
      <c r="J67" s="19">
        <v>306564.02</v>
      </c>
      <c r="K67" s="19">
        <v>202191.33</v>
      </c>
      <c r="L67" s="19">
        <v>196668.43</v>
      </c>
      <c r="M67" s="19">
        <v>196526.26</v>
      </c>
      <c r="N67" s="19">
        <v>335161.25</v>
      </c>
      <c r="O67" s="19">
        <v>289196.89</v>
      </c>
      <c r="P67" s="19">
        <v>232382.2</v>
      </c>
      <c r="Q67" s="19">
        <v>83413.539999999994</v>
      </c>
      <c r="R67" s="19">
        <v>174280.46</v>
      </c>
      <c r="S67" s="19">
        <v>386496.55</v>
      </c>
      <c r="T67" s="19">
        <v>317159.48</v>
      </c>
      <c r="U67" s="19">
        <v>185634.62</v>
      </c>
      <c r="V67" s="19">
        <v>247743.58</v>
      </c>
      <c r="W67" s="19">
        <v>348161.94</v>
      </c>
      <c r="X67" s="19">
        <v>225945.86</v>
      </c>
      <c r="Y67" s="19">
        <v>275885.82</v>
      </c>
      <c r="Z67" s="19">
        <v>216022.12</v>
      </c>
      <c r="AA67" s="19">
        <v>178241.57</v>
      </c>
      <c r="AB67" s="19">
        <v>186229.43</v>
      </c>
      <c r="AC67" s="19">
        <v>285795.84000000003</v>
      </c>
      <c r="AD67" s="19">
        <v>254757.9</v>
      </c>
      <c r="AE67" s="19">
        <v>191469.8</v>
      </c>
      <c r="AF67" s="19">
        <v>217015.94</v>
      </c>
      <c r="AG67" s="19">
        <v>140271.97</v>
      </c>
      <c r="AH67" s="19">
        <v>238745.93</v>
      </c>
      <c r="AI67" s="19">
        <v>167040.9</v>
      </c>
      <c r="AJ67" s="19">
        <v>594697.42000000004</v>
      </c>
    </row>
    <row r="68" spans="1:47" s="19" customFormat="1" x14ac:dyDescent="0.2">
      <c r="A68" s="28" t="s">
        <v>642</v>
      </c>
      <c r="B68" s="32"/>
      <c r="C68" s="32">
        <v>0</v>
      </c>
      <c r="D68" s="32">
        <v>0</v>
      </c>
      <c r="E68" s="32">
        <v>14706.02</v>
      </c>
      <c r="F68" s="32">
        <v>45099.59</v>
      </c>
      <c r="G68" s="19">
        <v>63709.22</v>
      </c>
      <c r="H68" s="19">
        <v>202597.1</v>
      </c>
      <c r="I68" s="19">
        <v>268413.68</v>
      </c>
      <c r="J68" s="19">
        <v>294579.24</v>
      </c>
      <c r="K68" s="19">
        <v>190521.5</v>
      </c>
      <c r="L68" s="19">
        <v>148733.31</v>
      </c>
      <c r="M68" s="19">
        <v>159759.89000000001</v>
      </c>
      <c r="N68" s="19">
        <v>170569.17</v>
      </c>
      <c r="O68" s="19">
        <v>169215.07</v>
      </c>
      <c r="P68" s="19">
        <v>93010.62</v>
      </c>
      <c r="Q68" s="19">
        <v>161082.18</v>
      </c>
      <c r="R68" s="19">
        <v>257051.95</v>
      </c>
      <c r="S68" s="19">
        <v>496511.58</v>
      </c>
      <c r="T68" s="19">
        <v>332447.38</v>
      </c>
      <c r="U68" s="19">
        <v>256630.5</v>
      </c>
      <c r="V68" s="19">
        <v>245480.59</v>
      </c>
      <c r="W68" s="19">
        <v>425091.98</v>
      </c>
      <c r="X68" s="19">
        <v>271312.73</v>
      </c>
      <c r="Y68" s="19">
        <v>361753.25</v>
      </c>
      <c r="Z68" s="19">
        <v>286438.99</v>
      </c>
      <c r="AA68" s="19">
        <v>269375.49</v>
      </c>
      <c r="AB68" s="19">
        <v>297298.44</v>
      </c>
      <c r="AC68" s="19">
        <v>334857.09999999998</v>
      </c>
      <c r="AD68" s="19">
        <v>320315.67</v>
      </c>
      <c r="AE68" s="19">
        <v>282789.06</v>
      </c>
      <c r="AF68" s="19">
        <v>264173.81</v>
      </c>
      <c r="AG68" s="19">
        <v>233366.88</v>
      </c>
      <c r="AH68" s="19">
        <v>216828.98</v>
      </c>
      <c r="AI68" s="19">
        <v>192349.26</v>
      </c>
      <c r="AJ68" s="19">
        <v>585441.55000000005</v>
      </c>
    </row>
    <row r="69" spans="1:47" s="19" customFormat="1" x14ac:dyDescent="0.2">
      <c r="A69" s="28" t="s">
        <v>643</v>
      </c>
      <c r="B69" s="32"/>
      <c r="C69" s="32">
        <v>0</v>
      </c>
      <c r="D69" s="32">
        <v>184.98</v>
      </c>
      <c r="E69" s="32">
        <v>13093.09</v>
      </c>
      <c r="F69" s="32">
        <v>50218.86</v>
      </c>
      <c r="G69" s="19">
        <v>113362.03</v>
      </c>
      <c r="H69" s="19">
        <v>297167.39</v>
      </c>
      <c r="I69" s="19">
        <v>313267.53999999998</v>
      </c>
      <c r="J69" s="19">
        <v>490045.06</v>
      </c>
      <c r="K69" s="19">
        <v>266574.37</v>
      </c>
      <c r="L69" s="19">
        <v>178031.77</v>
      </c>
      <c r="M69" s="19">
        <v>262599.81</v>
      </c>
      <c r="N69" s="19">
        <v>286500.65999999997</v>
      </c>
      <c r="O69" s="19">
        <v>253794.91</v>
      </c>
      <c r="P69" s="19">
        <v>196154.37</v>
      </c>
      <c r="Q69" s="19">
        <v>128233.79</v>
      </c>
      <c r="R69" s="19">
        <v>224000.23</v>
      </c>
      <c r="S69" s="19">
        <v>508236.39</v>
      </c>
      <c r="T69" s="19">
        <v>521699.26</v>
      </c>
      <c r="U69" s="19">
        <v>310040.61</v>
      </c>
      <c r="V69" s="19">
        <v>276413.2</v>
      </c>
      <c r="W69" s="19">
        <v>659131.75</v>
      </c>
      <c r="X69" s="19">
        <v>350089.26</v>
      </c>
      <c r="Y69" s="19">
        <v>340063.99</v>
      </c>
      <c r="Z69" s="19">
        <v>424023.89</v>
      </c>
      <c r="AA69" s="19">
        <v>390104.97</v>
      </c>
      <c r="AB69" s="19">
        <v>408915.99</v>
      </c>
      <c r="AC69" s="19">
        <v>419663.75</v>
      </c>
      <c r="AD69" s="19">
        <v>449706.07</v>
      </c>
      <c r="AE69" s="19">
        <v>410743.38</v>
      </c>
      <c r="AF69" s="19">
        <v>397351.71</v>
      </c>
      <c r="AG69" s="19">
        <v>457620.71</v>
      </c>
      <c r="AH69" s="19">
        <v>346413.46</v>
      </c>
      <c r="AI69" s="19">
        <v>252430.83</v>
      </c>
      <c r="AJ69" s="19">
        <v>943161.88</v>
      </c>
    </row>
    <row r="70" spans="1:47" s="19" customFormat="1" x14ac:dyDescent="0.2">
      <c r="A70" s="28" t="s">
        <v>644</v>
      </c>
      <c r="B70" s="32"/>
      <c r="C70" s="32">
        <v>0</v>
      </c>
      <c r="D70" s="32">
        <v>822.26</v>
      </c>
      <c r="E70" s="32">
        <v>15121.17</v>
      </c>
      <c r="F70" s="32">
        <v>52146.400000000001</v>
      </c>
      <c r="G70" s="19">
        <v>55151.08</v>
      </c>
      <c r="H70" s="19">
        <v>135194.66</v>
      </c>
      <c r="I70" s="19">
        <v>156431.97</v>
      </c>
      <c r="J70" s="19">
        <v>313442.05</v>
      </c>
      <c r="K70" s="19">
        <v>128762.08</v>
      </c>
      <c r="L70" s="19">
        <v>158215.17000000001</v>
      </c>
      <c r="M70" s="19">
        <v>102669.47</v>
      </c>
      <c r="N70" s="19">
        <v>105212.16</v>
      </c>
      <c r="O70" s="19">
        <v>70142.31</v>
      </c>
      <c r="P70" s="19">
        <v>123485.6</v>
      </c>
      <c r="Q70" s="19">
        <v>106292.44</v>
      </c>
      <c r="R70" s="19">
        <v>140379.01</v>
      </c>
      <c r="S70" s="19">
        <v>437408.81</v>
      </c>
      <c r="T70" s="19">
        <v>276796.33</v>
      </c>
      <c r="U70" s="19">
        <v>108346.01</v>
      </c>
      <c r="V70" s="19">
        <v>217277.92</v>
      </c>
      <c r="W70" s="19">
        <v>418667.06</v>
      </c>
      <c r="X70" s="19">
        <v>359829.09</v>
      </c>
      <c r="Y70" s="19">
        <v>246735.54</v>
      </c>
      <c r="Z70" s="19">
        <v>245518.95</v>
      </c>
      <c r="AA70" s="19">
        <v>191915.26</v>
      </c>
      <c r="AB70" s="19">
        <v>250840.3</v>
      </c>
      <c r="AC70" s="19">
        <v>335105.33</v>
      </c>
      <c r="AD70" s="19">
        <v>282701.36</v>
      </c>
      <c r="AE70" s="19">
        <v>224088.9</v>
      </c>
      <c r="AF70" s="19">
        <v>235188.35</v>
      </c>
      <c r="AG70" s="19">
        <v>233345.7</v>
      </c>
      <c r="AH70" s="19">
        <v>245337.2</v>
      </c>
      <c r="AI70" s="19">
        <v>231492.59</v>
      </c>
      <c r="AJ70" s="19">
        <v>574556.81999999995</v>
      </c>
    </row>
    <row r="71" spans="1:47" s="19" customFormat="1" x14ac:dyDescent="0.2">
      <c r="A71" s="28" t="s">
        <v>645</v>
      </c>
      <c r="B71" s="32"/>
      <c r="C71" s="32">
        <v>0</v>
      </c>
      <c r="D71" s="32">
        <v>0</v>
      </c>
      <c r="E71" s="32">
        <v>1405.67</v>
      </c>
      <c r="F71" s="32">
        <v>27309.360000000001</v>
      </c>
      <c r="G71" s="19">
        <v>34532.410000000003</v>
      </c>
      <c r="H71" s="19">
        <v>129689.98</v>
      </c>
      <c r="I71" s="19">
        <v>167417.99</v>
      </c>
      <c r="J71" s="19">
        <v>166182.23000000001</v>
      </c>
      <c r="K71" s="19">
        <v>137164.67000000001</v>
      </c>
      <c r="L71" s="19">
        <v>72966.73</v>
      </c>
      <c r="M71" s="19">
        <v>119822.01</v>
      </c>
      <c r="N71" s="19">
        <v>96129.64</v>
      </c>
      <c r="O71" s="19">
        <v>90341.72</v>
      </c>
      <c r="P71" s="19">
        <v>71951.929999999993</v>
      </c>
      <c r="Q71" s="19">
        <v>198325.77</v>
      </c>
      <c r="R71" s="19">
        <v>500073.66</v>
      </c>
      <c r="S71" s="19">
        <v>496815.22</v>
      </c>
      <c r="T71" s="19">
        <v>255152.04</v>
      </c>
      <c r="U71" s="19">
        <v>275038.11</v>
      </c>
      <c r="V71" s="19">
        <v>272884.59000000003</v>
      </c>
      <c r="W71" s="19">
        <v>494236.77</v>
      </c>
      <c r="X71" s="19">
        <v>414297.91</v>
      </c>
      <c r="Y71" s="19">
        <v>364647.8</v>
      </c>
      <c r="Z71" s="19">
        <v>384301.86</v>
      </c>
      <c r="AA71" s="19">
        <v>368235.08</v>
      </c>
      <c r="AB71" s="19">
        <v>193649.46</v>
      </c>
      <c r="AC71" s="19">
        <v>388614.01</v>
      </c>
      <c r="AD71" s="19">
        <v>305792.77</v>
      </c>
      <c r="AE71" s="19">
        <v>295395.57</v>
      </c>
      <c r="AF71" s="19">
        <v>361708.04</v>
      </c>
      <c r="AG71" s="19">
        <v>228481.71</v>
      </c>
      <c r="AH71" s="19">
        <v>246793.39</v>
      </c>
      <c r="AI71" s="19">
        <v>179963.46</v>
      </c>
      <c r="AJ71" s="19">
        <v>642264.42000000004</v>
      </c>
    </row>
    <row r="72" spans="1:47" s="19" customFormat="1" x14ac:dyDescent="0.2">
      <c r="A72" s="28" t="s">
        <v>646</v>
      </c>
      <c r="B72" s="32"/>
      <c r="C72" s="32">
        <v>0</v>
      </c>
      <c r="D72" s="32">
        <v>0</v>
      </c>
      <c r="E72" s="32">
        <v>22332.880000000001</v>
      </c>
      <c r="F72" s="32">
        <v>63757.52</v>
      </c>
      <c r="G72" s="19">
        <v>51723.62</v>
      </c>
      <c r="H72" s="19">
        <v>250851.44</v>
      </c>
      <c r="I72" s="19">
        <v>250654.85</v>
      </c>
      <c r="J72" s="19">
        <v>345724.62</v>
      </c>
      <c r="K72" s="19">
        <v>218901.37</v>
      </c>
      <c r="L72" s="19">
        <v>204018.2</v>
      </c>
      <c r="M72" s="19">
        <v>207398.37</v>
      </c>
      <c r="N72" s="19">
        <v>182335.6</v>
      </c>
      <c r="O72" s="19">
        <v>213026.54</v>
      </c>
      <c r="P72" s="19">
        <v>165401.03</v>
      </c>
      <c r="Q72" s="19">
        <v>148689.71</v>
      </c>
      <c r="R72" s="19">
        <v>263491.65000000002</v>
      </c>
      <c r="S72" s="19">
        <v>456565.83</v>
      </c>
      <c r="T72" s="19">
        <v>418361.24</v>
      </c>
      <c r="U72" s="19">
        <v>449360.67</v>
      </c>
      <c r="V72" s="19">
        <v>276980.78999999998</v>
      </c>
      <c r="W72" s="19">
        <v>495608.19</v>
      </c>
      <c r="X72" s="19">
        <v>354065.03</v>
      </c>
      <c r="Y72" s="19">
        <v>358813.05</v>
      </c>
      <c r="Z72" s="19">
        <v>397168.17</v>
      </c>
      <c r="AA72" s="19">
        <v>239079.9</v>
      </c>
      <c r="AB72" s="19">
        <v>278489.78999999998</v>
      </c>
      <c r="AC72" s="19">
        <v>331145.76</v>
      </c>
      <c r="AD72" s="19">
        <v>498075.34</v>
      </c>
      <c r="AE72" s="19">
        <v>268629.51</v>
      </c>
      <c r="AF72" s="19">
        <v>341559.73</v>
      </c>
      <c r="AG72" s="19">
        <v>319006.7</v>
      </c>
      <c r="AH72" s="19">
        <v>296501.68</v>
      </c>
      <c r="AI72" s="19">
        <v>304232.57</v>
      </c>
      <c r="AJ72" s="19">
        <v>687828.45</v>
      </c>
    </row>
    <row r="73" spans="1:47" s="19" customFormat="1" x14ac:dyDescent="0.2">
      <c r="A73" s="28" t="s">
        <v>647</v>
      </c>
      <c r="B73" s="32"/>
      <c r="C73" s="32">
        <v>0</v>
      </c>
      <c r="D73" s="32">
        <v>0</v>
      </c>
      <c r="E73" s="32">
        <v>20259.21</v>
      </c>
      <c r="F73" s="32">
        <v>82943.83</v>
      </c>
      <c r="G73" s="19">
        <v>70118.16</v>
      </c>
      <c r="H73" s="19">
        <v>110851.04</v>
      </c>
      <c r="I73" s="19">
        <v>233406.56</v>
      </c>
      <c r="J73" s="19">
        <v>366315.9</v>
      </c>
      <c r="K73" s="19">
        <v>115940.07</v>
      </c>
      <c r="L73" s="19">
        <v>201607.32</v>
      </c>
      <c r="M73" s="19">
        <v>233356.24</v>
      </c>
      <c r="N73" s="19">
        <v>142244.93</v>
      </c>
      <c r="O73" s="19">
        <v>144436.9</v>
      </c>
      <c r="P73" s="19">
        <v>100833.26</v>
      </c>
      <c r="Q73" s="19">
        <v>188204.63</v>
      </c>
      <c r="R73" s="19">
        <v>317549.31</v>
      </c>
      <c r="S73" s="19">
        <v>477596.69</v>
      </c>
      <c r="T73" s="19">
        <v>357301.28</v>
      </c>
      <c r="U73" s="19">
        <v>269796.56</v>
      </c>
      <c r="V73" s="19">
        <v>346225.44</v>
      </c>
      <c r="W73" s="19">
        <v>566480.31999999995</v>
      </c>
      <c r="X73" s="19">
        <v>396969.42</v>
      </c>
      <c r="Y73" s="19">
        <v>408432.91</v>
      </c>
      <c r="Z73" s="19">
        <v>488302.03</v>
      </c>
      <c r="AA73" s="19">
        <v>350037.11</v>
      </c>
      <c r="AB73" s="19">
        <v>337971.47</v>
      </c>
      <c r="AC73" s="19">
        <v>324335.78999999998</v>
      </c>
      <c r="AD73" s="19">
        <v>459056.48</v>
      </c>
      <c r="AE73" s="19">
        <v>350357.55</v>
      </c>
      <c r="AF73" s="19">
        <v>332769.46000000002</v>
      </c>
      <c r="AG73" s="19">
        <v>280211.28999999998</v>
      </c>
      <c r="AH73" s="19">
        <v>299499.88</v>
      </c>
      <c r="AI73" s="19">
        <v>243070.38</v>
      </c>
      <c r="AJ73" s="19">
        <v>751679.59</v>
      </c>
    </row>
    <row r="74" spans="1:47" s="19" customFormat="1" x14ac:dyDescent="0.2">
      <c r="A74" s="28" t="s">
        <v>648</v>
      </c>
      <c r="B74" s="32"/>
      <c r="C74" s="32">
        <v>0</v>
      </c>
      <c r="D74" s="32">
        <v>115</v>
      </c>
      <c r="E74" s="32">
        <v>0</v>
      </c>
      <c r="F74" s="32">
        <v>7808.62</v>
      </c>
      <c r="G74" s="19">
        <v>0</v>
      </c>
      <c r="H74" s="19">
        <v>30843.759999999998</v>
      </c>
      <c r="I74" s="19">
        <v>46737.72</v>
      </c>
      <c r="J74" s="19">
        <v>98922.65</v>
      </c>
      <c r="K74" s="19">
        <v>118991.02</v>
      </c>
      <c r="L74" s="19">
        <v>67569.66</v>
      </c>
      <c r="M74" s="19">
        <v>67615.649999999994</v>
      </c>
      <c r="N74" s="19">
        <v>41417.79</v>
      </c>
      <c r="O74" s="19">
        <v>53173.16</v>
      </c>
      <c r="P74" s="19">
        <v>27584.12</v>
      </c>
      <c r="Q74" s="19">
        <v>84528.82</v>
      </c>
      <c r="R74" s="19">
        <v>186407.98</v>
      </c>
      <c r="S74" s="19">
        <v>157356.78</v>
      </c>
      <c r="T74" s="19">
        <v>158042.9</v>
      </c>
      <c r="U74" s="19">
        <v>96628.47</v>
      </c>
      <c r="V74" s="19">
        <v>92127.97</v>
      </c>
      <c r="W74" s="19">
        <v>187200.7</v>
      </c>
      <c r="X74" s="19">
        <v>148096.88</v>
      </c>
      <c r="Y74" s="19">
        <v>117421.73</v>
      </c>
      <c r="Z74" s="19">
        <v>81258.22</v>
      </c>
      <c r="AA74" s="19">
        <v>90566.89</v>
      </c>
      <c r="AB74" s="19">
        <v>62348.11</v>
      </c>
      <c r="AC74" s="19">
        <v>141285.35</v>
      </c>
      <c r="AD74" s="19">
        <v>129266.86</v>
      </c>
      <c r="AE74" s="19">
        <v>132786.62</v>
      </c>
      <c r="AF74" s="19">
        <v>125463.7</v>
      </c>
      <c r="AG74" s="19">
        <v>145435.57</v>
      </c>
      <c r="AH74" s="19">
        <v>143230.24</v>
      </c>
      <c r="AI74" s="19">
        <v>144738.42000000001</v>
      </c>
      <c r="AJ74" s="19">
        <v>153378.65</v>
      </c>
    </row>
    <row r="75" spans="1:47" s="19" customFormat="1" x14ac:dyDescent="0.2">
      <c r="A75" s="28" t="s">
        <v>649</v>
      </c>
      <c r="B75" s="32"/>
      <c r="C75" s="32">
        <v>0</v>
      </c>
      <c r="D75" s="32">
        <v>0</v>
      </c>
      <c r="E75" s="32">
        <v>0</v>
      </c>
      <c r="F75" s="32">
        <v>0</v>
      </c>
      <c r="G75" s="19">
        <v>18350.8</v>
      </c>
      <c r="H75" s="19">
        <v>0</v>
      </c>
      <c r="I75" s="19">
        <v>18540</v>
      </c>
      <c r="J75" s="19">
        <v>18540</v>
      </c>
      <c r="K75" s="19">
        <v>36967.97</v>
      </c>
      <c r="L75" s="19">
        <v>19570</v>
      </c>
      <c r="M75" s="19">
        <v>18076.72</v>
      </c>
      <c r="N75" s="19">
        <v>0</v>
      </c>
      <c r="O75" s="19">
        <v>19463.009999999998</v>
      </c>
      <c r="P75" s="19">
        <v>27929.7</v>
      </c>
      <c r="Q75" s="19">
        <v>26657.25</v>
      </c>
      <c r="R75" s="19">
        <v>53751.05</v>
      </c>
      <c r="S75" s="19">
        <v>42990.54</v>
      </c>
      <c r="T75" s="19">
        <v>54031.02</v>
      </c>
      <c r="U75" s="19">
        <v>38900.19</v>
      </c>
      <c r="V75" s="19">
        <v>38422.589999999997</v>
      </c>
      <c r="W75" s="19">
        <v>93331.73</v>
      </c>
      <c r="X75" s="19">
        <v>23586.48</v>
      </c>
      <c r="Y75" s="19">
        <v>10282.4</v>
      </c>
      <c r="Z75" s="19">
        <v>75456.649999999994</v>
      </c>
      <c r="AA75" s="19">
        <v>40082.92</v>
      </c>
      <c r="AB75" s="19">
        <v>42788.81</v>
      </c>
      <c r="AC75" s="19">
        <v>22001.7</v>
      </c>
      <c r="AD75" s="19">
        <v>91984.47</v>
      </c>
      <c r="AE75" s="19">
        <v>21977.9</v>
      </c>
      <c r="AF75" s="19">
        <v>1908</v>
      </c>
      <c r="AG75" s="19">
        <v>42269.86</v>
      </c>
      <c r="AH75" s="19">
        <v>39836.57</v>
      </c>
      <c r="AI75" s="19">
        <v>30579.119999999999</v>
      </c>
      <c r="AJ75" s="19">
        <v>40201.620000000003</v>
      </c>
    </row>
    <row r="76" spans="1:47" s="19" customFormat="1" x14ac:dyDescent="0.2">
      <c r="A76" s="28" t="s">
        <v>650</v>
      </c>
      <c r="B76" s="32"/>
      <c r="C76" s="32">
        <v>0</v>
      </c>
      <c r="D76" s="32">
        <v>0</v>
      </c>
      <c r="E76" s="32">
        <v>0</v>
      </c>
      <c r="F76" s="32">
        <v>0</v>
      </c>
      <c r="G76" s="19">
        <v>0</v>
      </c>
      <c r="H76" s="19">
        <v>0</v>
      </c>
      <c r="I76" s="19">
        <v>20748</v>
      </c>
      <c r="J76" s="19">
        <v>4902.3999999999996</v>
      </c>
      <c r="K76" s="19">
        <v>6180</v>
      </c>
      <c r="L76" s="19">
        <v>0</v>
      </c>
      <c r="M76" s="19">
        <v>0</v>
      </c>
      <c r="N76" s="19">
        <v>20085</v>
      </c>
      <c r="O76" s="19">
        <v>0</v>
      </c>
      <c r="P76" s="19">
        <v>9785</v>
      </c>
      <c r="Q76" s="19">
        <v>73423.600000000006</v>
      </c>
      <c r="R76" s="19">
        <v>4669.5</v>
      </c>
      <c r="S76" s="19">
        <v>49364.56</v>
      </c>
      <c r="T76" s="19">
        <v>72057.19</v>
      </c>
      <c r="U76" s="19">
        <v>99891.44</v>
      </c>
      <c r="V76" s="19">
        <v>70</v>
      </c>
      <c r="W76" s="19">
        <v>49555.92</v>
      </c>
      <c r="X76" s="19">
        <v>41510.949999999997</v>
      </c>
      <c r="Y76" s="19">
        <v>22285.119999999999</v>
      </c>
      <c r="Z76" s="19">
        <v>20592</v>
      </c>
      <c r="AA76" s="19">
        <v>6206.3</v>
      </c>
      <c r="AB76" s="19">
        <v>2440.29</v>
      </c>
      <c r="AC76" s="19">
        <v>20748</v>
      </c>
      <c r="AD76" s="19">
        <v>234.3</v>
      </c>
      <c r="AE76" s="19">
        <v>72870.87</v>
      </c>
      <c r="AF76" s="19">
        <v>13390</v>
      </c>
      <c r="AG76" s="19">
        <v>3136.85</v>
      </c>
      <c r="AH76" s="19">
        <v>2137.8200000000002</v>
      </c>
      <c r="AI76" s="19">
        <v>0</v>
      </c>
      <c r="AJ76" s="19">
        <v>16304.41</v>
      </c>
    </row>
    <row r="77" spans="1:47" ht="12.75" x14ac:dyDescent="0.2">
      <c r="A77" s="49" t="s">
        <v>30</v>
      </c>
      <c r="B77" s="50"/>
      <c r="C77" s="50"/>
      <c r="D77" s="50"/>
      <c r="E77" s="50"/>
      <c r="F77" s="50"/>
    </row>
    <row r="78" spans="1:47" x14ac:dyDescent="0.2">
      <c r="A78" s="16" t="s">
        <v>628</v>
      </c>
    </row>
    <row r="79" spans="1:47" s="54" customFormat="1" x14ac:dyDescent="0.2">
      <c r="A79" s="16" t="s">
        <v>10</v>
      </c>
      <c r="B79" s="53"/>
      <c r="C79" s="53">
        <v>0</v>
      </c>
      <c r="D79" s="53">
        <v>0.24990399999999999</v>
      </c>
      <c r="E79" s="53">
        <v>0.24990399999999999</v>
      </c>
      <c r="F79" s="53">
        <v>0.2322113846154</v>
      </c>
      <c r="G79" s="54">
        <v>0.236987</v>
      </c>
      <c r="H79" s="18">
        <v>0.2381646086957</v>
      </c>
      <c r="I79" s="18">
        <v>0.23960976470590001</v>
      </c>
      <c r="J79" s="18">
        <v>0.22479279999999999</v>
      </c>
      <c r="K79" s="18">
        <v>0.2199036470588</v>
      </c>
      <c r="L79" s="18">
        <v>0.19519741176470001</v>
      </c>
      <c r="M79" s="18">
        <v>0.17505936</v>
      </c>
      <c r="N79" s="18">
        <v>0.19067292307690001</v>
      </c>
      <c r="O79" s="18">
        <v>0.21990399999999999</v>
      </c>
      <c r="P79" s="18">
        <v>0.24990399999999999</v>
      </c>
      <c r="Q79" s="18">
        <v>0.17879200000000001</v>
      </c>
      <c r="R79" s="18">
        <v>0.20740400000000001</v>
      </c>
      <c r="S79" s="18">
        <v>0.19847542857139999</v>
      </c>
      <c r="T79" s="18">
        <v>0.21990399999999999</v>
      </c>
      <c r="U79" s="18">
        <v>0.19847542857139999</v>
      </c>
      <c r="V79" s="18">
        <v>0.19657066666670001</v>
      </c>
      <c r="W79" s="18">
        <v>0.201904</v>
      </c>
      <c r="X79" s="18">
        <v>0.18133257142859999</v>
      </c>
      <c r="Y79" s="18">
        <v>0.204904</v>
      </c>
      <c r="Z79" s="18">
        <v>0.20990400000000001</v>
      </c>
      <c r="AA79" s="18">
        <v>0.21990399999999999</v>
      </c>
      <c r="AB79" s="18">
        <v>0.24990399999999999</v>
      </c>
      <c r="AC79" s="18">
        <v>0.231904</v>
      </c>
      <c r="AD79" s="18">
        <v>0.24990399999999999</v>
      </c>
      <c r="AE79" s="18">
        <v>0.21990399999999999</v>
      </c>
      <c r="AF79" s="18">
        <v>0.17790400000000001</v>
      </c>
      <c r="AG79" s="18">
        <v>0</v>
      </c>
      <c r="AH79" s="18">
        <v>0.18990399999999999</v>
      </c>
      <c r="AI79" s="18">
        <v>0.17790400000000001</v>
      </c>
      <c r="AJ79" s="18">
        <v>0.19847542857139999</v>
      </c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</row>
    <row r="80" spans="1:47" s="54" customFormat="1" x14ac:dyDescent="0.2">
      <c r="A80" s="16" t="s">
        <v>11</v>
      </c>
      <c r="B80" s="53"/>
      <c r="C80" s="53">
        <v>0</v>
      </c>
      <c r="D80" s="53">
        <v>0</v>
      </c>
      <c r="E80" s="53">
        <v>0.24990399999999999</v>
      </c>
      <c r="F80" s="53">
        <v>0</v>
      </c>
      <c r="G80" s="54">
        <v>0</v>
      </c>
      <c r="H80" s="18">
        <v>0.12990399999999999</v>
      </c>
      <c r="I80" s="18">
        <v>0</v>
      </c>
      <c r="J80" s="18">
        <v>0</v>
      </c>
      <c r="K80" s="18">
        <v>0</v>
      </c>
      <c r="L80" s="18">
        <v>0.18990399999999999</v>
      </c>
      <c r="M80" s="18">
        <v>0</v>
      </c>
      <c r="N80" s="18">
        <v>0</v>
      </c>
      <c r="O80" s="18">
        <v>0</v>
      </c>
      <c r="P80" s="18">
        <v>0.12990399999999999</v>
      </c>
      <c r="Q80" s="18">
        <v>0.18990399999999999</v>
      </c>
      <c r="R80" s="18">
        <v>0</v>
      </c>
      <c r="S80" s="18">
        <v>0.12656999999999999</v>
      </c>
      <c r="T80" s="18">
        <v>0</v>
      </c>
      <c r="U80" s="18">
        <v>0.15990399999999999</v>
      </c>
      <c r="V80" s="18">
        <v>0</v>
      </c>
      <c r="W80" s="18">
        <v>0.18990399999999999</v>
      </c>
      <c r="X80" s="18">
        <v>0.21990399999999999</v>
      </c>
      <c r="Y80" s="18">
        <v>0.16755082352940001</v>
      </c>
      <c r="Z80" s="18">
        <v>0.15331834146340001</v>
      </c>
      <c r="AA80" s="18">
        <v>0.229904</v>
      </c>
      <c r="AB80" s="18">
        <v>0.18990399999999999</v>
      </c>
      <c r="AC80" s="18">
        <v>0.21990399999999999</v>
      </c>
      <c r="AD80" s="18">
        <v>0.139904</v>
      </c>
      <c r="AE80" s="18">
        <v>0.169904</v>
      </c>
      <c r="AF80" s="18">
        <v>0</v>
      </c>
      <c r="AG80" s="18">
        <v>0.18990399999999999</v>
      </c>
      <c r="AH80" s="18">
        <v>0.15990399999999999</v>
      </c>
      <c r="AI80" s="18">
        <v>0.15990399999999999</v>
      </c>
      <c r="AJ80" s="18">
        <v>0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</row>
    <row r="81" spans="1:47" s="54" customFormat="1" x14ac:dyDescent="0.2">
      <c r="A81" s="16" t="s">
        <v>629</v>
      </c>
      <c r="B81" s="53"/>
      <c r="C81" s="53">
        <v>0</v>
      </c>
      <c r="D81" s="53">
        <v>0</v>
      </c>
      <c r="E81" s="53">
        <v>0</v>
      </c>
      <c r="F81" s="53">
        <v>0</v>
      </c>
      <c r="G81" s="54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0.16615374999999999</v>
      </c>
      <c r="M81" s="18">
        <v>0</v>
      </c>
      <c r="N81" s="18">
        <v>0.116568</v>
      </c>
      <c r="O81" s="18">
        <v>0.229904</v>
      </c>
      <c r="P81" s="18">
        <v>0.24990399999999999</v>
      </c>
      <c r="Q81" s="18">
        <v>0.15240400000000001</v>
      </c>
      <c r="R81" s="18">
        <v>0.14590400000000001</v>
      </c>
      <c r="S81" s="18">
        <v>0.169904</v>
      </c>
      <c r="T81" s="18">
        <v>0.19847542857139999</v>
      </c>
      <c r="U81" s="18">
        <v>0.23276114285710001</v>
      </c>
      <c r="V81" s="18">
        <v>0.23276114285710001</v>
      </c>
      <c r="W81" s="18">
        <v>0.197404</v>
      </c>
      <c r="X81" s="18">
        <v>0.22590399999999999</v>
      </c>
      <c r="Y81" s="18">
        <v>0.229904</v>
      </c>
      <c r="Z81" s="18">
        <v>0.2156182857143</v>
      </c>
      <c r="AA81" s="18">
        <v>0.20990400000000001</v>
      </c>
      <c r="AB81" s="18">
        <v>0.23899490909089999</v>
      </c>
      <c r="AC81" s="18">
        <v>0.23836553846149999</v>
      </c>
      <c r="AD81" s="18">
        <v>0.218029</v>
      </c>
      <c r="AE81" s="18">
        <v>0.18990399999999999</v>
      </c>
      <c r="AF81" s="18">
        <v>0.20990400000000001</v>
      </c>
      <c r="AG81" s="18">
        <v>0.22323733333330001</v>
      </c>
      <c r="AH81" s="18">
        <v>0.19657066666670001</v>
      </c>
      <c r="AI81" s="18">
        <v>0.20990400000000001</v>
      </c>
      <c r="AJ81" s="18">
        <v>0.18133257142859999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</row>
    <row r="82" spans="1:47" s="54" customFormat="1" x14ac:dyDescent="0.2">
      <c r="A82" s="16" t="s">
        <v>13</v>
      </c>
      <c r="B82" s="53"/>
      <c r="C82" s="53">
        <v>0</v>
      </c>
      <c r="D82" s="53">
        <v>0</v>
      </c>
      <c r="E82" s="53">
        <v>0.24990399999999999</v>
      </c>
      <c r="F82" s="53">
        <v>0.24990399999999999</v>
      </c>
      <c r="G82" s="54">
        <v>0.24990399999999999</v>
      </c>
      <c r="H82" s="18">
        <v>0.23990400000000001</v>
      </c>
      <c r="I82" s="18">
        <v>0.24990399999999999</v>
      </c>
      <c r="J82" s="18">
        <v>0.24090400000000001</v>
      </c>
      <c r="K82" s="18">
        <v>0.24990399999999999</v>
      </c>
      <c r="L82" s="18">
        <v>0.15990399999999999</v>
      </c>
      <c r="M82" s="18">
        <v>0.24990399999999999</v>
      </c>
      <c r="N82" s="18">
        <v>0</v>
      </c>
      <c r="O82" s="18">
        <v>0</v>
      </c>
      <c r="P82" s="18">
        <v>0.24990399999999999</v>
      </c>
      <c r="Q82" s="18">
        <v>0.24990399999999999</v>
      </c>
      <c r="R82" s="18">
        <v>0.20990400000000001</v>
      </c>
      <c r="S82" s="18">
        <v>0.234904</v>
      </c>
      <c r="T82" s="18">
        <v>0.24990399999999999</v>
      </c>
      <c r="U82" s="18">
        <v>0.20990400000000001</v>
      </c>
      <c r="V82" s="18">
        <v>0.24990399999999999</v>
      </c>
      <c r="W82" s="18">
        <v>0.12990399999999999</v>
      </c>
      <c r="X82" s="18">
        <v>0.24990399999999999</v>
      </c>
      <c r="Y82" s="18">
        <v>0.20990400000000001</v>
      </c>
      <c r="Z82" s="18">
        <v>0.18990399999999999</v>
      </c>
      <c r="AA82" s="18">
        <v>0.22590399999999999</v>
      </c>
      <c r="AB82" s="18">
        <v>0.24990399999999999</v>
      </c>
      <c r="AC82" s="18">
        <v>0.24990399999999999</v>
      </c>
      <c r="AD82" s="18">
        <v>0.20990400000000001</v>
      </c>
      <c r="AE82" s="18">
        <v>0.24990399999999999</v>
      </c>
      <c r="AF82" s="18">
        <v>0.20990400000000001</v>
      </c>
      <c r="AG82" s="18">
        <v>0.17790400000000001</v>
      </c>
      <c r="AH82" s="18">
        <v>0.24990399999999999</v>
      </c>
      <c r="AI82" s="18">
        <v>0.20990400000000001</v>
      </c>
      <c r="AJ82" s="18">
        <v>0.24990399999999999</v>
      </c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</row>
    <row r="83" spans="1:47" s="54" customFormat="1" x14ac:dyDescent="0.2">
      <c r="A83" s="16" t="s">
        <v>14</v>
      </c>
      <c r="B83" s="53"/>
      <c r="C83" s="53">
        <v>0</v>
      </c>
      <c r="D83" s="53">
        <v>0</v>
      </c>
      <c r="E83" s="53">
        <v>0</v>
      </c>
      <c r="F83" s="53">
        <v>0.24990399999999999</v>
      </c>
      <c r="G83" s="54">
        <v>0.24990399999999999</v>
      </c>
      <c r="H83" s="18">
        <v>0.24990399999999999</v>
      </c>
      <c r="I83" s="18">
        <v>0.2456182857143</v>
      </c>
      <c r="J83" s="18">
        <v>0.24990399999999999</v>
      </c>
      <c r="K83" s="18">
        <v>0.24990399999999999</v>
      </c>
      <c r="L83" s="18">
        <v>0.24990399999999999</v>
      </c>
      <c r="M83" s="18">
        <v>0.24990399999999999</v>
      </c>
      <c r="N83" s="18">
        <v>0.24990399999999999</v>
      </c>
      <c r="O83" s="18">
        <v>0.24990399999999999</v>
      </c>
      <c r="P83" s="18">
        <v>0.24990399999999999</v>
      </c>
      <c r="Q83" s="18">
        <v>0.1832373333333</v>
      </c>
      <c r="R83" s="18">
        <v>0.22221169230769999</v>
      </c>
      <c r="S83" s="18">
        <v>0.24990399999999999</v>
      </c>
      <c r="T83" s="18">
        <v>0.201904</v>
      </c>
      <c r="U83" s="18">
        <v>0.21990399999999999</v>
      </c>
      <c r="V83" s="18">
        <v>0.24990399999999999</v>
      </c>
      <c r="W83" s="18">
        <v>0.23918971428569999</v>
      </c>
      <c r="X83" s="18">
        <v>0.24990399999999999</v>
      </c>
      <c r="Y83" s="18">
        <v>0.20990400000000001</v>
      </c>
      <c r="Z83" s="18">
        <v>0.24990399999999999</v>
      </c>
      <c r="AA83" s="18">
        <v>0.24990399999999999</v>
      </c>
      <c r="AB83" s="18">
        <v>0.24990399999999999</v>
      </c>
      <c r="AC83" s="18">
        <v>0.229904</v>
      </c>
      <c r="AD83" s="18">
        <v>0.24990399999999999</v>
      </c>
      <c r="AE83" s="18">
        <v>0.22590399999999999</v>
      </c>
      <c r="AF83" s="18">
        <v>0.23276114285710001</v>
      </c>
      <c r="AG83" s="18">
        <v>0.22590399999999999</v>
      </c>
      <c r="AH83" s="18">
        <v>0.18990399999999999</v>
      </c>
      <c r="AI83" s="18">
        <v>0.22590399999999999</v>
      </c>
      <c r="AJ83" s="18">
        <v>0.2156182857143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</row>
    <row r="84" spans="1:47" s="54" customFormat="1" x14ac:dyDescent="0.2">
      <c r="A84" s="16" t="s">
        <v>15</v>
      </c>
      <c r="B84" s="53"/>
      <c r="C84" s="53">
        <v>0</v>
      </c>
      <c r="D84" s="53">
        <v>0.24990399999999999</v>
      </c>
      <c r="E84" s="53">
        <v>0.24990399999999999</v>
      </c>
      <c r="F84" s="53">
        <v>0.24990399999999999</v>
      </c>
      <c r="G84" s="54">
        <v>0.24990399999999999</v>
      </c>
      <c r="H84" s="18">
        <v>0.24036902325580001</v>
      </c>
      <c r="I84" s="18">
        <v>0.24990399999999999</v>
      </c>
      <c r="J84" s="18">
        <v>0.24990399999999999</v>
      </c>
      <c r="K84" s="18">
        <v>0.24680055172410001</v>
      </c>
      <c r="L84" s="18">
        <v>0.24990399999999999</v>
      </c>
      <c r="M84" s="18">
        <v>0.24990399999999999</v>
      </c>
      <c r="N84" s="18">
        <v>0.24657066666669999</v>
      </c>
      <c r="O84" s="18">
        <v>0.24990399999999999</v>
      </c>
      <c r="P84" s="18">
        <v>0.24990399999999999</v>
      </c>
      <c r="Q84" s="18">
        <v>0.193392372093</v>
      </c>
      <c r="R84" s="18">
        <v>0.21790399999999999</v>
      </c>
      <c r="S84" s="18">
        <v>0.234904</v>
      </c>
      <c r="T84" s="18">
        <v>0.2321767272727</v>
      </c>
      <c r="U84" s="18">
        <v>0.23302899999999999</v>
      </c>
      <c r="V84" s="18">
        <v>0.2445468571429</v>
      </c>
      <c r="W84" s="18">
        <v>0.2456182857143</v>
      </c>
      <c r="X84" s="18">
        <v>0.24990399999999999</v>
      </c>
      <c r="Y84" s="18">
        <v>0.234904</v>
      </c>
      <c r="Z84" s="18">
        <v>0.23727242105259999</v>
      </c>
      <c r="AA84" s="18">
        <v>0.2370468571429</v>
      </c>
      <c r="AB84" s="18">
        <v>0.24240400000000001</v>
      </c>
      <c r="AC84" s="18">
        <v>0.24990399999999999</v>
      </c>
      <c r="AD84" s="18">
        <v>0.23354036363639999</v>
      </c>
      <c r="AE84" s="18">
        <v>0.24990399999999999</v>
      </c>
      <c r="AF84" s="18">
        <v>0.23144246153850001</v>
      </c>
      <c r="AG84" s="18">
        <v>0.24990399999999999</v>
      </c>
      <c r="AH84" s="18">
        <v>0.24390400000000001</v>
      </c>
      <c r="AI84" s="18">
        <v>0.24133257142860001</v>
      </c>
      <c r="AJ84" s="18">
        <v>0.2384754285714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</row>
    <row r="85" spans="1:47" s="54" customFormat="1" x14ac:dyDescent="0.2">
      <c r="A85" s="16" t="s">
        <v>16</v>
      </c>
      <c r="B85" s="53"/>
      <c r="C85" s="53">
        <v>0</v>
      </c>
      <c r="D85" s="53">
        <v>0.24990399999999999</v>
      </c>
      <c r="E85" s="53">
        <v>0.2452373333333</v>
      </c>
      <c r="F85" s="53">
        <v>0.24559502439020001</v>
      </c>
      <c r="G85" s="54">
        <v>0.24393809090910001</v>
      </c>
      <c r="H85" s="18">
        <v>0.2459673484163</v>
      </c>
      <c r="I85" s="18">
        <v>0.2441687058824</v>
      </c>
      <c r="J85" s="18">
        <v>0.24375942168670001</v>
      </c>
      <c r="K85" s="18">
        <v>0.2427501538462</v>
      </c>
      <c r="L85" s="18">
        <v>0.2442996043956</v>
      </c>
      <c r="M85" s="18">
        <v>0.24397807407409999</v>
      </c>
      <c r="N85" s="18">
        <v>0.2453834520548</v>
      </c>
      <c r="O85" s="18">
        <v>0.2432373333333</v>
      </c>
      <c r="P85" s="18">
        <v>0.2421453793103</v>
      </c>
      <c r="Q85" s="18">
        <v>0.22300744827589999</v>
      </c>
      <c r="R85" s="18">
        <v>0.23343341176470001</v>
      </c>
      <c r="S85" s="18">
        <v>0.23915773134330001</v>
      </c>
      <c r="T85" s="18">
        <v>0.24357372477059999</v>
      </c>
      <c r="U85" s="18">
        <v>0.2410344347826</v>
      </c>
      <c r="V85" s="18">
        <v>0.24028567938930001</v>
      </c>
      <c r="W85" s="18">
        <v>0.2390951764706</v>
      </c>
      <c r="X85" s="18">
        <v>0.23695663157890001</v>
      </c>
      <c r="Y85" s="18">
        <v>0.2428605217391</v>
      </c>
      <c r="Z85" s="18">
        <v>0.2402165</v>
      </c>
      <c r="AA85" s="18">
        <v>0.245529</v>
      </c>
      <c r="AB85" s="18">
        <v>0.24341751351349999</v>
      </c>
      <c r="AC85" s="18">
        <v>0.2475764137931</v>
      </c>
      <c r="AD85" s="18">
        <v>0.24431077966100001</v>
      </c>
      <c r="AE85" s="18">
        <v>0.24565400000000001</v>
      </c>
      <c r="AF85" s="18">
        <v>0.245545025641</v>
      </c>
      <c r="AG85" s="18">
        <v>0.24858531868129999</v>
      </c>
      <c r="AH85" s="18">
        <v>0.24709149999999999</v>
      </c>
      <c r="AI85" s="18">
        <v>0.24828861538460001</v>
      </c>
      <c r="AJ85" s="18">
        <v>0.2460389693252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</row>
    <row r="86" spans="1:47" s="54" customFormat="1" x14ac:dyDescent="0.2">
      <c r="A86" s="16" t="s">
        <v>17</v>
      </c>
      <c r="B86" s="53"/>
      <c r="C86" s="53">
        <v>0.229904</v>
      </c>
      <c r="D86" s="53">
        <v>0.24490400000000001</v>
      </c>
      <c r="E86" s="53">
        <v>0.2430858181818</v>
      </c>
      <c r="F86" s="53">
        <v>0.23185762913909999</v>
      </c>
      <c r="G86" s="54">
        <v>0.2321262222222</v>
      </c>
      <c r="H86" s="18">
        <v>0.22954956962029999</v>
      </c>
      <c r="I86" s="18">
        <v>0.2303258362283</v>
      </c>
      <c r="J86" s="18">
        <v>0.22661207453419999</v>
      </c>
      <c r="K86" s="18">
        <v>0.22942573913040001</v>
      </c>
      <c r="L86" s="18">
        <v>0.22271101754389999</v>
      </c>
      <c r="M86" s="18">
        <v>0.22443525</v>
      </c>
      <c r="N86" s="18">
        <v>0.22586673291930001</v>
      </c>
      <c r="O86" s="18">
        <v>0.22479288888890001</v>
      </c>
      <c r="P86" s="18">
        <v>0.22850400000000001</v>
      </c>
      <c r="Q86" s="18">
        <v>0.22318214569540001</v>
      </c>
      <c r="R86" s="18">
        <v>0.2282693846154</v>
      </c>
      <c r="S86" s="18">
        <v>0.22262303323259999</v>
      </c>
      <c r="T86" s="18">
        <v>0.2255114766355</v>
      </c>
      <c r="U86" s="18">
        <v>0.23096460606059999</v>
      </c>
      <c r="V86" s="18">
        <v>0.2310944761905</v>
      </c>
      <c r="W86" s="18">
        <v>0.221262490566</v>
      </c>
      <c r="X86" s="18">
        <v>0.22733390654210001</v>
      </c>
      <c r="Y86" s="18">
        <v>0.22813929411760001</v>
      </c>
      <c r="Z86" s="18">
        <v>0.22922832432429999</v>
      </c>
      <c r="AA86" s="18">
        <v>0.2279153636364</v>
      </c>
      <c r="AB86" s="18">
        <v>0.23097196116499999</v>
      </c>
      <c r="AC86" s="18">
        <v>0.23072130769230001</v>
      </c>
      <c r="AD86" s="18">
        <v>0.22644720987649999</v>
      </c>
      <c r="AE86" s="18">
        <v>0.23207381132079999</v>
      </c>
      <c r="AF86" s="18">
        <v>0.2287191658768</v>
      </c>
      <c r="AG86" s="18">
        <v>0.23113476923080001</v>
      </c>
      <c r="AH86" s="18">
        <v>0.22756704347830001</v>
      </c>
      <c r="AI86" s="18">
        <v>0.21727626277369999</v>
      </c>
      <c r="AJ86" s="18">
        <v>0.20698733333329999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</row>
    <row r="87" spans="1:47" s="54" customFormat="1" x14ac:dyDescent="0.2">
      <c r="A87" s="16" t="s">
        <v>18</v>
      </c>
      <c r="B87" s="53"/>
      <c r="C87" s="53">
        <v>0.227404</v>
      </c>
      <c r="D87" s="53">
        <v>0.227404</v>
      </c>
      <c r="E87" s="53">
        <v>0.22530940540540001</v>
      </c>
      <c r="F87" s="53">
        <v>0.2129830081744</v>
      </c>
      <c r="G87" s="54">
        <v>0.2112645442177</v>
      </c>
      <c r="H87" s="18">
        <v>0.1978329940828</v>
      </c>
      <c r="I87" s="18">
        <v>0.19473232618030001</v>
      </c>
      <c r="J87" s="18">
        <v>0.19645486848640001</v>
      </c>
      <c r="K87" s="18">
        <v>0.1969714369501</v>
      </c>
      <c r="L87" s="18">
        <v>0.189263430605</v>
      </c>
      <c r="M87" s="18">
        <v>0.19292348051950001</v>
      </c>
      <c r="N87" s="18">
        <v>0.1935706666667</v>
      </c>
      <c r="O87" s="18">
        <v>0.19332172151900001</v>
      </c>
      <c r="P87" s="18">
        <v>0.19759630769229999</v>
      </c>
      <c r="Q87" s="18">
        <v>0.20602535092349999</v>
      </c>
      <c r="R87" s="18">
        <v>0.2143655384615</v>
      </c>
      <c r="S87" s="18">
        <v>0.20894964315350001</v>
      </c>
      <c r="T87" s="18">
        <v>0.2082767810651</v>
      </c>
      <c r="U87" s="18">
        <v>0.21179589189190001</v>
      </c>
      <c r="V87" s="18">
        <v>0.20807989576550001</v>
      </c>
      <c r="W87" s="18">
        <v>0.19838567539269999</v>
      </c>
      <c r="X87" s="18">
        <v>0.2039171578947</v>
      </c>
      <c r="Y87" s="18">
        <v>0.20544246153849999</v>
      </c>
      <c r="Z87" s="18">
        <v>0.2088816357827</v>
      </c>
      <c r="AA87" s="18">
        <v>0.20959149999999999</v>
      </c>
      <c r="AB87" s="18">
        <v>0.21246039097739999</v>
      </c>
      <c r="AC87" s="18">
        <v>0.2126013684211</v>
      </c>
      <c r="AD87" s="18">
        <v>0.2138401702128</v>
      </c>
      <c r="AE87" s="18">
        <v>0.2149598659218</v>
      </c>
      <c r="AF87" s="18">
        <v>0.214030984127</v>
      </c>
      <c r="AG87" s="18">
        <v>0.21587715436239999</v>
      </c>
      <c r="AH87" s="18">
        <v>0.21423836532509999</v>
      </c>
      <c r="AI87" s="18">
        <v>0.20900236065569999</v>
      </c>
      <c r="AJ87" s="18">
        <v>0.2047836147673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</row>
    <row r="88" spans="1:47" s="54" customFormat="1" x14ac:dyDescent="0.2">
      <c r="A88" s="16" t="s">
        <v>19</v>
      </c>
      <c r="B88" s="53"/>
      <c r="C88" s="53">
        <v>0.22590399999999999</v>
      </c>
      <c r="D88" s="53">
        <v>0.21990399999999999</v>
      </c>
      <c r="E88" s="53">
        <v>0.208335372549</v>
      </c>
      <c r="F88" s="53">
        <v>0.2006072615385</v>
      </c>
      <c r="G88" s="54">
        <v>0.1922687214429</v>
      </c>
      <c r="H88" s="18">
        <v>0.17730170212769999</v>
      </c>
      <c r="I88" s="18">
        <v>0.17443168078179999</v>
      </c>
      <c r="J88" s="18">
        <v>0.1701530344828</v>
      </c>
      <c r="K88" s="18">
        <v>0.1709417358491</v>
      </c>
      <c r="L88" s="18">
        <v>0.1670673123209</v>
      </c>
      <c r="M88" s="18">
        <v>0.17261586440679999</v>
      </c>
      <c r="N88" s="18">
        <v>0.1774375120643</v>
      </c>
      <c r="O88" s="18">
        <v>0.1713274875445</v>
      </c>
      <c r="P88" s="18">
        <v>0.17904796887159999</v>
      </c>
      <c r="Q88" s="18">
        <v>0.2034544201681</v>
      </c>
      <c r="R88" s="18">
        <v>0.2120269050279</v>
      </c>
      <c r="S88" s="18">
        <v>0.19555784615380001</v>
      </c>
      <c r="T88" s="18">
        <v>0.19702151662969999</v>
      </c>
      <c r="U88" s="18">
        <v>0.19943888372089999</v>
      </c>
      <c r="V88" s="18">
        <v>0.19657881662589999</v>
      </c>
      <c r="W88" s="18">
        <v>0.18428294736840001</v>
      </c>
      <c r="X88" s="18">
        <v>0.1906337297297</v>
      </c>
      <c r="Y88" s="18">
        <v>0.1950274567901</v>
      </c>
      <c r="Z88" s="18">
        <v>0.1953659565217</v>
      </c>
      <c r="AA88" s="18">
        <v>0.19939281789140001</v>
      </c>
      <c r="AB88" s="18">
        <v>0.19786860176990001</v>
      </c>
      <c r="AC88" s="18">
        <v>0.1975432572944</v>
      </c>
      <c r="AD88" s="18">
        <v>0.2005193846154</v>
      </c>
      <c r="AE88" s="18">
        <v>0.19988024703089999</v>
      </c>
      <c r="AF88" s="18">
        <v>0.1996098823529</v>
      </c>
      <c r="AG88" s="18">
        <v>0.2017402282878</v>
      </c>
      <c r="AH88" s="18">
        <v>0.19951640310079999</v>
      </c>
      <c r="AI88" s="18">
        <v>0.19122344444440001</v>
      </c>
      <c r="AJ88" s="18">
        <v>0.17966009756099999</v>
      </c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</row>
    <row r="89" spans="1:47" s="54" customFormat="1" x14ac:dyDescent="0.2">
      <c r="A89" s="16" t="s">
        <v>20</v>
      </c>
      <c r="B89" s="53"/>
      <c r="C89" s="53">
        <v>0.2241897142857</v>
      </c>
      <c r="D89" s="53">
        <v>0.19927900000000001</v>
      </c>
      <c r="E89" s="53">
        <v>0.20365367500000001</v>
      </c>
      <c r="F89" s="53">
        <v>0.19349011876479999</v>
      </c>
      <c r="G89" s="54">
        <v>0.1879211752212</v>
      </c>
      <c r="H89" s="18">
        <v>0.16818016494849999</v>
      </c>
      <c r="I89" s="18">
        <v>0.1596808166667</v>
      </c>
      <c r="J89" s="18">
        <v>0.15816386956520001</v>
      </c>
      <c r="K89" s="18">
        <v>0.15992477223429999</v>
      </c>
      <c r="L89" s="18">
        <v>0.15460116535429999</v>
      </c>
      <c r="M89" s="18">
        <v>0.16417022319470001</v>
      </c>
      <c r="N89" s="18">
        <v>0.16338647393360001</v>
      </c>
      <c r="O89" s="18">
        <v>0.16438362337660001</v>
      </c>
      <c r="P89" s="18">
        <v>0.16721214678900001</v>
      </c>
      <c r="Q89" s="18">
        <v>0.19480994736839999</v>
      </c>
      <c r="R89" s="18">
        <v>0.1989430879479</v>
      </c>
      <c r="S89" s="18">
        <v>0.1877942229846</v>
      </c>
      <c r="T89" s="18">
        <v>0.18835330417500001</v>
      </c>
      <c r="U89" s="18">
        <v>0.19392247575060001</v>
      </c>
      <c r="V89" s="18">
        <v>0.19006322551249999</v>
      </c>
      <c r="W89" s="18">
        <v>0.17828554385959999</v>
      </c>
      <c r="X89" s="18">
        <v>0.18188857286429999</v>
      </c>
      <c r="Y89" s="18">
        <v>0.1851830486486</v>
      </c>
      <c r="Z89" s="18">
        <v>0.18510490780139999</v>
      </c>
      <c r="AA89" s="18">
        <v>0.186233787234</v>
      </c>
      <c r="AB89" s="18">
        <v>0.189366915601</v>
      </c>
      <c r="AC89" s="18">
        <v>0.18697524010550001</v>
      </c>
      <c r="AD89" s="18">
        <v>0.18963176769510001</v>
      </c>
      <c r="AE89" s="18">
        <v>0.1908484444444</v>
      </c>
      <c r="AF89" s="18">
        <v>0.1914191515152</v>
      </c>
      <c r="AG89" s="18">
        <v>0.19115399999999999</v>
      </c>
      <c r="AH89" s="18">
        <v>0.19190877326969999</v>
      </c>
      <c r="AI89" s="18">
        <v>0.1805413626374</v>
      </c>
      <c r="AJ89" s="18">
        <v>0.16848092307689999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</row>
    <row r="90" spans="1:47" s="54" customFormat="1" x14ac:dyDescent="0.2">
      <c r="A90" s="16" t="s">
        <v>21</v>
      </c>
      <c r="B90" s="53"/>
      <c r="C90" s="53">
        <v>0.204904</v>
      </c>
      <c r="D90" s="53">
        <v>0.20081309090909999</v>
      </c>
      <c r="E90" s="53">
        <v>0.19109132500000001</v>
      </c>
      <c r="F90" s="53">
        <v>0.1857408093023</v>
      </c>
      <c r="G90" s="54">
        <v>0.17288363200000001</v>
      </c>
      <c r="H90" s="18">
        <v>0.156584083682</v>
      </c>
      <c r="I90" s="18">
        <v>0.1537586578947</v>
      </c>
      <c r="J90" s="18">
        <v>0.1516291677419</v>
      </c>
      <c r="K90" s="18">
        <v>0.1529705966387</v>
      </c>
      <c r="L90" s="18">
        <v>0.15071413513510001</v>
      </c>
      <c r="M90" s="18">
        <v>0.1520331926978</v>
      </c>
      <c r="N90" s="18">
        <v>0.1606106181818</v>
      </c>
      <c r="O90" s="18">
        <v>0.1556745671642</v>
      </c>
      <c r="P90" s="18">
        <v>0.15830442276420001</v>
      </c>
      <c r="Q90" s="18">
        <v>0.18998757859529999</v>
      </c>
      <c r="R90" s="18">
        <v>0.1916315280899</v>
      </c>
      <c r="S90" s="18">
        <v>0.1812020769231</v>
      </c>
      <c r="T90" s="18">
        <v>0.18199980838320001</v>
      </c>
      <c r="U90" s="18">
        <v>0.18227810071940001</v>
      </c>
      <c r="V90" s="18">
        <v>0.18361006993010001</v>
      </c>
      <c r="W90" s="18">
        <v>0.1810725565863</v>
      </c>
      <c r="X90" s="18">
        <v>0.18040594520549999</v>
      </c>
      <c r="Y90" s="18">
        <v>0.17885579396090001</v>
      </c>
      <c r="Z90" s="18">
        <v>0.17647360498959999</v>
      </c>
      <c r="AA90" s="18">
        <v>0.17865400000000001</v>
      </c>
      <c r="AB90" s="18">
        <v>0.1793634594595</v>
      </c>
      <c r="AC90" s="18">
        <v>0.1790820821918</v>
      </c>
      <c r="AD90" s="18">
        <v>0.1811855884477</v>
      </c>
      <c r="AE90" s="18">
        <v>0.1781778095238</v>
      </c>
      <c r="AF90" s="18">
        <v>0.18048670676690001</v>
      </c>
      <c r="AG90" s="18">
        <v>0.17943230188680001</v>
      </c>
      <c r="AH90" s="18">
        <v>0.1829863529412</v>
      </c>
      <c r="AI90" s="18">
        <v>0.1708356770186</v>
      </c>
      <c r="AJ90" s="18">
        <v>0.1621380425532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</row>
    <row r="91" spans="1:47" s="54" customFormat="1" x14ac:dyDescent="0.2">
      <c r="A91" s="16" t="s">
        <v>22</v>
      </c>
      <c r="B91" s="53"/>
      <c r="C91" s="53">
        <v>0.19590399999999999</v>
      </c>
      <c r="D91" s="53">
        <v>0.18444945454549999</v>
      </c>
      <c r="E91" s="53">
        <v>0.18679165306119999</v>
      </c>
      <c r="F91" s="53">
        <v>0.17649955319150001</v>
      </c>
      <c r="G91" s="54">
        <v>0.16328083934429999</v>
      </c>
      <c r="H91" s="18">
        <v>0.14740063625149999</v>
      </c>
      <c r="I91" s="18">
        <v>0.143015053961</v>
      </c>
      <c r="J91" s="18">
        <v>0.1399926149936</v>
      </c>
      <c r="K91" s="18">
        <v>0.14005128413279999</v>
      </c>
      <c r="L91" s="18">
        <v>0.13806304364329999</v>
      </c>
      <c r="M91" s="18">
        <v>0.14448300970870001</v>
      </c>
      <c r="N91" s="18">
        <v>0.15066837181410001</v>
      </c>
      <c r="O91" s="18">
        <v>0.14676020045560001</v>
      </c>
      <c r="P91" s="18">
        <v>0.15015066666669999</v>
      </c>
      <c r="Q91" s="18">
        <v>0.17282066129029999</v>
      </c>
      <c r="R91" s="18">
        <v>0.17574341605839999</v>
      </c>
      <c r="S91" s="18">
        <v>0.171980433121</v>
      </c>
      <c r="T91" s="18">
        <v>0.17234046636770001</v>
      </c>
      <c r="U91" s="18">
        <v>0.1776312727273</v>
      </c>
      <c r="V91" s="18">
        <v>0.17889289705879999</v>
      </c>
      <c r="W91" s="18">
        <v>0.16946151658770001</v>
      </c>
      <c r="X91" s="18">
        <v>0.1710291324864</v>
      </c>
      <c r="Y91" s="18">
        <v>0.16685597097239999</v>
      </c>
      <c r="Z91" s="18">
        <v>0.17146820111729999</v>
      </c>
      <c r="AA91" s="18">
        <v>0.17171815929199999</v>
      </c>
      <c r="AB91" s="18">
        <v>0.17354585110660001</v>
      </c>
      <c r="AC91" s="18">
        <v>0.174484</v>
      </c>
      <c r="AD91" s="18">
        <v>0.17434844444440001</v>
      </c>
      <c r="AE91" s="18">
        <v>0.17448111442790001</v>
      </c>
      <c r="AF91" s="18">
        <v>0.17301875409840001</v>
      </c>
      <c r="AG91" s="18">
        <v>0.17388338144330001</v>
      </c>
      <c r="AH91" s="18">
        <v>0.17422730827069999</v>
      </c>
      <c r="AI91" s="18">
        <v>0.1654910445344</v>
      </c>
      <c r="AJ91" s="18">
        <v>0.15770887804879999</v>
      </c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</row>
    <row r="92" spans="1:47" s="54" customFormat="1" x14ac:dyDescent="0.2">
      <c r="A92" s="16" t="s">
        <v>23</v>
      </c>
      <c r="B92" s="53"/>
      <c r="C92" s="53">
        <v>0.21990399999999999</v>
      </c>
      <c r="D92" s="53">
        <v>0.20061828571429999</v>
      </c>
      <c r="E92" s="53">
        <v>0.18433083003949999</v>
      </c>
      <c r="F92" s="53">
        <v>0.17282331612900001</v>
      </c>
      <c r="G92" s="54">
        <v>0.157514441989</v>
      </c>
      <c r="H92" s="18">
        <v>0.1479837022654</v>
      </c>
      <c r="I92" s="18">
        <v>0.14285449785410001</v>
      </c>
      <c r="J92" s="18">
        <v>0.13924657746479999</v>
      </c>
      <c r="K92" s="18">
        <v>0.1401860626959</v>
      </c>
      <c r="L92" s="18">
        <v>0.13734021052629999</v>
      </c>
      <c r="M92" s="18">
        <v>0.14436971908759999</v>
      </c>
      <c r="N92" s="18">
        <v>0.1489804864865</v>
      </c>
      <c r="O92" s="18">
        <v>0.14267796013289999</v>
      </c>
      <c r="P92" s="18">
        <v>0.14677653281850001</v>
      </c>
      <c r="Q92" s="18">
        <v>0.17109006311210001</v>
      </c>
      <c r="R92" s="18">
        <v>0.17282105498600001</v>
      </c>
      <c r="S92" s="18">
        <v>0.17190847480400001</v>
      </c>
      <c r="T92" s="18">
        <v>0.1719381394026</v>
      </c>
      <c r="U92" s="18">
        <v>0.17799370099670001</v>
      </c>
      <c r="V92" s="18">
        <v>0.17608609584660001</v>
      </c>
      <c r="W92" s="18">
        <v>0.1726648665786</v>
      </c>
      <c r="X92" s="18">
        <v>0.1701552962298</v>
      </c>
      <c r="Y92" s="18">
        <v>0.1688249385194</v>
      </c>
      <c r="Z92" s="18">
        <v>0.17233257142860001</v>
      </c>
      <c r="AA92" s="18">
        <v>0.17573893282149999</v>
      </c>
      <c r="AB92" s="18">
        <v>0.1709714157303</v>
      </c>
      <c r="AC92" s="18">
        <v>0.1729174357006</v>
      </c>
      <c r="AD92" s="18">
        <v>0.17193630148049999</v>
      </c>
      <c r="AE92" s="18">
        <v>0.17304766998580001</v>
      </c>
      <c r="AF92" s="18">
        <v>0.16991864128840001</v>
      </c>
      <c r="AG92" s="18">
        <v>0.17291670417419999</v>
      </c>
      <c r="AH92" s="18">
        <v>0.1723782268041</v>
      </c>
      <c r="AI92" s="18">
        <v>0.16375816666670001</v>
      </c>
      <c r="AJ92" s="18">
        <v>0.1572422045929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</row>
    <row r="93" spans="1:47" s="54" customFormat="1" x14ac:dyDescent="0.2">
      <c r="A93" s="16" t="s">
        <v>24</v>
      </c>
      <c r="B93" s="53"/>
      <c r="C93" s="53">
        <v>0.17990200000000001</v>
      </c>
      <c r="D93" s="53">
        <v>0.17790400000000001</v>
      </c>
      <c r="E93" s="53">
        <v>0.16694614084510001</v>
      </c>
      <c r="F93" s="53">
        <v>0.16450416528930001</v>
      </c>
      <c r="G93" s="54">
        <v>0.1509356363636</v>
      </c>
      <c r="H93" s="18">
        <v>0.13776214525139999</v>
      </c>
      <c r="I93" s="18">
        <v>0.13503514473680001</v>
      </c>
      <c r="J93" s="18">
        <v>0.13243694433780001</v>
      </c>
      <c r="K93" s="18">
        <v>0.1353581231672</v>
      </c>
      <c r="L93" s="18">
        <v>0.13369112806540001</v>
      </c>
      <c r="M93" s="18">
        <v>0.1351079483871</v>
      </c>
      <c r="N93" s="18">
        <v>0.13990371270720001</v>
      </c>
      <c r="O93" s="18">
        <v>0.1363561452514</v>
      </c>
      <c r="P93" s="18">
        <v>0.13781564835160001</v>
      </c>
      <c r="Q93" s="18">
        <v>0.16605251813470001</v>
      </c>
      <c r="R93" s="18">
        <v>0.1707509055375</v>
      </c>
      <c r="S93" s="18">
        <v>0.16316355734410001</v>
      </c>
      <c r="T93" s="18">
        <v>0.1638456058394</v>
      </c>
      <c r="U93" s="18">
        <v>0.17319741317369999</v>
      </c>
      <c r="V93" s="18">
        <v>0.1716234920635</v>
      </c>
      <c r="W93" s="18">
        <v>0.16641068493149999</v>
      </c>
      <c r="X93" s="18">
        <v>0.16792493931399999</v>
      </c>
      <c r="Y93" s="18">
        <v>0.16427361344540001</v>
      </c>
      <c r="Z93" s="18">
        <v>0.16025179130430001</v>
      </c>
      <c r="AA93" s="18">
        <v>0.16549223529410001</v>
      </c>
      <c r="AB93" s="18">
        <v>0.1588724813754</v>
      </c>
      <c r="AC93" s="18">
        <v>0.1596627131367</v>
      </c>
      <c r="AD93" s="18">
        <v>0.158797442623</v>
      </c>
      <c r="AE93" s="18">
        <v>0.16198192207789999</v>
      </c>
      <c r="AF93" s="18">
        <v>0.157807930131</v>
      </c>
      <c r="AG93" s="18">
        <v>0.15812275000000001</v>
      </c>
      <c r="AH93" s="18">
        <v>0.15846738028169999</v>
      </c>
      <c r="AI93" s="18">
        <v>0.15296251063829999</v>
      </c>
      <c r="AJ93" s="18">
        <v>0.14433306574390001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</row>
    <row r="94" spans="1:47" s="54" customFormat="1" x14ac:dyDescent="0.2">
      <c r="A94" s="36" t="s">
        <v>795</v>
      </c>
      <c r="B94" s="53"/>
      <c r="C94" s="53">
        <v>0.24990399999999999</v>
      </c>
      <c r="D94" s="53">
        <v>0</v>
      </c>
      <c r="E94" s="53">
        <v>0.16138533333329999</v>
      </c>
      <c r="F94" s="53">
        <v>0.1736685647059</v>
      </c>
      <c r="G94" s="54">
        <v>0.1521988196721</v>
      </c>
      <c r="H94" s="18">
        <v>0.13783932903230001</v>
      </c>
      <c r="I94" s="18">
        <v>0.1375508877005</v>
      </c>
      <c r="J94" s="18">
        <v>0.13468354716979999</v>
      </c>
      <c r="K94" s="18">
        <v>0.13397339534880001</v>
      </c>
      <c r="L94" s="18">
        <v>0.13357040000000001</v>
      </c>
      <c r="M94" s="18">
        <v>0.13566145454549999</v>
      </c>
      <c r="N94" s="18">
        <v>0.13552883333329999</v>
      </c>
      <c r="O94" s="18">
        <v>0.13192757142860001</v>
      </c>
      <c r="P94" s="18">
        <v>0.1384751428571</v>
      </c>
      <c r="Q94" s="18">
        <v>0.1542392369942</v>
      </c>
      <c r="R94" s="18">
        <v>0.1583956201117</v>
      </c>
      <c r="S94" s="18">
        <v>0.1530764137931</v>
      </c>
      <c r="T94" s="18">
        <v>0.15390400000000001</v>
      </c>
      <c r="U94" s="18">
        <v>0.1520092631579</v>
      </c>
      <c r="V94" s="18">
        <v>0.1538489541284</v>
      </c>
      <c r="W94" s="18">
        <v>0.15427890624999999</v>
      </c>
      <c r="X94" s="18">
        <v>0.1549039622642</v>
      </c>
      <c r="Y94" s="18">
        <v>0.14848600000000001</v>
      </c>
      <c r="Z94" s="18">
        <v>0.14681985046730001</v>
      </c>
      <c r="AA94" s="18">
        <v>0.15069945454549999</v>
      </c>
      <c r="AB94" s="18">
        <v>0.14958141935479999</v>
      </c>
      <c r="AC94" s="18">
        <v>0.1514191515152</v>
      </c>
      <c r="AD94" s="18">
        <v>0.1484754285714</v>
      </c>
      <c r="AE94" s="18">
        <v>0.1501365581395</v>
      </c>
      <c r="AF94" s="18">
        <v>0.1483089079755</v>
      </c>
      <c r="AG94" s="18">
        <v>0.1487412093023</v>
      </c>
      <c r="AH94" s="18">
        <v>0.14727242105259999</v>
      </c>
      <c r="AI94" s="18">
        <v>0.14624328571430001</v>
      </c>
      <c r="AJ94" s="18">
        <v>0.14416325925929999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</row>
    <row r="95" spans="1:47" s="54" customFormat="1" x14ac:dyDescent="0.2">
      <c r="A95" s="16"/>
      <c r="B95" s="53"/>
      <c r="C95" s="53"/>
      <c r="D95" s="53"/>
      <c r="E95" s="53"/>
      <c r="F95" s="53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</row>
    <row r="96" spans="1:47" ht="12.75" x14ac:dyDescent="0.2">
      <c r="A96" s="49" t="s">
        <v>31</v>
      </c>
      <c r="B96" s="50"/>
      <c r="C96" s="50"/>
      <c r="D96" s="50"/>
      <c r="E96" s="50"/>
      <c r="F96" s="50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</row>
    <row r="97" spans="1:47" x14ac:dyDescent="0.2">
      <c r="A97" s="16" t="s">
        <v>628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</row>
    <row r="98" spans="1:47" s="54" customFormat="1" x14ac:dyDescent="0.2">
      <c r="A98" s="16" t="s">
        <v>10</v>
      </c>
      <c r="B98" s="53"/>
      <c r="C98" s="53">
        <v>0</v>
      </c>
      <c r="D98" s="53">
        <v>0.24990399999999999</v>
      </c>
      <c r="E98" s="53">
        <v>0.24990399999999999</v>
      </c>
      <c r="F98" s="53">
        <v>0.24990399999999999</v>
      </c>
      <c r="G98" s="54">
        <v>0.24990399999999999</v>
      </c>
      <c r="H98" s="18">
        <v>0.24990399999999999</v>
      </c>
      <c r="I98" s="18">
        <v>0.24990399999999999</v>
      </c>
      <c r="J98" s="18">
        <v>0.24990399999999999</v>
      </c>
      <c r="K98" s="18">
        <v>0.24990399999999999</v>
      </c>
      <c r="L98" s="18">
        <v>0.24990399999999999</v>
      </c>
      <c r="M98" s="18">
        <v>0.24990399999999999</v>
      </c>
      <c r="N98" s="18">
        <v>0.24990399999999999</v>
      </c>
      <c r="O98" s="18">
        <v>0.24990399999999999</v>
      </c>
      <c r="P98" s="18">
        <v>0.24990399999999999</v>
      </c>
      <c r="Q98" s="18">
        <v>0.24990399999999999</v>
      </c>
      <c r="R98" s="18">
        <v>0.24990399999999999</v>
      </c>
      <c r="S98" s="18">
        <v>0.24990399999999999</v>
      </c>
      <c r="T98" s="18">
        <v>0.24990399999999999</v>
      </c>
      <c r="U98" s="18">
        <v>0.24990399999999999</v>
      </c>
      <c r="V98" s="18">
        <v>0.24990399999999999</v>
      </c>
      <c r="W98" s="18">
        <v>0.24990399999999999</v>
      </c>
      <c r="X98" s="18">
        <v>0.24990399999999999</v>
      </c>
      <c r="Y98" s="18">
        <v>0.24990399999999999</v>
      </c>
      <c r="Z98" s="18">
        <v>0.24990399999999999</v>
      </c>
      <c r="AA98" s="18">
        <v>0.24990399999999999</v>
      </c>
      <c r="AB98" s="18">
        <v>0.24990399999999999</v>
      </c>
      <c r="AC98" s="18">
        <v>0.24990399999999999</v>
      </c>
      <c r="AD98" s="18">
        <v>0.24990399999999999</v>
      </c>
      <c r="AE98" s="18">
        <v>0.24990399999999999</v>
      </c>
      <c r="AF98" s="18">
        <v>0.24990399999999999</v>
      </c>
      <c r="AG98" s="18">
        <v>0</v>
      </c>
      <c r="AH98" s="18">
        <v>0.24990399999999999</v>
      </c>
      <c r="AI98" s="18">
        <v>0.24990399999999999</v>
      </c>
      <c r="AJ98" s="18">
        <v>0.24990399999999999</v>
      </c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</row>
    <row r="99" spans="1:47" s="54" customFormat="1" x14ac:dyDescent="0.2">
      <c r="A99" s="16" t="s">
        <v>11</v>
      </c>
      <c r="B99" s="53"/>
      <c r="C99" s="53">
        <v>0</v>
      </c>
      <c r="D99" s="53">
        <v>0</v>
      </c>
      <c r="E99" s="53">
        <v>0.24990399999999999</v>
      </c>
      <c r="F99" s="53">
        <v>0</v>
      </c>
      <c r="G99" s="54">
        <v>0</v>
      </c>
      <c r="H99" s="18">
        <v>0.24990399999999999</v>
      </c>
      <c r="I99" s="18">
        <v>0</v>
      </c>
      <c r="J99" s="18">
        <v>0</v>
      </c>
      <c r="K99" s="18">
        <v>0</v>
      </c>
      <c r="L99" s="18">
        <v>0.24990399999999999</v>
      </c>
      <c r="M99" s="18">
        <v>0</v>
      </c>
      <c r="N99" s="18">
        <v>0</v>
      </c>
      <c r="O99" s="18">
        <v>0</v>
      </c>
      <c r="P99" s="18">
        <v>0.24990399999999999</v>
      </c>
      <c r="Q99" s="18">
        <v>0.24990399999999999</v>
      </c>
      <c r="R99" s="18">
        <v>0</v>
      </c>
      <c r="S99" s="18">
        <v>0.24990399999999999</v>
      </c>
      <c r="T99" s="18">
        <v>0</v>
      </c>
      <c r="U99" s="18">
        <v>0.24990399999999999</v>
      </c>
      <c r="V99" s="18">
        <v>0</v>
      </c>
      <c r="W99" s="18">
        <v>0.24990399999999999</v>
      </c>
      <c r="X99" s="18">
        <v>0.24990399999999999</v>
      </c>
      <c r="Y99" s="18">
        <v>0.24990399999999999</v>
      </c>
      <c r="Z99" s="18">
        <v>0.24990399999999999</v>
      </c>
      <c r="AA99" s="18">
        <v>0.24990399999999999</v>
      </c>
      <c r="AB99" s="18">
        <v>0.24990399999999999</v>
      </c>
      <c r="AC99" s="18">
        <v>0.24990399999999999</v>
      </c>
      <c r="AD99" s="18">
        <v>0.24990399999999999</v>
      </c>
      <c r="AE99" s="18">
        <v>0.24990399999999999</v>
      </c>
      <c r="AF99" s="18">
        <v>0</v>
      </c>
      <c r="AG99" s="18">
        <v>0.24990399999999999</v>
      </c>
      <c r="AH99" s="18">
        <v>0.24990399999999999</v>
      </c>
      <c r="AI99" s="18">
        <v>0.24990399999999999</v>
      </c>
      <c r="AJ99" s="18">
        <v>0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</row>
    <row r="100" spans="1:47" s="54" customFormat="1" x14ac:dyDescent="0.2">
      <c r="A100" s="16" t="s">
        <v>629</v>
      </c>
      <c r="B100" s="53"/>
      <c r="C100" s="53">
        <v>0</v>
      </c>
      <c r="D100" s="53">
        <v>0</v>
      </c>
      <c r="E100" s="53">
        <v>0</v>
      </c>
      <c r="F100" s="53">
        <v>0</v>
      </c>
      <c r="G100" s="54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0.24990399999999999</v>
      </c>
      <c r="M100" s="18">
        <v>0</v>
      </c>
      <c r="N100" s="18">
        <v>0.24990399999999999</v>
      </c>
      <c r="O100" s="18">
        <v>0.24990399999999999</v>
      </c>
      <c r="P100" s="18">
        <v>0.24990399999999999</v>
      </c>
      <c r="Q100" s="18">
        <v>0.24990399999999999</v>
      </c>
      <c r="R100" s="18">
        <v>0.24990399999999999</v>
      </c>
      <c r="S100" s="18">
        <v>0.24990399999999999</v>
      </c>
      <c r="T100" s="18">
        <v>0.24990399999999999</v>
      </c>
      <c r="U100" s="18">
        <v>0.24990399999999999</v>
      </c>
      <c r="V100" s="18">
        <v>0.24990399999999999</v>
      </c>
      <c r="W100" s="18">
        <v>0.24990399999999999</v>
      </c>
      <c r="X100" s="18">
        <v>0.24990399999999999</v>
      </c>
      <c r="Y100" s="18">
        <v>0.24990399999999999</v>
      </c>
      <c r="Z100" s="18">
        <v>0.24990399999999999</v>
      </c>
      <c r="AA100" s="18">
        <v>0.24990399999999999</v>
      </c>
      <c r="AB100" s="18">
        <v>0.24990399999999999</v>
      </c>
      <c r="AC100" s="18">
        <v>0.24990399999999999</v>
      </c>
      <c r="AD100" s="18">
        <v>0.24990399999999999</v>
      </c>
      <c r="AE100" s="18">
        <v>0.24990399999999999</v>
      </c>
      <c r="AF100" s="18">
        <v>0.24990399999999999</v>
      </c>
      <c r="AG100" s="18">
        <v>0.24990399999999999</v>
      </c>
      <c r="AH100" s="18">
        <v>0.24990399999999999</v>
      </c>
      <c r="AI100" s="18">
        <v>0.24990399999999999</v>
      </c>
      <c r="AJ100" s="18">
        <v>0.24990399999999999</v>
      </c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</row>
    <row r="101" spans="1:47" s="54" customFormat="1" x14ac:dyDescent="0.2">
      <c r="A101" s="16" t="s">
        <v>13</v>
      </c>
      <c r="B101" s="53"/>
      <c r="C101" s="53">
        <v>0</v>
      </c>
      <c r="D101" s="53">
        <v>0</v>
      </c>
      <c r="E101" s="53">
        <v>0.24990399999999999</v>
      </c>
      <c r="F101" s="53">
        <v>0.24990399999999999</v>
      </c>
      <c r="G101" s="54">
        <v>0.24990399999999999</v>
      </c>
      <c r="H101" s="18">
        <v>0.24990399999999999</v>
      </c>
      <c r="I101" s="18">
        <v>0.24990399999999999</v>
      </c>
      <c r="J101" s="18">
        <v>0.24990399999999999</v>
      </c>
      <c r="K101" s="18">
        <v>0.24990399999999999</v>
      </c>
      <c r="L101" s="18">
        <v>0.24990399999999999</v>
      </c>
      <c r="M101" s="18">
        <v>0.24990399999999999</v>
      </c>
      <c r="N101" s="18">
        <v>0</v>
      </c>
      <c r="O101" s="18">
        <v>0</v>
      </c>
      <c r="P101" s="18">
        <v>0.24990399999999999</v>
      </c>
      <c r="Q101" s="18">
        <v>0.24990399999999999</v>
      </c>
      <c r="R101" s="18">
        <v>0.24990399999999999</v>
      </c>
      <c r="S101" s="18">
        <v>0.24990399999999999</v>
      </c>
      <c r="T101" s="18">
        <v>0.24990399999999999</v>
      </c>
      <c r="U101" s="18">
        <v>0.24990399999999999</v>
      </c>
      <c r="V101" s="18">
        <v>0.24990399999999999</v>
      </c>
      <c r="W101" s="18">
        <v>0.24990399999999999</v>
      </c>
      <c r="X101" s="18">
        <v>0.24990399999999999</v>
      </c>
      <c r="Y101" s="18">
        <v>0.24990399999999999</v>
      </c>
      <c r="Z101" s="18">
        <v>0.24990399999999999</v>
      </c>
      <c r="AA101" s="18">
        <v>0.24990399999999999</v>
      </c>
      <c r="AB101" s="18">
        <v>0.24990399999999999</v>
      </c>
      <c r="AC101" s="18">
        <v>0.24990399999999999</v>
      </c>
      <c r="AD101" s="18">
        <v>0.24990399999999999</v>
      </c>
      <c r="AE101" s="18">
        <v>0.24990399999999999</v>
      </c>
      <c r="AF101" s="18">
        <v>0.24990399999999999</v>
      </c>
      <c r="AG101" s="18">
        <v>0.24990399999999999</v>
      </c>
      <c r="AH101" s="18">
        <v>0.24990399999999999</v>
      </c>
      <c r="AI101" s="18">
        <v>0.24990399999999999</v>
      </c>
      <c r="AJ101" s="18">
        <v>0.24990399999999999</v>
      </c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</row>
    <row r="102" spans="1:47" s="54" customFormat="1" x14ac:dyDescent="0.2">
      <c r="A102" s="16" t="s">
        <v>14</v>
      </c>
      <c r="B102" s="53"/>
      <c r="C102" s="53">
        <v>0</v>
      </c>
      <c r="D102" s="53">
        <v>0</v>
      </c>
      <c r="E102" s="53">
        <v>0</v>
      </c>
      <c r="F102" s="53">
        <v>0.24990399999999999</v>
      </c>
      <c r="G102" s="54">
        <v>0.24990399999999999</v>
      </c>
      <c r="H102" s="18">
        <v>0.24990399999999999</v>
      </c>
      <c r="I102" s="18">
        <v>0.24990399999999999</v>
      </c>
      <c r="J102" s="18">
        <v>0.24990399999999999</v>
      </c>
      <c r="K102" s="18">
        <v>0.24990399999999999</v>
      </c>
      <c r="L102" s="18">
        <v>0.24990399999999999</v>
      </c>
      <c r="M102" s="18">
        <v>0.24990399999999999</v>
      </c>
      <c r="N102" s="18">
        <v>0.24990399999999999</v>
      </c>
      <c r="O102" s="18">
        <v>0.24990399999999999</v>
      </c>
      <c r="P102" s="18">
        <v>0.24990399999999999</v>
      </c>
      <c r="Q102" s="18">
        <v>0.24990399999999999</v>
      </c>
      <c r="R102" s="18">
        <v>0.24990399999999999</v>
      </c>
      <c r="S102" s="18">
        <v>0.24990399999999999</v>
      </c>
      <c r="T102" s="18">
        <v>0.24990399999999999</v>
      </c>
      <c r="U102" s="18">
        <v>0.24990399999999999</v>
      </c>
      <c r="V102" s="18">
        <v>0.24990399999999999</v>
      </c>
      <c r="W102" s="18">
        <v>0.24990399999999999</v>
      </c>
      <c r="X102" s="18">
        <v>0.24990399999999999</v>
      </c>
      <c r="Y102" s="18">
        <v>0.24990399999999999</v>
      </c>
      <c r="Z102" s="18">
        <v>0.24990399999999999</v>
      </c>
      <c r="AA102" s="18">
        <v>0.24990399999999999</v>
      </c>
      <c r="AB102" s="18">
        <v>0.24990399999999999</v>
      </c>
      <c r="AC102" s="18">
        <v>0.24990399999999999</v>
      </c>
      <c r="AD102" s="18">
        <v>0.24990399999999999</v>
      </c>
      <c r="AE102" s="18">
        <v>0.24990399999999999</v>
      </c>
      <c r="AF102" s="18">
        <v>0.24990399999999999</v>
      </c>
      <c r="AG102" s="18">
        <v>0.24990399999999999</v>
      </c>
      <c r="AH102" s="18">
        <v>0.24990399999999999</v>
      </c>
      <c r="AI102" s="18">
        <v>0.24990399999999999</v>
      </c>
      <c r="AJ102" s="18">
        <v>0.24990399999999999</v>
      </c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</row>
    <row r="103" spans="1:47" s="54" customFormat="1" x14ac:dyDescent="0.2">
      <c r="A103" s="16" t="s">
        <v>15</v>
      </c>
      <c r="B103" s="53"/>
      <c r="C103" s="53">
        <v>0</v>
      </c>
      <c r="D103" s="53">
        <v>0.24990399999999999</v>
      </c>
      <c r="E103" s="53">
        <v>0.24990399999999999</v>
      </c>
      <c r="F103" s="53">
        <v>0.24990399999999999</v>
      </c>
      <c r="G103" s="54">
        <v>0.24990399999999999</v>
      </c>
      <c r="H103" s="18">
        <v>0.24990399999999999</v>
      </c>
      <c r="I103" s="18">
        <v>0.24990399999999999</v>
      </c>
      <c r="J103" s="18">
        <v>0.24990399999999999</v>
      </c>
      <c r="K103" s="18">
        <v>0.24990399999999999</v>
      </c>
      <c r="L103" s="18">
        <v>0.24990399999999999</v>
      </c>
      <c r="M103" s="18">
        <v>0.24990399999999999</v>
      </c>
      <c r="N103" s="18">
        <v>0.24990399999999999</v>
      </c>
      <c r="O103" s="18">
        <v>0.24990399999999999</v>
      </c>
      <c r="P103" s="18">
        <v>0.24990399999999999</v>
      </c>
      <c r="Q103" s="18">
        <v>0.24990399999999999</v>
      </c>
      <c r="R103" s="18">
        <v>0.24990399999999999</v>
      </c>
      <c r="S103" s="18">
        <v>0.24990399999999999</v>
      </c>
      <c r="T103" s="18">
        <v>0.24990399999999999</v>
      </c>
      <c r="U103" s="18">
        <v>0.24990399999999999</v>
      </c>
      <c r="V103" s="18">
        <v>0.24990399999999999</v>
      </c>
      <c r="W103" s="18">
        <v>0.24990399999999999</v>
      </c>
      <c r="X103" s="18">
        <v>0.24990399999999999</v>
      </c>
      <c r="Y103" s="18">
        <v>0.24990399999999999</v>
      </c>
      <c r="Z103" s="18">
        <v>0.24990399999999999</v>
      </c>
      <c r="AA103" s="18">
        <v>0.24990399999999999</v>
      </c>
      <c r="AB103" s="18">
        <v>0.24990399999999999</v>
      </c>
      <c r="AC103" s="18">
        <v>0.24990399999999999</v>
      </c>
      <c r="AD103" s="18">
        <v>0.24990399999999999</v>
      </c>
      <c r="AE103" s="18">
        <v>0.24990399999999999</v>
      </c>
      <c r="AF103" s="18">
        <v>0.24990399999999999</v>
      </c>
      <c r="AG103" s="18">
        <v>0.24990399999999999</v>
      </c>
      <c r="AH103" s="18">
        <v>0.24990399999999999</v>
      </c>
      <c r="AI103" s="18">
        <v>0.24990399999999999</v>
      </c>
      <c r="AJ103" s="18">
        <v>0.24990399999999999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</row>
    <row r="104" spans="1:47" s="54" customFormat="1" x14ac:dyDescent="0.2">
      <c r="A104" s="16" t="s">
        <v>16</v>
      </c>
      <c r="B104" s="53"/>
      <c r="C104" s="53">
        <v>0</v>
      </c>
      <c r="D104" s="53">
        <v>0.24990399999999999</v>
      </c>
      <c r="E104" s="53">
        <v>0.24990399999999999</v>
      </c>
      <c r="F104" s="53">
        <v>0.24990399999999999</v>
      </c>
      <c r="G104" s="54">
        <v>0.24990399999999999</v>
      </c>
      <c r="H104" s="18">
        <v>0.24990399999999999</v>
      </c>
      <c r="I104" s="18">
        <v>0.24990399999999999</v>
      </c>
      <c r="J104" s="18">
        <v>0.24990399999999999</v>
      </c>
      <c r="K104" s="18">
        <v>0.24990399999999999</v>
      </c>
      <c r="L104" s="18">
        <v>0.24990399999999999</v>
      </c>
      <c r="M104" s="18">
        <v>0.24990399999999999</v>
      </c>
      <c r="N104" s="18">
        <v>0.24990399999999999</v>
      </c>
      <c r="O104" s="18">
        <v>0.24990399999999999</v>
      </c>
      <c r="P104" s="18">
        <v>0.24990399999999999</v>
      </c>
      <c r="Q104" s="18">
        <v>0.24990399999999999</v>
      </c>
      <c r="R104" s="18">
        <v>0.24990399999999999</v>
      </c>
      <c r="S104" s="18">
        <v>0.24990399999999999</v>
      </c>
      <c r="T104" s="18">
        <v>0.24990399999999999</v>
      </c>
      <c r="U104" s="18">
        <v>0.24990399999999999</v>
      </c>
      <c r="V104" s="18">
        <v>0.24990399999999999</v>
      </c>
      <c r="W104" s="18">
        <v>0.24990399999999999</v>
      </c>
      <c r="X104" s="18">
        <v>0.24990399999999999</v>
      </c>
      <c r="Y104" s="18">
        <v>0.24990399999999999</v>
      </c>
      <c r="Z104" s="18">
        <v>0.24990399999999999</v>
      </c>
      <c r="AA104" s="18">
        <v>0.24990399999999999</v>
      </c>
      <c r="AB104" s="18">
        <v>0.24990399999999999</v>
      </c>
      <c r="AC104" s="18">
        <v>0.24990399999999999</v>
      </c>
      <c r="AD104" s="18">
        <v>0.24990399999999999</v>
      </c>
      <c r="AE104" s="18">
        <v>0.24990399999999999</v>
      </c>
      <c r="AF104" s="18">
        <v>0.24990399999999999</v>
      </c>
      <c r="AG104" s="18">
        <v>0.24990399999999999</v>
      </c>
      <c r="AH104" s="18">
        <v>0.24990399999999999</v>
      </c>
      <c r="AI104" s="18">
        <v>0.24990399999999999</v>
      </c>
      <c r="AJ104" s="18">
        <v>0.24990399999999999</v>
      </c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</row>
    <row r="105" spans="1:47" s="54" customFormat="1" x14ac:dyDescent="0.2">
      <c r="A105" s="16" t="s">
        <v>17</v>
      </c>
      <c r="B105" s="53"/>
      <c r="C105" s="53">
        <v>0.24990399999999999</v>
      </c>
      <c r="D105" s="53">
        <v>0.24990399999999999</v>
      </c>
      <c r="E105" s="53">
        <v>0.24990399999999999</v>
      </c>
      <c r="F105" s="53">
        <v>0.24990399999999999</v>
      </c>
      <c r="G105" s="54">
        <v>0.24990399999999999</v>
      </c>
      <c r="H105" s="18">
        <v>0.24990399999999999</v>
      </c>
      <c r="I105" s="18">
        <v>0.24990399999999999</v>
      </c>
      <c r="J105" s="18">
        <v>0.24990399999999999</v>
      </c>
      <c r="K105" s="18">
        <v>0.24990399999999999</v>
      </c>
      <c r="L105" s="18">
        <v>0.24990399999999999</v>
      </c>
      <c r="M105" s="18">
        <v>0.24990399999999999</v>
      </c>
      <c r="N105" s="18">
        <v>0.24990399999999999</v>
      </c>
      <c r="O105" s="18">
        <v>0.24990399999999999</v>
      </c>
      <c r="P105" s="18">
        <v>0.24990399999999999</v>
      </c>
      <c r="Q105" s="18">
        <v>0.24990399999999999</v>
      </c>
      <c r="R105" s="18">
        <v>0.24990399999999999</v>
      </c>
      <c r="S105" s="18">
        <v>0.24990399999999999</v>
      </c>
      <c r="T105" s="18">
        <v>0.24990399999999999</v>
      </c>
      <c r="U105" s="18">
        <v>0.24990399999999999</v>
      </c>
      <c r="V105" s="18">
        <v>0.24990399999999999</v>
      </c>
      <c r="W105" s="18">
        <v>0.24990399999999999</v>
      </c>
      <c r="X105" s="18">
        <v>0.24990399999999999</v>
      </c>
      <c r="Y105" s="18">
        <v>0.24990399999999999</v>
      </c>
      <c r="Z105" s="18">
        <v>0.24990399999999999</v>
      </c>
      <c r="AA105" s="18">
        <v>0.24990399999999999</v>
      </c>
      <c r="AB105" s="18">
        <v>0.24990399999999999</v>
      </c>
      <c r="AC105" s="18">
        <v>0.24990399999999999</v>
      </c>
      <c r="AD105" s="18">
        <v>0.24990399999999999</v>
      </c>
      <c r="AE105" s="18">
        <v>0.24990399999999999</v>
      </c>
      <c r="AF105" s="18">
        <v>0.24990399999999999</v>
      </c>
      <c r="AG105" s="18">
        <v>0.24990399999999999</v>
      </c>
      <c r="AH105" s="18">
        <v>0.24990399999999999</v>
      </c>
      <c r="AI105" s="18">
        <v>0.24990399999999999</v>
      </c>
      <c r="AJ105" s="18">
        <v>0.24990399999999999</v>
      </c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</row>
    <row r="106" spans="1:47" s="54" customFormat="1" x14ac:dyDescent="0.2">
      <c r="A106" s="16" t="s">
        <v>18</v>
      </c>
      <c r="B106" s="53"/>
      <c r="C106" s="53">
        <v>0.24990399999999999</v>
      </c>
      <c r="D106" s="53">
        <v>0.24990399999999999</v>
      </c>
      <c r="E106" s="53">
        <v>0.24990399999999999</v>
      </c>
      <c r="F106" s="53">
        <v>0.24990399999999999</v>
      </c>
      <c r="G106" s="54">
        <v>0.24990399999999999</v>
      </c>
      <c r="H106" s="18">
        <v>0.24990399999999999</v>
      </c>
      <c r="I106" s="18">
        <v>0.24990399999999999</v>
      </c>
      <c r="J106" s="18">
        <v>0.24990399999999999</v>
      </c>
      <c r="K106" s="18">
        <v>0.24990399999999999</v>
      </c>
      <c r="L106" s="18">
        <v>0.24990399999999999</v>
      </c>
      <c r="M106" s="18">
        <v>0.24990399999999999</v>
      </c>
      <c r="N106" s="18">
        <v>0.24990399999999999</v>
      </c>
      <c r="O106" s="18">
        <v>0.24990399999999999</v>
      </c>
      <c r="P106" s="18">
        <v>0.24990399999999999</v>
      </c>
      <c r="Q106" s="18">
        <v>0.24990399999999999</v>
      </c>
      <c r="R106" s="18">
        <v>0.24990399999999999</v>
      </c>
      <c r="S106" s="18">
        <v>0.24990399999999999</v>
      </c>
      <c r="T106" s="18">
        <v>0.24990399999999999</v>
      </c>
      <c r="U106" s="18">
        <v>0.24990399999999999</v>
      </c>
      <c r="V106" s="18">
        <v>0.24990399999999999</v>
      </c>
      <c r="W106" s="18">
        <v>0.24990399999999999</v>
      </c>
      <c r="X106" s="18">
        <v>0.24990399999999999</v>
      </c>
      <c r="Y106" s="18">
        <v>0.24990399999999999</v>
      </c>
      <c r="Z106" s="18">
        <v>0.24990399999999999</v>
      </c>
      <c r="AA106" s="18">
        <v>0.24990399999999999</v>
      </c>
      <c r="AB106" s="18">
        <v>0.24990399999999999</v>
      </c>
      <c r="AC106" s="18">
        <v>0.24990399999999999</v>
      </c>
      <c r="AD106" s="18">
        <v>0.24990399999999999</v>
      </c>
      <c r="AE106" s="18">
        <v>0.24990399999999999</v>
      </c>
      <c r="AF106" s="18">
        <v>0.24990399999999999</v>
      </c>
      <c r="AG106" s="18">
        <v>0.24990399999999999</v>
      </c>
      <c r="AH106" s="18">
        <v>0.24990399999999999</v>
      </c>
      <c r="AI106" s="18">
        <v>0.24990399999999999</v>
      </c>
      <c r="AJ106" s="18">
        <v>0.24990399999999999</v>
      </c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</row>
    <row r="107" spans="1:47" s="54" customFormat="1" x14ac:dyDescent="0.2">
      <c r="A107" s="16" t="s">
        <v>19</v>
      </c>
      <c r="B107" s="53"/>
      <c r="C107" s="53">
        <v>0.24990399999999999</v>
      </c>
      <c r="D107" s="53">
        <v>0.24990399999999999</v>
      </c>
      <c r="E107" s="53">
        <v>0.24990399999999999</v>
      </c>
      <c r="F107" s="53">
        <v>0.24990399999999999</v>
      </c>
      <c r="G107" s="54">
        <v>0.24990399999999999</v>
      </c>
      <c r="H107" s="18">
        <v>0.24990399999999999</v>
      </c>
      <c r="I107" s="18">
        <v>0.24990399999999999</v>
      </c>
      <c r="J107" s="18">
        <v>0.24990399999999999</v>
      </c>
      <c r="K107" s="18">
        <v>0.24990399999999999</v>
      </c>
      <c r="L107" s="18">
        <v>0.24990399999999999</v>
      </c>
      <c r="M107" s="18">
        <v>0.24990399999999999</v>
      </c>
      <c r="N107" s="18">
        <v>0.24990399999999999</v>
      </c>
      <c r="O107" s="18">
        <v>0.24990399999999999</v>
      </c>
      <c r="P107" s="18">
        <v>0.24990399999999999</v>
      </c>
      <c r="Q107" s="18">
        <v>0.24990399999999999</v>
      </c>
      <c r="R107" s="18">
        <v>0.24990399999999999</v>
      </c>
      <c r="S107" s="18">
        <v>0.24990399999999999</v>
      </c>
      <c r="T107" s="18">
        <v>0.24990399999999999</v>
      </c>
      <c r="U107" s="18">
        <v>0.24990399999999999</v>
      </c>
      <c r="V107" s="18">
        <v>0.24990399999999999</v>
      </c>
      <c r="W107" s="18">
        <v>0.24990399999999999</v>
      </c>
      <c r="X107" s="18">
        <v>0.24990399999999999</v>
      </c>
      <c r="Y107" s="18">
        <v>0.24990399999999999</v>
      </c>
      <c r="Z107" s="18">
        <v>0.24990399999999999</v>
      </c>
      <c r="AA107" s="18">
        <v>0.24990399999999999</v>
      </c>
      <c r="AB107" s="18">
        <v>0.24990399999999999</v>
      </c>
      <c r="AC107" s="18">
        <v>0.24990399999999999</v>
      </c>
      <c r="AD107" s="18">
        <v>0.24990399999999999</v>
      </c>
      <c r="AE107" s="18">
        <v>0.24990399999999999</v>
      </c>
      <c r="AF107" s="18">
        <v>0.24990399999999999</v>
      </c>
      <c r="AG107" s="18">
        <v>0.24990399999999999</v>
      </c>
      <c r="AH107" s="18">
        <v>0.24990399999999999</v>
      </c>
      <c r="AI107" s="18">
        <v>0.24990399999999999</v>
      </c>
      <c r="AJ107" s="18">
        <v>0.24990399999999999</v>
      </c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</row>
    <row r="108" spans="1:47" s="54" customFormat="1" x14ac:dyDescent="0.2">
      <c r="A108" s="16" t="s">
        <v>20</v>
      </c>
      <c r="B108" s="53"/>
      <c r="C108" s="53">
        <v>0.24990399999999999</v>
      </c>
      <c r="D108" s="53">
        <v>0.24990399999999999</v>
      </c>
      <c r="E108" s="53">
        <v>0.24990399999999999</v>
      </c>
      <c r="F108" s="53">
        <v>0.24990399999999999</v>
      </c>
      <c r="G108" s="54">
        <v>0.24990399999999999</v>
      </c>
      <c r="H108" s="18">
        <v>0.24990399999999999</v>
      </c>
      <c r="I108" s="18">
        <v>0.24990399999999999</v>
      </c>
      <c r="J108" s="18">
        <v>0.24990399999999999</v>
      </c>
      <c r="K108" s="18">
        <v>0.24990399999999999</v>
      </c>
      <c r="L108" s="18">
        <v>0.24990399999999999</v>
      </c>
      <c r="M108" s="18">
        <v>0.24990399999999999</v>
      </c>
      <c r="N108" s="18">
        <v>0.24990399999999999</v>
      </c>
      <c r="O108" s="18">
        <v>0.24990399999999999</v>
      </c>
      <c r="P108" s="18">
        <v>0.24990399999999999</v>
      </c>
      <c r="Q108" s="18">
        <v>0.24990399999999999</v>
      </c>
      <c r="R108" s="18">
        <v>0.24990399999999999</v>
      </c>
      <c r="S108" s="18">
        <v>0.24990399999999999</v>
      </c>
      <c r="T108" s="18">
        <v>0.24990399999999999</v>
      </c>
      <c r="U108" s="18">
        <v>0.24990399999999999</v>
      </c>
      <c r="V108" s="18">
        <v>0.24990399999999999</v>
      </c>
      <c r="W108" s="18">
        <v>0.24990399999999999</v>
      </c>
      <c r="X108" s="18">
        <v>0.24990399999999999</v>
      </c>
      <c r="Y108" s="18">
        <v>0.24990399999999999</v>
      </c>
      <c r="Z108" s="18">
        <v>0.24990399999999999</v>
      </c>
      <c r="AA108" s="18">
        <v>0.24990399999999999</v>
      </c>
      <c r="AB108" s="18">
        <v>0.24990399999999999</v>
      </c>
      <c r="AC108" s="18">
        <v>0.24990399999999999</v>
      </c>
      <c r="AD108" s="18">
        <v>0.24990399999999999</v>
      </c>
      <c r="AE108" s="18">
        <v>0.24990399999999999</v>
      </c>
      <c r="AF108" s="18">
        <v>0.24990399999999999</v>
      </c>
      <c r="AG108" s="18">
        <v>0.24990399999999999</v>
      </c>
      <c r="AH108" s="18">
        <v>0.24990399999999999</v>
      </c>
      <c r="AI108" s="18">
        <v>0.24990399999999999</v>
      </c>
      <c r="AJ108" s="18">
        <v>0.24990399999999999</v>
      </c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</row>
    <row r="109" spans="1:47" s="54" customFormat="1" x14ac:dyDescent="0.2">
      <c r="A109" s="16" t="s">
        <v>21</v>
      </c>
      <c r="B109" s="53"/>
      <c r="C109" s="53">
        <v>0.24990399999999999</v>
      </c>
      <c r="D109" s="53">
        <v>0.24990399999999999</v>
      </c>
      <c r="E109" s="53">
        <v>0.24990399999999999</v>
      </c>
      <c r="F109" s="53">
        <v>0.24990399999999999</v>
      </c>
      <c r="G109" s="54">
        <v>0.24990399999999999</v>
      </c>
      <c r="H109" s="18">
        <v>0.24990399999999999</v>
      </c>
      <c r="I109" s="18">
        <v>0.24990399999999999</v>
      </c>
      <c r="J109" s="18">
        <v>0.24990399999999999</v>
      </c>
      <c r="K109" s="18">
        <v>0.24990399999999999</v>
      </c>
      <c r="L109" s="18">
        <v>0.24990399999999999</v>
      </c>
      <c r="M109" s="18">
        <v>0.24990399999999999</v>
      </c>
      <c r="N109" s="18">
        <v>0.24990399999999999</v>
      </c>
      <c r="O109" s="18">
        <v>0.24990399999999999</v>
      </c>
      <c r="P109" s="18">
        <v>0.24990399999999999</v>
      </c>
      <c r="Q109" s="18">
        <v>0.24990399999999999</v>
      </c>
      <c r="R109" s="18">
        <v>0.24990399999999999</v>
      </c>
      <c r="S109" s="18">
        <v>0.24990399999999999</v>
      </c>
      <c r="T109" s="18">
        <v>0.24990399999999999</v>
      </c>
      <c r="U109" s="18">
        <v>0.24990399999999999</v>
      </c>
      <c r="V109" s="18">
        <v>0.24990399999999999</v>
      </c>
      <c r="W109" s="18">
        <v>0.24990399999999999</v>
      </c>
      <c r="X109" s="18">
        <v>0.24990399999999999</v>
      </c>
      <c r="Y109" s="18">
        <v>0.24990399999999999</v>
      </c>
      <c r="Z109" s="18">
        <v>0.24990399999999999</v>
      </c>
      <c r="AA109" s="18">
        <v>0.24990399999999999</v>
      </c>
      <c r="AB109" s="18">
        <v>0.24990399999999999</v>
      </c>
      <c r="AC109" s="18">
        <v>0.24990399999999999</v>
      </c>
      <c r="AD109" s="18">
        <v>0.24990399999999999</v>
      </c>
      <c r="AE109" s="18">
        <v>0.24990399999999999</v>
      </c>
      <c r="AF109" s="18">
        <v>0.24990399999999999</v>
      </c>
      <c r="AG109" s="18">
        <v>0.24990399999999999</v>
      </c>
      <c r="AH109" s="18">
        <v>0.24990399999999999</v>
      </c>
      <c r="AI109" s="18">
        <v>0.24990399999999999</v>
      </c>
      <c r="AJ109" s="18">
        <v>0.24990399999999999</v>
      </c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</row>
    <row r="110" spans="1:47" s="54" customFormat="1" x14ac:dyDescent="0.2">
      <c r="A110" s="16" t="s">
        <v>22</v>
      </c>
      <c r="B110" s="53"/>
      <c r="C110" s="53">
        <v>0.24990399999999999</v>
      </c>
      <c r="D110" s="53">
        <v>0.24990399999999999</v>
      </c>
      <c r="E110" s="53">
        <v>0.24990399999999999</v>
      </c>
      <c r="F110" s="53">
        <v>0.24990399999999999</v>
      </c>
      <c r="G110" s="54">
        <v>0.24990399999999999</v>
      </c>
      <c r="H110" s="18">
        <v>0.24990399999999999</v>
      </c>
      <c r="I110" s="18">
        <v>0.24990399999999999</v>
      </c>
      <c r="J110" s="18">
        <v>0.24990399999999999</v>
      </c>
      <c r="K110" s="18">
        <v>0.24990399999999999</v>
      </c>
      <c r="L110" s="18">
        <v>0.24990399999999999</v>
      </c>
      <c r="M110" s="18">
        <v>0.24990399999999999</v>
      </c>
      <c r="N110" s="18">
        <v>0.24990399999999999</v>
      </c>
      <c r="O110" s="18">
        <v>0.24990399999999999</v>
      </c>
      <c r="P110" s="18">
        <v>0.24990399999999999</v>
      </c>
      <c r="Q110" s="18">
        <v>0.24990399999999999</v>
      </c>
      <c r="R110" s="18">
        <v>0.24990399999999999</v>
      </c>
      <c r="S110" s="18">
        <v>0.24990399999999999</v>
      </c>
      <c r="T110" s="18">
        <v>0.24990399999999999</v>
      </c>
      <c r="U110" s="18">
        <v>0.24990399999999999</v>
      </c>
      <c r="V110" s="18">
        <v>0.24990399999999999</v>
      </c>
      <c r="W110" s="18">
        <v>0.24990399999999999</v>
      </c>
      <c r="X110" s="18">
        <v>0.24990399999999999</v>
      </c>
      <c r="Y110" s="18">
        <v>0.24990399999999999</v>
      </c>
      <c r="Z110" s="18">
        <v>0.24990399999999999</v>
      </c>
      <c r="AA110" s="18">
        <v>0.24990399999999999</v>
      </c>
      <c r="AB110" s="18">
        <v>0.24990399999999999</v>
      </c>
      <c r="AC110" s="18">
        <v>0.24990399999999999</v>
      </c>
      <c r="AD110" s="18">
        <v>0.24990399999999999</v>
      </c>
      <c r="AE110" s="18">
        <v>0.24990399999999999</v>
      </c>
      <c r="AF110" s="18">
        <v>0.24990399999999999</v>
      </c>
      <c r="AG110" s="18">
        <v>0.24990399999999999</v>
      </c>
      <c r="AH110" s="18">
        <v>0.24990399999999999</v>
      </c>
      <c r="AI110" s="18">
        <v>0.24990399999999999</v>
      </c>
      <c r="AJ110" s="18">
        <v>0.24990399999999999</v>
      </c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</row>
    <row r="111" spans="1:47" s="54" customFormat="1" x14ac:dyDescent="0.2">
      <c r="A111" s="16" t="s">
        <v>23</v>
      </c>
      <c r="B111" s="53"/>
      <c r="C111" s="53">
        <v>0.24990399999999999</v>
      </c>
      <c r="D111" s="53">
        <v>0.24990399999999999</v>
      </c>
      <c r="E111" s="53">
        <v>0.24990399999999999</v>
      </c>
      <c r="F111" s="53">
        <v>0.24990399999999999</v>
      </c>
      <c r="G111" s="54">
        <v>0.24990399999999999</v>
      </c>
      <c r="H111" s="18">
        <v>0.24990399999999999</v>
      </c>
      <c r="I111" s="18">
        <v>0.24990399999999999</v>
      </c>
      <c r="J111" s="18">
        <v>0.24990399999999999</v>
      </c>
      <c r="K111" s="18">
        <v>0.24990399999999999</v>
      </c>
      <c r="L111" s="18">
        <v>0.24990399999999999</v>
      </c>
      <c r="M111" s="18">
        <v>0.24990399999999999</v>
      </c>
      <c r="N111" s="18">
        <v>0.24990399999999999</v>
      </c>
      <c r="O111" s="18">
        <v>0.24990399999999999</v>
      </c>
      <c r="P111" s="18">
        <v>0.24990399999999999</v>
      </c>
      <c r="Q111" s="18">
        <v>0.24990399999999999</v>
      </c>
      <c r="R111" s="18">
        <v>0.24990399999999999</v>
      </c>
      <c r="S111" s="18">
        <v>0.24990399999999999</v>
      </c>
      <c r="T111" s="18">
        <v>0.24990399999999999</v>
      </c>
      <c r="U111" s="18">
        <v>0.24990399999999999</v>
      </c>
      <c r="V111" s="18">
        <v>0.24990399999999999</v>
      </c>
      <c r="W111" s="18">
        <v>0.24990399999999999</v>
      </c>
      <c r="X111" s="18">
        <v>0.24990399999999999</v>
      </c>
      <c r="Y111" s="18">
        <v>0.24990399999999999</v>
      </c>
      <c r="Z111" s="18">
        <v>0.24990399999999999</v>
      </c>
      <c r="AA111" s="18">
        <v>0.24990399999999999</v>
      </c>
      <c r="AB111" s="18">
        <v>0.24990399999999999</v>
      </c>
      <c r="AC111" s="18">
        <v>0.24990399999999999</v>
      </c>
      <c r="AD111" s="18">
        <v>0.24990399999999999</v>
      </c>
      <c r="AE111" s="18">
        <v>0.24990399999999999</v>
      </c>
      <c r="AF111" s="18">
        <v>0.24990399999999999</v>
      </c>
      <c r="AG111" s="18">
        <v>0.24990399999999999</v>
      </c>
      <c r="AH111" s="18">
        <v>0.24990399999999999</v>
      </c>
      <c r="AI111" s="18">
        <v>0.24990399999999999</v>
      </c>
      <c r="AJ111" s="18">
        <v>0.24990399999999999</v>
      </c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</row>
    <row r="112" spans="1:47" s="54" customFormat="1" x14ac:dyDescent="0.2">
      <c r="A112" s="16" t="s">
        <v>24</v>
      </c>
      <c r="B112" s="53"/>
      <c r="C112" s="53">
        <v>0.24990399999999999</v>
      </c>
      <c r="D112" s="53">
        <v>0.24990399999999999</v>
      </c>
      <c r="E112" s="53">
        <v>0.24990399999999999</v>
      </c>
      <c r="F112" s="53">
        <v>0.24990399999999999</v>
      </c>
      <c r="G112" s="54">
        <v>0.24990399999999999</v>
      </c>
      <c r="H112" s="18">
        <v>0.24990399999999999</v>
      </c>
      <c r="I112" s="18">
        <v>0.24990399999999999</v>
      </c>
      <c r="J112" s="18">
        <v>0.24990399999999999</v>
      </c>
      <c r="K112" s="18">
        <v>0.24990399999999999</v>
      </c>
      <c r="L112" s="18">
        <v>0.24990399999999999</v>
      </c>
      <c r="M112" s="18">
        <v>0.24990399999999999</v>
      </c>
      <c r="N112" s="18">
        <v>0.24990399999999999</v>
      </c>
      <c r="O112" s="18">
        <v>0.24990399999999999</v>
      </c>
      <c r="P112" s="18">
        <v>0.24990399999999999</v>
      </c>
      <c r="Q112" s="18">
        <v>0.24990399999999999</v>
      </c>
      <c r="R112" s="18">
        <v>0.24990399999999999</v>
      </c>
      <c r="S112" s="18">
        <v>0.24990399999999999</v>
      </c>
      <c r="T112" s="18">
        <v>0.24990399999999999</v>
      </c>
      <c r="U112" s="18">
        <v>0.24990399999999999</v>
      </c>
      <c r="V112" s="18">
        <v>0.24990399999999999</v>
      </c>
      <c r="W112" s="18">
        <v>0.24990399999999999</v>
      </c>
      <c r="X112" s="18">
        <v>0.24990399999999999</v>
      </c>
      <c r="Y112" s="18">
        <v>0.24990399999999999</v>
      </c>
      <c r="Z112" s="18">
        <v>0.24990399999999999</v>
      </c>
      <c r="AA112" s="18">
        <v>0.24990399999999999</v>
      </c>
      <c r="AB112" s="18">
        <v>0.24990399999999999</v>
      </c>
      <c r="AC112" s="18">
        <v>0.24990399999999999</v>
      </c>
      <c r="AD112" s="18">
        <v>0.24990399999999999</v>
      </c>
      <c r="AE112" s="18">
        <v>0.24990399999999999</v>
      </c>
      <c r="AF112" s="18">
        <v>0.24990399999999999</v>
      </c>
      <c r="AG112" s="18">
        <v>0.24990399999999999</v>
      </c>
      <c r="AH112" s="18">
        <v>0.24990399999999999</v>
      </c>
      <c r="AI112" s="18">
        <v>0.24990399999999999</v>
      </c>
      <c r="AJ112" s="18">
        <v>0.24990399999999999</v>
      </c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</row>
    <row r="113" spans="1:47" s="54" customFormat="1" x14ac:dyDescent="0.2">
      <c r="A113" s="36" t="s">
        <v>795</v>
      </c>
      <c r="B113" s="53"/>
      <c r="C113" s="53">
        <v>0.24990399999999999</v>
      </c>
      <c r="D113" s="53">
        <v>0</v>
      </c>
      <c r="E113" s="53">
        <v>0.24990399999999999</v>
      </c>
      <c r="F113" s="53">
        <v>0.24990399999999999</v>
      </c>
      <c r="G113" s="54">
        <v>0.24990399999999999</v>
      </c>
      <c r="H113" s="18">
        <v>0.24990399999999999</v>
      </c>
      <c r="I113" s="18">
        <v>0.24990399999999999</v>
      </c>
      <c r="J113" s="18">
        <v>0.24990399999999999</v>
      </c>
      <c r="K113" s="18">
        <v>0.24990399999999999</v>
      </c>
      <c r="L113" s="18">
        <v>0.24990399999999999</v>
      </c>
      <c r="M113" s="18">
        <v>0.24990399999999999</v>
      </c>
      <c r="N113" s="18">
        <v>0.24990399999999999</v>
      </c>
      <c r="O113" s="18">
        <v>0.24990399999999999</v>
      </c>
      <c r="P113" s="18">
        <v>0.24990399999999999</v>
      </c>
      <c r="Q113" s="18">
        <v>0.24990399999999999</v>
      </c>
      <c r="R113" s="18">
        <v>0.24990399999999999</v>
      </c>
      <c r="S113" s="18">
        <v>0.24990399999999999</v>
      </c>
      <c r="T113" s="18">
        <v>0.24990399999999999</v>
      </c>
      <c r="U113" s="18">
        <v>0.24990399999999999</v>
      </c>
      <c r="V113" s="18">
        <v>0.24990399999999999</v>
      </c>
      <c r="W113" s="18">
        <v>0.24990399999999999</v>
      </c>
      <c r="X113" s="18">
        <v>0.24990399999999999</v>
      </c>
      <c r="Y113" s="18">
        <v>0.24990399999999999</v>
      </c>
      <c r="Z113" s="18">
        <v>0.24990399999999999</v>
      </c>
      <c r="AA113" s="18">
        <v>0.24990399999999999</v>
      </c>
      <c r="AB113" s="18">
        <v>0.24990399999999999</v>
      </c>
      <c r="AC113" s="18">
        <v>0.24990399999999999</v>
      </c>
      <c r="AD113" s="18">
        <v>0.24990399999999999</v>
      </c>
      <c r="AE113" s="18">
        <v>0.24990399999999999</v>
      </c>
      <c r="AF113" s="18">
        <v>0.24990399999999999</v>
      </c>
      <c r="AG113" s="18">
        <v>0.24990399999999999</v>
      </c>
      <c r="AH113" s="18">
        <v>0.24990399999999999</v>
      </c>
      <c r="AI113" s="18">
        <v>0.24990399999999999</v>
      </c>
      <c r="AJ113" s="18">
        <v>0.24990399999999999</v>
      </c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</row>
    <row r="114" spans="1:47" s="54" customFormat="1" x14ac:dyDescent="0.2">
      <c r="A114" s="16"/>
      <c r="B114" s="53"/>
      <c r="C114" s="53"/>
      <c r="D114" s="53"/>
      <c r="E114" s="53"/>
      <c r="F114" s="5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</row>
    <row r="115" spans="1:47" ht="12.75" x14ac:dyDescent="0.2">
      <c r="A115" s="49" t="s">
        <v>32</v>
      </c>
      <c r="B115" s="50"/>
      <c r="C115" s="50"/>
      <c r="D115" s="50"/>
      <c r="E115" s="50"/>
      <c r="F115" s="50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</row>
    <row r="116" spans="1:47" x14ac:dyDescent="0.2">
      <c r="A116" s="16" t="s">
        <v>628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</row>
    <row r="117" spans="1:47" s="54" customFormat="1" x14ac:dyDescent="0.2">
      <c r="A117" s="16" t="s">
        <v>10</v>
      </c>
      <c r="B117" s="53"/>
      <c r="C117" s="53">
        <v>0</v>
      </c>
      <c r="D117" s="53">
        <v>0.24990399999999999</v>
      </c>
      <c r="E117" s="53">
        <v>0.24990399999999999</v>
      </c>
      <c r="F117" s="53">
        <v>0.2322113846154</v>
      </c>
      <c r="G117" s="54">
        <v>0.236987</v>
      </c>
      <c r="H117" s="18">
        <v>0.2381646086957</v>
      </c>
      <c r="I117" s="18">
        <v>0.23960976470590001</v>
      </c>
      <c r="J117" s="18">
        <v>0.22479279999999999</v>
      </c>
      <c r="K117" s="18">
        <v>0.2199036470588</v>
      </c>
      <c r="L117" s="18">
        <v>0.19519741176470001</v>
      </c>
      <c r="M117" s="18">
        <v>0.17505936</v>
      </c>
      <c r="N117" s="18">
        <v>0.19067292307690001</v>
      </c>
      <c r="O117" s="18">
        <v>0.21990399999999999</v>
      </c>
      <c r="P117" s="18">
        <v>0.24990399999999999</v>
      </c>
      <c r="Q117" s="18">
        <v>0.17879200000000001</v>
      </c>
      <c r="R117" s="18">
        <v>0.20740400000000001</v>
      </c>
      <c r="S117" s="18">
        <v>0.19847542857139999</v>
      </c>
      <c r="T117" s="18">
        <v>0.21990399999999999</v>
      </c>
      <c r="U117" s="18">
        <v>0.19847542857139999</v>
      </c>
      <c r="V117" s="18">
        <v>0.19657066666670001</v>
      </c>
      <c r="W117" s="18">
        <v>0.201904</v>
      </c>
      <c r="X117" s="18">
        <v>0.18133257142859999</v>
      </c>
      <c r="Y117" s="18">
        <v>0.204904</v>
      </c>
      <c r="Z117" s="18">
        <v>0.20990400000000001</v>
      </c>
      <c r="AA117" s="18">
        <v>0.21990399999999999</v>
      </c>
      <c r="AB117" s="18">
        <v>0.24990399999999999</v>
      </c>
      <c r="AC117" s="18">
        <v>0.231904</v>
      </c>
      <c r="AD117" s="18">
        <v>0.24990399999999999</v>
      </c>
      <c r="AE117" s="18">
        <v>0.21990399999999999</v>
      </c>
      <c r="AF117" s="18">
        <v>0.17790400000000001</v>
      </c>
      <c r="AG117" s="18">
        <v>0</v>
      </c>
      <c r="AH117" s="18">
        <v>0.18990399999999999</v>
      </c>
      <c r="AI117" s="18">
        <v>0.17790400000000001</v>
      </c>
      <c r="AJ117" s="18">
        <v>0.19847542857139999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</row>
    <row r="118" spans="1:47" s="54" customFormat="1" x14ac:dyDescent="0.2">
      <c r="A118" s="16" t="s">
        <v>11</v>
      </c>
      <c r="B118" s="53"/>
      <c r="C118" s="53">
        <v>0</v>
      </c>
      <c r="D118" s="53">
        <v>0</v>
      </c>
      <c r="E118" s="53">
        <v>0.24990399999999999</v>
      </c>
      <c r="F118" s="53">
        <v>0</v>
      </c>
      <c r="G118" s="54">
        <v>0</v>
      </c>
      <c r="H118" s="18">
        <v>0.12990399999999999</v>
      </c>
      <c r="I118" s="18">
        <v>0</v>
      </c>
      <c r="J118" s="18">
        <v>0</v>
      </c>
      <c r="K118" s="18">
        <v>0</v>
      </c>
      <c r="L118" s="18">
        <v>0.18990399999999999</v>
      </c>
      <c r="M118" s="18">
        <v>0</v>
      </c>
      <c r="N118" s="18">
        <v>0</v>
      </c>
      <c r="O118" s="18">
        <v>0</v>
      </c>
      <c r="P118" s="18">
        <v>0.12990399999999999</v>
      </c>
      <c r="Q118" s="18">
        <v>0.18990399999999999</v>
      </c>
      <c r="R118" s="18">
        <v>0</v>
      </c>
      <c r="S118" s="18">
        <v>0.12656999999999999</v>
      </c>
      <c r="T118" s="18">
        <v>0</v>
      </c>
      <c r="U118" s="18">
        <v>0.15990399999999999</v>
      </c>
      <c r="V118" s="18">
        <v>0</v>
      </c>
      <c r="W118" s="18">
        <v>0.18990399999999999</v>
      </c>
      <c r="X118" s="18">
        <v>0.21990399999999999</v>
      </c>
      <c r="Y118" s="18">
        <v>0.16755082352940001</v>
      </c>
      <c r="Z118" s="18">
        <v>0.15331834146340001</v>
      </c>
      <c r="AA118" s="18">
        <v>0.229904</v>
      </c>
      <c r="AB118" s="18">
        <v>0.18990399999999999</v>
      </c>
      <c r="AC118" s="18">
        <v>0.21990399999999999</v>
      </c>
      <c r="AD118" s="18">
        <v>0.139904</v>
      </c>
      <c r="AE118" s="18">
        <v>0.169904</v>
      </c>
      <c r="AF118" s="18">
        <v>0</v>
      </c>
      <c r="AG118" s="18">
        <v>0.18990399999999999</v>
      </c>
      <c r="AH118" s="18">
        <v>0.15990399999999999</v>
      </c>
      <c r="AI118" s="18">
        <v>0.15990399999999999</v>
      </c>
      <c r="AJ118" s="18">
        <v>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</row>
    <row r="119" spans="1:47" s="54" customFormat="1" x14ac:dyDescent="0.2">
      <c r="A119" s="16" t="s">
        <v>629</v>
      </c>
      <c r="B119" s="53"/>
      <c r="C119" s="53">
        <v>0</v>
      </c>
      <c r="D119" s="53">
        <v>0</v>
      </c>
      <c r="E119" s="53">
        <v>0</v>
      </c>
      <c r="F119" s="53">
        <v>0</v>
      </c>
      <c r="G119" s="54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0.16615374999999999</v>
      </c>
      <c r="M119" s="18">
        <v>0</v>
      </c>
      <c r="N119" s="18">
        <v>0.116568</v>
      </c>
      <c r="O119" s="18">
        <v>0.229904</v>
      </c>
      <c r="P119" s="18">
        <v>0.24990399999999999</v>
      </c>
      <c r="Q119" s="18">
        <v>0.15240400000000001</v>
      </c>
      <c r="R119" s="18">
        <v>0.14590400000000001</v>
      </c>
      <c r="S119" s="18">
        <v>0.169904</v>
      </c>
      <c r="T119" s="18">
        <v>0.19847542857139999</v>
      </c>
      <c r="U119" s="18">
        <v>0.23276114285710001</v>
      </c>
      <c r="V119" s="18">
        <v>0.23276114285710001</v>
      </c>
      <c r="W119" s="18">
        <v>0.197404</v>
      </c>
      <c r="X119" s="18">
        <v>0.22590399999999999</v>
      </c>
      <c r="Y119" s="18">
        <v>0.229904</v>
      </c>
      <c r="Z119" s="18">
        <v>0.2156182857143</v>
      </c>
      <c r="AA119" s="18">
        <v>0.20990400000000001</v>
      </c>
      <c r="AB119" s="18">
        <v>0.23899490909089999</v>
      </c>
      <c r="AC119" s="18">
        <v>0.23836553846149999</v>
      </c>
      <c r="AD119" s="18">
        <v>0.218029</v>
      </c>
      <c r="AE119" s="18">
        <v>0.18990399999999999</v>
      </c>
      <c r="AF119" s="18">
        <v>0.20990400000000001</v>
      </c>
      <c r="AG119" s="18">
        <v>0.22323733333330001</v>
      </c>
      <c r="AH119" s="18">
        <v>0.19657066666670001</v>
      </c>
      <c r="AI119" s="18">
        <v>0.20990400000000001</v>
      </c>
      <c r="AJ119" s="18">
        <v>0.18133257142859999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</row>
    <row r="120" spans="1:47" s="54" customFormat="1" x14ac:dyDescent="0.2">
      <c r="A120" s="16" t="s">
        <v>13</v>
      </c>
      <c r="B120" s="53"/>
      <c r="C120" s="53">
        <v>0</v>
      </c>
      <c r="D120" s="53">
        <v>0</v>
      </c>
      <c r="E120" s="53">
        <v>0.24990399999999999</v>
      </c>
      <c r="F120" s="53">
        <v>0.24990399999999999</v>
      </c>
      <c r="G120" s="54">
        <v>0.24990399999999999</v>
      </c>
      <c r="H120" s="18">
        <v>0.23990400000000001</v>
      </c>
      <c r="I120" s="18">
        <v>0.24990399999999999</v>
      </c>
      <c r="J120" s="18">
        <v>0.24090400000000001</v>
      </c>
      <c r="K120" s="18">
        <v>0.24990399999999999</v>
      </c>
      <c r="L120" s="18">
        <v>0.15990399999999999</v>
      </c>
      <c r="M120" s="18">
        <v>0.24990399999999999</v>
      </c>
      <c r="N120" s="18">
        <v>0</v>
      </c>
      <c r="O120" s="18">
        <v>0</v>
      </c>
      <c r="P120" s="18">
        <v>0.24990399999999999</v>
      </c>
      <c r="Q120" s="18">
        <v>0.24990399999999999</v>
      </c>
      <c r="R120" s="18">
        <v>0.20990400000000001</v>
      </c>
      <c r="S120" s="18">
        <v>0.234904</v>
      </c>
      <c r="T120" s="18">
        <v>0.24990399999999999</v>
      </c>
      <c r="U120" s="18">
        <v>0.20990400000000001</v>
      </c>
      <c r="V120" s="18">
        <v>0.24990399999999999</v>
      </c>
      <c r="W120" s="18">
        <v>0.12990399999999999</v>
      </c>
      <c r="X120" s="18">
        <v>0.24990399999999999</v>
      </c>
      <c r="Y120" s="18">
        <v>0.20990400000000001</v>
      </c>
      <c r="Z120" s="18">
        <v>0.18990399999999999</v>
      </c>
      <c r="AA120" s="18">
        <v>0.22590399999999999</v>
      </c>
      <c r="AB120" s="18">
        <v>0.24990399999999999</v>
      </c>
      <c r="AC120" s="18">
        <v>0.24990399999999999</v>
      </c>
      <c r="AD120" s="18">
        <v>0.20990400000000001</v>
      </c>
      <c r="AE120" s="18">
        <v>0.24990399999999999</v>
      </c>
      <c r="AF120" s="18">
        <v>0.20990400000000001</v>
      </c>
      <c r="AG120" s="18">
        <v>0.17790400000000001</v>
      </c>
      <c r="AH120" s="18">
        <v>0.24990399999999999</v>
      </c>
      <c r="AI120" s="18">
        <v>0.20990400000000001</v>
      </c>
      <c r="AJ120" s="18">
        <v>0.24990399999999999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</row>
    <row r="121" spans="1:47" s="54" customFormat="1" x14ac:dyDescent="0.2">
      <c r="A121" s="16" t="s">
        <v>14</v>
      </c>
      <c r="B121" s="53"/>
      <c r="C121" s="53">
        <v>0</v>
      </c>
      <c r="D121" s="53">
        <v>0</v>
      </c>
      <c r="E121" s="53">
        <v>0</v>
      </c>
      <c r="F121" s="53">
        <v>0.24990399999999999</v>
      </c>
      <c r="G121" s="54">
        <v>0.24990399999999999</v>
      </c>
      <c r="H121" s="18">
        <v>0.24990399999999999</v>
      </c>
      <c r="I121" s="18">
        <v>0.2456182857143</v>
      </c>
      <c r="J121" s="18">
        <v>0.24990399999999999</v>
      </c>
      <c r="K121" s="18">
        <v>0.24990399999999999</v>
      </c>
      <c r="L121" s="18">
        <v>0.24990399999999999</v>
      </c>
      <c r="M121" s="18">
        <v>0.24990399999999999</v>
      </c>
      <c r="N121" s="18">
        <v>0.24990399999999999</v>
      </c>
      <c r="O121" s="18">
        <v>0.24990399999999999</v>
      </c>
      <c r="P121" s="18">
        <v>0.24990399999999999</v>
      </c>
      <c r="Q121" s="18">
        <v>0.1832373333333</v>
      </c>
      <c r="R121" s="18">
        <v>0.22221169230769999</v>
      </c>
      <c r="S121" s="18">
        <v>0.24990399999999999</v>
      </c>
      <c r="T121" s="18">
        <v>0.201904</v>
      </c>
      <c r="U121" s="18">
        <v>0.21990399999999999</v>
      </c>
      <c r="V121" s="18">
        <v>0.24990399999999999</v>
      </c>
      <c r="W121" s="18">
        <v>0.23918971428569999</v>
      </c>
      <c r="X121" s="18">
        <v>0.24990399999999999</v>
      </c>
      <c r="Y121" s="18">
        <v>0.20990400000000001</v>
      </c>
      <c r="Z121" s="18">
        <v>0.24990399999999999</v>
      </c>
      <c r="AA121" s="18">
        <v>0.24990399999999999</v>
      </c>
      <c r="AB121" s="18">
        <v>0.24990399999999999</v>
      </c>
      <c r="AC121" s="18">
        <v>0.229904</v>
      </c>
      <c r="AD121" s="18">
        <v>0.24990399999999999</v>
      </c>
      <c r="AE121" s="18">
        <v>0.22590399999999999</v>
      </c>
      <c r="AF121" s="18">
        <v>0.23276114285710001</v>
      </c>
      <c r="AG121" s="18">
        <v>0.22590399999999999</v>
      </c>
      <c r="AH121" s="18">
        <v>0.18990399999999999</v>
      </c>
      <c r="AI121" s="18">
        <v>0.22590399999999999</v>
      </c>
      <c r="AJ121" s="18">
        <v>0.2156182857143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</row>
    <row r="122" spans="1:47" s="54" customFormat="1" x14ac:dyDescent="0.2">
      <c r="A122" s="16" t="s">
        <v>15</v>
      </c>
      <c r="B122" s="53"/>
      <c r="C122" s="53">
        <v>0</v>
      </c>
      <c r="D122" s="53">
        <v>0.24990399999999999</v>
      </c>
      <c r="E122" s="53">
        <v>0.24990399999999999</v>
      </c>
      <c r="F122" s="53">
        <v>0.24990399999999999</v>
      </c>
      <c r="G122" s="54">
        <v>0.24990399999999999</v>
      </c>
      <c r="H122" s="18">
        <v>0.24036902325580001</v>
      </c>
      <c r="I122" s="18">
        <v>0.24990399999999999</v>
      </c>
      <c r="J122" s="18">
        <v>0.24990399999999999</v>
      </c>
      <c r="K122" s="18">
        <v>0.24680055172410001</v>
      </c>
      <c r="L122" s="18">
        <v>0.24990399999999999</v>
      </c>
      <c r="M122" s="18">
        <v>0.24990399999999999</v>
      </c>
      <c r="N122" s="18">
        <v>0.24657066666669999</v>
      </c>
      <c r="O122" s="18">
        <v>0.24990399999999999</v>
      </c>
      <c r="P122" s="18">
        <v>0.24990399999999999</v>
      </c>
      <c r="Q122" s="18">
        <v>0.193392372093</v>
      </c>
      <c r="R122" s="18">
        <v>0.21790399999999999</v>
      </c>
      <c r="S122" s="18">
        <v>0.234904</v>
      </c>
      <c r="T122" s="18">
        <v>0.2321767272727</v>
      </c>
      <c r="U122" s="18">
        <v>0.23302899999999999</v>
      </c>
      <c r="V122" s="18">
        <v>0.2445468571429</v>
      </c>
      <c r="W122" s="18">
        <v>0.2456182857143</v>
      </c>
      <c r="X122" s="18">
        <v>0.24990399999999999</v>
      </c>
      <c r="Y122" s="18">
        <v>0.234904</v>
      </c>
      <c r="Z122" s="18">
        <v>0.23727242105259999</v>
      </c>
      <c r="AA122" s="18">
        <v>0.2370468571429</v>
      </c>
      <c r="AB122" s="18">
        <v>0.24240400000000001</v>
      </c>
      <c r="AC122" s="18">
        <v>0.24990399999999999</v>
      </c>
      <c r="AD122" s="18">
        <v>0.23354036363639999</v>
      </c>
      <c r="AE122" s="18">
        <v>0.24990399999999999</v>
      </c>
      <c r="AF122" s="18">
        <v>0.23144246153850001</v>
      </c>
      <c r="AG122" s="18">
        <v>0.24990399999999999</v>
      </c>
      <c r="AH122" s="18">
        <v>0.24390400000000001</v>
      </c>
      <c r="AI122" s="18">
        <v>0.24133257142860001</v>
      </c>
      <c r="AJ122" s="18">
        <v>0.2384754285714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</row>
    <row r="123" spans="1:47" s="54" customFormat="1" x14ac:dyDescent="0.2">
      <c r="A123" s="16" t="s">
        <v>16</v>
      </c>
      <c r="B123" s="53"/>
      <c r="C123" s="53">
        <v>0</v>
      </c>
      <c r="D123" s="53">
        <v>0.24990399999999999</v>
      </c>
      <c r="E123" s="53">
        <v>0.2452373333333</v>
      </c>
      <c r="F123" s="53">
        <v>0.24559502439020001</v>
      </c>
      <c r="G123" s="54">
        <v>0.24393809090910001</v>
      </c>
      <c r="H123" s="18">
        <v>0.2459673484163</v>
      </c>
      <c r="I123" s="18">
        <v>0.2441687058824</v>
      </c>
      <c r="J123" s="18">
        <v>0.24375942168670001</v>
      </c>
      <c r="K123" s="18">
        <v>0.2427501538462</v>
      </c>
      <c r="L123" s="18">
        <v>0.2442996043956</v>
      </c>
      <c r="M123" s="18">
        <v>0.24397807407409999</v>
      </c>
      <c r="N123" s="18">
        <v>0.2453834520548</v>
      </c>
      <c r="O123" s="18">
        <v>0.2432373333333</v>
      </c>
      <c r="P123" s="18">
        <v>0.2421453793103</v>
      </c>
      <c r="Q123" s="18">
        <v>0.22300744827589999</v>
      </c>
      <c r="R123" s="18">
        <v>0.23343341176470001</v>
      </c>
      <c r="S123" s="18">
        <v>0.23915773134330001</v>
      </c>
      <c r="T123" s="18">
        <v>0.24357372477059999</v>
      </c>
      <c r="U123" s="18">
        <v>0.2410344347826</v>
      </c>
      <c r="V123" s="18">
        <v>0.24028567938930001</v>
      </c>
      <c r="W123" s="18">
        <v>0.2390951764706</v>
      </c>
      <c r="X123" s="18">
        <v>0.23695663157890001</v>
      </c>
      <c r="Y123" s="18">
        <v>0.2428605217391</v>
      </c>
      <c r="Z123" s="18">
        <v>0.2402165</v>
      </c>
      <c r="AA123" s="18">
        <v>0.245529</v>
      </c>
      <c r="AB123" s="18">
        <v>0.24341751351349999</v>
      </c>
      <c r="AC123" s="18">
        <v>0.2475764137931</v>
      </c>
      <c r="AD123" s="18">
        <v>0.24431077966100001</v>
      </c>
      <c r="AE123" s="18">
        <v>0.24565400000000001</v>
      </c>
      <c r="AF123" s="18">
        <v>0.245545025641</v>
      </c>
      <c r="AG123" s="18">
        <v>0.24858531868129999</v>
      </c>
      <c r="AH123" s="18">
        <v>0.24709149999999999</v>
      </c>
      <c r="AI123" s="18">
        <v>0.24828861538460001</v>
      </c>
      <c r="AJ123" s="18">
        <v>0.2460389693252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</row>
    <row r="124" spans="1:47" s="54" customFormat="1" x14ac:dyDescent="0.2">
      <c r="A124" s="16" t="s">
        <v>17</v>
      </c>
      <c r="B124" s="53"/>
      <c r="C124" s="53">
        <v>0.229904</v>
      </c>
      <c r="D124" s="53">
        <v>0.24490400000000001</v>
      </c>
      <c r="E124" s="53">
        <v>0.2430858181818</v>
      </c>
      <c r="F124" s="53">
        <v>0.23185762913909999</v>
      </c>
      <c r="G124" s="54">
        <v>0.2321262222222</v>
      </c>
      <c r="H124" s="18">
        <v>0.22954956962029999</v>
      </c>
      <c r="I124" s="18">
        <v>0.2303258362283</v>
      </c>
      <c r="J124" s="18">
        <v>0.22661207453419999</v>
      </c>
      <c r="K124" s="18">
        <v>0.22942573913040001</v>
      </c>
      <c r="L124" s="18">
        <v>0.22271101754389999</v>
      </c>
      <c r="M124" s="18">
        <v>0.22443525</v>
      </c>
      <c r="N124" s="18">
        <v>0.22586673291930001</v>
      </c>
      <c r="O124" s="18">
        <v>0.22479288888890001</v>
      </c>
      <c r="P124" s="18">
        <v>0.22850400000000001</v>
      </c>
      <c r="Q124" s="18">
        <v>0.22318214569540001</v>
      </c>
      <c r="R124" s="18">
        <v>0.2282693846154</v>
      </c>
      <c r="S124" s="18">
        <v>0.22262303323259999</v>
      </c>
      <c r="T124" s="18">
        <v>0.2255114766355</v>
      </c>
      <c r="U124" s="18">
        <v>0.23096460606059999</v>
      </c>
      <c r="V124" s="18">
        <v>0.2310944761905</v>
      </c>
      <c r="W124" s="18">
        <v>0.221262490566</v>
      </c>
      <c r="X124" s="18">
        <v>0.22733390654210001</v>
      </c>
      <c r="Y124" s="18">
        <v>0.22813929411760001</v>
      </c>
      <c r="Z124" s="18">
        <v>0.22922832432429999</v>
      </c>
      <c r="AA124" s="18">
        <v>0.2279153636364</v>
      </c>
      <c r="AB124" s="18">
        <v>0.23097196116499999</v>
      </c>
      <c r="AC124" s="18">
        <v>0.23072130769230001</v>
      </c>
      <c r="AD124" s="18">
        <v>0.22644720987649999</v>
      </c>
      <c r="AE124" s="18">
        <v>0.23207381132079999</v>
      </c>
      <c r="AF124" s="18">
        <v>0.2287191658768</v>
      </c>
      <c r="AG124" s="18">
        <v>0.23113476923080001</v>
      </c>
      <c r="AH124" s="18">
        <v>0.22756704347830001</v>
      </c>
      <c r="AI124" s="18">
        <v>0.21727626277369999</v>
      </c>
      <c r="AJ124" s="18">
        <v>0.20698733333329999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</row>
    <row r="125" spans="1:47" s="54" customFormat="1" x14ac:dyDescent="0.2">
      <c r="A125" s="16" t="s">
        <v>18</v>
      </c>
      <c r="B125" s="53"/>
      <c r="C125" s="53">
        <v>0.227404</v>
      </c>
      <c r="D125" s="53">
        <v>0.227404</v>
      </c>
      <c r="E125" s="53">
        <v>0.22530940540540001</v>
      </c>
      <c r="F125" s="53">
        <v>0.2129830081744</v>
      </c>
      <c r="G125" s="54">
        <v>0.2112645442177</v>
      </c>
      <c r="H125" s="18">
        <v>0.1978329940828</v>
      </c>
      <c r="I125" s="18">
        <v>0.19473232618030001</v>
      </c>
      <c r="J125" s="18">
        <v>0.19645486848640001</v>
      </c>
      <c r="K125" s="18">
        <v>0.1969714369501</v>
      </c>
      <c r="L125" s="18">
        <v>0.189263430605</v>
      </c>
      <c r="M125" s="18">
        <v>0.19292348051950001</v>
      </c>
      <c r="N125" s="18">
        <v>0.1935706666667</v>
      </c>
      <c r="O125" s="18">
        <v>0.19332172151900001</v>
      </c>
      <c r="P125" s="18">
        <v>0.19759630769229999</v>
      </c>
      <c r="Q125" s="18">
        <v>0.20602535092349999</v>
      </c>
      <c r="R125" s="18">
        <v>0.2143655384615</v>
      </c>
      <c r="S125" s="18">
        <v>0.20894964315350001</v>
      </c>
      <c r="T125" s="18">
        <v>0.2082767810651</v>
      </c>
      <c r="U125" s="18">
        <v>0.21179589189190001</v>
      </c>
      <c r="V125" s="18">
        <v>0.20807989576550001</v>
      </c>
      <c r="W125" s="18">
        <v>0.19838567539269999</v>
      </c>
      <c r="X125" s="18">
        <v>0.2039171578947</v>
      </c>
      <c r="Y125" s="18">
        <v>0.20544246153849999</v>
      </c>
      <c r="Z125" s="18">
        <v>0.2088816357827</v>
      </c>
      <c r="AA125" s="18">
        <v>0.20959149999999999</v>
      </c>
      <c r="AB125" s="18">
        <v>0.21246039097739999</v>
      </c>
      <c r="AC125" s="18">
        <v>0.2126013684211</v>
      </c>
      <c r="AD125" s="18">
        <v>0.2138401702128</v>
      </c>
      <c r="AE125" s="18">
        <v>0.2149598659218</v>
      </c>
      <c r="AF125" s="18">
        <v>0.214030984127</v>
      </c>
      <c r="AG125" s="18">
        <v>0.21587715436239999</v>
      </c>
      <c r="AH125" s="18">
        <v>0.21423836532509999</v>
      </c>
      <c r="AI125" s="18">
        <v>0.20900236065569999</v>
      </c>
      <c r="AJ125" s="18">
        <v>0.2047836147673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</row>
    <row r="126" spans="1:47" s="54" customFormat="1" x14ac:dyDescent="0.2">
      <c r="A126" s="16" t="s">
        <v>19</v>
      </c>
      <c r="B126" s="53"/>
      <c r="C126" s="53">
        <v>0.22590399999999999</v>
      </c>
      <c r="D126" s="53">
        <v>0.21990399999999999</v>
      </c>
      <c r="E126" s="53">
        <v>0.208335372549</v>
      </c>
      <c r="F126" s="53">
        <v>0.2006072615385</v>
      </c>
      <c r="G126" s="54">
        <v>0.1922687214429</v>
      </c>
      <c r="H126" s="18">
        <v>0.17730170212769999</v>
      </c>
      <c r="I126" s="18">
        <v>0.17443168078179999</v>
      </c>
      <c r="J126" s="18">
        <v>0.1701530344828</v>
      </c>
      <c r="K126" s="18">
        <v>0.1709417358491</v>
      </c>
      <c r="L126" s="18">
        <v>0.1670673123209</v>
      </c>
      <c r="M126" s="18">
        <v>0.17261586440679999</v>
      </c>
      <c r="N126" s="18">
        <v>0.1774375120643</v>
      </c>
      <c r="O126" s="18">
        <v>0.1713274875445</v>
      </c>
      <c r="P126" s="18">
        <v>0.17904796887159999</v>
      </c>
      <c r="Q126" s="18">
        <v>0.2034544201681</v>
      </c>
      <c r="R126" s="18">
        <v>0.2120269050279</v>
      </c>
      <c r="S126" s="18">
        <v>0.19555784615380001</v>
      </c>
      <c r="T126" s="18">
        <v>0.19702151662969999</v>
      </c>
      <c r="U126" s="18">
        <v>0.19943888372089999</v>
      </c>
      <c r="V126" s="18">
        <v>0.19657881662589999</v>
      </c>
      <c r="W126" s="18">
        <v>0.18428294736840001</v>
      </c>
      <c r="X126" s="18">
        <v>0.1906337297297</v>
      </c>
      <c r="Y126" s="18">
        <v>0.1950274567901</v>
      </c>
      <c r="Z126" s="18">
        <v>0.1953659565217</v>
      </c>
      <c r="AA126" s="18">
        <v>0.19939281789140001</v>
      </c>
      <c r="AB126" s="18">
        <v>0.19786860176990001</v>
      </c>
      <c r="AC126" s="18">
        <v>0.1975432572944</v>
      </c>
      <c r="AD126" s="18">
        <v>0.2005193846154</v>
      </c>
      <c r="AE126" s="18">
        <v>0.19988024703089999</v>
      </c>
      <c r="AF126" s="18">
        <v>0.1996098823529</v>
      </c>
      <c r="AG126" s="18">
        <v>0.2017402282878</v>
      </c>
      <c r="AH126" s="18">
        <v>0.19951640310079999</v>
      </c>
      <c r="AI126" s="18">
        <v>0.19122344444440001</v>
      </c>
      <c r="AJ126" s="18">
        <v>0.17966009756099999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</row>
    <row r="127" spans="1:47" s="54" customFormat="1" x14ac:dyDescent="0.2">
      <c r="A127" s="16" t="s">
        <v>20</v>
      </c>
      <c r="B127" s="53"/>
      <c r="C127" s="53">
        <v>0.2241897142857</v>
      </c>
      <c r="D127" s="53">
        <v>0.19927900000000001</v>
      </c>
      <c r="E127" s="53">
        <v>0.20365367500000001</v>
      </c>
      <c r="F127" s="53">
        <v>0.19349011876479999</v>
      </c>
      <c r="G127" s="54">
        <v>0.1879211752212</v>
      </c>
      <c r="H127" s="18">
        <v>0.16818016494849999</v>
      </c>
      <c r="I127" s="18">
        <v>0.1596808166667</v>
      </c>
      <c r="J127" s="18">
        <v>0.15816386956520001</v>
      </c>
      <c r="K127" s="18">
        <v>0.15992477223429999</v>
      </c>
      <c r="L127" s="18">
        <v>0.15460116535429999</v>
      </c>
      <c r="M127" s="18">
        <v>0.16417022319470001</v>
      </c>
      <c r="N127" s="18">
        <v>0.16338647393360001</v>
      </c>
      <c r="O127" s="18">
        <v>0.16438362337660001</v>
      </c>
      <c r="P127" s="18">
        <v>0.16721214678900001</v>
      </c>
      <c r="Q127" s="18">
        <v>0.19480994736839999</v>
      </c>
      <c r="R127" s="18">
        <v>0.1989430879479</v>
      </c>
      <c r="S127" s="18">
        <v>0.1877942229846</v>
      </c>
      <c r="T127" s="18">
        <v>0.18835330417500001</v>
      </c>
      <c r="U127" s="18">
        <v>0.19392247575060001</v>
      </c>
      <c r="V127" s="18">
        <v>0.19006322551249999</v>
      </c>
      <c r="W127" s="18">
        <v>0.17828554385959999</v>
      </c>
      <c r="X127" s="18">
        <v>0.18188857286429999</v>
      </c>
      <c r="Y127" s="18">
        <v>0.1851830486486</v>
      </c>
      <c r="Z127" s="18">
        <v>0.18510490780139999</v>
      </c>
      <c r="AA127" s="18">
        <v>0.186233787234</v>
      </c>
      <c r="AB127" s="18">
        <v>0.189366915601</v>
      </c>
      <c r="AC127" s="18">
        <v>0.18697524010550001</v>
      </c>
      <c r="AD127" s="18">
        <v>0.18963176769510001</v>
      </c>
      <c r="AE127" s="18">
        <v>0.1908484444444</v>
      </c>
      <c r="AF127" s="18">
        <v>0.1914191515152</v>
      </c>
      <c r="AG127" s="18">
        <v>0.19115399999999999</v>
      </c>
      <c r="AH127" s="18">
        <v>0.19190877326969999</v>
      </c>
      <c r="AI127" s="18">
        <v>0.1805413626374</v>
      </c>
      <c r="AJ127" s="18">
        <v>0.16848092307689999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</row>
    <row r="128" spans="1:47" s="54" customFormat="1" x14ac:dyDescent="0.2">
      <c r="A128" s="16" t="s">
        <v>21</v>
      </c>
      <c r="B128" s="53"/>
      <c r="C128" s="53">
        <v>0.204904</v>
      </c>
      <c r="D128" s="53">
        <v>0.20081309090909999</v>
      </c>
      <c r="E128" s="53">
        <v>0.19109132500000001</v>
      </c>
      <c r="F128" s="53">
        <v>0.1857408093023</v>
      </c>
      <c r="G128" s="54">
        <v>0.17288363200000001</v>
      </c>
      <c r="H128" s="18">
        <v>0.156584083682</v>
      </c>
      <c r="I128" s="18">
        <v>0.1537586578947</v>
      </c>
      <c r="J128" s="18">
        <v>0.1516291677419</v>
      </c>
      <c r="K128" s="18">
        <v>0.1529705966387</v>
      </c>
      <c r="L128" s="18">
        <v>0.15071413513510001</v>
      </c>
      <c r="M128" s="18">
        <v>0.1520331926978</v>
      </c>
      <c r="N128" s="18">
        <v>0.1606106181818</v>
      </c>
      <c r="O128" s="18">
        <v>0.1556745671642</v>
      </c>
      <c r="P128" s="18">
        <v>0.15830442276420001</v>
      </c>
      <c r="Q128" s="18">
        <v>0.18998757859529999</v>
      </c>
      <c r="R128" s="18">
        <v>0.1916315280899</v>
      </c>
      <c r="S128" s="18">
        <v>0.1812020769231</v>
      </c>
      <c r="T128" s="18">
        <v>0.18199980838320001</v>
      </c>
      <c r="U128" s="18">
        <v>0.18227810071940001</v>
      </c>
      <c r="V128" s="18">
        <v>0.18361006993010001</v>
      </c>
      <c r="W128" s="18">
        <v>0.1810725565863</v>
      </c>
      <c r="X128" s="18">
        <v>0.18040594520549999</v>
      </c>
      <c r="Y128" s="18">
        <v>0.17885579396090001</v>
      </c>
      <c r="Z128" s="18">
        <v>0.17647360498959999</v>
      </c>
      <c r="AA128" s="18">
        <v>0.17865400000000001</v>
      </c>
      <c r="AB128" s="18">
        <v>0.1793634594595</v>
      </c>
      <c r="AC128" s="18">
        <v>0.1790820821918</v>
      </c>
      <c r="AD128" s="18">
        <v>0.1811855884477</v>
      </c>
      <c r="AE128" s="18">
        <v>0.1781778095238</v>
      </c>
      <c r="AF128" s="18">
        <v>0.18048670676690001</v>
      </c>
      <c r="AG128" s="18">
        <v>0.17943230188680001</v>
      </c>
      <c r="AH128" s="18">
        <v>0.1829863529412</v>
      </c>
      <c r="AI128" s="18">
        <v>0.1708356770186</v>
      </c>
      <c r="AJ128" s="18">
        <v>0.1621380425532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</row>
    <row r="129" spans="1:47" s="54" customFormat="1" x14ac:dyDescent="0.2">
      <c r="A129" s="16" t="s">
        <v>22</v>
      </c>
      <c r="B129" s="53"/>
      <c r="C129" s="53">
        <v>0.19590399999999999</v>
      </c>
      <c r="D129" s="53">
        <v>0.18444945454549999</v>
      </c>
      <c r="E129" s="53">
        <v>0.18679165306119999</v>
      </c>
      <c r="F129" s="53">
        <v>0.17649955319150001</v>
      </c>
      <c r="G129" s="54">
        <v>0.16328083934429999</v>
      </c>
      <c r="H129" s="18">
        <v>0.14740063625149999</v>
      </c>
      <c r="I129" s="18">
        <v>0.143015053961</v>
      </c>
      <c r="J129" s="18">
        <v>0.1399926149936</v>
      </c>
      <c r="K129" s="18">
        <v>0.14005128413279999</v>
      </c>
      <c r="L129" s="18">
        <v>0.13806304364329999</v>
      </c>
      <c r="M129" s="18">
        <v>0.14448300970870001</v>
      </c>
      <c r="N129" s="18">
        <v>0.15066837181410001</v>
      </c>
      <c r="O129" s="18">
        <v>0.14676020045560001</v>
      </c>
      <c r="P129" s="18">
        <v>0.15015066666669999</v>
      </c>
      <c r="Q129" s="18">
        <v>0.17282066129029999</v>
      </c>
      <c r="R129" s="18">
        <v>0.17574341605839999</v>
      </c>
      <c r="S129" s="18">
        <v>0.171980433121</v>
      </c>
      <c r="T129" s="18">
        <v>0.17234046636770001</v>
      </c>
      <c r="U129" s="18">
        <v>0.1776312727273</v>
      </c>
      <c r="V129" s="18">
        <v>0.17889289705879999</v>
      </c>
      <c r="W129" s="18">
        <v>0.16946151658770001</v>
      </c>
      <c r="X129" s="18">
        <v>0.1710291324864</v>
      </c>
      <c r="Y129" s="18">
        <v>0.16685597097239999</v>
      </c>
      <c r="Z129" s="18">
        <v>0.17146820111729999</v>
      </c>
      <c r="AA129" s="18">
        <v>0.17171815929199999</v>
      </c>
      <c r="AB129" s="18">
        <v>0.17354585110660001</v>
      </c>
      <c r="AC129" s="18">
        <v>0.174484</v>
      </c>
      <c r="AD129" s="18">
        <v>0.17434844444440001</v>
      </c>
      <c r="AE129" s="18">
        <v>0.17448111442790001</v>
      </c>
      <c r="AF129" s="18">
        <v>0.17301875409840001</v>
      </c>
      <c r="AG129" s="18">
        <v>0.17388338144330001</v>
      </c>
      <c r="AH129" s="18">
        <v>0.17422730827069999</v>
      </c>
      <c r="AI129" s="18">
        <v>0.1654910445344</v>
      </c>
      <c r="AJ129" s="18">
        <v>0.15770887804879999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</row>
    <row r="130" spans="1:47" s="54" customFormat="1" x14ac:dyDescent="0.2">
      <c r="A130" s="16" t="s">
        <v>23</v>
      </c>
      <c r="B130" s="53"/>
      <c r="C130" s="53">
        <v>0.21990399999999999</v>
      </c>
      <c r="D130" s="53">
        <v>0.20061828571429999</v>
      </c>
      <c r="E130" s="53">
        <v>0.18433083003949999</v>
      </c>
      <c r="F130" s="53">
        <v>0.17282331612900001</v>
      </c>
      <c r="G130" s="54">
        <v>0.157514441989</v>
      </c>
      <c r="H130" s="18">
        <v>0.1479837022654</v>
      </c>
      <c r="I130" s="18">
        <v>0.14285449785410001</v>
      </c>
      <c r="J130" s="18">
        <v>0.13924657746479999</v>
      </c>
      <c r="K130" s="18">
        <v>0.1401860626959</v>
      </c>
      <c r="L130" s="18">
        <v>0.13734021052629999</v>
      </c>
      <c r="M130" s="18">
        <v>0.14436971908759999</v>
      </c>
      <c r="N130" s="18">
        <v>0.1489804864865</v>
      </c>
      <c r="O130" s="18">
        <v>0.14267796013289999</v>
      </c>
      <c r="P130" s="18">
        <v>0.14677653281850001</v>
      </c>
      <c r="Q130" s="18">
        <v>0.17109006311210001</v>
      </c>
      <c r="R130" s="18">
        <v>0.17282105498600001</v>
      </c>
      <c r="S130" s="18">
        <v>0.17190847480400001</v>
      </c>
      <c r="T130" s="18">
        <v>0.1719381394026</v>
      </c>
      <c r="U130" s="18">
        <v>0.17799370099670001</v>
      </c>
      <c r="V130" s="18">
        <v>0.17608609584660001</v>
      </c>
      <c r="W130" s="18">
        <v>0.1726648665786</v>
      </c>
      <c r="X130" s="18">
        <v>0.1701552962298</v>
      </c>
      <c r="Y130" s="18">
        <v>0.1688249385194</v>
      </c>
      <c r="Z130" s="18">
        <v>0.17233257142860001</v>
      </c>
      <c r="AA130" s="18">
        <v>0.17573893282149999</v>
      </c>
      <c r="AB130" s="18">
        <v>0.1709714157303</v>
      </c>
      <c r="AC130" s="18">
        <v>0.1729174357006</v>
      </c>
      <c r="AD130" s="18">
        <v>0.17193630148049999</v>
      </c>
      <c r="AE130" s="18">
        <v>0.17304766998580001</v>
      </c>
      <c r="AF130" s="18">
        <v>0.16991864128840001</v>
      </c>
      <c r="AG130" s="18">
        <v>0.17291670417419999</v>
      </c>
      <c r="AH130" s="18">
        <v>0.1723782268041</v>
      </c>
      <c r="AI130" s="18">
        <v>0.16375816666670001</v>
      </c>
      <c r="AJ130" s="18">
        <v>0.1572422045929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</row>
    <row r="131" spans="1:47" s="54" customFormat="1" x14ac:dyDescent="0.2">
      <c r="A131" s="16" t="s">
        <v>24</v>
      </c>
      <c r="B131" s="53"/>
      <c r="C131" s="53">
        <v>0.17990200000000001</v>
      </c>
      <c r="D131" s="53">
        <v>0.17790400000000001</v>
      </c>
      <c r="E131" s="53">
        <v>0.16694614084510001</v>
      </c>
      <c r="F131" s="53">
        <v>0.16450416528930001</v>
      </c>
      <c r="G131" s="54">
        <v>0.1509356363636</v>
      </c>
      <c r="H131" s="18">
        <v>0.13776214525139999</v>
      </c>
      <c r="I131" s="18">
        <v>0.13503514473680001</v>
      </c>
      <c r="J131" s="18">
        <v>0.13243694433780001</v>
      </c>
      <c r="K131" s="18">
        <v>0.1353581231672</v>
      </c>
      <c r="L131" s="18">
        <v>0.13369112806540001</v>
      </c>
      <c r="M131" s="18">
        <v>0.1351079483871</v>
      </c>
      <c r="N131" s="18">
        <v>0.13990371270720001</v>
      </c>
      <c r="O131" s="18">
        <v>0.1363561452514</v>
      </c>
      <c r="P131" s="18">
        <v>0.13781564835160001</v>
      </c>
      <c r="Q131" s="18">
        <v>0.16605251813470001</v>
      </c>
      <c r="R131" s="18">
        <v>0.1707509055375</v>
      </c>
      <c r="S131" s="18">
        <v>0.16316355734410001</v>
      </c>
      <c r="T131" s="18">
        <v>0.1638456058394</v>
      </c>
      <c r="U131" s="18">
        <v>0.17319741317369999</v>
      </c>
      <c r="V131" s="18">
        <v>0.1716234920635</v>
      </c>
      <c r="W131" s="18">
        <v>0.16641068493149999</v>
      </c>
      <c r="X131" s="18">
        <v>0.16792493931399999</v>
      </c>
      <c r="Y131" s="18">
        <v>0.16427361344540001</v>
      </c>
      <c r="Z131" s="18">
        <v>0.16025179130430001</v>
      </c>
      <c r="AA131" s="18">
        <v>0.16549223529410001</v>
      </c>
      <c r="AB131" s="18">
        <v>0.1588724813754</v>
      </c>
      <c r="AC131" s="18">
        <v>0.1596627131367</v>
      </c>
      <c r="AD131" s="18">
        <v>0.158797442623</v>
      </c>
      <c r="AE131" s="18">
        <v>0.16198192207789999</v>
      </c>
      <c r="AF131" s="18">
        <v>0.157807930131</v>
      </c>
      <c r="AG131" s="18">
        <v>0.15812275000000001</v>
      </c>
      <c r="AH131" s="18">
        <v>0.15846738028169999</v>
      </c>
      <c r="AI131" s="18">
        <v>0.15296251063829999</v>
      </c>
      <c r="AJ131" s="18">
        <v>0.14433306574390001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</row>
    <row r="132" spans="1:47" s="54" customFormat="1" x14ac:dyDescent="0.2">
      <c r="A132" s="36" t="s">
        <v>795</v>
      </c>
      <c r="B132" s="53"/>
      <c r="C132" s="53">
        <v>0.24990399999999999</v>
      </c>
      <c r="D132" s="53">
        <v>0</v>
      </c>
      <c r="E132" s="53">
        <v>0.16138533333329999</v>
      </c>
      <c r="F132" s="53">
        <v>0.1736685647059</v>
      </c>
      <c r="G132" s="54">
        <v>0.1521988196721</v>
      </c>
      <c r="H132" s="18">
        <v>0.13783932903230001</v>
      </c>
      <c r="I132" s="18">
        <v>0.1375508877005</v>
      </c>
      <c r="J132" s="18">
        <v>0.13468354716979999</v>
      </c>
      <c r="K132" s="18">
        <v>0.13397339534880001</v>
      </c>
      <c r="L132" s="18">
        <v>0.13357040000000001</v>
      </c>
      <c r="M132" s="18">
        <v>0.13566145454549999</v>
      </c>
      <c r="N132" s="18">
        <v>0.13552883333329999</v>
      </c>
      <c r="O132" s="18">
        <v>0.13192757142860001</v>
      </c>
      <c r="P132" s="18">
        <v>0.1384751428571</v>
      </c>
      <c r="Q132" s="18">
        <v>0.1542392369942</v>
      </c>
      <c r="R132" s="18">
        <v>0.1583956201117</v>
      </c>
      <c r="S132" s="18">
        <v>0.1530764137931</v>
      </c>
      <c r="T132" s="18">
        <v>0.15390400000000001</v>
      </c>
      <c r="U132" s="18">
        <v>0.1520092631579</v>
      </c>
      <c r="V132" s="18">
        <v>0.1538489541284</v>
      </c>
      <c r="W132" s="18">
        <v>0.15427890624999999</v>
      </c>
      <c r="X132" s="18">
        <v>0.1549039622642</v>
      </c>
      <c r="Y132" s="18">
        <v>0.14848600000000001</v>
      </c>
      <c r="Z132" s="18">
        <v>0.14681985046730001</v>
      </c>
      <c r="AA132" s="18">
        <v>0.15069945454549999</v>
      </c>
      <c r="AB132" s="18">
        <v>0.14958141935479999</v>
      </c>
      <c r="AC132" s="18">
        <v>0.1514191515152</v>
      </c>
      <c r="AD132" s="18">
        <v>0.1484754285714</v>
      </c>
      <c r="AE132" s="18">
        <v>0.1501365581395</v>
      </c>
      <c r="AF132" s="18">
        <v>0.1483089079755</v>
      </c>
      <c r="AG132" s="18">
        <v>0.1487412093023</v>
      </c>
      <c r="AH132" s="18">
        <v>0.14727242105259999</v>
      </c>
      <c r="AI132" s="18">
        <v>0.14624328571430001</v>
      </c>
      <c r="AJ132" s="18">
        <v>0.14416325925929999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</row>
    <row r="133" spans="1:47" s="54" customFormat="1" x14ac:dyDescent="0.2">
      <c r="A133" s="16"/>
      <c r="B133" s="53"/>
      <c r="C133" s="53"/>
      <c r="D133" s="53"/>
      <c r="E133" s="53"/>
      <c r="F133" s="5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</row>
    <row r="134" spans="1:47" ht="12.75" x14ac:dyDescent="0.2">
      <c r="A134" s="49" t="s">
        <v>33</v>
      </c>
      <c r="B134" s="50"/>
      <c r="C134" s="50"/>
      <c r="D134" s="50"/>
      <c r="E134" s="50"/>
      <c r="F134" s="50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</row>
    <row r="135" spans="1:47" x14ac:dyDescent="0.2">
      <c r="A135" s="16" t="s">
        <v>628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</row>
    <row r="136" spans="1:47" s="54" customFormat="1" x14ac:dyDescent="0.2">
      <c r="A136" s="16" t="s">
        <v>10</v>
      </c>
      <c r="B136" s="53"/>
      <c r="C136" s="53">
        <v>0</v>
      </c>
      <c r="D136" s="53">
        <v>0</v>
      </c>
      <c r="E136" s="53">
        <v>0</v>
      </c>
      <c r="F136" s="53">
        <v>0</v>
      </c>
      <c r="G136" s="54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</row>
    <row r="137" spans="1:47" s="54" customFormat="1" x14ac:dyDescent="0.2">
      <c r="A137" s="16" t="s">
        <v>11</v>
      </c>
      <c r="B137" s="53"/>
      <c r="C137" s="53">
        <v>0</v>
      </c>
      <c r="D137" s="53">
        <v>0</v>
      </c>
      <c r="E137" s="53">
        <v>0</v>
      </c>
      <c r="F137" s="53">
        <v>0</v>
      </c>
      <c r="G137" s="54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</row>
    <row r="138" spans="1:47" s="54" customFormat="1" x14ac:dyDescent="0.2">
      <c r="A138" s="16" t="s">
        <v>629</v>
      </c>
      <c r="B138" s="53"/>
      <c r="C138" s="53">
        <v>0</v>
      </c>
      <c r="D138" s="53">
        <v>0</v>
      </c>
      <c r="E138" s="53">
        <v>0</v>
      </c>
      <c r="F138" s="53">
        <v>0</v>
      </c>
      <c r="G138" s="54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</row>
    <row r="139" spans="1:47" s="54" customFormat="1" x14ac:dyDescent="0.2">
      <c r="A139" s="16" t="s">
        <v>13</v>
      </c>
      <c r="B139" s="53"/>
      <c r="C139" s="53">
        <v>0</v>
      </c>
      <c r="D139" s="53">
        <v>0</v>
      </c>
      <c r="E139" s="53">
        <v>0</v>
      </c>
      <c r="F139" s="53">
        <v>0</v>
      </c>
      <c r="G139" s="54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</row>
    <row r="140" spans="1:47" s="54" customFormat="1" x14ac:dyDescent="0.2">
      <c r="A140" s="16" t="s">
        <v>14</v>
      </c>
      <c r="B140" s="53"/>
      <c r="C140" s="53">
        <v>0</v>
      </c>
      <c r="D140" s="53">
        <v>0</v>
      </c>
      <c r="E140" s="53">
        <v>0</v>
      </c>
      <c r="F140" s="53">
        <v>0</v>
      </c>
      <c r="G140" s="54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</row>
    <row r="141" spans="1:47" s="54" customFormat="1" x14ac:dyDescent="0.2">
      <c r="A141" s="16" t="s">
        <v>15</v>
      </c>
      <c r="B141" s="53"/>
      <c r="C141" s="53">
        <v>0</v>
      </c>
      <c r="D141" s="53">
        <v>0</v>
      </c>
      <c r="E141" s="53">
        <v>0</v>
      </c>
      <c r="F141" s="53">
        <v>0</v>
      </c>
      <c r="G141" s="54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</row>
    <row r="142" spans="1:47" s="54" customFormat="1" x14ac:dyDescent="0.2">
      <c r="A142" s="16" t="s">
        <v>16</v>
      </c>
      <c r="B142" s="53"/>
      <c r="C142" s="53">
        <v>0</v>
      </c>
      <c r="D142" s="53">
        <v>0</v>
      </c>
      <c r="E142" s="53">
        <v>0</v>
      </c>
      <c r="F142" s="53">
        <v>0</v>
      </c>
      <c r="G142" s="54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</row>
    <row r="143" spans="1:47" s="54" customFormat="1" x14ac:dyDescent="0.2">
      <c r="A143" s="16" t="s">
        <v>17</v>
      </c>
      <c r="B143" s="53"/>
      <c r="C143" s="53">
        <v>0</v>
      </c>
      <c r="D143" s="53">
        <v>0</v>
      </c>
      <c r="E143" s="53">
        <v>0</v>
      </c>
      <c r="F143" s="53">
        <v>0</v>
      </c>
      <c r="G143" s="54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</row>
    <row r="144" spans="1:47" s="54" customFormat="1" x14ac:dyDescent="0.2">
      <c r="A144" s="16" t="s">
        <v>18</v>
      </c>
      <c r="B144" s="53"/>
      <c r="C144" s="53">
        <v>0</v>
      </c>
      <c r="D144" s="53">
        <v>0</v>
      </c>
      <c r="E144" s="53">
        <v>0</v>
      </c>
      <c r="F144" s="53">
        <v>0</v>
      </c>
      <c r="G144" s="54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</row>
    <row r="145" spans="1:47" s="54" customFormat="1" x14ac:dyDescent="0.2">
      <c r="A145" s="16" t="s">
        <v>19</v>
      </c>
      <c r="B145" s="53"/>
      <c r="C145" s="53">
        <v>0</v>
      </c>
      <c r="D145" s="53">
        <v>0</v>
      </c>
      <c r="E145" s="53">
        <v>0</v>
      </c>
      <c r="F145" s="53">
        <v>0</v>
      </c>
      <c r="G145" s="54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</row>
    <row r="146" spans="1:47" s="54" customFormat="1" x14ac:dyDescent="0.2">
      <c r="A146" s="16" t="s">
        <v>20</v>
      </c>
      <c r="B146" s="53"/>
      <c r="C146" s="53">
        <v>0</v>
      </c>
      <c r="D146" s="53">
        <v>0</v>
      </c>
      <c r="E146" s="53">
        <v>0</v>
      </c>
      <c r="F146" s="53">
        <v>0</v>
      </c>
      <c r="G146" s="54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</row>
    <row r="147" spans="1:47" s="54" customFormat="1" x14ac:dyDescent="0.2">
      <c r="A147" s="16" t="s">
        <v>21</v>
      </c>
      <c r="B147" s="53"/>
      <c r="C147" s="53">
        <v>0</v>
      </c>
      <c r="D147" s="53">
        <v>0</v>
      </c>
      <c r="E147" s="53">
        <v>0</v>
      </c>
      <c r="F147" s="53">
        <v>0</v>
      </c>
      <c r="G147" s="54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</row>
    <row r="148" spans="1:47" s="54" customFormat="1" x14ac:dyDescent="0.2">
      <c r="A148" s="16" t="s">
        <v>22</v>
      </c>
      <c r="B148" s="53"/>
      <c r="C148" s="53">
        <v>0</v>
      </c>
      <c r="D148" s="53">
        <v>0</v>
      </c>
      <c r="E148" s="53">
        <v>0</v>
      </c>
      <c r="F148" s="53">
        <v>0</v>
      </c>
      <c r="G148" s="54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</row>
    <row r="149" spans="1:47" s="54" customFormat="1" x14ac:dyDescent="0.2">
      <c r="A149" s="16" t="s">
        <v>23</v>
      </c>
      <c r="B149" s="53"/>
      <c r="C149" s="53">
        <v>0</v>
      </c>
      <c r="D149" s="53">
        <v>0</v>
      </c>
      <c r="E149" s="53">
        <v>0</v>
      </c>
      <c r="F149" s="53">
        <v>0</v>
      </c>
      <c r="G149" s="54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</row>
    <row r="150" spans="1:47" s="54" customFormat="1" x14ac:dyDescent="0.2">
      <c r="A150" s="16" t="s">
        <v>24</v>
      </c>
      <c r="B150" s="53"/>
      <c r="C150" s="53">
        <v>0</v>
      </c>
      <c r="D150" s="53">
        <v>0</v>
      </c>
      <c r="E150" s="53">
        <v>0</v>
      </c>
      <c r="F150" s="53">
        <v>0</v>
      </c>
      <c r="G150" s="54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</row>
    <row r="151" spans="1:47" s="54" customFormat="1" x14ac:dyDescent="0.2">
      <c r="A151" s="36" t="s">
        <v>795</v>
      </c>
      <c r="B151" s="53"/>
      <c r="C151" s="53">
        <v>0</v>
      </c>
      <c r="D151" s="53">
        <v>0</v>
      </c>
      <c r="E151" s="53">
        <v>0</v>
      </c>
      <c r="F151" s="53">
        <v>0</v>
      </c>
      <c r="G151" s="54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</row>
    <row r="152" spans="1:47" s="54" customFormat="1" x14ac:dyDescent="0.2">
      <c r="A152" s="16"/>
      <c r="B152" s="53"/>
      <c r="C152" s="53"/>
      <c r="D152" s="53"/>
      <c r="E152" s="53"/>
      <c r="F152" s="5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</row>
    <row r="153" spans="1:47" ht="12.75" x14ac:dyDescent="0.2">
      <c r="A153" s="49" t="s">
        <v>34</v>
      </c>
      <c r="B153" s="50"/>
      <c r="C153" s="50"/>
      <c r="D153" s="50"/>
      <c r="E153" s="50"/>
      <c r="F153" s="50"/>
    </row>
    <row r="154" spans="1:47" x14ac:dyDescent="0.2">
      <c r="A154" s="16" t="s">
        <v>651</v>
      </c>
    </row>
    <row r="155" spans="1:47" s="19" customFormat="1" x14ac:dyDescent="0.2">
      <c r="A155" s="28" t="s">
        <v>10</v>
      </c>
      <c r="B155" s="32"/>
      <c r="C155" s="32">
        <v>0</v>
      </c>
      <c r="D155" s="32">
        <v>500</v>
      </c>
      <c r="E155" s="32">
        <v>500</v>
      </c>
      <c r="F155" s="32">
        <v>2461.538462</v>
      </c>
      <c r="G155" s="19">
        <v>1418.181818</v>
      </c>
      <c r="H155" s="19">
        <v>1315.2173909999999</v>
      </c>
      <c r="I155" s="19">
        <v>1490.909091</v>
      </c>
      <c r="J155" s="19">
        <v>1482.2222220000001</v>
      </c>
      <c r="K155" s="19">
        <v>2403.2258059999999</v>
      </c>
      <c r="L155" s="19">
        <v>4143.75</v>
      </c>
      <c r="M155" s="19">
        <v>4982.1138209999999</v>
      </c>
      <c r="N155" s="19">
        <v>4057.6923080000001</v>
      </c>
      <c r="O155" s="19">
        <v>1971.4285709999999</v>
      </c>
      <c r="P155" s="19">
        <v>1645.4545450000001</v>
      </c>
      <c r="Q155" s="19">
        <v>2000</v>
      </c>
      <c r="R155" s="19">
        <v>1575</v>
      </c>
      <c r="S155" s="19">
        <v>1257.142857</v>
      </c>
      <c r="T155" s="19">
        <v>1200</v>
      </c>
      <c r="U155" s="19">
        <v>2614.2857140000001</v>
      </c>
      <c r="V155" s="19">
        <v>644.44444399999998</v>
      </c>
      <c r="W155" s="19">
        <v>3000</v>
      </c>
      <c r="X155" s="19">
        <v>2350</v>
      </c>
      <c r="Y155" s="19">
        <v>700</v>
      </c>
      <c r="Z155" s="19">
        <v>633.33333300000004</v>
      </c>
      <c r="AA155" s="19">
        <v>750</v>
      </c>
      <c r="AB155" s="19">
        <v>560</v>
      </c>
      <c r="AC155" s="19">
        <v>1400</v>
      </c>
      <c r="AD155" s="19">
        <v>600</v>
      </c>
      <c r="AE155" s="19">
        <v>725</v>
      </c>
      <c r="AF155" s="19">
        <v>725</v>
      </c>
      <c r="AG155" s="19">
        <v>0</v>
      </c>
      <c r="AH155" s="19">
        <v>900</v>
      </c>
      <c r="AI155" s="19">
        <v>7580</v>
      </c>
      <c r="AJ155" s="19">
        <v>2520</v>
      </c>
    </row>
    <row r="156" spans="1:47" s="19" customFormat="1" x14ac:dyDescent="0.2">
      <c r="A156" s="28" t="s">
        <v>11</v>
      </c>
      <c r="B156" s="32"/>
      <c r="C156" s="32">
        <v>0</v>
      </c>
      <c r="D156" s="32">
        <v>0</v>
      </c>
      <c r="E156" s="32">
        <v>500</v>
      </c>
      <c r="F156" s="32">
        <v>0</v>
      </c>
      <c r="G156" s="19">
        <v>0</v>
      </c>
      <c r="H156" s="19">
        <v>6000</v>
      </c>
      <c r="I156" s="19">
        <v>0</v>
      </c>
      <c r="J156" s="19">
        <v>0</v>
      </c>
      <c r="K156" s="19">
        <v>0</v>
      </c>
      <c r="L156" s="19">
        <v>6000</v>
      </c>
      <c r="M156" s="19">
        <v>0</v>
      </c>
      <c r="N156" s="19">
        <v>0</v>
      </c>
      <c r="O156" s="19">
        <v>0</v>
      </c>
      <c r="P156" s="19">
        <v>6000</v>
      </c>
      <c r="Q156" s="19">
        <v>7650</v>
      </c>
      <c r="R156" s="19">
        <v>0</v>
      </c>
      <c r="S156" s="19">
        <v>7283.3333329999996</v>
      </c>
      <c r="T156" s="19">
        <v>0</v>
      </c>
      <c r="U156" s="19">
        <v>10000</v>
      </c>
      <c r="V156" s="19">
        <v>0</v>
      </c>
      <c r="W156" s="19">
        <v>4500</v>
      </c>
      <c r="X156" s="19">
        <v>6900</v>
      </c>
      <c r="Y156" s="19">
        <v>5874.5098040000003</v>
      </c>
      <c r="Z156" s="19">
        <v>5934.1463409999997</v>
      </c>
      <c r="AA156" s="19">
        <v>7066.6666670000004</v>
      </c>
      <c r="AB156" s="19">
        <v>9266.6666669999995</v>
      </c>
      <c r="AC156" s="19">
        <v>6900</v>
      </c>
      <c r="AD156" s="19">
        <v>7066.6666670000004</v>
      </c>
      <c r="AE156" s="19">
        <v>10333.333333</v>
      </c>
      <c r="AF156" s="19">
        <v>0</v>
      </c>
      <c r="AG156" s="19">
        <v>6100</v>
      </c>
      <c r="AH156" s="19">
        <v>9100</v>
      </c>
      <c r="AI156" s="19">
        <v>1200</v>
      </c>
      <c r="AJ156" s="19">
        <v>0</v>
      </c>
    </row>
    <row r="157" spans="1:47" s="19" customFormat="1" x14ac:dyDescent="0.2">
      <c r="A157" s="28" t="s">
        <v>629</v>
      </c>
      <c r="B157" s="32"/>
      <c r="C157" s="32">
        <v>0</v>
      </c>
      <c r="D157" s="32">
        <v>0</v>
      </c>
      <c r="E157" s="32">
        <v>0</v>
      </c>
      <c r="F157" s="32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5112.5</v>
      </c>
      <c r="M157" s="19">
        <v>0</v>
      </c>
      <c r="N157" s="19">
        <v>11666.666667</v>
      </c>
      <c r="O157" s="19">
        <v>1541.666667</v>
      </c>
      <c r="P157" s="19">
        <v>1086.666667</v>
      </c>
      <c r="Q157" s="19">
        <v>1509.5238099999999</v>
      </c>
      <c r="R157" s="19">
        <v>2800</v>
      </c>
      <c r="S157" s="19">
        <v>3309.5238100000001</v>
      </c>
      <c r="T157" s="19">
        <v>2150</v>
      </c>
      <c r="U157" s="19">
        <v>1928.5714290000001</v>
      </c>
      <c r="V157" s="19">
        <v>671.42857100000003</v>
      </c>
      <c r="W157" s="19">
        <v>2225</v>
      </c>
      <c r="X157" s="19">
        <v>770</v>
      </c>
      <c r="Y157" s="19">
        <v>675</v>
      </c>
      <c r="Z157" s="19">
        <v>785.71428600000002</v>
      </c>
      <c r="AA157" s="19">
        <v>988.88888899999995</v>
      </c>
      <c r="AB157" s="19">
        <v>527.27272700000003</v>
      </c>
      <c r="AC157" s="19">
        <v>784.61538499999995</v>
      </c>
      <c r="AD157" s="19">
        <v>687.5</v>
      </c>
      <c r="AE157" s="19">
        <v>671.42857100000003</v>
      </c>
      <c r="AF157" s="19">
        <v>750</v>
      </c>
      <c r="AG157" s="19">
        <v>900</v>
      </c>
      <c r="AH157" s="19">
        <v>900</v>
      </c>
      <c r="AI157" s="19">
        <v>866.66666699999996</v>
      </c>
      <c r="AJ157" s="19">
        <v>971.42857100000003</v>
      </c>
    </row>
    <row r="158" spans="1:47" s="19" customFormat="1" x14ac:dyDescent="0.2">
      <c r="A158" s="28" t="s">
        <v>13</v>
      </c>
      <c r="B158" s="32"/>
      <c r="C158" s="32">
        <v>0</v>
      </c>
      <c r="D158" s="32">
        <v>0</v>
      </c>
      <c r="E158" s="32">
        <v>500</v>
      </c>
      <c r="F158" s="32">
        <v>500</v>
      </c>
      <c r="G158" s="19">
        <v>500</v>
      </c>
      <c r="H158" s="19">
        <v>533.33333300000004</v>
      </c>
      <c r="I158" s="19">
        <v>600</v>
      </c>
      <c r="J158" s="19">
        <v>1066.666667</v>
      </c>
      <c r="K158" s="19">
        <v>600</v>
      </c>
      <c r="L158" s="19">
        <v>2000</v>
      </c>
      <c r="M158" s="19">
        <v>833.33333300000004</v>
      </c>
      <c r="N158" s="19">
        <v>0</v>
      </c>
      <c r="O158" s="19">
        <v>0</v>
      </c>
      <c r="P158" s="19">
        <v>500</v>
      </c>
      <c r="Q158" s="19">
        <v>500</v>
      </c>
      <c r="R158" s="19">
        <v>3660</v>
      </c>
      <c r="S158" s="19">
        <v>614.28571399999998</v>
      </c>
      <c r="T158" s="19">
        <v>1000</v>
      </c>
      <c r="U158" s="19">
        <v>666.66666699999996</v>
      </c>
      <c r="V158" s="19">
        <v>750</v>
      </c>
      <c r="W158" s="19">
        <v>500</v>
      </c>
      <c r="X158" s="19">
        <v>500</v>
      </c>
      <c r="Y158" s="19">
        <v>666.66666699999996</v>
      </c>
      <c r="Z158" s="19">
        <v>750</v>
      </c>
      <c r="AA158" s="19">
        <v>560</v>
      </c>
      <c r="AB158" s="19">
        <v>650</v>
      </c>
      <c r="AC158" s="19">
        <v>600</v>
      </c>
      <c r="AD158" s="19">
        <v>600</v>
      </c>
      <c r="AE158" s="19">
        <v>500</v>
      </c>
      <c r="AF158" s="19">
        <v>800</v>
      </c>
      <c r="AG158" s="19">
        <v>580</v>
      </c>
      <c r="AH158" s="19">
        <v>500</v>
      </c>
      <c r="AI158" s="19">
        <v>700</v>
      </c>
      <c r="AJ158" s="19">
        <v>500</v>
      </c>
    </row>
    <row r="159" spans="1:47" s="19" customFormat="1" x14ac:dyDescent="0.2">
      <c r="A159" s="28" t="s">
        <v>14</v>
      </c>
      <c r="B159" s="32"/>
      <c r="C159" s="32">
        <v>0</v>
      </c>
      <c r="D159" s="32">
        <v>0</v>
      </c>
      <c r="E159" s="32">
        <v>0</v>
      </c>
      <c r="F159" s="32">
        <v>500</v>
      </c>
      <c r="G159" s="19">
        <v>1021.428571</v>
      </c>
      <c r="H159" s="19">
        <v>581.25</v>
      </c>
      <c r="I159" s="19">
        <v>957.89473699999996</v>
      </c>
      <c r="J159" s="19">
        <v>633.33333300000004</v>
      </c>
      <c r="K159" s="19">
        <v>566.66666699999996</v>
      </c>
      <c r="L159" s="19">
        <v>583.33333300000004</v>
      </c>
      <c r="M159" s="19">
        <v>650</v>
      </c>
      <c r="N159" s="19">
        <v>600</v>
      </c>
      <c r="O159" s="19">
        <v>650</v>
      </c>
      <c r="P159" s="19">
        <v>700</v>
      </c>
      <c r="Q159" s="19">
        <v>888.88888899999995</v>
      </c>
      <c r="R159" s="19">
        <v>963.63636399999996</v>
      </c>
      <c r="S159" s="19">
        <v>950</v>
      </c>
      <c r="T159" s="19">
        <v>1660</v>
      </c>
      <c r="U159" s="19">
        <v>750</v>
      </c>
      <c r="V159" s="19">
        <v>500</v>
      </c>
      <c r="W159" s="19">
        <v>561.53846199999998</v>
      </c>
      <c r="X159" s="19">
        <v>545.45454500000005</v>
      </c>
      <c r="Y159" s="19">
        <v>633.33333300000004</v>
      </c>
      <c r="Z159" s="19">
        <v>1000</v>
      </c>
      <c r="AA159" s="19">
        <v>500</v>
      </c>
      <c r="AB159" s="19">
        <v>1625</v>
      </c>
      <c r="AC159" s="19">
        <v>575</v>
      </c>
      <c r="AD159" s="19">
        <v>606.66666699999996</v>
      </c>
      <c r="AE159" s="19">
        <v>640</v>
      </c>
      <c r="AF159" s="19">
        <v>528.57142899999997</v>
      </c>
      <c r="AG159" s="19">
        <v>525</v>
      </c>
      <c r="AH159" s="19">
        <v>600</v>
      </c>
      <c r="AI159" s="19">
        <v>540</v>
      </c>
      <c r="AJ159" s="19">
        <v>516.66666699999996</v>
      </c>
    </row>
    <row r="160" spans="1:47" s="19" customFormat="1" x14ac:dyDescent="0.2">
      <c r="A160" s="28" t="s">
        <v>15</v>
      </c>
      <c r="B160" s="32"/>
      <c r="C160" s="32">
        <v>0</v>
      </c>
      <c r="D160" s="32">
        <v>500</v>
      </c>
      <c r="E160" s="32">
        <v>640</v>
      </c>
      <c r="F160" s="32">
        <v>572.22222199999999</v>
      </c>
      <c r="G160" s="19">
        <v>535.48387100000002</v>
      </c>
      <c r="H160" s="19">
        <v>1046.1538459999999</v>
      </c>
      <c r="I160" s="19">
        <v>542.10526300000004</v>
      </c>
      <c r="J160" s="19">
        <v>651.51515199999994</v>
      </c>
      <c r="K160" s="19">
        <v>637.93103399999995</v>
      </c>
      <c r="L160" s="19">
        <v>575</v>
      </c>
      <c r="M160" s="19">
        <v>550</v>
      </c>
      <c r="N160" s="19">
        <v>755.55555600000002</v>
      </c>
      <c r="O160" s="19">
        <v>516.66666699999996</v>
      </c>
      <c r="P160" s="19">
        <v>531.25</v>
      </c>
      <c r="Q160" s="19">
        <v>1337.8378379999999</v>
      </c>
      <c r="R160" s="19">
        <v>1090</v>
      </c>
      <c r="S160" s="19">
        <v>784.375</v>
      </c>
      <c r="T160" s="19">
        <v>920</v>
      </c>
      <c r="U160" s="19">
        <v>887.5</v>
      </c>
      <c r="V160" s="19">
        <v>876.92307700000003</v>
      </c>
      <c r="W160" s="19">
        <v>711.76470600000005</v>
      </c>
      <c r="X160" s="19">
        <v>500</v>
      </c>
      <c r="Y160" s="19">
        <v>665.38461500000005</v>
      </c>
      <c r="Z160" s="19">
        <v>500</v>
      </c>
      <c r="AA160" s="19">
        <v>521.05263200000002</v>
      </c>
      <c r="AB160" s="19">
        <v>564.70588199999997</v>
      </c>
      <c r="AC160" s="19">
        <v>695.65217399999995</v>
      </c>
      <c r="AD160" s="19">
        <v>585.71428600000002</v>
      </c>
      <c r="AE160" s="19">
        <v>500</v>
      </c>
      <c r="AF160" s="19">
        <v>530.76923099999999</v>
      </c>
      <c r="AG160" s="19">
        <v>566.66666699999996</v>
      </c>
      <c r="AH160" s="19">
        <v>500</v>
      </c>
      <c r="AI160" s="19">
        <v>530.76923099999999</v>
      </c>
      <c r="AJ160" s="19">
        <v>528.57142899999997</v>
      </c>
    </row>
    <row r="161" spans="1:47" s="19" customFormat="1" x14ac:dyDescent="0.2">
      <c r="A161" s="28" t="s">
        <v>16</v>
      </c>
      <c r="B161" s="32"/>
      <c r="C161" s="32">
        <v>0</v>
      </c>
      <c r="D161" s="32">
        <v>1033.333333</v>
      </c>
      <c r="E161" s="32">
        <v>1250</v>
      </c>
      <c r="F161" s="32">
        <v>1395.0819670000001</v>
      </c>
      <c r="G161" s="19">
        <v>1328.2352940000001</v>
      </c>
      <c r="H161" s="19">
        <v>1360.747664</v>
      </c>
      <c r="I161" s="19">
        <v>1384.864865</v>
      </c>
      <c r="J161" s="19">
        <v>1654.6012270000001</v>
      </c>
      <c r="K161" s="19">
        <v>1626.190476</v>
      </c>
      <c r="L161" s="19">
        <v>1535.294118</v>
      </c>
      <c r="M161" s="19">
        <v>1917.2839509999999</v>
      </c>
      <c r="N161" s="19">
        <v>2492.957746</v>
      </c>
      <c r="O161" s="19">
        <v>2534.9206349999999</v>
      </c>
      <c r="P161" s="19">
        <v>2463.793103</v>
      </c>
      <c r="Q161" s="19">
        <v>2810</v>
      </c>
      <c r="R161" s="19">
        <v>3072.916667</v>
      </c>
      <c r="S161" s="19">
        <v>2862.7906979999998</v>
      </c>
      <c r="T161" s="19">
        <v>2434.6153850000001</v>
      </c>
      <c r="U161" s="19">
        <v>2764.2857140000001</v>
      </c>
      <c r="V161" s="19">
        <v>2862.4</v>
      </c>
      <c r="W161" s="19">
        <v>2974.4186049999998</v>
      </c>
      <c r="X161" s="19">
        <v>2847.7777780000001</v>
      </c>
      <c r="Y161" s="19">
        <v>2552.7777780000001</v>
      </c>
      <c r="Z161" s="19">
        <v>2571.7391299999999</v>
      </c>
      <c r="AA161" s="19">
        <v>2567.0212769999998</v>
      </c>
      <c r="AB161" s="19">
        <v>2760.5633800000001</v>
      </c>
      <c r="AC161" s="19">
        <v>2803.5398230000001</v>
      </c>
      <c r="AD161" s="19">
        <v>2133.0434780000001</v>
      </c>
      <c r="AE161" s="19">
        <v>2035.0877190000001</v>
      </c>
      <c r="AF161" s="19">
        <v>2036.2831859999999</v>
      </c>
      <c r="AG161" s="19">
        <v>1852.8089890000001</v>
      </c>
      <c r="AH161" s="19">
        <v>1852.6881719999999</v>
      </c>
      <c r="AI161" s="19">
        <v>1970.6896549999999</v>
      </c>
      <c r="AJ161" s="19">
        <v>2589.8734180000001</v>
      </c>
    </row>
    <row r="162" spans="1:47" s="19" customFormat="1" x14ac:dyDescent="0.2">
      <c r="A162" s="28" t="s">
        <v>17</v>
      </c>
      <c r="B162" s="32"/>
      <c r="C162" s="32">
        <v>1066.666667</v>
      </c>
      <c r="D162" s="32">
        <v>2533.333333</v>
      </c>
      <c r="E162" s="32">
        <v>1835.526316</v>
      </c>
      <c r="F162" s="32">
        <v>2250.5102040000002</v>
      </c>
      <c r="G162" s="19">
        <v>2023.7569060000001</v>
      </c>
      <c r="H162" s="19">
        <v>2683.4224599999998</v>
      </c>
      <c r="I162" s="19">
        <v>2877.4535810000002</v>
      </c>
      <c r="J162" s="19">
        <v>2736.8078180000002</v>
      </c>
      <c r="K162" s="19">
        <v>2650</v>
      </c>
      <c r="L162" s="19">
        <v>2978.8819880000001</v>
      </c>
      <c r="M162" s="19">
        <v>3262.827225</v>
      </c>
      <c r="N162" s="19">
        <v>3347.3684210000001</v>
      </c>
      <c r="O162" s="19">
        <v>3851.8796990000001</v>
      </c>
      <c r="P162" s="19">
        <v>3875.1677850000001</v>
      </c>
      <c r="Q162" s="19">
        <v>3988.4892089999998</v>
      </c>
      <c r="R162" s="19">
        <v>4129.4314379999996</v>
      </c>
      <c r="S162" s="19">
        <v>4212.0253160000002</v>
      </c>
      <c r="T162" s="19">
        <v>4228.2926829999997</v>
      </c>
      <c r="U162" s="19">
        <v>3936.7021279999999</v>
      </c>
      <c r="V162" s="19">
        <v>3916.0337549999999</v>
      </c>
      <c r="W162" s="19">
        <v>4245.4901959999997</v>
      </c>
      <c r="X162" s="19">
        <v>3982.5242720000001</v>
      </c>
      <c r="Y162" s="19">
        <v>3840.6504070000001</v>
      </c>
      <c r="Z162" s="19">
        <v>3922.2222219999999</v>
      </c>
      <c r="AA162" s="19">
        <v>4072.5146199999999</v>
      </c>
      <c r="AB162" s="19">
        <v>3924.1206029999998</v>
      </c>
      <c r="AC162" s="19">
        <v>4559.1133</v>
      </c>
      <c r="AD162" s="19">
        <v>3682.8451879999998</v>
      </c>
      <c r="AE162" s="19">
        <v>3339.1089109999998</v>
      </c>
      <c r="AF162" s="19">
        <v>3649.0196080000001</v>
      </c>
      <c r="AG162" s="19">
        <v>3266.666667</v>
      </c>
      <c r="AH162" s="19">
        <v>3408.426966</v>
      </c>
      <c r="AI162" s="19">
        <v>3535.042735</v>
      </c>
      <c r="AJ162" s="19">
        <v>4282.0754720000004</v>
      </c>
    </row>
    <row r="163" spans="1:47" s="19" customFormat="1" x14ac:dyDescent="0.2">
      <c r="A163" s="28" t="s">
        <v>18</v>
      </c>
      <c r="B163" s="32"/>
      <c r="C163" s="32">
        <v>2100</v>
      </c>
      <c r="D163" s="32">
        <v>4041.666667</v>
      </c>
      <c r="E163" s="32">
        <v>2989.0109889999999</v>
      </c>
      <c r="F163" s="32">
        <v>3253.541076</v>
      </c>
      <c r="G163" s="19">
        <v>2957.2446559999998</v>
      </c>
      <c r="H163" s="19">
        <v>4241.0416670000004</v>
      </c>
      <c r="I163" s="19">
        <v>4238.7755100000004</v>
      </c>
      <c r="J163" s="19">
        <v>4276.0925450000004</v>
      </c>
      <c r="K163" s="19">
        <v>4293.9209730000002</v>
      </c>
      <c r="L163" s="19">
        <v>4514.02214</v>
      </c>
      <c r="M163" s="19">
        <v>4636.7549669999999</v>
      </c>
      <c r="N163" s="19">
        <v>4391.2547530000002</v>
      </c>
      <c r="O163" s="19">
        <v>4531.4410479999997</v>
      </c>
      <c r="P163" s="19">
        <v>4894.2408379999997</v>
      </c>
      <c r="Q163" s="19">
        <v>5240.7202219999999</v>
      </c>
      <c r="R163" s="19">
        <v>5165.248227</v>
      </c>
      <c r="S163" s="19">
        <v>5236.6013069999999</v>
      </c>
      <c r="T163" s="19">
        <v>5360.1880879999999</v>
      </c>
      <c r="U163" s="19">
        <v>4911.4285710000004</v>
      </c>
      <c r="V163" s="19">
        <v>4630.0699299999997</v>
      </c>
      <c r="W163" s="19">
        <v>5194.9061659999998</v>
      </c>
      <c r="X163" s="19">
        <v>5150.3472220000003</v>
      </c>
      <c r="Y163" s="19">
        <v>5051.0752689999999</v>
      </c>
      <c r="Z163" s="19">
        <v>5558.1395350000003</v>
      </c>
      <c r="AA163" s="19">
        <v>4924.1803280000004</v>
      </c>
      <c r="AB163" s="19">
        <v>4956.2992130000002</v>
      </c>
      <c r="AC163" s="19">
        <v>5230</v>
      </c>
      <c r="AD163" s="19">
        <v>4978.7061990000002</v>
      </c>
      <c r="AE163" s="19">
        <v>5004.117647</v>
      </c>
      <c r="AF163" s="19">
        <v>4629.3150679999999</v>
      </c>
      <c r="AG163" s="19">
        <v>4392.4657530000004</v>
      </c>
      <c r="AH163" s="19">
        <v>4624.2718450000002</v>
      </c>
      <c r="AI163" s="19">
        <v>4725.2976189999999</v>
      </c>
      <c r="AJ163" s="19">
        <v>5408.5526319999999</v>
      </c>
    </row>
    <row r="164" spans="1:47" s="19" customFormat="1" x14ac:dyDescent="0.2">
      <c r="A164" s="28" t="s">
        <v>19</v>
      </c>
      <c r="B164" s="32"/>
      <c r="C164" s="32">
        <v>3410</v>
      </c>
      <c r="D164" s="32">
        <v>2972.727273</v>
      </c>
      <c r="E164" s="32">
        <v>4513.2352940000001</v>
      </c>
      <c r="F164" s="32">
        <v>4175.565611</v>
      </c>
      <c r="G164" s="19">
        <v>4164.3605870000001</v>
      </c>
      <c r="H164" s="19">
        <v>5320.3418799999999</v>
      </c>
      <c r="I164" s="19">
        <v>5182.3734729999996</v>
      </c>
      <c r="J164" s="19">
        <v>5565.0887570000004</v>
      </c>
      <c r="K164" s="19">
        <v>5321.2713940000003</v>
      </c>
      <c r="L164" s="19">
        <v>5608.2317069999999</v>
      </c>
      <c r="M164" s="19">
        <v>5429.0322580000002</v>
      </c>
      <c r="N164" s="19">
        <v>5527.2727269999996</v>
      </c>
      <c r="O164" s="19">
        <v>5716.4835160000002</v>
      </c>
      <c r="P164" s="19">
        <v>5809.0909089999996</v>
      </c>
      <c r="Q164" s="19">
        <v>6426.6055050000004</v>
      </c>
      <c r="R164" s="19">
        <v>6414.6771040000003</v>
      </c>
      <c r="S164" s="19">
        <v>6347.6767680000003</v>
      </c>
      <c r="T164" s="19">
        <v>6703.4883719999998</v>
      </c>
      <c r="U164" s="19">
        <v>6312.7371270000003</v>
      </c>
      <c r="V164" s="19">
        <v>5910.4166670000004</v>
      </c>
      <c r="W164" s="19">
        <v>6532.7472529999995</v>
      </c>
      <c r="X164" s="19">
        <v>6440.2816899999998</v>
      </c>
      <c r="Y164" s="19">
        <v>5867.3118279999999</v>
      </c>
      <c r="Z164" s="19">
        <v>6118.5393260000001</v>
      </c>
      <c r="AA164" s="19">
        <v>6328.0528050000003</v>
      </c>
      <c r="AB164" s="19">
        <v>6496.5732090000001</v>
      </c>
      <c r="AC164" s="19">
        <v>6347.671233</v>
      </c>
      <c r="AD164" s="19">
        <v>6291.3555990000004</v>
      </c>
      <c r="AE164" s="19">
        <v>6046.5822779999999</v>
      </c>
      <c r="AF164" s="19">
        <v>6232.1513000000004</v>
      </c>
      <c r="AG164" s="19">
        <v>5820.6185569999998</v>
      </c>
      <c r="AH164" s="19">
        <v>5984.2391299999999</v>
      </c>
      <c r="AI164" s="19">
        <v>5924.7448979999999</v>
      </c>
      <c r="AJ164" s="19">
        <v>6690.4509280000002</v>
      </c>
    </row>
    <row r="165" spans="1:47" s="19" customFormat="1" x14ac:dyDescent="0.2">
      <c r="A165" s="28" t="s">
        <v>20</v>
      </c>
      <c r="B165" s="32"/>
      <c r="C165" s="32">
        <v>4342.8571430000002</v>
      </c>
      <c r="D165" s="32">
        <v>5456.25</v>
      </c>
      <c r="E165" s="32">
        <v>4787.9432619999998</v>
      </c>
      <c r="F165" s="32">
        <v>4856.2344139999996</v>
      </c>
      <c r="G165" s="19">
        <v>4678.0036970000001</v>
      </c>
      <c r="H165" s="19">
        <v>5684.5201239999997</v>
      </c>
      <c r="I165" s="19">
        <v>6188.8226530000002</v>
      </c>
      <c r="J165" s="19">
        <v>6103.7174720000003</v>
      </c>
      <c r="K165" s="19">
        <v>5908.4282460000004</v>
      </c>
      <c r="L165" s="19">
        <v>6365.3739610000002</v>
      </c>
      <c r="M165" s="19">
        <v>6252.1158130000003</v>
      </c>
      <c r="N165" s="19">
        <v>6235.7320099999997</v>
      </c>
      <c r="O165" s="19">
        <v>6319.1275169999999</v>
      </c>
      <c r="P165" s="19">
        <v>6683.2278480000004</v>
      </c>
      <c r="Q165" s="19">
        <v>7130.4</v>
      </c>
      <c r="R165" s="19">
        <v>7248.5915489999998</v>
      </c>
      <c r="S165" s="19">
        <v>6862.6760560000002</v>
      </c>
      <c r="T165" s="19">
        <v>7205.4279749999996</v>
      </c>
      <c r="U165" s="19">
        <v>6987.922705</v>
      </c>
      <c r="V165" s="19">
        <v>6473.4299520000004</v>
      </c>
      <c r="W165" s="19">
        <v>7083.6327350000001</v>
      </c>
      <c r="X165" s="19">
        <v>6928.6842109999998</v>
      </c>
      <c r="Y165" s="19">
        <v>6722.8733460000003</v>
      </c>
      <c r="Z165" s="19">
        <v>6904.4334980000003</v>
      </c>
      <c r="AA165" s="19">
        <v>6914.5604400000002</v>
      </c>
      <c r="AB165" s="19">
        <v>6793.0294910000002</v>
      </c>
      <c r="AC165" s="19">
        <v>7010.0543479999997</v>
      </c>
      <c r="AD165" s="19">
        <v>6956.6666670000004</v>
      </c>
      <c r="AE165" s="19">
        <v>6864.8</v>
      </c>
      <c r="AF165" s="19">
        <v>6671.6666670000004</v>
      </c>
      <c r="AG165" s="19">
        <v>6499.5203840000004</v>
      </c>
      <c r="AH165" s="19">
        <v>6722.0297030000002</v>
      </c>
      <c r="AI165" s="19">
        <v>6824.162679</v>
      </c>
      <c r="AJ165" s="19">
        <v>7384.564644</v>
      </c>
    </row>
    <row r="166" spans="1:47" s="19" customFormat="1" x14ac:dyDescent="0.2">
      <c r="A166" s="28" t="s">
        <v>21</v>
      </c>
      <c r="B166" s="32"/>
      <c r="C166" s="32">
        <v>5250</v>
      </c>
      <c r="D166" s="32">
        <v>5572.7272730000004</v>
      </c>
      <c r="E166" s="32">
        <v>5236.6906470000004</v>
      </c>
      <c r="F166" s="32">
        <v>5532.0665079999999</v>
      </c>
      <c r="G166" s="19">
        <v>5362.2080679999999</v>
      </c>
      <c r="H166" s="19">
        <v>6275.3709200000003</v>
      </c>
      <c r="I166" s="19">
        <v>6395.4166670000004</v>
      </c>
      <c r="J166" s="19">
        <v>6704.9342109999998</v>
      </c>
      <c r="K166" s="19">
        <v>6117.0678340000004</v>
      </c>
      <c r="L166" s="19">
        <v>6681.7535550000002</v>
      </c>
      <c r="M166" s="19">
        <v>6541.0901469999999</v>
      </c>
      <c r="N166" s="19">
        <v>6489.9581589999998</v>
      </c>
      <c r="O166" s="19">
        <v>6588.3544300000003</v>
      </c>
      <c r="P166" s="19">
        <v>6763.8121549999996</v>
      </c>
      <c r="Q166" s="19">
        <v>7690.2173910000001</v>
      </c>
      <c r="R166" s="19">
        <v>7780.693816</v>
      </c>
      <c r="S166" s="19">
        <v>7652.9510959999998</v>
      </c>
      <c r="T166" s="19">
        <v>7454.1841000000004</v>
      </c>
      <c r="U166" s="19">
        <v>7539.8009949999996</v>
      </c>
      <c r="V166" s="19">
        <v>7044.6428569999998</v>
      </c>
      <c r="W166" s="19">
        <v>7761.450382</v>
      </c>
      <c r="X166" s="19">
        <v>7570.0471699999998</v>
      </c>
      <c r="Y166" s="19">
        <v>7335.7407409999996</v>
      </c>
      <c r="Z166" s="19">
        <v>7657.5163400000001</v>
      </c>
      <c r="AA166" s="19">
        <v>7647.2</v>
      </c>
      <c r="AB166" s="19">
        <v>7255.1886789999999</v>
      </c>
      <c r="AC166" s="19">
        <v>7431.5165880000004</v>
      </c>
      <c r="AD166" s="19">
        <v>7427.1559630000002</v>
      </c>
      <c r="AE166" s="19">
        <v>7717.1548119999998</v>
      </c>
      <c r="AF166" s="19">
        <v>7366.3405089999997</v>
      </c>
      <c r="AG166" s="19">
        <v>7407.1604939999997</v>
      </c>
      <c r="AH166" s="19">
        <v>7465.110565</v>
      </c>
      <c r="AI166" s="19">
        <v>7514.2857139999996</v>
      </c>
      <c r="AJ166" s="19">
        <v>7942.3873329999997</v>
      </c>
    </row>
    <row r="167" spans="1:47" s="19" customFormat="1" x14ac:dyDescent="0.2">
      <c r="A167" s="28" t="s">
        <v>22</v>
      </c>
      <c r="B167" s="32"/>
      <c r="C167" s="32">
        <v>4860</v>
      </c>
      <c r="D167" s="32">
        <v>6136.363636</v>
      </c>
      <c r="E167" s="32">
        <v>5439.8876399999999</v>
      </c>
      <c r="F167" s="32">
        <v>5252.0146519999998</v>
      </c>
      <c r="G167" s="19">
        <v>5310.5902779999997</v>
      </c>
      <c r="H167" s="19">
        <v>6097.286822</v>
      </c>
      <c r="I167" s="19">
        <v>6268.8106799999996</v>
      </c>
      <c r="J167" s="19">
        <v>6496.4705880000001</v>
      </c>
      <c r="K167" s="19">
        <v>6239.2996110000004</v>
      </c>
      <c r="L167" s="19">
        <v>6127.2545090000003</v>
      </c>
      <c r="M167" s="19">
        <v>6360.9634550000001</v>
      </c>
      <c r="N167" s="19">
        <v>6345.2453990000004</v>
      </c>
      <c r="O167" s="19">
        <v>6340</v>
      </c>
      <c r="P167" s="19">
        <v>6450.1265819999999</v>
      </c>
      <c r="Q167" s="19">
        <v>7626.6763849999998</v>
      </c>
      <c r="R167" s="19">
        <v>7922.1510879999996</v>
      </c>
      <c r="S167" s="19">
        <v>7933.1564989999997</v>
      </c>
      <c r="T167" s="19">
        <v>7510.4851330000001</v>
      </c>
      <c r="U167" s="19">
        <v>7841.7293229999996</v>
      </c>
      <c r="V167" s="19">
        <v>7387.3767260000004</v>
      </c>
      <c r="W167" s="19">
        <v>7805.691057</v>
      </c>
      <c r="X167" s="19">
        <v>7638.0228139999999</v>
      </c>
      <c r="Y167" s="19">
        <v>7774.8851450000002</v>
      </c>
      <c r="Z167" s="19">
        <v>7708.6705199999997</v>
      </c>
      <c r="AA167" s="19">
        <v>7568.0272109999996</v>
      </c>
      <c r="AB167" s="19">
        <v>7633.3333329999996</v>
      </c>
      <c r="AC167" s="19">
        <v>7559.0436589999999</v>
      </c>
      <c r="AD167" s="19">
        <v>7639.2757659999997</v>
      </c>
      <c r="AE167" s="19">
        <v>7405.0877190000001</v>
      </c>
      <c r="AF167" s="19">
        <v>7417.2932330000003</v>
      </c>
      <c r="AG167" s="19">
        <v>7639.6995710000001</v>
      </c>
      <c r="AH167" s="19">
        <v>7606.4833010000002</v>
      </c>
      <c r="AI167" s="19">
        <v>7540.4063210000004</v>
      </c>
      <c r="AJ167" s="19">
        <v>7950.9174309999999</v>
      </c>
    </row>
    <row r="168" spans="1:47" s="19" customFormat="1" x14ac:dyDescent="0.2">
      <c r="A168" s="28" t="s">
        <v>23</v>
      </c>
      <c r="B168" s="32"/>
      <c r="C168" s="32">
        <v>5000</v>
      </c>
      <c r="D168" s="32">
        <v>5607.1428569999998</v>
      </c>
      <c r="E168" s="32">
        <v>5242.2727269999996</v>
      </c>
      <c r="F168" s="32">
        <v>5000.501252</v>
      </c>
      <c r="G168" s="19">
        <v>5047.8070180000004</v>
      </c>
      <c r="H168" s="19">
        <v>5907.0945949999996</v>
      </c>
      <c r="I168" s="19">
        <v>5950.2288330000001</v>
      </c>
      <c r="J168" s="19">
        <v>6034.0243899999996</v>
      </c>
      <c r="K168" s="19">
        <v>5908.5106379999997</v>
      </c>
      <c r="L168" s="19">
        <v>6052.6881720000001</v>
      </c>
      <c r="M168" s="19">
        <v>5924.0300379999999</v>
      </c>
      <c r="N168" s="19">
        <v>5988.9277389999997</v>
      </c>
      <c r="O168" s="19">
        <v>6132.5383300000003</v>
      </c>
      <c r="P168" s="19">
        <v>6071.2328770000004</v>
      </c>
      <c r="Q168" s="19">
        <v>8124.678363</v>
      </c>
      <c r="R168" s="19">
        <v>8048.1150790000002</v>
      </c>
      <c r="S168" s="19">
        <v>7827.9069769999996</v>
      </c>
      <c r="T168" s="19">
        <v>7497.7375570000004</v>
      </c>
      <c r="U168" s="19">
        <v>7974.4288219999999</v>
      </c>
      <c r="V168" s="19">
        <v>7653.5528599999998</v>
      </c>
      <c r="W168" s="19">
        <v>7665.2472529999995</v>
      </c>
      <c r="X168" s="19">
        <v>7654.5286509999996</v>
      </c>
      <c r="Y168" s="19">
        <v>7520.8718630000003</v>
      </c>
      <c r="Z168" s="19">
        <v>7387.3146619999998</v>
      </c>
      <c r="AA168" s="19">
        <v>7431.5369259999998</v>
      </c>
      <c r="AB168" s="19">
        <v>7519.103314</v>
      </c>
      <c r="AC168" s="19">
        <v>7336.9918699999998</v>
      </c>
      <c r="AD168" s="19">
        <v>7544.4444439999997</v>
      </c>
      <c r="AE168" s="19">
        <v>7510.334347</v>
      </c>
      <c r="AF168" s="19">
        <v>7509.2145019999998</v>
      </c>
      <c r="AG168" s="19">
        <v>7220.8812260000004</v>
      </c>
      <c r="AH168" s="19">
        <v>7306.6907780000001</v>
      </c>
      <c r="AI168" s="19">
        <v>7196.6861600000002</v>
      </c>
      <c r="AJ168" s="19">
        <v>7756.5310490000002</v>
      </c>
    </row>
    <row r="169" spans="1:47" s="19" customFormat="1" x14ac:dyDescent="0.2">
      <c r="A169" s="28" t="s">
        <v>24</v>
      </c>
      <c r="B169" s="32"/>
      <c r="C169" s="32">
        <v>4500</v>
      </c>
      <c r="D169" s="32">
        <v>5000</v>
      </c>
      <c r="E169" s="32">
        <v>4780.5084749999996</v>
      </c>
      <c r="F169" s="32">
        <v>4871.0144929999997</v>
      </c>
      <c r="G169" s="19">
        <v>4769.4871789999997</v>
      </c>
      <c r="H169" s="19">
        <v>5099.4117649999998</v>
      </c>
      <c r="I169" s="19">
        <v>5206.7241379999996</v>
      </c>
      <c r="J169" s="19">
        <v>5326.2425450000001</v>
      </c>
      <c r="K169" s="19">
        <v>5105.8461539999998</v>
      </c>
      <c r="L169" s="19">
        <v>5096.7836260000004</v>
      </c>
      <c r="M169" s="19">
        <v>5153.8802660000001</v>
      </c>
      <c r="N169" s="19">
        <v>5153.2956690000001</v>
      </c>
      <c r="O169" s="19">
        <v>5239.830508</v>
      </c>
      <c r="P169" s="19">
        <v>5261.742424</v>
      </c>
      <c r="Q169" s="19">
        <v>8474.6240600000001</v>
      </c>
      <c r="R169" s="19">
        <v>8297.9020980000005</v>
      </c>
      <c r="S169" s="19">
        <v>7730.8016879999996</v>
      </c>
      <c r="T169" s="19">
        <v>7566.9250650000004</v>
      </c>
      <c r="U169" s="19">
        <v>7812.8930819999996</v>
      </c>
      <c r="V169" s="19">
        <v>7482.2674420000003</v>
      </c>
      <c r="W169" s="19">
        <v>7774.2316780000001</v>
      </c>
      <c r="X169" s="19">
        <v>7956.3535910000001</v>
      </c>
      <c r="Y169" s="19">
        <v>7448.2300880000003</v>
      </c>
      <c r="Z169" s="19">
        <v>7394.8012230000004</v>
      </c>
      <c r="AA169" s="19">
        <v>7344.1860470000001</v>
      </c>
      <c r="AB169" s="19">
        <v>7137.3134330000003</v>
      </c>
      <c r="AC169" s="19">
        <v>7156.3888889999998</v>
      </c>
      <c r="AD169" s="19">
        <v>7246.3983049999997</v>
      </c>
      <c r="AE169" s="19">
        <v>6979.1183289999999</v>
      </c>
      <c r="AF169" s="19">
        <v>6900.9195399999999</v>
      </c>
      <c r="AG169" s="19">
        <v>6871.7532469999996</v>
      </c>
      <c r="AH169" s="19">
        <v>6820.882353</v>
      </c>
      <c r="AI169" s="19">
        <v>6875</v>
      </c>
      <c r="AJ169" s="19">
        <v>7240</v>
      </c>
    </row>
    <row r="170" spans="1:47" s="19" customFormat="1" x14ac:dyDescent="0.2">
      <c r="A170" s="36" t="s">
        <v>795</v>
      </c>
      <c r="B170" s="32"/>
      <c r="C170" s="32">
        <v>4000</v>
      </c>
      <c r="D170" s="32">
        <v>0</v>
      </c>
      <c r="E170" s="32">
        <v>4591.3043479999997</v>
      </c>
      <c r="F170" s="32">
        <v>4427.0588239999997</v>
      </c>
      <c r="G170" s="19">
        <v>4722.8070180000004</v>
      </c>
      <c r="H170" s="19">
        <v>4940.9395969999996</v>
      </c>
      <c r="I170" s="19">
        <v>5017.816092</v>
      </c>
      <c r="J170" s="19">
        <v>5215.7894740000002</v>
      </c>
      <c r="K170" s="19">
        <v>5174.6987950000002</v>
      </c>
      <c r="L170" s="19">
        <v>5068.2926829999997</v>
      </c>
      <c r="M170" s="19">
        <v>5097.6377949999996</v>
      </c>
      <c r="N170" s="19">
        <v>5085.5072460000001</v>
      </c>
      <c r="O170" s="19">
        <v>4964.6341460000003</v>
      </c>
      <c r="P170" s="19">
        <v>5263.8554219999996</v>
      </c>
      <c r="Q170" s="19">
        <v>8237.9746840000007</v>
      </c>
      <c r="R170" s="19">
        <v>8717.3076920000003</v>
      </c>
      <c r="S170" s="19">
        <v>8159.1549299999997</v>
      </c>
      <c r="T170" s="19">
        <v>7974.2574260000001</v>
      </c>
      <c r="U170" s="19">
        <v>7930.1075270000001</v>
      </c>
      <c r="V170" s="19">
        <v>7961</v>
      </c>
      <c r="W170" s="19">
        <v>7830.0813010000002</v>
      </c>
      <c r="X170" s="19">
        <v>8276.4705880000001</v>
      </c>
      <c r="Y170" s="19">
        <v>7875.2</v>
      </c>
      <c r="Z170" s="19">
        <v>7464.7058820000002</v>
      </c>
      <c r="AA170" s="19">
        <v>7458.8235290000002</v>
      </c>
      <c r="AB170" s="19">
        <v>7297.6744189999999</v>
      </c>
      <c r="AC170" s="19">
        <v>7496.875</v>
      </c>
      <c r="AD170" s="19">
        <v>7335.6643359999998</v>
      </c>
      <c r="AE170" s="19">
        <v>7276.4705880000001</v>
      </c>
      <c r="AF170" s="19">
        <v>7241.875</v>
      </c>
      <c r="AG170" s="19">
        <v>7216.6666670000004</v>
      </c>
      <c r="AH170" s="19">
        <v>6689.1891889999997</v>
      </c>
      <c r="AI170" s="19">
        <v>7105.882353</v>
      </c>
      <c r="AJ170" s="19">
        <v>7163.8709680000002</v>
      </c>
    </row>
    <row r="171" spans="1:47" s="19" customFormat="1" x14ac:dyDescent="0.2">
      <c r="A171" s="28"/>
      <c r="B171" s="32"/>
      <c r="C171" s="32"/>
      <c r="D171" s="32"/>
      <c r="E171" s="32"/>
      <c r="F171" s="32"/>
    </row>
    <row r="172" spans="1:47" s="54" customFormat="1" x14ac:dyDescent="0.2">
      <c r="A172" s="16" t="s">
        <v>652</v>
      </c>
      <c r="B172" s="53"/>
      <c r="C172" s="53">
        <v>5.8698060941799997E-4</v>
      </c>
      <c r="D172" s="53">
        <v>2.1647612672909999E-2</v>
      </c>
      <c r="E172" s="53">
        <v>2.5700538204970001E-2</v>
      </c>
      <c r="F172" s="53">
        <v>3.9555760464489997E-2</v>
      </c>
      <c r="G172" s="54">
        <v>4.6121168095550003E-2</v>
      </c>
      <c r="H172" s="18">
        <v>6.1724101553779998E-2</v>
      </c>
      <c r="I172" s="18">
        <v>6.8385843406410005E-2</v>
      </c>
      <c r="J172" s="18">
        <v>0.10551052165990001</v>
      </c>
      <c r="K172" s="18">
        <v>8.9519408502770001E-2</v>
      </c>
      <c r="L172" s="18">
        <v>7.9970516185479998E-2</v>
      </c>
      <c r="M172" s="18">
        <v>6.9655158056920005E-2</v>
      </c>
      <c r="N172" s="18">
        <v>7.6505264807550002E-2</v>
      </c>
      <c r="O172" s="18">
        <v>9.7969242129289993E-2</v>
      </c>
      <c r="P172" s="18">
        <v>8.0555627419660006E-2</v>
      </c>
      <c r="Q172" s="18">
        <v>4.2405471189150001E-2</v>
      </c>
      <c r="R172" s="18">
        <v>6.6202779589809996E-2</v>
      </c>
      <c r="S172" s="18">
        <v>0.1170554402826</v>
      </c>
      <c r="T172" s="18">
        <v>0.11431457663859999</v>
      </c>
      <c r="U172" s="18">
        <v>0.10222764247009999</v>
      </c>
      <c r="V172" s="18">
        <v>0.1044006108091</v>
      </c>
      <c r="W172" s="18">
        <v>0.14209936885759999</v>
      </c>
      <c r="X172" s="18">
        <v>0.1256801850165</v>
      </c>
      <c r="Y172" s="18">
        <v>9.8037036509830006E-2</v>
      </c>
      <c r="Z172" s="18">
        <v>0.12123098396</v>
      </c>
      <c r="AA172" s="18">
        <v>0.1222531166374</v>
      </c>
      <c r="AB172" s="18">
        <v>0.1086692326116</v>
      </c>
      <c r="AC172" s="18">
        <v>0.13135324338349999</v>
      </c>
      <c r="AD172" s="18">
        <v>0.10582913276649999</v>
      </c>
      <c r="AE172" s="18">
        <v>9.7760016860339999E-2</v>
      </c>
      <c r="AF172" s="18">
        <v>0.101732705605</v>
      </c>
      <c r="AG172" s="18">
        <v>0.1106126145249</v>
      </c>
      <c r="AH172" s="18">
        <v>0.1085761368298</v>
      </c>
      <c r="AI172" s="18">
        <v>9.3547433669390001E-2</v>
      </c>
      <c r="AJ172" s="18">
        <v>0.13002394780830001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</row>
    <row r="173" spans="1:47" s="54" customFormat="1" x14ac:dyDescent="0.2">
      <c r="A173" s="16" t="s">
        <v>35</v>
      </c>
      <c r="B173" s="53"/>
      <c r="C173" s="53">
        <v>0.2177986315789</v>
      </c>
      <c r="D173" s="53">
        <v>0.20838884848479999</v>
      </c>
      <c r="E173" s="53">
        <v>0.19813221942180001</v>
      </c>
      <c r="F173" s="53">
        <v>0.191448801699</v>
      </c>
      <c r="G173" s="54">
        <v>0.18328018161580001</v>
      </c>
      <c r="H173" s="18">
        <v>0.16906247830689999</v>
      </c>
      <c r="I173" s="18">
        <v>0.1641041595636</v>
      </c>
      <c r="J173" s="18">
        <v>0.16108975718849999</v>
      </c>
      <c r="K173" s="18">
        <v>0.16326284325769999</v>
      </c>
      <c r="L173" s="18">
        <v>0.15673207337280001</v>
      </c>
      <c r="M173" s="18">
        <v>0.16021712535339999</v>
      </c>
      <c r="N173" s="18">
        <v>0.16155736105679999</v>
      </c>
      <c r="O173" s="18">
        <v>0.1603305365854</v>
      </c>
      <c r="P173" s="18">
        <v>0.16543072178769999</v>
      </c>
      <c r="Q173" s="18">
        <v>0.1854767484713</v>
      </c>
      <c r="R173" s="18">
        <v>0.19026094970249999</v>
      </c>
      <c r="S173" s="18">
        <v>0.1851539984252</v>
      </c>
      <c r="T173" s="18">
        <v>0.1851384511352</v>
      </c>
      <c r="U173" s="18">
        <v>0.1901464242424</v>
      </c>
      <c r="V173" s="18">
        <v>0.18974878062059999</v>
      </c>
      <c r="W173" s="18">
        <v>0.1822156360277</v>
      </c>
      <c r="X173" s="18">
        <v>0.18362749349519999</v>
      </c>
      <c r="Y173" s="18">
        <v>0.18244222601839999</v>
      </c>
      <c r="Z173" s="18">
        <v>0.18367578399340001</v>
      </c>
      <c r="AA173" s="18">
        <v>0.1864700252157</v>
      </c>
      <c r="AB173" s="18">
        <v>0.1856354444102</v>
      </c>
      <c r="AC173" s="18">
        <v>0.1870764955542</v>
      </c>
      <c r="AD173" s="18">
        <v>0.18581489545659999</v>
      </c>
      <c r="AE173" s="18">
        <v>0.1863599433732</v>
      </c>
      <c r="AF173" s="18">
        <v>0.18509957195570001</v>
      </c>
      <c r="AG173" s="18">
        <v>0.1870272876712</v>
      </c>
      <c r="AH173" s="18">
        <v>0.1865648846487</v>
      </c>
      <c r="AI173" s="18">
        <v>0.18030625261460001</v>
      </c>
      <c r="AJ173" s="18">
        <v>0.17151906543250001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</row>
    <row r="174" spans="1:47" s="54" customFormat="1" x14ac:dyDescent="0.2">
      <c r="A174" s="16" t="s">
        <v>36</v>
      </c>
      <c r="B174" s="53"/>
      <c r="C174" s="53">
        <v>0.24990399999999999</v>
      </c>
      <c r="D174" s="53">
        <v>0.24990399999999999</v>
      </c>
      <c r="E174" s="53">
        <v>0.24990399999999999</v>
      </c>
      <c r="F174" s="53">
        <v>0.24990399999999999</v>
      </c>
      <c r="G174" s="54">
        <v>0.24990399999999999</v>
      </c>
      <c r="H174" s="18">
        <v>0.24990399999999999</v>
      </c>
      <c r="I174" s="18">
        <v>0.24990399999999999</v>
      </c>
      <c r="J174" s="18">
        <v>0.24990399999999999</v>
      </c>
      <c r="K174" s="18">
        <v>0.24990399999999999</v>
      </c>
      <c r="L174" s="18">
        <v>0.24990399999999999</v>
      </c>
      <c r="M174" s="18">
        <v>0.24990399999999999</v>
      </c>
      <c r="N174" s="18">
        <v>0.24990399999999999</v>
      </c>
      <c r="O174" s="18">
        <v>0.24990399999999999</v>
      </c>
      <c r="P174" s="18">
        <v>0.24990399999999999</v>
      </c>
      <c r="Q174" s="18">
        <v>0.24990399999999999</v>
      </c>
      <c r="R174" s="18">
        <v>0.24990399999999999</v>
      </c>
      <c r="S174" s="18">
        <v>0.24990399999999999</v>
      </c>
      <c r="T174" s="18">
        <v>0.24990399999999999</v>
      </c>
      <c r="U174" s="18">
        <v>0.24990399999999999</v>
      </c>
      <c r="V174" s="18">
        <v>0.24990399999999999</v>
      </c>
      <c r="W174" s="18">
        <v>0.24990399999999999</v>
      </c>
      <c r="X174" s="18">
        <v>0.24990399999999999</v>
      </c>
      <c r="Y174" s="18">
        <v>0.24990399999999999</v>
      </c>
      <c r="Z174" s="18">
        <v>0.24990399999999999</v>
      </c>
      <c r="AA174" s="18">
        <v>0.24990399999999999</v>
      </c>
      <c r="AB174" s="18">
        <v>0.24990399999999999</v>
      </c>
      <c r="AC174" s="18">
        <v>0.24990399999999999</v>
      </c>
      <c r="AD174" s="18">
        <v>0.24990399999999999</v>
      </c>
      <c r="AE174" s="18">
        <v>0.24990399999999999</v>
      </c>
      <c r="AF174" s="18">
        <v>0.24990399999999999</v>
      </c>
      <c r="AG174" s="18">
        <v>0.24990399999999999</v>
      </c>
      <c r="AH174" s="18">
        <v>0.24990399999999999</v>
      </c>
      <c r="AI174" s="18">
        <v>0.24990399999999999</v>
      </c>
      <c r="AJ174" s="18">
        <v>0.24990399999999999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</row>
    <row r="175" spans="1:47" s="54" customFormat="1" x14ac:dyDescent="0.2">
      <c r="A175" s="16" t="s">
        <v>37</v>
      </c>
      <c r="B175" s="53"/>
      <c r="C175" s="53">
        <v>0.2177986315789</v>
      </c>
      <c r="D175" s="53">
        <v>0.20838884848479999</v>
      </c>
      <c r="E175" s="53">
        <v>0.19813221942180001</v>
      </c>
      <c r="F175" s="53">
        <v>0.191448801699</v>
      </c>
      <c r="G175" s="54">
        <v>0.18328018161580001</v>
      </c>
      <c r="H175" s="18">
        <v>0.16906247830689999</v>
      </c>
      <c r="I175" s="18">
        <v>0.1641041595636</v>
      </c>
      <c r="J175" s="18">
        <v>0.16108975718849999</v>
      </c>
      <c r="K175" s="18">
        <v>0.16326284325769999</v>
      </c>
      <c r="L175" s="18">
        <v>0.15673207337280001</v>
      </c>
      <c r="M175" s="18">
        <v>0.16021712535339999</v>
      </c>
      <c r="N175" s="18">
        <v>0.16155736105679999</v>
      </c>
      <c r="O175" s="18">
        <v>0.1603305365854</v>
      </c>
      <c r="P175" s="18">
        <v>0.16543072178769999</v>
      </c>
      <c r="Q175" s="18">
        <v>0.1854767484713</v>
      </c>
      <c r="R175" s="18">
        <v>0.19026094970249999</v>
      </c>
      <c r="S175" s="18">
        <v>0.1851539984252</v>
      </c>
      <c r="T175" s="18">
        <v>0.1851384511352</v>
      </c>
      <c r="U175" s="18">
        <v>0.1901464242424</v>
      </c>
      <c r="V175" s="18">
        <v>0.18974878062059999</v>
      </c>
      <c r="W175" s="18">
        <v>0.1822156360277</v>
      </c>
      <c r="X175" s="18">
        <v>0.18362749349519999</v>
      </c>
      <c r="Y175" s="18">
        <v>0.18244222601839999</v>
      </c>
      <c r="Z175" s="18">
        <v>0.18367578399340001</v>
      </c>
      <c r="AA175" s="18">
        <v>0.1864700252157</v>
      </c>
      <c r="AB175" s="18">
        <v>0.1856354444102</v>
      </c>
      <c r="AC175" s="18">
        <v>0.1870764955542</v>
      </c>
      <c r="AD175" s="18">
        <v>0.18581489545659999</v>
      </c>
      <c r="AE175" s="18">
        <v>0.1863599433732</v>
      </c>
      <c r="AF175" s="18">
        <v>0.18509957195570001</v>
      </c>
      <c r="AG175" s="18">
        <v>0.1870272876712</v>
      </c>
      <c r="AH175" s="18">
        <v>0.1865648846487</v>
      </c>
      <c r="AI175" s="18">
        <v>0.18030625261460001</v>
      </c>
      <c r="AJ175" s="18">
        <v>0.17151906543250001</v>
      </c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</row>
    <row r="176" spans="1:47" s="54" customFormat="1" x14ac:dyDescent="0.2">
      <c r="A176" s="16" t="s">
        <v>38</v>
      </c>
      <c r="B176" s="53"/>
      <c r="C176" s="53">
        <v>0</v>
      </c>
      <c r="D176" s="53">
        <v>0</v>
      </c>
      <c r="E176" s="53">
        <v>0</v>
      </c>
      <c r="F176" s="53">
        <v>0</v>
      </c>
      <c r="G176" s="54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</row>
    <row r="177" spans="1:47" s="54" customFormat="1" x14ac:dyDescent="0.2">
      <c r="A177" s="16" t="s">
        <v>39</v>
      </c>
      <c r="B177" s="53"/>
      <c r="C177" s="53">
        <v>0.155900877193</v>
      </c>
      <c r="D177" s="53">
        <v>0.15276428282830001</v>
      </c>
      <c r="E177" s="53">
        <v>0.14934540647389999</v>
      </c>
      <c r="F177" s="53">
        <v>0.14711760056629999</v>
      </c>
      <c r="G177" s="54">
        <v>0.1443947272053</v>
      </c>
      <c r="H177" s="18">
        <v>0.13965549276899999</v>
      </c>
      <c r="I177" s="18">
        <v>0.13800271985449999</v>
      </c>
      <c r="J177" s="18">
        <v>0.13699791906280001</v>
      </c>
      <c r="K177" s="18">
        <v>0.13772228108590001</v>
      </c>
      <c r="L177" s="18">
        <v>0.13554535779089999</v>
      </c>
      <c r="M177" s="18">
        <v>0.13670704178449999</v>
      </c>
      <c r="N177" s="18">
        <v>0.13715378701889999</v>
      </c>
      <c r="O177" s="18">
        <v>0.1367448455285</v>
      </c>
      <c r="P177" s="18">
        <v>0.1384449072626</v>
      </c>
      <c r="Q177" s="18">
        <v>0.14512691615709999</v>
      </c>
      <c r="R177" s="18">
        <v>0.1467216499008</v>
      </c>
      <c r="S177" s="18">
        <v>0.14501933280839999</v>
      </c>
      <c r="T177" s="18">
        <v>0.14501415037839999</v>
      </c>
      <c r="U177" s="18">
        <v>0.14668347474749999</v>
      </c>
      <c r="V177" s="18">
        <v>0.14655092687349999</v>
      </c>
      <c r="W177" s="18">
        <v>0.14403987867590001</v>
      </c>
      <c r="X177" s="18">
        <v>0.1445104978317</v>
      </c>
      <c r="Y177" s="18">
        <v>0.14411540867280001</v>
      </c>
      <c r="Z177" s="18">
        <v>0.14452659466449999</v>
      </c>
      <c r="AA177" s="18">
        <v>0.14545800840520001</v>
      </c>
      <c r="AB177" s="18">
        <v>0.1451798148034</v>
      </c>
      <c r="AC177" s="18">
        <v>0.14566016518470001</v>
      </c>
      <c r="AD177" s="18">
        <v>0.14523963181890001</v>
      </c>
      <c r="AE177" s="18">
        <v>0.14542131445770001</v>
      </c>
      <c r="AF177" s="18">
        <v>0.14500119065190001</v>
      </c>
      <c r="AG177" s="18">
        <v>0.14564376255709999</v>
      </c>
      <c r="AH177" s="18">
        <v>0.14548962821620001</v>
      </c>
      <c r="AI177" s="18">
        <v>0.14340341753819999</v>
      </c>
      <c r="AJ177" s="18">
        <v>0.14047435514420001</v>
      </c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</row>
    <row r="179" spans="1:47" ht="18" x14ac:dyDescent="0.25">
      <c r="A179" s="97" t="s">
        <v>516</v>
      </c>
      <c r="B179" s="51"/>
      <c r="C179" s="51"/>
      <c r="D179" s="51"/>
      <c r="E179" s="51"/>
      <c r="F179" s="51"/>
    </row>
    <row r="180" spans="1:47" s="17" customFormat="1" x14ac:dyDescent="0.2">
      <c r="A180" s="17" t="s">
        <v>746</v>
      </c>
      <c r="B180" s="37"/>
      <c r="C180" s="17">
        <v>38</v>
      </c>
      <c r="D180" s="17">
        <v>135</v>
      </c>
      <c r="E180" s="17">
        <v>1464</v>
      </c>
      <c r="F180" s="17">
        <v>5036</v>
      </c>
      <c r="G180" s="17">
        <v>9378</v>
      </c>
      <c r="H180" s="17">
        <v>14889</v>
      </c>
      <c r="I180" s="17">
        <v>20621</v>
      </c>
      <c r="J180" s="17">
        <v>25487</v>
      </c>
      <c r="K180" s="17">
        <v>29103</v>
      </c>
      <c r="L180" s="17">
        <v>32349</v>
      </c>
      <c r="M180" s="17">
        <v>36436</v>
      </c>
      <c r="N180" s="17">
        <v>40402</v>
      </c>
      <c r="O180" s="17">
        <v>43217</v>
      </c>
      <c r="P180" s="17">
        <v>45756</v>
      </c>
      <c r="Q180" s="17">
        <v>50476</v>
      </c>
      <c r="R180" s="17">
        <v>55727</v>
      </c>
      <c r="S180" s="17">
        <v>60522</v>
      </c>
      <c r="T180" s="17">
        <v>64277</v>
      </c>
      <c r="U180" s="17">
        <v>67452</v>
      </c>
      <c r="V180" s="17">
        <v>70833</v>
      </c>
      <c r="W180" s="17">
        <v>74873</v>
      </c>
      <c r="X180" s="17">
        <v>78054</v>
      </c>
      <c r="Y180" s="17">
        <v>82277</v>
      </c>
      <c r="Z180" s="17">
        <v>85602</v>
      </c>
      <c r="AA180" s="17">
        <v>88245</v>
      </c>
      <c r="AB180" s="17">
        <v>90935</v>
      </c>
      <c r="AC180" s="17">
        <v>93685</v>
      </c>
      <c r="AD180" s="17">
        <v>97364</v>
      </c>
      <c r="AE180" s="17">
        <v>100709</v>
      </c>
      <c r="AF180" s="17">
        <v>104127</v>
      </c>
      <c r="AG180" s="17">
        <v>100595</v>
      </c>
      <c r="AH180" s="17">
        <v>103284</v>
      </c>
      <c r="AI180" s="17">
        <v>106370</v>
      </c>
      <c r="AJ180" s="17">
        <v>106092</v>
      </c>
    </row>
    <row r="181" spans="1:47" s="17" customFormat="1" x14ac:dyDescent="0.2">
      <c r="A181" s="36" t="s">
        <v>656</v>
      </c>
      <c r="B181" s="37"/>
      <c r="C181" s="17">
        <v>38</v>
      </c>
      <c r="D181" s="17">
        <v>135</v>
      </c>
      <c r="E181" s="17">
        <v>1453</v>
      </c>
      <c r="F181" s="17">
        <v>5002</v>
      </c>
      <c r="G181" s="17">
        <v>9174</v>
      </c>
      <c r="H181" s="17">
        <v>14439</v>
      </c>
      <c r="I181" s="17">
        <v>20433</v>
      </c>
      <c r="J181" s="17">
        <v>25241</v>
      </c>
      <c r="K181" s="17">
        <v>28744</v>
      </c>
      <c r="L181" s="17">
        <v>31905</v>
      </c>
      <c r="M181" s="17">
        <v>35915</v>
      </c>
      <c r="N181" s="17">
        <v>39763</v>
      </c>
      <c r="O181" s="17">
        <v>42402</v>
      </c>
      <c r="P181" s="17">
        <v>45128</v>
      </c>
      <c r="Q181" s="17">
        <v>49619</v>
      </c>
      <c r="R181" s="17">
        <v>55021</v>
      </c>
      <c r="S181" s="17">
        <v>59647</v>
      </c>
      <c r="T181" s="17">
        <v>63319</v>
      </c>
      <c r="U181" s="17">
        <v>66229</v>
      </c>
      <c r="V181" s="17">
        <v>69818</v>
      </c>
      <c r="W181" s="17">
        <v>73721</v>
      </c>
      <c r="X181" s="17">
        <v>76903</v>
      </c>
      <c r="Y181" s="17">
        <v>81290</v>
      </c>
      <c r="Z181" s="17">
        <v>84188</v>
      </c>
      <c r="AA181" s="17">
        <v>87015</v>
      </c>
      <c r="AB181" s="17">
        <v>89522</v>
      </c>
      <c r="AC181" s="17">
        <v>93255</v>
      </c>
      <c r="AD181" s="17">
        <v>96915</v>
      </c>
      <c r="AE181" s="17">
        <v>100245</v>
      </c>
      <c r="AF181" s="17">
        <v>103602</v>
      </c>
      <c r="AG181" s="17">
        <v>100050</v>
      </c>
      <c r="AH181" s="17">
        <v>102718</v>
      </c>
      <c r="AI181" s="17">
        <v>105683</v>
      </c>
      <c r="AJ181" s="17">
        <v>105336</v>
      </c>
    </row>
    <row r="182" spans="1:47" x14ac:dyDescent="0.2">
      <c r="A182" s="16" t="s">
        <v>41</v>
      </c>
      <c r="C182" s="7"/>
      <c r="D182" s="7"/>
      <c r="E182" s="7"/>
      <c r="F182" s="7"/>
      <c r="AD182" s="54"/>
      <c r="AE182" s="54"/>
      <c r="AF182" s="54"/>
      <c r="AG182" s="54"/>
      <c r="AH182" s="54"/>
      <c r="AI182" s="54"/>
      <c r="AJ182" s="54"/>
    </row>
    <row r="183" spans="1:47" s="17" customFormat="1" x14ac:dyDescent="0.2">
      <c r="A183" s="36" t="s">
        <v>42</v>
      </c>
      <c r="B183" s="37"/>
      <c r="C183" s="17">
        <v>0</v>
      </c>
      <c r="D183" s="17">
        <v>1</v>
      </c>
      <c r="E183" s="17">
        <v>19</v>
      </c>
      <c r="F183" s="17">
        <v>181</v>
      </c>
      <c r="G183" s="17">
        <v>135</v>
      </c>
      <c r="H183" s="17">
        <v>133</v>
      </c>
      <c r="I183" s="17">
        <v>73</v>
      </c>
      <c r="J183" s="17">
        <v>51</v>
      </c>
      <c r="K183" s="17">
        <v>31</v>
      </c>
      <c r="L183" s="17">
        <v>24</v>
      </c>
      <c r="M183" s="17">
        <v>43</v>
      </c>
      <c r="N183" s="17">
        <v>12</v>
      </c>
      <c r="O183" s="17">
        <v>5</v>
      </c>
      <c r="P183" s="17">
        <v>2</v>
      </c>
      <c r="Q183" s="17">
        <v>5</v>
      </c>
      <c r="R183" s="17">
        <v>7</v>
      </c>
      <c r="S183" s="17">
        <v>10</v>
      </c>
      <c r="T183" s="17">
        <v>9</v>
      </c>
      <c r="U183" s="17">
        <v>15</v>
      </c>
      <c r="V183" s="17">
        <v>8</v>
      </c>
      <c r="W183" s="17">
        <v>9</v>
      </c>
      <c r="X183" s="17">
        <v>16</v>
      </c>
      <c r="Y183" s="17">
        <v>48</v>
      </c>
      <c r="Z183" s="17">
        <v>23</v>
      </c>
      <c r="AA183" s="17">
        <v>29</v>
      </c>
      <c r="AB183" s="17">
        <v>22</v>
      </c>
      <c r="AC183" s="17">
        <v>26</v>
      </c>
      <c r="AD183" s="17">
        <v>33</v>
      </c>
      <c r="AE183" s="17">
        <v>21</v>
      </c>
      <c r="AF183" s="17">
        <v>18</v>
      </c>
      <c r="AG183" s="17">
        <v>6227</v>
      </c>
      <c r="AH183" s="17">
        <v>26</v>
      </c>
      <c r="AI183" s="17">
        <v>25</v>
      </c>
      <c r="AJ183" s="17">
        <v>5859</v>
      </c>
    </row>
    <row r="184" spans="1:47" s="17" customFormat="1" x14ac:dyDescent="0.2">
      <c r="A184" s="36" t="s">
        <v>43</v>
      </c>
      <c r="B184" s="37"/>
      <c r="C184" s="17">
        <v>0</v>
      </c>
      <c r="D184" s="17">
        <v>2</v>
      </c>
      <c r="E184" s="17">
        <v>1</v>
      </c>
      <c r="F184" s="17">
        <v>14</v>
      </c>
      <c r="G184" s="17">
        <v>16</v>
      </c>
      <c r="H184" s="17">
        <v>27</v>
      </c>
      <c r="I184" s="17">
        <v>61</v>
      </c>
      <c r="J184" s="17">
        <v>91</v>
      </c>
      <c r="K184" s="17">
        <v>98</v>
      </c>
      <c r="L184" s="17">
        <v>109</v>
      </c>
      <c r="M184" s="17">
        <v>107</v>
      </c>
      <c r="N184" s="17">
        <v>101</v>
      </c>
      <c r="O184" s="17">
        <v>125</v>
      </c>
      <c r="P184" s="17">
        <v>125</v>
      </c>
      <c r="Q184" s="17">
        <v>160</v>
      </c>
      <c r="R184" s="17">
        <v>271</v>
      </c>
      <c r="S184" s="17">
        <v>246</v>
      </c>
      <c r="T184" s="17">
        <v>273</v>
      </c>
      <c r="U184" s="17">
        <v>262</v>
      </c>
      <c r="V184" s="17">
        <v>262</v>
      </c>
      <c r="W184" s="17">
        <v>247</v>
      </c>
      <c r="X184" s="17">
        <v>246</v>
      </c>
      <c r="Y184" s="17">
        <v>265</v>
      </c>
      <c r="Z184" s="17">
        <v>239</v>
      </c>
      <c r="AA184" s="17">
        <v>303</v>
      </c>
      <c r="AB184" s="17">
        <v>512</v>
      </c>
      <c r="AC184" s="17">
        <v>650</v>
      </c>
      <c r="AD184" s="17">
        <v>840</v>
      </c>
      <c r="AE184" s="17">
        <v>696</v>
      </c>
      <c r="AF184" s="17">
        <v>591</v>
      </c>
      <c r="AG184" s="17">
        <v>675</v>
      </c>
      <c r="AH184" s="17">
        <v>688</v>
      </c>
      <c r="AI184" s="17">
        <v>544</v>
      </c>
      <c r="AJ184" s="17">
        <v>642</v>
      </c>
    </row>
    <row r="185" spans="1:47" s="17" customFormat="1" x14ac:dyDescent="0.2">
      <c r="A185" s="36" t="s">
        <v>44</v>
      </c>
      <c r="B185" s="37"/>
      <c r="C185" s="17">
        <v>2</v>
      </c>
      <c r="D185" s="17">
        <v>28</v>
      </c>
      <c r="E185" s="17">
        <v>99</v>
      </c>
      <c r="F185" s="17">
        <v>597</v>
      </c>
      <c r="G185" s="17">
        <v>1416</v>
      </c>
      <c r="H185" s="17">
        <v>1617</v>
      </c>
      <c r="I185" s="17">
        <v>1836</v>
      </c>
      <c r="J185" s="17">
        <v>2374</v>
      </c>
      <c r="K185" s="17">
        <v>2117</v>
      </c>
      <c r="L185" s="17">
        <v>1654</v>
      </c>
      <c r="M185" s="17">
        <v>1737</v>
      </c>
      <c r="N185" s="17">
        <v>2898</v>
      </c>
      <c r="O185" s="17">
        <v>2732</v>
      </c>
      <c r="P185" s="17">
        <v>1523</v>
      </c>
      <c r="Q185" s="17">
        <v>1304</v>
      </c>
      <c r="R185" s="17">
        <v>3595</v>
      </c>
      <c r="S185" s="17">
        <v>2737</v>
      </c>
      <c r="T185" s="17">
        <v>2308</v>
      </c>
      <c r="U185" s="17">
        <v>2022</v>
      </c>
      <c r="V185" s="17">
        <v>1831</v>
      </c>
      <c r="W185" s="17">
        <v>2250</v>
      </c>
      <c r="X185" s="17">
        <v>1982</v>
      </c>
      <c r="Y185" s="17">
        <v>2048</v>
      </c>
      <c r="Z185" s="17">
        <v>2109</v>
      </c>
      <c r="AA185" s="17">
        <v>2157</v>
      </c>
      <c r="AB185" s="17">
        <v>1503</v>
      </c>
      <c r="AC185" s="17">
        <v>1507</v>
      </c>
      <c r="AD185" s="17">
        <v>2069</v>
      </c>
      <c r="AE185" s="17">
        <v>2042</v>
      </c>
      <c r="AF185" s="17">
        <v>2165</v>
      </c>
      <c r="AG185" s="17">
        <v>1986</v>
      </c>
      <c r="AH185" s="17">
        <v>1950</v>
      </c>
      <c r="AI185" s="17">
        <v>1993</v>
      </c>
      <c r="AJ185" s="17">
        <v>2973</v>
      </c>
    </row>
    <row r="186" spans="1:47" s="17" customFormat="1" x14ac:dyDescent="0.2">
      <c r="A186" s="36" t="s">
        <v>45</v>
      </c>
      <c r="B186" s="37"/>
      <c r="C186" s="17">
        <v>1</v>
      </c>
      <c r="D186" s="17">
        <v>32</v>
      </c>
      <c r="E186" s="17">
        <v>150</v>
      </c>
      <c r="F186" s="17">
        <v>861</v>
      </c>
      <c r="G186" s="17">
        <v>2402</v>
      </c>
      <c r="H186" s="17">
        <v>4196</v>
      </c>
      <c r="I186" s="17">
        <v>6217</v>
      </c>
      <c r="J186" s="17">
        <v>8867</v>
      </c>
      <c r="K186" s="17">
        <v>10976</v>
      </c>
      <c r="L186" s="17">
        <v>12404</v>
      </c>
      <c r="M186" s="17">
        <v>14012</v>
      </c>
      <c r="N186" s="17">
        <v>16548</v>
      </c>
      <c r="O186" s="17">
        <v>19252</v>
      </c>
      <c r="P186" s="17">
        <v>19878</v>
      </c>
      <c r="Q186" s="17">
        <v>21636</v>
      </c>
      <c r="R186" s="17">
        <v>24327</v>
      </c>
      <c r="S186" s="17">
        <v>26851</v>
      </c>
      <c r="T186" s="17">
        <v>28730</v>
      </c>
      <c r="U186" s="17">
        <v>30223</v>
      </c>
      <c r="V186" s="17">
        <v>31994</v>
      </c>
      <c r="W186" s="17">
        <v>33840</v>
      </c>
      <c r="X186" s="17">
        <v>35830</v>
      </c>
      <c r="Y186" s="17">
        <v>37602</v>
      </c>
      <c r="Z186" s="17">
        <v>39342</v>
      </c>
      <c r="AA186" s="17">
        <v>41306</v>
      </c>
      <c r="AB186" s="17">
        <v>41735</v>
      </c>
      <c r="AC186" s="17">
        <v>42849</v>
      </c>
      <c r="AD186" s="17">
        <v>44876</v>
      </c>
      <c r="AE186" s="17">
        <v>46209</v>
      </c>
      <c r="AF186" s="17">
        <v>47905</v>
      </c>
      <c r="AG186" s="17">
        <v>49395</v>
      </c>
      <c r="AH186" s="17">
        <v>50394</v>
      </c>
      <c r="AI186" s="17">
        <v>51595</v>
      </c>
      <c r="AJ186" s="17">
        <v>54167</v>
      </c>
    </row>
    <row r="187" spans="1:47" x14ac:dyDescent="0.2">
      <c r="A187" s="16" t="s">
        <v>734</v>
      </c>
      <c r="C187" s="18">
        <v>2.6315789473680001E-2</v>
      </c>
      <c r="D187" s="18">
        <v>0.23703703703699999</v>
      </c>
      <c r="E187" s="18">
        <v>0.10245901639339999</v>
      </c>
      <c r="F187" s="18">
        <v>0.1709690230342</v>
      </c>
      <c r="G187" s="18">
        <v>0.25613137129449998</v>
      </c>
      <c r="H187" s="18">
        <v>0.2818187923971</v>
      </c>
      <c r="I187" s="18">
        <v>0.30148877358030002</v>
      </c>
      <c r="J187" s="18">
        <v>0.34790285243460001</v>
      </c>
      <c r="K187" s="18">
        <v>0.37714324983679998</v>
      </c>
      <c r="L187" s="18">
        <v>0.3834430739745</v>
      </c>
      <c r="M187" s="18">
        <v>0.38456471621470001</v>
      </c>
      <c r="N187" s="18">
        <v>0.40958368397599998</v>
      </c>
      <c r="O187" s="18">
        <v>0.44547284633360001</v>
      </c>
      <c r="P187" s="18">
        <v>0.43443482821930002</v>
      </c>
      <c r="Q187" s="18">
        <v>0.42863935335609998</v>
      </c>
      <c r="R187" s="18">
        <v>0.43653884113629998</v>
      </c>
      <c r="S187" s="18">
        <v>0.44365685205380001</v>
      </c>
      <c r="T187" s="18">
        <v>0.44697170060829999</v>
      </c>
      <c r="U187" s="18">
        <v>0.44806677340919998</v>
      </c>
      <c r="V187" s="18">
        <v>0.45168212556289999</v>
      </c>
      <c r="W187" s="18">
        <v>0.45196532795529998</v>
      </c>
      <c r="X187" s="18">
        <v>0.45904117662130001</v>
      </c>
      <c r="Y187" s="18">
        <v>0.45701714938560001</v>
      </c>
      <c r="Z187" s="18">
        <v>0.45959206560589999</v>
      </c>
      <c r="AA187" s="18">
        <v>0.46808317751709999</v>
      </c>
      <c r="AB187" s="18">
        <v>0.45895419805359999</v>
      </c>
      <c r="AC187" s="18">
        <v>0.45737311202429998</v>
      </c>
      <c r="AD187" s="18">
        <v>0.46090957643480002</v>
      </c>
      <c r="AE187" s="18">
        <v>0.45883684675649999</v>
      </c>
      <c r="AF187" s="18">
        <v>0.46006319206349999</v>
      </c>
      <c r="AG187" s="18">
        <v>0.49102838113230002</v>
      </c>
      <c r="AH187" s="18">
        <v>0.48791681189730002</v>
      </c>
      <c r="AI187" s="18">
        <v>0.48505217636550002</v>
      </c>
      <c r="AJ187" s="18">
        <v>0.51056630094629996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</row>
    <row r="188" spans="1:47" x14ac:dyDescent="0.2">
      <c r="A188" s="16" t="s">
        <v>726</v>
      </c>
      <c r="C188" s="18">
        <v>2.6315789473680001E-2</v>
      </c>
      <c r="D188" s="18">
        <v>0.23703703703699999</v>
      </c>
      <c r="E188" s="18">
        <v>0.1032346868548</v>
      </c>
      <c r="F188" s="18">
        <v>0.17213114754100001</v>
      </c>
      <c r="G188" s="18">
        <v>0.2618269021147</v>
      </c>
      <c r="H188" s="18">
        <v>0.2906018422328</v>
      </c>
      <c r="I188" s="18">
        <v>0.30426271227919999</v>
      </c>
      <c r="J188" s="18">
        <v>0.35129353036729999</v>
      </c>
      <c r="K188" s="18">
        <v>0.38185360423039999</v>
      </c>
      <c r="L188" s="18">
        <v>0.38877918821500002</v>
      </c>
      <c r="M188" s="18">
        <v>0.39014339412499999</v>
      </c>
      <c r="N188" s="18">
        <v>0.41616578225989997</v>
      </c>
      <c r="O188" s="18">
        <v>0.45403518701950002</v>
      </c>
      <c r="P188" s="18">
        <v>0.44048041127460003</v>
      </c>
      <c r="Q188" s="18">
        <v>0.43604264495459999</v>
      </c>
      <c r="R188" s="18">
        <v>0.44214027371370002</v>
      </c>
      <c r="S188" s="18">
        <v>0.45016513822990001</v>
      </c>
      <c r="T188" s="18">
        <v>0.45373426617599999</v>
      </c>
      <c r="U188" s="18">
        <v>0.45634087786319999</v>
      </c>
      <c r="V188" s="18">
        <v>0.45824858918900002</v>
      </c>
      <c r="W188" s="18">
        <v>0.45902795675590002</v>
      </c>
      <c r="X188" s="18">
        <v>0.4659116029284</v>
      </c>
      <c r="Y188" s="18">
        <v>0.46256612129410002</v>
      </c>
      <c r="Z188" s="18">
        <v>0.46731125576089999</v>
      </c>
      <c r="AA188" s="18">
        <v>0.4746997644084</v>
      </c>
      <c r="AB188" s="18">
        <v>0.4661982529434</v>
      </c>
      <c r="AC188" s="18">
        <v>0.45948206530480001</v>
      </c>
      <c r="AD188" s="18">
        <v>0.46304493628440002</v>
      </c>
      <c r="AE188" s="18">
        <v>0.46096064641630002</v>
      </c>
      <c r="AF188" s="18">
        <v>0.46239454836779997</v>
      </c>
      <c r="AG188" s="18">
        <v>0.49370314842579999</v>
      </c>
      <c r="AH188" s="18">
        <v>0.49060534667729999</v>
      </c>
      <c r="AI188" s="18">
        <v>0.48820529318810002</v>
      </c>
      <c r="AJ188" s="18">
        <v>0.51423065238849996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</row>
    <row r="189" spans="1:47" s="19" customFormat="1" x14ac:dyDescent="0.2">
      <c r="A189" s="28" t="s">
        <v>46</v>
      </c>
      <c r="B189" s="32"/>
      <c r="C189" s="19">
        <v>84.76</v>
      </c>
      <c r="D189" s="19">
        <v>18950.91</v>
      </c>
      <c r="E189" s="19">
        <v>175160.08</v>
      </c>
      <c r="F189" s="19">
        <v>1162784.8999999999</v>
      </c>
      <c r="G189" s="19">
        <v>3188444.14</v>
      </c>
      <c r="H189" s="19">
        <v>6327129.4299999997</v>
      </c>
      <c r="I189" s="19">
        <v>10848450.720000001</v>
      </c>
      <c r="J189" s="19">
        <v>16964337.280000001</v>
      </c>
      <c r="K189" s="19">
        <v>22252025.449999999</v>
      </c>
      <c r="L189" s="19">
        <v>26041321.460000001</v>
      </c>
      <c r="M189" s="19">
        <v>29404940.84</v>
      </c>
      <c r="N189" s="19">
        <v>33460585.329999998</v>
      </c>
      <c r="O189" s="19">
        <v>39688717.920000002</v>
      </c>
      <c r="P189" s="19">
        <v>41605506.600000001</v>
      </c>
      <c r="Q189" s="19">
        <v>42757327.18</v>
      </c>
      <c r="R189" s="19">
        <v>47105406.859999999</v>
      </c>
      <c r="S189" s="19">
        <v>54579376.210000001</v>
      </c>
      <c r="T189" s="19">
        <v>61675046.25</v>
      </c>
      <c r="U189" s="19">
        <v>66269180.960000001</v>
      </c>
      <c r="V189" s="19">
        <v>72286682.310000002</v>
      </c>
      <c r="W189" s="19">
        <v>78771623.209999993</v>
      </c>
      <c r="X189" s="19">
        <v>84677185.700000003</v>
      </c>
      <c r="Y189" s="19">
        <v>88801382.060000002</v>
      </c>
      <c r="Z189" s="19">
        <v>93096963.859999999</v>
      </c>
      <c r="AA189" s="19">
        <v>100015844.18000001</v>
      </c>
      <c r="AB189" s="19">
        <v>100701611.81</v>
      </c>
      <c r="AC189" s="19">
        <v>103230154.81999999</v>
      </c>
      <c r="AD189" s="19">
        <v>107691071.61</v>
      </c>
      <c r="AE189" s="19">
        <v>110995835.88</v>
      </c>
      <c r="AF189" s="19">
        <v>116083910.04000001</v>
      </c>
      <c r="AG189" s="19">
        <v>120424397.22</v>
      </c>
      <c r="AH189" s="19">
        <v>124032072.51000001</v>
      </c>
      <c r="AI189" s="19">
        <v>126971116.39</v>
      </c>
      <c r="AJ189" s="19">
        <v>133305726.34</v>
      </c>
    </row>
    <row r="190" spans="1:47" s="19" customFormat="1" x14ac:dyDescent="0.2">
      <c r="A190" s="28" t="s">
        <v>763</v>
      </c>
      <c r="B190" s="32"/>
      <c r="C190" s="19">
        <v>84.76</v>
      </c>
      <c r="D190" s="19">
        <v>18950.91</v>
      </c>
      <c r="E190" s="19">
        <v>168605.86</v>
      </c>
      <c r="F190" s="19">
        <v>1125013.1000000001</v>
      </c>
      <c r="G190" s="19">
        <v>2919422.58</v>
      </c>
      <c r="H190" s="19">
        <v>5759303.6500000004</v>
      </c>
      <c r="I190" s="19">
        <v>10532350.01</v>
      </c>
      <c r="J190" s="19">
        <v>16501064.880000001</v>
      </c>
      <c r="K190" s="19">
        <v>21558256.18</v>
      </c>
      <c r="L190" s="19">
        <v>24787781.309999999</v>
      </c>
      <c r="M190" s="19">
        <v>28248033.879999999</v>
      </c>
      <c r="N190" s="19">
        <v>32031659.609999999</v>
      </c>
      <c r="O190" s="19">
        <v>37725872.280000001</v>
      </c>
      <c r="P190" s="19">
        <v>40107700.859999999</v>
      </c>
      <c r="Q190" s="19">
        <v>40783193.020000003</v>
      </c>
      <c r="R190" s="19">
        <v>45620302.920000002</v>
      </c>
      <c r="S190" s="19">
        <v>52732879.43</v>
      </c>
      <c r="T190" s="19">
        <v>59362118.75</v>
      </c>
      <c r="U190" s="19">
        <v>63276041.469999999</v>
      </c>
      <c r="V190" s="19">
        <v>69752540.200000003</v>
      </c>
      <c r="W190" s="19">
        <v>75839561.069999993</v>
      </c>
      <c r="X190" s="19">
        <v>81512828.799999997</v>
      </c>
      <c r="Y190" s="19">
        <v>86076656.469999999</v>
      </c>
      <c r="Z190" s="19">
        <v>89489930.040000007</v>
      </c>
      <c r="AA190" s="19">
        <v>96665289.769999996</v>
      </c>
      <c r="AB190" s="19">
        <v>96865952.75</v>
      </c>
      <c r="AC190" s="19">
        <v>102113044.95999999</v>
      </c>
      <c r="AD190" s="19">
        <v>106426899.84999999</v>
      </c>
      <c r="AE190" s="19">
        <v>109665530.63</v>
      </c>
      <c r="AF190" s="19">
        <v>114593409.76000001</v>
      </c>
      <c r="AG190" s="19">
        <v>118770589.77</v>
      </c>
      <c r="AH190" s="19">
        <v>122321549.70999999</v>
      </c>
      <c r="AI190" s="19">
        <v>125153380.69</v>
      </c>
      <c r="AJ190" s="19">
        <v>131390531.06</v>
      </c>
    </row>
    <row r="191" spans="1:47" s="19" customFormat="1" x14ac:dyDescent="0.2">
      <c r="A191" s="28" t="s">
        <v>653</v>
      </c>
      <c r="B191" s="32"/>
      <c r="C191" s="19">
        <v>0</v>
      </c>
      <c r="D191" s="19">
        <v>9248.4500000000007</v>
      </c>
      <c r="E191" s="19">
        <v>12773.95</v>
      </c>
      <c r="F191" s="19">
        <v>10580.21</v>
      </c>
      <c r="G191" s="19">
        <v>13347.11</v>
      </c>
      <c r="H191" s="19">
        <v>14680.23</v>
      </c>
      <c r="I191" s="19">
        <v>16877.87</v>
      </c>
      <c r="J191" s="19">
        <v>8515.75</v>
      </c>
      <c r="K191" s="19">
        <v>10143.17</v>
      </c>
      <c r="L191" s="19">
        <v>10624.91</v>
      </c>
      <c r="M191" s="19">
        <v>12033.32</v>
      </c>
      <c r="N191" s="19">
        <v>15369.22</v>
      </c>
      <c r="O191" s="19">
        <v>15747.7</v>
      </c>
      <c r="P191" s="19">
        <v>40379941.340000004</v>
      </c>
      <c r="Q191" s="19">
        <v>39462968.170000002</v>
      </c>
      <c r="R191" s="19">
        <v>39009229.109999999</v>
      </c>
      <c r="S191" s="19">
        <v>38864253.82</v>
      </c>
      <c r="T191" s="19">
        <v>38959078.909999996</v>
      </c>
      <c r="U191" s="19">
        <v>38470910.979999997</v>
      </c>
      <c r="V191" s="19">
        <v>38422177.75</v>
      </c>
      <c r="W191" s="19">
        <v>38106712.909999996</v>
      </c>
      <c r="X191" s="19">
        <v>37935114.109999999</v>
      </c>
      <c r="Y191" s="19">
        <v>37107647.310000002</v>
      </c>
      <c r="Z191" s="19">
        <v>36422879.829999998</v>
      </c>
      <c r="AA191" s="19">
        <v>36751506.310000002</v>
      </c>
      <c r="AB191" s="19">
        <v>98478347.980000004</v>
      </c>
      <c r="AC191" s="19">
        <v>96548993.319999993</v>
      </c>
      <c r="AD191" s="19">
        <v>95693714.420000002</v>
      </c>
      <c r="AE191" s="19">
        <v>94098665.219999999</v>
      </c>
      <c r="AF191" s="19">
        <v>94096634.659999996</v>
      </c>
      <c r="AG191" s="19">
        <v>93300802.420000002</v>
      </c>
      <c r="AH191" s="19">
        <v>92311059.420000002</v>
      </c>
      <c r="AI191" s="19">
        <v>91222151.269999996</v>
      </c>
      <c r="AJ191" s="19">
        <v>89474833.219999999</v>
      </c>
    </row>
    <row r="192" spans="1:47" s="19" customFormat="1" x14ac:dyDescent="0.2">
      <c r="A192" s="28" t="s">
        <v>654</v>
      </c>
      <c r="B192" s="32"/>
      <c r="C192" s="19">
        <v>84.76</v>
      </c>
      <c r="D192" s="19">
        <v>9702.4599999999991</v>
      </c>
      <c r="E192" s="19">
        <v>162386.13</v>
      </c>
      <c r="F192" s="19">
        <v>1152204.69</v>
      </c>
      <c r="G192" s="19">
        <v>3175097.03</v>
      </c>
      <c r="H192" s="19">
        <v>6312449.2000000002</v>
      </c>
      <c r="I192" s="19">
        <v>10831572.85</v>
      </c>
      <c r="J192" s="19">
        <v>16955821.530000001</v>
      </c>
      <c r="K192" s="19">
        <v>22241882.280000001</v>
      </c>
      <c r="L192" s="19">
        <v>26030696.550000001</v>
      </c>
      <c r="M192" s="19">
        <v>29392907.52</v>
      </c>
      <c r="N192" s="19">
        <v>33445216.109999999</v>
      </c>
      <c r="O192" s="19">
        <v>39672970.219999999</v>
      </c>
      <c r="P192" s="19">
        <v>1225565.26</v>
      </c>
      <c r="Q192" s="19">
        <v>3294359.01</v>
      </c>
      <c r="R192" s="19">
        <v>8096177.75</v>
      </c>
      <c r="S192" s="19">
        <v>15715122.390000001</v>
      </c>
      <c r="T192" s="19">
        <v>22715967.34</v>
      </c>
      <c r="U192" s="19">
        <v>27798269.98</v>
      </c>
      <c r="V192" s="19">
        <v>33864504.560000002</v>
      </c>
      <c r="W192" s="19">
        <v>40664910.299999997</v>
      </c>
      <c r="X192" s="19">
        <v>46742071.590000004</v>
      </c>
      <c r="Y192" s="19">
        <v>51693734.75</v>
      </c>
      <c r="Z192" s="19">
        <v>56674084.030000001</v>
      </c>
      <c r="AA192" s="19">
        <v>63264337.869999997</v>
      </c>
      <c r="AB192" s="19">
        <v>2223263.83</v>
      </c>
      <c r="AC192" s="19">
        <v>6681161.5</v>
      </c>
      <c r="AD192" s="19">
        <v>11997357.189999999</v>
      </c>
      <c r="AE192" s="19">
        <v>16897170.66</v>
      </c>
      <c r="AF192" s="19">
        <v>21987275.379999999</v>
      </c>
      <c r="AG192" s="19">
        <v>27123594.800000001</v>
      </c>
      <c r="AH192" s="19">
        <v>31721013.09</v>
      </c>
      <c r="AI192" s="19">
        <v>35748965.119999997</v>
      </c>
      <c r="AJ192" s="19">
        <v>43830893.119999997</v>
      </c>
    </row>
    <row r="193" spans="1:47" s="19" customFormat="1" x14ac:dyDescent="0.2">
      <c r="A193" s="28" t="s">
        <v>655</v>
      </c>
      <c r="B193" s="32"/>
      <c r="C193" s="19">
        <v>144400</v>
      </c>
      <c r="D193" s="19">
        <v>592100</v>
      </c>
      <c r="E193" s="19">
        <v>5813900</v>
      </c>
      <c r="F193" s="19">
        <v>21779100.25</v>
      </c>
      <c r="G193" s="19">
        <v>39984700</v>
      </c>
      <c r="H193" s="19">
        <v>68080000</v>
      </c>
      <c r="I193" s="19">
        <v>98079900</v>
      </c>
      <c r="J193" s="19">
        <v>125560600</v>
      </c>
      <c r="K193" s="19">
        <v>144434200</v>
      </c>
      <c r="L193" s="19">
        <v>162063300</v>
      </c>
      <c r="M193" s="19">
        <v>184729800</v>
      </c>
      <c r="N193" s="19">
        <v>207553200</v>
      </c>
      <c r="O193" s="19">
        <v>223916200</v>
      </c>
      <c r="P193" s="19">
        <v>239044100</v>
      </c>
      <c r="Q193" s="19">
        <v>270363200</v>
      </c>
      <c r="R193" s="19">
        <v>308113000</v>
      </c>
      <c r="S193" s="19">
        <v>342267000</v>
      </c>
      <c r="T193" s="19">
        <v>368072800</v>
      </c>
      <c r="U193" s="19">
        <v>390174950</v>
      </c>
      <c r="V193" s="19">
        <v>411339050</v>
      </c>
      <c r="W193" s="19">
        <v>440050750</v>
      </c>
      <c r="X193" s="19">
        <v>461781150</v>
      </c>
      <c r="Y193" s="19">
        <v>489568850</v>
      </c>
      <c r="Z193" s="19">
        <v>512549250</v>
      </c>
      <c r="AA193" s="19">
        <v>530332150</v>
      </c>
      <c r="AB193" s="19">
        <v>547604050</v>
      </c>
      <c r="AC193" s="19">
        <v>565768550</v>
      </c>
      <c r="AD193" s="19">
        <v>590025150</v>
      </c>
      <c r="AE193" s="19">
        <v>610861250</v>
      </c>
      <c r="AF193" s="19">
        <v>633454050</v>
      </c>
      <c r="AG193" s="19">
        <v>621229500</v>
      </c>
      <c r="AH193" s="19">
        <v>638039900</v>
      </c>
      <c r="AI193" s="19">
        <v>655817300</v>
      </c>
      <c r="AJ193" s="19">
        <v>665869100</v>
      </c>
    </row>
    <row r="194" spans="1:47" s="19" customFormat="1" x14ac:dyDescent="0.2">
      <c r="A194" s="19" t="s">
        <v>747</v>
      </c>
      <c r="B194" s="32"/>
      <c r="C194" s="19">
        <v>0</v>
      </c>
      <c r="D194" s="19">
        <v>0</v>
      </c>
      <c r="E194" s="19">
        <v>48400</v>
      </c>
      <c r="F194" s="19">
        <v>156500</v>
      </c>
      <c r="G194" s="19">
        <v>974900</v>
      </c>
      <c r="H194" s="19">
        <v>2042300</v>
      </c>
      <c r="I194" s="19">
        <v>805300</v>
      </c>
      <c r="J194" s="19">
        <v>1048300</v>
      </c>
      <c r="K194" s="19">
        <v>1607500</v>
      </c>
      <c r="L194" s="19">
        <v>2080700</v>
      </c>
      <c r="M194" s="19">
        <v>2343500</v>
      </c>
      <c r="N194" s="19">
        <v>2892500</v>
      </c>
      <c r="O194" s="19">
        <v>3797800</v>
      </c>
      <c r="P194" s="19">
        <v>2785700</v>
      </c>
      <c r="Q194" s="19">
        <v>4230900</v>
      </c>
      <c r="R194" s="19">
        <v>3376500</v>
      </c>
      <c r="S194" s="19">
        <v>4140900</v>
      </c>
      <c r="T194" s="19">
        <v>4665100</v>
      </c>
      <c r="U194" s="19">
        <v>6238650</v>
      </c>
      <c r="V194" s="19">
        <v>5100500</v>
      </c>
      <c r="W194" s="19">
        <v>5781700</v>
      </c>
      <c r="X194" s="19">
        <v>5871700</v>
      </c>
      <c r="Y194" s="19">
        <v>4944300</v>
      </c>
      <c r="Z194" s="19">
        <v>7506700</v>
      </c>
      <c r="AA194" s="19">
        <v>6297100</v>
      </c>
      <c r="AB194" s="19">
        <v>7242600</v>
      </c>
      <c r="AC194" s="19">
        <v>1792600</v>
      </c>
      <c r="AD194" s="19">
        <v>1882000</v>
      </c>
      <c r="AE194" s="19">
        <v>2006700</v>
      </c>
      <c r="AF194" s="19">
        <v>2309100</v>
      </c>
      <c r="AG194" s="19">
        <v>2444700</v>
      </c>
      <c r="AH194" s="19">
        <v>2664500</v>
      </c>
      <c r="AI194" s="19">
        <v>3407600</v>
      </c>
      <c r="AJ194" s="19">
        <v>3909700</v>
      </c>
    </row>
    <row r="195" spans="1:47" s="19" customFormat="1" x14ac:dyDescent="0.2">
      <c r="A195" s="28" t="s">
        <v>748</v>
      </c>
      <c r="B195" s="32"/>
      <c r="C195" s="19">
        <v>144400</v>
      </c>
      <c r="D195" s="19">
        <v>592100</v>
      </c>
      <c r="E195" s="19">
        <v>5765500</v>
      </c>
      <c r="F195" s="19">
        <v>21622600.25</v>
      </c>
      <c r="G195" s="19">
        <v>39009800</v>
      </c>
      <c r="H195" s="19">
        <v>66037700</v>
      </c>
      <c r="I195" s="19">
        <v>97274600</v>
      </c>
      <c r="J195" s="19">
        <v>124512300</v>
      </c>
      <c r="K195" s="19">
        <v>142826700</v>
      </c>
      <c r="L195" s="19">
        <v>159982600</v>
      </c>
      <c r="M195" s="19">
        <v>182386300</v>
      </c>
      <c r="N195" s="19">
        <v>204660700</v>
      </c>
      <c r="O195" s="19">
        <v>220118400</v>
      </c>
      <c r="P195" s="19">
        <v>236258400</v>
      </c>
      <c r="Q195" s="19">
        <v>266132300</v>
      </c>
      <c r="R195" s="19">
        <v>304736500</v>
      </c>
      <c r="S195" s="19">
        <v>338126100</v>
      </c>
      <c r="T195" s="19">
        <v>363407700</v>
      </c>
      <c r="U195" s="19">
        <v>383936300</v>
      </c>
      <c r="V195" s="19">
        <v>406238550</v>
      </c>
      <c r="W195" s="19">
        <v>434269050</v>
      </c>
      <c r="X195" s="19">
        <v>455909450</v>
      </c>
      <c r="Y195" s="19">
        <v>484624550</v>
      </c>
      <c r="Z195" s="19">
        <v>505042550</v>
      </c>
      <c r="AA195" s="19">
        <v>524035050</v>
      </c>
      <c r="AB195" s="19">
        <v>540361450</v>
      </c>
      <c r="AC195" s="19">
        <v>563975950</v>
      </c>
      <c r="AD195" s="19">
        <v>588143150</v>
      </c>
      <c r="AE195" s="19">
        <v>608854550</v>
      </c>
      <c r="AF195" s="19">
        <v>631144950</v>
      </c>
      <c r="AG195" s="19">
        <v>618784800</v>
      </c>
      <c r="AH195" s="19">
        <v>635375400</v>
      </c>
      <c r="AI195" s="19">
        <v>652409700</v>
      </c>
      <c r="AJ195" s="19">
        <v>661959400</v>
      </c>
    </row>
    <row r="196" spans="1:47" s="19" customFormat="1" x14ac:dyDescent="0.2">
      <c r="A196" s="28" t="s">
        <v>862</v>
      </c>
      <c r="B196" s="32"/>
      <c r="C196" s="19">
        <v>3800</v>
      </c>
      <c r="D196" s="19">
        <v>4385.9259259999999</v>
      </c>
      <c r="E196" s="19">
        <v>4506.8992250000001</v>
      </c>
      <c r="F196" s="19">
        <v>4432.0513330000003</v>
      </c>
      <c r="G196" s="19">
        <v>4365.1419210000004</v>
      </c>
      <c r="H196" s="19">
        <v>4657.1868370000002</v>
      </c>
      <c r="I196" s="19">
        <v>4839.3368200000004</v>
      </c>
      <c r="J196" s="19">
        <v>4956.36744</v>
      </c>
      <c r="K196" s="19">
        <v>4990.0943230000003</v>
      </c>
      <c r="L196" s="19">
        <v>5038.3149389999999</v>
      </c>
      <c r="M196" s="19">
        <v>5099.6300689999998</v>
      </c>
      <c r="N196" s="19">
        <v>5153.3818339999998</v>
      </c>
      <c r="O196" s="19">
        <v>5189.4755139999997</v>
      </c>
      <c r="P196" s="19">
        <v>5230.4807330000003</v>
      </c>
      <c r="Q196" s="19">
        <v>5394.8457520000002</v>
      </c>
      <c r="R196" s="19">
        <v>5563.8098849999997</v>
      </c>
      <c r="S196" s="19">
        <v>5674.6543089999996</v>
      </c>
      <c r="T196" s="19">
        <v>5744.3136949999998</v>
      </c>
      <c r="U196" s="19">
        <v>5797.3737389999997</v>
      </c>
      <c r="V196" s="19">
        <v>5828.642785</v>
      </c>
      <c r="W196" s="19">
        <v>5888.434878</v>
      </c>
      <c r="X196" s="19">
        <v>5927.5156280000001</v>
      </c>
      <c r="Y196" s="19">
        <v>5965.6964770000004</v>
      </c>
      <c r="Z196" s="19">
        <v>5997.3245420000003</v>
      </c>
      <c r="AA196" s="19">
        <v>6015.975066</v>
      </c>
      <c r="AB196" s="19">
        <v>6032.117757</v>
      </c>
      <c r="AC196" s="19">
        <v>6047.12003</v>
      </c>
      <c r="AD196" s="19">
        <v>6066.0986370000001</v>
      </c>
      <c r="AE196" s="19">
        <v>6080.581021</v>
      </c>
      <c r="AF196" s="19">
        <v>6091.9587039999997</v>
      </c>
      <c r="AG196" s="19">
        <v>6183.7261850000004</v>
      </c>
      <c r="AH196" s="19">
        <v>6186.2737299999999</v>
      </c>
      <c r="AI196" s="19">
        <v>6187.9480670000003</v>
      </c>
      <c r="AJ196" s="19">
        <v>6287.122085</v>
      </c>
    </row>
    <row r="197" spans="1:47" s="19" customFormat="1" x14ac:dyDescent="0.2">
      <c r="A197" s="28" t="s">
        <v>50</v>
      </c>
      <c r="B197" s="32"/>
      <c r="C197" s="19">
        <v>0</v>
      </c>
      <c r="D197" s="19">
        <v>0</v>
      </c>
      <c r="E197" s="19">
        <v>-2.09</v>
      </c>
      <c r="F197" s="19">
        <v>-991.64</v>
      </c>
      <c r="G197" s="19">
        <v>-1790.6</v>
      </c>
      <c r="H197" s="19">
        <v>-19272.8</v>
      </c>
      <c r="I197" s="19">
        <v>-23497.65</v>
      </c>
      <c r="J197" s="19">
        <v>-204850.58</v>
      </c>
      <c r="K197" s="19">
        <v>-42123.31</v>
      </c>
      <c r="L197" s="19">
        <v>-53074.31</v>
      </c>
      <c r="M197" s="19">
        <v>-45871.68</v>
      </c>
      <c r="N197" s="19">
        <v>-56889.89</v>
      </c>
      <c r="O197" s="19">
        <v>-81229.09</v>
      </c>
      <c r="P197" s="19">
        <v>-75190.17</v>
      </c>
      <c r="Q197" s="19">
        <v>-265667.63</v>
      </c>
      <c r="R197" s="19">
        <v>-225711.82</v>
      </c>
      <c r="S197" s="19">
        <v>-173661.76</v>
      </c>
      <c r="T197" s="19">
        <v>-181252.25</v>
      </c>
      <c r="U197" s="19">
        <v>-200617.53</v>
      </c>
      <c r="V197" s="19">
        <v>-186798.2</v>
      </c>
      <c r="W197" s="19">
        <v>-223281.8</v>
      </c>
      <c r="X197" s="19">
        <v>-203722.92</v>
      </c>
      <c r="Y197" s="19">
        <v>-221748.27</v>
      </c>
      <c r="Z197" s="19">
        <v>-233793.09</v>
      </c>
      <c r="AA197" s="19">
        <v>-233897.53</v>
      </c>
      <c r="AB197" s="19">
        <v>-279819.17</v>
      </c>
      <c r="AC197" s="19">
        <v>-272390.67</v>
      </c>
      <c r="AD197" s="19">
        <v>-253348.24</v>
      </c>
      <c r="AE197" s="19">
        <v>-264437.73</v>
      </c>
      <c r="AF197" s="19">
        <v>-242815.79</v>
      </c>
      <c r="AG197" s="19">
        <v>-234511.86</v>
      </c>
      <c r="AH197" s="19">
        <v>-204400.47</v>
      </c>
      <c r="AI197" s="19">
        <v>-179332.1</v>
      </c>
      <c r="AJ197" s="19">
        <v>-194251.28</v>
      </c>
    </row>
    <row r="198" spans="1:47" x14ac:dyDescent="0.2">
      <c r="A198" s="16" t="s">
        <v>51</v>
      </c>
      <c r="C198" s="18">
        <v>0</v>
      </c>
      <c r="D198" s="18">
        <v>0.15434979660000001</v>
      </c>
      <c r="E198" s="18">
        <v>4.3305193800000003E-2</v>
      </c>
      <c r="F198" s="18">
        <v>3.9855161200000003E-2</v>
      </c>
      <c r="G198" s="18">
        <v>9.0124774699999993E-2</v>
      </c>
      <c r="H198" s="18">
        <v>0.14626528520000001</v>
      </c>
      <c r="I198" s="18">
        <v>0.12811220409999999</v>
      </c>
      <c r="J198" s="18">
        <v>0.14554687190000001</v>
      </c>
      <c r="K198" s="18">
        <v>0.17523869919999999</v>
      </c>
      <c r="L198" s="18">
        <v>0.1967045744</v>
      </c>
      <c r="M198" s="18">
        <v>0.202515101</v>
      </c>
      <c r="N198" s="18">
        <v>0.21674001809999999</v>
      </c>
      <c r="O198" s="18">
        <v>0.22519976990000001</v>
      </c>
      <c r="P198" s="18">
        <v>0.236263943</v>
      </c>
      <c r="Q198" s="18">
        <v>0.24469255570000001</v>
      </c>
      <c r="R198" s="18">
        <v>0.2285448846</v>
      </c>
      <c r="S198" s="18">
        <v>0.222519944</v>
      </c>
      <c r="T198" s="18">
        <v>0.25553495050000002</v>
      </c>
      <c r="U198" s="18">
        <v>0.33822280669999999</v>
      </c>
      <c r="V198" s="18">
        <v>0.38346957840000001</v>
      </c>
      <c r="W198" s="18">
        <v>0.3964045792</v>
      </c>
      <c r="X198" s="18">
        <v>0.45163758409999999</v>
      </c>
      <c r="Y198" s="18">
        <v>0.46515896569999998</v>
      </c>
      <c r="Z198" s="18">
        <v>0.47236009449999999</v>
      </c>
      <c r="AA198" s="18">
        <v>0.50387699929999996</v>
      </c>
      <c r="AB198" s="18">
        <v>0.53371037710000002</v>
      </c>
      <c r="AC198" s="18">
        <v>0.5543727531</v>
      </c>
      <c r="AD198" s="18">
        <v>0.54344834779999995</v>
      </c>
      <c r="AE198" s="18">
        <v>0.53282820009999998</v>
      </c>
      <c r="AF198" s="18">
        <v>0.53111564529999999</v>
      </c>
      <c r="AG198" s="18">
        <v>0.53041307670000004</v>
      </c>
      <c r="AH198" s="18">
        <v>0.53778871139999995</v>
      </c>
      <c r="AI198" s="18">
        <v>0.54163692519999995</v>
      </c>
      <c r="AJ198" s="18">
        <v>0.54207227570000005</v>
      </c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</row>
    <row r="199" spans="1:47" x14ac:dyDescent="0.2">
      <c r="A199" s="16" t="s">
        <v>800</v>
      </c>
      <c r="C199" s="18">
        <v>0</v>
      </c>
      <c r="D199" s="18">
        <v>1.764770135049E-2</v>
      </c>
      <c r="E199" s="18">
        <v>5.2340693153400003E-4</v>
      </c>
      <c r="F199" s="18">
        <v>1.834595547293E-3</v>
      </c>
      <c r="G199" s="18">
        <v>4.3224467467069998E-3</v>
      </c>
      <c r="H199" s="18">
        <v>2.0251970726639999E-2</v>
      </c>
      <c r="I199" s="18">
        <v>5.4271528275880001E-3</v>
      </c>
      <c r="J199" s="18">
        <v>1.356959108986E-2</v>
      </c>
      <c r="K199" s="18">
        <v>3.052769113204E-2</v>
      </c>
      <c r="L199" s="18">
        <v>1.24696436968E-2</v>
      </c>
      <c r="M199" s="18">
        <v>2.5159633002679999E-2</v>
      </c>
      <c r="N199" s="18">
        <v>2.4735921139369999E-2</v>
      </c>
      <c r="O199" s="18">
        <v>4.0160620033450001E-2</v>
      </c>
      <c r="P199" s="18">
        <v>2.9247071828709999E-2</v>
      </c>
      <c r="Q199" s="18">
        <v>2.968732995531E-2</v>
      </c>
      <c r="R199" s="18">
        <v>1.202888410844E-2</v>
      </c>
      <c r="S199" s="18">
        <v>2.6027301494510002E-2</v>
      </c>
      <c r="T199" s="18">
        <v>3.09652048295E-2</v>
      </c>
      <c r="U199" s="18">
        <v>5.9459722648130001E-2</v>
      </c>
      <c r="V199" s="18">
        <v>4.9146284301229998E-2</v>
      </c>
      <c r="W199" s="18">
        <v>2.413308552665E-2</v>
      </c>
      <c r="X199" s="18">
        <v>8.1433343148999998E-2</v>
      </c>
      <c r="Y199" s="18">
        <v>5.7864265631900003E-2</v>
      </c>
      <c r="Z199" s="18">
        <v>2.728945966294E-2</v>
      </c>
      <c r="AA199" s="18">
        <v>8.6674564725950004E-2</v>
      </c>
      <c r="AB199" s="18">
        <v>6.5677199809659997E-2</v>
      </c>
      <c r="AC199" s="18">
        <v>6.8014717872210001E-2</v>
      </c>
      <c r="AD199" s="18">
        <v>6.6295967851059998E-2</v>
      </c>
      <c r="AE199" s="18">
        <v>6.6004513239419998E-2</v>
      </c>
      <c r="AF199" s="18">
        <v>6.5109363950419996E-2</v>
      </c>
      <c r="AG199" s="18">
        <v>6.8596665415160005E-2</v>
      </c>
      <c r="AH199" s="18">
        <v>6.8742594412809999E-2</v>
      </c>
      <c r="AI199" s="18">
        <v>7.1260976397040002E-2</v>
      </c>
      <c r="AJ199" s="18">
        <v>7.0874545352019994E-2</v>
      </c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</row>
    <row r="200" spans="1:47" x14ac:dyDescent="0.2">
      <c r="C200" s="7"/>
      <c r="D200" s="7"/>
      <c r="E200" s="7"/>
      <c r="F200" s="7"/>
    </row>
    <row r="201" spans="1:47" ht="12.75" x14ac:dyDescent="0.2">
      <c r="A201" s="49" t="s">
        <v>53</v>
      </c>
      <c r="B201" s="50"/>
      <c r="C201" s="7"/>
      <c r="D201" s="7"/>
      <c r="E201" s="7"/>
      <c r="F201" s="7"/>
    </row>
    <row r="202" spans="1:47" s="19" customFormat="1" x14ac:dyDescent="0.2">
      <c r="A202" s="28" t="s">
        <v>517</v>
      </c>
      <c r="B202" s="32"/>
      <c r="C202" s="19">
        <v>84.76</v>
      </c>
      <c r="D202" s="19">
        <v>18950.91</v>
      </c>
      <c r="E202" s="19">
        <v>168605.86</v>
      </c>
      <c r="F202" s="19">
        <v>1125013.1000000001</v>
      </c>
      <c r="G202" s="19">
        <v>2919422.58</v>
      </c>
      <c r="H202" s="19">
        <v>5759881.2599999998</v>
      </c>
      <c r="I202" s="19">
        <v>10532927.619999999</v>
      </c>
      <c r="J202" s="19">
        <v>16501642.49</v>
      </c>
      <c r="K202" s="19">
        <v>21558833.789999999</v>
      </c>
      <c r="L202" s="19">
        <v>24788358.920000002</v>
      </c>
      <c r="M202" s="19">
        <v>28248611.489999998</v>
      </c>
      <c r="N202" s="19">
        <v>32032237.219999999</v>
      </c>
      <c r="O202" s="19">
        <v>37726449.890000001</v>
      </c>
      <c r="P202" s="19">
        <v>40108278.469999999</v>
      </c>
      <c r="Q202" s="19">
        <v>40783770.630000003</v>
      </c>
      <c r="R202" s="19">
        <v>45620915.530000001</v>
      </c>
      <c r="S202" s="19">
        <v>52728992.039999999</v>
      </c>
      <c r="T202" s="19">
        <v>59358481.359999999</v>
      </c>
      <c r="U202" s="19">
        <v>63274966.579999998</v>
      </c>
      <c r="V202" s="19">
        <v>69752215.310000002</v>
      </c>
      <c r="W202" s="19">
        <v>75840236.930000007</v>
      </c>
      <c r="X202" s="19">
        <v>81513328.700000003</v>
      </c>
      <c r="Y202" s="19">
        <v>86077164.299999997</v>
      </c>
      <c r="Z202" s="19">
        <v>89490551.510000005</v>
      </c>
      <c r="AA202" s="19">
        <v>96665886.969999999</v>
      </c>
      <c r="AB202" s="19">
        <v>96866646.159999996</v>
      </c>
      <c r="AC202" s="19">
        <v>101866889.37</v>
      </c>
      <c r="AD202" s="19">
        <v>106426751.23</v>
      </c>
      <c r="AE202" s="19">
        <v>109665308.05</v>
      </c>
      <c r="AF202" s="19">
        <v>114594195.98</v>
      </c>
      <c r="AG202" s="19">
        <v>118770561.87</v>
      </c>
      <c r="AH202" s="19">
        <v>119579024.87</v>
      </c>
      <c r="AI202" s="19">
        <v>122254685.54000001</v>
      </c>
      <c r="AJ202" s="19">
        <v>128467130.55</v>
      </c>
    </row>
    <row r="203" spans="1:47" s="19" customFormat="1" x14ac:dyDescent="0.2">
      <c r="A203" s="28" t="s">
        <v>518</v>
      </c>
      <c r="B203" s="32"/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</row>
    <row r="204" spans="1:47" s="19" customFormat="1" x14ac:dyDescent="0.2">
      <c r="A204" s="28" t="s">
        <v>519</v>
      </c>
      <c r="B204" s="32"/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</row>
    <row r="205" spans="1:47" s="19" customFormat="1" x14ac:dyDescent="0.2">
      <c r="A205" s="28" t="s">
        <v>520</v>
      </c>
      <c r="B205" s="32"/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</row>
    <row r="206" spans="1:47" s="19" customFormat="1" x14ac:dyDescent="0.2">
      <c r="A206" s="28" t="s">
        <v>521</v>
      </c>
      <c r="B206" s="32"/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9">
        <v>0</v>
      </c>
    </row>
    <row r="207" spans="1:47" s="19" customFormat="1" x14ac:dyDescent="0.2">
      <c r="A207" s="28" t="s">
        <v>522</v>
      </c>
      <c r="B207" s="32"/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</row>
    <row r="208" spans="1:47" s="19" customFormat="1" x14ac:dyDescent="0.2">
      <c r="A208" s="28" t="s">
        <v>721</v>
      </c>
      <c r="B208" s="32"/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</row>
    <row r="209" spans="1:36" s="19" customFormat="1" x14ac:dyDescent="0.2">
      <c r="A209" s="28" t="s">
        <v>523</v>
      </c>
      <c r="B209" s="32"/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</row>
    <row r="210" spans="1:36" s="19" customFormat="1" x14ac:dyDescent="0.2">
      <c r="A210" s="28" t="s">
        <v>524</v>
      </c>
      <c r="B210" s="32"/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</row>
    <row r="211" spans="1:36" s="19" customFormat="1" x14ac:dyDescent="0.2">
      <c r="A211" s="28" t="s">
        <v>525</v>
      </c>
      <c r="B211" s="32"/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19">
        <v>17662.73</v>
      </c>
      <c r="AJ211" s="19">
        <v>0</v>
      </c>
    </row>
    <row r="212" spans="1:36" s="19" customFormat="1" x14ac:dyDescent="0.2">
      <c r="A212" s="28" t="s">
        <v>526</v>
      </c>
      <c r="B212" s="32"/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236</v>
      </c>
      <c r="AD212" s="19">
        <v>269.5</v>
      </c>
      <c r="AE212" s="19">
        <v>0</v>
      </c>
      <c r="AF212" s="19">
        <v>0</v>
      </c>
      <c r="AG212" s="19">
        <v>0</v>
      </c>
      <c r="AH212" s="19">
        <v>433.72</v>
      </c>
      <c r="AI212" s="19">
        <v>476.93</v>
      </c>
      <c r="AJ212" s="19">
        <v>0</v>
      </c>
    </row>
    <row r="213" spans="1:36" s="19" customFormat="1" x14ac:dyDescent="0.2">
      <c r="A213" s="28" t="s">
        <v>527</v>
      </c>
      <c r="B213" s="32"/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9">
        <v>0</v>
      </c>
    </row>
    <row r="214" spans="1:36" s="19" customFormat="1" x14ac:dyDescent="0.2">
      <c r="A214" s="28" t="s">
        <v>528</v>
      </c>
      <c r="B214" s="32"/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</row>
    <row r="215" spans="1:36" s="19" customFormat="1" x14ac:dyDescent="0.2">
      <c r="A215" s="28" t="s">
        <v>529</v>
      </c>
      <c r="B215" s="32"/>
      <c r="C215" s="19">
        <v>0</v>
      </c>
      <c r="D215" s="19">
        <v>0</v>
      </c>
      <c r="E215" s="19">
        <v>0</v>
      </c>
      <c r="F215" s="19">
        <v>0</v>
      </c>
      <c r="G215" s="19">
        <v>1408.91</v>
      </c>
      <c r="H215" s="19">
        <v>0</v>
      </c>
      <c r="I215" s="19">
        <v>1458.99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</row>
    <row r="216" spans="1:36" s="19" customFormat="1" x14ac:dyDescent="0.2">
      <c r="A216" s="28" t="s">
        <v>530</v>
      </c>
      <c r="B216" s="32"/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9">
        <v>0</v>
      </c>
    </row>
    <row r="217" spans="1:36" s="19" customFormat="1" x14ac:dyDescent="0.2">
      <c r="A217" s="28" t="s">
        <v>531</v>
      </c>
      <c r="B217" s="32"/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</row>
    <row r="218" spans="1:36" s="19" customFormat="1" x14ac:dyDescent="0.2">
      <c r="A218" s="28" t="s">
        <v>532</v>
      </c>
      <c r="B218" s="32"/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</row>
    <row r="219" spans="1:36" s="19" customFormat="1" x14ac:dyDescent="0.2">
      <c r="A219" s="28" t="s">
        <v>533</v>
      </c>
      <c r="B219" s="32"/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</row>
    <row r="220" spans="1:36" s="19" customFormat="1" x14ac:dyDescent="0.2">
      <c r="A220" s="28" t="s">
        <v>534</v>
      </c>
      <c r="B220" s="32"/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4100.53</v>
      </c>
      <c r="AD220" s="19">
        <v>3785.39</v>
      </c>
      <c r="AE220" s="19">
        <v>197.99</v>
      </c>
      <c r="AF220" s="19">
        <v>258.54000000000002</v>
      </c>
      <c r="AG220" s="19">
        <v>14056.57</v>
      </c>
      <c r="AH220" s="19">
        <v>13782.33</v>
      </c>
      <c r="AI220" s="19">
        <v>13506.8</v>
      </c>
      <c r="AJ220" s="19">
        <v>13180.02</v>
      </c>
    </row>
    <row r="221" spans="1:36" s="19" customFormat="1" x14ac:dyDescent="0.2">
      <c r="A221" s="28" t="s">
        <v>535</v>
      </c>
      <c r="B221" s="32"/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246627.20000000001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</row>
    <row r="222" spans="1:36" s="19" customFormat="1" x14ac:dyDescent="0.2">
      <c r="A222" s="28" t="s">
        <v>536</v>
      </c>
      <c r="B222" s="32"/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</row>
    <row r="223" spans="1:36" s="19" customFormat="1" x14ac:dyDescent="0.2">
      <c r="A223" s="28" t="s">
        <v>537</v>
      </c>
      <c r="B223" s="32"/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6843.82</v>
      </c>
      <c r="L223" s="19">
        <v>6255.93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8155.03</v>
      </c>
      <c r="S223" s="19">
        <v>5752.59</v>
      </c>
      <c r="T223" s="19">
        <v>5692.59</v>
      </c>
      <c r="U223" s="19">
        <v>5692.59</v>
      </c>
      <c r="V223" s="19">
        <v>0</v>
      </c>
      <c r="W223" s="19">
        <v>0</v>
      </c>
      <c r="X223" s="19">
        <v>0</v>
      </c>
      <c r="Y223" s="19">
        <v>-24.93</v>
      </c>
      <c r="Z223" s="19">
        <v>-24.93</v>
      </c>
      <c r="AA223" s="19">
        <v>-24.93</v>
      </c>
      <c r="AB223" s="19">
        <v>-374.67</v>
      </c>
      <c r="AC223" s="19">
        <v>11790.63</v>
      </c>
      <c r="AD223" s="19">
        <v>1174.6300000000001</v>
      </c>
      <c r="AE223" s="19">
        <v>-4800</v>
      </c>
      <c r="AF223" s="19">
        <v>5350.85</v>
      </c>
      <c r="AG223" s="19">
        <v>0</v>
      </c>
      <c r="AH223" s="19">
        <v>25181.32</v>
      </c>
      <c r="AI223" s="19">
        <v>18533.12</v>
      </c>
      <c r="AJ223" s="19">
        <v>13754.95</v>
      </c>
    </row>
    <row r="224" spans="1:36" s="19" customFormat="1" x14ac:dyDescent="0.2">
      <c r="A224" s="28" t="s">
        <v>538</v>
      </c>
      <c r="B224" s="32"/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-1752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-8.93</v>
      </c>
      <c r="Z224" s="19">
        <v>-353.43</v>
      </c>
      <c r="AA224" s="19">
        <v>-8.93</v>
      </c>
      <c r="AB224" s="19">
        <v>-330.37</v>
      </c>
      <c r="AC224" s="19">
        <v>-330.37</v>
      </c>
      <c r="AD224" s="19">
        <v>-330.37</v>
      </c>
      <c r="AE224" s="19">
        <v>-330.37</v>
      </c>
      <c r="AF224" s="19">
        <v>-330.37</v>
      </c>
      <c r="AG224" s="19">
        <v>-342.15</v>
      </c>
      <c r="AH224" s="19">
        <v>-20.71</v>
      </c>
      <c r="AI224" s="19">
        <v>-2.2000000000000002</v>
      </c>
      <c r="AJ224" s="19">
        <v>3452.44</v>
      </c>
    </row>
    <row r="225" spans="1:36" s="19" customFormat="1" x14ac:dyDescent="0.2">
      <c r="A225" s="28" t="s">
        <v>539</v>
      </c>
      <c r="B225" s="32"/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</row>
    <row r="226" spans="1:36" s="19" customFormat="1" x14ac:dyDescent="0.2">
      <c r="A226" s="28" t="s">
        <v>540</v>
      </c>
      <c r="B226" s="32"/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9">
        <v>0</v>
      </c>
    </row>
    <row r="227" spans="1:36" s="19" customFormat="1" x14ac:dyDescent="0.2">
      <c r="A227" s="28" t="s">
        <v>541</v>
      </c>
      <c r="B227" s="32"/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451.73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</row>
    <row r="228" spans="1:36" s="19" customFormat="1" x14ac:dyDescent="0.2">
      <c r="A228" s="28" t="s">
        <v>542</v>
      </c>
      <c r="B228" s="32"/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6695.61</v>
      </c>
      <c r="V228" s="19">
        <v>6635.75</v>
      </c>
      <c r="W228" s="19">
        <v>6465.32</v>
      </c>
      <c r="X228" s="19">
        <v>7111.03</v>
      </c>
      <c r="Y228" s="19">
        <v>15584.14</v>
      </c>
      <c r="Z228" s="19">
        <v>17391.45</v>
      </c>
      <c r="AA228" s="19">
        <v>21502.880000000001</v>
      </c>
      <c r="AB228" s="19">
        <v>16692.490000000002</v>
      </c>
      <c r="AC228" s="19">
        <v>19272.21</v>
      </c>
      <c r="AD228" s="19">
        <v>18678.849999999999</v>
      </c>
      <c r="AE228" s="19">
        <v>26476.95</v>
      </c>
      <c r="AF228" s="19">
        <v>19055.939999999999</v>
      </c>
      <c r="AG228" s="19">
        <v>18511.689999999999</v>
      </c>
      <c r="AH228" s="19">
        <v>35501.089999999997</v>
      </c>
      <c r="AI228" s="19">
        <v>46643.63</v>
      </c>
      <c r="AJ228" s="19">
        <v>45989.65</v>
      </c>
    </row>
    <row r="229" spans="1:36" s="19" customFormat="1" x14ac:dyDescent="0.2">
      <c r="A229" s="28" t="s">
        <v>543</v>
      </c>
      <c r="B229" s="32"/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</row>
    <row r="230" spans="1:36" s="19" customFormat="1" x14ac:dyDescent="0.2">
      <c r="A230" s="28" t="s">
        <v>544</v>
      </c>
      <c r="B230" s="32"/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9">
        <v>0</v>
      </c>
    </row>
    <row r="231" spans="1:36" s="19" customFormat="1" x14ac:dyDescent="0.2">
      <c r="A231" s="28" t="s">
        <v>545</v>
      </c>
      <c r="B231" s="32"/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</row>
    <row r="232" spans="1:36" s="19" customFormat="1" x14ac:dyDescent="0.2">
      <c r="A232" s="28" t="s">
        <v>61</v>
      </c>
      <c r="B232" s="32"/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1747.04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5746.35</v>
      </c>
      <c r="Q232" s="19">
        <v>0</v>
      </c>
      <c r="R232" s="19">
        <v>1270.45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2777.9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1505.02</v>
      </c>
      <c r="AE232" s="19">
        <v>0</v>
      </c>
      <c r="AF232" s="19">
        <v>0</v>
      </c>
      <c r="AG232" s="19">
        <v>1030.82</v>
      </c>
      <c r="AH232" s="19">
        <v>153737.04999999999</v>
      </c>
      <c r="AI232" s="19">
        <v>126379.75</v>
      </c>
      <c r="AJ232" s="19">
        <v>95660.03</v>
      </c>
    </row>
    <row r="233" spans="1:36" s="19" customFormat="1" x14ac:dyDescent="0.2">
      <c r="A233" s="28" t="s">
        <v>546</v>
      </c>
      <c r="B233" s="32"/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5746.35</v>
      </c>
      <c r="Q233" s="19">
        <v>0</v>
      </c>
      <c r="R233" s="19">
        <v>1270.45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2777.9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1505.02</v>
      </c>
      <c r="AE233" s="19">
        <v>0</v>
      </c>
      <c r="AF233" s="19">
        <v>0</v>
      </c>
      <c r="AG233" s="19">
        <v>0</v>
      </c>
      <c r="AH233" s="19">
        <v>50179.22</v>
      </c>
      <c r="AI233" s="19">
        <v>44471.47</v>
      </c>
      <c r="AJ233" s="19">
        <v>16475.900000000001</v>
      </c>
    </row>
    <row r="234" spans="1:36" s="19" customFormat="1" x14ac:dyDescent="0.2">
      <c r="A234" s="28" t="s">
        <v>547</v>
      </c>
      <c r="B234" s="32"/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1030.82</v>
      </c>
      <c r="AH234" s="19">
        <v>103557.83</v>
      </c>
      <c r="AI234" s="19">
        <v>81908.28</v>
      </c>
      <c r="AJ234" s="19">
        <v>79184.13</v>
      </c>
    </row>
    <row r="235" spans="1:36" s="19" customFormat="1" x14ac:dyDescent="0.2">
      <c r="A235" s="28" t="s">
        <v>548</v>
      </c>
      <c r="B235" s="32"/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1747.04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</row>
    <row r="236" spans="1:36" s="19" customFormat="1" x14ac:dyDescent="0.2">
      <c r="A236" s="28" t="s">
        <v>549</v>
      </c>
      <c r="B236" s="32"/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</row>
    <row r="237" spans="1:36" s="19" customFormat="1" x14ac:dyDescent="0.2">
      <c r="A237" s="28" t="s">
        <v>550</v>
      </c>
      <c r="B237" s="32"/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3471.65</v>
      </c>
      <c r="AI237" s="19">
        <v>0</v>
      </c>
      <c r="AJ237" s="19">
        <v>0</v>
      </c>
    </row>
    <row r="238" spans="1:36" s="19" customFormat="1" x14ac:dyDescent="0.2">
      <c r="A238" s="28" t="s">
        <v>551</v>
      </c>
      <c r="B238" s="32"/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</row>
    <row r="239" spans="1:36" s="19" customFormat="1" x14ac:dyDescent="0.2">
      <c r="A239" s="28" t="s">
        <v>552</v>
      </c>
      <c r="B239" s="32"/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</row>
    <row r="240" spans="1:36" s="19" customFormat="1" x14ac:dyDescent="0.2">
      <c r="A240" s="28" t="s">
        <v>553</v>
      </c>
      <c r="B240" s="32"/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3372.32</v>
      </c>
      <c r="AJ240" s="19">
        <v>0</v>
      </c>
    </row>
    <row r="241" spans="1:36" s="19" customFormat="1" x14ac:dyDescent="0.2">
      <c r="A241" s="28" t="s">
        <v>554</v>
      </c>
      <c r="B241" s="32"/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1951.6</v>
      </c>
      <c r="T241" s="19">
        <v>1913.01</v>
      </c>
      <c r="U241" s="19">
        <v>10802.28</v>
      </c>
      <c r="V241" s="19">
        <v>8865.23</v>
      </c>
      <c r="W241" s="19">
        <v>3342.71</v>
      </c>
      <c r="X241" s="19">
        <v>3326.17</v>
      </c>
      <c r="Y241" s="19">
        <v>13940.11</v>
      </c>
      <c r="Z241" s="19">
        <v>13580.76</v>
      </c>
      <c r="AA241" s="19">
        <v>8136.6</v>
      </c>
      <c r="AB241" s="19">
        <v>11837.87</v>
      </c>
      <c r="AC241" s="19">
        <v>12452.93</v>
      </c>
      <c r="AD241" s="19">
        <v>11916.12</v>
      </c>
      <c r="AE241" s="19">
        <v>21451.200000000001</v>
      </c>
      <c r="AF241" s="19">
        <v>21279.81</v>
      </c>
      <c r="AG241" s="19">
        <v>16363.08</v>
      </c>
      <c r="AH241" s="19">
        <v>26430.22</v>
      </c>
      <c r="AI241" s="19">
        <v>35725.22</v>
      </c>
      <c r="AJ241" s="19">
        <v>44826.91</v>
      </c>
    </row>
    <row r="242" spans="1:36" s="19" customFormat="1" x14ac:dyDescent="0.2">
      <c r="A242" s="28" t="s">
        <v>555</v>
      </c>
      <c r="B242" s="32"/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47793.51</v>
      </c>
      <c r="N242" s="19">
        <v>0</v>
      </c>
      <c r="O242" s="19">
        <v>50.37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4009.2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</row>
    <row r="243" spans="1:36" s="19" customFormat="1" x14ac:dyDescent="0.2">
      <c r="A243" s="28" t="s">
        <v>556</v>
      </c>
      <c r="B243" s="32"/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1554.48</v>
      </c>
      <c r="S243" s="19">
        <v>1555.03</v>
      </c>
      <c r="T243" s="19">
        <v>7316.56</v>
      </c>
      <c r="U243" s="19">
        <v>8553.26</v>
      </c>
      <c r="V243" s="19">
        <v>9725.4500000000007</v>
      </c>
      <c r="W243" s="19">
        <v>9540.9599999999991</v>
      </c>
      <c r="X243" s="19">
        <v>18224.05</v>
      </c>
      <c r="Y243" s="19">
        <v>22190.82</v>
      </c>
      <c r="Z243" s="19">
        <v>21828.91</v>
      </c>
      <c r="AA243" s="19">
        <v>32802.28</v>
      </c>
      <c r="AB243" s="19">
        <v>34209.26</v>
      </c>
      <c r="AC243" s="19">
        <v>40718.58</v>
      </c>
      <c r="AD243" s="19">
        <v>62690.75</v>
      </c>
      <c r="AE243" s="19">
        <v>59967.59</v>
      </c>
      <c r="AF243" s="19">
        <v>66111.649999999994</v>
      </c>
      <c r="AG243" s="19">
        <v>78524.27</v>
      </c>
      <c r="AH243" s="19">
        <v>102254.8</v>
      </c>
      <c r="AI243" s="19">
        <v>102335.98</v>
      </c>
      <c r="AJ243" s="19">
        <v>107101.62</v>
      </c>
    </row>
    <row r="244" spans="1:36" s="19" customFormat="1" x14ac:dyDescent="0.2">
      <c r="A244" s="28" t="s">
        <v>557</v>
      </c>
      <c r="B244" s="32"/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</row>
    <row r="245" spans="1:36" s="19" customFormat="1" x14ac:dyDescent="0.2">
      <c r="A245" s="28" t="s">
        <v>558</v>
      </c>
      <c r="B245" s="32"/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</row>
    <row r="246" spans="1:36" s="19" customFormat="1" x14ac:dyDescent="0.2">
      <c r="A246" s="28" t="s">
        <v>559</v>
      </c>
      <c r="B246" s="32"/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</row>
    <row r="247" spans="1:36" s="19" customFormat="1" x14ac:dyDescent="0.2">
      <c r="A247" s="28" t="s">
        <v>560</v>
      </c>
      <c r="B247" s="32"/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</row>
    <row r="248" spans="1:36" s="19" customFormat="1" x14ac:dyDescent="0.2">
      <c r="A248" s="28" t="s">
        <v>561</v>
      </c>
      <c r="B248" s="32"/>
      <c r="C248" s="19">
        <v>0</v>
      </c>
      <c r="D248" s="19">
        <v>0</v>
      </c>
      <c r="E248" s="19">
        <v>6554.22</v>
      </c>
      <c r="F248" s="19">
        <v>37771.800000000003</v>
      </c>
      <c r="G248" s="19">
        <v>267612.65000000002</v>
      </c>
      <c r="H248" s="19">
        <v>567248.17000000004</v>
      </c>
      <c r="I248" s="19">
        <v>312317.07</v>
      </c>
      <c r="J248" s="19">
        <v>452774.86</v>
      </c>
      <c r="K248" s="19">
        <v>656190.13</v>
      </c>
      <c r="L248" s="19">
        <v>1191300.01</v>
      </c>
      <c r="M248" s="19">
        <v>1027866.91</v>
      </c>
      <c r="N248" s="19">
        <v>1285442.95</v>
      </c>
      <c r="O248" s="19">
        <v>1786935.45</v>
      </c>
      <c r="P248" s="19">
        <v>1208341.72</v>
      </c>
      <c r="Q248" s="19">
        <v>1694242.58</v>
      </c>
      <c r="R248" s="19">
        <v>1150121.02</v>
      </c>
      <c r="S248" s="19">
        <v>1600139.43</v>
      </c>
      <c r="T248" s="19">
        <v>2032091.38</v>
      </c>
      <c r="U248" s="19">
        <v>2709020.47</v>
      </c>
      <c r="V248" s="19">
        <v>2218171.85</v>
      </c>
      <c r="W248" s="19">
        <v>2625473.89</v>
      </c>
      <c r="X248" s="19">
        <v>2825534.92</v>
      </c>
      <c r="Y248" s="19">
        <v>2319065.66</v>
      </c>
      <c r="Z248" s="19">
        <v>3192423</v>
      </c>
      <c r="AA248" s="19">
        <v>2864342.71</v>
      </c>
      <c r="AB248" s="19">
        <v>3299091.98</v>
      </c>
      <c r="AC248" s="19">
        <v>545375.18000000005</v>
      </c>
      <c r="AD248" s="19">
        <v>675535.79</v>
      </c>
      <c r="AE248" s="19">
        <v>551177.02</v>
      </c>
      <c r="AF248" s="19">
        <v>514380.11</v>
      </c>
      <c r="AG248" s="19">
        <v>617492.18999999994</v>
      </c>
      <c r="AH248" s="19">
        <v>608445.42000000004</v>
      </c>
      <c r="AI248" s="19">
        <v>761887.41</v>
      </c>
      <c r="AJ248" s="19">
        <v>868351.19</v>
      </c>
    </row>
    <row r="249" spans="1:36" s="19" customFormat="1" x14ac:dyDescent="0.2">
      <c r="A249" s="28" t="s">
        <v>562</v>
      </c>
      <c r="B249" s="32"/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</row>
    <row r="250" spans="1:36" s="19" customFormat="1" x14ac:dyDescent="0.2">
      <c r="A250" s="28" t="s">
        <v>563</v>
      </c>
      <c r="B250" s="32"/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9919.93</v>
      </c>
      <c r="K250" s="19">
        <v>30157.71</v>
      </c>
      <c r="L250" s="19">
        <v>55406.6</v>
      </c>
      <c r="M250" s="19">
        <v>80668.929999999993</v>
      </c>
      <c r="N250" s="19">
        <v>142905.16</v>
      </c>
      <c r="O250" s="19">
        <v>175282.21</v>
      </c>
      <c r="P250" s="19">
        <v>283140.06</v>
      </c>
      <c r="Q250" s="19">
        <v>279313.96999999997</v>
      </c>
      <c r="R250" s="19">
        <v>325177.34999999998</v>
      </c>
      <c r="S250" s="19">
        <v>236520.52</v>
      </c>
      <c r="T250" s="19">
        <v>265336.34999999998</v>
      </c>
      <c r="U250" s="19">
        <v>251797.67</v>
      </c>
      <c r="V250" s="19">
        <v>290166.21999999997</v>
      </c>
      <c r="W250" s="19">
        <v>286129.65000000002</v>
      </c>
      <c r="X250" s="19">
        <v>302785.09000000003</v>
      </c>
      <c r="Y250" s="19">
        <v>353401.11</v>
      </c>
      <c r="Z250" s="19">
        <v>361610.45</v>
      </c>
      <c r="AA250" s="19">
        <v>423226.19</v>
      </c>
      <c r="AB250" s="19">
        <v>473858.68</v>
      </c>
      <c r="AC250" s="19">
        <v>483494.17</v>
      </c>
      <c r="AD250" s="19">
        <v>488494.35</v>
      </c>
      <c r="AE250" s="19">
        <v>676164.87</v>
      </c>
      <c r="AF250" s="19">
        <v>864393.75</v>
      </c>
      <c r="AG250" s="19">
        <v>908170.98</v>
      </c>
      <c r="AH250" s="19">
        <v>750150.35</v>
      </c>
      <c r="AI250" s="19">
        <v>682254.78</v>
      </c>
      <c r="AJ250" s="19">
        <v>727896.8</v>
      </c>
    </row>
    <row r="251" spans="1:36" s="19" customFormat="1" x14ac:dyDescent="0.2">
      <c r="A251" s="28" t="s">
        <v>564</v>
      </c>
      <c r="B251" s="32"/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3925</v>
      </c>
      <c r="M251" s="19">
        <v>375727.13</v>
      </c>
      <c r="N251" s="19">
        <v>392448.81</v>
      </c>
      <c r="O251" s="19">
        <v>418129.35</v>
      </c>
      <c r="P251" s="19">
        <v>456892.8</v>
      </c>
      <c r="Q251" s="19">
        <v>532432.47</v>
      </c>
      <c r="R251" s="19">
        <v>573686.99</v>
      </c>
      <c r="S251" s="19">
        <v>732228.8</v>
      </c>
      <c r="T251" s="19">
        <v>782256.22</v>
      </c>
      <c r="U251" s="19">
        <v>854969</v>
      </c>
      <c r="V251" s="19">
        <v>945026.27</v>
      </c>
      <c r="W251" s="19">
        <v>1071204.72</v>
      </c>
      <c r="X251" s="19">
        <v>1151868.79</v>
      </c>
      <c r="Y251" s="19">
        <v>1198100.3400000001</v>
      </c>
      <c r="Z251" s="19">
        <v>1407778.87</v>
      </c>
      <c r="AA251" s="19">
        <v>1519350.17</v>
      </c>
      <c r="AB251" s="19">
        <v>1623110.45</v>
      </c>
      <c r="AC251" s="19">
        <v>1695068.28</v>
      </c>
      <c r="AD251" s="19">
        <v>1712947.06</v>
      </c>
      <c r="AE251" s="19">
        <v>1865027.96</v>
      </c>
      <c r="AF251" s="19">
        <v>1987409.31</v>
      </c>
      <c r="AG251" s="19">
        <v>2187539.3199999998</v>
      </c>
      <c r="AH251" s="19">
        <v>2433129.92</v>
      </c>
      <c r="AI251" s="19">
        <v>2803323.13</v>
      </c>
      <c r="AJ251" s="19">
        <v>3038304.36</v>
      </c>
    </row>
    <row r="252" spans="1:36" s="19" customFormat="1" x14ac:dyDescent="0.2">
      <c r="A252" s="28" t="s">
        <v>565</v>
      </c>
      <c r="B252" s="32"/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</row>
    <row r="253" spans="1:36" s="17" customFormat="1" ht="12.75" x14ac:dyDescent="0.2">
      <c r="A253" s="68" t="s">
        <v>92</v>
      </c>
      <c r="B253" s="37"/>
    </row>
    <row r="254" spans="1:36" s="17" customFormat="1" x14ac:dyDescent="0.2">
      <c r="A254" s="36" t="s">
        <v>566</v>
      </c>
      <c r="B254" s="37"/>
      <c r="C254" s="17">
        <v>38</v>
      </c>
      <c r="D254" s="17">
        <v>138</v>
      </c>
      <c r="E254" s="17">
        <v>1476</v>
      </c>
      <c r="F254" s="17">
        <v>5219</v>
      </c>
      <c r="G254" s="17">
        <v>9541</v>
      </c>
      <c r="H254" s="17">
        <v>14962</v>
      </c>
      <c r="I254" s="17">
        <v>21095</v>
      </c>
      <c r="J254" s="17">
        <v>26044</v>
      </c>
      <c r="K254" s="17">
        <v>29676</v>
      </c>
      <c r="L254" s="17">
        <v>32969</v>
      </c>
      <c r="M254" s="17">
        <v>37126</v>
      </c>
      <c r="N254" s="17">
        <v>41085</v>
      </c>
      <c r="O254" s="17">
        <v>43852</v>
      </c>
      <c r="P254" s="17">
        <v>46697</v>
      </c>
      <c r="Q254" s="17">
        <v>51349</v>
      </c>
      <c r="R254" s="17">
        <v>57022</v>
      </c>
      <c r="S254" s="17">
        <v>61891</v>
      </c>
      <c r="T254" s="17">
        <v>65833</v>
      </c>
      <c r="U254" s="17">
        <v>69009</v>
      </c>
      <c r="V254" s="17">
        <v>72860</v>
      </c>
      <c r="W254" s="17">
        <v>77015</v>
      </c>
      <c r="X254" s="17">
        <v>80451</v>
      </c>
      <c r="Y254" s="17">
        <v>85064</v>
      </c>
      <c r="Z254" s="17">
        <v>88208</v>
      </c>
      <c r="AA254" s="17">
        <v>91349</v>
      </c>
      <c r="AB254" s="17">
        <v>94372</v>
      </c>
      <c r="AC254" s="17">
        <v>97817</v>
      </c>
      <c r="AD254" s="17">
        <v>103266</v>
      </c>
      <c r="AE254" s="17">
        <v>107297</v>
      </c>
      <c r="AF254" s="17">
        <v>111250</v>
      </c>
      <c r="AG254" s="17">
        <v>114564</v>
      </c>
      <c r="AH254" s="17">
        <v>117019</v>
      </c>
      <c r="AI254" s="17">
        <v>120419</v>
      </c>
      <c r="AJ254" s="17">
        <v>126528</v>
      </c>
    </row>
    <row r="255" spans="1:36" s="17" customFormat="1" x14ac:dyDescent="0.2">
      <c r="A255" s="36" t="s">
        <v>567</v>
      </c>
      <c r="B255" s="37"/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</row>
    <row r="256" spans="1:36" s="17" customFormat="1" x14ac:dyDescent="0.2">
      <c r="A256" s="36" t="s">
        <v>568</v>
      </c>
      <c r="B256" s="37"/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</row>
    <row r="257" spans="1:36" s="17" customFormat="1" x14ac:dyDescent="0.2">
      <c r="A257" s="36" t="s">
        <v>569</v>
      </c>
      <c r="B257" s="37"/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</row>
    <row r="258" spans="1:36" s="17" customFormat="1" x14ac:dyDescent="0.2">
      <c r="A258" s="36" t="s">
        <v>570</v>
      </c>
      <c r="B258" s="37"/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</row>
    <row r="259" spans="1:36" s="17" customFormat="1" x14ac:dyDescent="0.2">
      <c r="A259" s="36" t="s">
        <v>571</v>
      </c>
      <c r="B259" s="37"/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</row>
    <row r="260" spans="1:36" s="17" customFormat="1" x14ac:dyDescent="0.2">
      <c r="A260" s="28" t="s">
        <v>722</v>
      </c>
      <c r="B260" s="37"/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</row>
    <row r="261" spans="1:36" s="17" customFormat="1" x14ac:dyDescent="0.2">
      <c r="A261" s="36" t="s">
        <v>572</v>
      </c>
      <c r="B261" s="37"/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</row>
    <row r="262" spans="1:36" s="17" customFormat="1" x14ac:dyDescent="0.2">
      <c r="A262" s="36" t="s">
        <v>573</v>
      </c>
      <c r="B262" s="37"/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</row>
    <row r="263" spans="1:36" s="17" customFormat="1" x14ac:dyDescent="0.2">
      <c r="A263" s="36" t="s">
        <v>574</v>
      </c>
      <c r="B263" s="37"/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4</v>
      </c>
      <c r="AJ263" s="17">
        <v>0</v>
      </c>
    </row>
    <row r="264" spans="1:36" s="17" customFormat="1" x14ac:dyDescent="0.2">
      <c r="A264" s="36" t="s">
        <v>575</v>
      </c>
      <c r="B264" s="37"/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  <c r="AA264" s="17">
        <v>0</v>
      </c>
      <c r="AB264" s="17">
        <v>0</v>
      </c>
      <c r="AC264" s="17">
        <v>1</v>
      </c>
      <c r="AD264" s="17">
        <v>1</v>
      </c>
      <c r="AE264" s="17">
        <v>0</v>
      </c>
      <c r="AF264" s="17">
        <v>0</v>
      </c>
      <c r="AG264" s="17">
        <v>0</v>
      </c>
      <c r="AH264" s="17">
        <v>1</v>
      </c>
      <c r="AI264" s="17">
        <v>1</v>
      </c>
      <c r="AJ264" s="17">
        <v>0</v>
      </c>
    </row>
    <row r="265" spans="1:36" s="17" customFormat="1" x14ac:dyDescent="0.2">
      <c r="A265" s="36" t="s">
        <v>576</v>
      </c>
      <c r="B265" s="37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0</v>
      </c>
      <c r="AH265" s="17">
        <v>0</v>
      </c>
      <c r="AI265" s="17">
        <v>0</v>
      </c>
      <c r="AJ265" s="17">
        <v>0</v>
      </c>
    </row>
    <row r="266" spans="1:36" s="17" customFormat="1" x14ac:dyDescent="0.2">
      <c r="A266" s="36" t="s">
        <v>577</v>
      </c>
      <c r="B266" s="37"/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0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</row>
    <row r="267" spans="1:36" s="17" customFormat="1" x14ac:dyDescent="0.2">
      <c r="A267" s="36" t="s">
        <v>578</v>
      </c>
      <c r="B267" s="37"/>
      <c r="C267" s="17">
        <v>0</v>
      </c>
      <c r="D267" s="17">
        <v>0</v>
      </c>
      <c r="E267" s="17">
        <v>0</v>
      </c>
      <c r="F267" s="17">
        <v>0</v>
      </c>
      <c r="G267" s="17">
        <v>1</v>
      </c>
      <c r="H267" s="17">
        <v>0</v>
      </c>
      <c r="I267" s="17">
        <v>2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  <c r="O267" s="17">
        <v>1</v>
      </c>
      <c r="P267" s="17">
        <v>1</v>
      </c>
      <c r="Q267" s="17">
        <v>1</v>
      </c>
      <c r="R267" s="17">
        <v>1</v>
      </c>
      <c r="S267" s="17">
        <v>1</v>
      </c>
      <c r="T267" s="17">
        <v>1</v>
      </c>
      <c r="U267" s="17">
        <v>1</v>
      </c>
      <c r="V267" s="17">
        <v>1</v>
      </c>
      <c r="W267" s="17">
        <v>1</v>
      </c>
      <c r="X267" s="17">
        <v>1</v>
      </c>
      <c r="Y267" s="17">
        <v>1</v>
      </c>
      <c r="Z267" s="17">
        <v>1</v>
      </c>
      <c r="AA267" s="17">
        <v>1</v>
      </c>
      <c r="AB267" s="17">
        <v>1</v>
      </c>
      <c r="AC267" s="17">
        <v>1</v>
      </c>
      <c r="AD267" s="17">
        <v>1</v>
      </c>
      <c r="AE267" s="17">
        <v>1</v>
      </c>
      <c r="AF267" s="17">
        <v>1</v>
      </c>
      <c r="AG267" s="17">
        <v>1</v>
      </c>
      <c r="AH267" s="17">
        <v>3</v>
      </c>
      <c r="AI267" s="17">
        <v>3</v>
      </c>
      <c r="AJ267" s="17">
        <v>3</v>
      </c>
    </row>
    <row r="268" spans="1:36" s="17" customFormat="1" x14ac:dyDescent="0.2">
      <c r="A268" s="36" t="s">
        <v>579</v>
      </c>
      <c r="B268" s="37"/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</v>
      </c>
      <c r="AJ268" s="17">
        <v>0</v>
      </c>
    </row>
    <row r="269" spans="1:36" s="17" customFormat="1" x14ac:dyDescent="0.2">
      <c r="A269" s="36" t="s">
        <v>580</v>
      </c>
      <c r="B269" s="37"/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</row>
    <row r="270" spans="1:36" s="17" customFormat="1" x14ac:dyDescent="0.2">
      <c r="A270" s="36" t="s">
        <v>581</v>
      </c>
      <c r="B270" s="37"/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</row>
    <row r="271" spans="1:36" s="17" customFormat="1" x14ac:dyDescent="0.2">
      <c r="A271" s="36" t="s">
        <v>582</v>
      </c>
      <c r="B271" s="37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0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  <c r="AA271" s="17">
        <v>0</v>
      </c>
      <c r="AB271" s="17">
        <v>0</v>
      </c>
      <c r="AC271" s="17">
        <v>0</v>
      </c>
      <c r="AD271" s="17">
        <v>0</v>
      </c>
      <c r="AE271" s="17">
        <v>0</v>
      </c>
      <c r="AF271" s="17">
        <v>0</v>
      </c>
      <c r="AG271" s="17">
        <v>0</v>
      </c>
      <c r="AH271" s="17">
        <v>0</v>
      </c>
      <c r="AI271" s="17">
        <v>0</v>
      </c>
      <c r="AJ271" s="17">
        <v>0</v>
      </c>
    </row>
    <row r="272" spans="1:36" s="17" customFormat="1" x14ac:dyDescent="0.2">
      <c r="A272" s="36" t="s">
        <v>583</v>
      </c>
      <c r="B272" s="37"/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4</v>
      </c>
      <c r="AD272" s="17">
        <v>4</v>
      </c>
      <c r="AE272" s="17">
        <v>2</v>
      </c>
      <c r="AF272" s="17">
        <v>5</v>
      </c>
      <c r="AG272" s="17">
        <v>9</v>
      </c>
      <c r="AH272" s="17">
        <v>12</v>
      </c>
      <c r="AI272" s="17">
        <v>7</v>
      </c>
      <c r="AJ272" s="17">
        <v>7</v>
      </c>
    </row>
    <row r="273" spans="1:36" s="17" customFormat="1" x14ac:dyDescent="0.2">
      <c r="A273" s="36" t="s">
        <v>584</v>
      </c>
      <c r="B273" s="37"/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7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  <c r="AA273" s="17">
        <v>0</v>
      </c>
      <c r="AB273" s="17">
        <v>0</v>
      </c>
      <c r="AC273" s="17">
        <v>941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</row>
    <row r="274" spans="1:36" s="17" customFormat="1" x14ac:dyDescent="0.2">
      <c r="A274" s="36" t="s">
        <v>585</v>
      </c>
      <c r="B274" s="37"/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</row>
    <row r="275" spans="1:36" s="17" customFormat="1" x14ac:dyDescent="0.2">
      <c r="A275" s="36" t="s">
        <v>586</v>
      </c>
      <c r="B275" s="37"/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9</v>
      </c>
      <c r="L275" s="17">
        <v>10</v>
      </c>
      <c r="M275" s="17">
        <v>9</v>
      </c>
      <c r="N275" s="17">
        <v>12</v>
      </c>
      <c r="O275" s="17">
        <v>12</v>
      </c>
      <c r="P275" s="17">
        <v>15</v>
      </c>
      <c r="Q275" s="17">
        <v>15</v>
      </c>
      <c r="R275" s="17">
        <v>34</v>
      </c>
      <c r="S275" s="17">
        <v>33</v>
      </c>
      <c r="T275" s="17">
        <v>33</v>
      </c>
      <c r="U275" s="17">
        <v>33</v>
      </c>
      <c r="V275" s="17">
        <v>33</v>
      </c>
      <c r="W275" s="17">
        <v>33</v>
      </c>
      <c r="X275" s="17">
        <v>34</v>
      </c>
      <c r="Y275" s="17">
        <v>34</v>
      </c>
      <c r="Z275" s="17">
        <v>34</v>
      </c>
      <c r="AA275" s="17">
        <v>35</v>
      </c>
      <c r="AB275" s="17">
        <v>39</v>
      </c>
      <c r="AC275" s="17">
        <v>43</v>
      </c>
      <c r="AD275" s="17">
        <v>42</v>
      </c>
      <c r="AE275" s="17">
        <v>43</v>
      </c>
      <c r="AF275" s="17">
        <v>45</v>
      </c>
      <c r="AG275" s="17">
        <v>47</v>
      </c>
      <c r="AH275" s="17">
        <v>55</v>
      </c>
      <c r="AI275" s="17">
        <v>56</v>
      </c>
      <c r="AJ275" s="17">
        <v>56</v>
      </c>
    </row>
    <row r="276" spans="1:36" s="17" customFormat="1" x14ac:dyDescent="0.2">
      <c r="A276" s="36" t="s">
        <v>587</v>
      </c>
      <c r="B276" s="37"/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</v>
      </c>
      <c r="N276" s="17">
        <v>2</v>
      </c>
      <c r="O276" s="17">
        <v>3</v>
      </c>
      <c r="P276" s="17">
        <v>8</v>
      </c>
      <c r="Q276" s="17">
        <v>10</v>
      </c>
      <c r="R276" s="17">
        <v>15</v>
      </c>
      <c r="S276" s="17">
        <v>20</v>
      </c>
      <c r="T276" s="17">
        <v>22</v>
      </c>
      <c r="U276" s="17">
        <v>28</v>
      </c>
      <c r="V276" s="17">
        <v>33</v>
      </c>
      <c r="W276" s="17">
        <v>34</v>
      </c>
      <c r="X276" s="17">
        <v>34</v>
      </c>
      <c r="Y276" s="17">
        <v>102</v>
      </c>
      <c r="Z276" s="17">
        <v>105</v>
      </c>
      <c r="AA276" s="17">
        <v>119</v>
      </c>
      <c r="AB276" s="17">
        <v>130</v>
      </c>
      <c r="AC276" s="17">
        <v>138</v>
      </c>
      <c r="AD276" s="17">
        <v>150</v>
      </c>
      <c r="AE276" s="17">
        <v>159</v>
      </c>
      <c r="AF276" s="17">
        <v>167</v>
      </c>
      <c r="AG276" s="17">
        <v>179</v>
      </c>
      <c r="AH276" s="17">
        <v>189</v>
      </c>
      <c r="AI276" s="17">
        <v>196</v>
      </c>
      <c r="AJ276" s="17">
        <v>210</v>
      </c>
    </row>
    <row r="277" spans="1:36" s="17" customFormat="1" x14ac:dyDescent="0.2">
      <c r="A277" s="36" t="s">
        <v>588</v>
      </c>
      <c r="B277" s="37"/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0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</row>
    <row r="278" spans="1:36" s="17" customFormat="1" x14ac:dyDescent="0.2">
      <c r="A278" s="36" t="s">
        <v>589</v>
      </c>
      <c r="B278" s="37"/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1</v>
      </c>
      <c r="S278" s="17">
        <v>1</v>
      </c>
      <c r="T278" s="17">
        <v>1</v>
      </c>
      <c r="U278" s="17">
        <v>1</v>
      </c>
      <c r="V278" s="17">
        <v>1</v>
      </c>
      <c r="W278" s="17">
        <v>1</v>
      </c>
      <c r="X278" s="17">
        <v>1</v>
      </c>
      <c r="Y278" s="17">
        <v>2</v>
      </c>
      <c r="Z278" s="17">
        <v>2</v>
      </c>
      <c r="AA278" s="17">
        <v>2</v>
      </c>
      <c r="AB278" s="17">
        <v>2</v>
      </c>
      <c r="AC278" s="17">
        <v>2</v>
      </c>
      <c r="AD278" s="17">
        <v>2</v>
      </c>
      <c r="AE278" s="17">
        <v>2</v>
      </c>
      <c r="AF278" s="17">
        <v>2</v>
      </c>
      <c r="AG278" s="17">
        <v>2</v>
      </c>
      <c r="AH278" s="17">
        <v>2</v>
      </c>
      <c r="AI278" s="17">
        <v>2</v>
      </c>
      <c r="AJ278" s="17">
        <v>2</v>
      </c>
    </row>
    <row r="279" spans="1:36" s="17" customFormat="1" x14ac:dyDescent="0.2">
      <c r="A279" s="36" t="s">
        <v>590</v>
      </c>
      <c r="B279" s="37"/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1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</row>
    <row r="280" spans="1:36" s="17" customFormat="1" x14ac:dyDescent="0.2">
      <c r="A280" s="36" t="s">
        <v>591</v>
      </c>
      <c r="B280" s="37"/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7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2</v>
      </c>
      <c r="V280" s="17">
        <v>2</v>
      </c>
      <c r="W280" s="17">
        <v>2</v>
      </c>
      <c r="X280" s="17">
        <v>3</v>
      </c>
      <c r="Y280" s="17">
        <v>4</v>
      </c>
      <c r="Z280" s="17">
        <v>5</v>
      </c>
      <c r="AA280" s="17">
        <v>6</v>
      </c>
      <c r="AB280" s="17">
        <v>5</v>
      </c>
      <c r="AC280" s="17">
        <v>5</v>
      </c>
      <c r="AD280" s="17">
        <v>5</v>
      </c>
      <c r="AE280" s="17">
        <v>6</v>
      </c>
      <c r="AF280" s="17">
        <v>5</v>
      </c>
      <c r="AG280" s="17">
        <v>5</v>
      </c>
      <c r="AH280" s="17">
        <v>10</v>
      </c>
      <c r="AI280" s="17">
        <v>12</v>
      </c>
      <c r="AJ280" s="17">
        <v>12</v>
      </c>
    </row>
    <row r="281" spans="1:36" s="17" customFormat="1" x14ac:dyDescent="0.2">
      <c r="A281" s="36" t="s">
        <v>592</v>
      </c>
      <c r="B281" s="37"/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0</v>
      </c>
      <c r="M281" s="17">
        <v>0</v>
      </c>
      <c r="N281" s="17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</row>
    <row r="282" spans="1:36" s="17" customFormat="1" x14ac:dyDescent="0.2">
      <c r="A282" s="36" t="s">
        <v>593</v>
      </c>
      <c r="B282" s="37"/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7">
        <v>0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0</v>
      </c>
      <c r="AH282" s="17">
        <v>0</v>
      </c>
      <c r="AI282" s="17">
        <v>0</v>
      </c>
      <c r="AJ282" s="17">
        <v>0</v>
      </c>
    </row>
    <row r="283" spans="1:36" s="17" customFormat="1" x14ac:dyDescent="0.2">
      <c r="A283" s="36" t="s">
        <v>594</v>
      </c>
      <c r="B283" s="37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7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</row>
    <row r="284" spans="1:36" s="17" customFormat="1" x14ac:dyDescent="0.2">
      <c r="A284" s="36" t="s">
        <v>595</v>
      </c>
      <c r="B284" s="37"/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2</v>
      </c>
      <c r="J284" s="17">
        <v>1</v>
      </c>
      <c r="K284" s="17">
        <v>3</v>
      </c>
      <c r="L284" s="17">
        <v>3</v>
      </c>
      <c r="M284" s="17">
        <v>5</v>
      </c>
      <c r="N284" s="17">
        <v>5</v>
      </c>
      <c r="O284" s="17">
        <v>8</v>
      </c>
      <c r="P284" s="17">
        <v>9</v>
      </c>
      <c r="Q284" s="17">
        <v>9</v>
      </c>
      <c r="R284" s="17">
        <v>12</v>
      </c>
      <c r="S284" s="17">
        <v>11</v>
      </c>
      <c r="T284" s="17">
        <v>12</v>
      </c>
      <c r="U284" s="17">
        <v>13</v>
      </c>
      <c r="V284" s="17">
        <v>15</v>
      </c>
      <c r="W284" s="17">
        <v>18</v>
      </c>
      <c r="X284" s="17">
        <v>21</v>
      </c>
      <c r="Y284" s="17">
        <v>20</v>
      </c>
      <c r="Z284" s="17">
        <v>19</v>
      </c>
      <c r="AA284" s="17">
        <v>22</v>
      </c>
      <c r="AB284" s="17">
        <v>23</v>
      </c>
      <c r="AC284" s="17">
        <v>26</v>
      </c>
      <c r="AD284" s="17">
        <v>29</v>
      </c>
      <c r="AE284" s="17">
        <v>33</v>
      </c>
      <c r="AF284" s="17">
        <v>34</v>
      </c>
      <c r="AG284" s="17">
        <v>37</v>
      </c>
      <c r="AH284" s="17">
        <v>64</v>
      </c>
      <c r="AI284" s="17">
        <v>63</v>
      </c>
      <c r="AJ284" s="17">
        <v>62</v>
      </c>
    </row>
    <row r="285" spans="1:36" s="17" customFormat="1" x14ac:dyDescent="0.2">
      <c r="A285" s="36" t="s">
        <v>596</v>
      </c>
      <c r="B285" s="37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7">
        <v>0</v>
      </c>
      <c r="O285" s="17">
        <v>0</v>
      </c>
      <c r="P285" s="17">
        <v>1</v>
      </c>
      <c r="Q285" s="17">
        <v>0</v>
      </c>
      <c r="R285" s="17">
        <v>1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1</v>
      </c>
      <c r="Y285" s="17">
        <v>0</v>
      </c>
      <c r="Z285" s="17">
        <v>0</v>
      </c>
      <c r="AA285" s="17">
        <v>0</v>
      </c>
      <c r="AB285" s="17">
        <v>0</v>
      </c>
      <c r="AC285" s="17">
        <v>0</v>
      </c>
      <c r="AD285" s="17">
        <v>1</v>
      </c>
      <c r="AE285" s="17">
        <v>0</v>
      </c>
      <c r="AF285" s="17">
        <v>0</v>
      </c>
      <c r="AG285" s="17">
        <v>0</v>
      </c>
      <c r="AH285" s="17">
        <v>9</v>
      </c>
      <c r="AI285" s="17">
        <v>9</v>
      </c>
      <c r="AJ285" s="17">
        <v>5</v>
      </c>
    </row>
    <row r="286" spans="1:36" s="17" customFormat="1" x14ac:dyDescent="0.2">
      <c r="A286" s="36" t="s">
        <v>597</v>
      </c>
      <c r="B286" s="37"/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0</v>
      </c>
      <c r="K286" s="17">
        <v>2</v>
      </c>
      <c r="L286" s="17">
        <v>2</v>
      </c>
      <c r="M286" s="17">
        <v>4</v>
      </c>
      <c r="N286" s="17">
        <v>3</v>
      </c>
      <c r="O286" s="17">
        <v>6</v>
      </c>
      <c r="P286" s="17">
        <v>5</v>
      </c>
      <c r="Q286" s="17">
        <v>4</v>
      </c>
      <c r="R286" s="17">
        <v>4</v>
      </c>
      <c r="S286" s="17">
        <v>4</v>
      </c>
      <c r="T286" s="17">
        <v>5</v>
      </c>
      <c r="U286" s="17">
        <v>3</v>
      </c>
      <c r="V286" s="17">
        <v>3</v>
      </c>
      <c r="W286" s="17">
        <v>8</v>
      </c>
      <c r="X286" s="17">
        <v>7</v>
      </c>
      <c r="Y286" s="17">
        <v>7</v>
      </c>
      <c r="Z286" s="17">
        <v>5</v>
      </c>
      <c r="AA286" s="17">
        <v>8</v>
      </c>
      <c r="AB286" s="17">
        <v>8</v>
      </c>
      <c r="AC286" s="17">
        <v>11</v>
      </c>
      <c r="AD286" s="17">
        <v>12</v>
      </c>
      <c r="AE286" s="17">
        <v>14</v>
      </c>
      <c r="AF286" s="17">
        <v>13</v>
      </c>
      <c r="AG286" s="17">
        <v>14</v>
      </c>
      <c r="AH286" s="17">
        <v>29</v>
      </c>
      <c r="AI286" s="17">
        <v>25</v>
      </c>
      <c r="AJ286" s="17">
        <v>27</v>
      </c>
    </row>
    <row r="287" spans="1:36" s="17" customFormat="1" x14ac:dyDescent="0.2">
      <c r="A287" s="36" t="s">
        <v>598</v>
      </c>
      <c r="B287" s="37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2</v>
      </c>
      <c r="J287" s="17">
        <v>1</v>
      </c>
      <c r="K287" s="17">
        <v>1</v>
      </c>
      <c r="L287" s="17">
        <v>1</v>
      </c>
      <c r="M287" s="17">
        <v>1</v>
      </c>
      <c r="N287" s="17">
        <v>2</v>
      </c>
      <c r="O287" s="17">
        <v>2</v>
      </c>
      <c r="P287" s="17">
        <v>3</v>
      </c>
      <c r="Q287" s="17">
        <v>5</v>
      </c>
      <c r="R287" s="17">
        <v>7</v>
      </c>
      <c r="S287" s="17">
        <v>7</v>
      </c>
      <c r="T287" s="17">
        <v>7</v>
      </c>
      <c r="U287" s="17">
        <v>10</v>
      </c>
      <c r="V287" s="17">
        <v>12</v>
      </c>
      <c r="W287" s="17">
        <v>10</v>
      </c>
      <c r="X287" s="17">
        <v>13</v>
      </c>
      <c r="Y287" s="17">
        <v>13</v>
      </c>
      <c r="Z287" s="17">
        <v>14</v>
      </c>
      <c r="AA287" s="17">
        <v>14</v>
      </c>
      <c r="AB287" s="17">
        <v>15</v>
      </c>
      <c r="AC287" s="17">
        <v>15</v>
      </c>
      <c r="AD287" s="17">
        <v>16</v>
      </c>
      <c r="AE287" s="17">
        <v>19</v>
      </c>
      <c r="AF287" s="17">
        <v>21</v>
      </c>
      <c r="AG287" s="17">
        <v>23</v>
      </c>
      <c r="AH287" s="17">
        <v>26</v>
      </c>
      <c r="AI287" s="17">
        <v>29</v>
      </c>
      <c r="AJ287" s="17">
        <v>30</v>
      </c>
    </row>
    <row r="288" spans="1:36" s="17" customFormat="1" x14ac:dyDescent="0.2">
      <c r="A288" s="36" t="s">
        <v>599</v>
      </c>
      <c r="B288" s="37"/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7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</row>
    <row r="289" spans="1:36" s="17" customFormat="1" x14ac:dyDescent="0.2">
      <c r="A289" s="36" t="s">
        <v>600</v>
      </c>
      <c r="B289" s="37"/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0</v>
      </c>
      <c r="K289" s="17">
        <v>0</v>
      </c>
      <c r="L289" s="17">
        <v>0</v>
      </c>
      <c r="M289" s="17">
        <v>0</v>
      </c>
      <c r="N289" s="17">
        <v>0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  <c r="AA289" s="17">
        <v>0</v>
      </c>
      <c r="AB289" s="17">
        <v>0</v>
      </c>
      <c r="AC289" s="17">
        <v>0</v>
      </c>
      <c r="AD289" s="17">
        <v>0</v>
      </c>
      <c r="AE289" s="17">
        <v>0</v>
      </c>
      <c r="AF289" s="17">
        <v>0</v>
      </c>
      <c r="AG289" s="17">
        <v>0</v>
      </c>
      <c r="AH289" s="17">
        <v>4</v>
      </c>
      <c r="AI289" s="17">
        <v>0</v>
      </c>
      <c r="AJ289" s="17">
        <v>0</v>
      </c>
    </row>
    <row r="290" spans="1:36" s="17" customFormat="1" x14ac:dyDescent="0.2">
      <c r="A290" s="36" t="s">
        <v>601</v>
      </c>
      <c r="B290" s="37"/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7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7">
        <v>0</v>
      </c>
      <c r="AI290" s="17">
        <v>0</v>
      </c>
      <c r="AJ290" s="17">
        <v>0</v>
      </c>
    </row>
    <row r="291" spans="1:36" s="17" customFormat="1" x14ac:dyDescent="0.2">
      <c r="A291" s="36" t="s">
        <v>602</v>
      </c>
      <c r="B291" s="37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7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</row>
    <row r="292" spans="1:36" s="17" customFormat="1" x14ac:dyDescent="0.2">
      <c r="A292" s="36" t="s">
        <v>603</v>
      </c>
      <c r="B292" s="37"/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7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1</v>
      </c>
      <c r="AF292" s="17">
        <v>1</v>
      </c>
      <c r="AG292" s="17">
        <v>1</v>
      </c>
      <c r="AH292" s="17">
        <v>1</v>
      </c>
      <c r="AI292" s="17">
        <v>2</v>
      </c>
      <c r="AJ292" s="17">
        <v>1</v>
      </c>
    </row>
    <row r="293" spans="1:36" s="17" customFormat="1" x14ac:dyDescent="0.2">
      <c r="A293" s="36" t="s">
        <v>604</v>
      </c>
      <c r="B293" s="37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7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1</v>
      </c>
      <c r="T293" s="17">
        <v>1</v>
      </c>
      <c r="U293" s="17">
        <v>2</v>
      </c>
      <c r="V293" s="17">
        <v>1</v>
      </c>
      <c r="W293" s="17">
        <v>1</v>
      </c>
      <c r="X293" s="17">
        <v>1</v>
      </c>
      <c r="Y293" s="17">
        <v>2</v>
      </c>
      <c r="Z293" s="17">
        <v>2</v>
      </c>
      <c r="AA293" s="17">
        <v>3</v>
      </c>
      <c r="AB293" s="17">
        <v>3</v>
      </c>
      <c r="AC293" s="17">
        <v>5</v>
      </c>
      <c r="AD293" s="17">
        <v>4</v>
      </c>
      <c r="AE293" s="17">
        <v>7</v>
      </c>
      <c r="AF293" s="17">
        <v>7</v>
      </c>
      <c r="AG293" s="17">
        <v>7</v>
      </c>
      <c r="AH293" s="17">
        <v>8</v>
      </c>
      <c r="AI293" s="17">
        <v>12</v>
      </c>
      <c r="AJ293" s="17">
        <v>12</v>
      </c>
    </row>
    <row r="294" spans="1:36" s="17" customFormat="1" x14ac:dyDescent="0.2">
      <c r="A294" s="36" t="s">
        <v>605</v>
      </c>
      <c r="B294" s="37"/>
      <c r="C294" s="17">
        <v>0</v>
      </c>
      <c r="D294" s="17">
        <v>0</v>
      </c>
      <c r="E294" s="17">
        <v>0</v>
      </c>
      <c r="F294" s="17">
        <v>1</v>
      </c>
      <c r="G294" s="17">
        <v>1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2</v>
      </c>
      <c r="N294" s="17">
        <v>2</v>
      </c>
      <c r="O294" s="17">
        <v>2</v>
      </c>
      <c r="P294" s="17">
        <v>1</v>
      </c>
      <c r="Q294" s="17">
        <v>1</v>
      </c>
      <c r="R294" s="17">
        <v>1</v>
      </c>
      <c r="S294" s="17">
        <v>1</v>
      </c>
      <c r="T294" s="17">
        <v>1</v>
      </c>
      <c r="U294" s="17">
        <v>1</v>
      </c>
      <c r="V294" s="17">
        <v>2</v>
      </c>
      <c r="W294" s="17">
        <v>2</v>
      </c>
      <c r="X294" s="17">
        <v>3</v>
      </c>
      <c r="Y294" s="17">
        <v>3</v>
      </c>
      <c r="Z294" s="17">
        <v>3</v>
      </c>
      <c r="AA294" s="17">
        <v>3</v>
      </c>
      <c r="AB294" s="17">
        <v>3</v>
      </c>
      <c r="AC294" s="17">
        <v>3</v>
      </c>
      <c r="AD294" s="17">
        <v>3</v>
      </c>
      <c r="AE294" s="17">
        <v>3</v>
      </c>
      <c r="AF294" s="17">
        <v>3</v>
      </c>
      <c r="AG294" s="17">
        <v>3</v>
      </c>
      <c r="AH294" s="17">
        <v>3</v>
      </c>
      <c r="AI294" s="17">
        <v>3</v>
      </c>
      <c r="AJ294" s="17">
        <v>3</v>
      </c>
    </row>
    <row r="295" spans="1:36" s="17" customFormat="1" x14ac:dyDescent="0.2">
      <c r="A295" s="36" t="s">
        <v>606</v>
      </c>
      <c r="B295" s="37"/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7">
        <v>0</v>
      </c>
      <c r="O295" s="17">
        <v>0</v>
      </c>
      <c r="P295" s="17">
        <v>0</v>
      </c>
      <c r="Q295" s="17">
        <v>0</v>
      </c>
      <c r="R295" s="17">
        <v>1</v>
      </c>
      <c r="S295" s="17">
        <v>1</v>
      </c>
      <c r="T295" s="17">
        <v>3</v>
      </c>
      <c r="U295" s="17">
        <v>4</v>
      </c>
      <c r="V295" s="17">
        <v>5</v>
      </c>
      <c r="W295" s="17">
        <v>5</v>
      </c>
      <c r="X295" s="17">
        <v>6</v>
      </c>
      <c r="Y295" s="17">
        <v>8</v>
      </c>
      <c r="Z295" s="17">
        <v>8</v>
      </c>
      <c r="AA295" s="17">
        <v>9</v>
      </c>
      <c r="AB295" s="17">
        <v>10</v>
      </c>
      <c r="AC295" s="17">
        <v>12</v>
      </c>
      <c r="AD295" s="17">
        <v>18</v>
      </c>
      <c r="AE295" s="17">
        <v>19</v>
      </c>
      <c r="AF295" s="17">
        <v>21</v>
      </c>
      <c r="AG295" s="17">
        <v>24</v>
      </c>
      <c r="AH295" s="17">
        <v>30</v>
      </c>
      <c r="AI295" s="17">
        <v>31</v>
      </c>
      <c r="AJ295" s="17">
        <v>34</v>
      </c>
    </row>
    <row r="296" spans="1:36" s="17" customFormat="1" x14ac:dyDescent="0.2">
      <c r="A296" s="36" t="s">
        <v>607</v>
      </c>
      <c r="B296" s="37"/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7">
        <v>0</v>
      </c>
      <c r="O296" s="17">
        <v>0</v>
      </c>
      <c r="P296" s="17">
        <v>0</v>
      </c>
      <c r="Q296" s="17">
        <v>0</v>
      </c>
      <c r="R296" s="17">
        <v>0</v>
      </c>
      <c r="S296" s="17">
        <v>0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</row>
    <row r="297" spans="1:36" s="17" customFormat="1" x14ac:dyDescent="0.2">
      <c r="A297" s="36" t="s">
        <v>608</v>
      </c>
      <c r="B297" s="37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7">
        <v>0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</row>
    <row r="298" spans="1:36" s="17" customFormat="1" x14ac:dyDescent="0.2">
      <c r="A298" s="36" t="s">
        <v>609</v>
      </c>
      <c r="B298" s="37"/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7">
        <v>0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0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</row>
    <row r="299" spans="1:36" s="17" customFormat="1" x14ac:dyDescent="0.2">
      <c r="A299" s="36" t="s">
        <v>610</v>
      </c>
      <c r="B299" s="37"/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0</v>
      </c>
      <c r="K299" s="17">
        <v>0</v>
      </c>
      <c r="L299" s="17">
        <v>0</v>
      </c>
      <c r="M299" s="17">
        <v>0</v>
      </c>
      <c r="N299" s="17">
        <v>0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</v>
      </c>
      <c r="AF299" s="17">
        <v>0</v>
      </c>
      <c r="AG299" s="17">
        <v>0</v>
      </c>
      <c r="AH299" s="17">
        <v>0</v>
      </c>
      <c r="AI299" s="17">
        <v>0</v>
      </c>
      <c r="AJ299" s="17">
        <v>0</v>
      </c>
    </row>
    <row r="300" spans="1:36" s="17" customFormat="1" x14ac:dyDescent="0.2">
      <c r="A300" s="36" t="s">
        <v>611</v>
      </c>
      <c r="B300" s="37"/>
      <c r="C300" s="17">
        <v>0</v>
      </c>
      <c r="D300" s="17">
        <v>0</v>
      </c>
      <c r="E300" s="17">
        <v>11</v>
      </c>
      <c r="F300" s="17">
        <v>34</v>
      </c>
      <c r="G300" s="17">
        <v>204</v>
      </c>
      <c r="H300" s="17">
        <v>454</v>
      </c>
      <c r="I300" s="17">
        <v>183</v>
      </c>
      <c r="J300" s="17">
        <v>241</v>
      </c>
      <c r="K300" s="17">
        <v>332</v>
      </c>
      <c r="L300" s="17">
        <v>411</v>
      </c>
      <c r="M300" s="17">
        <v>469</v>
      </c>
      <c r="N300" s="17">
        <v>561</v>
      </c>
      <c r="O300" s="17">
        <v>714</v>
      </c>
      <c r="P300" s="17">
        <v>505</v>
      </c>
      <c r="Q300" s="17">
        <v>726</v>
      </c>
      <c r="R300" s="17">
        <v>545</v>
      </c>
      <c r="S300" s="17">
        <v>728</v>
      </c>
      <c r="T300" s="17">
        <v>799</v>
      </c>
      <c r="U300" s="17">
        <v>1051</v>
      </c>
      <c r="V300" s="17">
        <v>831</v>
      </c>
      <c r="W300" s="17">
        <v>969</v>
      </c>
      <c r="X300" s="17">
        <v>951</v>
      </c>
      <c r="Y300" s="17">
        <v>772</v>
      </c>
      <c r="Z300" s="17">
        <v>1194</v>
      </c>
      <c r="AA300" s="17">
        <v>1003</v>
      </c>
      <c r="AB300" s="17">
        <v>1165</v>
      </c>
      <c r="AC300" s="17">
        <v>158</v>
      </c>
      <c r="AD300" s="17">
        <v>158</v>
      </c>
      <c r="AE300" s="17">
        <v>135</v>
      </c>
      <c r="AF300" s="17">
        <v>165</v>
      </c>
      <c r="AG300" s="17">
        <v>186</v>
      </c>
      <c r="AH300" s="17">
        <v>163</v>
      </c>
      <c r="AI300" s="17">
        <v>192</v>
      </c>
      <c r="AJ300" s="17">
        <v>207</v>
      </c>
    </row>
    <row r="301" spans="1:36" s="17" customFormat="1" x14ac:dyDescent="0.2">
      <c r="A301" s="36" t="s">
        <v>612</v>
      </c>
      <c r="B301" s="37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7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</row>
    <row r="302" spans="1:36" s="17" customFormat="1" x14ac:dyDescent="0.2">
      <c r="A302" s="36" t="s">
        <v>613</v>
      </c>
      <c r="B302" s="37"/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3</v>
      </c>
      <c r="K302" s="17">
        <v>14</v>
      </c>
      <c r="L302" s="17">
        <v>20</v>
      </c>
      <c r="M302" s="17">
        <v>39</v>
      </c>
      <c r="N302" s="17">
        <v>63</v>
      </c>
      <c r="O302" s="17">
        <v>84</v>
      </c>
      <c r="P302" s="17">
        <v>105</v>
      </c>
      <c r="Q302" s="17">
        <v>114</v>
      </c>
      <c r="R302" s="17">
        <v>120</v>
      </c>
      <c r="S302" s="17">
        <v>110</v>
      </c>
      <c r="T302" s="17">
        <v>119</v>
      </c>
      <c r="U302" s="17">
        <v>129</v>
      </c>
      <c r="V302" s="17">
        <v>139</v>
      </c>
      <c r="W302" s="17">
        <v>137</v>
      </c>
      <c r="X302" s="17">
        <v>149</v>
      </c>
      <c r="Y302" s="17">
        <v>169</v>
      </c>
      <c r="Z302" s="17">
        <v>173</v>
      </c>
      <c r="AA302" s="17">
        <v>175</v>
      </c>
      <c r="AB302" s="17">
        <v>192</v>
      </c>
      <c r="AC302" s="17">
        <v>201</v>
      </c>
      <c r="AD302" s="17">
        <v>213</v>
      </c>
      <c r="AE302" s="17">
        <v>248</v>
      </c>
      <c r="AF302" s="17">
        <v>275</v>
      </c>
      <c r="AG302" s="17">
        <v>286</v>
      </c>
      <c r="AH302" s="17">
        <v>271</v>
      </c>
      <c r="AI302" s="17">
        <v>270</v>
      </c>
      <c r="AJ302" s="17">
        <v>286</v>
      </c>
    </row>
    <row r="303" spans="1:36" s="17" customFormat="1" x14ac:dyDescent="0.2">
      <c r="A303" s="36" t="s">
        <v>614</v>
      </c>
      <c r="B303" s="37"/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1</v>
      </c>
      <c r="M303" s="17">
        <v>8</v>
      </c>
      <c r="N303" s="17">
        <v>17</v>
      </c>
      <c r="O303" s="17">
        <v>24</v>
      </c>
      <c r="P303" s="17">
        <v>44</v>
      </c>
      <c r="Q303" s="17">
        <v>66</v>
      </c>
      <c r="R303" s="17">
        <v>85</v>
      </c>
      <c r="S303" s="17">
        <v>117</v>
      </c>
      <c r="T303" s="17">
        <v>141</v>
      </c>
      <c r="U303" s="17">
        <v>157</v>
      </c>
      <c r="V303" s="17">
        <v>182</v>
      </c>
      <c r="W303" s="17">
        <v>217</v>
      </c>
      <c r="X303" s="17">
        <v>245</v>
      </c>
      <c r="Y303" s="17">
        <v>277</v>
      </c>
      <c r="Z303" s="17">
        <v>315</v>
      </c>
      <c r="AA303" s="17">
        <v>355</v>
      </c>
      <c r="AB303" s="17">
        <v>384</v>
      </c>
      <c r="AC303" s="17">
        <v>425</v>
      </c>
      <c r="AD303" s="17">
        <v>464</v>
      </c>
      <c r="AE303" s="17">
        <v>501</v>
      </c>
      <c r="AF303" s="17">
        <v>539</v>
      </c>
      <c r="AG303" s="17">
        <v>587</v>
      </c>
      <c r="AH303" s="17">
        <v>639</v>
      </c>
      <c r="AI303" s="17">
        <v>715</v>
      </c>
      <c r="AJ303" s="17">
        <v>770</v>
      </c>
    </row>
    <row r="304" spans="1:36" s="17" customFormat="1" x14ac:dyDescent="0.2">
      <c r="A304" s="36" t="s">
        <v>615</v>
      </c>
      <c r="B304" s="37"/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7">
        <v>0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</row>
    <row r="305" spans="1:47" ht="12.75" x14ac:dyDescent="0.2">
      <c r="A305" s="49" t="s">
        <v>131</v>
      </c>
      <c r="B305" s="50"/>
      <c r="C305" s="7"/>
      <c r="D305" s="7"/>
      <c r="E305" s="7"/>
      <c r="F305" s="7"/>
    </row>
    <row r="306" spans="1:47" x14ac:dyDescent="0.2">
      <c r="A306" s="16" t="s">
        <v>132</v>
      </c>
      <c r="C306" s="7"/>
      <c r="D306" s="7"/>
      <c r="E306" s="7"/>
      <c r="F306" s="7"/>
    </row>
    <row r="307" spans="1:47" x14ac:dyDescent="0.2">
      <c r="A307" s="16" t="s">
        <v>133</v>
      </c>
      <c r="C307" s="18">
        <v>0</v>
      </c>
      <c r="D307" s="18">
        <v>0</v>
      </c>
      <c r="E307" s="18">
        <v>0</v>
      </c>
      <c r="F307" s="18">
        <v>2.23566714704E-4</v>
      </c>
      <c r="G307" s="18">
        <v>1.231723005817E-3</v>
      </c>
      <c r="H307" s="18">
        <v>2.4503371033460001E-3</v>
      </c>
      <c r="I307" s="18">
        <v>4.8944057884790001E-3</v>
      </c>
      <c r="J307" s="18">
        <v>3.6185916954370001E-3</v>
      </c>
      <c r="K307" s="18">
        <v>2.8892201361379998E-3</v>
      </c>
      <c r="L307" s="18">
        <v>4.6148929187250004E-3</v>
      </c>
      <c r="M307" s="18">
        <v>3.0388209412219999E-3</v>
      </c>
      <c r="N307" s="18">
        <v>3.0317559899060002E-3</v>
      </c>
      <c r="O307" s="18">
        <v>3.3601037521239999E-3</v>
      </c>
      <c r="P307" s="18">
        <v>2.762973687719E-3</v>
      </c>
      <c r="Q307" s="18">
        <v>1.7630529074620001E-3</v>
      </c>
      <c r="R307" s="18">
        <v>1.845251231103E-3</v>
      </c>
      <c r="S307" s="18">
        <v>1.5795697200399999E-3</v>
      </c>
      <c r="T307" s="18">
        <v>1.397156633669E-3</v>
      </c>
      <c r="U307" s="18">
        <v>1.6140428846490001E-3</v>
      </c>
      <c r="V307" s="18">
        <v>1.593572374867E-3</v>
      </c>
      <c r="W307" s="18">
        <v>1.523787185139E-3</v>
      </c>
      <c r="X307" s="18">
        <v>1.3391599999759999E-3</v>
      </c>
      <c r="Y307" s="18">
        <v>1.0851343499909999E-3</v>
      </c>
      <c r="Z307" s="18">
        <v>1.1592625100239999E-3</v>
      </c>
      <c r="AA307" s="18">
        <v>1.25016902097E-3</v>
      </c>
      <c r="AB307" s="18">
        <v>1.190070127439E-3</v>
      </c>
      <c r="AC307" s="18">
        <v>8.2009786915099997E-4</v>
      </c>
      <c r="AD307" s="18">
        <v>6.7861568194499996E-4</v>
      </c>
      <c r="AE307" s="18">
        <v>7.9057767621899995E-4</v>
      </c>
      <c r="AF307" s="18">
        <v>9.4474264316399997E-4</v>
      </c>
      <c r="AG307" s="18">
        <v>1.020057586633E-3</v>
      </c>
      <c r="AH307" s="18">
        <v>1.0939858316809999E-3</v>
      </c>
      <c r="AI307" s="18">
        <v>1.1382665137480001E-3</v>
      </c>
      <c r="AJ307" s="18">
        <v>1.1205530632569999E-3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</row>
    <row r="308" spans="1:47" x14ac:dyDescent="0.2">
      <c r="A308" s="16" t="s">
        <v>134</v>
      </c>
      <c r="C308" s="18">
        <v>0</v>
      </c>
      <c r="D308" s="18">
        <v>0.48802141955189998</v>
      </c>
      <c r="E308" s="18">
        <v>0.22575623395469999</v>
      </c>
      <c r="F308" s="18">
        <v>0.42236560691489999</v>
      </c>
      <c r="G308" s="18">
        <v>2.6242046693029999E-3</v>
      </c>
      <c r="H308" s="18">
        <v>1.49017340396E-3</v>
      </c>
      <c r="I308" s="18">
        <v>4.6196292257299999E-3</v>
      </c>
      <c r="J308" s="18">
        <v>4.8647635706519999E-3</v>
      </c>
      <c r="K308" s="18">
        <v>3.683227407058E-3</v>
      </c>
      <c r="L308" s="18">
        <v>4.0268102431389998E-3</v>
      </c>
      <c r="M308" s="18">
        <v>3.379659919765E-3</v>
      </c>
      <c r="N308" s="18">
        <v>3.7977461764860001E-3</v>
      </c>
      <c r="O308" s="18">
        <v>5.3847778714039996E-3</v>
      </c>
      <c r="P308" s="18">
        <v>3.4089480357390001E-3</v>
      </c>
      <c r="Q308" s="18">
        <v>1.9638881926950002E-3</v>
      </c>
      <c r="R308" s="18">
        <v>2.7942915426080002E-3</v>
      </c>
      <c r="S308" s="18">
        <v>2.0291961669530002E-2</v>
      </c>
      <c r="T308" s="18">
        <v>2.4542613131809999E-3</v>
      </c>
      <c r="U308" s="18">
        <v>2.8096073816329999E-3</v>
      </c>
      <c r="V308" s="18">
        <v>1.767731841005E-3</v>
      </c>
      <c r="W308" s="18">
        <v>2.2993343620350002E-3</v>
      </c>
      <c r="X308" s="18">
        <v>1.6023500176390001E-3</v>
      </c>
      <c r="Y308" s="18">
        <v>1.3218240220710001E-3</v>
      </c>
      <c r="Z308" s="18">
        <v>1.379002039133E-2</v>
      </c>
      <c r="AA308" s="18">
        <v>1.404643245796E-3</v>
      </c>
      <c r="AB308" s="18">
        <v>1.2668936247090001E-3</v>
      </c>
      <c r="AC308" s="18">
        <v>1.6189465209209999E-3</v>
      </c>
      <c r="AD308" s="18">
        <v>2.1433883658979998E-3</v>
      </c>
      <c r="AE308" s="18">
        <v>1.5843447513659999E-3</v>
      </c>
      <c r="AF308" s="18">
        <v>1.539889550054E-3</v>
      </c>
      <c r="AG308" s="18">
        <v>2.0154764782140001E-3</v>
      </c>
      <c r="AH308" s="18">
        <v>1.482844930977E-3</v>
      </c>
      <c r="AI308" s="18">
        <v>1.14647034805E-3</v>
      </c>
      <c r="AJ308" s="18">
        <v>1.6273728515359999E-3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</row>
    <row r="309" spans="1:47" x14ac:dyDescent="0.2">
      <c r="A309" s="16" t="s">
        <v>629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1.5651551184999999E-5</v>
      </c>
      <c r="P309" s="18">
        <v>4.7830207170000003E-6</v>
      </c>
      <c r="Q309" s="18">
        <v>0</v>
      </c>
      <c r="R309" s="18">
        <v>1.2783458209E-5</v>
      </c>
      <c r="S309" s="18">
        <v>3.7107606218000002E-5</v>
      </c>
      <c r="T309" s="18">
        <v>2.2313400373E-5</v>
      </c>
      <c r="U309" s="18">
        <v>0</v>
      </c>
      <c r="V309" s="18">
        <v>3.6046750480000001E-6</v>
      </c>
      <c r="W309" s="18">
        <v>0</v>
      </c>
      <c r="X309" s="18">
        <v>7.2002865299999995E-7</v>
      </c>
      <c r="Y309" s="18">
        <v>4.3113067739999999E-6</v>
      </c>
      <c r="Z309" s="18">
        <v>7.5717829109999996E-6</v>
      </c>
      <c r="AA309" s="18">
        <v>5.6271084299999998E-7</v>
      </c>
      <c r="AB309" s="18">
        <v>1.8567726640000001E-6</v>
      </c>
      <c r="AC309" s="18">
        <v>0</v>
      </c>
      <c r="AD309" s="18">
        <v>5.1124015370000003E-6</v>
      </c>
      <c r="AE309" s="18">
        <v>3.4964374739999999E-6</v>
      </c>
      <c r="AF309" s="18">
        <v>0</v>
      </c>
      <c r="AG309" s="18">
        <v>0</v>
      </c>
      <c r="AH309" s="18">
        <v>6.5547561999999998E-8</v>
      </c>
      <c r="AI309" s="18">
        <v>0</v>
      </c>
      <c r="AJ309" s="18">
        <v>1.889941317E-6</v>
      </c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</row>
    <row r="310" spans="1:47" x14ac:dyDescent="0.2">
      <c r="A310" s="16" t="s">
        <v>13</v>
      </c>
      <c r="C310" s="18">
        <v>0</v>
      </c>
      <c r="D310" s="18">
        <v>0</v>
      </c>
      <c r="E310" s="18">
        <v>0</v>
      </c>
      <c r="F310" s="18">
        <v>1.026647318864E-3</v>
      </c>
      <c r="G310" s="18">
        <v>2.440315607975E-3</v>
      </c>
      <c r="H310" s="18">
        <v>2.8879447152389999E-3</v>
      </c>
      <c r="I310" s="18">
        <v>5.9998309141050003E-3</v>
      </c>
      <c r="J310" s="18">
        <v>2.140447481129E-2</v>
      </c>
      <c r="K310" s="18">
        <v>2.214799911619E-2</v>
      </c>
      <c r="L310" s="18">
        <v>2.128289767673E-2</v>
      </c>
      <c r="M310" s="18">
        <v>1.5009073216690001E-2</v>
      </c>
      <c r="N310" s="18">
        <v>1.551140976409E-2</v>
      </c>
      <c r="O310" s="18">
        <v>1.4128272450880001E-2</v>
      </c>
      <c r="P310" s="18">
        <v>1.818583288203E-2</v>
      </c>
      <c r="Q310" s="18">
        <v>1.929423433151E-2</v>
      </c>
      <c r="R310" s="18">
        <v>2.0521104570290001E-2</v>
      </c>
      <c r="S310" s="18">
        <v>1.6867522935E-2</v>
      </c>
      <c r="T310" s="18">
        <v>1.785351089218E-2</v>
      </c>
      <c r="U310" s="18">
        <v>1.7921218925529999E-2</v>
      </c>
      <c r="V310" s="18">
        <v>1.8410717126189999E-2</v>
      </c>
      <c r="W310" s="18">
        <v>1.8563642977139999E-2</v>
      </c>
      <c r="X310" s="18">
        <v>2.076758675271E-2</v>
      </c>
      <c r="Y310" s="18">
        <v>2.2255083132209998E-2</v>
      </c>
      <c r="Z310" s="18">
        <v>2.0541136474390001E-2</v>
      </c>
      <c r="AA310" s="18">
        <v>2.2248735970229999E-2</v>
      </c>
      <c r="AB310" s="18">
        <v>2.4383075264299999E-2</v>
      </c>
      <c r="AC310" s="18">
        <v>2.5708486581539999E-2</v>
      </c>
      <c r="AD310" s="18">
        <v>2.6051564146009999E-2</v>
      </c>
      <c r="AE310" s="18">
        <v>2.7220130251249999E-2</v>
      </c>
      <c r="AF310" s="18">
        <v>2.7672398602810001E-2</v>
      </c>
      <c r="AG310" s="18">
        <v>2.8123916317489998E-2</v>
      </c>
      <c r="AH310" s="18">
        <v>2.894155178864E-2</v>
      </c>
      <c r="AI310" s="18">
        <v>2.9095655571399998E-2</v>
      </c>
      <c r="AJ310" s="18">
        <v>3.0292862211340001E-2</v>
      </c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</row>
    <row r="311" spans="1:47" x14ac:dyDescent="0.2">
      <c r="A311" s="16" t="s">
        <v>14</v>
      </c>
      <c r="C311" s="18">
        <v>0</v>
      </c>
      <c r="D311" s="18">
        <v>0</v>
      </c>
      <c r="E311" s="18">
        <v>0</v>
      </c>
      <c r="F311" s="18">
        <v>1.07509136041E-4</v>
      </c>
      <c r="G311" s="18">
        <v>1.907312699541E-3</v>
      </c>
      <c r="H311" s="18">
        <v>4.5951675750690001E-3</v>
      </c>
      <c r="I311" s="18">
        <v>8.8437872352709994E-3</v>
      </c>
      <c r="J311" s="18">
        <v>-1.5332794656629999E-3</v>
      </c>
      <c r="K311" s="18">
        <v>7.719405605839E-3</v>
      </c>
      <c r="L311" s="18">
        <v>9.9276379041330007E-3</v>
      </c>
      <c r="M311" s="18">
        <v>1.176078713716E-2</v>
      </c>
      <c r="N311" s="18">
        <v>1.1283274523640001E-2</v>
      </c>
      <c r="O311" s="18">
        <v>1.067172088687E-2</v>
      </c>
      <c r="P311" s="18">
        <v>1.2198143021770001E-2</v>
      </c>
      <c r="Q311" s="18">
        <v>1.346892072032E-2</v>
      </c>
      <c r="R311" s="18">
        <v>1.315124146664E-2</v>
      </c>
      <c r="S311" s="18">
        <v>1.0840172443959999E-2</v>
      </c>
      <c r="T311" s="18">
        <v>1.1519631410090001E-2</v>
      </c>
      <c r="U311" s="18">
        <v>1.1860847359410001E-2</v>
      </c>
      <c r="V311" s="18">
        <v>1.194531430142E-2</v>
      </c>
      <c r="W311" s="18">
        <v>1.288137566107E-2</v>
      </c>
      <c r="X311" s="18">
        <v>1.2034953707730001E-2</v>
      </c>
      <c r="Y311" s="18">
        <v>1.4601978256640001E-2</v>
      </c>
      <c r="Z311" s="18">
        <v>1.37955667591E-2</v>
      </c>
      <c r="AA311" s="18">
        <v>1.43492619771E-2</v>
      </c>
      <c r="AB311" s="18">
        <v>1.544820536671E-2</v>
      </c>
      <c r="AC311" s="18">
        <v>1.493488673623E-2</v>
      </c>
      <c r="AD311" s="18">
        <v>1.4545015260619999E-2</v>
      </c>
      <c r="AE311" s="18">
        <v>1.461981845656E-2</v>
      </c>
      <c r="AF311" s="18">
        <v>1.5326095575059999E-2</v>
      </c>
      <c r="AG311" s="18">
        <v>1.475620772055E-2</v>
      </c>
      <c r="AH311" s="18">
        <v>1.4352373575439999E-2</v>
      </c>
      <c r="AI311" s="18">
        <v>1.4850721515340001E-2</v>
      </c>
      <c r="AJ311" s="18">
        <v>1.5008962967549999E-2</v>
      </c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</row>
    <row r="312" spans="1:47" x14ac:dyDescent="0.2">
      <c r="A312" s="16" t="s">
        <v>15</v>
      </c>
      <c r="C312" s="18">
        <v>0</v>
      </c>
      <c r="D312" s="18">
        <v>8.6813773058919998E-3</v>
      </c>
      <c r="E312" s="18">
        <v>5.2574764752299997E-4</v>
      </c>
      <c r="F312" s="18">
        <v>2.2228788832740001E-3</v>
      </c>
      <c r="G312" s="18">
        <v>8.9371865238320001E-3</v>
      </c>
      <c r="H312" s="18">
        <v>1.0702681326370001E-2</v>
      </c>
      <c r="I312" s="18">
        <v>1.240593458676E-2</v>
      </c>
      <c r="J312" s="18">
        <v>1.476927603269E-2</v>
      </c>
      <c r="K312" s="18">
        <v>1.546172418206E-2</v>
      </c>
      <c r="L312" s="18">
        <v>1.346215246943E-2</v>
      </c>
      <c r="M312" s="18">
        <v>2.440442624608E-2</v>
      </c>
      <c r="N312" s="18">
        <v>2.269494996907E-2</v>
      </c>
      <c r="O312" s="18">
        <v>2.1010750754929999E-2</v>
      </c>
      <c r="P312" s="18">
        <v>2.374153112704E-2</v>
      </c>
      <c r="Q312" s="18">
        <v>2.8120948836170001E-2</v>
      </c>
      <c r="R312" s="18">
        <v>2.5285694560289999E-2</v>
      </c>
      <c r="S312" s="18">
        <v>2.5292553448920001E-2</v>
      </c>
      <c r="T312" s="18">
        <v>2.2629772896199999E-2</v>
      </c>
      <c r="U312" s="18">
        <v>2.303538881703E-2</v>
      </c>
      <c r="V312" s="18">
        <v>2.3599358353230002E-2</v>
      </c>
      <c r="W312" s="18">
        <v>2.5136049243540001E-2</v>
      </c>
      <c r="X312" s="18">
        <v>2.557153455326E-2</v>
      </c>
      <c r="Y312" s="18">
        <v>2.6938134458130002E-2</v>
      </c>
      <c r="Z312" s="18">
        <v>2.622976216144E-2</v>
      </c>
      <c r="AA312" s="18">
        <v>2.6657141694489999E-2</v>
      </c>
      <c r="AB312" s="18">
        <v>2.939214454268E-2</v>
      </c>
      <c r="AC312" s="18">
        <v>2.9681132468919999E-2</v>
      </c>
      <c r="AD312" s="18">
        <v>2.7791032954320002E-2</v>
      </c>
      <c r="AE312" s="18">
        <v>2.6433308481699998E-2</v>
      </c>
      <c r="AF312" s="18">
        <v>2.5653502358540001E-2</v>
      </c>
      <c r="AG312" s="18">
        <v>2.618718899825E-2</v>
      </c>
      <c r="AH312" s="18">
        <v>2.8221263735779999E-2</v>
      </c>
      <c r="AI312" s="18">
        <v>2.8708330159149999E-2</v>
      </c>
      <c r="AJ312" s="18">
        <v>2.757688376135E-2</v>
      </c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</row>
    <row r="313" spans="1:47" x14ac:dyDescent="0.2">
      <c r="A313" s="16" t="s">
        <v>16</v>
      </c>
      <c r="C313" s="18">
        <v>0</v>
      </c>
      <c r="D313" s="18">
        <v>5.6197829022459997E-2</v>
      </c>
      <c r="E313" s="18">
        <v>1.319924037486E-2</v>
      </c>
      <c r="F313" s="18">
        <v>1.1200394845170001E-2</v>
      </c>
      <c r="G313" s="18">
        <v>3.0739679196639998E-2</v>
      </c>
      <c r="H313" s="18">
        <v>3.1021201979739999E-2</v>
      </c>
      <c r="I313" s="18">
        <v>2.5159843284979999E-2</v>
      </c>
      <c r="J313" s="18">
        <v>3.0108922710599999E-2</v>
      </c>
      <c r="K313" s="18">
        <v>3.2355560693460003E-2</v>
      </c>
      <c r="L313" s="18">
        <v>3.5443945554670002E-2</v>
      </c>
      <c r="M313" s="18">
        <v>5.0048007170209997E-2</v>
      </c>
      <c r="N313" s="18">
        <v>4.4076935458680001E-2</v>
      </c>
      <c r="O313" s="18">
        <v>4.228150839698E-2</v>
      </c>
      <c r="P313" s="18">
        <v>4.7356028348420003E-2</v>
      </c>
      <c r="Q313" s="18">
        <v>4.8755915944510002E-2</v>
      </c>
      <c r="R313" s="18">
        <v>4.7953228738969997E-2</v>
      </c>
      <c r="S313" s="18">
        <v>4.5924297125640001E-2</v>
      </c>
      <c r="T313" s="18">
        <v>4.5730025050449999E-2</v>
      </c>
      <c r="U313" s="18">
        <v>4.666680552257E-2</v>
      </c>
      <c r="V313" s="18">
        <v>5.2230478275490003E-2</v>
      </c>
      <c r="W313" s="18">
        <v>5.034784035651E-2</v>
      </c>
      <c r="X313" s="18">
        <v>4.9588321048789998E-2</v>
      </c>
      <c r="Y313" s="18">
        <v>5.0877745314229998E-2</v>
      </c>
      <c r="Z313" s="18">
        <v>4.8422089540740003E-2</v>
      </c>
      <c r="AA313" s="18">
        <v>5.2432524496440001E-2</v>
      </c>
      <c r="AB313" s="18">
        <v>5.4030115528499997E-2</v>
      </c>
      <c r="AC313" s="18">
        <v>5.3283506351330001E-2</v>
      </c>
      <c r="AD313" s="18">
        <v>5.4671519950340003E-2</v>
      </c>
      <c r="AE313" s="18">
        <v>5.2043248597589999E-2</v>
      </c>
      <c r="AF313" s="18">
        <v>5.2245893405130001E-2</v>
      </c>
      <c r="AG313" s="18">
        <v>5.2150216774819999E-2</v>
      </c>
      <c r="AH313" s="18">
        <v>5.2176605768469997E-2</v>
      </c>
      <c r="AI313" s="18">
        <v>5.1746248334299999E-2</v>
      </c>
      <c r="AJ313" s="18">
        <v>5.1289178099980001E-2</v>
      </c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</row>
    <row r="314" spans="1:47" x14ac:dyDescent="0.2">
      <c r="A314" s="16" t="s">
        <v>17</v>
      </c>
      <c r="C314" s="18">
        <v>0</v>
      </c>
      <c r="D314" s="18">
        <v>0</v>
      </c>
      <c r="E314" s="18">
        <v>7.5102671795990006E-2</v>
      </c>
      <c r="F314" s="18">
        <v>3.7209452926330003E-2</v>
      </c>
      <c r="G314" s="18">
        <v>6.6711142068180004E-2</v>
      </c>
      <c r="H314" s="18">
        <v>7.5770748062599994E-2</v>
      </c>
      <c r="I314" s="18">
        <v>6.6627754382240001E-2</v>
      </c>
      <c r="J314" s="18">
        <v>6.5656630825960002E-2</v>
      </c>
      <c r="K314" s="18">
        <v>6.9686557454480005E-2</v>
      </c>
      <c r="L314" s="18">
        <v>6.6869137292999994E-2</v>
      </c>
      <c r="M314" s="18">
        <v>9.3697797420899995E-2</v>
      </c>
      <c r="N314" s="18">
        <v>8.8066192235969995E-2</v>
      </c>
      <c r="O314" s="18">
        <v>8.2917860854899994E-2</v>
      </c>
      <c r="P314" s="18">
        <v>9.4793510818589999E-2</v>
      </c>
      <c r="Q314" s="18">
        <v>9.6782016859460002E-2</v>
      </c>
      <c r="R314" s="18">
        <v>9.4798019540979994E-2</v>
      </c>
      <c r="S314" s="18">
        <v>8.8531117164260001E-2</v>
      </c>
      <c r="T314" s="18">
        <v>8.7531960140199996E-2</v>
      </c>
      <c r="U314" s="18">
        <v>8.9541532037070007E-2</v>
      </c>
      <c r="V314" s="18">
        <v>9.0525478980169993E-2</v>
      </c>
      <c r="W314" s="18">
        <v>9.3631332825749994E-2</v>
      </c>
      <c r="X314" s="18">
        <v>9.1568234653790007E-2</v>
      </c>
      <c r="Y314" s="18">
        <v>9.5924797704660003E-2</v>
      </c>
      <c r="Z314" s="18">
        <v>9.4665401368550006E-2</v>
      </c>
      <c r="AA314" s="18">
        <v>9.1846258613460005E-2</v>
      </c>
      <c r="AB314" s="18">
        <v>9.971568597081E-2</v>
      </c>
      <c r="AC314" s="18">
        <v>9.6742703790510004E-2</v>
      </c>
      <c r="AD314" s="18">
        <v>9.3420853090160003E-2</v>
      </c>
      <c r="AE314" s="18">
        <v>9.2909001569649999E-2</v>
      </c>
      <c r="AF314" s="18">
        <v>9.2148348089879997E-2</v>
      </c>
      <c r="AG314" s="18">
        <v>9.0351310790640002E-2</v>
      </c>
      <c r="AH314" s="18">
        <v>8.9258272525500004E-2</v>
      </c>
      <c r="AI314" s="18">
        <v>9.1160075764379997E-2</v>
      </c>
      <c r="AJ314" s="18">
        <v>9.3048137919920004E-2</v>
      </c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</row>
    <row r="315" spans="1:47" x14ac:dyDescent="0.2">
      <c r="A315" s="16" t="s">
        <v>18</v>
      </c>
      <c r="C315" s="18">
        <v>0</v>
      </c>
      <c r="D315" s="18">
        <v>1.373601584304E-2</v>
      </c>
      <c r="E315" s="18">
        <v>6.3366835639719996E-2</v>
      </c>
      <c r="F315" s="18">
        <v>7.0384109735169995E-2</v>
      </c>
      <c r="G315" s="18">
        <v>0.105485354371</v>
      </c>
      <c r="H315" s="18">
        <v>0.1109134178088</v>
      </c>
      <c r="I315" s="18">
        <v>0.1113171411447</v>
      </c>
      <c r="J315" s="18">
        <v>9.8394601124079994E-2</v>
      </c>
      <c r="K315" s="18">
        <v>9.4377952906749996E-2</v>
      </c>
      <c r="L315" s="18">
        <v>0.1040629948124</v>
      </c>
      <c r="M315" s="18">
        <v>0.1396654090327</v>
      </c>
      <c r="N315" s="18">
        <v>0.1337305386582</v>
      </c>
      <c r="O315" s="18">
        <v>0.13022764404779999</v>
      </c>
      <c r="P315" s="18">
        <v>0.13456858376530001</v>
      </c>
      <c r="Q315" s="18">
        <v>0.13784995715910001</v>
      </c>
      <c r="R315" s="18">
        <v>0.13277856570880001</v>
      </c>
      <c r="S315" s="18">
        <v>0.1270716204838</v>
      </c>
      <c r="T315" s="18">
        <v>0.12843883355819999</v>
      </c>
      <c r="U315" s="18">
        <v>0.13159182011410001</v>
      </c>
      <c r="V315" s="18">
        <v>0.13061141095830001</v>
      </c>
      <c r="W315" s="18">
        <v>0.1295723382872</v>
      </c>
      <c r="X315" s="18">
        <v>0.12715545812000001</v>
      </c>
      <c r="Y315" s="18">
        <v>0.13018784969120001</v>
      </c>
      <c r="Z315" s="18">
        <v>0.1286111314866</v>
      </c>
      <c r="AA315" s="18">
        <v>0.1320885937454</v>
      </c>
      <c r="AB315" s="18">
        <v>0.13722825426140001</v>
      </c>
      <c r="AC315" s="18">
        <v>0.13457121501200001</v>
      </c>
      <c r="AD315" s="18">
        <v>0.1296083807258</v>
      </c>
      <c r="AE315" s="18">
        <v>0.13131908016579999</v>
      </c>
      <c r="AF315" s="18">
        <v>0.1262274198461</v>
      </c>
      <c r="AG315" s="18">
        <v>0.12679094579239999</v>
      </c>
      <c r="AH315" s="18">
        <v>0.1337476371578</v>
      </c>
      <c r="AI315" s="18">
        <v>0.13378620628820001</v>
      </c>
      <c r="AJ315" s="18">
        <v>0.13316387260609999</v>
      </c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</row>
    <row r="316" spans="1:47" x14ac:dyDescent="0.2">
      <c r="A316" s="16" t="s">
        <v>19</v>
      </c>
      <c r="C316" s="18">
        <v>0</v>
      </c>
      <c r="D316" s="18">
        <v>7.4518848962929997E-3</v>
      </c>
      <c r="E316" s="18">
        <v>0.21034672968859999</v>
      </c>
      <c r="F316" s="18">
        <v>0.1257855429667</v>
      </c>
      <c r="G316" s="18">
        <v>0.13367656803299999</v>
      </c>
      <c r="H316" s="18">
        <v>0.14875848367149999</v>
      </c>
      <c r="I316" s="18">
        <v>0.1230054460717</v>
      </c>
      <c r="J316" s="18">
        <v>0.12126778347100001</v>
      </c>
      <c r="K316" s="18">
        <v>0.1229383291938</v>
      </c>
      <c r="L316" s="18">
        <v>0.1134276651259</v>
      </c>
      <c r="M316" s="18">
        <v>0.1640509228108</v>
      </c>
      <c r="N316" s="18">
        <v>0.15569168466780001</v>
      </c>
      <c r="O316" s="18">
        <v>0.15019208889579999</v>
      </c>
      <c r="P316" s="18">
        <v>0.15909768996779999</v>
      </c>
      <c r="Q316" s="18">
        <v>0.15974711424890001</v>
      </c>
      <c r="R316" s="18">
        <v>0.15536810905279999</v>
      </c>
      <c r="S316" s="18">
        <v>0.14972368900950001</v>
      </c>
      <c r="T316" s="18">
        <v>0.15445242426549999</v>
      </c>
      <c r="U316" s="18">
        <v>0.1511440558779</v>
      </c>
      <c r="V316" s="18">
        <v>0.1500481964781</v>
      </c>
      <c r="W316" s="18">
        <v>0.14817822490320001</v>
      </c>
      <c r="X316" s="18">
        <v>0.14529038439690001</v>
      </c>
      <c r="Y316" s="18">
        <v>0.14571687624480001</v>
      </c>
      <c r="Z316" s="18">
        <v>0.14652296760729999</v>
      </c>
      <c r="AA316" s="18">
        <v>0.1457959661247</v>
      </c>
      <c r="AB316" s="18">
        <v>0.14918297274469999</v>
      </c>
      <c r="AC316" s="18">
        <v>0.15115089478659999</v>
      </c>
      <c r="AD316" s="18">
        <v>0.1464393472387</v>
      </c>
      <c r="AE316" s="18">
        <v>0.14717822971</v>
      </c>
      <c r="AF316" s="18">
        <v>0.14673316253849999</v>
      </c>
      <c r="AG316" s="18">
        <v>0.14786577596459999</v>
      </c>
      <c r="AH316" s="18">
        <v>0.14327189234519999</v>
      </c>
      <c r="AI316" s="18">
        <v>0.1428780315224</v>
      </c>
      <c r="AJ316" s="18">
        <v>0.14480419483830001</v>
      </c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</row>
    <row r="317" spans="1:47" x14ac:dyDescent="0.2">
      <c r="A317" s="16" t="s">
        <v>20</v>
      </c>
      <c r="C317" s="18">
        <v>0</v>
      </c>
      <c r="D317" s="18">
        <v>4.6020481338360002E-2</v>
      </c>
      <c r="E317" s="18">
        <v>0.18135673379459999</v>
      </c>
      <c r="F317" s="18">
        <v>9.6775276321530004E-2</v>
      </c>
      <c r="G317" s="18">
        <v>0.12696782575589999</v>
      </c>
      <c r="H317" s="18">
        <v>0.12794694955370001</v>
      </c>
      <c r="I317" s="18">
        <v>0.14519944005419999</v>
      </c>
      <c r="J317" s="18">
        <v>0.13934072760899999</v>
      </c>
      <c r="K317" s="18">
        <v>0.13417156953680001</v>
      </c>
      <c r="L317" s="18">
        <v>0.13638561259099999</v>
      </c>
      <c r="M317" s="18">
        <v>0.1610302831679</v>
      </c>
      <c r="N317" s="18">
        <v>0.15085358609890001</v>
      </c>
      <c r="O317" s="18">
        <v>0.15141090075300001</v>
      </c>
      <c r="P317" s="18">
        <v>0.15383813881979999</v>
      </c>
      <c r="Q317" s="18">
        <v>0.1555295727912</v>
      </c>
      <c r="R317" s="18">
        <v>0.15287320140130001</v>
      </c>
      <c r="S317" s="18">
        <v>0.1527606387057</v>
      </c>
      <c r="T317" s="18">
        <v>0.1445794850944</v>
      </c>
      <c r="U317" s="18">
        <v>0.1485294331002</v>
      </c>
      <c r="V317" s="18">
        <v>0.1517259998594</v>
      </c>
      <c r="W317" s="18">
        <v>0.15267974506429999</v>
      </c>
      <c r="X317" s="18">
        <v>0.1558006717032</v>
      </c>
      <c r="Y317" s="18">
        <v>0.15351192508229999</v>
      </c>
      <c r="Z317" s="18">
        <v>0.1507213612369</v>
      </c>
      <c r="AA317" s="18">
        <v>0.14898176956029999</v>
      </c>
      <c r="AB317" s="18">
        <v>0.14688032221280001</v>
      </c>
      <c r="AC317" s="18">
        <v>0.1480014746335</v>
      </c>
      <c r="AD317" s="18">
        <v>0.14824047510470001</v>
      </c>
      <c r="AE317" s="18">
        <v>0.14334674119849999</v>
      </c>
      <c r="AF317" s="18">
        <v>0.14625320429120001</v>
      </c>
      <c r="AG317" s="18">
        <v>0.1422405531224</v>
      </c>
      <c r="AH317" s="18">
        <v>0.14353083512789999</v>
      </c>
      <c r="AI317" s="18">
        <v>0.1422016755727</v>
      </c>
      <c r="AJ317" s="18">
        <v>0.1434995951427</v>
      </c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</row>
    <row r="318" spans="1:47" x14ac:dyDescent="0.2">
      <c r="A318" s="16" t="s">
        <v>21</v>
      </c>
      <c r="C318" s="18">
        <v>1</v>
      </c>
      <c r="D318" s="18">
        <v>1.8439747748259998E-2</v>
      </c>
      <c r="E318" s="18">
        <v>9.4284496787170005E-2</v>
      </c>
      <c r="F318" s="18">
        <v>0.1021632289859</v>
      </c>
      <c r="G318" s="18">
        <v>0.1611163023229</v>
      </c>
      <c r="H318" s="18">
        <v>0.15892556982200001</v>
      </c>
      <c r="I318" s="18">
        <v>0.1641962503195</v>
      </c>
      <c r="J318" s="18">
        <v>0.15069520652679999</v>
      </c>
      <c r="K318" s="18">
        <v>0.14164338060289999</v>
      </c>
      <c r="L318" s="18">
        <v>0.1391142717379</v>
      </c>
      <c r="M318" s="18">
        <v>0.1340940650571</v>
      </c>
      <c r="N318" s="18">
        <v>0.13848506247869999</v>
      </c>
      <c r="O318" s="18">
        <v>0.13719463830940001</v>
      </c>
      <c r="P318" s="18">
        <v>0.13270720107039999</v>
      </c>
      <c r="Q318" s="18">
        <v>0.12740462557599999</v>
      </c>
      <c r="R318" s="18">
        <v>0.1307687267898</v>
      </c>
      <c r="S318" s="18">
        <v>0.1319764361594</v>
      </c>
      <c r="T318" s="18">
        <v>0.13660602078590001</v>
      </c>
      <c r="U318" s="18">
        <v>0.1338006550187</v>
      </c>
      <c r="V318" s="18">
        <v>0.1321702047277</v>
      </c>
      <c r="W318" s="18">
        <v>0.13076979666319999</v>
      </c>
      <c r="X318" s="18">
        <v>0.12789138893169999</v>
      </c>
      <c r="Y318" s="18">
        <v>0.1278526622742</v>
      </c>
      <c r="Z318" s="18">
        <v>0.12802654625689999</v>
      </c>
      <c r="AA318" s="18">
        <v>0.13072462205560001</v>
      </c>
      <c r="AB318" s="18">
        <v>0.12911452583829999</v>
      </c>
      <c r="AC318" s="18">
        <v>0.12628440771720001</v>
      </c>
      <c r="AD318" s="18">
        <v>0.1284392816713</v>
      </c>
      <c r="AE318" s="18">
        <v>0.12752615310090001</v>
      </c>
      <c r="AF318" s="18">
        <v>0.1262274485323</v>
      </c>
      <c r="AG318" s="18">
        <v>0.12716842993220001</v>
      </c>
      <c r="AH318" s="18">
        <v>0.12766271626010001</v>
      </c>
      <c r="AI318" s="18">
        <v>0.12819076537060001</v>
      </c>
      <c r="AJ318" s="18">
        <v>0.12720031026090001</v>
      </c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</row>
    <row r="319" spans="1:47" x14ac:dyDescent="0.2">
      <c r="A319" s="16" t="s">
        <v>22</v>
      </c>
      <c r="C319" s="18">
        <v>0</v>
      </c>
      <c r="D319" s="18">
        <v>1.5297418435319999E-3</v>
      </c>
      <c r="E319" s="18">
        <v>3.3090473582789999E-2</v>
      </c>
      <c r="F319" s="18">
        <v>6.8766777071150004E-2</v>
      </c>
      <c r="G319" s="18">
        <v>0.16252217923439999</v>
      </c>
      <c r="H319" s="18">
        <v>0.14278680719199999</v>
      </c>
      <c r="I319" s="18">
        <v>0.1409878820005</v>
      </c>
      <c r="J319" s="18">
        <v>0.15305292373910001</v>
      </c>
      <c r="K319" s="18">
        <v>0.13607124919050001</v>
      </c>
      <c r="L319" s="18">
        <v>0.14222155606379999</v>
      </c>
      <c r="M319" s="18">
        <v>0.11050921162129999</v>
      </c>
      <c r="N319" s="18">
        <v>0.1178569765325</v>
      </c>
      <c r="O319" s="18">
        <v>0.1215366777461</v>
      </c>
      <c r="P319" s="18">
        <v>0.1135993748481</v>
      </c>
      <c r="Q319" s="18">
        <v>0.1143267964207</v>
      </c>
      <c r="R319" s="18">
        <v>0.1121536879132</v>
      </c>
      <c r="S319" s="18">
        <v>0.11424295939199999</v>
      </c>
      <c r="T319" s="18">
        <v>0.11721281376419999</v>
      </c>
      <c r="U319" s="18">
        <v>0.1206637263983</v>
      </c>
      <c r="V319" s="18">
        <v>0.114397544551</v>
      </c>
      <c r="W319" s="18">
        <v>0.11401945413840001</v>
      </c>
      <c r="X319" s="18">
        <v>0.11414557392410001</v>
      </c>
      <c r="Y319" s="18">
        <v>0.11062891457439999</v>
      </c>
      <c r="Z319" s="18">
        <v>0.1091153958069</v>
      </c>
      <c r="AA319" s="18">
        <v>0.11079272500119999</v>
      </c>
      <c r="AB319" s="18">
        <v>0.1079375990576</v>
      </c>
      <c r="AC319" s="18">
        <v>0.10749445149380001</v>
      </c>
      <c r="AD319" s="18">
        <v>0.10812208306520001</v>
      </c>
      <c r="AE319" s="18">
        <v>0.1118567167999</v>
      </c>
      <c r="AF319" s="18">
        <v>0.1127365179678</v>
      </c>
      <c r="AG319" s="18">
        <v>0.11470135619419999</v>
      </c>
      <c r="AH319" s="18">
        <v>0.1119326145976</v>
      </c>
      <c r="AI319" s="18">
        <v>0.1095329945535</v>
      </c>
      <c r="AJ319" s="18">
        <v>0.1094276859705</v>
      </c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</row>
    <row r="320" spans="1:47" x14ac:dyDescent="0.2">
      <c r="A320" s="16" t="s">
        <v>23</v>
      </c>
      <c r="C320" s="18">
        <v>0</v>
      </c>
      <c r="D320" s="18">
        <v>0.35048659932429999</v>
      </c>
      <c r="E320" s="18">
        <v>0.10035077627279999</v>
      </c>
      <c r="F320" s="18">
        <v>4.1033229791679997E-2</v>
      </c>
      <c r="G320" s="18">
        <v>0.1283142536096</v>
      </c>
      <c r="H320" s="18">
        <v>0.11217821886730001</v>
      </c>
      <c r="I320" s="18">
        <v>0.1128604297149</v>
      </c>
      <c r="J320" s="18">
        <v>0.12341909533169999</v>
      </c>
      <c r="K320" s="18">
        <v>0.1346483805141</v>
      </c>
      <c r="L320" s="18">
        <v>0.13049530897350001</v>
      </c>
      <c r="M320" s="18">
        <v>6.8934340355570001E-2</v>
      </c>
      <c r="N320" s="18">
        <v>8.3407025683369995E-2</v>
      </c>
      <c r="O320" s="18">
        <v>9.0971289051910001E-2</v>
      </c>
      <c r="P320" s="18">
        <v>7.8765533646929994E-2</v>
      </c>
      <c r="Q320" s="18">
        <v>7.1843313476270002E-2</v>
      </c>
      <c r="R320" s="18">
        <v>7.888580075413E-2</v>
      </c>
      <c r="S320" s="18">
        <v>8.2030966656220006E-2</v>
      </c>
      <c r="T320" s="18">
        <v>9.2300961509209994E-2</v>
      </c>
      <c r="U320" s="18">
        <v>8.7711542164799997E-2</v>
      </c>
      <c r="V320" s="18">
        <v>8.6953789399879994E-2</v>
      </c>
      <c r="W320" s="18">
        <v>8.6693534952230006E-2</v>
      </c>
      <c r="X320" s="18">
        <v>8.8868348041949999E-2</v>
      </c>
      <c r="Y320" s="18">
        <v>8.5360794439870005E-2</v>
      </c>
      <c r="Z320" s="18">
        <v>8.4472442429229994E-2</v>
      </c>
      <c r="AA320" s="18">
        <v>8.5213123379349998E-2</v>
      </c>
      <c r="AB320" s="18">
        <v>7.6711559737249996E-2</v>
      </c>
      <c r="AC320" s="18">
        <v>7.7227306729329995E-2</v>
      </c>
      <c r="AD320" s="18">
        <v>8.1237688410069994E-2</v>
      </c>
      <c r="AE320" s="18">
        <v>8.4290738889649997E-2</v>
      </c>
      <c r="AF320" s="18">
        <v>8.6743233808459996E-2</v>
      </c>
      <c r="AG320" s="18">
        <v>8.6992175770340005E-2</v>
      </c>
      <c r="AH320" s="18">
        <v>8.4877854065940006E-2</v>
      </c>
      <c r="AI320" s="18">
        <v>8.4424755131510001E-2</v>
      </c>
      <c r="AJ320" s="18">
        <v>8.2693564955219998E-2</v>
      </c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</row>
    <row r="321" spans="1:47" x14ac:dyDescent="0.2">
      <c r="A321" s="16" t="s">
        <v>24</v>
      </c>
      <c r="C321" s="18">
        <v>0</v>
      </c>
      <c r="D321" s="18">
        <v>9.434903126024E-3</v>
      </c>
      <c r="E321" s="18">
        <v>2.6200604612650002E-3</v>
      </c>
      <c r="F321" s="18">
        <v>1.788829559104E-2</v>
      </c>
      <c r="G321" s="18">
        <v>5.9932280952550002E-2</v>
      </c>
      <c r="H321" s="18">
        <v>5.814256276404E-2</v>
      </c>
      <c r="I321" s="18">
        <v>6.2385886009719997E-2</v>
      </c>
      <c r="J321" s="18">
        <v>6.0626434916059999E-2</v>
      </c>
      <c r="K321" s="18">
        <v>6.5202302741389995E-2</v>
      </c>
      <c r="L321" s="18">
        <v>6.1771899036339999E-2</v>
      </c>
      <c r="M321" s="18">
        <v>1.8644788064129999E-2</v>
      </c>
      <c r="N321" s="18">
        <v>2.8027753571880001E-2</v>
      </c>
      <c r="O321" s="18">
        <v>3.3279301756800002E-2</v>
      </c>
      <c r="P321" s="18">
        <v>2.3087070402360001E-2</v>
      </c>
      <c r="Q321" s="18">
        <v>2.1344495322590001E-2</v>
      </c>
      <c r="R321" s="18">
        <v>2.7626562782220001E-2</v>
      </c>
      <c r="S321" s="18">
        <v>2.9717981271149999E-2</v>
      </c>
      <c r="T321" s="18">
        <v>3.2989920457500002E-2</v>
      </c>
      <c r="U321" s="18">
        <v>2.9479919952220001E-2</v>
      </c>
      <c r="V321" s="18">
        <v>2.9944693279979999E-2</v>
      </c>
      <c r="W321" s="18">
        <v>3.0055531211900001E-2</v>
      </c>
      <c r="X321" s="18">
        <v>3.3407304064430002E-2</v>
      </c>
      <c r="Y321" s="18">
        <v>3.0550747151290001E-2</v>
      </c>
      <c r="Z321" s="18">
        <v>2.9800972394460001E-2</v>
      </c>
      <c r="AA321" s="18">
        <v>3.2160552324200002E-2</v>
      </c>
      <c r="AB321" s="18">
        <v>2.4975206402310001E-2</v>
      </c>
      <c r="AC321" s="18">
        <v>2.8877315501440001E-2</v>
      </c>
      <c r="AD321" s="18">
        <v>3.3173175422909998E-2</v>
      </c>
      <c r="AE321" s="18">
        <v>3.3235268969800003E-2</v>
      </c>
      <c r="AF321" s="18">
        <v>3.3570189603859997E-2</v>
      </c>
      <c r="AG321" s="18">
        <v>3.3991546850110001E-2</v>
      </c>
      <c r="AH321" s="18">
        <v>3.3660568476459998E-2</v>
      </c>
      <c r="AI321" s="18">
        <v>3.5122623371300003E-2</v>
      </c>
      <c r="AJ321" s="18">
        <v>3.3425065841769998E-2</v>
      </c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</row>
    <row r="322" spans="1:47" x14ac:dyDescent="0.2">
      <c r="A322" s="36" t="s">
        <v>795</v>
      </c>
      <c r="C322" s="18">
        <v>0</v>
      </c>
      <c r="D322" s="18">
        <v>0</v>
      </c>
      <c r="E322" s="18">
        <v>0</v>
      </c>
      <c r="F322" s="18">
        <v>2.8474827975490001E-3</v>
      </c>
      <c r="G322" s="18">
        <v>7.393671949354E-3</v>
      </c>
      <c r="H322" s="18">
        <v>1.142973615446E-2</v>
      </c>
      <c r="I322" s="18">
        <v>1.1496339267140001E-2</v>
      </c>
      <c r="J322" s="18">
        <v>1.4313847101250001E-2</v>
      </c>
      <c r="K322" s="18">
        <v>1.700314071859E-2</v>
      </c>
      <c r="L322" s="18">
        <v>1.6893217599409999E-2</v>
      </c>
      <c r="M322" s="18">
        <v>1.732407838437E-3</v>
      </c>
      <c r="N322" s="18">
        <v>3.4851081907240002E-3</v>
      </c>
      <c r="O322" s="18">
        <v>5.4168129198160003E-3</v>
      </c>
      <c r="P322" s="18">
        <v>1.8846565372669999E-3</v>
      </c>
      <c r="Q322" s="18">
        <v>1.805147213133E-3</v>
      </c>
      <c r="R322" s="18">
        <v>3.1837304886410001E-3</v>
      </c>
      <c r="S322" s="18">
        <v>3.1114062085759999E-3</v>
      </c>
      <c r="T322" s="18">
        <v>4.2809088286660003E-3</v>
      </c>
      <c r="U322" s="18">
        <v>3.6294044458639999E-3</v>
      </c>
      <c r="V322" s="18">
        <v>4.0719048183410003E-3</v>
      </c>
      <c r="W322" s="18">
        <v>3.6480121684669999E-3</v>
      </c>
      <c r="X322" s="18">
        <v>4.9680100551569998E-3</v>
      </c>
      <c r="Y322" s="18">
        <v>3.1812219973010002E-3</v>
      </c>
      <c r="Z322" s="18">
        <v>4.118371793269E-3</v>
      </c>
      <c r="AA322" s="18">
        <v>4.0533500799169999E-3</v>
      </c>
      <c r="AB322" s="18">
        <v>2.5415125478119999E-3</v>
      </c>
      <c r="AC322" s="18">
        <v>3.6075525668770002E-3</v>
      </c>
      <c r="AD322" s="18">
        <v>5.4310796731419997E-3</v>
      </c>
      <c r="AE322" s="18">
        <v>5.6422223864059998E-3</v>
      </c>
      <c r="AF322" s="18">
        <v>5.9767376009380001E-3</v>
      </c>
      <c r="AG322" s="18">
        <v>5.6446039647449998E-3</v>
      </c>
      <c r="AH322" s="18">
        <v>5.7889024626439998E-3</v>
      </c>
      <c r="AI322" s="18">
        <v>6.0160871363350004E-3</v>
      </c>
      <c r="AJ322" s="18">
        <v>5.8202180904150004E-3</v>
      </c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</row>
    <row r="323" spans="1:47" x14ac:dyDescent="0.2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</row>
    <row r="324" spans="1:47" ht="12.75" x14ac:dyDescent="0.2">
      <c r="A324" s="49" t="s">
        <v>828</v>
      </c>
      <c r="B324" s="50"/>
      <c r="C324" s="50"/>
      <c r="D324" s="50"/>
      <c r="E324" s="50"/>
      <c r="F324" s="50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</row>
    <row r="325" spans="1:47" x14ac:dyDescent="0.2">
      <c r="A325" s="16" t="s">
        <v>628</v>
      </c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</row>
    <row r="326" spans="1:47" s="54" customFormat="1" x14ac:dyDescent="0.2">
      <c r="A326" s="16" t="s">
        <v>10</v>
      </c>
      <c r="B326" s="53"/>
      <c r="C326" s="53"/>
      <c r="D326" s="53"/>
      <c r="E326" s="53"/>
      <c r="F326" s="53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>
        <v>5.2409670705020001E-3</v>
      </c>
      <c r="AD326" s="18">
        <v>5.2175342015530002E-3</v>
      </c>
      <c r="AE326" s="18">
        <v>5.1534619547409996E-3</v>
      </c>
      <c r="AF326" s="18">
        <v>5.454877217244E-3</v>
      </c>
      <c r="AG326" s="18">
        <v>3.6681743625430001E-3</v>
      </c>
      <c r="AH326" s="18">
        <v>3.7082219898530002E-3</v>
      </c>
      <c r="AI326" s="18">
        <v>3.722854188211E-3</v>
      </c>
      <c r="AJ326" s="18">
        <v>3.3838555216229999E-3</v>
      </c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</row>
    <row r="327" spans="1:47" s="54" customFormat="1" x14ac:dyDescent="0.2">
      <c r="A327" s="16" t="s">
        <v>11</v>
      </c>
      <c r="B327" s="53"/>
      <c r="C327" s="53"/>
      <c r="D327" s="53"/>
      <c r="E327" s="53"/>
      <c r="F327" s="53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>
        <v>2.2522282115600002E-3</v>
      </c>
      <c r="AD327" s="18">
        <v>2.8963477260589999E-3</v>
      </c>
      <c r="AE327" s="18">
        <v>2.4327517898099999E-3</v>
      </c>
      <c r="AF327" s="18">
        <v>2.4969508388790001E-3</v>
      </c>
      <c r="AG327" s="18">
        <v>2.9723147273720001E-3</v>
      </c>
      <c r="AH327" s="18">
        <v>2.3236900197510001E-3</v>
      </c>
      <c r="AI327" s="18">
        <v>2.6323211431789999E-3</v>
      </c>
      <c r="AJ327" s="18">
        <v>2.5920898842509998E-3</v>
      </c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</row>
    <row r="328" spans="1:47" s="54" customFormat="1" x14ac:dyDescent="0.2">
      <c r="A328" s="16" t="s">
        <v>629</v>
      </c>
      <c r="B328" s="53"/>
      <c r="C328" s="53"/>
      <c r="D328" s="53"/>
      <c r="E328" s="53"/>
      <c r="F328" s="53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>
        <v>3.2022202059999998E-5</v>
      </c>
      <c r="AD328" s="18">
        <v>1.23248839407E-4</v>
      </c>
      <c r="AE328" s="18">
        <v>4.964799571E-5</v>
      </c>
      <c r="AF328" s="18">
        <v>1.9207314144999999E-5</v>
      </c>
      <c r="AG328" s="18">
        <v>5.9645111585999998E-5</v>
      </c>
      <c r="AH328" s="18">
        <v>4.8410208744999997E-5</v>
      </c>
      <c r="AI328" s="18">
        <v>2.820344082E-5</v>
      </c>
      <c r="AJ328" s="18">
        <v>4.7128906985999997E-5</v>
      </c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</row>
    <row r="329" spans="1:47" s="54" customFormat="1" x14ac:dyDescent="0.2">
      <c r="A329" s="16" t="s">
        <v>13</v>
      </c>
      <c r="B329" s="53"/>
      <c r="C329" s="53"/>
      <c r="D329" s="53"/>
      <c r="E329" s="53"/>
      <c r="F329" s="53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>
        <v>1.432459838822E-2</v>
      </c>
      <c r="AD329" s="18">
        <v>1.432767758104E-2</v>
      </c>
      <c r="AE329" s="18">
        <v>1.4239045169749999E-2</v>
      </c>
      <c r="AF329" s="18">
        <v>1.4338260009410001E-2</v>
      </c>
      <c r="AG329" s="18">
        <v>1.366867140514E-2</v>
      </c>
      <c r="AH329" s="18">
        <v>1.412609891174E-2</v>
      </c>
      <c r="AI329" s="18">
        <v>1.416752843847E-2</v>
      </c>
      <c r="AJ329" s="18">
        <v>1.462881272858E-2</v>
      </c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</row>
    <row r="330" spans="1:47" s="54" customFormat="1" x14ac:dyDescent="0.2">
      <c r="A330" s="16" t="s">
        <v>14</v>
      </c>
      <c r="B330" s="53"/>
      <c r="C330" s="53"/>
      <c r="D330" s="53"/>
      <c r="E330" s="53"/>
      <c r="F330" s="53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>
        <v>9.4145274056679999E-3</v>
      </c>
      <c r="AD330" s="18">
        <v>9.4901606343209995E-3</v>
      </c>
      <c r="AE330" s="18">
        <v>9.1948088055689992E-3</v>
      </c>
      <c r="AF330" s="18">
        <v>9.0370413053290008E-3</v>
      </c>
      <c r="AG330" s="18">
        <v>8.8970624782539996E-3</v>
      </c>
      <c r="AH330" s="18">
        <v>8.5201967390879998E-3</v>
      </c>
      <c r="AI330" s="18">
        <v>8.8370781235309996E-3</v>
      </c>
      <c r="AJ330" s="18">
        <v>9.0864532669759999E-3</v>
      </c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</row>
    <row r="331" spans="1:47" s="54" customFormat="1" x14ac:dyDescent="0.2">
      <c r="A331" s="16" t="s">
        <v>15</v>
      </c>
      <c r="B331" s="53"/>
      <c r="C331" s="53"/>
      <c r="D331" s="53"/>
      <c r="E331" s="53"/>
      <c r="F331" s="53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>
        <v>1.758018893099E-2</v>
      </c>
      <c r="AD331" s="18">
        <v>1.6741300686090001E-2</v>
      </c>
      <c r="AE331" s="18">
        <v>1.6701585756980001E-2</v>
      </c>
      <c r="AF331" s="18">
        <v>1.624938776686E-2</v>
      </c>
      <c r="AG331" s="18">
        <v>1.6501814205480001E-2</v>
      </c>
      <c r="AH331" s="18">
        <v>1.6788660392700001E-2</v>
      </c>
      <c r="AI331" s="18">
        <v>1.708188398985E-2</v>
      </c>
      <c r="AJ331" s="18">
        <v>1.6457414319650001E-2</v>
      </c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</row>
    <row r="332" spans="1:47" s="54" customFormat="1" x14ac:dyDescent="0.2">
      <c r="A332" s="16" t="s">
        <v>16</v>
      </c>
      <c r="B332" s="53"/>
      <c r="C332" s="53"/>
      <c r="D332" s="53"/>
      <c r="E332" s="53"/>
      <c r="F332" s="53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>
        <v>3.2064898329509997E-2</v>
      </c>
      <c r="AD332" s="18">
        <v>3.211659340208E-2</v>
      </c>
      <c r="AE332" s="18">
        <v>3.155626607354E-2</v>
      </c>
      <c r="AF332" s="18">
        <v>3.1432769598660003E-2</v>
      </c>
      <c r="AG332" s="18">
        <v>3.0955812913170001E-2</v>
      </c>
      <c r="AH332" s="18">
        <v>3.118585647341E-2</v>
      </c>
      <c r="AI332" s="18">
        <v>3.1174203252800001E-2</v>
      </c>
      <c r="AJ332" s="18">
        <v>3.1321871583150002E-2</v>
      </c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</row>
    <row r="333" spans="1:47" s="54" customFormat="1" x14ac:dyDescent="0.2">
      <c r="A333" s="16" t="s">
        <v>17</v>
      </c>
      <c r="B333" s="53"/>
      <c r="C333" s="53"/>
      <c r="D333" s="53"/>
      <c r="E333" s="53"/>
      <c r="F333" s="53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>
        <v>5.3135507285050003E-2</v>
      </c>
      <c r="AD333" s="18">
        <v>5.3222957150489997E-2</v>
      </c>
      <c r="AE333" s="18">
        <v>5.1703422732819998E-2</v>
      </c>
      <c r="AF333" s="18">
        <v>5.2618437100849999E-2</v>
      </c>
      <c r="AG333" s="18">
        <v>5.1791838560560001E-2</v>
      </c>
      <c r="AH333" s="18">
        <v>5.1740831106460002E-2</v>
      </c>
      <c r="AI333" s="18">
        <v>5.255241139419E-2</v>
      </c>
      <c r="AJ333" s="18">
        <v>5.4367907099499999E-2</v>
      </c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</row>
    <row r="334" spans="1:47" s="54" customFormat="1" x14ac:dyDescent="0.2">
      <c r="A334" s="16" t="s">
        <v>18</v>
      </c>
      <c r="B334" s="53"/>
      <c r="C334" s="53"/>
      <c r="D334" s="53"/>
      <c r="E334" s="53"/>
      <c r="F334" s="53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>
        <v>7.7931365746920001E-2</v>
      </c>
      <c r="AD334" s="18">
        <v>7.6362926749109994E-2</v>
      </c>
      <c r="AE334" s="18">
        <v>7.5683404660949999E-2</v>
      </c>
      <c r="AF334" s="18">
        <v>7.4351513056169993E-2</v>
      </c>
      <c r="AG334" s="18">
        <v>7.5222426561960001E-2</v>
      </c>
      <c r="AH334" s="18">
        <v>7.6459083691570007E-2</v>
      </c>
      <c r="AI334" s="18">
        <v>7.6581742972640005E-2</v>
      </c>
      <c r="AJ334" s="18">
        <v>7.9600723900009995E-2</v>
      </c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</row>
    <row r="335" spans="1:47" s="54" customFormat="1" x14ac:dyDescent="0.2">
      <c r="A335" s="16" t="s">
        <v>19</v>
      </c>
      <c r="B335" s="53"/>
      <c r="C335" s="53"/>
      <c r="D335" s="53"/>
      <c r="E335" s="53"/>
      <c r="F335" s="53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>
        <v>9.4476170144630001E-2</v>
      </c>
      <c r="AD335" s="18">
        <v>9.3340454377389998E-2</v>
      </c>
      <c r="AE335" s="18">
        <v>9.3129710353589995E-2</v>
      </c>
      <c r="AF335" s="18">
        <v>9.3693278400410002E-2</v>
      </c>
      <c r="AG335" s="18">
        <v>9.5302947462599999E-2</v>
      </c>
      <c r="AH335" s="18">
        <v>9.3102513458040007E-2</v>
      </c>
      <c r="AI335" s="18">
        <v>9.4133684309489998E-2</v>
      </c>
      <c r="AJ335" s="18">
        <v>9.721750933152E-2</v>
      </c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</row>
    <row r="336" spans="1:47" s="54" customFormat="1" x14ac:dyDescent="0.2">
      <c r="A336" s="16" t="s">
        <v>20</v>
      </c>
      <c r="B336" s="53"/>
      <c r="C336" s="53"/>
      <c r="D336" s="53"/>
      <c r="E336" s="53"/>
      <c r="F336" s="53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>
        <v>0.108864812937</v>
      </c>
      <c r="AD336" s="18">
        <v>0.10931144981719999</v>
      </c>
      <c r="AE336" s="18">
        <v>0.1094837601406</v>
      </c>
      <c r="AF336" s="18">
        <v>0.11001949542389999</v>
      </c>
      <c r="AG336" s="18">
        <v>0.1101446393956</v>
      </c>
      <c r="AH336" s="18">
        <v>0.11090778823440001</v>
      </c>
      <c r="AI336" s="18">
        <v>0.1099934191971</v>
      </c>
      <c r="AJ336" s="18">
        <v>0.1110357048599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</row>
    <row r="337" spans="1:47" s="54" customFormat="1" x14ac:dyDescent="0.2">
      <c r="A337" s="16" t="s">
        <v>21</v>
      </c>
      <c r="B337" s="53"/>
      <c r="C337" s="53"/>
      <c r="D337" s="53"/>
      <c r="E337" s="53"/>
      <c r="F337" s="53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>
        <v>0.11695575599080001</v>
      </c>
      <c r="AD337" s="18">
        <v>0.11688098270409999</v>
      </c>
      <c r="AE337" s="18">
        <v>0.1173281434628</v>
      </c>
      <c r="AF337" s="18">
        <v>0.1165499822332</v>
      </c>
      <c r="AG337" s="18">
        <v>0.1196779163974</v>
      </c>
      <c r="AH337" s="18">
        <v>0.1200089074784</v>
      </c>
      <c r="AI337" s="18">
        <v>0.1195731879289</v>
      </c>
      <c r="AJ337" s="18">
        <v>0.12121554876899999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</row>
    <row r="338" spans="1:47" s="54" customFormat="1" x14ac:dyDescent="0.2">
      <c r="A338" s="16" t="s">
        <v>22</v>
      </c>
      <c r="B338" s="53"/>
      <c r="C338" s="53"/>
      <c r="D338" s="53"/>
      <c r="E338" s="53"/>
      <c r="F338" s="53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>
        <v>0.15434701392969999</v>
      </c>
      <c r="AD338" s="18">
        <v>0.15222258740399999</v>
      </c>
      <c r="AE338" s="18">
        <v>0.1535116027366</v>
      </c>
      <c r="AF338" s="18">
        <v>0.1544460130418</v>
      </c>
      <c r="AG338" s="18">
        <v>0.1616581341021</v>
      </c>
      <c r="AH338" s="18">
        <v>0.16180628170870001</v>
      </c>
      <c r="AI338" s="18">
        <v>0.15925542916239999</v>
      </c>
      <c r="AJ338" s="18">
        <v>0.1578064321532</v>
      </c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</row>
    <row r="339" spans="1:47" s="54" customFormat="1" x14ac:dyDescent="0.2">
      <c r="A339" s="16" t="s">
        <v>23</v>
      </c>
      <c r="B339" s="53"/>
      <c r="C339" s="53"/>
      <c r="D339" s="53"/>
      <c r="E339" s="53"/>
      <c r="F339" s="53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>
        <v>0.1947056625927</v>
      </c>
      <c r="AD339" s="18">
        <v>0.1925352286266</v>
      </c>
      <c r="AE339" s="18">
        <v>0.1942527480166</v>
      </c>
      <c r="AF339" s="18">
        <v>0.19462771423360001</v>
      </c>
      <c r="AG339" s="18">
        <v>0.19330980665040001</v>
      </c>
      <c r="AH339" s="18">
        <v>0.1927210410131</v>
      </c>
      <c r="AI339" s="18">
        <v>0.19249788474189999</v>
      </c>
      <c r="AJ339" s="18">
        <v>0.1867341552615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</row>
    <row r="340" spans="1:47" s="54" customFormat="1" x14ac:dyDescent="0.2">
      <c r="A340" s="16" t="s">
        <v>24</v>
      </c>
      <c r="B340" s="53"/>
      <c r="C340" s="53"/>
      <c r="D340" s="53"/>
      <c r="E340" s="53"/>
      <c r="F340" s="53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>
        <v>9.6867161231789997E-2</v>
      </c>
      <c r="AD340" s="18">
        <v>0.10006778686169999</v>
      </c>
      <c r="AE340" s="18">
        <v>0.1002095145419</v>
      </c>
      <c r="AF340" s="18">
        <v>9.9685960413729999E-2</v>
      </c>
      <c r="AG340" s="18">
        <v>9.4636910383220002E-2</v>
      </c>
      <c r="AH340" s="18">
        <v>9.5097014058319995E-2</v>
      </c>
      <c r="AI340" s="18">
        <v>9.6042117138290001E-2</v>
      </c>
      <c r="AJ340" s="18">
        <v>9.338121630283E-2</v>
      </c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</row>
    <row r="341" spans="1:47" s="54" customFormat="1" x14ac:dyDescent="0.2">
      <c r="A341" s="36" t="s">
        <v>795</v>
      </c>
      <c r="B341" s="53"/>
      <c r="C341" s="53"/>
      <c r="D341" s="53"/>
      <c r="E341" s="53"/>
      <c r="F341" s="53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>
        <v>2.1807119602919998E-2</v>
      </c>
      <c r="AD341" s="18">
        <v>2.5142763238980001E-2</v>
      </c>
      <c r="AE341" s="18">
        <v>2.5370125808019998E-2</v>
      </c>
      <c r="AF341" s="18">
        <v>2.497911204587E-2</v>
      </c>
      <c r="AG341" s="18">
        <v>2.1531885282569999E-2</v>
      </c>
      <c r="AH341" s="18">
        <v>2.1455404515700001E-2</v>
      </c>
      <c r="AI341" s="18">
        <v>2.1726050578170002E-2</v>
      </c>
      <c r="AJ341" s="18">
        <v>2.1123176111300001E-2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</row>
    <row r="342" spans="1:47" s="54" customFormat="1" x14ac:dyDescent="0.2">
      <c r="A342" s="16"/>
      <c r="B342" s="53"/>
      <c r="C342" s="53"/>
      <c r="D342" s="53"/>
      <c r="E342" s="53"/>
      <c r="F342" s="53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</row>
    <row r="343" spans="1:47" ht="12.75" x14ac:dyDescent="0.2">
      <c r="A343" s="49" t="s">
        <v>829</v>
      </c>
      <c r="B343" s="50"/>
      <c r="C343" s="50"/>
      <c r="D343" s="50"/>
      <c r="E343" s="50"/>
      <c r="F343" s="50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</row>
    <row r="344" spans="1:47" x14ac:dyDescent="0.2">
      <c r="A344" s="16" t="s">
        <v>628</v>
      </c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</row>
    <row r="345" spans="1:47" s="54" customFormat="1" x14ac:dyDescent="0.2">
      <c r="A345" s="16" t="s">
        <v>10</v>
      </c>
      <c r="B345" s="53"/>
      <c r="C345" s="53"/>
      <c r="D345" s="53"/>
      <c r="E345" s="53"/>
      <c r="F345" s="53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>
        <v>4.9434346683819999E-3</v>
      </c>
      <c r="AD345" s="18">
        <v>4.9940669658979997E-3</v>
      </c>
      <c r="AE345" s="18">
        <v>4.9079754601229998E-3</v>
      </c>
      <c r="AF345" s="18">
        <v>5.1929499430509998E-3</v>
      </c>
      <c r="AG345" s="18">
        <v>3.4582708645679999E-3</v>
      </c>
      <c r="AH345" s="18">
        <v>3.475534959793E-3</v>
      </c>
      <c r="AI345" s="18">
        <v>3.491573857669E-3</v>
      </c>
      <c r="AJ345" s="18">
        <v>3.1328320802009998E-3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</row>
    <row r="346" spans="1:47" s="54" customFormat="1" x14ac:dyDescent="0.2">
      <c r="A346" s="16" t="s">
        <v>11</v>
      </c>
      <c r="B346" s="53"/>
      <c r="C346" s="53"/>
      <c r="D346" s="53"/>
      <c r="E346" s="53"/>
      <c r="F346" s="53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>
        <v>1.9301914106479999E-3</v>
      </c>
      <c r="AD346" s="18">
        <v>2.6105350049009999E-3</v>
      </c>
      <c r="AE346" s="18">
        <v>2.104843134321E-3</v>
      </c>
      <c r="AF346" s="18">
        <v>2.1524680990709999E-3</v>
      </c>
      <c r="AG346" s="18">
        <v>2.6286856571709999E-3</v>
      </c>
      <c r="AH346" s="18">
        <v>1.9762845849799998E-3</v>
      </c>
      <c r="AI346" s="18">
        <v>2.3182536453360001E-3</v>
      </c>
      <c r="AJ346" s="18">
        <v>2.4113313586999999E-3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</row>
    <row r="347" spans="1:47" s="54" customFormat="1" x14ac:dyDescent="0.2">
      <c r="A347" s="16" t="s">
        <v>629</v>
      </c>
      <c r="B347" s="53"/>
      <c r="C347" s="53"/>
      <c r="D347" s="53"/>
      <c r="E347" s="53"/>
      <c r="F347" s="53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>
        <v>3.2169856843999998E-5</v>
      </c>
      <c r="AD347" s="18">
        <v>1.2381984213000001E-4</v>
      </c>
      <c r="AE347" s="18">
        <v>4.9877799391E-5</v>
      </c>
      <c r="AF347" s="18">
        <v>1.9304646627999999E-5</v>
      </c>
      <c r="AG347" s="18">
        <v>5.9970014993000002E-5</v>
      </c>
      <c r="AH347" s="18">
        <v>4.8676960221000002E-5</v>
      </c>
      <c r="AI347" s="18">
        <v>2.8386779331000001E-5</v>
      </c>
      <c r="AJ347" s="18">
        <v>4.7467152729999998E-5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</row>
    <row r="348" spans="1:47" s="54" customFormat="1" x14ac:dyDescent="0.2">
      <c r="A348" s="16" t="s">
        <v>13</v>
      </c>
      <c r="B348" s="53"/>
      <c r="C348" s="53"/>
      <c r="D348" s="53"/>
      <c r="E348" s="53"/>
      <c r="F348" s="53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1.184923060426E-2</v>
      </c>
      <c r="AD348" s="18">
        <v>1.1742248361969999E-2</v>
      </c>
      <c r="AE348" s="18">
        <v>1.1561673898949999E-2</v>
      </c>
      <c r="AF348" s="18">
        <v>1.1447655450670001E-2</v>
      </c>
      <c r="AG348" s="18">
        <v>1.054472763618E-2</v>
      </c>
      <c r="AH348" s="18">
        <v>1.1117817714520001E-2</v>
      </c>
      <c r="AI348" s="18">
        <v>1.1241164614930001E-2</v>
      </c>
      <c r="AJ348" s="18">
        <v>1.1468064099639999E-2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</row>
    <row r="349" spans="1:47" s="54" customFormat="1" x14ac:dyDescent="0.2">
      <c r="A349" s="16" t="s">
        <v>14</v>
      </c>
      <c r="B349" s="53"/>
      <c r="C349" s="53"/>
      <c r="D349" s="53"/>
      <c r="E349" s="53"/>
      <c r="F349" s="53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9.1791324861939996E-3</v>
      </c>
      <c r="AD349" s="18">
        <v>9.2968064799050006E-3</v>
      </c>
      <c r="AE349" s="18">
        <v>8.9780038904679997E-3</v>
      </c>
      <c r="AF349" s="18">
        <v>8.8029188625699997E-3</v>
      </c>
      <c r="AG349" s="18">
        <v>8.5957021489260002E-3</v>
      </c>
      <c r="AH349" s="18">
        <v>8.2653478455579996E-3</v>
      </c>
      <c r="AI349" s="18">
        <v>8.4687225003079996E-3</v>
      </c>
      <c r="AJ349" s="18">
        <v>8.6675020885550007E-3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</row>
    <row r="350" spans="1:47" s="54" customFormat="1" x14ac:dyDescent="0.2">
      <c r="A350" s="16" t="s">
        <v>15</v>
      </c>
      <c r="B350" s="53"/>
      <c r="C350" s="53"/>
      <c r="D350" s="53"/>
      <c r="E350" s="53"/>
      <c r="F350" s="53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1.743606240952E-2</v>
      </c>
      <c r="AD350" s="18">
        <v>1.6529948924320002E-2</v>
      </c>
      <c r="AE350" s="18">
        <v>1.656940495785E-2</v>
      </c>
      <c r="AF350" s="18">
        <v>1.6129032258059998E-2</v>
      </c>
      <c r="AG350" s="18">
        <v>1.6351824087960001E-2</v>
      </c>
      <c r="AH350" s="18">
        <v>1.6628049611559999E-2</v>
      </c>
      <c r="AI350" s="18">
        <v>1.691852048106E-2</v>
      </c>
      <c r="AJ350" s="18">
        <v>1.625275309486E-2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</row>
    <row r="351" spans="1:47" s="54" customFormat="1" x14ac:dyDescent="0.2">
      <c r="A351" s="16" t="s">
        <v>16</v>
      </c>
      <c r="B351" s="53"/>
      <c r="C351" s="53"/>
      <c r="D351" s="53"/>
      <c r="E351" s="53"/>
      <c r="F351" s="53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3.1966114417460001E-2</v>
      </c>
      <c r="AD351" s="18">
        <v>3.2038384151060001E-2</v>
      </c>
      <c r="AE351" s="18">
        <v>3.1482866975909997E-2</v>
      </c>
      <c r="AF351" s="18">
        <v>3.133144147796E-2</v>
      </c>
      <c r="AG351" s="18">
        <v>3.094452773613E-2</v>
      </c>
      <c r="AH351" s="18">
        <v>3.108510679725E-2</v>
      </c>
      <c r="AI351" s="18">
        <v>3.108352336705E-2</v>
      </c>
      <c r="AJ351" s="18">
        <v>3.132832080201E-2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</row>
    <row r="352" spans="1:47" s="54" customFormat="1" x14ac:dyDescent="0.2">
      <c r="A352" s="16" t="s">
        <v>17</v>
      </c>
      <c r="B352" s="53"/>
      <c r="C352" s="53"/>
      <c r="D352" s="53"/>
      <c r="E352" s="53"/>
      <c r="F352" s="53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>
        <v>5.3198219934590001E-2</v>
      </c>
      <c r="AD352" s="18">
        <v>5.324253211577E-2</v>
      </c>
      <c r="AE352" s="18">
        <v>5.1733253528849998E-2</v>
      </c>
      <c r="AF352" s="18">
        <v>5.2701685295650003E-2</v>
      </c>
      <c r="AG352" s="18">
        <v>5.1824087956019997E-2</v>
      </c>
      <c r="AH352" s="18">
        <v>5.173387332308E-2</v>
      </c>
      <c r="AI352" s="18">
        <v>5.2496617242129999E-2</v>
      </c>
      <c r="AJ352" s="18">
        <v>5.4359383306749998E-2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</row>
    <row r="353" spans="1:47" s="54" customFormat="1" x14ac:dyDescent="0.2">
      <c r="A353" s="16" t="s">
        <v>18</v>
      </c>
      <c r="B353" s="53"/>
      <c r="C353" s="53"/>
      <c r="D353" s="53"/>
      <c r="E353" s="53"/>
      <c r="F353" s="53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>
        <v>7.8108412417560003E-2</v>
      </c>
      <c r="AD353" s="18">
        <v>7.6551617396690003E-2</v>
      </c>
      <c r="AE353" s="18">
        <v>7.5874108434340004E-2</v>
      </c>
      <c r="AF353" s="18">
        <v>7.462211154225E-2</v>
      </c>
      <c r="AG353" s="18">
        <v>7.5412293853069995E-2</v>
      </c>
      <c r="AH353" s="18">
        <v>7.6627270780189993E-2</v>
      </c>
      <c r="AI353" s="18">
        <v>7.6786238089379996E-2</v>
      </c>
      <c r="AJ353" s="18">
        <v>7.9839750892380004E-2</v>
      </c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</row>
    <row r="354" spans="1:47" s="54" customFormat="1" x14ac:dyDescent="0.2">
      <c r="A354" s="16" t="s">
        <v>19</v>
      </c>
      <c r="B354" s="53"/>
      <c r="C354" s="53"/>
      <c r="D354" s="53"/>
      <c r="E354" s="53"/>
      <c r="F354" s="53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>
        <v>9.4804568119670002E-2</v>
      </c>
      <c r="AD354" s="18">
        <v>9.3700665531650004E-2</v>
      </c>
      <c r="AE354" s="18">
        <v>9.3480971619530007E-2</v>
      </c>
      <c r="AF354" s="18">
        <v>9.4100499990350001E-2</v>
      </c>
      <c r="AG354" s="18">
        <v>9.5672163918039996E-2</v>
      </c>
      <c r="AH354" s="18">
        <v>9.3479234408769998E-2</v>
      </c>
      <c r="AI354" s="18">
        <v>9.4527975171029996E-2</v>
      </c>
      <c r="AJ354" s="18">
        <v>9.7620946305159995E-2</v>
      </c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</row>
    <row r="355" spans="1:47" s="54" customFormat="1" x14ac:dyDescent="0.2">
      <c r="A355" s="16" t="s">
        <v>20</v>
      </c>
      <c r="B355" s="53"/>
      <c r="C355" s="53"/>
      <c r="D355" s="53"/>
      <c r="E355" s="53"/>
      <c r="F355" s="53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>
        <v>0.1093453434132</v>
      </c>
      <c r="AD355" s="18">
        <v>0.10978692668829999</v>
      </c>
      <c r="AE355" s="18">
        <v>0.1099605965385</v>
      </c>
      <c r="AF355" s="18">
        <v>0.1105094496245</v>
      </c>
      <c r="AG355" s="18">
        <v>0.11067466266870001</v>
      </c>
      <c r="AH355" s="18">
        <v>0.1114312973383</v>
      </c>
      <c r="AI355" s="18">
        <v>0.1105475809733</v>
      </c>
      <c r="AJ355" s="18">
        <v>0.1117091972355</v>
      </c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</row>
    <row r="356" spans="1:47" s="54" customFormat="1" x14ac:dyDescent="0.2">
      <c r="A356" s="16" t="s">
        <v>21</v>
      </c>
      <c r="B356" s="53"/>
      <c r="C356" s="53"/>
      <c r="D356" s="53"/>
      <c r="E356" s="53"/>
      <c r="F356" s="53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>
        <v>0.1174092541955</v>
      </c>
      <c r="AD356" s="18">
        <v>0.11737089201879999</v>
      </c>
      <c r="AE356" s="18">
        <v>0.1178313132825</v>
      </c>
      <c r="AF356" s="18">
        <v>0.1169861585684</v>
      </c>
      <c r="AG356" s="18">
        <v>0.1202498750625</v>
      </c>
      <c r="AH356" s="18">
        <v>0.1205825658599</v>
      </c>
      <c r="AI356" s="18">
        <v>0.120142312387</v>
      </c>
      <c r="AJ356" s="18">
        <v>0.1218481810587</v>
      </c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</row>
    <row r="357" spans="1:47" s="54" customFormat="1" x14ac:dyDescent="0.2">
      <c r="A357" s="16" t="s">
        <v>22</v>
      </c>
      <c r="B357" s="53"/>
      <c r="C357" s="53"/>
      <c r="D357" s="53"/>
      <c r="E357" s="53"/>
      <c r="F357" s="53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>
        <v>0.1550050935607</v>
      </c>
      <c r="AD357" s="18">
        <v>0.1528452767889</v>
      </c>
      <c r="AE357" s="18">
        <v>0.15419222903890001</v>
      </c>
      <c r="AF357" s="18">
        <v>0.1551610972761</v>
      </c>
      <c r="AG357" s="18">
        <v>0.16247876061970001</v>
      </c>
      <c r="AH357" s="18">
        <v>0.16262972409900001</v>
      </c>
      <c r="AI357" s="18">
        <v>0.1600541241259</v>
      </c>
      <c r="AJ357" s="18">
        <v>0.1585782638414</v>
      </c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</row>
    <row r="358" spans="1:47" s="54" customFormat="1" x14ac:dyDescent="0.2">
      <c r="A358" s="16" t="s">
        <v>23</v>
      </c>
      <c r="B358" s="53"/>
      <c r="C358" s="53"/>
      <c r="D358" s="53"/>
      <c r="E358" s="53"/>
      <c r="F358" s="53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>
        <v>0.1955712830411</v>
      </c>
      <c r="AD358" s="18">
        <v>0.19337563844610001</v>
      </c>
      <c r="AE358" s="18">
        <v>0.19511197565960001</v>
      </c>
      <c r="AF358" s="18">
        <v>0.19554641802280001</v>
      </c>
      <c r="AG358" s="18">
        <v>0.1943128435782</v>
      </c>
      <c r="AH358" s="18">
        <v>0.19373430168030001</v>
      </c>
      <c r="AI358" s="18">
        <v>0.1934653633981</v>
      </c>
      <c r="AJ358" s="18">
        <v>0.18760917445129999</v>
      </c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</row>
    <row r="359" spans="1:47" s="54" customFormat="1" x14ac:dyDescent="0.2">
      <c r="A359" s="16" t="s">
        <v>24</v>
      </c>
      <c r="B359" s="53"/>
      <c r="C359" s="53"/>
      <c r="D359" s="53"/>
      <c r="E359" s="53"/>
      <c r="F359" s="53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>
        <v>9.7313816953510004E-2</v>
      </c>
      <c r="AD359" s="18">
        <v>0.10053139348909999</v>
      </c>
      <c r="AE359" s="18">
        <v>0.1006733502918</v>
      </c>
      <c r="AF359" s="18">
        <v>0.10019111600159999</v>
      </c>
      <c r="AG359" s="18">
        <v>9.5142428785609995E-2</v>
      </c>
      <c r="AH359" s="18">
        <v>9.5621020658500006E-2</v>
      </c>
      <c r="AI359" s="18">
        <v>9.6571823282840003E-2</v>
      </c>
      <c r="AJ359" s="18">
        <v>9.3871041239459996E-2</v>
      </c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</row>
    <row r="360" spans="1:47" s="54" customFormat="1" x14ac:dyDescent="0.2">
      <c r="A360" s="36" t="s">
        <v>795</v>
      </c>
      <c r="B360" s="53"/>
      <c r="C360" s="53"/>
      <c r="D360" s="53"/>
      <c r="E360" s="53"/>
      <c r="F360" s="53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>
        <v>2.190767251086E-2</v>
      </c>
      <c r="AD360" s="18">
        <v>2.525924779446E-2</v>
      </c>
      <c r="AE360" s="18">
        <v>2.548755548905E-2</v>
      </c>
      <c r="AF360" s="18">
        <v>2.5105692940290001E-2</v>
      </c>
      <c r="AG360" s="18">
        <v>2.164917541229E-2</v>
      </c>
      <c r="AH360" s="18">
        <v>2.1563893377990001E-2</v>
      </c>
      <c r="AI360" s="18">
        <v>2.1857820084590002E-2</v>
      </c>
      <c r="AJ360" s="18">
        <v>2.1255790992629999E-2</v>
      </c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</row>
    <row r="361" spans="1:47" s="54" customFormat="1" x14ac:dyDescent="0.2">
      <c r="A361" s="16"/>
      <c r="B361" s="53"/>
      <c r="C361" s="53"/>
      <c r="D361" s="53"/>
      <c r="E361" s="53"/>
      <c r="F361" s="53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</row>
    <row r="362" spans="1:47" ht="12.75" x14ac:dyDescent="0.2">
      <c r="A362" s="49" t="s">
        <v>830</v>
      </c>
      <c r="B362" s="50"/>
      <c r="C362" s="50"/>
      <c r="D362" s="50"/>
      <c r="E362" s="50"/>
      <c r="F362" s="50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</row>
    <row r="363" spans="1:47" x14ac:dyDescent="0.2">
      <c r="A363" s="16" t="s">
        <v>628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</row>
    <row r="364" spans="1:47" s="54" customFormat="1" x14ac:dyDescent="0.2">
      <c r="A364" s="16" t="s">
        <v>10</v>
      </c>
      <c r="B364" s="53"/>
      <c r="C364" s="53"/>
      <c r="D364" s="53"/>
      <c r="E364" s="53"/>
      <c r="F364" s="53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>
        <v>1.9603724707689999E-3</v>
      </c>
      <c r="AD364" s="18">
        <v>1.64898832338E-3</v>
      </c>
      <c r="AE364" s="18">
        <v>1.6014196368670001E-3</v>
      </c>
      <c r="AF364" s="18">
        <v>1.816094353408E-3</v>
      </c>
      <c r="AG364" s="18">
        <v>1.7815568377370001E-3</v>
      </c>
      <c r="AH364" s="18">
        <v>2.004206850022E-3</v>
      </c>
      <c r="AI364" s="18">
        <v>2.093226087799E-3</v>
      </c>
      <c r="AJ364" s="18">
        <v>2.0861410083630001E-3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</row>
    <row r="365" spans="1:47" s="54" customFormat="1" x14ac:dyDescent="0.2">
      <c r="A365" s="16" t="s">
        <v>11</v>
      </c>
      <c r="B365" s="53"/>
      <c r="C365" s="53"/>
      <c r="D365" s="53"/>
      <c r="E365" s="53"/>
      <c r="F365" s="53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>
        <v>1.8903591682420001E-3</v>
      </c>
      <c r="AD365" s="18">
        <v>2.4957661110619998E-3</v>
      </c>
      <c r="AE365" s="18">
        <v>2.09915817265E-3</v>
      </c>
      <c r="AF365" s="18">
        <v>2.1500887172530001E-3</v>
      </c>
      <c r="AG365" s="18">
        <v>2.5913554003440002E-3</v>
      </c>
      <c r="AH365" s="18">
        <v>2.1034250109140001E-3</v>
      </c>
      <c r="AI365" s="18">
        <v>1.9575540265530001E-3</v>
      </c>
      <c r="AJ365" s="18">
        <v>2.5661380545350001E-3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</row>
    <row r="366" spans="1:47" s="54" customFormat="1" x14ac:dyDescent="0.2">
      <c r="A366" s="16" t="s">
        <v>629</v>
      </c>
      <c r="B366" s="53"/>
      <c r="C366" s="53"/>
      <c r="D366" s="53"/>
      <c r="E366" s="53"/>
      <c r="F366" s="53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>
        <v>0</v>
      </c>
      <c r="AD366" s="18">
        <v>8.9134503965999999E-5</v>
      </c>
      <c r="AE366" s="18">
        <v>4.3281611807000001E-5</v>
      </c>
      <c r="AF366" s="18">
        <v>0</v>
      </c>
      <c r="AG366" s="18">
        <v>0</v>
      </c>
      <c r="AH366" s="18">
        <v>1.9843632178000001E-5</v>
      </c>
      <c r="AI366" s="18">
        <v>0</v>
      </c>
      <c r="AJ366" s="18">
        <v>1.8461424853000001E-5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</row>
    <row r="367" spans="1:47" s="54" customFormat="1" x14ac:dyDescent="0.2">
      <c r="A367" s="16" t="s">
        <v>13</v>
      </c>
      <c r="B367" s="53"/>
      <c r="C367" s="53"/>
      <c r="D367" s="53"/>
      <c r="E367" s="53"/>
      <c r="F367" s="53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>
        <v>2.2590958948870001E-2</v>
      </c>
      <c r="AD367" s="18">
        <v>2.221677511365E-2</v>
      </c>
      <c r="AE367" s="18">
        <v>2.2225107663009998E-2</v>
      </c>
      <c r="AF367" s="18">
        <v>2.2022753366039999E-2</v>
      </c>
      <c r="AG367" s="18">
        <v>2.206701083106E-2</v>
      </c>
      <c r="AH367" s="18">
        <v>2.2800333373019999E-2</v>
      </c>
      <c r="AI367" s="18">
        <v>2.310301385793E-2</v>
      </c>
      <c r="AJ367" s="18">
        <v>2.3704469510959999E-2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</row>
    <row r="368" spans="1:47" s="54" customFormat="1" x14ac:dyDescent="0.2">
      <c r="A368" s="16" t="s">
        <v>14</v>
      </c>
      <c r="B368" s="53"/>
      <c r="C368" s="53"/>
      <c r="D368" s="53"/>
      <c r="E368" s="53"/>
      <c r="F368" s="53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>
        <v>1.4072673808020001E-2</v>
      </c>
      <c r="AD368" s="18">
        <v>1.3593011854889999E-2</v>
      </c>
      <c r="AE368" s="18">
        <v>1.365534852518E-2</v>
      </c>
      <c r="AF368" s="18">
        <v>1.313015342866E-2</v>
      </c>
      <c r="AG368" s="18">
        <v>1.269359246887E-2</v>
      </c>
      <c r="AH368" s="18">
        <v>1.28785172838E-2</v>
      </c>
      <c r="AI368" s="18">
        <v>1.345091578641E-2</v>
      </c>
      <c r="AJ368" s="18">
        <v>1.360607011649E-2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</row>
    <row r="369" spans="1:47" s="54" customFormat="1" x14ac:dyDescent="0.2">
      <c r="A369" s="16" t="s">
        <v>15</v>
      </c>
      <c r="B369" s="53"/>
      <c r="C369" s="53"/>
      <c r="D369" s="53"/>
      <c r="E369" s="53"/>
      <c r="F369" s="53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>
        <v>2.5391491049969999E-2</v>
      </c>
      <c r="AD369" s="18">
        <v>2.4467421338800002E-2</v>
      </c>
      <c r="AE369" s="18">
        <v>2.3242225540479999E-2</v>
      </c>
      <c r="AF369" s="18">
        <v>2.3233482934979999E-2</v>
      </c>
      <c r="AG369" s="18">
        <v>2.3686607956269999E-2</v>
      </c>
      <c r="AH369" s="18">
        <v>2.5042663809180001E-2</v>
      </c>
      <c r="AI369" s="18">
        <v>2.5370675453049999E-2</v>
      </c>
      <c r="AJ369" s="18">
        <v>2.3999852308599998E-2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</row>
    <row r="370" spans="1:47" s="54" customFormat="1" x14ac:dyDescent="0.2">
      <c r="A370" s="16" t="s">
        <v>16</v>
      </c>
      <c r="B370" s="53"/>
      <c r="C370" s="53"/>
      <c r="D370" s="53"/>
      <c r="E370" s="53"/>
      <c r="F370" s="53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>
        <v>4.4411771569930002E-2</v>
      </c>
      <c r="AD370" s="18">
        <v>4.4232997593370002E-2</v>
      </c>
      <c r="AE370" s="18">
        <v>4.3238330195419998E-2</v>
      </c>
      <c r="AF370" s="18">
        <v>4.3502765890829999E-2</v>
      </c>
      <c r="AG370" s="18">
        <v>4.4012551877719998E-2</v>
      </c>
      <c r="AH370" s="18">
        <v>4.4231456125729998E-2</v>
      </c>
      <c r="AI370" s="18">
        <v>4.3298769260590002E-2</v>
      </c>
      <c r="AJ370" s="18">
        <v>4.3088965606370003E-2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</row>
    <row r="371" spans="1:47" s="54" customFormat="1" x14ac:dyDescent="0.2">
      <c r="A371" s="16" t="s">
        <v>17</v>
      </c>
      <c r="B371" s="53"/>
      <c r="C371" s="53"/>
      <c r="D371" s="53"/>
      <c r="E371" s="53"/>
      <c r="F371" s="53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>
        <v>7.3350603281290006E-2</v>
      </c>
      <c r="AD371" s="18">
        <v>7.2087530082900003E-2</v>
      </c>
      <c r="AE371" s="18">
        <v>6.9899803068669997E-2</v>
      </c>
      <c r="AF371" s="18">
        <v>7.111992485127E-2</v>
      </c>
      <c r="AG371" s="18">
        <v>6.9602186456119999E-2</v>
      </c>
      <c r="AH371" s="18">
        <v>7.0087708854230005E-2</v>
      </c>
      <c r="AI371" s="18">
        <v>7.1208450431239995E-2</v>
      </c>
      <c r="AJ371" s="18">
        <v>7.0984178558900005E-2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</row>
    <row r="372" spans="1:47" s="54" customFormat="1" x14ac:dyDescent="0.2">
      <c r="A372" s="16" t="s">
        <v>18</v>
      </c>
      <c r="B372" s="53"/>
      <c r="C372" s="53"/>
      <c r="D372" s="53"/>
      <c r="E372" s="53"/>
      <c r="F372" s="53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0.1011925599197</v>
      </c>
      <c r="AD372" s="18">
        <v>9.7201176575449993E-2</v>
      </c>
      <c r="AE372" s="18">
        <v>9.7535112207580002E-2</v>
      </c>
      <c r="AF372" s="18">
        <v>9.4896148627490004E-2</v>
      </c>
      <c r="AG372" s="18">
        <v>9.6791173195670002E-2</v>
      </c>
      <c r="AH372" s="18">
        <v>9.9158629995629993E-2</v>
      </c>
      <c r="AI372" s="18">
        <v>9.9854637077240002E-2</v>
      </c>
      <c r="AJ372" s="18">
        <v>0.1011501467683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</row>
    <row r="373" spans="1:47" s="54" customFormat="1" x14ac:dyDescent="0.2">
      <c r="A373" s="16" t="s">
        <v>19</v>
      </c>
      <c r="B373" s="53"/>
      <c r="C373" s="53"/>
      <c r="D373" s="53"/>
      <c r="E373" s="53"/>
      <c r="F373" s="53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0.11279143037180001</v>
      </c>
      <c r="AD373" s="18">
        <v>0.1108833229343</v>
      </c>
      <c r="AE373" s="18">
        <v>0.1106277997793</v>
      </c>
      <c r="AF373" s="18">
        <v>0.11142886963779999</v>
      </c>
      <c r="AG373" s="18">
        <v>0.113675473226</v>
      </c>
      <c r="AH373" s="18">
        <v>0.1119180854864</v>
      </c>
      <c r="AI373" s="18">
        <v>0.1128791549569</v>
      </c>
      <c r="AJ373" s="18">
        <v>0.1131685343475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</row>
    <row r="374" spans="1:47" s="54" customFormat="1" x14ac:dyDescent="0.2">
      <c r="A374" s="16" t="s">
        <v>20</v>
      </c>
      <c r="B374" s="53"/>
      <c r="C374" s="53"/>
      <c r="D374" s="53"/>
      <c r="E374" s="53"/>
      <c r="F374" s="53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0.1193493430418</v>
      </c>
      <c r="AD374" s="18">
        <v>0.1202647294768</v>
      </c>
      <c r="AE374" s="18">
        <v>0.1212101538661</v>
      </c>
      <c r="AF374" s="18">
        <v>0.1214695752009</v>
      </c>
      <c r="AG374" s="18">
        <v>0.12051827108010001</v>
      </c>
      <c r="AH374" s="18">
        <v>0.12156209072510001</v>
      </c>
      <c r="AI374" s="18">
        <v>0.1192557418354</v>
      </c>
      <c r="AJ374" s="18">
        <v>0.11957464877140001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</row>
    <row r="375" spans="1:47" s="54" customFormat="1" x14ac:dyDescent="0.2">
      <c r="A375" s="16" t="s">
        <v>21</v>
      </c>
      <c r="B375" s="53"/>
      <c r="C375" s="53"/>
      <c r="D375" s="53"/>
      <c r="E375" s="53"/>
      <c r="F375" s="53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0.1195127074144</v>
      </c>
      <c r="AD375" s="18">
        <v>0.1184151885195</v>
      </c>
      <c r="AE375" s="18">
        <v>0.1198251422883</v>
      </c>
      <c r="AF375" s="18">
        <v>0.1186932470515</v>
      </c>
      <c r="AG375" s="18">
        <v>0.1188986739549</v>
      </c>
      <c r="AH375" s="18">
        <v>0.1196174147716</v>
      </c>
      <c r="AI375" s="18">
        <v>0.11987595697260001</v>
      </c>
      <c r="AJ375" s="18">
        <v>0.11966695589570001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</row>
    <row r="376" spans="1:47" s="54" customFormat="1" x14ac:dyDescent="0.2">
      <c r="A376" s="16" t="s">
        <v>22</v>
      </c>
      <c r="B376" s="53"/>
      <c r="C376" s="53"/>
      <c r="D376" s="53"/>
      <c r="E376" s="53"/>
      <c r="F376" s="53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>
        <v>0.1346122429928</v>
      </c>
      <c r="AD376" s="18">
        <v>0.13428113022550001</v>
      </c>
      <c r="AE376" s="18">
        <v>0.13460581272050001</v>
      </c>
      <c r="AF376" s="18">
        <v>0.13704206241520001</v>
      </c>
      <c r="AG376" s="18">
        <v>0.13837432938559999</v>
      </c>
      <c r="AH376" s="18">
        <v>0.135115291503</v>
      </c>
      <c r="AI376" s="18">
        <v>0.13251284039149999</v>
      </c>
      <c r="AJ376" s="18">
        <v>0.13319918031270001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</row>
    <row r="377" spans="1:47" s="54" customFormat="1" x14ac:dyDescent="0.2">
      <c r="A377" s="16" t="s">
        <v>23</v>
      </c>
      <c r="B377" s="53"/>
      <c r="C377" s="53"/>
      <c r="D377" s="53"/>
      <c r="E377" s="53"/>
      <c r="F377" s="53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>
        <v>0.14728465075030001</v>
      </c>
      <c r="AD377" s="18">
        <v>0.14838666547820001</v>
      </c>
      <c r="AE377" s="18">
        <v>0.1493648423467</v>
      </c>
      <c r="AF377" s="18">
        <v>0.149358104582</v>
      </c>
      <c r="AG377" s="18">
        <v>0.14845632148999999</v>
      </c>
      <c r="AH377" s="18">
        <v>0.14628725641939999</v>
      </c>
      <c r="AI377" s="18">
        <v>0.14615757340829999</v>
      </c>
      <c r="AJ377" s="18">
        <v>0.14578987206230001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</row>
    <row r="378" spans="1:47" s="54" customFormat="1" x14ac:dyDescent="0.2">
      <c r="A378" s="16" t="s">
        <v>24</v>
      </c>
      <c r="B378" s="53"/>
      <c r="C378" s="53"/>
      <c r="D378" s="53"/>
      <c r="E378" s="53"/>
      <c r="F378" s="53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>
        <v>6.8519685406890005E-2</v>
      </c>
      <c r="AD378" s="18">
        <v>7.358053302433E-2</v>
      </c>
      <c r="AE378" s="18">
        <v>7.3297409595529994E-2</v>
      </c>
      <c r="AF378" s="18">
        <v>7.3144765682080004E-2</v>
      </c>
      <c r="AG378" s="18">
        <v>7.1039578904750003E-2</v>
      </c>
      <c r="AH378" s="18">
        <v>7.1417232210179996E-2</v>
      </c>
      <c r="AI378" s="18">
        <v>7.3224149626900006E-2</v>
      </c>
      <c r="AJ378" s="18">
        <v>7.1353407055959994E-2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</row>
    <row r="379" spans="1:47" s="54" customFormat="1" x14ac:dyDescent="0.2">
      <c r="A379" s="36" t="s">
        <v>795</v>
      </c>
      <c r="B379" s="53"/>
      <c r="C379" s="53"/>
      <c r="D379" s="53"/>
      <c r="E379" s="53"/>
      <c r="F379" s="53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>
        <v>1.306914980513E-2</v>
      </c>
      <c r="AD379" s="18">
        <v>1.6155628843930001E-2</v>
      </c>
      <c r="AE379" s="18">
        <v>1.752905278193E-2</v>
      </c>
      <c r="AF379" s="18">
        <v>1.699196326062E-2</v>
      </c>
      <c r="AG379" s="18">
        <v>1.5811316934909999E-2</v>
      </c>
      <c r="AH379" s="18">
        <v>1.575584394968E-2</v>
      </c>
      <c r="AI379" s="18">
        <v>1.5757340827600001E-2</v>
      </c>
      <c r="AJ379" s="18">
        <v>1.604297819706E-2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</row>
    <row r="380" spans="1:47" s="54" customFormat="1" x14ac:dyDescent="0.2">
      <c r="A380" s="16"/>
      <c r="B380" s="53"/>
      <c r="C380" s="53"/>
      <c r="D380" s="53"/>
      <c r="E380" s="53"/>
      <c r="F380" s="53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</row>
    <row r="381" spans="1:47" s="17" customFormat="1" x14ac:dyDescent="0.2">
      <c r="A381" s="36" t="s">
        <v>135</v>
      </c>
      <c r="B381" s="37"/>
      <c r="C381" s="17">
        <v>751.5</v>
      </c>
      <c r="D381" s="17">
        <v>756.95</v>
      </c>
      <c r="E381" s="17">
        <v>766.69</v>
      </c>
      <c r="F381" s="17">
        <v>762.62</v>
      </c>
      <c r="G381" s="17">
        <v>761.62</v>
      </c>
      <c r="H381" s="17">
        <v>762.18</v>
      </c>
      <c r="I381" s="17">
        <v>762.57</v>
      </c>
      <c r="J381" s="17">
        <v>762.85</v>
      </c>
      <c r="K381" s="17">
        <v>761.95</v>
      </c>
      <c r="L381" s="17">
        <v>762.89</v>
      </c>
      <c r="M381" s="17">
        <v>761.69</v>
      </c>
      <c r="N381" s="17">
        <v>763.29</v>
      </c>
      <c r="O381" s="17">
        <v>763.55</v>
      </c>
      <c r="P381" s="17">
        <v>762.19</v>
      </c>
      <c r="Q381" s="17">
        <v>762.95</v>
      </c>
      <c r="R381" s="17">
        <v>764.16</v>
      </c>
      <c r="S381" s="17">
        <v>764.34</v>
      </c>
      <c r="T381" s="17">
        <v>764.72</v>
      </c>
      <c r="U381" s="17">
        <v>764.57</v>
      </c>
      <c r="V381" s="17">
        <v>764.31</v>
      </c>
      <c r="W381" s="17">
        <v>764.18</v>
      </c>
      <c r="X381" s="17">
        <v>764.06</v>
      </c>
      <c r="Y381" s="17">
        <v>763.9</v>
      </c>
      <c r="Z381" s="17">
        <v>764.02</v>
      </c>
      <c r="AA381" s="17">
        <v>763.82</v>
      </c>
      <c r="AB381" s="17">
        <v>762.9</v>
      </c>
      <c r="AC381" s="17">
        <v>763.5</v>
      </c>
      <c r="AD381" s="17">
        <v>763.97</v>
      </c>
      <c r="AE381" s="17">
        <v>764.44</v>
      </c>
      <c r="AF381" s="17">
        <v>764.5</v>
      </c>
      <c r="AG381" s="17">
        <v>764.08</v>
      </c>
      <c r="AH381" s="17">
        <v>764.01</v>
      </c>
      <c r="AI381" s="17">
        <v>763.84</v>
      </c>
      <c r="AJ381" s="17">
        <v>762.82</v>
      </c>
    </row>
    <row r="382" spans="1:47" s="17" customFormat="1" x14ac:dyDescent="0.2">
      <c r="A382" s="36" t="s">
        <v>136</v>
      </c>
      <c r="B382" s="37"/>
      <c r="C382" s="17">
        <v>761</v>
      </c>
      <c r="D382" s="17">
        <v>779.97</v>
      </c>
      <c r="E382" s="17">
        <v>745.36</v>
      </c>
      <c r="F382" s="17">
        <v>749.54</v>
      </c>
      <c r="G382" s="17">
        <v>756.63</v>
      </c>
      <c r="H382" s="17">
        <v>752.23</v>
      </c>
      <c r="I382" s="17">
        <v>751.25</v>
      </c>
      <c r="J382" s="17">
        <v>752.41</v>
      </c>
      <c r="K382" s="17">
        <v>750.64</v>
      </c>
      <c r="L382" s="17">
        <v>748.43</v>
      </c>
      <c r="M382" s="17">
        <v>735.05</v>
      </c>
      <c r="N382" s="17">
        <v>738.51</v>
      </c>
      <c r="O382" s="17">
        <v>740.72</v>
      </c>
      <c r="P382" s="17">
        <v>736.16</v>
      </c>
      <c r="Q382" s="17">
        <v>735.06</v>
      </c>
      <c r="R382" s="17">
        <v>736.66</v>
      </c>
      <c r="S382" s="17">
        <v>738.98</v>
      </c>
      <c r="T382" s="17">
        <v>740.45</v>
      </c>
      <c r="U382" s="17">
        <v>739.37</v>
      </c>
      <c r="V382" s="17">
        <v>738.67</v>
      </c>
      <c r="W382" s="17">
        <v>738.46</v>
      </c>
      <c r="X382" s="17">
        <v>739.01</v>
      </c>
      <c r="Y382" s="17">
        <v>737.13</v>
      </c>
      <c r="Z382" s="17">
        <v>737.85</v>
      </c>
      <c r="AA382" s="17">
        <v>737.5</v>
      </c>
      <c r="AB382" s="17">
        <v>734.56</v>
      </c>
      <c r="AC382" s="17">
        <v>735.15</v>
      </c>
      <c r="AD382" s="17">
        <v>736.62</v>
      </c>
      <c r="AE382" s="17">
        <v>736.94</v>
      </c>
      <c r="AF382" s="17">
        <v>737.2</v>
      </c>
      <c r="AG382" s="17">
        <v>737.14</v>
      </c>
      <c r="AH382" s="17">
        <v>736.47</v>
      </c>
      <c r="AI382" s="17">
        <v>736.22</v>
      </c>
      <c r="AJ382" s="17">
        <v>735.75</v>
      </c>
    </row>
    <row r="383" spans="1:47" ht="12.75" x14ac:dyDescent="0.2">
      <c r="A383" s="49" t="s">
        <v>137</v>
      </c>
      <c r="B383" s="50"/>
      <c r="C383" s="7"/>
      <c r="D383" s="7"/>
      <c r="E383" s="7"/>
      <c r="F383" s="7"/>
    </row>
    <row r="384" spans="1:47" x14ac:dyDescent="0.2">
      <c r="A384" s="16" t="s">
        <v>750</v>
      </c>
      <c r="C384" s="18">
        <v>0.97368421052630005</v>
      </c>
      <c r="D384" s="18">
        <v>0.76296296296300004</v>
      </c>
      <c r="E384" s="18">
        <v>0.76502732240439997</v>
      </c>
      <c r="F384" s="18">
        <v>0.78911834789519997</v>
      </c>
      <c r="G384" s="18">
        <v>0.6351034335679</v>
      </c>
      <c r="H384" s="18">
        <v>0.50533951239170005</v>
      </c>
      <c r="I384" s="18">
        <v>0.4219484991029</v>
      </c>
      <c r="J384" s="18">
        <v>0.31506258092360001</v>
      </c>
      <c r="K384" s="18">
        <v>0.21839672885959999</v>
      </c>
      <c r="L384" s="18">
        <v>0.17750162292499999</v>
      </c>
      <c r="M384" s="18">
        <v>0.17458008562960001</v>
      </c>
      <c r="N384" s="18">
        <v>0.1505371021237</v>
      </c>
      <c r="O384" s="18">
        <v>0.10498183585159999</v>
      </c>
      <c r="P384" s="18">
        <v>0.10872890986970001</v>
      </c>
      <c r="Q384" s="18">
        <v>0.13002218876300001</v>
      </c>
      <c r="R384" s="18">
        <v>0.1392682182784</v>
      </c>
      <c r="S384" s="18">
        <v>0.12901093817119999</v>
      </c>
      <c r="T384" s="18">
        <v>0.1109728207601</v>
      </c>
      <c r="U384" s="18">
        <v>9.7624977761959997E-2</v>
      </c>
      <c r="V384" s="18">
        <v>8.6343935736169997E-2</v>
      </c>
      <c r="W384" s="18">
        <v>9.2009135469390005E-2</v>
      </c>
      <c r="X384" s="18">
        <v>8.1930458400590003E-2</v>
      </c>
      <c r="Y384" s="18">
        <v>8.6719253254250006E-2</v>
      </c>
      <c r="Z384" s="18">
        <v>8.3000397186980004E-2</v>
      </c>
      <c r="AA384" s="18">
        <v>7.0247606096660004E-2</v>
      </c>
      <c r="AB384" s="18">
        <v>7.2403365040959997E-2</v>
      </c>
      <c r="AC384" s="18">
        <v>7.3063991033780001E-2</v>
      </c>
      <c r="AD384" s="18">
        <v>7.8427344809170005E-2</v>
      </c>
      <c r="AE384" s="18">
        <v>7.9287849149529993E-2</v>
      </c>
      <c r="AF384" s="18">
        <v>7.5523159219029995E-2</v>
      </c>
      <c r="AG384" s="18">
        <v>7.4218400516919997E-2</v>
      </c>
      <c r="AH384" s="18">
        <v>6.9884977344019994E-2</v>
      </c>
      <c r="AI384" s="18">
        <v>6.9568487355459993E-2</v>
      </c>
      <c r="AJ384" s="18">
        <v>8.4992270859249999E-2</v>
      </c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</row>
    <row r="385" spans="1:47" x14ac:dyDescent="0.2">
      <c r="A385" s="16" t="s">
        <v>751</v>
      </c>
      <c r="C385" s="18">
        <v>0</v>
      </c>
      <c r="D385" s="18">
        <v>0</v>
      </c>
      <c r="E385" s="18">
        <v>1.366120218579E-2</v>
      </c>
      <c r="F385" s="18">
        <v>1.568705321684E-2</v>
      </c>
      <c r="G385" s="18">
        <v>8.551930049051E-2</v>
      </c>
      <c r="H385" s="18">
        <v>0.19349855598089999</v>
      </c>
      <c r="I385" s="18">
        <v>0.25561320983460001</v>
      </c>
      <c r="J385" s="18">
        <v>0.30050614038529999</v>
      </c>
      <c r="K385" s="18">
        <v>0.30326770436040001</v>
      </c>
      <c r="L385" s="18">
        <v>0.27388790998180002</v>
      </c>
      <c r="M385" s="18">
        <v>0.20927105060930001</v>
      </c>
      <c r="N385" s="18">
        <v>0.15410128211470001</v>
      </c>
      <c r="O385" s="18">
        <v>0.13328088483700001</v>
      </c>
      <c r="P385" s="18">
        <v>0.1158536585366</v>
      </c>
      <c r="Q385" s="18">
        <v>8.8140898644900004E-2</v>
      </c>
      <c r="R385" s="18">
        <v>7.0109641645880003E-2</v>
      </c>
      <c r="S385" s="18">
        <v>7.8335150854229998E-2</v>
      </c>
      <c r="T385" s="18">
        <v>8.8896494858189998E-2</v>
      </c>
      <c r="U385" s="18">
        <v>9.1976516634050001E-2</v>
      </c>
      <c r="V385" s="18">
        <v>8.4635692403259993E-2</v>
      </c>
      <c r="W385" s="18">
        <v>6.985161540208E-2</v>
      </c>
      <c r="X385" s="18">
        <v>6.1149973095550002E-2</v>
      </c>
      <c r="Y385" s="18">
        <v>5.6698712884519997E-2</v>
      </c>
      <c r="Z385" s="18">
        <v>5.4449662391069999E-2</v>
      </c>
      <c r="AA385" s="18">
        <v>5.5833191682249997E-2</v>
      </c>
      <c r="AB385" s="18">
        <v>5.3070874800679999E-2</v>
      </c>
      <c r="AC385" s="18">
        <v>5.1940011741469998E-2</v>
      </c>
      <c r="AD385" s="18">
        <v>4.4657162811719997E-2</v>
      </c>
      <c r="AE385" s="18">
        <v>4.2836290698940002E-2</v>
      </c>
      <c r="AF385" s="18">
        <v>4.8248773132810001E-2</v>
      </c>
      <c r="AG385" s="18">
        <v>5.358119190815E-2</v>
      </c>
      <c r="AH385" s="18">
        <v>5.6417257271209997E-2</v>
      </c>
      <c r="AI385" s="18">
        <v>4.9167998495820001E-2</v>
      </c>
      <c r="AJ385" s="18">
        <v>4.6469102288579998E-2</v>
      </c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</row>
    <row r="386" spans="1:47" x14ac:dyDescent="0.2">
      <c r="A386" s="16" t="s">
        <v>752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1.141782524011E-3</v>
      </c>
      <c r="I386" s="18">
        <v>3.7825517676160002E-3</v>
      </c>
      <c r="J386" s="18">
        <v>3.0486130184020001E-2</v>
      </c>
      <c r="K386" s="18">
        <v>9.5728962649899996E-2</v>
      </c>
      <c r="L386" s="18">
        <v>0.15951034035059999</v>
      </c>
      <c r="M386" s="18">
        <v>0.22576572620490001</v>
      </c>
      <c r="N386" s="18">
        <v>0.28216424929459999</v>
      </c>
      <c r="O386" s="18">
        <v>0.3128861327718</v>
      </c>
      <c r="P386" s="18">
        <v>0.32231838447420003</v>
      </c>
      <c r="Q386" s="18">
        <v>0.2892067517236</v>
      </c>
      <c r="R386" s="18">
        <v>0.25328835214529999</v>
      </c>
      <c r="S386" s="18">
        <v>0.20757740986750001</v>
      </c>
      <c r="T386" s="18">
        <v>0.17049644507369999</v>
      </c>
      <c r="U386" s="18">
        <v>0.15296803652970001</v>
      </c>
      <c r="V386" s="18">
        <v>0.14826422712580001</v>
      </c>
      <c r="W386" s="18">
        <v>0.1459671710764</v>
      </c>
      <c r="X386" s="18">
        <v>0.13850667486609999</v>
      </c>
      <c r="Y386" s="18">
        <v>0.1293070967585</v>
      </c>
      <c r="Z386" s="18">
        <v>0.1243195252447</v>
      </c>
      <c r="AA386" s="18">
        <v>0.1204487506374</v>
      </c>
      <c r="AB386" s="18">
        <v>0.1137405839336</v>
      </c>
      <c r="AC386" s="18">
        <v>0.1038053050115</v>
      </c>
      <c r="AD386" s="18">
        <v>9.8445010476149994E-2</v>
      </c>
      <c r="AE386" s="18">
        <v>9.3536823918419998E-2</v>
      </c>
      <c r="AF386" s="18">
        <v>8.9246785175790003E-2</v>
      </c>
      <c r="AG386" s="18">
        <v>9.0720214722399994E-2</v>
      </c>
      <c r="AH386" s="18">
        <v>8.6557453235740003E-2</v>
      </c>
      <c r="AI386" s="18">
        <v>9.0476638149850006E-2</v>
      </c>
      <c r="AJ386" s="18">
        <v>8.9893677185840001E-2</v>
      </c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</row>
    <row r="387" spans="1:47" x14ac:dyDescent="0.2">
      <c r="A387" s="16" t="s">
        <v>753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4.7027374882399999E-4</v>
      </c>
      <c r="O387" s="18">
        <v>1.7817062729940001E-3</v>
      </c>
      <c r="P387" s="18">
        <v>1.74840458082E-2</v>
      </c>
      <c r="Q387" s="18">
        <v>5.6838893731669997E-2</v>
      </c>
      <c r="R387" s="18">
        <v>9.4532273404270006E-2</v>
      </c>
      <c r="S387" s="18">
        <v>0.13799940517500001</v>
      </c>
      <c r="T387" s="18">
        <v>0.1795354481385</v>
      </c>
      <c r="U387" s="18">
        <v>0.20713989207139999</v>
      </c>
      <c r="V387" s="18">
        <v>0.2253892959496</v>
      </c>
      <c r="W387" s="18">
        <v>0.23831020528089999</v>
      </c>
      <c r="X387" s="18">
        <v>0.25746278217640001</v>
      </c>
      <c r="Y387" s="18">
        <v>0.26766897188760003</v>
      </c>
      <c r="Z387" s="18">
        <v>0.27681596224389998</v>
      </c>
      <c r="AA387" s="18">
        <v>0.28355147600429997</v>
      </c>
      <c r="AB387" s="18">
        <v>0.29118601198659999</v>
      </c>
      <c r="AC387" s="18">
        <v>0.2810802156162</v>
      </c>
      <c r="AD387" s="18">
        <v>0.26101022965370002</v>
      </c>
      <c r="AE387" s="18">
        <v>0.23753587067689999</v>
      </c>
      <c r="AF387" s="18">
        <v>0.2109923458853</v>
      </c>
      <c r="AG387" s="18">
        <v>0.20636214523579999</v>
      </c>
      <c r="AH387" s="18">
        <v>0.19682622671469999</v>
      </c>
      <c r="AI387" s="18">
        <v>0.1851085832472</v>
      </c>
      <c r="AJ387" s="18">
        <v>0.18076763563699999</v>
      </c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</row>
    <row r="388" spans="1:47" x14ac:dyDescent="0.2">
      <c r="A388" s="16" t="s">
        <v>754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1.9859349080600001E-4</v>
      </c>
      <c r="AA388" s="18">
        <v>8.0457816306899995E-4</v>
      </c>
      <c r="AB388" s="18">
        <v>8.9624457029750006E-3</v>
      </c>
      <c r="AC388" s="18">
        <v>3.1456476490369999E-2</v>
      </c>
      <c r="AD388" s="18">
        <v>5.5800912041410002E-2</v>
      </c>
      <c r="AE388" s="18">
        <v>8.5761947790170004E-2</v>
      </c>
      <c r="AF388" s="18">
        <v>0.1147829093319</v>
      </c>
      <c r="AG388" s="18">
        <v>8.3045877031659998E-2</v>
      </c>
      <c r="AH388" s="18">
        <v>0.1012547926107</v>
      </c>
      <c r="AI388" s="18">
        <v>0.1172417034878</v>
      </c>
      <c r="AJ388" s="18">
        <v>8.5878294310599998E-2</v>
      </c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</row>
    <row r="389" spans="1:47" ht="12.75" x14ac:dyDescent="0.2">
      <c r="A389" s="49" t="s">
        <v>143</v>
      </c>
      <c r="B389" s="50"/>
      <c r="C389" s="7"/>
      <c r="D389" s="7"/>
      <c r="E389" s="7"/>
      <c r="F389" s="7"/>
    </row>
    <row r="390" spans="1:47" x14ac:dyDescent="0.2">
      <c r="A390" s="16" t="s">
        <v>755</v>
      </c>
      <c r="C390" s="18">
        <v>1</v>
      </c>
      <c r="D390" s="18">
        <v>1</v>
      </c>
      <c r="E390" s="18">
        <v>1</v>
      </c>
      <c r="F390" s="18">
        <v>1</v>
      </c>
      <c r="G390" s="18">
        <v>1</v>
      </c>
      <c r="H390" s="18">
        <v>1</v>
      </c>
      <c r="I390" s="18">
        <v>1</v>
      </c>
      <c r="J390" s="18">
        <v>1</v>
      </c>
      <c r="K390" s="18">
        <v>1</v>
      </c>
      <c r="L390" s="18">
        <v>1</v>
      </c>
      <c r="M390" s="18">
        <v>1</v>
      </c>
      <c r="N390" s="18">
        <v>1</v>
      </c>
      <c r="O390" s="18">
        <v>1</v>
      </c>
      <c r="P390" s="18">
        <v>0.99921320074310005</v>
      </c>
      <c r="Q390" s="18">
        <v>0.99752352649830001</v>
      </c>
      <c r="R390" s="18">
        <v>0.97651006711410004</v>
      </c>
      <c r="S390" s="18">
        <v>0.92057302423950005</v>
      </c>
      <c r="T390" s="18">
        <v>0.85996328334060002</v>
      </c>
      <c r="U390" s="18">
        <v>0.78746052690099999</v>
      </c>
      <c r="V390" s="18">
        <v>0.71939236503280002</v>
      </c>
      <c r="W390" s="18">
        <v>0.67215610850660001</v>
      </c>
      <c r="X390" s="18">
        <v>0.64032952390709996</v>
      </c>
      <c r="Y390" s="18">
        <v>0.62112888327089999</v>
      </c>
      <c r="Z390" s="18">
        <v>0.58895340007709995</v>
      </c>
      <c r="AA390" s="18">
        <v>0.55866687820140004</v>
      </c>
      <c r="AB390" s="18">
        <v>0.54209142995390003</v>
      </c>
      <c r="AC390" s="18">
        <v>0.52943374072689997</v>
      </c>
      <c r="AD390" s="18">
        <v>0.50599811018450003</v>
      </c>
      <c r="AE390" s="18">
        <v>0.47887477782519999</v>
      </c>
      <c r="AF390" s="18">
        <v>0.45532858912669999</v>
      </c>
      <c r="AG390" s="18">
        <v>0.4648044137383</v>
      </c>
      <c r="AH390" s="18">
        <v>0.45208357538440003</v>
      </c>
      <c r="AI390" s="18">
        <v>0.44001128137630002</v>
      </c>
      <c r="AJ390" s="18">
        <v>0.4596765071824</v>
      </c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</row>
    <row r="391" spans="1:47" x14ac:dyDescent="0.2">
      <c r="A391" s="16" t="s">
        <v>756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7.8679925691199995E-4</v>
      </c>
      <c r="Q391" s="18">
        <v>2.4764735017340001E-3</v>
      </c>
      <c r="R391" s="18">
        <v>2.348993288591E-2</v>
      </c>
      <c r="S391" s="18">
        <v>7.9426975760479995E-2</v>
      </c>
      <c r="T391" s="18">
        <v>0.14003671665940001</v>
      </c>
      <c r="U391" s="18">
        <v>0.21253947309900001</v>
      </c>
      <c r="V391" s="18">
        <v>0.28060763496719998</v>
      </c>
      <c r="W391" s="18">
        <v>0.32784389149339999</v>
      </c>
      <c r="X391" s="18">
        <v>0.3595807922923</v>
      </c>
      <c r="Y391" s="18">
        <v>0.37887111672910001</v>
      </c>
      <c r="Z391" s="18">
        <v>0.41104659992289999</v>
      </c>
      <c r="AA391" s="18">
        <v>0.44133312179860001</v>
      </c>
      <c r="AB391" s="18">
        <v>0.4575236712745</v>
      </c>
      <c r="AC391" s="18">
        <v>0.4692746971233</v>
      </c>
      <c r="AD391" s="18">
        <v>0.4811840105172</v>
      </c>
      <c r="AE391" s="18">
        <v>0.4751908965435</v>
      </c>
      <c r="AF391" s="18">
        <v>0.46112919799860003</v>
      </c>
      <c r="AG391" s="18">
        <v>0.4591480689895</v>
      </c>
      <c r="AH391" s="18">
        <v>0.42176910266840001</v>
      </c>
      <c r="AI391" s="18">
        <v>0.39479176459530002</v>
      </c>
      <c r="AJ391" s="18">
        <v>0.39719300229990001</v>
      </c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</row>
    <row r="392" spans="1:47" x14ac:dyDescent="0.2">
      <c r="A392" s="16" t="s">
        <v>757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3.8489877162299998E-4</v>
      </c>
      <c r="AC392" s="18">
        <v>1.291562149757E-3</v>
      </c>
      <c r="AD392" s="18">
        <v>1.28178792983E-2</v>
      </c>
      <c r="AE392" s="18">
        <v>4.593432563127E-2</v>
      </c>
      <c r="AF392" s="18">
        <v>8.3542212874660002E-2</v>
      </c>
      <c r="AG392" s="18">
        <v>7.6047517272229997E-2</v>
      </c>
      <c r="AH392" s="18">
        <v>0.1261473219473</v>
      </c>
      <c r="AI392" s="18">
        <v>0.16519695402840001</v>
      </c>
      <c r="AJ392" s="18">
        <v>0.14313049051769999</v>
      </c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</row>
    <row r="393" spans="1:47" x14ac:dyDescent="0.2">
      <c r="A393" s="16" t="s">
        <v>147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</row>
    <row r="394" spans="1:47" x14ac:dyDescent="0.2">
      <c r="A394" s="16" t="s">
        <v>148</v>
      </c>
      <c r="C394" s="48">
        <v>0</v>
      </c>
      <c r="D394" s="48">
        <v>0.28000000000000003</v>
      </c>
      <c r="E394" s="48">
        <v>0.12</v>
      </c>
      <c r="F394" s="48">
        <v>0.31</v>
      </c>
      <c r="G394" s="48">
        <v>0.69</v>
      </c>
      <c r="H394" s="48">
        <v>1.06</v>
      </c>
      <c r="I394" s="48">
        <v>1.48</v>
      </c>
      <c r="J394" s="48">
        <v>2</v>
      </c>
      <c r="K394" s="48">
        <v>2.62</v>
      </c>
      <c r="L394" s="48">
        <v>3.25</v>
      </c>
      <c r="M394" s="48">
        <v>3.76</v>
      </c>
      <c r="N394" s="48">
        <v>4.28</v>
      </c>
      <c r="O394" s="48">
        <v>4.93</v>
      </c>
      <c r="P394" s="48">
        <v>5.58</v>
      </c>
      <c r="Q394" s="48">
        <v>5.95</v>
      </c>
      <c r="R394" s="48">
        <v>6.27</v>
      </c>
      <c r="S394" s="48">
        <v>6.68</v>
      </c>
      <c r="T394" s="48">
        <v>7.2</v>
      </c>
      <c r="U394" s="48">
        <v>7.8</v>
      </c>
      <c r="V394" s="48">
        <v>8.35</v>
      </c>
      <c r="W394" s="48">
        <v>8.82</v>
      </c>
      <c r="X394" s="48">
        <v>9.39</v>
      </c>
      <c r="Y394" s="48">
        <v>9.82</v>
      </c>
      <c r="Z394" s="48">
        <v>10.38</v>
      </c>
      <c r="AA394" s="48">
        <v>11</v>
      </c>
      <c r="AB394" s="48">
        <v>11.58</v>
      </c>
      <c r="AC394" s="48">
        <v>12.14</v>
      </c>
      <c r="AD394" s="48">
        <v>12.54</v>
      </c>
      <c r="AE394" s="48">
        <v>13.01</v>
      </c>
      <c r="AF394" s="48">
        <v>13.47</v>
      </c>
      <c r="AG394" s="48">
        <v>13.29</v>
      </c>
      <c r="AH394" s="48">
        <v>13.83</v>
      </c>
      <c r="AI394" s="48">
        <v>14.33</v>
      </c>
      <c r="AJ394" s="48">
        <v>13.84</v>
      </c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</row>
    <row r="395" spans="1:47" x14ac:dyDescent="0.2">
      <c r="C395" s="7"/>
      <c r="D395" s="7"/>
      <c r="E395" s="7"/>
      <c r="F395" s="7"/>
    </row>
    <row r="396" spans="1:47" ht="18" x14ac:dyDescent="0.25">
      <c r="A396" s="97" t="s">
        <v>149</v>
      </c>
      <c r="B396" s="51"/>
      <c r="C396" s="7"/>
      <c r="D396" s="7"/>
      <c r="E396" s="7"/>
      <c r="F396" s="7"/>
    </row>
    <row r="397" spans="1:47" x14ac:dyDescent="0.2">
      <c r="A397" s="16" t="s">
        <v>801</v>
      </c>
      <c r="C397" s="7"/>
      <c r="D397" s="7"/>
      <c r="E397" s="7"/>
      <c r="F397" s="7"/>
    </row>
    <row r="398" spans="1:47" x14ac:dyDescent="0.2">
      <c r="A398" s="16" t="s">
        <v>151</v>
      </c>
      <c r="C398" s="18">
        <v>0</v>
      </c>
      <c r="D398" s="18">
        <v>0.89916900399120003</v>
      </c>
      <c r="E398" s="18">
        <v>0.49179262925740003</v>
      </c>
      <c r="F398" s="18">
        <v>0.25016209997200001</v>
      </c>
      <c r="G398" s="18">
        <v>0.35656963302950001</v>
      </c>
      <c r="H398" s="18">
        <v>0.39092351814569998</v>
      </c>
      <c r="I398" s="18">
        <v>0.3311211555429</v>
      </c>
      <c r="J398" s="18">
        <v>0.35927549644439999</v>
      </c>
      <c r="K398" s="18">
        <v>0.39562645902080001</v>
      </c>
      <c r="L398" s="18">
        <v>0.40532602681449997</v>
      </c>
      <c r="M398" s="18">
        <v>0.42135791658810001</v>
      </c>
      <c r="N398" s="18">
        <v>0.43177993177419999</v>
      </c>
      <c r="O398" s="18">
        <v>0.49991456055540001</v>
      </c>
      <c r="P398" s="18">
        <v>0.50823378770670002</v>
      </c>
      <c r="Q398" s="18">
        <v>0.49445973563919998</v>
      </c>
      <c r="R398" s="18">
        <v>0.46911616720729998</v>
      </c>
      <c r="S398" s="18">
        <v>0.50328535058010004</v>
      </c>
      <c r="T398" s="18">
        <v>0.49785901753759998</v>
      </c>
      <c r="U398" s="18">
        <v>0.49100775794309998</v>
      </c>
      <c r="V398" s="18">
        <v>0.49634383920629999</v>
      </c>
      <c r="W398" s="18">
        <v>0.45913284441160002</v>
      </c>
      <c r="X398" s="18">
        <v>0.47877889037819998</v>
      </c>
      <c r="Y398" s="18">
        <v>0.47762798133340001</v>
      </c>
      <c r="Z398" s="18">
        <v>0.42922951033619999</v>
      </c>
      <c r="AA398" s="18">
        <v>0.47931308696570002</v>
      </c>
      <c r="AB398" s="18">
        <v>0.4732433593807</v>
      </c>
      <c r="AC398" s="18">
        <v>0.4646412467787</v>
      </c>
      <c r="AD398" s="18">
        <v>0.4634339239411</v>
      </c>
      <c r="AE398" s="18">
        <v>0.46411720321779998</v>
      </c>
      <c r="AF398" s="18">
        <v>0.47067432561880002</v>
      </c>
      <c r="AG398" s="18">
        <v>0.47323528718449998</v>
      </c>
      <c r="AH398" s="18">
        <v>0.47760701401650002</v>
      </c>
      <c r="AI398" s="18">
        <v>0.48432794977799998</v>
      </c>
      <c r="AJ398" s="18">
        <v>0.48246034336869997</v>
      </c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</row>
    <row r="399" spans="1:47" x14ac:dyDescent="0.2">
      <c r="A399" s="16" t="s">
        <v>152</v>
      </c>
      <c r="C399" s="18">
        <v>0</v>
      </c>
      <c r="D399" s="18">
        <v>9.891272880865E-2</v>
      </c>
      <c r="E399" s="18">
        <v>0.47127366121879999</v>
      </c>
      <c r="F399" s="18">
        <v>0.72286390338090001</v>
      </c>
      <c r="G399" s="18">
        <v>0.6340071621926</v>
      </c>
      <c r="H399" s="18">
        <v>0.59574952693630001</v>
      </c>
      <c r="I399" s="18">
        <v>0.65111292604719995</v>
      </c>
      <c r="J399" s="18">
        <v>0.62779955086549999</v>
      </c>
      <c r="K399" s="18">
        <v>0.58783302035210006</v>
      </c>
      <c r="L399" s="18">
        <v>0.57661155323390001</v>
      </c>
      <c r="M399" s="18">
        <v>0.55689104715659998</v>
      </c>
      <c r="N399" s="18">
        <v>0.54651613910560004</v>
      </c>
      <c r="O399" s="18">
        <v>0.47818125237920001</v>
      </c>
      <c r="P399" s="18">
        <v>0.46964994092029999</v>
      </c>
      <c r="Q399" s="18">
        <v>0.48403919649760002</v>
      </c>
      <c r="R399" s="18">
        <v>0.51122243857210004</v>
      </c>
      <c r="S399" s="18">
        <v>0.47530027034560002</v>
      </c>
      <c r="T399" s="18">
        <v>0.47590967246929999</v>
      </c>
      <c r="U399" s="18">
        <v>0.47894501551610003</v>
      </c>
      <c r="V399" s="18">
        <v>0.47189383860459999</v>
      </c>
      <c r="W399" s="18">
        <v>0.51242438819280001</v>
      </c>
      <c r="X399" s="18">
        <v>0.49312806333870002</v>
      </c>
      <c r="Y399" s="18">
        <v>0.49364292257800002</v>
      </c>
      <c r="Z399" s="18">
        <v>0.53445046311349997</v>
      </c>
      <c r="AA399" s="18">
        <v>0.48839982510340002</v>
      </c>
      <c r="AB399" s="18">
        <v>0.48827870124459999</v>
      </c>
      <c r="AC399" s="18">
        <v>0.48937327251200002</v>
      </c>
      <c r="AD399" s="18">
        <v>0.48616596884949997</v>
      </c>
      <c r="AE399" s="18">
        <v>0.482163296977</v>
      </c>
      <c r="AF399" s="18">
        <v>0.47590836522680002</v>
      </c>
      <c r="AG399" s="18">
        <v>0.47256542931860002</v>
      </c>
      <c r="AH399" s="18">
        <v>0.46799129656420002</v>
      </c>
      <c r="AI399" s="18">
        <v>0.4625168787101</v>
      </c>
      <c r="AJ399" s="18">
        <v>0.46515645652370002</v>
      </c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</row>
    <row r="400" spans="1:47" x14ac:dyDescent="0.2">
      <c r="A400" s="16" t="s">
        <v>153</v>
      </c>
      <c r="C400" s="18">
        <v>0</v>
      </c>
      <c r="D400" s="18">
        <v>1.9182672000990001E-3</v>
      </c>
      <c r="E400" s="18">
        <v>3.6933709523760003E-2</v>
      </c>
      <c r="F400" s="18">
        <v>2.6973996647099999E-2</v>
      </c>
      <c r="G400" s="18">
        <v>9.4232047779540008E-3</v>
      </c>
      <c r="H400" s="18">
        <v>1.3326954917970001E-2</v>
      </c>
      <c r="I400" s="18">
        <v>1.776591840991E-2</v>
      </c>
      <c r="J400" s="18">
        <v>1.2924952690119999E-2</v>
      </c>
      <c r="K400" s="18">
        <v>1.654052062707E-2</v>
      </c>
      <c r="L400" s="18">
        <v>1.8062419951590001E-2</v>
      </c>
      <c r="M400" s="18">
        <v>2.1751036255359998E-2</v>
      </c>
      <c r="N400" s="18">
        <v>2.1703929120150001E-2</v>
      </c>
      <c r="O400" s="18">
        <v>2.1904187065450002E-2</v>
      </c>
      <c r="P400" s="18">
        <v>2.2116271373010001E-2</v>
      </c>
      <c r="Q400" s="18">
        <v>2.1501067863220001E-2</v>
      </c>
      <c r="R400" s="18">
        <v>1.9661394220669998E-2</v>
      </c>
      <c r="S400" s="18">
        <v>2.1414379074249999E-2</v>
      </c>
      <c r="T400" s="18">
        <v>2.6157532145199999E-2</v>
      </c>
      <c r="U400" s="18">
        <v>2.9989800923109999E-2</v>
      </c>
      <c r="V400" s="18">
        <v>3.1569269924100002E-2</v>
      </c>
      <c r="W400" s="18">
        <v>2.8330091625760001E-2</v>
      </c>
      <c r="X400" s="18">
        <v>2.799382181398E-2</v>
      </c>
      <c r="Y400" s="18">
        <v>2.8619878252979999E-2</v>
      </c>
      <c r="Z400" s="18">
        <v>3.6234420442689999E-2</v>
      </c>
      <c r="AA400" s="18">
        <v>3.217516981791E-2</v>
      </c>
      <c r="AB400" s="18">
        <v>3.8419509663030003E-2</v>
      </c>
      <c r="AC400" s="18">
        <v>4.5921128973550003E-2</v>
      </c>
      <c r="AD400" s="18">
        <v>5.0204749003540002E-2</v>
      </c>
      <c r="AE400" s="18">
        <v>5.3557915566569997E-2</v>
      </c>
      <c r="AF400" s="18">
        <v>5.3275953464960002E-2</v>
      </c>
      <c r="AG400" s="18">
        <v>5.4079111843390003E-2</v>
      </c>
      <c r="AH400" s="18">
        <v>5.4199797170689998E-2</v>
      </c>
      <c r="AI400" s="18">
        <v>5.295238506253E-2</v>
      </c>
      <c r="AJ400" s="18">
        <v>5.2305313366669999E-2</v>
      </c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</row>
    <row r="401" spans="1:47" ht="12.75" x14ac:dyDescent="0.2">
      <c r="A401" s="49" t="s">
        <v>154</v>
      </c>
      <c r="B401" s="50"/>
      <c r="C401" s="7"/>
      <c r="D401" s="7"/>
      <c r="E401" s="7"/>
      <c r="F401" s="7"/>
    </row>
    <row r="402" spans="1:47" s="19" customFormat="1" ht="12.75" x14ac:dyDescent="0.2">
      <c r="A402" s="116" t="s">
        <v>155</v>
      </c>
      <c r="B402" s="58"/>
      <c r="C402" s="19">
        <v>0</v>
      </c>
      <c r="D402" s="19">
        <v>9473.24</v>
      </c>
      <c r="E402" s="19">
        <v>49980.58</v>
      </c>
      <c r="F402" s="19">
        <v>58829</v>
      </c>
      <c r="G402" s="19">
        <v>630990.80000000005</v>
      </c>
      <c r="H402" s="19">
        <v>2128688.5699999998</v>
      </c>
      <c r="I402" s="19">
        <v>1289222.58</v>
      </c>
      <c r="J402" s="19">
        <v>4609764.16</v>
      </c>
      <c r="K402" s="19">
        <v>8321791.5700000003</v>
      </c>
      <c r="L402" s="19">
        <v>4772442.5199999996</v>
      </c>
      <c r="M402" s="19">
        <v>12432379.18</v>
      </c>
      <c r="N402" s="19">
        <v>6351322.96</v>
      </c>
      <c r="O402" s="19">
        <v>19117185.25</v>
      </c>
      <c r="P402" s="19">
        <v>20629751.899999999</v>
      </c>
      <c r="Q402" s="19">
        <v>20826228.620000001</v>
      </c>
      <c r="R402" s="19">
        <v>10055743.130000001</v>
      </c>
      <c r="S402" s="19">
        <v>26006817.890000001</v>
      </c>
      <c r="T402" s="19">
        <v>29537795.210000001</v>
      </c>
      <c r="U402" s="19">
        <v>31550507.850000001</v>
      </c>
      <c r="V402" s="19">
        <v>34657992.880000003</v>
      </c>
      <c r="W402" s="19">
        <v>17525971.600000001</v>
      </c>
      <c r="X402" s="19">
        <v>38972403.979999997</v>
      </c>
      <c r="Y402" s="19">
        <v>41132070.630000003</v>
      </c>
      <c r="Z402" s="19">
        <v>20482359.620000001</v>
      </c>
      <c r="AA402" s="19">
        <v>46491271.420000002</v>
      </c>
      <c r="AB402" s="19">
        <v>46454708.100000001</v>
      </c>
      <c r="AC402" s="19">
        <v>46739740.600000001</v>
      </c>
      <c r="AD402" s="19">
        <v>48231017.340000004</v>
      </c>
      <c r="AE402" s="19">
        <v>49940719.380000003</v>
      </c>
      <c r="AF402" s="19">
        <v>52816548.549999997</v>
      </c>
      <c r="AG402" s="19">
        <v>55308989.719999999</v>
      </c>
      <c r="AH402" s="19">
        <v>57359623.369999997</v>
      </c>
      <c r="AI402" s="19">
        <v>60004428.369999997</v>
      </c>
      <c r="AJ402" s="19">
        <v>61755388.75</v>
      </c>
    </row>
    <row r="403" spans="1:47" x14ac:dyDescent="0.2">
      <c r="A403" s="16" t="s">
        <v>156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</row>
    <row r="404" spans="1:47" x14ac:dyDescent="0.2">
      <c r="A404" s="16" t="s">
        <v>157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</row>
    <row r="405" spans="1:47" x14ac:dyDescent="0.2">
      <c r="A405" s="16" t="s">
        <v>158</v>
      </c>
      <c r="C405" s="18">
        <v>0</v>
      </c>
      <c r="D405" s="18">
        <v>5.714306826387E-2</v>
      </c>
      <c r="E405" s="18">
        <v>9.9487841077469996E-2</v>
      </c>
      <c r="F405" s="18">
        <v>6.4020466096650006E-2</v>
      </c>
      <c r="G405" s="18">
        <v>5.18157633994E-2</v>
      </c>
      <c r="H405" s="18">
        <v>8.9105002334840006E-2</v>
      </c>
      <c r="I405" s="18">
        <v>8.8511605187680004E-2</v>
      </c>
      <c r="J405" s="18">
        <v>8.5106160832309999E-2</v>
      </c>
      <c r="K405" s="18">
        <v>0.1062031381783</v>
      </c>
      <c r="L405" s="18">
        <v>0.1104276177641</v>
      </c>
      <c r="M405" s="18">
        <v>0.12521665026010001</v>
      </c>
      <c r="N405" s="18">
        <v>0.12824723847110001</v>
      </c>
      <c r="O405" s="18">
        <v>0.13082819545150001</v>
      </c>
      <c r="P405" s="18">
        <v>0.13521606882189999</v>
      </c>
      <c r="Q405" s="18">
        <v>0.1425228108222</v>
      </c>
      <c r="R405" s="18">
        <v>0.1370239006625</v>
      </c>
      <c r="S405" s="18">
        <v>0.12683239396929999</v>
      </c>
      <c r="T405" s="18">
        <v>0.11732451184250001</v>
      </c>
      <c r="U405" s="18">
        <v>0.11060781706099999</v>
      </c>
      <c r="V405" s="18">
        <v>0.10447011067250001</v>
      </c>
      <c r="W405" s="18">
        <v>9.3432481066370004E-2</v>
      </c>
      <c r="X405" s="18">
        <v>9.8506028194409997E-2</v>
      </c>
      <c r="Y405" s="18">
        <v>9.5119168873010002E-2</v>
      </c>
      <c r="Z405" s="18">
        <v>8.6835470560170006E-2</v>
      </c>
      <c r="AA405" s="18">
        <v>8.9618097963230003E-2</v>
      </c>
      <c r="AB405" s="18">
        <v>9.0253285920960005E-2</v>
      </c>
      <c r="AC405" s="18">
        <v>8.8646576797399998E-2</v>
      </c>
      <c r="AD405" s="18">
        <v>8.6072421437199995E-2</v>
      </c>
      <c r="AE405" s="18">
        <v>8.3794130725290003E-2</v>
      </c>
      <c r="AF405" s="18">
        <v>7.9950552421479998E-2</v>
      </c>
      <c r="AG405" s="18">
        <v>7.7928322602369995E-2</v>
      </c>
      <c r="AH405" s="18">
        <v>7.6889425994160002E-2</v>
      </c>
      <c r="AI405" s="18">
        <v>7.4472722641440003E-2</v>
      </c>
      <c r="AJ405" s="18">
        <v>7.307916491468E-2</v>
      </c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</row>
    <row r="406" spans="1:47" x14ac:dyDescent="0.2">
      <c r="A406" s="16" t="s">
        <v>159</v>
      </c>
      <c r="C406" s="18">
        <v>0</v>
      </c>
      <c r="D406" s="18">
        <v>1.2906882967180001E-2</v>
      </c>
      <c r="E406" s="18">
        <v>2.5963084061850002E-2</v>
      </c>
      <c r="F406" s="18">
        <v>6.991738768295E-2</v>
      </c>
      <c r="G406" s="18">
        <v>0.1984238914418</v>
      </c>
      <c r="H406" s="18">
        <v>0.22934066865399999</v>
      </c>
      <c r="I406" s="18">
        <v>0.2406193118336</v>
      </c>
      <c r="J406" s="18">
        <v>0.250427262639</v>
      </c>
      <c r="K406" s="18">
        <v>0.26160318504590002</v>
      </c>
      <c r="L406" s="18">
        <v>0.28147908744599998</v>
      </c>
      <c r="M406" s="18">
        <v>0.28919517068889999</v>
      </c>
      <c r="N406" s="18">
        <v>0.31209477755019999</v>
      </c>
      <c r="O406" s="18">
        <v>0.321140389212</v>
      </c>
      <c r="P406" s="18">
        <v>0.31277154602790003</v>
      </c>
      <c r="Q406" s="18">
        <v>0.30571437513389998</v>
      </c>
      <c r="R406" s="18">
        <v>0.3061753329895</v>
      </c>
      <c r="S406" s="18">
        <v>0.2792660029706</v>
      </c>
      <c r="T406" s="18">
        <v>0.25694422650940002</v>
      </c>
      <c r="U406" s="18">
        <v>0.2478412887466</v>
      </c>
      <c r="V406" s="18">
        <v>0.2375639144634</v>
      </c>
      <c r="W406" s="18">
        <v>0.2311682807389</v>
      </c>
      <c r="X406" s="18">
        <v>0.21991800641840001</v>
      </c>
      <c r="Y406" s="18">
        <v>0.21217709425719999</v>
      </c>
      <c r="Z406" s="18">
        <v>0.21482591207769999</v>
      </c>
      <c r="AA406" s="18">
        <v>0.20485341249110001</v>
      </c>
      <c r="AB406" s="18">
        <v>0.20316696203539999</v>
      </c>
      <c r="AC406" s="18">
        <v>0.20153217423610001</v>
      </c>
      <c r="AD406" s="18">
        <v>0.19640101114549999</v>
      </c>
      <c r="AE406" s="18">
        <v>0.19398431576469999</v>
      </c>
      <c r="AF406" s="18">
        <v>0.1915033346634</v>
      </c>
      <c r="AG406" s="18">
        <v>0.19054517875339999</v>
      </c>
      <c r="AH406" s="18">
        <v>0.18921605024640001</v>
      </c>
      <c r="AI406" s="18">
        <v>0.1863809847564</v>
      </c>
      <c r="AJ406" s="18">
        <v>0.18478655270639999</v>
      </c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</row>
    <row r="407" spans="1:47" x14ac:dyDescent="0.2">
      <c r="A407" s="16" t="s">
        <v>160</v>
      </c>
      <c r="C407" s="18">
        <v>0</v>
      </c>
      <c r="D407" s="18">
        <v>2.4062517153580001E-2</v>
      </c>
      <c r="E407" s="18">
        <v>0.13159791262930001</v>
      </c>
      <c r="F407" s="18">
        <v>7.1776504785059994E-2</v>
      </c>
      <c r="G407" s="18">
        <v>0.1553375104677</v>
      </c>
      <c r="H407" s="18">
        <v>0.17357286791839999</v>
      </c>
      <c r="I407" s="18">
        <v>0.19824253310859999</v>
      </c>
      <c r="J407" s="18">
        <v>0.18665304343899999</v>
      </c>
      <c r="K407" s="18">
        <v>0.17623291783549999</v>
      </c>
      <c r="L407" s="18">
        <v>0.18237909923840001</v>
      </c>
      <c r="M407" s="18">
        <v>0.1833157068014</v>
      </c>
      <c r="N407" s="18">
        <v>0.18966613987879999</v>
      </c>
      <c r="O407" s="18">
        <v>0.18738051368270001</v>
      </c>
      <c r="P407" s="18">
        <v>0.18971006321950001</v>
      </c>
      <c r="Q407" s="18">
        <v>0.192855493126</v>
      </c>
      <c r="R407" s="18">
        <v>0.20447540493060001</v>
      </c>
      <c r="S407" s="18">
        <v>0.22356479876480001</v>
      </c>
      <c r="T407" s="18">
        <v>0.24304589772429999</v>
      </c>
      <c r="U407" s="18">
        <v>0.24572584614519999</v>
      </c>
      <c r="V407" s="18">
        <v>0.24737711758360001</v>
      </c>
      <c r="W407" s="18">
        <v>0.25987456174809997</v>
      </c>
      <c r="X407" s="18">
        <v>0.24649254659799999</v>
      </c>
      <c r="Y407" s="18">
        <v>0.25302237733720001</v>
      </c>
      <c r="Z407" s="18">
        <v>0.26148452728279997</v>
      </c>
      <c r="AA407" s="18">
        <v>0.25437422964849998</v>
      </c>
      <c r="AB407" s="18">
        <v>0.24697753145119999</v>
      </c>
      <c r="AC407" s="18">
        <v>0.2457351844034</v>
      </c>
      <c r="AD407" s="18">
        <v>0.24857865956040001</v>
      </c>
      <c r="AE407" s="18">
        <v>0.2477501318867</v>
      </c>
      <c r="AF407" s="18">
        <v>0.25217176042689998</v>
      </c>
      <c r="AG407" s="18">
        <v>0.25421619443459997</v>
      </c>
      <c r="AH407" s="18">
        <v>0.25164001100779998</v>
      </c>
      <c r="AI407" s="18">
        <v>0.25478592581019999</v>
      </c>
      <c r="AJ407" s="18">
        <v>0.25285956462230003</v>
      </c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</row>
    <row r="408" spans="1:47" x14ac:dyDescent="0.2">
      <c r="A408" s="16" t="s">
        <v>161</v>
      </c>
      <c r="C408" s="18">
        <v>0</v>
      </c>
      <c r="D408" s="18">
        <v>0.57465766728169998</v>
      </c>
      <c r="E408" s="18">
        <v>0.42220178317259999</v>
      </c>
      <c r="F408" s="18">
        <v>0.42967686005200001</v>
      </c>
      <c r="G408" s="18">
        <v>0.29610373083090002</v>
      </c>
      <c r="H408" s="18">
        <v>0.25385543832750002</v>
      </c>
      <c r="I408" s="18">
        <v>0.26991628551840002</v>
      </c>
      <c r="J408" s="18">
        <v>0.28870568944679997</v>
      </c>
      <c r="K408" s="18">
        <v>0.29582648992010002</v>
      </c>
      <c r="L408" s="18">
        <v>0.27853683758719999</v>
      </c>
      <c r="M408" s="18">
        <v>0.27958366679009999</v>
      </c>
      <c r="N408" s="18">
        <v>0.26514424322430002</v>
      </c>
      <c r="O408" s="18">
        <v>0.26576607570220001</v>
      </c>
      <c r="P408" s="18">
        <v>0.26876954880909998</v>
      </c>
      <c r="Q408" s="18">
        <v>0.2670421146884</v>
      </c>
      <c r="R408" s="18">
        <v>0.26656975212369999</v>
      </c>
      <c r="S408" s="18">
        <v>0.2859289674303</v>
      </c>
      <c r="T408" s="18">
        <v>0.29925719842909998</v>
      </c>
      <c r="U408" s="18">
        <v>0.31217868107550001</v>
      </c>
      <c r="V408" s="18">
        <v>0.32666701708559998</v>
      </c>
      <c r="W408" s="18">
        <v>0.33487113389529999</v>
      </c>
      <c r="X408" s="18">
        <v>0.34826381853490002</v>
      </c>
      <c r="Y408" s="18">
        <v>0.35389234049950002</v>
      </c>
      <c r="Z408" s="18">
        <v>0.35501515929749999</v>
      </c>
      <c r="AA408" s="18">
        <v>0.36750387989200001</v>
      </c>
      <c r="AB408" s="18">
        <v>0.37233752643380003</v>
      </c>
      <c r="AC408" s="18">
        <v>0.37610093696609997</v>
      </c>
      <c r="AD408" s="18">
        <v>0.38108520564600001</v>
      </c>
      <c r="AE408" s="18">
        <v>0.386532782114</v>
      </c>
      <c r="AF408" s="18">
        <v>0.38865637812710002</v>
      </c>
      <c r="AG408" s="18">
        <v>0.3898293645041</v>
      </c>
      <c r="AH408" s="18">
        <v>0.39380361751170001</v>
      </c>
      <c r="AI408" s="18">
        <v>0.396287442735</v>
      </c>
      <c r="AJ408" s="18">
        <v>0.40091511462320001</v>
      </c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</row>
    <row r="409" spans="1:47" x14ac:dyDescent="0.2">
      <c r="A409" s="16" t="s">
        <v>162</v>
      </c>
      <c r="C409" s="18">
        <v>0</v>
      </c>
      <c r="D409" s="18">
        <v>0.33122986433360002</v>
      </c>
      <c r="E409" s="18">
        <v>0.32074937905880002</v>
      </c>
      <c r="F409" s="18">
        <v>0.3646087813833</v>
      </c>
      <c r="G409" s="18">
        <v>0.2983191038602</v>
      </c>
      <c r="H409" s="18">
        <v>0.2541260227653</v>
      </c>
      <c r="I409" s="18">
        <v>0.2027102643517</v>
      </c>
      <c r="J409" s="18">
        <v>0.18910784364290001</v>
      </c>
      <c r="K409" s="18">
        <v>0.1601342690202</v>
      </c>
      <c r="L409" s="18">
        <v>0.14717735796430001</v>
      </c>
      <c r="M409" s="18">
        <v>0.12268880545950001</v>
      </c>
      <c r="N409" s="18">
        <v>0.10484760087559999</v>
      </c>
      <c r="O409" s="18">
        <v>9.4884825951639995E-2</v>
      </c>
      <c r="P409" s="18">
        <v>9.3532773121579996E-2</v>
      </c>
      <c r="Q409" s="18">
        <v>9.1865206229540003E-2</v>
      </c>
      <c r="R409" s="18">
        <v>8.5755609293759999E-2</v>
      </c>
      <c r="S409" s="18">
        <v>8.4407836864910005E-2</v>
      </c>
      <c r="T409" s="18">
        <v>8.3428165494610004E-2</v>
      </c>
      <c r="U409" s="18">
        <v>8.3646366971660002E-2</v>
      </c>
      <c r="V409" s="18">
        <v>8.3921840194910002E-2</v>
      </c>
      <c r="W409" s="18">
        <v>8.0653542551249999E-2</v>
      </c>
      <c r="X409" s="18">
        <v>8.6819600254240001E-2</v>
      </c>
      <c r="Y409" s="18">
        <v>8.5789019033109995E-2</v>
      </c>
      <c r="Z409" s="18">
        <v>8.1838930781859998E-2</v>
      </c>
      <c r="AA409" s="18">
        <v>8.3650380005200003E-2</v>
      </c>
      <c r="AB409" s="18">
        <v>8.7264694158560002E-2</v>
      </c>
      <c r="AC409" s="18">
        <v>8.7985127596980003E-2</v>
      </c>
      <c r="AD409" s="18">
        <v>8.7862702210940002E-2</v>
      </c>
      <c r="AE409" s="18">
        <v>8.7938639509309996E-2</v>
      </c>
      <c r="AF409" s="18">
        <v>8.7717974361139997E-2</v>
      </c>
      <c r="AG409" s="18">
        <v>8.7480939705519997E-2</v>
      </c>
      <c r="AH409" s="18">
        <v>8.8450895239889998E-2</v>
      </c>
      <c r="AI409" s="18">
        <v>8.8072924056940005E-2</v>
      </c>
      <c r="AJ409" s="18">
        <v>8.8359603133340001E-2</v>
      </c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</row>
    <row r="410" spans="1:47" s="19" customFormat="1" ht="12.75" x14ac:dyDescent="0.2">
      <c r="A410" s="116" t="s">
        <v>163</v>
      </c>
      <c r="B410" s="58"/>
      <c r="C410" s="19">
        <v>0</v>
      </c>
      <c r="D410" s="19">
        <v>20.21</v>
      </c>
      <c r="E410" s="19">
        <v>50.38</v>
      </c>
      <c r="F410" s="19">
        <v>2647.18</v>
      </c>
      <c r="G410" s="19">
        <v>13295.44</v>
      </c>
      <c r="H410" s="19">
        <v>57530.13</v>
      </c>
      <c r="I410" s="19">
        <v>39952.32</v>
      </c>
      <c r="J410" s="19">
        <v>126110.78</v>
      </c>
      <c r="K410" s="19">
        <v>240340.46</v>
      </c>
      <c r="L410" s="19">
        <v>134092.93</v>
      </c>
      <c r="M410" s="19">
        <v>381288.09</v>
      </c>
      <c r="N410" s="19">
        <v>182493.21</v>
      </c>
      <c r="O410" s="19">
        <v>456765.47</v>
      </c>
      <c r="P410" s="19">
        <v>489189.48</v>
      </c>
      <c r="Q410" s="19">
        <v>516484.23</v>
      </c>
      <c r="R410" s="19">
        <v>245064.97</v>
      </c>
      <c r="S410" s="19">
        <v>577342.21</v>
      </c>
      <c r="T410" s="19">
        <v>631758.44999999995</v>
      </c>
      <c r="U410" s="19">
        <v>683737.9</v>
      </c>
      <c r="V410" s="19">
        <v>742429.61</v>
      </c>
      <c r="W410" s="19">
        <v>383773.4</v>
      </c>
      <c r="X410" s="19">
        <v>904363.19</v>
      </c>
      <c r="Y410" s="19">
        <v>956562.4</v>
      </c>
      <c r="Z410" s="19">
        <v>512044.69</v>
      </c>
      <c r="AA410" s="19">
        <v>1114385.47</v>
      </c>
      <c r="AB410" s="19">
        <v>1163817.3</v>
      </c>
      <c r="AC410" s="19">
        <v>1191736.5</v>
      </c>
      <c r="AD410" s="19">
        <v>1173725.54</v>
      </c>
      <c r="AE410" s="19">
        <v>1195804.72</v>
      </c>
      <c r="AF410" s="19">
        <v>1229565.1200000001</v>
      </c>
      <c r="AG410" s="19">
        <v>1286984.71</v>
      </c>
      <c r="AH410" s="19">
        <v>1356775.94</v>
      </c>
      <c r="AI410" s="19">
        <v>1460566.43</v>
      </c>
      <c r="AJ410" s="19">
        <v>1558541.66</v>
      </c>
    </row>
    <row r="411" spans="1:47" x14ac:dyDescent="0.2">
      <c r="A411" s="16" t="s">
        <v>164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</row>
    <row r="412" spans="1:47" x14ac:dyDescent="0.2">
      <c r="A412" s="16" t="s">
        <v>165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</row>
    <row r="413" spans="1:47" x14ac:dyDescent="0.2">
      <c r="A413" s="16" t="s">
        <v>166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</row>
    <row r="414" spans="1:47" x14ac:dyDescent="0.2">
      <c r="A414" s="16" t="s">
        <v>167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</row>
    <row r="415" spans="1:47" x14ac:dyDescent="0.2">
      <c r="A415" s="16" t="s">
        <v>168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</row>
    <row r="416" spans="1:47" x14ac:dyDescent="0.2">
      <c r="A416" s="16" t="s">
        <v>169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</row>
    <row r="417" spans="1:47" x14ac:dyDescent="0.2">
      <c r="A417" s="16" t="s">
        <v>170</v>
      </c>
      <c r="C417" s="18">
        <v>0</v>
      </c>
      <c r="D417" s="18">
        <v>1</v>
      </c>
      <c r="E417" s="18">
        <v>1</v>
      </c>
      <c r="F417" s="18">
        <v>1</v>
      </c>
      <c r="G417" s="18">
        <v>1</v>
      </c>
      <c r="H417" s="18">
        <v>1</v>
      </c>
      <c r="I417" s="18">
        <v>1</v>
      </c>
      <c r="J417" s="18">
        <v>1</v>
      </c>
      <c r="K417" s="18">
        <v>1</v>
      </c>
      <c r="L417" s="18">
        <v>1</v>
      </c>
      <c r="M417" s="18">
        <v>1</v>
      </c>
      <c r="N417" s="18">
        <v>1</v>
      </c>
      <c r="O417" s="18">
        <v>1</v>
      </c>
      <c r="P417" s="18">
        <v>1</v>
      </c>
      <c r="Q417" s="18">
        <v>1</v>
      </c>
      <c r="R417" s="18">
        <v>1</v>
      </c>
      <c r="S417" s="18">
        <v>1</v>
      </c>
      <c r="T417" s="18">
        <v>1</v>
      </c>
      <c r="U417" s="18">
        <v>1</v>
      </c>
      <c r="V417" s="18">
        <v>1</v>
      </c>
      <c r="W417" s="18">
        <v>1</v>
      </c>
      <c r="X417" s="18">
        <v>1</v>
      </c>
      <c r="Y417" s="18">
        <v>1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8">
        <v>1</v>
      </c>
      <c r="AF417" s="18">
        <v>1</v>
      </c>
      <c r="AG417" s="18">
        <v>1</v>
      </c>
      <c r="AH417" s="18">
        <v>1</v>
      </c>
      <c r="AI417" s="18">
        <v>1</v>
      </c>
      <c r="AJ417" s="18">
        <v>1</v>
      </c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</row>
    <row r="418" spans="1:47" s="19" customFormat="1" ht="12.75" x14ac:dyDescent="0.2">
      <c r="A418" s="116" t="s">
        <v>171</v>
      </c>
      <c r="B418" s="58"/>
      <c r="C418" s="19">
        <v>0</v>
      </c>
      <c r="D418" s="19">
        <v>0</v>
      </c>
      <c r="E418" s="19">
        <v>3703.17</v>
      </c>
      <c r="F418" s="19">
        <v>3696.12</v>
      </c>
      <c r="G418" s="19">
        <v>3380</v>
      </c>
      <c r="H418" s="19">
        <v>15038.89</v>
      </c>
      <c r="I418" s="19">
        <v>29219.41</v>
      </c>
      <c r="J418" s="19">
        <v>39725.699999999997</v>
      </c>
      <c r="K418" s="19">
        <v>107580.57</v>
      </c>
      <c r="L418" s="19">
        <v>78405.06</v>
      </c>
      <c r="M418" s="19">
        <v>242338.97</v>
      </c>
      <c r="N418" s="19">
        <v>137264.60999999999</v>
      </c>
      <c r="O418" s="19">
        <v>380407.12</v>
      </c>
      <c r="P418" s="19">
        <v>410156.9</v>
      </c>
      <c r="Q418" s="19">
        <v>393363.18</v>
      </c>
      <c r="R418" s="19">
        <v>175470.16</v>
      </c>
      <c r="S418" s="19">
        <v>565185.26</v>
      </c>
      <c r="T418" s="19">
        <v>926997.29</v>
      </c>
      <c r="U418" s="19">
        <v>1244423.94</v>
      </c>
      <c r="V418" s="19">
        <v>1463039.47</v>
      </c>
      <c r="W418" s="19">
        <v>716166.01</v>
      </c>
      <c r="X418" s="19">
        <v>1377000.91</v>
      </c>
      <c r="Y418" s="19">
        <v>1534055.26</v>
      </c>
      <c r="Z418" s="19">
        <v>1228957.1399999999</v>
      </c>
      <c r="AA418" s="19">
        <v>2001804.39</v>
      </c>
      <c r="AB418" s="19">
        <v>2610220.9700000002</v>
      </c>
      <c r="AC418" s="19">
        <v>3440236.11</v>
      </c>
      <c r="AD418" s="19">
        <v>4071789.76</v>
      </c>
      <c r="AE418" s="19">
        <v>4581101.9400000004</v>
      </c>
      <c r="AF418" s="19">
        <v>4757619.42</v>
      </c>
      <c r="AG418" s="19">
        <v>5034557.83</v>
      </c>
      <c r="AH418" s="19">
        <v>5181792.66</v>
      </c>
      <c r="AI418" s="19">
        <v>5122973.62</v>
      </c>
      <c r="AJ418" s="19">
        <v>5133121.26</v>
      </c>
    </row>
    <row r="419" spans="1:47" x14ac:dyDescent="0.2">
      <c r="A419" s="16" t="s">
        <v>173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</row>
    <row r="420" spans="1:47" x14ac:dyDescent="0.2">
      <c r="A420" s="16" t="s">
        <v>174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</row>
    <row r="421" spans="1:47" x14ac:dyDescent="0.2">
      <c r="A421" s="16" t="s">
        <v>175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0.37197431433419997</v>
      </c>
      <c r="J421" s="18">
        <v>0.31410270932919998</v>
      </c>
      <c r="K421" s="18">
        <v>0.15356174446740001</v>
      </c>
      <c r="L421" s="18">
        <v>0.26710087333650001</v>
      </c>
      <c r="M421" s="18">
        <v>0.1639229959589</v>
      </c>
      <c r="N421" s="18">
        <v>0.26471979922569999</v>
      </c>
      <c r="O421" s="18">
        <v>0.16387708516079999</v>
      </c>
      <c r="P421" s="18">
        <v>0.14859920679140001</v>
      </c>
      <c r="Q421" s="18">
        <v>0.13999987030969999</v>
      </c>
      <c r="R421" s="18">
        <v>0.18460432246710001</v>
      </c>
      <c r="S421" s="18">
        <v>0.1161383150388</v>
      </c>
      <c r="T421" s="18">
        <v>0.20938704468489999</v>
      </c>
      <c r="U421" s="18">
        <v>0.20531438024250001</v>
      </c>
      <c r="V421" s="18">
        <v>0.2029148439424</v>
      </c>
      <c r="W421" s="18">
        <v>0.21275171435740001</v>
      </c>
      <c r="X421" s="18">
        <v>0.19154993877240001</v>
      </c>
      <c r="Y421" s="18">
        <v>0.19729040412490001</v>
      </c>
      <c r="Z421" s="18">
        <v>0.1885889989383</v>
      </c>
      <c r="AA421" s="18">
        <v>0.19258711386880001</v>
      </c>
      <c r="AB421" s="18">
        <v>0.18285034946260001</v>
      </c>
      <c r="AC421" s="18">
        <v>0.2261523217028</v>
      </c>
      <c r="AD421" s="18">
        <v>0.24492021459710001</v>
      </c>
      <c r="AE421" s="18">
        <v>0.26880752984590001</v>
      </c>
      <c r="AF421" s="18">
        <v>0.26663839225710001</v>
      </c>
      <c r="AG421" s="18">
        <v>0.27170469982110002</v>
      </c>
      <c r="AH421" s="18">
        <v>0.2699550337064</v>
      </c>
      <c r="AI421" s="18">
        <v>0.273996243822</v>
      </c>
      <c r="AJ421" s="18">
        <v>0.27632011382089999</v>
      </c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</row>
    <row r="422" spans="1:47" x14ac:dyDescent="0.2">
      <c r="A422" s="16" t="s">
        <v>176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2.083597925113E-2</v>
      </c>
      <c r="I422" s="18">
        <v>0</v>
      </c>
      <c r="J422" s="18">
        <v>5.5390087525199999E-2</v>
      </c>
      <c r="K422" s="18">
        <v>0.3461587905697</v>
      </c>
      <c r="L422" s="18">
        <v>0.35528280955340003</v>
      </c>
      <c r="M422" s="18">
        <v>0.33601570560439997</v>
      </c>
      <c r="N422" s="18">
        <v>0.31585045846850002</v>
      </c>
      <c r="O422" s="18">
        <v>0.33096420487610001</v>
      </c>
      <c r="P422" s="18">
        <v>0.35087631099220001</v>
      </c>
      <c r="Q422" s="18">
        <v>0.34552920173230001</v>
      </c>
      <c r="R422" s="18">
        <v>0.24331094244170001</v>
      </c>
      <c r="S422" s="18">
        <v>0.22660772877970001</v>
      </c>
      <c r="T422" s="18">
        <v>0.22990555245149999</v>
      </c>
      <c r="U422" s="18">
        <v>0.21820219884229999</v>
      </c>
      <c r="V422" s="18">
        <v>0.21819288694059999</v>
      </c>
      <c r="W422" s="18">
        <v>0.21028784741689999</v>
      </c>
      <c r="X422" s="18">
        <v>0.21120645446780001</v>
      </c>
      <c r="Y422" s="18">
        <v>0.247479233534</v>
      </c>
      <c r="Z422" s="18">
        <v>0.29111090717979998</v>
      </c>
      <c r="AA422" s="18">
        <v>0.28047825891720002</v>
      </c>
      <c r="AB422" s="18">
        <v>0.3004719005582</v>
      </c>
      <c r="AC422" s="18">
        <v>0.27978207342630002</v>
      </c>
      <c r="AD422" s="18">
        <v>0.28841693852729999</v>
      </c>
      <c r="AE422" s="18">
        <v>0.281483423643</v>
      </c>
      <c r="AF422" s="18">
        <v>0.2770516880253</v>
      </c>
      <c r="AG422" s="18">
        <v>0.26967145687999999</v>
      </c>
      <c r="AH422" s="18">
        <v>0.26021567959589997</v>
      </c>
      <c r="AI422" s="18">
        <v>0.25796687357600001</v>
      </c>
      <c r="AJ422" s="18">
        <v>0.26205036436009999</v>
      </c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</row>
    <row r="423" spans="1:47" x14ac:dyDescent="0.2">
      <c r="A423" s="16" t="s">
        <v>177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6.9154039959070004E-2</v>
      </c>
      <c r="I423" s="18">
        <v>3.080144328718E-2</v>
      </c>
      <c r="J423" s="18">
        <v>0.1185230216208</v>
      </c>
      <c r="K423" s="18">
        <v>0.1229783407915</v>
      </c>
      <c r="L423" s="18">
        <v>0.1215688120129</v>
      </c>
      <c r="M423" s="18">
        <v>0.14422430696970001</v>
      </c>
      <c r="N423" s="18">
        <v>0.1961759116206</v>
      </c>
      <c r="O423" s="18">
        <v>0.1436865587584</v>
      </c>
      <c r="P423" s="18">
        <v>0.14606325042929999</v>
      </c>
      <c r="Q423" s="18">
        <v>0.1445978476757</v>
      </c>
      <c r="R423" s="18">
        <v>0.1867743210583</v>
      </c>
      <c r="S423" s="18">
        <v>0.20343485838889999</v>
      </c>
      <c r="T423" s="18">
        <v>0.18179083008159999</v>
      </c>
      <c r="U423" s="18">
        <v>0.17350017390379999</v>
      </c>
      <c r="V423" s="18">
        <v>0.17133504669899999</v>
      </c>
      <c r="W423" s="18">
        <v>0.17209130685919999</v>
      </c>
      <c r="X423" s="18">
        <v>0.182722646131</v>
      </c>
      <c r="Y423" s="18">
        <v>0.162953314091</v>
      </c>
      <c r="Z423" s="18">
        <v>0.1939979618146</v>
      </c>
      <c r="AA423" s="18">
        <v>0.1804009531621</v>
      </c>
      <c r="AB423" s="18">
        <v>0.17551389965530001</v>
      </c>
      <c r="AC423" s="18">
        <v>0.18276532158539999</v>
      </c>
      <c r="AD423" s="18">
        <v>0.16855458923130001</v>
      </c>
      <c r="AE423" s="18">
        <v>0.1631298969919</v>
      </c>
      <c r="AF423" s="18">
        <v>0.1530877603319</v>
      </c>
      <c r="AG423" s="18">
        <v>0.15094802051360001</v>
      </c>
      <c r="AH423" s="18">
        <v>0.14988457683420001</v>
      </c>
      <c r="AI423" s="18">
        <v>0.15260694298720001</v>
      </c>
      <c r="AJ423" s="18">
        <v>0.15608557616150001</v>
      </c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</row>
    <row r="424" spans="1:47" x14ac:dyDescent="0.2">
      <c r="A424" s="16" t="s">
        <v>178</v>
      </c>
      <c r="C424" s="18">
        <v>0</v>
      </c>
      <c r="D424" s="18">
        <v>0</v>
      </c>
      <c r="E424" s="18">
        <v>1</v>
      </c>
      <c r="F424" s="18">
        <v>1</v>
      </c>
      <c r="G424" s="18">
        <v>1</v>
      </c>
      <c r="H424" s="18">
        <v>0.9100099807898</v>
      </c>
      <c r="I424" s="18">
        <v>0.52824783251950003</v>
      </c>
      <c r="J424" s="18">
        <v>0.26867191767550003</v>
      </c>
      <c r="K424" s="18">
        <v>0.28817713087039998</v>
      </c>
      <c r="L424" s="18">
        <v>0.169882402998</v>
      </c>
      <c r="M424" s="18">
        <v>0.28939204453989997</v>
      </c>
      <c r="N424" s="18">
        <v>0.1826587348334</v>
      </c>
      <c r="O424" s="18">
        <v>0.2678191722594</v>
      </c>
      <c r="P424" s="18">
        <v>0.28357121384520001</v>
      </c>
      <c r="Q424" s="18">
        <v>0.30409868258860001</v>
      </c>
      <c r="R424" s="18">
        <v>0.33775816925230001</v>
      </c>
      <c r="S424" s="18">
        <v>0.37443285535780002</v>
      </c>
      <c r="T424" s="18">
        <v>0.2942888822502</v>
      </c>
      <c r="U424" s="18">
        <v>0.30110053170470003</v>
      </c>
      <c r="V424" s="18">
        <v>0.30783977780389998</v>
      </c>
      <c r="W424" s="18">
        <v>0.2911513882415</v>
      </c>
      <c r="X424" s="18">
        <v>0.3298190340339</v>
      </c>
      <c r="Y424" s="18">
        <v>0.32507283229189998</v>
      </c>
      <c r="Z424" s="18">
        <v>0.26249813186760002</v>
      </c>
      <c r="AA424" s="18">
        <v>0.28852175711330003</v>
      </c>
      <c r="AB424" s="18">
        <v>0.29480750214270002</v>
      </c>
      <c r="AC424" s="18">
        <v>0.26339853730849999</v>
      </c>
      <c r="AD424" s="18">
        <v>0.25582275871350002</v>
      </c>
      <c r="AE424" s="18">
        <v>0.24621080550630001</v>
      </c>
      <c r="AF424" s="18">
        <v>0.2601522868874</v>
      </c>
      <c r="AG424" s="18">
        <v>0.26096223767420001</v>
      </c>
      <c r="AH424" s="18">
        <v>0.2747970811264</v>
      </c>
      <c r="AI424" s="18">
        <v>0.27035921811379998</v>
      </c>
      <c r="AJ424" s="18">
        <v>0.26128029766380001</v>
      </c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</row>
    <row r="425" spans="1:47" x14ac:dyDescent="0.2">
      <c r="A425" s="16" t="s">
        <v>179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6.8976409859060006E-2</v>
      </c>
      <c r="J425" s="18">
        <v>0.24331226384929999</v>
      </c>
      <c r="K425" s="18">
        <v>8.9123993301019999E-2</v>
      </c>
      <c r="L425" s="18">
        <v>8.6165102099279994E-2</v>
      </c>
      <c r="M425" s="18">
        <v>6.6444946927029999E-2</v>
      </c>
      <c r="N425" s="18">
        <v>4.0595095851729997E-2</v>
      </c>
      <c r="O425" s="18">
        <v>9.3652978945289997E-2</v>
      </c>
      <c r="P425" s="18">
        <v>7.0890017941909994E-2</v>
      </c>
      <c r="Q425" s="18">
        <v>6.5774397693649997E-2</v>
      </c>
      <c r="R425" s="18">
        <v>4.7552244780540001E-2</v>
      </c>
      <c r="S425" s="18">
        <v>7.9386242434760002E-2</v>
      </c>
      <c r="T425" s="18">
        <v>8.4627690531729999E-2</v>
      </c>
      <c r="U425" s="18">
        <v>0.1018827153068</v>
      </c>
      <c r="V425" s="18">
        <v>9.971744461425E-2</v>
      </c>
      <c r="W425" s="18">
        <v>0.1137177431249</v>
      </c>
      <c r="X425" s="18">
        <v>8.4701926594950003E-2</v>
      </c>
      <c r="Y425" s="18">
        <v>6.7204215958189997E-2</v>
      </c>
      <c r="Z425" s="18">
        <v>6.3804000199639999E-2</v>
      </c>
      <c r="AA425" s="18">
        <v>5.80119169386E-2</v>
      </c>
      <c r="AB425" s="18">
        <v>4.6356348181069998E-2</v>
      </c>
      <c r="AC425" s="18">
        <v>4.7901745977020002E-2</v>
      </c>
      <c r="AD425" s="18">
        <v>4.2285498930919999E-2</v>
      </c>
      <c r="AE425" s="18">
        <v>4.036834401291E-2</v>
      </c>
      <c r="AF425" s="18">
        <v>4.306987249831E-2</v>
      </c>
      <c r="AG425" s="18">
        <v>4.6713585111099999E-2</v>
      </c>
      <c r="AH425" s="18">
        <v>4.5147628737139997E-2</v>
      </c>
      <c r="AI425" s="18">
        <v>4.5070721501120001E-2</v>
      </c>
      <c r="AJ425" s="18">
        <v>4.4263647993719998E-2</v>
      </c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</row>
    <row r="426" spans="1:47" s="19" customFormat="1" ht="12.75" x14ac:dyDescent="0.2">
      <c r="A426" s="116" t="s">
        <v>180</v>
      </c>
      <c r="B426" s="58"/>
      <c r="C426" s="19">
        <v>0</v>
      </c>
      <c r="D426" s="19">
        <v>1042.0999999999999</v>
      </c>
      <c r="E426" s="19">
        <v>47895.25</v>
      </c>
      <c r="F426" s="19">
        <v>169991.22</v>
      </c>
      <c r="G426" s="19">
        <v>1121948.28</v>
      </c>
      <c r="H426" s="19">
        <v>3244023.83</v>
      </c>
      <c r="I426" s="19">
        <v>2535112.8199999998</v>
      </c>
      <c r="J426" s="19">
        <v>8055121.7599999998</v>
      </c>
      <c r="K426" s="19">
        <v>12364754.08</v>
      </c>
      <c r="L426" s="19">
        <v>6783631.2300000004</v>
      </c>
      <c r="M426" s="19">
        <v>15986938.390000001</v>
      </c>
      <c r="N426" s="19">
        <v>8034667.4000000004</v>
      </c>
      <c r="O426" s="19">
        <v>18275621.699999999</v>
      </c>
      <c r="P426" s="19">
        <v>19035861.239999998</v>
      </c>
      <c r="Q426" s="19">
        <v>20332988.539999999</v>
      </c>
      <c r="R426" s="19">
        <v>10916041.880000001</v>
      </c>
      <c r="S426" s="19">
        <v>24455572.370000001</v>
      </c>
      <c r="T426" s="19">
        <v>28202495.550000001</v>
      </c>
      <c r="U426" s="19">
        <v>30719757.760000002</v>
      </c>
      <c r="V426" s="19">
        <v>32926427.100000001</v>
      </c>
      <c r="W426" s="19">
        <v>19469276.16</v>
      </c>
      <c r="X426" s="19">
        <v>40071276.280000001</v>
      </c>
      <c r="Y426" s="19">
        <v>42431122.560000002</v>
      </c>
      <c r="Z426" s="19">
        <v>25261187.489999998</v>
      </c>
      <c r="AA426" s="19">
        <v>47304289.219999999</v>
      </c>
      <c r="AB426" s="19">
        <v>47874994.409999996</v>
      </c>
      <c r="AC426" s="19">
        <v>49137533.659999996</v>
      </c>
      <c r="AD426" s="19">
        <v>50435294.770000003</v>
      </c>
      <c r="AE426" s="19">
        <v>51819893.759999998</v>
      </c>
      <c r="AF426" s="19">
        <v>53326402.25</v>
      </c>
      <c r="AG426" s="19">
        <v>55117112.229999997</v>
      </c>
      <c r="AH426" s="19">
        <v>56009838.07</v>
      </c>
      <c r="AI426" s="19">
        <v>57067372.469999999</v>
      </c>
      <c r="AJ426" s="19">
        <v>59330954.32</v>
      </c>
    </row>
    <row r="427" spans="1:47" s="18" customFormat="1" x14ac:dyDescent="0.2">
      <c r="A427" s="16" t="s">
        <v>181</v>
      </c>
      <c r="B427" s="59"/>
      <c r="C427" s="18">
        <v>0</v>
      </c>
      <c r="D427" s="18">
        <v>1</v>
      </c>
      <c r="E427" s="18">
        <v>1</v>
      </c>
      <c r="F427" s="18">
        <v>1</v>
      </c>
      <c r="G427" s="18">
        <v>1</v>
      </c>
      <c r="H427" s="18">
        <v>1</v>
      </c>
      <c r="I427" s="18">
        <v>1</v>
      </c>
      <c r="J427" s="18">
        <v>1</v>
      </c>
      <c r="K427" s="18">
        <v>1</v>
      </c>
      <c r="L427" s="18">
        <v>1</v>
      </c>
      <c r="M427" s="18">
        <v>1</v>
      </c>
      <c r="N427" s="18">
        <v>1</v>
      </c>
      <c r="O427" s="18">
        <v>1</v>
      </c>
      <c r="P427" s="18">
        <v>1</v>
      </c>
      <c r="Q427" s="18">
        <v>1</v>
      </c>
      <c r="R427" s="18">
        <v>1</v>
      </c>
      <c r="S427" s="18">
        <v>1</v>
      </c>
      <c r="T427" s="18">
        <v>1</v>
      </c>
      <c r="U427" s="18">
        <v>1</v>
      </c>
      <c r="V427" s="18">
        <v>1</v>
      </c>
      <c r="W427" s="18">
        <v>1</v>
      </c>
      <c r="X427" s="18">
        <v>1</v>
      </c>
      <c r="Y427" s="18">
        <v>1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8">
        <v>1</v>
      </c>
      <c r="AF427" s="18">
        <v>1</v>
      </c>
      <c r="AG427" s="18">
        <v>1</v>
      </c>
      <c r="AH427" s="18">
        <v>1</v>
      </c>
      <c r="AI427" s="18">
        <v>1</v>
      </c>
      <c r="AJ427" s="18">
        <v>1</v>
      </c>
    </row>
    <row r="428" spans="1:47" s="18" customFormat="1" x14ac:dyDescent="0.2">
      <c r="A428" s="16" t="s">
        <v>182</v>
      </c>
      <c r="B428" s="59"/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</row>
    <row r="429" spans="1:47" s="18" customFormat="1" x14ac:dyDescent="0.2">
      <c r="A429" s="16" t="s">
        <v>183</v>
      </c>
      <c r="B429" s="59"/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</row>
    <row r="430" spans="1:47" s="18" customFormat="1" x14ac:dyDescent="0.2">
      <c r="A430" s="16" t="s">
        <v>184</v>
      </c>
      <c r="B430" s="59"/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</row>
    <row r="431" spans="1:47" s="18" customFormat="1" x14ac:dyDescent="0.2">
      <c r="A431" s="16" t="s">
        <v>185</v>
      </c>
      <c r="B431" s="59"/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</row>
    <row r="432" spans="1:47" s="18" customFormat="1" x14ac:dyDescent="0.2">
      <c r="A432" s="16" t="s">
        <v>186</v>
      </c>
      <c r="B432" s="59"/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</row>
    <row r="433" spans="1:36" s="18" customFormat="1" x14ac:dyDescent="0.2">
      <c r="A433" s="16" t="s">
        <v>187</v>
      </c>
      <c r="B433" s="59"/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</row>
    <row r="434" spans="1:36" s="18" customFormat="1" x14ac:dyDescent="0.2">
      <c r="A434" s="16" t="s">
        <v>188</v>
      </c>
      <c r="B434" s="59"/>
      <c r="C434" s="18" t="s">
        <v>1</v>
      </c>
      <c r="D434" s="18">
        <v>0.21591042807319999</v>
      </c>
      <c r="E434" s="18">
        <v>0.2029281187709</v>
      </c>
      <c r="F434" s="18">
        <v>0.2056195133516</v>
      </c>
      <c r="G434" s="18">
        <v>0.1902754631321</v>
      </c>
      <c r="H434" s="18">
        <v>0.18194063671329999</v>
      </c>
      <c r="I434" s="18">
        <v>0.17780593347010001</v>
      </c>
      <c r="J434" s="18">
        <v>0.17711922040350001</v>
      </c>
      <c r="K434" s="18">
        <v>0.17362771353430001</v>
      </c>
      <c r="L434" s="18">
        <v>0.1711741840348</v>
      </c>
      <c r="M434" s="18">
        <v>0.16394643205680001</v>
      </c>
      <c r="N434" s="18">
        <v>0.16437724537100001</v>
      </c>
      <c r="O434" s="18">
        <v>0.1631310080742</v>
      </c>
      <c r="P434" s="18">
        <v>0.1631513304603</v>
      </c>
      <c r="Q434" s="18">
        <v>0.16258609445860001</v>
      </c>
      <c r="R434" s="18">
        <v>0.1624241291912</v>
      </c>
      <c r="S434" s="18">
        <v>0.1649798876496</v>
      </c>
      <c r="T434" s="18">
        <v>0.1675521131604</v>
      </c>
      <c r="U434" s="18">
        <v>0.16894833643240001</v>
      </c>
      <c r="V434" s="18">
        <v>0.17060348403200001</v>
      </c>
      <c r="W434" s="18">
        <v>0.17126288173609999</v>
      </c>
      <c r="X434" s="18">
        <v>0.17311095239150001</v>
      </c>
      <c r="Y434" s="18">
        <v>0.17363695955739999</v>
      </c>
      <c r="Z434" s="18">
        <v>0.17278871586610001</v>
      </c>
      <c r="AA434" s="18">
        <v>0.17493386137219999</v>
      </c>
      <c r="AB434" s="18">
        <v>0.1755847104729</v>
      </c>
      <c r="AC434" s="18">
        <v>0.17580981667580001</v>
      </c>
      <c r="AD434" s="18">
        <v>0.176268539493</v>
      </c>
      <c r="AE434" s="18">
        <v>0.17701002090109999</v>
      </c>
      <c r="AF434" s="18">
        <v>0.17747748277</v>
      </c>
      <c r="AG434" s="18">
        <v>0.17743584559690001</v>
      </c>
      <c r="AH434" s="18">
        <v>0.1776816662223</v>
      </c>
      <c r="AI434" s="18">
        <v>0.17779233075859999</v>
      </c>
      <c r="AJ434" s="18">
        <v>0.17829383015870001</v>
      </c>
    </row>
    <row r="435" spans="1:36" s="18" customFormat="1" x14ac:dyDescent="0.2">
      <c r="A435" s="16" t="s">
        <v>189</v>
      </c>
      <c r="B435" s="59"/>
      <c r="C435" s="18" t="s">
        <v>1</v>
      </c>
      <c r="D435" s="18">
        <v>0.24990399999999999</v>
      </c>
      <c r="E435" s="18">
        <v>0.24990399999999999</v>
      </c>
      <c r="F435" s="18">
        <v>0.24990399999999999</v>
      </c>
      <c r="G435" s="18">
        <v>0.24990399999999999</v>
      </c>
      <c r="H435" s="18">
        <v>0.24990399999999999</v>
      </c>
      <c r="I435" s="18">
        <v>0.24990399999999999</v>
      </c>
      <c r="J435" s="18">
        <v>0.24990399999999999</v>
      </c>
      <c r="K435" s="18">
        <v>0.24990399999999999</v>
      </c>
      <c r="L435" s="18">
        <v>0.24990399999999999</v>
      </c>
      <c r="M435" s="18">
        <v>0.24990399999999999</v>
      </c>
      <c r="N435" s="18">
        <v>0.2486055052784</v>
      </c>
      <c r="O435" s="18">
        <v>0.2497168368605</v>
      </c>
      <c r="P435" s="18">
        <v>0.24836684219130001</v>
      </c>
      <c r="Q435" s="18">
        <v>0.24676656780690001</v>
      </c>
      <c r="R435" s="18">
        <v>0.24920485441260001</v>
      </c>
      <c r="S435" s="18">
        <v>0.24379909773729999</v>
      </c>
      <c r="T435" s="18">
        <v>0.24712765216070001</v>
      </c>
      <c r="U435" s="18">
        <v>0.24828033301329999</v>
      </c>
      <c r="V435" s="18">
        <v>0.2487902709824</v>
      </c>
      <c r="W435" s="18">
        <v>0.24439109716499999</v>
      </c>
      <c r="X435" s="18">
        <v>0.2481654307368</v>
      </c>
      <c r="Y435" s="18">
        <v>0.24735937708370001</v>
      </c>
      <c r="Z435" s="18">
        <v>0.24572503771859999</v>
      </c>
      <c r="AA435" s="18">
        <v>0.24954642894920001</v>
      </c>
      <c r="AB435" s="18">
        <v>0.24949809295280001</v>
      </c>
      <c r="AC435" s="18">
        <v>0.24791234667299999</v>
      </c>
      <c r="AD435" s="18">
        <v>0.24689749863329999</v>
      </c>
      <c r="AE435" s="18">
        <v>0.24775350594769999</v>
      </c>
      <c r="AF435" s="18">
        <v>0.24780508601180001</v>
      </c>
      <c r="AG435" s="18">
        <v>0.24843494591260001</v>
      </c>
      <c r="AH435" s="18">
        <v>0.2471895146285</v>
      </c>
      <c r="AI435" s="18">
        <v>0.2461207929408</v>
      </c>
      <c r="AJ435" s="18">
        <v>0.24761199506939999</v>
      </c>
    </row>
    <row r="436" spans="1:36" s="18" customFormat="1" x14ac:dyDescent="0.2">
      <c r="A436" s="16" t="s">
        <v>190</v>
      </c>
      <c r="B436" s="59"/>
      <c r="C436" s="18" t="s">
        <v>1</v>
      </c>
      <c r="D436" s="18" t="s">
        <v>1</v>
      </c>
      <c r="E436" s="18">
        <v>0.18990399999999999</v>
      </c>
      <c r="F436" s="18">
        <v>0.18990399999999999</v>
      </c>
      <c r="G436" s="18">
        <v>0.18990399999999999</v>
      </c>
      <c r="H436" s="18">
        <v>0.18657922004620001</v>
      </c>
      <c r="I436" s="18">
        <v>0.16515216293419999</v>
      </c>
      <c r="J436" s="18">
        <v>0.17257290169840001</v>
      </c>
      <c r="K436" s="18">
        <v>0.15948715073959999</v>
      </c>
      <c r="L436" s="18">
        <v>0.1494799346624</v>
      </c>
      <c r="M436" s="18">
        <v>0.158591956379</v>
      </c>
      <c r="N436" s="18">
        <v>0.14735007625640001</v>
      </c>
      <c r="O436" s="18">
        <v>0.16009374339900001</v>
      </c>
      <c r="P436" s="18">
        <v>0.15893220823939999</v>
      </c>
      <c r="Q436" s="18">
        <v>0.1599535098755</v>
      </c>
      <c r="R436" s="18">
        <v>0.16095140845850001</v>
      </c>
      <c r="S436" s="18">
        <v>0.1602138887258</v>
      </c>
      <c r="T436" s="18">
        <v>0.1609813665898</v>
      </c>
      <c r="U436" s="18">
        <v>0.1639322543966</v>
      </c>
      <c r="V436" s="18">
        <v>0.1641774950263</v>
      </c>
      <c r="W436" s="18">
        <v>0.16222523338059999</v>
      </c>
      <c r="X436" s="18">
        <v>0.16470356287189999</v>
      </c>
      <c r="Y436" s="18">
        <v>0.15950894561830001</v>
      </c>
      <c r="Z436" s="18">
        <v>0.15665495115210001</v>
      </c>
      <c r="AA436" s="18">
        <v>0.15889006562310001</v>
      </c>
      <c r="AB436" s="18">
        <v>0.15762700865029999</v>
      </c>
      <c r="AC436" s="18">
        <v>0.154783910665</v>
      </c>
      <c r="AD436" s="18">
        <v>0.15229431611149999</v>
      </c>
      <c r="AE436" s="18">
        <v>0.15114761052719999</v>
      </c>
      <c r="AF436" s="18">
        <v>0.15242481133370001</v>
      </c>
      <c r="AG436" s="18">
        <v>0.1526042311269</v>
      </c>
      <c r="AH436" s="18">
        <v>0.15277827896410001</v>
      </c>
      <c r="AI436" s="18">
        <v>0.15264368446839999</v>
      </c>
      <c r="AJ436" s="18">
        <v>0.1527174769546</v>
      </c>
    </row>
    <row r="437" spans="1:36" s="18" customFormat="1" x14ac:dyDescent="0.2">
      <c r="A437" s="16" t="s">
        <v>191</v>
      </c>
      <c r="B437" s="59"/>
      <c r="C437" s="18" t="s">
        <v>1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</row>
    <row r="438" spans="1:36" s="18" customFormat="1" x14ac:dyDescent="0.2">
      <c r="A438" s="16" t="s">
        <v>192</v>
      </c>
      <c r="B438" s="59"/>
      <c r="C438" s="18" t="s">
        <v>1</v>
      </c>
      <c r="D438" s="18">
        <v>9.3162885614640006E-2</v>
      </c>
      <c r="E438" s="18">
        <v>0.1285472237542</v>
      </c>
      <c r="F438" s="18">
        <v>0.1290855026703</v>
      </c>
      <c r="G438" s="18">
        <v>0.1260166926264</v>
      </c>
      <c r="H438" s="18">
        <v>0.12368477135189999</v>
      </c>
      <c r="I438" s="18">
        <v>0.1185724192809</v>
      </c>
      <c r="J438" s="18">
        <v>0.1199192244204</v>
      </c>
      <c r="K438" s="18">
        <v>0.1166037728548</v>
      </c>
      <c r="L438" s="18">
        <v>0.11411162373939999</v>
      </c>
      <c r="M438" s="18">
        <v>0.1144884776872</v>
      </c>
      <c r="N438" s="18">
        <v>0.11206656538110001</v>
      </c>
      <c r="O438" s="18">
        <v>0.1145883176667</v>
      </c>
      <c r="P438" s="18">
        <v>0.1140900761782</v>
      </c>
      <c r="Q438" s="18">
        <v>0.11386123442819999</v>
      </c>
      <c r="R438" s="18">
        <v>0.1145160784125</v>
      </c>
      <c r="S438" s="18">
        <v>0.1137985748226</v>
      </c>
      <c r="T438" s="18">
        <v>0.1151322263822</v>
      </c>
      <c r="U438" s="18">
        <v>0.1162321847685</v>
      </c>
      <c r="V438" s="18">
        <v>0.1167142500081</v>
      </c>
      <c r="W438" s="18">
        <v>0.1155758424564</v>
      </c>
      <c r="X438" s="18">
        <v>0.1171959892</v>
      </c>
      <c r="Y438" s="18">
        <v>0.1161010564519</v>
      </c>
      <c r="Z438" s="18">
        <v>0.1150337409474</v>
      </c>
      <c r="AA438" s="18">
        <v>0.1166740711889</v>
      </c>
      <c r="AB438" s="18">
        <v>0.1165419624152</v>
      </c>
      <c r="AC438" s="18">
        <v>0.1157012148028</v>
      </c>
      <c r="AD438" s="18">
        <v>0.11509207084750001</v>
      </c>
      <c r="AE438" s="18">
        <v>0.1151822274752</v>
      </c>
      <c r="AF438" s="18">
        <v>0.1155414760231</v>
      </c>
      <c r="AG438" s="18">
        <v>0.1156950045273</v>
      </c>
      <c r="AH438" s="18">
        <v>0.11552989196299999</v>
      </c>
      <c r="AI438" s="18">
        <v>0.11531136163360001</v>
      </c>
      <c r="AJ438" s="18">
        <v>0.1157246604365</v>
      </c>
    </row>
    <row r="439" spans="1:36" s="18" customFormat="1" ht="12.75" x14ac:dyDescent="0.2">
      <c r="A439" s="49" t="s">
        <v>193</v>
      </c>
      <c r="B439" s="64"/>
    </row>
    <row r="440" spans="1:36" s="18" customFormat="1" x14ac:dyDescent="0.2">
      <c r="A440" s="16" t="s">
        <v>194</v>
      </c>
      <c r="B440" s="59"/>
    </row>
    <row r="441" spans="1:36" s="18" customFormat="1" x14ac:dyDescent="0.2">
      <c r="A441" s="16" t="s">
        <v>195</v>
      </c>
      <c r="B441" s="59"/>
      <c r="C441" s="18">
        <v>0</v>
      </c>
      <c r="D441" s="18">
        <v>0</v>
      </c>
      <c r="E441" s="18">
        <v>0</v>
      </c>
      <c r="F441" s="18">
        <v>0</v>
      </c>
      <c r="G441" s="18">
        <v>0.20140368995630001</v>
      </c>
      <c r="H441" s="18">
        <v>0.2028017536359</v>
      </c>
      <c r="I441" s="18">
        <v>0.1383143866438</v>
      </c>
      <c r="J441" s="18">
        <v>0.19271235103619999</v>
      </c>
      <c r="K441" s="18">
        <v>0.203744293386</v>
      </c>
      <c r="L441" s="18">
        <v>0.16355695494479999</v>
      </c>
      <c r="M441" s="18">
        <v>0.15870519103370001</v>
      </c>
      <c r="N441" s="18">
        <v>0.13675493347609999</v>
      </c>
      <c r="O441" s="18">
        <v>0.14916265924399999</v>
      </c>
      <c r="P441" s="18">
        <v>0.14758732300669999</v>
      </c>
      <c r="Q441" s="18">
        <v>0.15590146555350001</v>
      </c>
      <c r="R441" s="18">
        <v>0.1361512988087</v>
      </c>
      <c r="S441" s="18">
        <v>0.1574309378039</v>
      </c>
      <c r="T441" s="18">
        <v>0.15787408418109999</v>
      </c>
      <c r="U441" s="18">
        <v>0.1552273322662</v>
      </c>
      <c r="V441" s="18">
        <v>0.15093453939349999</v>
      </c>
      <c r="W441" s="18">
        <v>0.14983795667040001</v>
      </c>
      <c r="X441" s="18">
        <v>0.1510854768189</v>
      </c>
      <c r="Y441" s="18">
        <v>0.1724514854078</v>
      </c>
      <c r="Z441" s="18">
        <v>0.1600598282355</v>
      </c>
      <c r="AA441" s="18">
        <v>0.1584518678047</v>
      </c>
      <c r="AB441" s="18">
        <v>0.16455147578150001</v>
      </c>
      <c r="AC441" s="18">
        <v>0.14932319814039999</v>
      </c>
      <c r="AD441" s="18">
        <v>0.15137423113789999</v>
      </c>
      <c r="AE441" s="18">
        <v>0.17890465682119999</v>
      </c>
      <c r="AF441" s="18">
        <v>0.17052312601799999</v>
      </c>
      <c r="AG441" s="18">
        <v>0.1789355614908</v>
      </c>
      <c r="AH441" s="18">
        <v>0.15197188297379999</v>
      </c>
      <c r="AI441" s="18">
        <v>0.1552310236343</v>
      </c>
      <c r="AJ441" s="18">
        <v>0.13273961792780001</v>
      </c>
    </row>
    <row r="442" spans="1:36" s="18" customFormat="1" x14ac:dyDescent="0.2">
      <c r="A442" s="16" t="s">
        <v>196</v>
      </c>
      <c r="B442" s="59"/>
      <c r="C442" s="18">
        <v>0</v>
      </c>
      <c r="D442" s="18">
        <v>0.21889418189730001</v>
      </c>
      <c r="E442" s="18">
        <v>0.1944066808155</v>
      </c>
      <c r="F442" s="18">
        <v>0.20324849741959999</v>
      </c>
      <c r="G442" s="18">
        <v>0.24990399999999999</v>
      </c>
      <c r="H442" s="18">
        <v>0.22653031607560001</v>
      </c>
      <c r="I442" s="18">
        <v>0.21792627787589999</v>
      </c>
      <c r="J442" s="18">
        <v>0.20235963899850001</v>
      </c>
      <c r="K442" s="18">
        <v>0.20179621687909999</v>
      </c>
      <c r="L442" s="18">
        <v>0.19412553777290001</v>
      </c>
      <c r="M442" s="18">
        <v>0.1872618173959</v>
      </c>
      <c r="N442" s="18">
        <v>0.16465216987930001</v>
      </c>
      <c r="O442" s="18">
        <v>0.17460933241279999</v>
      </c>
      <c r="P442" s="18">
        <v>0.1812978206841</v>
      </c>
      <c r="Q442" s="18">
        <v>0.1318610702196</v>
      </c>
      <c r="R442" s="18">
        <v>0.1484333714071</v>
      </c>
      <c r="S442" s="18">
        <v>0.17618395527960001</v>
      </c>
      <c r="T442" s="18">
        <v>0.1421071136856</v>
      </c>
      <c r="U442" s="18">
        <v>0.16967601103829999</v>
      </c>
      <c r="V442" s="18">
        <v>0.1544536693544</v>
      </c>
      <c r="W442" s="18">
        <v>0.1693963893347</v>
      </c>
      <c r="X442" s="18">
        <v>0.17563449002520001</v>
      </c>
      <c r="Y442" s="18">
        <v>0.1280665509702</v>
      </c>
      <c r="Z442" s="18">
        <v>0.18979925843520001</v>
      </c>
      <c r="AA442" s="18">
        <v>0.19485644793330001</v>
      </c>
      <c r="AB442" s="18">
        <v>0.19318571778810001</v>
      </c>
      <c r="AC442" s="18">
        <v>0.16991849511779999</v>
      </c>
      <c r="AD442" s="18">
        <v>0.18128796613299999</v>
      </c>
      <c r="AE442" s="18">
        <v>0.1946448106807</v>
      </c>
      <c r="AF442" s="18">
        <v>0.1958371867833</v>
      </c>
      <c r="AG442" s="18">
        <v>0.19716450139659999</v>
      </c>
      <c r="AH442" s="18">
        <v>0.14239038467109999</v>
      </c>
      <c r="AI442" s="18">
        <v>0.1457802797045</v>
      </c>
      <c r="AJ442" s="18">
        <v>0.123053323327</v>
      </c>
    </row>
    <row r="443" spans="1:36" s="18" customFormat="1" x14ac:dyDescent="0.2">
      <c r="A443" s="16" t="s">
        <v>629</v>
      </c>
      <c r="B443" s="59"/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</row>
    <row r="444" spans="1:36" s="18" customFormat="1" x14ac:dyDescent="0.2">
      <c r="A444" s="16" t="s">
        <v>13</v>
      </c>
      <c r="B444" s="59"/>
      <c r="C444" s="18">
        <v>0</v>
      </c>
      <c r="D444" s="18">
        <v>0</v>
      </c>
      <c r="E444" s="18">
        <v>0</v>
      </c>
      <c r="F444" s="18">
        <v>0</v>
      </c>
      <c r="G444" s="18">
        <v>0.20460473248620001</v>
      </c>
      <c r="H444" s="18">
        <v>0.22902202438390001</v>
      </c>
      <c r="I444" s="18">
        <v>0.1960935278797</v>
      </c>
      <c r="J444" s="18">
        <v>0.21531628795259999</v>
      </c>
      <c r="K444" s="18">
        <v>0.2215150704776</v>
      </c>
      <c r="L444" s="18">
        <v>0.22925473868419999</v>
      </c>
      <c r="M444" s="18">
        <v>0.13845939451540001</v>
      </c>
      <c r="N444" s="18">
        <v>0.2012448998037</v>
      </c>
      <c r="O444" s="18">
        <v>0.19759986128449999</v>
      </c>
      <c r="P444" s="18">
        <v>0.19439627867779999</v>
      </c>
      <c r="Q444" s="18">
        <v>0.190468347703</v>
      </c>
      <c r="R444" s="18">
        <v>0.17833039544160001</v>
      </c>
      <c r="S444" s="18">
        <v>0.17746423949449999</v>
      </c>
      <c r="T444" s="18">
        <v>0.19341767969420001</v>
      </c>
      <c r="U444" s="18">
        <v>0.18834000166859999</v>
      </c>
      <c r="V444" s="18">
        <v>0.1930780266506</v>
      </c>
      <c r="W444" s="18">
        <v>0.16820643768419999</v>
      </c>
      <c r="X444" s="18">
        <v>0.1973718971783</v>
      </c>
      <c r="Y444" s="18">
        <v>0.19604544888309999</v>
      </c>
      <c r="Z444" s="18">
        <v>0.15474669588289999</v>
      </c>
      <c r="AA444" s="18">
        <v>0.19222283657709999</v>
      </c>
      <c r="AB444" s="18">
        <v>0.1948709701378</v>
      </c>
      <c r="AC444" s="18">
        <v>0.19434582145910001</v>
      </c>
      <c r="AD444" s="18">
        <v>0.18996044177220001</v>
      </c>
      <c r="AE444" s="18">
        <v>0.19244240033009999</v>
      </c>
      <c r="AF444" s="18">
        <v>0.19298033678740001</v>
      </c>
      <c r="AG444" s="18">
        <v>0.18839699320709999</v>
      </c>
      <c r="AH444" s="18">
        <v>0.19198206567519999</v>
      </c>
      <c r="AI444" s="18">
        <v>0.1864823060219</v>
      </c>
      <c r="AJ444" s="18">
        <v>0.19277786299239999</v>
      </c>
    </row>
    <row r="445" spans="1:36" s="18" customFormat="1" x14ac:dyDescent="0.2">
      <c r="A445" s="16" t="s">
        <v>14</v>
      </c>
      <c r="B445" s="59"/>
      <c r="C445" s="18">
        <v>0</v>
      </c>
      <c r="D445" s="18">
        <v>0</v>
      </c>
      <c r="E445" s="18">
        <v>0</v>
      </c>
      <c r="F445" s="18">
        <v>0.24990399999999999</v>
      </c>
      <c r="G445" s="18">
        <v>0.24117739760449999</v>
      </c>
      <c r="H445" s="18">
        <v>0.23379696260169999</v>
      </c>
      <c r="I445" s="18">
        <v>0.22872926894580001</v>
      </c>
      <c r="J445" s="18">
        <v>0.2189705730298</v>
      </c>
      <c r="K445" s="18">
        <v>0.2088038299817</v>
      </c>
      <c r="L445" s="18">
        <v>0.188782507021</v>
      </c>
      <c r="M445" s="18">
        <v>0.15329537015610001</v>
      </c>
      <c r="N445" s="18">
        <v>0.19884790447879999</v>
      </c>
      <c r="O445" s="18">
        <v>0.20189182935979999</v>
      </c>
      <c r="P445" s="18">
        <v>0.19980205557559999</v>
      </c>
      <c r="Q445" s="18">
        <v>0.19588528003139999</v>
      </c>
      <c r="R445" s="18">
        <v>0.20137742887240001</v>
      </c>
      <c r="S445" s="18">
        <v>0.19681232215319999</v>
      </c>
      <c r="T445" s="18">
        <v>0.199163711503</v>
      </c>
      <c r="U445" s="18">
        <v>0.19779337657439999</v>
      </c>
      <c r="V445" s="18">
        <v>0.19993646661869999</v>
      </c>
      <c r="W445" s="18">
        <v>0.1905263061778</v>
      </c>
      <c r="X445" s="18">
        <v>0.1939299637053</v>
      </c>
      <c r="Y445" s="18">
        <v>0.1943175197408</v>
      </c>
      <c r="Z445" s="18">
        <v>0.18869614971519999</v>
      </c>
      <c r="AA445" s="18">
        <v>0.19338417092929999</v>
      </c>
      <c r="AB445" s="18">
        <v>0.19610871800980001</v>
      </c>
      <c r="AC445" s="18">
        <v>0.19875942755709999</v>
      </c>
      <c r="AD445" s="18">
        <v>0.1980643209888</v>
      </c>
      <c r="AE445" s="18">
        <v>0.19826890933829999</v>
      </c>
      <c r="AF445" s="18">
        <v>0.1971009661224</v>
      </c>
      <c r="AG445" s="18">
        <v>0.19904708130160001</v>
      </c>
      <c r="AH445" s="18">
        <v>0.19848841598020001</v>
      </c>
      <c r="AI445" s="18">
        <v>0.1992933304915</v>
      </c>
      <c r="AJ445" s="18">
        <v>0.19613157068279999</v>
      </c>
    </row>
    <row r="446" spans="1:36" s="18" customFormat="1" x14ac:dyDescent="0.2">
      <c r="A446" s="16" t="s">
        <v>15</v>
      </c>
      <c r="B446" s="59"/>
      <c r="C446" s="18">
        <v>0</v>
      </c>
      <c r="D446" s="18">
        <v>0.24990399999999999</v>
      </c>
      <c r="E446" s="18">
        <v>0.24990399999999999</v>
      </c>
      <c r="F446" s="18">
        <v>0.24990399999999999</v>
      </c>
      <c r="G446" s="18">
        <v>0.23849932128689999</v>
      </c>
      <c r="H446" s="18">
        <v>0.23671007995179999</v>
      </c>
      <c r="I446" s="18">
        <v>0.21679867187230001</v>
      </c>
      <c r="J446" s="18">
        <v>0.21910636057079999</v>
      </c>
      <c r="K446" s="18">
        <v>0.21631672619760001</v>
      </c>
      <c r="L446" s="18">
        <v>0.2047542319083</v>
      </c>
      <c r="M446" s="18">
        <v>0.20228773253349999</v>
      </c>
      <c r="N446" s="18">
        <v>0.2008428940767</v>
      </c>
      <c r="O446" s="18">
        <v>0.2025293273613</v>
      </c>
      <c r="P446" s="18">
        <v>0.20351786737399999</v>
      </c>
      <c r="Q446" s="18">
        <v>0.20309118966180001</v>
      </c>
      <c r="R446" s="18">
        <v>0.1982549478591</v>
      </c>
      <c r="S446" s="18">
        <v>0.19596525561479999</v>
      </c>
      <c r="T446" s="18">
        <v>0.194892813006</v>
      </c>
      <c r="U446" s="18">
        <v>0.19436424327429999</v>
      </c>
      <c r="V446" s="18">
        <v>0.19551933557619999</v>
      </c>
      <c r="W446" s="18">
        <v>0.1971693522098</v>
      </c>
      <c r="X446" s="18">
        <v>0.1936122583081</v>
      </c>
      <c r="Y446" s="18">
        <v>0.1964322048803</v>
      </c>
      <c r="Z446" s="18">
        <v>0.20330360125739999</v>
      </c>
      <c r="AA446" s="18">
        <v>0.19911508644029999</v>
      </c>
      <c r="AB446" s="18">
        <v>0.19689941401960001</v>
      </c>
      <c r="AC446" s="18">
        <v>0.19477377844800001</v>
      </c>
      <c r="AD446" s="18">
        <v>0.19474823951860001</v>
      </c>
      <c r="AE446" s="18">
        <v>0.19807269146709999</v>
      </c>
      <c r="AF446" s="18">
        <v>0.19884652327669999</v>
      </c>
      <c r="AG446" s="18">
        <v>0.19884629007669999</v>
      </c>
      <c r="AH446" s="18">
        <v>0.197055598813</v>
      </c>
      <c r="AI446" s="18">
        <v>0.19730177479380001</v>
      </c>
      <c r="AJ446" s="18">
        <v>0.1985797260455</v>
      </c>
    </row>
    <row r="447" spans="1:36" s="18" customFormat="1" x14ac:dyDescent="0.2">
      <c r="A447" s="16" t="s">
        <v>16</v>
      </c>
      <c r="B447" s="59"/>
      <c r="C447" s="18">
        <v>0</v>
      </c>
      <c r="D447" s="18">
        <v>0</v>
      </c>
      <c r="E447" s="18">
        <v>0.24990399999999999</v>
      </c>
      <c r="F447" s="18">
        <v>0.24990399999999999</v>
      </c>
      <c r="G447" s="18">
        <v>0.23938067400410001</v>
      </c>
      <c r="H447" s="18">
        <v>0.2159288773877</v>
      </c>
      <c r="I447" s="18">
        <v>0.22827978328160001</v>
      </c>
      <c r="J447" s="18">
        <v>0.21203820559719999</v>
      </c>
      <c r="K447" s="18">
        <v>0.20712529121939999</v>
      </c>
      <c r="L447" s="18">
        <v>0.20505103395919999</v>
      </c>
      <c r="M447" s="18">
        <v>0.20266359457829999</v>
      </c>
      <c r="N447" s="18">
        <v>0.19670825737360001</v>
      </c>
      <c r="O447" s="18">
        <v>0.19971275424839999</v>
      </c>
      <c r="P447" s="18">
        <v>0.19678957704130001</v>
      </c>
      <c r="Q447" s="18">
        <v>0.19512968154070001</v>
      </c>
      <c r="R447" s="18">
        <v>0.1987465546918</v>
      </c>
      <c r="S447" s="18">
        <v>0.19391235101439999</v>
      </c>
      <c r="T447" s="18">
        <v>0.19111347490229999</v>
      </c>
      <c r="U447" s="18">
        <v>0.1925428803051</v>
      </c>
      <c r="V447" s="18">
        <v>0.19120453721110001</v>
      </c>
      <c r="W447" s="18">
        <v>0.19225995291170001</v>
      </c>
      <c r="X447" s="18">
        <v>0.18998971823239999</v>
      </c>
      <c r="Y447" s="18">
        <v>0.19156451593089999</v>
      </c>
      <c r="Z447" s="18">
        <v>0.19174502512739999</v>
      </c>
      <c r="AA447" s="18">
        <v>0.19404847708539999</v>
      </c>
      <c r="AB447" s="18">
        <v>0.19449174031159999</v>
      </c>
      <c r="AC447" s="18">
        <v>0.19465966208489999</v>
      </c>
      <c r="AD447" s="18">
        <v>0.19467074695680001</v>
      </c>
      <c r="AE447" s="18">
        <v>0.19316621282759999</v>
      </c>
      <c r="AF447" s="18">
        <v>0.1939533657467</v>
      </c>
      <c r="AG447" s="18">
        <v>0.1956896828094</v>
      </c>
      <c r="AH447" s="18">
        <v>0.19606812625010001</v>
      </c>
      <c r="AI447" s="18">
        <v>0.1958877169105</v>
      </c>
      <c r="AJ447" s="18">
        <v>0.19677816368500001</v>
      </c>
    </row>
    <row r="448" spans="1:36" s="18" customFormat="1" x14ac:dyDescent="0.2">
      <c r="A448" s="16" t="s">
        <v>17</v>
      </c>
      <c r="B448" s="59"/>
      <c r="C448" s="18">
        <v>0</v>
      </c>
      <c r="D448" s="18">
        <v>0</v>
      </c>
      <c r="E448" s="18">
        <v>0.24683457878279999</v>
      </c>
      <c r="F448" s="18">
        <v>0.2339032286926</v>
      </c>
      <c r="G448" s="18">
        <v>0.22200728605510001</v>
      </c>
      <c r="H448" s="18">
        <v>0.20903619959719999</v>
      </c>
      <c r="I448" s="18">
        <v>0.200262274287</v>
      </c>
      <c r="J448" s="18">
        <v>0.20149470903780001</v>
      </c>
      <c r="K448" s="18">
        <v>0.20358916823100001</v>
      </c>
      <c r="L448" s="18">
        <v>0.20454715258010001</v>
      </c>
      <c r="M448" s="18">
        <v>0.18849838005450001</v>
      </c>
      <c r="N448" s="18">
        <v>0.1848661929531</v>
      </c>
      <c r="O448" s="18">
        <v>0.1891704272759</v>
      </c>
      <c r="P448" s="18">
        <v>0.1845381699069</v>
      </c>
      <c r="Q448" s="18">
        <v>0.18310305425039999</v>
      </c>
      <c r="R448" s="18">
        <v>0.18403669714509999</v>
      </c>
      <c r="S448" s="18">
        <v>0.18549905726429999</v>
      </c>
      <c r="T448" s="18">
        <v>0.1858343409988</v>
      </c>
      <c r="U448" s="18">
        <v>0.18516899143189999</v>
      </c>
      <c r="V448" s="18">
        <v>0.18562638914570001</v>
      </c>
      <c r="W448" s="18">
        <v>0.1896500329161</v>
      </c>
      <c r="X448" s="18">
        <v>0.1871500481086</v>
      </c>
      <c r="Y448" s="18">
        <v>0.1875647188772</v>
      </c>
      <c r="Z448" s="18">
        <v>0.1890878773419</v>
      </c>
      <c r="AA448" s="18">
        <v>0.18617854232600001</v>
      </c>
      <c r="AB448" s="18">
        <v>0.18727011213549999</v>
      </c>
      <c r="AC448" s="18">
        <v>0.18652830971930001</v>
      </c>
      <c r="AD448" s="18">
        <v>0.1881330451454</v>
      </c>
      <c r="AE448" s="18">
        <v>0.1887680732465</v>
      </c>
      <c r="AF448" s="18">
        <v>0.18853825523949999</v>
      </c>
      <c r="AG448" s="18">
        <v>0.18780826931860001</v>
      </c>
      <c r="AH448" s="18">
        <v>0.18835966595219999</v>
      </c>
      <c r="AI448" s="18">
        <v>0.1898075691844</v>
      </c>
      <c r="AJ448" s="18">
        <v>0.18992217738120001</v>
      </c>
    </row>
    <row r="449" spans="1:36" s="18" customFormat="1" x14ac:dyDescent="0.2">
      <c r="A449" s="16" t="s">
        <v>18</v>
      </c>
      <c r="B449" s="59"/>
      <c r="C449" s="18">
        <v>0</v>
      </c>
      <c r="D449" s="18">
        <v>0.22858557197189999</v>
      </c>
      <c r="E449" s="18">
        <v>0.23107924115760001</v>
      </c>
      <c r="F449" s="18">
        <v>0.22430062465850001</v>
      </c>
      <c r="G449" s="18">
        <v>0.2159154123973</v>
      </c>
      <c r="H449" s="18">
        <v>0.2056971281545</v>
      </c>
      <c r="I449" s="18">
        <v>0.1926018927449</v>
      </c>
      <c r="J449" s="18">
        <v>0.1915531323022</v>
      </c>
      <c r="K449" s="18">
        <v>0.18563593378900001</v>
      </c>
      <c r="L449" s="18">
        <v>0.18535760369160001</v>
      </c>
      <c r="M449" s="18">
        <v>0.17618810923559999</v>
      </c>
      <c r="N449" s="18">
        <v>0.17684786843540001</v>
      </c>
      <c r="O449" s="18">
        <v>0.1744034719127</v>
      </c>
      <c r="P449" s="18">
        <v>0.1729708343179</v>
      </c>
      <c r="Q449" s="18">
        <v>0.17013137783330001</v>
      </c>
      <c r="R449" s="18">
        <v>0.1678973745023</v>
      </c>
      <c r="S449" s="18">
        <v>0.17195790816770001</v>
      </c>
      <c r="T449" s="18">
        <v>0.17350804442459999</v>
      </c>
      <c r="U449" s="18">
        <v>0.1760824307452</v>
      </c>
      <c r="V449" s="18">
        <v>0.17745264060929999</v>
      </c>
      <c r="W449" s="18">
        <v>0.1772402446195</v>
      </c>
      <c r="X449" s="18">
        <v>0.17965994518949999</v>
      </c>
      <c r="Y449" s="18">
        <v>0.17771829438719999</v>
      </c>
      <c r="Z449" s="18">
        <v>0.17815523545090001</v>
      </c>
      <c r="AA449" s="18">
        <v>0.1808637652408</v>
      </c>
      <c r="AB449" s="18">
        <v>0.1799964296406</v>
      </c>
      <c r="AC449" s="18">
        <v>0.17995536816249999</v>
      </c>
      <c r="AD449" s="18">
        <v>0.18062515973900001</v>
      </c>
      <c r="AE449" s="18">
        <v>0.1817018860196</v>
      </c>
      <c r="AF449" s="18">
        <v>0.18304347837420001</v>
      </c>
      <c r="AG449" s="18">
        <v>0.18250688141499999</v>
      </c>
      <c r="AH449" s="18">
        <v>0.18351919360550001</v>
      </c>
      <c r="AI449" s="18">
        <v>0.18229000124719999</v>
      </c>
      <c r="AJ449" s="18">
        <v>0.18227232958869999</v>
      </c>
    </row>
    <row r="450" spans="1:36" s="18" customFormat="1" x14ac:dyDescent="0.2">
      <c r="A450" s="16" t="s">
        <v>19</v>
      </c>
      <c r="B450" s="59"/>
      <c r="C450" s="18">
        <v>0</v>
      </c>
      <c r="D450" s="18">
        <v>0.24990399999999999</v>
      </c>
      <c r="E450" s="18">
        <v>0.2282124213276</v>
      </c>
      <c r="F450" s="18">
        <v>0.20834426123700001</v>
      </c>
      <c r="G450" s="18">
        <v>0.2015332487408</v>
      </c>
      <c r="H450" s="18">
        <v>0.1891815115845</v>
      </c>
      <c r="I450" s="18">
        <v>0.185149414629</v>
      </c>
      <c r="J450" s="18">
        <v>0.18153154050510001</v>
      </c>
      <c r="K450" s="18">
        <v>0.17458903142070001</v>
      </c>
      <c r="L450" s="18">
        <v>0.17566112177429999</v>
      </c>
      <c r="M450" s="18">
        <v>0.16552311849779999</v>
      </c>
      <c r="N450" s="18">
        <v>0.16617524251089999</v>
      </c>
      <c r="O450" s="18">
        <v>0.16582737222460001</v>
      </c>
      <c r="P450" s="18">
        <v>0.16253838205679999</v>
      </c>
      <c r="Q450" s="18">
        <v>0.16213505831610001</v>
      </c>
      <c r="R450" s="18">
        <v>0.16212125377289999</v>
      </c>
      <c r="S450" s="18">
        <v>0.16455005152659999</v>
      </c>
      <c r="T450" s="18">
        <v>0.16789003465489999</v>
      </c>
      <c r="U450" s="18">
        <v>0.16893120609519999</v>
      </c>
      <c r="V450" s="18">
        <v>0.1705436008741</v>
      </c>
      <c r="W450" s="18">
        <v>0.1716810517191</v>
      </c>
      <c r="X450" s="18">
        <v>0.17216461603370001</v>
      </c>
      <c r="Y450" s="18">
        <v>0.17095788132520001</v>
      </c>
      <c r="Z450" s="18">
        <v>0.17094221200369999</v>
      </c>
      <c r="AA450" s="18">
        <v>0.17140748798319999</v>
      </c>
      <c r="AB450" s="18">
        <v>0.17104742729719999</v>
      </c>
      <c r="AC450" s="18">
        <v>0.17153417889899999</v>
      </c>
      <c r="AD450" s="18">
        <v>0.1729224279804</v>
      </c>
      <c r="AE450" s="18">
        <v>0.1743602406526</v>
      </c>
      <c r="AF450" s="18">
        <v>0.17471865435879999</v>
      </c>
      <c r="AG450" s="18">
        <v>0.17531513733019999</v>
      </c>
      <c r="AH450" s="18">
        <v>0.17565191302800001</v>
      </c>
      <c r="AI450" s="18">
        <v>0.17493940110799999</v>
      </c>
      <c r="AJ450" s="18">
        <v>0.1747946096951</v>
      </c>
    </row>
    <row r="451" spans="1:36" s="18" customFormat="1" x14ac:dyDescent="0.2">
      <c r="A451" s="16" t="s">
        <v>20</v>
      </c>
      <c r="B451" s="59"/>
      <c r="C451" s="18">
        <v>0</v>
      </c>
      <c r="D451" s="18">
        <v>0.18937816006649999</v>
      </c>
      <c r="E451" s="18">
        <v>0.2393169942708</v>
      </c>
      <c r="F451" s="18">
        <v>0.24582630163989999</v>
      </c>
      <c r="G451" s="18">
        <v>0.18545498765310001</v>
      </c>
      <c r="H451" s="18">
        <v>0.1775634915373</v>
      </c>
      <c r="I451" s="18">
        <v>0.17603051230120001</v>
      </c>
      <c r="J451" s="18">
        <v>0.17521599454959999</v>
      </c>
      <c r="K451" s="18">
        <v>0.16193975324420001</v>
      </c>
      <c r="L451" s="18">
        <v>0.15845325522010001</v>
      </c>
      <c r="M451" s="18">
        <v>0.15662491155069999</v>
      </c>
      <c r="N451" s="18">
        <v>0.15530882071929999</v>
      </c>
      <c r="O451" s="18">
        <v>0.1557043800913</v>
      </c>
      <c r="P451" s="18">
        <v>0.15347991157929999</v>
      </c>
      <c r="Q451" s="18">
        <v>0.15209713266069999</v>
      </c>
      <c r="R451" s="18">
        <v>0.15312169631889999</v>
      </c>
      <c r="S451" s="18">
        <v>0.15586412575</v>
      </c>
      <c r="T451" s="18">
        <v>0.16106669161539999</v>
      </c>
      <c r="U451" s="18">
        <v>0.16204529998690001</v>
      </c>
      <c r="V451" s="18">
        <v>0.16304309772289999</v>
      </c>
      <c r="W451" s="18">
        <v>0.16455670807280001</v>
      </c>
      <c r="X451" s="18">
        <v>0.16498350000840001</v>
      </c>
      <c r="Y451" s="18">
        <v>0.1659909947565</v>
      </c>
      <c r="Z451" s="18">
        <v>0.16836701321059999</v>
      </c>
      <c r="AA451" s="18">
        <v>0.16607794044679999</v>
      </c>
      <c r="AB451" s="18">
        <v>0.16620710419080001</v>
      </c>
      <c r="AC451" s="18">
        <v>0.16716804892279999</v>
      </c>
      <c r="AD451" s="18">
        <v>0.1669570145665</v>
      </c>
      <c r="AE451" s="18">
        <v>0.16756299706909999</v>
      </c>
      <c r="AF451" s="18">
        <v>0.16881568641559999</v>
      </c>
      <c r="AG451" s="18">
        <v>0.16930878747899999</v>
      </c>
      <c r="AH451" s="18">
        <v>0.16910565512090001</v>
      </c>
      <c r="AI451" s="18">
        <v>0.17020786640919999</v>
      </c>
      <c r="AJ451" s="18">
        <v>0.1711165884901</v>
      </c>
    </row>
    <row r="452" spans="1:36" s="18" customFormat="1" x14ac:dyDescent="0.2">
      <c r="A452" s="16" t="s">
        <v>21</v>
      </c>
      <c r="B452" s="59"/>
      <c r="C452" s="18">
        <v>0</v>
      </c>
      <c r="D452" s="18">
        <v>0.24990399999999999</v>
      </c>
      <c r="E452" s="18">
        <v>0.16768195772940001</v>
      </c>
      <c r="F452" s="18">
        <v>0.1942036298342</v>
      </c>
      <c r="G452" s="18">
        <v>0.18008195460000001</v>
      </c>
      <c r="H452" s="18">
        <v>0.16647200060770001</v>
      </c>
      <c r="I452" s="18">
        <v>0.16885950823240001</v>
      </c>
      <c r="J452" s="18">
        <v>0.16324679219050001</v>
      </c>
      <c r="K452" s="18">
        <v>0.1592837143302</v>
      </c>
      <c r="L452" s="18">
        <v>0.15483432414449999</v>
      </c>
      <c r="M452" s="18">
        <v>0.14751302843069999</v>
      </c>
      <c r="N452" s="18">
        <v>0.14728192072669999</v>
      </c>
      <c r="O452" s="18">
        <v>0.14880188368389999</v>
      </c>
      <c r="P452" s="18">
        <v>0.1459429131153</v>
      </c>
      <c r="Q452" s="18">
        <v>0.14398185644979999</v>
      </c>
      <c r="R452" s="18">
        <v>0.14659996146599999</v>
      </c>
      <c r="S452" s="18">
        <v>0.15218080764710001</v>
      </c>
      <c r="T452" s="18">
        <v>0.1548003554249</v>
      </c>
      <c r="U452" s="18">
        <v>0.15688880747200001</v>
      </c>
      <c r="V452" s="18">
        <v>0.15907406695920001</v>
      </c>
      <c r="W452" s="18">
        <v>0.16136710670820001</v>
      </c>
      <c r="X452" s="18">
        <v>0.1616513058155</v>
      </c>
      <c r="Y452" s="18">
        <v>0.16331744720380001</v>
      </c>
      <c r="Z452" s="18">
        <v>0.1633657994411</v>
      </c>
      <c r="AA452" s="18">
        <v>0.16544370957089999</v>
      </c>
      <c r="AB452" s="18">
        <v>0.1629461031502</v>
      </c>
      <c r="AC452" s="18">
        <v>0.1635975689035</v>
      </c>
      <c r="AD452" s="18">
        <v>0.16443482943250001</v>
      </c>
      <c r="AE452" s="18">
        <v>0.16652704298929999</v>
      </c>
      <c r="AF452" s="18">
        <v>0.16650626813120001</v>
      </c>
      <c r="AG452" s="18">
        <v>0.16825303372120001</v>
      </c>
      <c r="AH452" s="18">
        <v>0.16728863375450001</v>
      </c>
      <c r="AI452" s="18">
        <v>0.16935378334769999</v>
      </c>
      <c r="AJ452" s="18">
        <v>0.16874960130540001</v>
      </c>
    </row>
    <row r="453" spans="1:36" s="18" customFormat="1" x14ac:dyDescent="0.2">
      <c r="A453" s="16" t="s">
        <v>22</v>
      </c>
      <c r="B453" s="59"/>
      <c r="C453" s="18">
        <v>0</v>
      </c>
      <c r="D453" s="18">
        <v>0.15990399999999999</v>
      </c>
      <c r="E453" s="18">
        <v>0.18008731475</v>
      </c>
      <c r="F453" s="18">
        <v>0.15234809780629999</v>
      </c>
      <c r="G453" s="18">
        <v>0.17099115835680001</v>
      </c>
      <c r="H453" s="18">
        <v>0.16661128081150001</v>
      </c>
      <c r="I453" s="18">
        <v>0.1523874589525</v>
      </c>
      <c r="J453" s="18">
        <v>0.15751932241309999</v>
      </c>
      <c r="K453" s="18">
        <v>0.1536228858565</v>
      </c>
      <c r="L453" s="18">
        <v>0.14644856287960001</v>
      </c>
      <c r="M453" s="18">
        <v>0.14375306479380001</v>
      </c>
      <c r="N453" s="18">
        <v>0.14120871721789999</v>
      </c>
      <c r="O453" s="18">
        <v>0.1434775773843</v>
      </c>
      <c r="P453" s="18">
        <v>0.14332651682610001</v>
      </c>
      <c r="Q453" s="18">
        <v>0.1416538168282</v>
      </c>
      <c r="R453" s="18">
        <v>0.14535574547649999</v>
      </c>
      <c r="S453" s="18">
        <v>0.1476711956342</v>
      </c>
      <c r="T453" s="18">
        <v>0.1526750539674</v>
      </c>
      <c r="U453" s="18">
        <v>0.1552213095246</v>
      </c>
      <c r="V453" s="18">
        <v>0.1570718873477</v>
      </c>
      <c r="W453" s="18">
        <v>0.15888258756179999</v>
      </c>
      <c r="X453" s="18">
        <v>0.16091564331290001</v>
      </c>
      <c r="Y453" s="18">
        <v>0.16208068786089999</v>
      </c>
      <c r="Z453" s="18">
        <v>0.1622998361919</v>
      </c>
      <c r="AA453" s="18">
        <v>0.16477391062470001</v>
      </c>
      <c r="AB453" s="18">
        <v>0.16622703444299999</v>
      </c>
      <c r="AC453" s="18">
        <v>0.1649843220902</v>
      </c>
      <c r="AD453" s="18">
        <v>0.1668807205416</v>
      </c>
      <c r="AE453" s="18">
        <v>0.1671590241467</v>
      </c>
      <c r="AF453" s="18">
        <v>0.16818840802810001</v>
      </c>
      <c r="AG453" s="18">
        <v>0.1668008329706</v>
      </c>
      <c r="AH453" s="18">
        <v>0.16803979408309999</v>
      </c>
      <c r="AI453" s="18">
        <v>0.16850791994030001</v>
      </c>
      <c r="AJ453" s="18">
        <v>0.16759405698579999</v>
      </c>
    </row>
    <row r="454" spans="1:36" s="18" customFormat="1" x14ac:dyDescent="0.2">
      <c r="A454" s="16" t="s">
        <v>23</v>
      </c>
      <c r="B454" s="59"/>
      <c r="C454" s="18">
        <v>0</v>
      </c>
      <c r="D454" s="18">
        <v>0.15302335432139999</v>
      </c>
      <c r="E454" s="18">
        <v>0.19149001218219999</v>
      </c>
      <c r="F454" s="18">
        <v>0.23003246385369999</v>
      </c>
      <c r="G454" s="18">
        <v>0.16762602785110001</v>
      </c>
      <c r="H454" s="18">
        <v>0.1619261394515</v>
      </c>
      <c r="I454" s="18">
        <v>0.16020249310990001</v>
      </c>
      <c r="J454" s="18">
        <v>0.15112087974210001</v>
      </c>
      <c r="K454" s="18">
        <v>0.141890832553</v>
      </c>
      <c r="L454" s="18">
        <v>0.14053643569820001</v>
      </c>
      <c r="M454" s="18">
        <v>0.1409436582892</v>
      </c>
      <c r="N454" s="18">
        <v>0.14103388066040001</v>
      </c>
      <c r="O454" s="18">
        <v>0.14136584382199999</v>
      </c>
      <c r="P454" s="18">
        <v>0.1412748357802</v>
      </c>
      <c r="Q454" s="18">
        <v>0.13982978872900001</v>
      </c>
      <c r="R454" s="18">
        <v>0.14243500267619999</v>
      </c>
      <c r="S454" s="18">
        <v>0.14924324356909999</v>
      </c>
      <c r="T454" s="18">
        <v>0.15461658577750001</v>
      </c>
      <c r="U454" s="18">
        <v>0.15574262525089999</v>
      </c>
      <c r="V454" s="18">
        <v>0.15853656368230001</v>
      </c>
      <c r="W454" s="18">
        <v>0.1617104971028</v>
      </c>
      <c r="X454" s="18">
        <v>0.1621977597581</v>
      </c>
      <c r="Y454" s="18">
        <v>0.162493892306</v>
      </c>
      <c r="Z454" s="18">
        <v>0.16252199014150001</v>
      </c>
      <c r="AA454" s="18">
        <v>0.16589166021599999</v>
      </c>
      <c r="AB454" s="18">
        <v>0.1644895523247</v>
      </c>
      <c r="AC454" s="18">
        <v>0.16571427139139999</v>
      </c>
      <c r="AD454" s="18">
        <v>0.16672097013100001</v>
      </c>
      <c r="AE454" s="18">
        <v>0.1674273070218</v>
      </c>
      <c r="AF454" s="18">
        <v>0.16742063935070001</v>
      </c>
      <c r="AG454" s="18">
        <v>0.16774160715860001</v>
      </c>
      <c r="AH454" s="18">
        <v>0.16746086379979999</v>
      </c>
      <c r="AI454" s="18">
        <v>0.16802088790460001</v>
      </c>
      <c r="AJ454" s="18">
        <v>0.1691714952866</v>
      </c>
    </row>
    <row r="455" spans="1:36" s="18" customFormat="1" x14ac:dyDescent="0.2">
      <c r="A455" s="16" t="s">
        <v>24</v>
      </c>
      <c r="B455" s="59"/>
      <c r="C455" s="18">
        <v>0</v>
      </c>
      <c r="D455" s="18">
        <v>0.15990399999999999</v>
      </c>
      <c r="E455" s="18">
        <v>0.2406712337271</v>
      </c>
      <c r="F455" s="18">
        <v>0.1212405933123</v>
      </c>
      <c r="G455" s="18">
        <v>0.1644227568203</v>
      </c>
      <c r="H455" s="18">
        <v>0.14744199731679999</v>
      </c>
      <c r="I455" s="18">
        <v>0.14441080763299999</v>
      </c>
      <c r="J455" s="18">
        <v>0.14713951990429999</v>
      </c>
      <c r="K455" s="18">
        <v>0.14001045906090001</v>
      </c>
      <c r="L455" s="18">
        <v>0.13652226495940001</v>
      </c>
      <c r="M455" s="18">
        <v>0.1377795517115</v>
      </c>
      <c r="N455" s="18">
        <v>0.13495099860740001</v>
      </c>
      <c r="O455" s="18">
        <v>0.13747844069939999</v>
      </c>
      <c r="P455" s="18">
        <v>0.13935610982060001</v>
      </c>
      <c r="Q455" s="18">
        <v>0.1387998436282</v>
      </c>
      <c r="R455" s="18">
        <v>0.14209260849200001</v>
      </c>
      <c r="S455" s="18">
        <v>0.14739666110960001</v>
      </c>
      <c r="T455" s="18">
        <v>0.151981820903</v>
      </c>
      <c r="U455" s="18">
        <v>0.15374935223040001</v>
      </c>
      <c r="V455" s="18">
        <v>0.1545509712916</v>
      </c>
      <c r="W455" s="18">
        <v>0.1575583239518</v>
      </c>
      <c r="X455" s="18">
        <v>0.15763753154650001</v>
      </c>
      <c r="Y455" s="18">
        <v>0.1590136613457</v>
      </c>
      <c r="Z455" s="18">
        <v>0.160681465903</v>
      </c>
      <c r="AA455" s="18">
        <v>0.15930948721140001</v>
      </c>
      <c r="AB455" s="18">
        <v>0.1581434296715</v>
      </c>
      <c r="AC455" s="18">
        <v>0.1600530689453</v>
      </c>
      <c r="AD455" s="18">
        <v>0.1619483036935</v>
      </c>
      <c r="AE455" s="18">
        <v>0.16138407301800001</v>
      </c>
      <c r="AF455" s="18">
        <v>0.16355303143860001</v>
      </c>
      <c r="AG455" s="18">
        <v>0.16174503942019999</v>
      </c>
      <c r="AH455" s="18">
        <v>0.16186959951380001</v>
      </c>
      <c r="AI455" s="18">
        <v>0.1629394052174</v>
      </c>
      <c r="AJ455" s="18">
        <v>0.16300456045969999</v>
      </c>
    </row>
    <row r="456" spans="1:36" s="18" customFormat="1" x14ac:dyDescent="0.2">
      <c r="A456" s="36" t="s">
        <v>795</v>
      </c>
      <c r="B456" s="59"/>
      <c r="C456" s="18">
        <v>0</v>
      </c>
      <c r="D456" s="18">
        <v>0</v>
      </c>
      <c r="E456" s="18">
        <v>0</v>
      </c>
      <c r="F456" s="18">
        <v>0.23470878111820001</v>
      </c>
      <c r="G456" s="18">
        <v>0.19905943121059999</v>
      </c>
      <c r="H456" s="18">
        <v>0.15969011949690001</v>
      </c>
      <c r="I456" s="18">
        <v>0.1632569758962</v>
      </c>
      <c r="J456" s="18">
        <v>0.14265495756650001</v>
      </c>
      <c r="K456" s="18">
        <v>0.1454039399149</v>
      </c>
      <c r="L456" s="18">
        <v>0.1340923996168</v>
      </c>
      <c r="M456" s="18">
        <v>0.1397054020032</v>
      </c>
      <c r="N456" s="18">
        <v>0.1314552402725</v>
      </c>
      <c r="O456" s="18">
        <v>0.1372962800286</v>
      </c>
      <c r="P456" s="18">
        <v>0.13945408737510001</v>
      </c>
      <c r="Q456" s="18">
        <v>0.14287701934899999</v>
      </c>
      <c r="R456" s="18">
        <v>0.1577434051338</v>
      </c>
      <c r="S456" s="18">
        <v>0.14964171694610001</v>
      </c>
      <c r="T456" s="18">
        <v>0.1492459971591</v>
      </c>
      <c r="U456" s="18">
        <v>0.15225627892410001</v>
      </c>
      <c r="V456" s="18">
        <v>0.15376696946990001</v>
      </c>
      <c r="W456" s="18">
        <v>0.14851164141619999</v>
      </c>
      <c r="X456" s="18">
        <v>0.15887236484719999</v>
      </c>
      <c r="Y456" s="18">
        <v>0.155888477848</v>
      </c>
      <c r="Z456" s="18">
        <v>0.15601647699019999</v>
      </c>
      <c r="AA456" s="18">
        <v>0.1517607754767</v>
      </c>
      <c r="AB456" s="18">
        <v>0.15505522753049999</v>
      </c>
      <c r="AC456" s="18">
        <v>0.15825654877760001</v>
      </c>
      <c r="AD456" s="18">
        <v>0.15883397822670001</v>
      </c>
      <c r="AE456" s="18">
        <v>0.15624897591600001</v>
      </c>
      <c r="AF456" s="18">
        <v>0.1581567373178</v>
      </c>
      <c r="AG456" s="18">
        <v>0.1607020350899</v>
      </c>
      <c r="AH456" s="18">
        <v>0.1603158572416</v>
      </c>
      <c r="AI456" s="18">
        <v>0.16062087099049999</v>
      </c>
      <c r="AJ456" s="18">
        <v>0.1636304104986</v>
      </c>
    </row>
    <row r="457" spans="1:36" s="18" customFormat="1" x14ac:dyDescent="0.2">
      <c r="A457" s="16"/>
      <c r="B457" s="59"/>
    </row>
    <row r="458" spans="1:36" s="18" customFormat="1" ht="12.75" x14ac:dyDescent="0.2">
      <c r="A458" s="49" t="s">
        <v>197</v>
      </c>
      <c r="B458" s="64"/>
    </row>
    <row r="459" spans="1:36" s="18" customFormat="1" x14ac:dyDescent="0.2">
      <c r="A459" s="16" t="s">
        <v>198</v>
      </c>
      <c r="B459" s="59"/>
    </row>
    <row r="460" spans="1:36" s="18" customFormat="1" x14ac:dyDescent="0.2">
      <c r="A460" s="16" t="s">
        <v>199</v>
      </c>
      <c r="B460" s="59"/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0.24990399999999999</v>
      </c>
      <c r="J460" s="18">
        <v>0.24990399999999999</v>
      </c>
      <c r="K460" s="18">
        <v>0.24990399999999999</v>
      </c>
      <c r="L460" s="18">
        <v>0.24990399999999999</v>
      </c>
      <c r="M460" s="18">
        <v>0.24990399999999999</v>
      </c>
      <c r="N460" s="18">
        <v>0.24990399999999999</v>
      </c>
      <c r="O460" s="18">
        <v>0.24990399999999999</v>
      </c>
      <c r="P460" s="18">
        <v>0.1571499347858</v>
      </c>
      <c r="Q460" s="18">
        <v>0.24990399999999999</v>
      </c>
      <c r="R460" s="18">
        <v>0.24990399999999999</v>
      </c>
      <c r="S460" s="18">
        <v>5.1235167373919997E-2</v>
      </c>
      <c r="T460" s="18">
        <v>0.24990399999999999</v>
      </c>
      <c r="U460" s="18">
        <v>0.24990399999999999</v>
      </c>
      <c r="V460" s="18">
        <v>0.24990399999999999</v>
      </c>
      <c r="W460" s="18">
        <v>0.18394495615010001</v>
      </c>
      <c r="X460" s="18">
        <v>0.24990399999999999</v>
      </c>
      <c r="Y460" s="18">
        <v>0.24990399999999999</v>
      </c>
      <c r="Z460" s="18">
        <v>0.24990399999999999</v>
      </c>
      <c r="AA460" s="18">
        <v>0.24990399999999999</v>
      </c>
      <c r="AB460" s="18">
        <v>0.24990399999999999</v>
      </c>
      <c r="AC460" s="18">
        <v>0.24990399999999999</v>
      </c>
      <c r="AD460" s="18">
        <v>0.18506385681160001</v>
      </c>
      <c r="AE460" s="18">
        <v>0.24990399999999999</v>
      </c>
      <c r="AF460" s="18">
        <v>0.24990399999999999</v>
      </c>
      <c r="AG460" s="18">
        <v>0.24990399999999999</v>
      </c>
      <c r="AH460" s="18">
        <v>0.18733034596859999</v>
      </c>
      <c r="AI460" s="18">
        <v>0.1073020633857</v>
      </c>
      <c r="AJ460" s="18">
        <v>0.19381737850530001</v>
      </c>
    </row>
    <row r="461" spans="1:36" s="18" customFormat="1" x14ac:dyDescent="0.2">
      <c r="A461" s="16" t="s">
        <v>200</v>
      </c>
      <c r="B461" s="59"/>
      <c r="C461" s="18">
        <v>0</v>
      </c>
      <c r="D461" s="18">
        <v>0</v>
      </c>
      <c r="E461" s="18">
        <v>0.24990399999999999</v>
      </c>
      <c r="F461" s="18">
        <v>0.24990399999999999</v>
      </c>
      <c r="G461" s="18">
        <v>0</v>
      </c>
      <c r="H461" s="18">
        <v>0</v>
      </c>
      <c r="I461" s="18">
        <v>0</v>
      </c>
      <c r="J461" s="18">
        <v>0.24990399999999999</v>
      </c>
      <c r="K461" s="18">
        <v>0.24990399999999999</v>
      </c>
      <c r="L461" s="18">
        <v>0</v>
      </c>
      <c r="M461" s="18">
        <v>0</v>
      </c>
      <c r="N461" s="18">
        <v>0</v>
      </c>
      <c r="O461" s="18">
        <v>0.24990399999999999</v>
      </c>
      <c r="P461" s="18">
        <v>0.24990399999999999</v>
      </c>
      <c r="Q461" s="18">
        <v>0.24990399999999999</v>
      </c>
      <c r="R461" s="18">
        <v>0</v>
      </c>
      <c r="S461" s="18">
        <v>0.24990399999999999</v>
      </c>
      <c r="T461" s="18">
        <v>0.24990399999999999</v>
      </c>
      <c r="U461" s="18">
        <v>0.24990399999999999</v>
      </c>
      <c r="V461" s="18">
        <v>0.24990399999999999</v>
      </c>
      <c r="W461" s="18">
        <v>0.24990399999999999</v>
      </c>
      <c r="X461" s="18">
        <v>9.5396035966599999E-2</v>
      </c>
      <c r="Y461" s="18">
        <v>2.6968108998859999E-2</v>
      </c>
      <c r="Z461" s="18">
        <v>0.24990399999999999</v>
      </c>
      <c r="AA461" s="18">
        <v>0.24990399999999999</v>
      </c>
      <c r="AB461" s="18">
        <v>0.24990399999999999</v>
      </c>
      <c r="AC461" s="18">
        <v>0.22293363928929999</v>
      </c>
      <c r="AD461" s="18">
        <v>0.11956649939690001</v>
      </c>
      <c r="AE461" s="18">
        <v>0.24990399999999999</v>
      </c>
      <c r="AF461" s="18">
        <v>0.24990399999999999</v>
      </c>
      <c r="AG461" s="18">
        <v>0.24990399999999999</v>
      </c>
      <c r="AH461" s="18">
        <v>0.24990399999999999</v>
      </c>
      <c r="AI461" s="18">
        <v>0.24990399999999999</v>
      </c>
      <c r="AJ461" s="18">
        <v>7.4841672214530003E-2</v>
      </c>
    </row>
    <row r="462" spans="1:36" s="18" customFormat="1" x14ac:dyDescent="0.2">
      <c r="A462" s="16" t="s">
        <v>629</v>
      </c>
      <c r="B462" s="59"/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</row>
    <row r="463" spans="1:36" s="18" customFormat="1" x14ac:dyDescent="0.2">
      <c r="A463" s="16" t="s">
        <v>13</v>
      </c>
      <c r="B463" s="59"/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0.24990399999999999</v>
      </c>
      <c r="I463" s="18">
        <v>0.24990399999999999</v>
      </c>
      <c r="J463" s="18">
        <v>0.24990399999999999</v>
      </c>
      <c r="K463" s="18">
        <v>0.24990399999999999</v>
      </c>
      <c r="L463" s="18">
        <v>0.24990399999999999</v>
      </c>
      <c r="M463" s="18">
        <v>0.24990399999999999</v>
      </c>
      <c r="N463" s="18">
        <v>0.21531434392820001</v>
      </c>
      <c r="O463" s="18">
        <v>0.24725652855249999</v>
      </c>
      <c r="P463" s="18">
        <v>0.24108158084789999</v>
      </c>
      <c r="Q463" s="18">
        <v>0.22606111204759999</v>
      </c>
      <c r="R463" s="18">
        <v>0.2426988498697</v>
      </c>
      <c r="S463" s="18">
        <v>0.20173456333020001</v>
      </c>
      <c r="T463" s="18">
        <v>0.21591320304600001</v>
      </c>
      <c r="U463" s="18">
        <v>0.22981732363640001</v>
      </c>
      <c r="V463" s="18">
        <v>0.23576630066939999</v>
      </c>
      <c r="W463" s="18">
        <v>0.17921107708530001</v>
      </c>
      <c r="X463" s="18">
        <v>0.22974470148359999</v>
      </c>
      <c r="Y463" s="18">
        <v>0.23996975882720001</v>
      </c>
      <c r="Z463" s="18">
        <v>0.1943025996104</v>
      </c>
      <c r="AA463" s="18">
        <v>0.24607511796109999</v>
      </c>
      <c r="AB463" s="18">
        <v>0.24593304760099999</v>
      </c>
      <c r="AC463" s="18">
        <v>0.23200227071810001</v>
      </c>
      <c r="AD463" s="18">
        <v>0.22818473476920001</v>
      </c>
      <c r="AE463" s="18">
        <v>0.23525497117749999</v>
      </c>
      <c r="AF463" s="18">
        <v>0.23068030371359999</v>
      </c>
      <c r="AG463" s="18">
        <v>0.2373104323362</v>
      </c>
      <c r="AH463" s="18">
        <v>0.2308928944642</v>
      </c>
      <c r="AI463" s="18">
        <v>0.21808841314319999</v>
      </c>
      <c r="AJ463" s="18">
        <v>0.2306744837345</v>
      </c>
    </row>
    <row r="464" spans="1:36" s="18" customFormat="1" x14ac:dyDescent="0.2">
      <c r="A464" s="16" t="s">
        <v>14</v>
      </c>
      <c r="B464" s="59"/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0.24990399999999999</v>
      </c>
      <c r="I464" s="18">
        <v>0.24990399999999999</v>
      </c>
      <c r="J464" s="18">
        <v>0.24990399999999999</v>
      </c>
      <c r="K464" s="18">
        <v>0.24990399999999999</v>
      </c>
      <c r="L464" s="18">
        <v>0.24990399999999999</v>
      </c>
      <c r="M464" s="18">
        <v>0.24990399999999999</v>
      </c>
      <c r="N464" s="18">
        <v>0.24990399999999999</v>
      </c>
      <c r="O464" s="18">
        <v>0.24990399999999999</v>
      </c>
      <c r="P464" s="18">
        <v>0.24990399999999999</v>
      </c>
      <c r="Q464" s="18">
        <v>0.24990399999999999</v>
      </c>
      <c r="R464" s="18">
        <v>0.24990399999999999</v>
      </c>
      <c r="S464" s="18">
        <v>0.24990399999999999</v>
      </c>
      <c r="T464" s="18">
        <v>0.24990399999999999</v>
      </c>
      <c r="U464" s="18">
        <v>0.24990399999999999</v>
      </c>
      <c r="V464" s="18">
        <v>0.24990399999999999</v>
      </c>
      <c r="W464" s="18">
        <v>0.24990399999999999</v>
      </c>
      <c r="X464" s="18">
        <v>0.24990399999999999</v>
      </c>
      <c r="Y464" s="18">
        <v>0.24990399999999999</v>
      </c>
      <c r="Z464" s="18">
        <v>0.24990399999999999</v>
      </c>
      <c r="AA464" s="18">
        <v>0.24990399999999999</v>
      </c>
      <c r="AB464" s="18">
        <v>0.24974895568210001</v>
      </c>
      <c r="AC464" s="18">
        <v>0.24990399999999999</v>
      </c>
      <c r="AD464" s="18">
        <v>0.24990399999999999</v>
      </c>
      <c r="AE464" s="18">
        <v>0.24990399999999999</v>
      </c>
      <c r="AF464" s="18">
        <v>0.24990399999999999</v>
      </c>
      <c r="AG464" s="18">
        <v>0.24990399999999999</v>
      </c>
      <c r="AH464" s="18">
        <v>0.24990399999999999</v>
      </c>
      <c r="AI464" s="18">
        <v>0.24990399999999999</v>
      </c>
      <c r="AJ464" s="18">
        <v>0.24990399999999999</v>
      </c>
    </row>
    <row r="465" spans="1:36" s="18" customFormat="1" x14ac:dyDescent="0.2">
      <c r="A465" s="16" t="s">
        <v>15</v>
      </c>
      <c r="B465" s="59"/>
      <c r="C465" s="18">
        <v>0</v>
      </c>
      <c r="D465" s="18">
        <v>0</v>
      </c>
      <c r="E465" s="18">
        <v>0</v>
      </c>
      <c r="F465" s="18">
        <v>0</v>
      </c>
      <c r="G465" s="18">
        <v>0.24990399999999999</v>
      </c>
      <c r="H465" s="18">
        <v>0.24990399999999999</v>
      </c>
      <c r="I465" s="18">
        <v>0.24990399999999999</v>
      </c>
      <c r="J465" s="18">
        <v>0.24990399999999999</v>
      </c>
      <c r="K465" s="18">
        <v>0.24990399999999999</v>
      </c>
      <c r="L465" s="18">
        <v>0.24990399999999999</v>
      </c>
      <c r="M465" s="18">
        <v>0.24990399999999999</v>
      </c>
      <c r="N465" s="18">
        <v>0.24990399999999999</v>
      </c>
      <c r="O465" s="18">
        <v>0.24990399999999999</v>
      </c>
      <c r="P465" s="18">
        <v>0.24990399999999999</v>
      </c>
      <c r="Q465" s="18">
        <v>0.24294471886290001</v>
      </c>
      <c r="R465" s="18">
        <v>0.24990399999999999</v>
      </c>
      <c r="S465" s="18">
        <v>0.2422326320779</v>
      </c>
      <c r="T465" s="18">
        <v>0.24990399999999999</v>
      </c>
      <c r="U465" s="18">
        <v>0.24916880346129999</v>
      </c>
      <c r="V465" s="18">
        <v>0.24990399999999999</v>
      </c>
      <c r="W465" s="18">
        <v>0.24990399999999999</v>
      </c>
      <c r="X465" s="18">
        <v>0.2462919343636</v>
      </c>
      <c r="Y465" s="18">
        <v>0.24990399999999999</v>
      </c>
      <c r="Z465" s="18">
        <v>0.24990399999999999</v>
      </c>
      <c r="AA465" s="18">
        <v>0.24990399999999999</v>
      </c>
      <c r="AB465" s="18">
        <v>0.24990399999999999</v>
      </c>
      <c r="AC465" s="18">
        <v>0.24990399999999999</v>
      </c>
      <c r="AD465" s="18">
        <v>0.24990399999999999</v>
      </c>
      <c r="AE465" s="18">
        <v>0.24990399999999999</v>
      </c>
      <c r="AF465" s="18">
        <v>0.24990399999999999</v>
      </c>
      <c r="AG465" s="18">
        <v>0.24990399999999999</v>
      </c>
      <c r="AH465" s="18">
        <v>0.24990399999999999</v>
      </c>
      <c r="AI465" s="18">
        <v>0.24990399999999999</v>
      </c>
      <c r="AJ465" s="18">
        <v>0.24990399999999999</v>
      </c>
    </row>
    <row r="466" spans="1:36" s="18" customFormat="1" x14ac:dyDescent="0.2">
      <c r="A466" s="16" t="s">
        <v>16</v>
      </c>
      <c r="B466" s="59"/>
      <c r="C466" s="18">
        <v>0</v>
      </c>
      <c r="D466" s="18">
        <v>0</v>
      </c>
      <c r="E466" s="18">
        <v>0</v>
      </c>
      <c r="F466" s="18">
        <v>0</v>
      </c>
      <c r="G466" s="18">
        <v>0.24990399999999999</v>
      </c>
      <c r="H466" s="18">
        <v>0.24990399999999999</v>
      </c>
      <c r="I466" s="18">
        <v>0.24990399999999999</v>
      </c>
      <c r="J466" s="18">
        <v>0.24990399999999999</v>
      </c>
      <c r="K466" s="18">
        <v>0.24990399999999999</v>
      </c>
      <c r="L466" s="18">
        <v>0.24990399999999999</v>
      </c>
      <c r="M466" s="18">
        <v>0.24990399999999999</v>
      </c>
      <c r="N466" s="18">
        <v>0.24990399999999999</v>
      </c>
      <c r="O466" s="18">
        <v>0.24990399999999999</v>
      </c>
      <c r="P466" s="18">
        <v>0.24990399999999999</v>
      </c>
      <c r="Q466" s="18">
        <v>0.24990399999999999</v>
      </c>
      <c r="R466" s="18">
        <v>0.24990399999999999</v>
      </c>
      <c r="S466" s="18">
        <v>0.24990399999999999</v>
      </c>
      <c r="T466" s="18">
        <v>0.24990399999999999</v>
      </c>
      <c r="U466" s="18">
        <v>0.24990399999999999</v>
      </c>
      <c r="V466" s="18">
        <v>0.24990399999999999</v>
      </c>
      <c r="W466" s="18">
        <v>0.24990399999999999</v>
      </c>
      <c r="X466" s="18">
        <v>0.24990399999999999</v>
      </c>
      <c r="Y466" s="18">
        <v>0.24990399999999999</v>
      </c>
      <c r="Z466" s="18">
        <v>0.24990399999999999</v>
      </c>
      <c r="AA466" s="18">
        <v>0.24990399999999999</v>
      </c>
      <c r="AB466" s="18">
        <v>0.24990399999999999</v>
      </c>
      <c r="AC466" s="18">
        <v>0.24990399999999999</v>
      </c>
      <c r="AD466" s="18">
        <v>0.24990399999999999</v>
      </c>
      <c r="AE466" s="18">
        <v>0.24990399999999999</v>
      </c>
      <c r="AF466" s="18">
        <v>0.24990399999999999</v>
      </c>
      <c r="AG466" s="18">
        <v>0.24990399999999999</v>
      </c>
      <c r="AH466" s="18">
        <v>0.24990399999999999</v>
      </c>
      <c r="AI466" s="18">
        <v>0.24990399999999999</v>
      </c>
      <c r="AJ466" s="18">
        <v>0.24990399999999999</v>
      </c>
    </row>
    <row r="467" spans="1:36" s="18" customFormat="1" x14ac:dyDescent="0.2">
      <c r="A467" s="16" t="s">
        <v>17</v>
      </c>
      <c r="B467" s="59"/>
      <c r="C467" s="18">
        <v>0</v>
      </c>
      <c r="D467" s="18">
        <v>0</v>
      </c>
      <c r="E467" s="18">
        <v>0.24990399999999999</v>
      </c>
      <c r="F467" s="18">
        <v>0</v>
      </c>
      <c r="G467" s="18">
        <v>0.24990399999999999</v>
      </c>
      <c r="H467" s="18">
        <v>0.24990399999999999</v>
      </c>
      <c r="I467" s="18">
        <v>0.24990399999999999</v>
      </c>
      <c r="J467" s="18">
        <v>0.24990399999999999</v>
      </c>
      <c r="K467" s="18">
        <v>0.24990399999999999</v>
      </c>
      <c r="L467" s="18">
        <v>0.24990399999999999</v>
      </c>
      <c r="M467" s="18">
        <v>0.24990399999999999</v>
      </c>
      <c r="N467" s="18">
        <v>0.24990399999999999</v>
      </c>
      <c r="O467" s="18">
        <v>0.24990399999999999</v>
      </c>
      <c r="P467" s="18">
        <v>0.24990399999999999</v>
      </c>
      <c r="Q467" s="18">
        <v>0.24990399999999999</v>
      </c>
      <c r="R467" s="18">
        <v>0.24990399999999999</v>
      </c>
      <c r="S467" s="18">
        <v>0.24990399999999999</v>
      </c>
      <c r="T467" s="18">
        <v>0.24990399999999999</v>
      </c>
      <c r="U467" s="18">
        <v>0.24990399999999999</v>
      </c>
      <c r="V467" s="18">
        <v>0.24990399999999999</v>
      </c>
      <c r="W467" s="18">
        <v>0.24990399999999999</v>
      </c>
      <c r="X467" s="18">
        <v>0.24990399999999999</v>
      </c>
      <c r="Y467" s="18">
        <v>0.24990399999999999</v>
      </c>
      <c r="Z467" s="18">
        <v>0.24990399999999999</v>
      </c>
      <c r="AA467" s="18">
        <v>0.24990399999999999</v>
      </c>
      <c r="AB467" s="18">
        <v>0.24990399999999999</v>
      </c>
      <c r="AC467" s="18">
        <v>0.24990399999999999</v>
      </c>
      <c r="AD467" s="18">
        <v>0.24990399999999999</v>
      </c>
      <c r="AE467" s="18">
        <v>0.24990399999999999</v>
      </c>
      <c r="AF467" s="18">
        <v>0.24990399999999999</v>
      </c>
      <c r="AG467" s="18">
        <v>0.24990399999999999</v>
      </c>
      <c r="AH467" s="18">
        <v>0.24990399999999999</v>
      </c>
      <c r="AI467" s="18">
        <v>0.24990399999999999</v>
      </c>
      <c r="AJ467" s="18">
        <v>0.24990399999999999</v>
      </c>
    </row>
    <row r="468" spans="1:36" s="18" customFormat="1" x14ac:dyDescent="0.2">
      <c r="A468" s="16" t="s">
        <v>18</v>
      </c>
      <c r="B468" s="59"/>
      <c r="C468" s="18">
        <v>0</v>
      </c>
      <c r="D468" s="18">
        <v>0</v>
      </c>
      <c r="E468" s="18">
        <v>0</v>
      </c>
      <c r="F468" s="18">
        <v>0</v>
      </c>
      <c r="G468" s="18">
        <v>0.24990399999999999</v>
      </c>
      <c r="H468" s="18">
        <v>0.24990399999999999</v>
      </c>
      <c r="I468" s="18">
        <v>0.24990399999999999</v>
      </c>
      <c r="J468" s="18">
        <v>0.24990399999999999</v>
      </c>
      <c r="K468" s="18">
        <v>0.24990399999999999</v>
      </c>
      <c r="L468" s="18">
        <v>0.24990399999999999</v>
      </c>
      <c r="M468" s="18">
        <v>0.24990399999999999</v>
      </c>
      <c r="N468" s="18">
        <v>0.24990399999999999</v>
      </c>
      <c r="O468" s="18">
        <v>0.24990399999999999</v>
      </c>
      <c r="P468" s="18">
        <v>0.24990399999999999</v>
      </c>
      <c r="Q468" s="18">
        <v>0.24990399999999999</v>
      </c>
      <c r="R468" s="18">
        <v>0.24990399999999999</v>
      </c>
      <c r="S468" s="18">
        <v>0.24990399999999999</v>
      </c>
      <c r="T468" s="18">
        <v>0.24990399999999999</v>
      </c>
      <c r="U468" s="18">
        <v>0.24990399999999999</v>
      </c>
      <c r="V468" s="18">
        <v>0.24990399999999999</v>
      </c>
      <c r="W468" s="18">
        <v>0.24990399999999999</v>
      </c>
      <c r="X468" s="18">
        <v>0.24990399999999999</v>
      </c>
      <c r="Y468" s="18">
        <v>0.24990399999999999</v>
      </c>
      <c r="Z468" s="18">
        <v>0.24990399999999999</v>
      </c>
      <c r="AA468" s="18">
        <v>0.24990399999999999</v>
      </c>
      <c r="AB468" s="18">
        <v>0.24990399999999999</v>
      </c>
      <c r="AC468" s="18">
        <v>0.24990399999999999</v>
      </c>
      <c r="AD468" s="18">
        <v>0.24990399999999999</v>
      </c>
      <c r="AE468" s="18">
        <v>0.24990399999999999</v>
      </c>
      <c r="AF468" s="18">
        <v>0.24990399999999999</v>
      </c>
      <c r="AG468" s="18">
        <v>0.24990399999999999</v>
      </c>
      <c r="AH468" s="18">
        <v>0.24990399999999999</v>
      </c>
      <c r="AI468" s="18">
        <v>0.24990399999999999</v>
      </c>
      <c r="AJ468" s="18">
        <v>0.24990399999999999</v>
      </c>
    </row>
    <row r="469" spans="1:36" s="18" customFormat="1" x14ac:dyDescent="0.2">
      <c r="A469" s="16" t="s">
        <v>19</v>
      </c>
      <c r="B469" s="59"/>
      <c r="C469" s="18">
        <v>0</v>
      </c>
      <c r="D469" s="18">
        <v>0.24990399999999999</v>
      </c>
      <c r="E469" s="18">
        <v>0</v>
      </c>
      <c r="F469" s="18">
        <v>0</v>
      </c>
      <c r="G469" s="18">
        <v>0.24990399999999999</v>
      </c>
      <c r="H469" s="18">
        <v>0.24990399999999999</v>
      </c>
      <c r="I469" s="18">
        <v>0.24990399999999999</v>
      </c>
      <c r="J469" s="18">
        <v>0.24990399999999999</v>
      </c>
      <c r="K469" s="18">
        <v>0.24990399999999999</v>
      </c>
      <c r="L469" s="18">
        <v>0.24990399999999999</v>
      </c>
      <c r="M469" s="18">
        <v>0.24990399999999999</v>
      </c>
      <c r="N469" s="18">
        <v>0.24990399999999999</v>
      </c>
      <c r="O469" s="18">
        <v>0.24990399999999999</v>
      </c>
      <c r="P469" s="18">
        <v>0.24990399999999999</v>
      </c>
      <c r="Q469" s="18">
        <v>0.24990399999999999</v>
      </c>
      <c r="R469" s="18">
        <v>0.24990399999999999</v>
      </c>
      <c r="S469" s="18">
        <v>0.24990399999999999</v>
      </c>
      <c r="T469" s="18">
        <v>0.24990399999999999</v>
      </c>
      <c r="U469" s="18">
        <v>0.24990399999999999</v>
      </c>
      <c r="V469" s="18">
        <v>0.24990399999999999</v>
      </c>
      <c r="W469" s="18">
        <v>0.24990399999999999</v>
      </c>
      <c r="X469" s="18">
        <v>0.24990399999999999</v>
      </c>
      <c r="Y469" s="18">
        <v>0.24759175166139999</v>
      </c>
      <c r="Z469" s="18">
        <v>0.24990399999999999</v>
      </c>
      <c r="AA469" s="18">
        <v>0.24990399999999999</v>
      </c>
      <c r="AB469" s="18">
        <v>0.24990399999999999</v>
      </c>
      <c r="AC469" s="18">
        <v>0.24990399999999999</v>
      </c>
      <c r="AD469" s="18">
        <v>0.24990399999999999</v>
      </c>
      <c r="AE469" s="18">
        <v>0.24990399999999999</v>
      </c>
      <c r="AF469" s="18">
        <v>0.24990399999999999</v>
      </c>
      <c r="AG469" s="18">
        <v>0.24990399999999999</v>
      </c>
      <c r="AH469" s="18">
        <v>0.2471221652408</v>
      </c>
      <c r="AI469" s="18">
        <v>0.24990399999999999</v>
      </c>
      <c r="AJ469" s="18">
        <v>0.24990399999999999</v>
      </c>
    </row>
    <row r="470" spans="1:36" s="18" customFormat="1" x14ac:dyDescent="0.2">
      <c r="A470" s="16" t="s">
        <v>20</v>
      </c>
      <c r="B470" s="59"/>
      <c r="C470" s="18">
        <v>0</v>
      </c>
      <c r="D470" s="18">
        <v>0</v>
      </c>
      <c r="E470" s="18">
        <v>0</v>
      </c>
      <c r="F470" s="18">
        <v>0</v>
      </c>
      <c r="G470" s="18">
        <v>0.24990399999999999</v>
      </c>
      <c r="H470" s="18">
        <v>0.24990399999999999</v>
      </c>
      <c r="I470" s="18">
        <v>0.24990399999999999</v>
      </c>
      <c r="J470" s="18">
        <v>0.24990399999999999</v>
      </c>
      <c r="K470" s="18">
        <v>0.24990399999999999</v>
      </c>
      <c r="L470" s="18">
        <v>0.24990399999999999</v>
      </c>
      <c r="M470" s="18">
        <v>0.24990399999999999</v>
      </c>
      <c r="N470" s="18">
        <v>0.24990399999999999</v>
      </c>
      <c r="O470" s="18">
        <v>0.24990399999999999</v>
      </c>
      <c r="P470" s="18">
        <v>0.24990399999999999</v>
      </c>
      <c r="Q470" s="18">
        <v>0.24990399999999999</v>
      </c>
      <c r="R470" s="18">
        <v>0.24990399999999999</v>
      </c>
      <c r="S470" s="18">
        <v>0.24990399999999999</v>
      </c>
      <c r="T470" s="18">
        <v>0.24990399999999999</v>
      </c>
      <c r="U470" s="18">
        <v>0.24990399999999999</v>
      </c>
      <c r="V470" s="18">
        <v>0.24990399999999999</v>
      </c>
      <c r="W470" s="18">
        <v>0.24990399999999999</v>
      </c>
      <c r="X470" s="18">
        <v>0.24990399999999999</v>
      </c>
      <c r="Y470" s="18">
        <v>0.24990399999999999</v>
      </c>
      <c r="Z470" s="18">
        <v>0.24990399999999999</v>
      </c>
      <c r="AA470" s="18">
        <v>0.24990399999999999</v>
      </c>
      <c r="AB470" s="18">
        <v>0.24990399999999999</v>
      </c>
      <c r="AC470" s="18">
        <v>0.24990399999999999</v>
      </c>
      <c r="AD470" s="18">
        <v>0.24990399999999999</v>
      </c>
      <c r="AE470" s="18">
        <v>0.2474254760731</v>
      </c>
      <c r="AF470" s="18">
        <v>0.24990399999999999</v>
      </c>
      <c r="AG470" s="18">
        <v>0.24990399999999999</v>
      </c>
      <c r="AH470" s="18">
        <v>0.24990399999999999</v>
      </c>
      <c r="AI470" s="18">
        <v>0.24990399999999999</v>
      </c>
      <c r="AJ470" s="18">
        <v>0.24990399999999999</v>
      </c>
    </row>
    <row r="471" spans="1:36" s="18" customFormat="1" x14ac:dyDescent="0.2">
      <c r="A471" s="16" t="s">
        <v>21</v>
      </c>
      <c r="B471" s="59"/>
      <c r="C471" s="18">
        <v>0</v>
      </c>
      <c r="D471" s="18">
        <v>0</v>
      </c>
      <c r="E471" s="18">
        <v>0</v>
      </c>
      <c r="F471" s="18">
        <v>0</v>
      </c>
      <c r="G471" s="18">
        <v>0.24990399999999999</v>
      </c>
      <c r="H471" s="18">
        <v>0.24990399999999999</v>
      </c>
      <c r="I471" s="18">
        <v>0.24990399999999999</v>
      </c>
      <c r="J471" s="18">
        <v>0.24990399999999999</v>
      </c>
      <c r="K471" s="18">
        <v>0.24990399999999999</v>
      </c>
      <c r="L471" s="18">
        <v>0.24990399999999999</v>
      </c>
      <c r="M471" s="18">
        <v>0.24990399999999999</v>
      </c>
      <c r="N471" s="18">
        <v>0.24990399999999999</v>
      </c>
      <c r="O471" s="18">
        <v>0.24990399999999999</v>
      </c>
      <c r="P471" s="18">
        <v>0.247166090886</v>
      </c>
      <c r="Q471" s="18">
        <v>0.24990399999999999</v>
      </c>
      <c r="R471" s="18">
        <v>0.24990399999999999</v>
      </c>
      <c r="S471" s="18">
        <v>0.24990399999999999</v>
      </c>
      <c r="T471" s="18">
        <v>0.24990399999999999</v>
      </c>
      <c r="U471" s="18">
        <v>0.24990399999999999</v>
      </c>
      <c r="V471" s="18">
        <v>0.24990399999999999</v>
      </c>
      <c r="W471" s="18">
        <v>0.24990399999999999</v>
      </c>
      <c r="X471" s="18">
        <v>0.24990399999999999</v>
      </c>
      <c r="Y471" s="18">
        <v>0.24990399999999999</v>
      </c>
      <c r="Z471" s="18">
        <v>0.24990399999999999</v>
      </c>
      <c r="AA471" s="18">
        <v>0.24990399999999999</v>
      </c>
      <c r="AB471" s="18">
        <v>0.24990399999999999</v>
      </c>
      <c r="AC471" s="18">
        <v>0.24990399999999999</v>
      </c>
      <c r="AD471" s="18">
        <v>0.24990399999999999</v>
      </c>
      <c r="AE471" s="18">
        <v>0.24990399999999999</v>
      </c>
      <c r="AF471" s="18">
        <v>0.24990399999999999</v>
      </c>
      <c r="AG471" s="18">
        <v>0.24990399999999999</v>
      </c>
      <c r="AH471" s="18">
        <v>0.24990399999999999</v>
      </c>
      <c r="AI471" s="18">
        <v>0.24990399999999999</v>
      </c>
      <c r="AJ471" s="18">
        <v>0.24990399999999999</v>
      </c>
    </row>
    <row r="472" spans="1:36" s="18" customFormat="1" x14ac:dyDescent="0.2">
      <c r="A472" s="16" t="s">
        <v>22</v>
      </c>
      <c r="B472" s="59"/>
      <c r="C472" s="18">
        <v>0</v>
      </c>
      <c r="D472" s="18">
        <v>0</v>
      </c>
      <c r="E472" s="18">
        <v>0</v>
      </c>
      <c r="F472" s="18">
        <v>0</v>
      </c>
      <c r="G472" s="18">
        <v>0.24990399999999999</v>
      </c>
      <c r="H472" s="18">
        <v>0.24990399999999999</v>
      </c>
      <c r="I472" s="18">
        <v>0.24990399999999999</v>
      </c>
      <c r="J472" s="18">
        <v>0.24990399999999999</v>
      </c>
      <c r="K472" s="18">
        <v>0.24990399999999999</v>
      </c>
      <c r="L472" s="18">
        <v>0.24990399999999999</v>
      </c>
      <c r="M472" s="18">
        <v>0.24990399999999999</v>
      </c>
      <c r="N472" s="18">
        <v>0.24990399999999999</v>
      </c>
      <c r="O472" s="18">
        <v>0.24990399999999999</v>
      </c>
      <c r="P472" s="18">
        <v>0.24990399999999999</v>
      </c>
      <c r="Q472" s="18">
        <v>0.24990399999999999</v>
      </c>
      <c r="R472" s="18">
        <v>0.24990399999999999</v>
      </c>
      <c r="S472" s="18">
        <v>0.24990399999999999</v>
      </c>
      <c r="T472" s="18">
        <v>0.24990399999999999</v>
      </c>
      <c r="U472" s="18">
        <v>0.24990399999999999</v>
      </c>
      <c r="V472" s="18">
        <v>0.24990399999999999</v>
      </c>
      <c r="W472" s="18">
        <v>0.24990399999999999</v>
      </c>
      <c r="X472" s="18">
        <v>0.24990399999999999</v>
      </c>
      <c r="Y472" s="18">
        <v>0.24990399999999999</v>
      </c>
      <c r="Z472" s="18">
        <v>0.24990399999999999</v>
      </c>
      <c r="AA472" s="18">
        <v>0.24990399999999999</v>
      </c>
      <c r="AB472" s="18">
        <v>0.24990399999999999</v>
      </c>
      <c r="AC472" s="18">
        <v>0.24990399999999999</v>
      </c>
      <c r="AD472" s="18">
        <v>0.23375072264630001</v>
      </c>
      <c r="AE472" s="18">
        <v>0.24990399999999999</v>
      </c>
      <c r="AF472" s="18">
        <v>0.24990399999999999</v>
      </c>
      <c r="AG472" s="18">
        <v>0.24990399999999999</v>
      </c>
      <c r="AH472" s="18">
        <v>0.24990399999999999</v>
      </c>
      <c r="AI472" s="18">
        <v>0.24990399999999999</v>
      </c>
      <c r="AJ472" s="18">
        <v>0.24990399999999999</v>
      </c>
    </row>
    <row r="473" spans="1:36" s="18" customFormat="1" x14ac:dyDescent="0.2">
      <c r="A473" s="16" t="s">
        <v>23</v>
      </c>
      <c r="B473" s="59"/>
      <c r="C473" s="18">
        <v>0</v>
      </c>
      <c r="D473" s="18">
        <v>0</v>
      </c>
      <c r="E473" s="18">
        <v>0</v>
      </c>
      <c r="F473" s="18">
        <v>0</v>
      </c>
      <c r="G473" s="18">
        <v>0.24990399999999999</v>
      </c>
      <c r="H473" s="18">
        <v>0.24990399999999999</v>
      </c>
      <c r="I473" s="18">
        <v>0.24990399999999999</v>
      </c>
      <c r="J473" s="18">
        <v>0.24990399999999999</v>
      </c>
      <c r="K473" s="18">
        <v>0.24990399999999999</v>
      </c>
      <c r="L473" s="18">
        <v>0.24990399999999999</v>
      </c>
      <c r="M473" s="18">
        <v>0.24990399999999999</v>
      </c>
      <c r="N473" s="18">
        <v>0.24990399999999999</v>
      </c>
      <c r="O473" s="18">
        <v>0.24990399999999999</v>
      </c>
      <c r="P473" s="18">
        <v>0.24990399999999999</v>
      </c>
      <c r="Q473" s="18">
        <v>0.24990399999999999</v>
      </c>
      <c r="R473" s="18">
        <v>0.24990399999999999</v>
      </c>
      <c r="S473" s="18">
        <v>0.24990399999999999</v>
      </c>
      <c r="T473" s="18">
        <v>0.24990399999999999</v>
      </c>
      <c r="U473" s="18">
        <v>0.24990399999999999</v>
      </c>
      <c r="V473" s="18">
        <v>0.24990399999999999</v>
      </c>
      <c r="W473" s="18">
        <v>0.24990399999999999</v>
      </c>
      <c r="X473" s="18">
        <v>0.24990399999999999</v>
      </c>
      <c r="Y473" s="18">
        <v>0.24990399999999999</v>
      </c>
      <c r="Z473" s="18">
        <v>0.24990399999999999</v>
      </c>
      <c r="AA473" s="18">
        <v>0.24990399999999999</v>
      </c>
      <c r="AB473" s="18">
        <v>0.24990399999999999</v>
      </c>
      <c r="AC473" s="18">
        <v>0.24990399999999999</v>
      </c>
      <c r="AD473" s="18">
        <v>0.24990399999999999</v>
      </c>
      <c r="AE473" s="18">
        <v>0.24990399999999999</v>
      </c>
      <c r="AF473" s="18">
        <v>0.24990399999999999</v>
      </c>
      <c r="AG473" s="18">
        <v>0.24990399999999999</v>
      </c>
      <c r="AH473" s="18">
        <v>0.24990399999999999</v>
      </c>
      <c r="AI473" s="18">
        <v>0.24990399999999999</v>
      </c>
      <c r="AJ473" s="18">
        <v>0.24990399999999999</v>
      </c>
    </row>
    <row r="474" spans="1:36" s="18" customFormat="1" x14ac:dyDescent="0.2">
      <c r="A474" s="16" t="s">
        <v>24</v>
      </c>
      <c r="B474" s="59"/>
      <c r="C474" s="18">
        <v>0</v>
      </c>
      <c r="D474" s="18">
        <v>0</v>
      </c>
      <c r="E474" s="18">
        <v>0</v>
      </c>
      <c r="F474" s="18">
        <v>0</v>
      </c>
      <c r="G474" s="18">
        <v>0.24990399999999999</v>
      </c>
      <c r="H474" s="18">
        <v>0.24990399999999999</v>
      </c>
      <c r="I474" s="18">
        <v>0.24990399999999999</v>
      </c>
      <c r="J474" s="18">
        <v>0.24990399999999999</v>
      </c>
      <c r="K474" s="18">
        <v>0.24990399999999999</v>
      </c>
      <c r="L474" s="18">
        <v>0.24990399999999999</v>
      </c>
      <c r="M474" s="18">
        <v>0.24990399999999999</v>
      </c>
      <c r="N474" s="18">
        <v>0.24990399999999999</v>
      </c>
      <c r="O474" s="18">
        <v>0.24990399999999999</v>
      </c>
      <c r="P474" s="18">
        <v>0.24990399999999999</v>
      </c>
      <c r="Q474" s="18">
        <v>0.24990399999999999</v>
      </c>
      <c r="R474" s="18">
        <v>0.24990399999999999</v>
      </c>
      <c r="S474" s="18">
        <v>0.24990399999999999</v>
      </c>
      <c r="T474" s="18">
        <v>0.24990399999999999</v>
      </c>
      <c r="U474" s="18">
        <v>0.24990399999999999</v>
      </c>
      <c r="V474" s="18">
        <v>0.24990399999999999</v>
      </c>
      <c r="W474" s="18">
        <v>0.24990399999999999</v>
      </c>
      <c r="X474" s="18">
        <v>0.24990399999999999</v>
      </c>
      <c r="Y474" s="18">
        <v>0.24990399999999999</v>
      </c>
      <c r="Z474" s="18">
        <v>0.24990399999999999</v>
      </c>
      <c r="AA474" s="18">
        <v>0.24990399999999999</v>
      </c>
      <c r="AB474" s="18">
        <v>0.24990399999999999</v>
      </c>
      <c r="AC474" s="18">
        <v>0.24990399999999999</v>
      </c>
      <c r="AD474" s="18">
        <v>0.24990399999999999</v>
      </c>
      <c r="AE474" s="18">
        <v>0.1864339117081</v>
      </c>
      <c r="AF474" s="18">
        <v>0.24990399999999999</v>
      </c>
      <c r="AG474" s="18">
        <v>0.24990399999999999</v>
      </c>
      <c r="AH474" s="18">
        <v>0.24990399999999999</v>
      </c>
      <c r="AI474" s="18">
        <v>0.24990399999999999</v>
      </c>
      <c r="AJ474" s="18">
        <v>0.24990399999999999</v>
      </c>
    </row>
    <row r="475" spans="1:36" s="18" customFormat="1" x14ac:dyDescent="0.2">
      <c r="A475" s="36" t="s">
        <v>795</v>
      </c>
      <c r="B475" s="59"/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0.24990399999999999</v>
      </c>
      <c r="I475" s="18">
        <v>0.24990399999999999</v>
      </c>
      <c r="J475" s="18">
        <v>0.24990399999999999</v>
      </c>
      <c r="K475" s="18">
        <v>0.24990399999999999</v>
      </c>
      <c r="L475" s="18">
        <v>0</v>
      </c>
      <c r="M475" s="18">
        <v>0.24990399999999999</v>
      </c>
      <c r="N475" s="18">
        <v>0.24990399999999999</v>
      </c>
      <c r="O475" s="18">
        <v>0.24990399999999999</v>
      </c>
      <c r="P475" s="18">
        <v>0.24990399999999999</v>
      </c>
      <c r="Q475" s="18">
        <v>0.24990399999999999</v>
      </c>
      <c r="R475" s="18">
        <v>0</v>
      </c>
      <c r="S475" s="18">
        <v>0.24990399999999999</v>
      </c>
      <c r="T475" s="18">
        <v>0.24990399999999999</v>
      </c>
      <c r="U475" s="18">
        <v>0.24990399999999999</v>
      </c>
      <c r="V475" s="18">
        <v>0.24990399999999999</v>
      </c>
      <c r="W475" s="18">
        <v>0.24990399999999999</v>
      </c>
      <c r="X475" s="18">
        <v>0.24990399999999999</v>
      </c>
      <c r="Y475" s="18">
        <v>0.24990399999999999</v>
      </c>
      <c r="Z475" s="18">
        <v>0.24990399999999999</v>
      </c>
      <c r="AA475" s="18">
        <v>0.24990399999999999</v>
      </c>
      <c r="AB475" s="18">
        <v>0.24990399999999999</v>
      </c>
      <c r="AC475" s="18">
        <v>0.24990399999999999</v>
      </c>
      <c r="AD475" s="18">
        <v>0.24990399999999999</v>
      </c>
      <c r="AE475" s="18">
        <v>0.24990399999999999</v>
      </c>
      <c r="AF475" s="18">
        <v>0.24990399999999999</v>
      </c>
      <c r="AG475" s="18">
        <v>0.24990399999999999</v>
      </c>
      <c r="AH475" s="18">
        <v>0.24990399999999999</v>
      </c>
      <c r="AI475" s="18">
        <v>0.24990399999999999</v>
      </c>
      <c r="AJ475" s="18">
        <v>0.24990399999999999</v>
      </c>
    </row>
    <row r="476" spans="1:36" s="18" customFormat="1" x14ac:dyDescent="0.2">
      <c r="A476" s="16"/>
      <c r="B476" s="59"/>
    </row>
    <row r="477" spans="1:36" s="18" customFormat="1" ht="12.75" x14ac:dyDescent="0.2">
      <c r="A477" s="49" t="s">
        <v>201</v>
      </c>
      <c r="B477" s="64"/>
    </row>
    <row r="478" spans="1:36" s="18" customFormat="1" x14ac:dyDescent="0.2">
      <c r="A478" s="16" t="s">
        <v>202</v>
      </c>
      <c r="B478" s="59"/>
    </row>
    <row r="479" spans="1:36" s="18" customFormat="1" x14ac:dyDescent="0.2">
      <c r="A479" s="16" t="s">
        <v>203</v>
      </c>
      <c r="B479" s="59"/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0.18990399999999999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0.18990399999999999</v>
      </c>
      <c r="AI479" s="18">
        <v>0.18990399999999999</v>
      </c>
      <c r="AJ479" s="18">
        <v>3.2527928317960003E-2</v>
      </c>
    </row>
    <row r="480" spans="1:36" s="18" customFormat="1" x14ac:dyDescent="0.2">
      <c r="A480" s="16" t="s">
        <v>204</v>
      </c>
      <c r="B480" s="59"/>
      <c r="C480" s="18">
        <v>0</v>
      </c>
      <c r="D480" s="18">
        <v>0</v>
      </c>
      <c r="E480" s="18">
        <v>0.18990399999999999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0.24990399999999999</v>
      </c>
      <c r="L480" s="18">
        <v>0</v>
      </c>
      <c r="M480" s="18">
        <v>0.24990399999999999</v>
      </c>
      <c r="N480" s="18">
        <v>0</v>
      </c>
      <c r="O480" s="18">
        <v>0.24990399999999999</v>
      </c>
      <c r="P480" s="18">
        <v>0.1599043513175</v>
      </c>
      <c r="Q480" s="18">
        <v>0.24990399999999999</v>
      </c>
      <c r="R480" s="18">
        <v>0</v>
      </c>
      <c r="S480" s="18">
        <v>0</v>
      </c>
      <c r="T480" s="18">
        <v>3.2500000000000001E-2</v>
      </c>
      <c r="U480" s="18">
        <v>0</v>
      </c>
      <c r="V480" s="18">
        <v>0.12990399999999999</v>
      </c>
      <c r="W480" s="18">
        <v>0.12990399999999999</v>
      </c>
      <c r="X480" s="18">
        <v>0</v>
      </c>
      <c r="Y480" s="18">
        <v>2.5024918190470001E-2</v>
      </c>
      <c r="Z480" s="18">
        <v>0.14767673990790001</v>
      </c>
      <c r="AA480" s="18">
        <v>0</v>
      </c>
      <c r="AB480" s="18">
        <v>0.12990399999999999</v>
      </c>
      <c r="AC480" s="18">
        <v>1.804546135583E-2</v>
      </c>
      <c r="AD480" s="18">
        <v>3.851202198123E-2</v>
      </c>
      <c r="AE480" s="18">
        <v>0.196590782524</v>
      </c>
      <c r="AF480" s="18">
        <v>0.1966098146318</v>
      </c>
      <c r="AG480" s="18">
        <v>0.18838939594449999</v>
      </c>
      <c r="AH480" s="18">
        <v>0.19350419241450001</v>
      </c>
      <c r="AI480" s="18">
        <v>5.0224235301660002E-2</v>
      </c>
      <c r="AJ480" s="18">
        <v>7.5755914321559994E-2</v>
      </c>
    </row>
    <row r="481" spans="1:47" s="18" customFormat="1" x14ac:dyDescent="0.2">
      <c r="A481" s="16" t="s">
        <v>629</v>
      </c>
      <c r="B481" s="59"/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</row>
    <row r="482" spans="1:47" s="18" customFormat="1" x14ac:dyDescent="0.2">
      <c r="A482" s="16" t="s">
        <v>13</v>
      </c>
      <c r="B482" s="59"/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0.13790833080850001</v>
      </c>
      <c r="N482" s="18">
        <v>0</v>
      </c>
      <c r="O482" s="18">
        <v>0.13179898618239999</v>
      </c>
      <c r="P482" s="18">
        <v>0.1488821188077</v>
      </c>
      <c r="Q482" s="18">
        <v>0.13183415330939999</v>
      </c>
      <c r="R482" s="18">
        <v>0.24990399999999999</v>
      </c>
      <c r="S482" s="18">
        <v>8.9107866870239999E-2</v>
      </c>
      <c r="T482" s="18">
        <v>0.18074514859769999</v>
      </c>
      <c r="U482" s="18">
        <v>0.19050201505209999</v>
      </c>
      <c r="V482" s="18">
        <v>0.18713969438850001</v>
      </c>
      <c r="W482" s="18">
        <v>0.10345827981900001</v>
      </c>
      <c r="X482" s="18">
        <v>0.19659393188320001</v>
      </c>
      <c r="Y482" s="18">
        <v>0.19141645814800001</v>
      </c>
      <c r="Z482" s="18">
        <v>7.8777190616510007E-2</v>
      </c>
      <c r="AA482" s="18">
        <v>0.17751835969919999</v>
      </c>
      <c r="AB482" s="18">
        <v>0.1732425406607</v>
      </c>
      <c r="AC482" s="18">
        <v>0.18345738983779999</v>
      </c>
      <c r="AD482" s="18">
        <v>0.1729439482689</v>
      </c>
      <c r="AE482" s="18">
        <v>0.17415118233099999</v>
      </c>
      <c r="AF482" s="18">
        <v>0.18004884114629999</v>
      </c>
      <c r="AG482" s="18">
        <v>0.1746057473448</v>
      </c>
      <c r="AH482" s="18">
        <v>0.15336677952710001</v>
      </c>
      <c r="AI482" s="18">
        <v>0.16199687552209999</v>
      </c>
      <c r="AJ482" s="18">
        <v>0.17487330525469999</v>
      </c>
    </row>
    <row r="483" spans="1:47" s="18" customFormat="1" x14ac:dyDescent="0.2">
      <c r="A483" s="16" t="s">
        <v>14</v>
      </c>
      <c r="B483" s="59"/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0.24990399999999999</v>
      </c>
      <c r="K483" s="18">
        <v>0.24990399999999999</v>
      </c>
      <c r="L483" s="18">
        <v>0</v>
      </c>
      <c r="M483" s="18">
        <v>0</v>
      </c>
      <c r="N483" s="18">
        <v>0</v>
      </c>
      <c r="O483" s="18">
        <v>0</v>
      </c>
      <c r="P483" s="18">
        <v>0.21015886491880001</v>
      </c>
      <c r="Q483" s="18">
        <v>0.20529211392730001</v>
      </c>
      <c r="R483" s="18">
        <v>0.2001704017332</v>
      </c>
      <c r="S483" s="18">
        <v>0.2051061750481</v>
      </c>
      <c r="T483" s="18">
        <v>0.16533758278739999</v>
      </c>
      <c r="U483" s="18">
        <v>0.18147122353860001</v>
      </c>
      <c r="V483" s="18">
        <v>0.1951299737753</v>
      </c>
      <c r="W483" s="18">
        <v>0.20800247244389999</v>
      </c>
      <c r="X483" s="18">
        <v>0.15449228107749999</v>
      </c>
      <c r="Y483" s="18">
        <v>0.17223035986599999</v>
      </c>
      <c r="Z483" s="18">
        <v>0.15763383542109999</v>
      </c>
      <c r="AA483" s="18">
        <v>0.2159165521062</v>
      </c>
      <c r="AB483" s="18">
        <v>0.1861269044626</v>
      </c>
      <c r="AC483" s="18">
        <v>0.17002225810829999</v>
      </c>
      <c r="AD483" s="18">
        <v>0.1563866073363</v>
      </c>
      <c r="AE483" s="18">
        <v>0.16868459916420001</v>
      </c>
      <c r="AF483" s="18">
        <v>0.18287656276399999</v>
      </c>
      <c r="AG483" s="18">
        <v>0.18481476520349999</v>
      </c>
      <c r="AH483" s="18">
        <v>0.19734873927739999</v>
      </c>
      <c r="AI483" s="18">
        <v>0.200299042796</v>
      </c>
      <c r="AJ483" s="18">
        <v>0.1931888334919</v>
      </c>
    </row>
    <row r="484" spans="1:47" s="18" customFormat="1" x14ac:dyDescent="0.2">
      <c r="A484" s="16" t="s">
        <v>15</v>
      </c>
      <c r="B484" s="59"/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0.15990399999999999</v>
      </c>
      <c r="N484" s="18">
        <v>0</v>
      </c>
      <c r="O484" s="18">
        <v>0.2015879406221</v>
      </c>
      <c r="P484" s="18">
        <v>0.21186529480870001</v>
      </c>
      <c r="Q484" s="18">
        <v>0.19070855616089999</v>
      </c>
      <c r="R484" s="18">
        <v>0.21990399999999999</v>
      </c>
      <c r="S484" s="18">
        <v>0.17186553531320001</v>
      </c>
      <c r="T484" s="18">
        <v>0.17426210682019999</v>
      </c>
      <c r="U484" s="18">
        <v>0.16893068373260001</v>
      </c>
      <c r="V484" s="18">
        <v>0.19261095219980001</v>
      </c>
      <c r="W484" s="18">
        <v>0.16703017987179999</v>
      </c>
      <c r="X484" s="18">
        <v>0.16285585920740001</v>
      </c>
      <c r="Y484" s="18">
        <v>0.1846526344336</v>
      </c>
      <c r="Z484" s="18">
        <v>0.20771890570070001</v>
      </c>
      <c r="AA484" s="18">
        <v>0.20505149196540001</v>
      </c>
      <c r="AB484" s="18">
        <v>0.19545746810010001</v>
      </c>
      <c r="AC484" s="18">
        <v>0.18029806475150001</v>
      </c>
      <c r="AD484" s="18">
        <v>0.1786572889254</v>
      </c>
      <c r="AE484" s="18">
        <v>0.17982477023740001</v>
      </c>
      <c r="AF484" s="18">
        <v>0.16826679249080001</v>
      </c>
      <c r="AG484" s="18">
        <v>0.17662415194600001</v>
      </c>
      <c r="AH484" s="18">
        <v>0.17411061632870001</v>
      </c>
      <c r="AI484" s="18">
        <v>0.1769550056269</v>
      </c>
      <c r="AJ484" s="18">
        <v>0.1739857164644</v>
      </c>
    </row>
    <row r="485" spans="1:47" s="18" customFormat="1" x14ac:dyDescent="0.2">
      <c r="A485" s="16" t="s">
        <v>16</v>
      </c>
      <c r="B485" s="59"/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0.24990399999999999</v>
      </c>
      <c r="K485" s="18">
        <v>0.22912547651010001</v>
      </c>
      <c r="L485" s="18">
        <v>0.24990399999999999</v>
      </c>
      <c r="M485" s="18">
        <v>0.20876402320840001</v>
      </c>
      <c r="N485" s="18">
        <v>0.2198962814374</v>
      </c>
      <c r="O485" s="18">
        <v>0.22473773204200001</v>
      </c>
      <c r="P485" s="18">
        <v>0.18811143236360001</v>
      </c>
      <c r="Q485" s="18">
        <v>0.18139856257129999</v>
      </c>
      <c r="R485" s="18">
        <v>0.15693857997399999</v>
      </c>
      <c r="S485" s="18">
        <v>0.1931942793909</v>
      </c>
      <c r="T485" s="18">
        <v>0.1758473127687</v>
      </c>
      <c r="U485" s="18">
        <v>0.18073533519410001</v>
      </c>
      <c r="V485" s="18">
        <v>0.17840789828600001</v>
      </c>
      <c r="W485" s="18">
        <v>0.19717921889100001</v>
      </c>
      <c r="X485" s="18">
        <v>0.18505574170049999</v>
      </c>
      <c r="Y485" s="18">
        <v>0.1810484846889</v>
      </c>
      <c r="Z485" s="18">
        <v>0.18775087734179999</v>
      </c>
      <c r="AA485" s="18">
        <v>0.17139948544210001</v>
      </c>
      <c r="AB485" s="18">
        <v>0.17758944883360001</v>
      </c>
      <c r="AC485" s="18">
        <v>0.18021057623059999</v>
      </c>
      <c r="AD485" s="18">
        <v>0.17330028925310001</v>
      </c>
      <c r="AE485" s="18">
        <v>0.18256782305200001</v>
      </c>
      <c r="AF485" s="18">
        <v>0.17913310040460001</v>
      </c>
      <c r="AG485" s="18">
        <v>0.18502216192439999</v>
      </c>
      <c r="AH485" s="18">
        <v>0.18394439056360001</v>
      </c>
      <c r="AI485" s="18">
        <v>0.1792662805795</v>
      </c>
      <c r="AJ485" s="18">
        <v>0.18222109171859999</v>
      </c>
    </row>
    <row r="486" spans="1:47" s="18" customFormat="1" x14ac:dyDescent="0.2">
      <c r="A486" s="16" t="s">
        <v>17</v>
      </c>
      <c r="B486" s="59"/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0.23453639715480001</v>
      </c>
      <c r="J486" s="18">
        <v>0.24048925191859999</v>
      </c>
      <c r="K486" s="18">
        <v>0.16678413126</v>
      </c>
      <c r="L486" s="18">
        <v>0.20424317823579999</v>
      </c>
      <c r="M486" s="18">
        <v>0.18036319077570001</v>
      </c>
      <c r="N486" s="18">
        <v>0.1702592429698</v>
      </c>
      <c r="O486" s="18">
        <v>0.18255342146100001</v>
      </c>
      <c r="P486" s="18">
        <v>0.17879311163450001</v>
      </c>
      <c r="Q486" s="18">
        <v>0.17947820754050001</v>
      </c>
      <c r="R486" s="18">
        <v>0.1737176296271</v>
      </c>
      <c r="S486" s="18">
        <v>0.1828807731579</v>
      </c>
      <c r="T486" s="18">
        <v>0.17933182844039999</v>
      </c>
      <c r="U486" s="18">
        <v>0.19448408771350001</v>
      </c>
      <c r="V486" s="18">
        <v>0.19151010566109999</v>
      </c>
      <c r="W486" s="18">
        <v>0.20497321026099999</v>
      </c>
      <c r="X486" s="18">
        <v>0.18731387230339999</v>
      </c>
      <c r="Y486" s="18">
        <v>0.18139600693079999</v>
      </c>
      <c r="Z486" s="18">
        <v>0.18911694271609999</v>
      </c>
      <c r="AA486" s="18">
        <v>0.17969749542749999</v>
      </c>
      <c r="AB486" s="18">
        <v>0.1820319141042</v>
      </c>
      <c r="AC486" s="18">
        <v>0.1799689489389</v>
      </c>
      <c r="AD486" s="18">
        <v>0.1789232910454</v>
      </c>
      <c r="AE486" s="18">
        <v>0.17047449704090001</v>
      </c>
      <c r="AF486" s="18">
        <v>0.17255835621650001</v>
      </c>
      <c r="AG486" s="18">
        <v>0.1735207963948</v>
      </c>
      <c r="AH486" s="18">
        <v>0.1731201305235</v>
      </c>
      <c r="AI486" s="18">
        <v>0.16903973376959999</v>
      </c>
      <c r="AJ486" s="18">
        <v>0.1667773082422</v>
      </c>
    </row>
    <row r="487" spans="1:47" s="18" customFormat="1" x14ac:dyDescent="0.2">
      <c r="A487" s="16" t="s">
        <v>18</v>
      </c>
      <c r="B487" s="59"/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0.21990399999999999</v>
      </c>
      <c r="K487" s="18">
        <v>0.22015634111509999</v>
      </c>
      <c r="L487" s="18">
        <v>0.24802839351229999</v>
      </c>
      <c r="M487" s="18">
        <v>0.1724350257085</v>
      </c>
      <c r="N487" s="18">
        <v>0.1731406474479</v>
      </c>
      <c r="O487" s="18">
        <v>0.1864631471464</v>
      </c>
      <c r="P487" s="18">
        <v>0.17744562203639999</v>
      </c>
      <c r="Q487" s="18">
        <v>0.16856968888029999</v>
      </c>
      <c r="R487" s="18">
        <v>0.18467047147400001</v>
      </c>
      <c r="S487" s="18">
        <v>0.16386110491299999</v>
      </c>
      <c r="T487" s="18">
        <v>0.16013078617839999</v>
      </c>
      <c r="U487" s="18">
        <v>0.16504579944889999</v>
      </c>
      <c r="V487" s="18">
        <v>0.1682211745394</v>
      </c>
      <c r="W487" s="18">
        <v>0.16677866420910001</v>
      </c>
      <c r="X487" s="18">
        <v>0.1728131882625</v>
      </c>
      <c r="Y487" s="18">
        <v>0.1757280215642</v>
      </c>
      <c r="Z487" s="18">
        <v>0.18605507451280001</v>
      </c>
      <c r="AA487" s="18">
        <v>0.1769215354192</v>
      </c>
      <c r="AB487" s="18">
        <v>0.16815603186030001</v>
      </c>
      <c r="AC487" s="18">
        <v>0.16518684270690001</v>
      </c>
      <c r="AD487" s="18">
        <v>0.16584642997519999</v>
      </c>
      <c r="AE487" s="18">
        <v>0.1632737607626</v>
      </c>
      <c r="AF487" s="18">
        <v>0.16550900676540001</v>
      </c>
      <c r="AG487" s="18">
        <v>0.161538347384</v>
      </c>
      <c r="AH487" s="18">
        <v>0.16106120954950001</v>
      </c>
      <c r="AI487" s="18">
        <v>0.16168345215400001</v>
      </c>
      <c r="AJ487" s="18">
        <v>0.16001024583619999</v>
      </c>
    </row>
    <row r="488" spans="1:47" s="18" customFormat="1" x14ac:dyDescent="0.2">
      <c r="A488" s="16" t="s">
        <v>19</v>
      </c>
      <c r="B488" s="59"/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0.18990399999999999</v>
      </c>
      <c r="I488" s="18">
        <v>0</v>
      </c>
      <c r="J488" s="18">
        <v>0.15990399999999999</v>
      </c>
      <c r="K488" s="18">
        <v>0.17497148094420001</v>
      </c>
      <c r="L488" s="18">
        <v>0.15836442102199999</v>
      </c>
      <c r="M488" s="18">
        <v>0.15633033987219999</v>
      </c>
      <c r="N488" s="18">
        <v>0.13812060110489999</v>
      </c>
      <c r="O488" s="18">
        <v>0.15947080789080001</v>
      </c>
      <c r="P488" s="18">
        <v>0.1537989019231</v>
      </c>
      <c r="Q488" s="18">
        <v>0.1629545563757</v>
      </c>
      <c r="R488" s="18">
        <v>0.1525979842354</v>
      </c>
      <c r="S488" s="18">
        <v>0.17314327214700001</v>
      </c>
      <c r="T488" s="18">
        <v>0.15932187739879999</v>
      </c>
      <c r="U488" s="18">
        <v>0.16573729195100001</v>
      </c>
      <c r="V488" s="18">
        <v>0.15720407300610001</v>
      </c>
      <c r="W488" s="18">
        <v>0.14886254269650001</v>
      </c>
      <c r="X488" s="18">
        <v>0.15855739543879999</v>
      </c>
      <c r="Y488" s="18">
        <v>0.1533193045547</v>
      </c>
      <c r="Z488" s="18">
        <v>0.16059815083490001</v>
      </c>
      <c r="AA488" s="18">
        <v>0.15400790360969999</v>
      </c>
      <c r="AB488" s="18">
        <v>0.14760341055359999</v>
      </c>
      <c r="AC488" s="18">
        <v>0.1497049347577</v>
      </c>
      <c r="AD488" s="18">
        <v>0.14830613866219999</v>
      </c>
      <c r="AE488" s="18">
        <v>0.15001516313489999</v>
      </c>
      <c r="AF488" s="18">
        <v>0.14793251936580001</v>
      </c>
      <c r="AG488" s="18">
        <v>0.14790459748689999</v>
      </c>
      <c r="AH488" s="18">
        <v>0.1501252019289</v>
      </c>
      <c r="AI488" s="18">
        <v>0.15191152536960001</v>
      </c>
      <c r="AJ488" s="18">
        <v>0.14865936619039999</v>
      </c>
    </row>
    <row r="489" spans="1:47" s="18" customFormat="1" x14ac:dyDescent="0.2">
      <c r="A489" s="16" t="s">
        <v>20</v>
      </c>
      <c r="B489" s="59"/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0.12990399999999999</v>
      </c>
      <c r="I489" s="18">
        <v>0.18990399999999999</v>
      </c>
      <c r="J489" s="18">
        <v>0.19379094268659999</v>
      </c>
      <c r="K489" s="18">
        <v>0.18142221336120001</v>
      </c>
      <c r="L489" s="18">
        <v>0.18248485390720001</v>
      </c>
      <c r="M489" s="18">
        <v>0.13964723332830001</v>
      </c>
      <c r="N489" s="18">
        <v>0.1428087611769</v>
      </c>
      <c r="O489" s="18">
        <v>0.1622382017098</v>
      </c>
      <c r="P489" s="18">
        <v>0.13925150193829999</v>
      </c>
      <c r="Q489" s="18">
        <v>0.13199169788580001</v>
      </c>
      <c r="R489" s="18">
        <v>0.1380895955715</v>
      </c>
      <c r="S489" s="18">
        <v>0.162730842737</v>
      </c>
      <c r="T489" s="18">
        <v>0.16367241789680001</v>
      </c>
      <c r="U489" s="18">
        <v>0.14270002118229999</v>
      </c>
      <c r="V489" s="18">
        <v>0.14778047934579999</v>
      </c>
      <c r="W489" s="18">
        <v>0.1397650474505</v>
      </c>
      <c r="X489" s="18">
        <v>0.1487021606809</v>
      </c>
      <c r="Y489" s="18">
        <v>0.14685589057260001</v>
      </c>
      <c r="Z489" s="18">
        <v>0.145259670364</v>
      </c>
      <c r="AA489" s="18">
        <v>0.149195530578</v>
      </c>
      <c r="AB489" s="18">
        <v>0.15000849341729999</v>
      </c>
      <c r="AC489" s="18">
        <v>0.14462098415790001</v>
      </c>
      <c r="AD489" s="18">
        <v>0.14409168209350001</v>
      </c>
      <c r="AE489" s="18">
        <v>0.1394674326949</v>
      </c>
      <c r="AF489" s="18">
        <v>0.14385771442299999</v>
      </c>
      <c r="AG489" s="18">
        <v>0.14482541144229999</v>
      </c>
      <c r="AH489" s="18">
        <v>0.14107356180880001</v>
      </c>
      <c r="AI489" s="18">
        <v>0.14174238402719999</v>
      </c>
      <c r="AJ489" s="18">
        <v>0.14144666271</v>
      </c>
    </row>
    <row r="490" spans="1:47" s="18" customFormat="1" x14ac:dyDescent="0.2">
      <c r="A490" s="16" t="s">
        <v>21</v>
      </c>
      <c r="B490" s="59"/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0.24990399999999999</v>
      </c>
      <c r="J490" s="18">
        <v>0.19760716992050001</v>
      </c>
      <c r="K490" s="18">
        <v>0.12740250598649999</v>
      </c>
      <c r="L490" s="18">
        <v>0.13693492945960001</v>
      </c>
      <c r="M490" s="18">
        <v>0.13220988521179999</v>
      </c>
      <c r="N490" s="18">
        <v>0.1411484428675</v>
      </c>
      <c r="O490" s="18">
        <v>0.12773673504169999</v>
      </c>
      <c r="P490" s="18">
        <v>0.1233873079143</v>
      </c>
      <c r="Q490" s="18">
        <v>0.1190480849876</v>
      </c>
      <c r="R490" s="18">
        <v>0.13531783670129999</v>
      </c>
      <c r="S490" s="18">
        <v>0.14628304508830001</v>
      </c>
      <c r="T490" s="18">
        <v>0.14082364530870001</v>
      </c>
      <c r="U490" s="18">
        <v>0.14672328179880001</v>
      </c>
      <c r="V490" s="18">
        <v>0.1422802699712</v>
      </c>
      <c r="W490" s="18">
        <v>0.15085156776059999</v>
      </c>
      <c r="X490" s="18">
        <v>0.1519862306151</v>
      </c>
      <c r="Y490" s="18">
        <v>0.14647760635689999</v>
      </c>
      <c r="Z490" s="18">
        <v>0.13462393839799999</v>
      </c>
      <c r="AA490" s="18">
        <v>0.13838987800329999</v>
      </c>
      <c r="AB490" s="18">
        <v>0.143136193657</v>
      </c>
      <c r="AC490" s="18">
        <v>0.14208936859890001</v>
      </c>
      <c r="AD490" s="18">
        <v>0.13768890833559999</v>
      </c>
      <c r="AE490" s="18">
        <v>0.13790598287149999</v>
      </c>
      <c r="AF490" s="18">
        <v>0.1348194500962</v>
      </c>
      <c r="AG490" s="18">
        <v>0.13483703751619999</v>
      </c>
      <c r="AH490" s="18">
        <v>0.1382297538991</v>
      </c>
      <c r="AI490" s="18">
        <v>0.13761693168460001</v>
      </c>
      <c r="AJ490" s="18">
        <v>0.1415441094937</v>
      </c>
    </row>
    <row r="491" spans="1:47" s="18" customFormat="1" x14ac:dyDescent="0.2">
      <c r="A491" s="16" t="s">
        <v>22</v>
      </c>
      <c r="B491" s="59"/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0.12827255865080001</v>
      </c>
      <c r="J491" s="18">
        <v>0.1112757439855</v>
      </c>
      <c r="K491" s="18">
        <v>0.13113421585890001</v>
      </c>
      <c r="L491" s="18">
        <v>0.1303093498067</v>
      </c>
      <c r="M491" s="18">
        <v>0.12508394103340001</v>
      </c>
      <c r="N491" s="18">
        <v>0.12805351209730001</v>
      </c>
      <c r="O491" s="18">
        <v>0.14298704977490001</v>
      </c>
      <c r="P491" s="18">
        <v>0.14174415464789999</v>
      </c>
      <c r="Q491" s="18">
        <v>0.1335615129536</v>
      </c>
      <c r="R491" s="18">
        <v>0.12990399999999999</v>
      </c>
      <c r="S491" s="18">
        <v>0.14934067260379999</v>
      </c>
      <c r="T491" s="18">
        <v>0.14622175356600001</v>
      </c>
      <c r="U491" s="18">
        <v>0.1474335858412</v>
      </c>
      <c r="V491" s="18">
        <v>0.1518298540012</v>
      </c>
      <c r="W491" s="18">
        <v>0.1348081631335</v>
      </c>
      <c r="X491" s="18">
        <v>0.15101081089439999</v>
      </c>
      <c r="Y491" s="18">
        <v>0.13639543177079999</v>
      </c>
      <c r="Z491" s="18">
        <v>0.13842437254439999</v>
      </c>
      <c r="AA491" s="18">
        <v>0.13690507910950001</v>
      </c>
      <c r="AB491" s="18">
        <v>0.13888266294990001</v>
      </c>
      <c r="AC491" s="18">
        <v>0.13281854889399999</v>
      </c>
      <c r="AD491" s="18">
        <v>0.1296828635741</v>
      </c>
      <c r="AE491" s="18">
        <v>0.12967918458370001</v>
      </c>
      <c r="AF491" s="18">
        <v>0.12988376258939999</v>
      </c>
      <c r="AG491" s="18">
        <v>0.13422012779090001</v>
      </c>
      <c r="AH491" s="18">
        <v>0.13713342807090001</v>
      </c>
      <c r="AI491" s="18">
        <v>0.1381032332379</v>
      </c>
      <c r="AJ491" s="18">
        <v>0.1390569960287</v>
      </c>
    </row>
    <row r="492" spans="1:47" s="18" customFormat="1" x14ac:dyDescent="0.2">
      <c r="A492" s="16" t="s">
        <v>23</v>
      </c>
      <c r="B492" s="59"/>
      <c r="C492" s="18">
        <v>0</v>
      </c>
      <c r="D492" s="18">
        <v>0</v>
      </c>
      <c r="E492" s="18">
        <v>0</v>
      </c>
      <c r="F492" s="18">
        <v>0.18990399999999999</v>
      </c>
      <c r="G492" s="18">
        <v>0.18990399999999999</v>
      </c>
      <c r="H492" s="18">
        <v>0.1826818613673</v>
      </c>
      <c r="I492" s="18">
        <v>0</v>
      </c>
      <c r="J492" s="18">
        <v>0</v>
      </c>
      <c r="K492" s="18">
        <v>0.1099</v>
      </c>
      <c r="L492" s="18">
        <v>0.1099</v>
      </c>
      <c r="M492" s="18">
        <v>0.128486824064</v>
      </c>
      <c r="N492" s="18">
        <v>0.1313809419818</v>
      </c>
      <c r="O492" s="18">
        <v>0.1297262298794</v>
      </c>
      <c r="P492" s="18">
        <v>0.12598993492880001</v>
      </c>
      <c r="Q492" s="18">
        <v>0.14147976590069999</v>
      </c>
      <c r="R492" s="18">
        <v>0.1187082043027</v>
      </c>
      <c r="S492" s="18">
        <v>0.1170914229357</v>
      </c>
      <c r="T492" s="18">
        <v>0.13342137077239999</v>
      </c>
      <c r="U492" s="18">
        <v>0.13837793146720001</v>
      </c>
      <c r="V492" s="18">
        <v>0.14688492553849999</v>
      </c>
      <c r="W492" s="18">
        <v>0.1527493322989</v>
      </c>
      <c r="X492" s="18">
        <v>0.14623428074290001</v>
      </c>
      <c r="Y492" s="18">
        <v>0.14327451141479999</v>
      </c>
      <c r="Z492" s="18">
        <v>0.1447535330212</v>
      </c>
      <c r="AA492" s="18">
        <v>0.13379497113030001</v>
      </c>
      <c r="AB492" s="18">
        <v>0.1340762461018</v>
      </c>
      <c r="AC492" s="18">
        <v>0.13259774125170001</v>
      </c>
      <c r="AD492" s="18">
        <v>0.1299795159121</v>
      </c>
      <c r="AE492" s="18">
        <v>0.1286417875109</v>
      </c>
      <c r="AF492" s="18">
        <v>0.1322389945804</v>
      </c>
      <c r="AG492" s="18">
        <v>0.12992347678999999</v>
      </c>
      <c r="AH492" s="18">
        <v>0.13540382682570001</v>
      </c>
      <c r="AI492" s="18">
        <v>0.13061359317429999</v>
      </c>
      <c r="AJ492" s="18">
        <v>0.1306219848523</v>
      </c>
    </row>
    <row r="493" spans="1:47" s="18" customFormat="1" x14ac:dyDescent="0.2">
      <c r="A493" s="16" t="s">
        <v>24</v>
      </c>
      <c r="B493" s="59"/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0.15990399999999999</v>
      </c>
      <c r="J493" s="18">
        <v>0.15990399999999999</v>
      </c>
      <c r="K493" s="18">
        <v>0.15204926839040001</v>
      </c>
      <c r="L493" s="18">
        <v>0.13220959039810001</v>
      </c>
      <c r="M493" s="18">
        <v>0.15990399999999999</v>
      </c>
      <c r="N493" s="18">
        <v>0.12621187883589999</v>
      </c>
      <c r="O493" s="18">
        <v>0.12989738492059999</v>
      </c>
      <c r="P493" s="18">
        <v>0.1351224544429</v>
      </c>
      <c r="Q493" s="18">
        <v>0.13349394814519999</v>
      </c>
      <c r="R493" s="18">
        <v>0.1343293270317</v>
      </c>
      <c r="S493" s="18">
        <v>0.1293592171231</v>
      </c>
      <c r="T493" s="18">
        <v>0.13874904303839999</v>
      </c>
      <c r="U493" s="18">
        <v>0.1215723547607</v>
      </c>
      <c r="V493" s="18">
        <v>0.12142128699470001</v>
      </c>
      <c r="W493" s="18">
        <v>0.1099</v>
      </c>
      <c r="X493" s="18">
        <v>0.1259598836651</v>
      </c>
      <c r="Y493" s="18">
        <v>0.12313276535000001</v>
      </c>
      <c r="Z493" s="18">
        <v>0.12552295754289999</v>
      </c>
      <c r="AA493" s="18">
        <v>0.1287029919854</v>
      </c>
      <c r="AB493" s="18">
        <v>0.12884574077450001</v>
      </c>
      <c r="AC493" s="18">
        <v>0.1418084975417</v>
      </c>
      <c r="AD493" s="18">
        <v>0.1430031981887</v>
      </c>
      <c r="AE493" s="18">
        <v>0.14755118790089999</v>
      </c>
      <c r="AF493" s="18">
        <v>0.13775223843519999</v>
      </c>
      <c r="AG493" s="18">
        <v>0.1439576794836</v>
      </c>
      <c r="AH493" s="18">
        <v>0.13165389064720001</v>
      </c>
      <c r="AI493" s="18">
        <v>0.14367238407960001</v>
      </c>
      <c r="AJ493" s="18">
        <v>0.1363486203822</v>
      </c>
    </row>
    <row r="494" spans="1:47" s="18" customFormat="1" x14ac:dyDescent="0.2">
      <c r="A494" s="36" t="s">
        <v>795</v>
      </c>
      <c r="B494" s="59"/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0.1530892488534</v>
      </c>
      <c r="U494" s="18">
        <v>0.1328883846493</v>
      </c>
      <c r="V494" s="18">
        <v>0.13149926949419999</v>
      </c>
      <c r="W494" s="18">
        <v>0.12989946751260001</v>
      </c>
      <c r="X494" s="18">
        <v>0.12990399999999999</v>
      </c>
      <c r="Y494" s="18">
        <v>0</v>
      </c>
      <c r="Z494" s="18">
        <v>0.1099</v>
      </c>
      <c r="AA494" s="18">
        <v>0</v>
      </c>
      <c r="AB494" s="18">
        <v>0.15990399999999999</v>
      </c>
      <c r="AC494" s="18">
        <v>0.15990399999999999</v>
      </c>
      <c r="AD494" s="18">
        <v>0.1598771460922</v>
      </c>
      <c r="AE494" s="18">
        <v>0.15990361031370001</v>
      </c>
      <c r="AF494" s="18">
        <v>0.14758363466489999</v>
      </c>
      <c r="AG494" s="18">
        <v>0.1590450644717</v>
      </c>
      <c r="AH494" s="18">
        <v>0.1580894956019</v>
      </c>
      <c r="AI494" s="18">
        <v>0.15990399999999999</v>
      </c>
      <c r="AJ494" s="18">
        <v>0.1241160374968</v>
      </c>
    </row>
    <row r="495" spans="1:47" s="18" customFormat="1" x14ac:dyDescent="0.2">
      <c r="A495" s="16"/>
      <c r="B495" s="59"/>
    </row>
    <row r="496" spans="1:47" ht="12.75" x14ac:dyDescent="0.2">
      <c r="A496" s="49" t="s">
        <v>205</v>
      </c>
      <c r="B496" s="50"/>
      <c r="C496" s="7"/>
      <c r="D496" s="7"/>
      <c r="E496" s="7"/>
      <c r="F496" s="7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</row>
    <row r="497" spans="1:47" x14ac:dyDescent="0.2">
      <c r="A497" s="16" t="s">
        <v>206</v>
      </c>
      <c r="C497" s="7"/>
      <c r="D497" s="7"/>
      <c r="E497" s="7"/>
      <c r="F497" s="7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</row>
    <row r="498" spans="1:47" x14ac:dyDescent="0.2">
      <c r="A498" s="16" t="s">
        <v>207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</row>
    <row r="499" spans="1:47" x14ac:dyDescent="0.2">
      <c r="A499" s="16" t="s">
        <v>208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</row>
    <row r="500" spans="1:47" x14ac:dyDescent="0.2">
      <c r="A500" s="16" t="s">
        <v>629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</row>
    <row r="501" spans="1:47" x14ac:dyDescent="0.2">
      <c r="A501" s="16" t="s">
        <v>13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</row>
    <row r="502" spans="1:47" x14ac:dyDescent="0.2">
      <c r="A502" s="16" t="s">
        <v>14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</row>
    <row r="503" spans="1:47" x14ac:dyDescent="0.2">
      <c r="A503" s="16" t="s">
        <v>15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</row>
    <row r="504" spans="1:47" x14ac:dyDescent="0.2">
      <c r="A504" s="16" t="s">
        <v>16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</row>
    <row r="505" spans="1:47" x14ac:dyDescent="0.2">
      <c r="A505" s="16" t="s">
        <v>17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</row>
    <row r="506" spans="1:47" x14ac:dyDescent="0.2">
      <c r="A506" s="16" t="s">
        <v>18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</row>
    <row r="507" spans="1:47" x14ac:dyDescent="0.2">
      <c r="A507" s="16" t="s">
        <v>19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</row>
    <row r="508" spans="1:47" x14ac:dyDescent="0.2">
      <c r="A508" s="16" t="s">
        <v>20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</row>
    <row r="509" spans="1:47" x14ac:dyDescent="0.2">
      <c r="A509" s="16" t="s">
        <v>21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</row>
    <row r="510" spans="1:47" x14ac:dyDescent="0.2">
      <c r="A510" s="16" t="s">
        <v>22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</row>
    <row r="511" spans="1:47" x14ac:dyDescent="0.2">
      <c r="A511" s="16" t="s">
        <v>23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</row>
    <row r="512" spans="1:47" x14ac:dyDescent="0.2">
      <c r="A512" s="16" t="s">
        <v>24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</row>
    <row r="513" spans="1:47" x14ac:dyDescent="0.2">
      <c r="A513" s="36" t="s">
        <v>795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</row>
    <row r="514" spans="1:47" x14ac:dyDescent="0.2"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</row>
    <row r="515" spans="1:47" x14ac:dyDescent="0.2">
      <c r="A515" s="16" t="s">
        <v>209</v>
      </c>
      <c r="C515" s="7"/>
      <c r="D515" s="7"/>
      <c r="E515" s="7"/>
      <c r="F515" s="7"/>
    </row>
    <row r="516" spans="1:47" ht="12.75" x14ac:dyDescent="0.2">
      <c r="A516" s="49" t="s">
        <v>210</v>
      </c>
      <c r="B516" s="50"/>
      <c r="C516" s="7"/>
      <c r="D516" s="7"/>
      <c r="E516" s="7"/>
      <c r="F516" s="7"/>
    </row>
    <row r="517" spans="1:47" x14ac:dyDescent="0.2">
      <c r="A517" s="16" t="s">
        <v>211</v>
      </c>
      <c r="C517" s="7"/>
      <c r="D517" s="7"/>
      <c r="E517" s="7"/>
      <c r="F517" s="7"/>
    </row>
    <row r="518" spans="1:47" s="19" customFormat="1" x14ac:dyDescent="0.2">
      <c r="A518" s="28" t="s">
        <v>212</v>
      </c>
      <c r="B518" s="32"/>
      <c r="C518" s="19">
        <v>0</v>
      </c>
      <c r="D518" s="19">
        <v>500</v>
      </c>
      <c r="E518" s="19">
        <v>500</v>
      </c>
      <c r="F518" s="19">
        <v>1714.2857140000001</v>
      </c>
      <c r="G518" s="19">
        <v>1562.790698</v>
      </c>
      <c r="H518" s="19">
        <v>1424.444444</v>
      </c>
      <c r="I518" s="19">
        <v>1442.276423</v>
      </c>
      <c r="J518" s="19">
        <v>1429.5180720000001</v>
      </c>
      <c r="K518" s="19">
        <v>1588.265306</v>
      </c>
      <c r="L518" s="19">
        <v>1787.4418599999999</v>
      </c>
      <c r="M518" s="19">
        <v>2965.9701490000002</v>
      </c>
      <c r="N518" s="19">
        <v>3488.5032540000002</v>
      </c>
      <c r="O518" s="19">
        <v>3465.8119660000002</v>
      </c>
      <c r="P518" s="19">
        <v>3396.421053</v>
      </c>
      <c r="Q518" s="19">
        <v>3382.120582</v>
      </c>
      <c r="R518" s="19">
        <v>3302.8455279999998</v>
      </c>
      <c r="S518" s="19">
        <v>3278.6720319999999</v>
      </c>
      <c r="T518" s="19">
        <v>3256.6265060000001</v>
      </c>
      <c r="U518" s="19">
        <v>3250.6986029999998</v>
      </c>
      <c r="V518" s="19">
        <v>3195.6692910000002</v>
      </c>
      <c r="W518" s="19">
        <v>3204.305284</v>
      </c>
      <c r="X518" s="19">
        <v>3199.6124030000001</v>
      </c>
      <c r="Y518" s="19">
        <v>3162.7151050000002</v>
      </c>
      <c r="Z518" s="19">
        <v>3138.0228139999999</v>
      </c>
      <c r="AA518" s="19">
        <v>3124.9527410000001</v>
      </c>
      <c r="AB518" s="19">
        <v>3078.7313429999999</v>
      </c>
      <c r="AC518" s="19">
        <v>3054.2592589999999</v>
      </c>
      <c r="AD518" s="19">
        <v>3011.0091739999998</v>
      </c>
      <c r="AE518" s="19">
        <v>2983.6397059999999</v>
      </c>
      <c r="AF518" s="19">
        <v>2969.8905110000001</v>
      </c>
      <c r="AG518" s="19">
        <v>3061.6122839999998</v>
      </c>
      <c r="AH518" s="19">
        <v>3063.339731</v>
      </c>
      <c r="AI518" s="19">
        <v>3114.6387829999999</v>
      </c>
      <c r="AJ518" s="19">
        <v>3204.1420119999998</v>
      </c>
    </row>
    <row r="519" spans="1:47" s="19" customFormat="1" x14ac:dyDescent="0.2">
      <c r="A519" s="28" t="s">
        <v>213</v>
      </c>
      <c r="B519" s="32"/>
      <c r="C519" s="19">
        <v>0</v>
      </c>
      <c r="D519" s="19">
        <v>0</v>
      </c>
      <c r="E519" s="19">
        <v>500</v>
      </c>
      <c r="F519" s="19">
        <v>500</v>
      </c>
      <c r="G519" s="19">
        <v>500</v>
      </c>
      <c r="H519" s="19">
        <v>3250</v>
      </c>
      <c r="I519" s="19">
        <v>3250</v>
      </c>
      <c r="J519" s="19">
        <v>3250</v>
      </c>
      <c r="K519" s="19">
        <v>3250</v>
      </c>
      <c r="L519" s="19">
        <v>4166.6666670000004</v>
      </c>
      <c r="M519" s="19">
        <v>4166.6666670000004</v>
      </c>
      <c r="N519" s="19">
        <v>4166.6666670000004</v>
      </c>
      <c r="O519" s="19">
        <v>4166.6666670000004</v>
      </c>
      <c r="P519" s="19">
        <v>4625</v>
      </c>
      <c r="Q519" s="19">
        <v>5900</v>
      </c>
      <c r="R519" s="19">
        <v>5900</v>
      </c>
      <c r="S519" s="19">
        <v>6654.5454550000004</v>
      </c>
      <c r="T519" s="19">
        <v>6654.5454550000004</v>
      </c>
      <c r="U519" s="19">
        <v>6933.3333329999996</v>
      </c>
      <c r="V519" s="19">
        <v>6654.5454550000004</v>
      </c>
      <c r="W519" s="19">
        <v>7018.181818</v>
      </c>
      <c r="X519" s="19">
        <v>7008.3333329999996</v>
      </c>
      <c r="Y519" s="19">
        <v>6090.4761900000003</v>
      </c>
      <c r="Z519" s="19">
        <v>6019.8019800000002</v>
      </c>
      <c r="AA519" s="19">
        <v>6036.6336629999996</v>
      </c>
      <c r="AB519" s="19">
        <v>6118.446602</v>
      </c>
      <c r="AC519" s="19">
        <v>6171.4285710000004</v>
      </c>
      <c r="AD519" s="19">
        <v>6207.4766360000003</v>
      </c>
      <c r="AE519" s="19">
        <v>6527.5862070000003</v>
      </c>
      <c r="AF519" s="19">
        <v>6527.5862070000003</v>
      </c>
      <c r="AG519" s="19">
        <v>6533.3333329999996</v>
      </c>
      <c r="AH519" s="19">
        <v>6638.52459</v>
      </c>
      <c r="AI519" s="19">
        <v>6120.9523810000001</v>
      </c>
      <c r="AJ519" s="19">
        <v>6120.9523810000001</v>
      </c>
    </row>
    <row r="520" spans="1:47" s="19" customFormat="1" x14ac:dyDescent="0.2">
      <c r="A520" s="28" t="s">
        <v>629</v>
      </c>
      <c r="B520" s="32"/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5112.5</v>
      </c>
      <c r="M520" s="19">
        <v>5112.5</v>
      </c>
      <c r="N520" s="19">
        <v>5498.0392160000001</v>
      </c>
      <c r="O520" s="19">
        <v>4744.4444439999997</v>
      </c>
      <c r="P520" s="19">
        <v>3972.8395059999998</v>
      </c>
      <c r="Q520" s="19">
        <v>3440.594059</v>
      </c>
      <c r="R520" s="19">
        <v>3331.932773</v>
      </c>
      <c r="S520" s="19">
        <v>3344.2857140000001</v>
      </c>
      <c r="T520" s="19">
        <v>3279.738562</v>
      </c>
      <c r="U520" s="19">
        <v>3220.625</v>
      </c>
      <c r="V520" s="19">
        <v>3113.7724549999998</v>
      </c>
      <c r="W520" s="19">
        <v>3073.1428569999998</v>
      </c>
      <c r="X520" s="19">
        <v>2953.8043480000001</v>
      </c>
      <c r="Y520" s="19">
        <v>2814.2857140000001</v>
      </c>
      <c r="Z520" s="19">
        <v>2679.0476189999999</v>
      </c>
      <c r="AA520" s="19">
        <v>2617.8899080000001</v>
      </c>
      <c r="AB520" s="19">
        <v>2517.5438600000002</v>
      </c>
      <c r="AC520" s="19">
        <v>2430.833333</v>
      </c>
      <c r="AD520" s="19">
        <v>2333.464567</v>
      </c>
      <c r="AE520" s="19">
        <v>2289.1891890000002</v>
      </c>
      <c r="AF520" s="19">
        <v>2238.432836</v>
      </c>
      <c r="AG520" s="19">
        <v>2234.0579710000002</v>
      </c>
      <c r="AH520" s="19">
        <v>2203.8869260000001</v>
      </c>
      <c r="AI520" s="19">
        <v>2194.4055939999998</v>
      </c>
      <c r="AJ520" s="19">
        <v>2177.6632300000001</v>
      </c>
    </row>
    <row r="521" spans="1:47" s="19" customFormat="1" x14ac:dyDescent="0.2">
      <c r="A521" s="28" t="s">
        <v>13</v>
      </c>
      <c r="B521" s="32"/>
      <c r="C521" s="19">
        <v>0</v>
      </c>
      <c r="D521" s="19">
        <v>0</v>
      </c>
      <c r="E521" s="19">
        <v>500</v>
      </c>
      <c r="F521" s="19">
        <v>500</v>
      </c>
      <c r="G521" s="19">
        <v>500</v>
      </c>
      <c r="H521" s="19">
        <v>512.5</v>
      </c>
      <c r="I521" s="19">
        <v>536.36363600000004</v>
      </c>
      <c r="J521" s="19">
        <v>775</v>
      </c>
      <c r="K521" s="19">
        <v>754.54545499999995</v>
      </c>
      <c r="L521" s="19">
        <v>808.695652</v>
      </c>
      <c r="M521" s="19">
        <v>811.53846199999998</v>
      </c>
      <c r="N521" s="19">
        <v>811.53846199999998</v>
      </c>
      <c r="O521" s="19">
        <v>811.53846199999998</v>
      </c>
      <c r="P521" s="19">
        <v>779.31034499999998</v>
      </c>
      <c r="Q521" s="19">
        <v>770</v>
      </c>
      <c r="R521" s="19">
        <v>1182.857143</v>
      </c>
      <c r="S521" s="19">
        <v>1074.4186050000001</v>
      </c>
      <c r="T521" s="19">
        <v>1057.446809</v>
      </c>
      <c r="U521" s="19">
        <v>1038.7755099999999</v>
      </c>
      <c r="V521" s="19">
        <v>1027.4509800000001</v>
      </c>
      <c r="W521" s="19">
        <v>1007.5471700000001</v>
      </c>
      <c r="X521" s="19">
        <v>998.14814799999999</v>
      </c>
      <c r="Y521" s="19">
        <v>980.70175400000005</v>
      </c>
      <c r="Z521" s="19">
        <v>972.88135599999998</v>
      </c>
      <c r="AA521" s="19">
        <v>940.625</v>
      </c>
      <c r="AB521" s="19">
        <v>931.81818199999998</v>
      </c>
      <c r="AC521" s="19">
        <v>918.84058000000005</v>
      </c>
      <c r="AD521" s="19">
        <v>905.55555600000002</v>
      </c>
      <c r="AE521" s="19">
        <v>894.59459500000003</v>
      </c>
      <c r="AF521" s="19">
        <v>890.90909099999999</v>
      </c>
      <c r="AG521" s="19">
        <v>871.95122000000003</v>
      </c>
      <c r="AH521" s="19">
        <v>864.28571399999998</v>
      </c>
      <c r="AI521" s="19">
        <v>858.62068999999997</v>
      </c>
      <c r="AJ521" s="19">
        <v>862.79069800000002</v>
      </c>
    </row>
    <row r="522" spans="1:47" s="19" customFormat="1" x14ac:dyDescent="0.2">
      <c r="A522" s="28" t="s">
        <v>14</v>
      </c>
      <c r="B522" s="32"/>
      <c r="C522" s="19">
        <v>0</v>
      </c>
      <c r="D522" s="19">
        <v>0</v>
      </c>
      <c r="E522" s="19">
        <v>0</v>
      </c>
      <c r="F522" s="19">
        <v>500</v>
      </c>
      <c r="G522" s="19">
        <v>905.55555600000002</v>
      </c>
      <c r="H522" s="19">
        <v>752.94117600000004</v>
      </c>
      <c r="I522" s="19">
        <v>820.37036999999998</v>
      </c>
      <c r="J522" s="19">
        <v>775.71428600000002</v>
      </c>
      <c r="K522" s="19">
        <v>742.16867500000001</v>
      </c>
      <c r="L522" s="19">
        <v>731.46067400000004</v>
      </c>
      <c r="M522" s="19">
        <v>729.67033000000004</v>
      </c>
      <c r="N522" s="19">
        <v>722.91666699999996</v>
      </c>
      <c r="O522" s="19">
        <v>723.71133999999995</v>
      </c>
      <c r="P522" s="19">
        <v>723</v>
      </c>
      <c r="Q522" s="19">
        <v>736.69724799999995</v>
      </c>
      <c r="R522" s="19">
        <v>757.5</v>
      </c>
      <c r="S522" s="19">
        <v>770.22900800000002</v>
      </c>
      <c r="T522" s="19">
        <v>801.49253699999997</v>
      </c>
      <c r="U522" s="19">
        <v>800</v>
      </c>
      <c r="V522" s="19">
        <v>795.71428600000002</v>
      </c>
      <c r="W522" s="19">
        <v>777.63157899999999</v>
      </c>
      <c r="X522" s="19">
        <v>760.36585400000001</v>
      </c>
      <c r="Y522" s="19">
        <v>755.88235299999997</v>
      </c>
      <c r="Z522" s="19">
        <v>765.71428600000002</v>
      </c>
      <c r="AA522" s="19">
        <v>759.77653599999996</v>
      </c>
      <c r="AB522" s="19">
        <v>778.68852500000003</v>
      </c>
      <c r="AC522" s="19">
        <v>764.79591800000003</v>
      </c>
      <c r="AD522" s="19">
        <v>753.55450199999996</v>
      </c>
      <c r="AE522" s="19">
        <v>753.271028</v>
      </c>
      <c r="AF522" s="19">
        <v>748.40182600000003</v>
      </c>
      <c r="AG522" s="19">
        <v>758.09523799999999</v>
      </c>
      <c r="AH522" s="19">
        <v>753.95348799999999</v>
      </c>
      <c r="AI522" s="19">
        <v>751.15207399999997</v>
      </c>
      <c r="AJ522" s="19">
        <v>756.33802800000001</v>
      </c>
    </row>
    <row r="523" spans="1:47" s="19" customFormat="1" x14ac:dyDescent="0.2">
      <c r="A523" s="28" t="s">
        <v>15</v>
      </c>
      <c r="B523" s="32"/>
      <c r="C523" s="19">
        <v>0</v>
      </c>
      <c r="D523" s="19">
        <v>500</v>
      </c>
      <c r="E523" s="19">
        <v>616.66666699999996</v>
      </c>
      <c r="F523" s="19">
        <v>583.33333300000004</v>
      </c>
      <c r="G523" s="19">
        <v>558.49056599999994</v>
      </c>
      <c r="H523" s="19">
        <v>771.11111100000005</v>
      </c>
      <c r="I523" s="19">
        <v>718.32061099999999</v>
      </c>
      <c r="J523" s="19">
        <v>704.73372800000004</v>
      </c>
      <c r="K523" s="19">
        <v>694.94949499999996</v>
      </c>
      <c r="L523" s="19">
        <v>687.73584900000003</v>
      </c>
      <c r="M523" s="19">
        <v>674.78632500000003</v>
      </c>
      <c r="N523" s="19">
        <v>680.55555600000002</v>
      </c>
      <c r="O523" s="19">
        <v>669.62963000000002</v>
      </c>
      <c r="P523" s="19">
        <v>707.74647900000002</v>
      </c>
      <c r="Q523" s="19">
        <v>777.42946700000005</v>
      </c>
      <c r="R523" s="19">
        <v>791.168091</v>
      </c>
      <c r="S523" s="19">
        <v>790.60052199999996</v>
      </c>
      <c r="T523" s="19">
        <v>799.25742600000001</v>
      </c>
      <c r="U523" s="19">
        <v>802.39808200000004</v>
      </c>
      <c r="V523" s="19">
        <v>807.99086799999998</v>
      </c>
      <c r="W523" s="19">
        <v>801.05708200000004</v>
      </c>
      <c r="X523" s="19">
        <v>792.98969099999999</v>
      </c>
      <c r="Y523" s="19">
        <v>784.82490299999995</v>
      </c>
      <c r="Z523" s="19">
        <v>776.22641499999997</v>
      </c>
      <c r="AA523" s="19">
        <v>767.51824799999997</v>
      </c>
      <c r="AB523" s="19">
        <v>760.53097300000002</v>
      </c>
      <c r="AC523" s="19">
        <v>758.94378200000006</v>
      </c>
      <c r="AD523" s="19">
        <v>753.37726499999997</v>
      </c>
      <c r="AE523" s="19">
        <v>740.64516100000003</v>
      </c>
      <c r="AF523" s="19">
        <v>737.02531599999998</v>
      </c>
      <c r="AG523" s="19">
        <v>718.70967700000006</v>
      </c>
      <c r="AH523" s="19">
        <v>697.79874199999995</v>
      </c>
      <c r="AI523" s="19">
        <v>689.11352999999997</v>
      </c>
      <c r="AJ523" s="19">
        <v>688.73015899999996</v>
      </c>
    </row>
    <row r="524" spans="1:47" s="19" customFormat="1" x14ac:dyDescent="0.2">
      <c r="A524" s="28" t="s">
        <v>16</v>
      </c>
      <c r="B524" s="32"/>
      <c r="C524" s="19">
        <v>0</v>
      </c>
      <c r="D524" s="19">
        <v>1033.333333</v>
      </c>
      <c r="E524" s="19">
        <v>1226.666667</v>
      </c>
      <c r="F524" s="19">
        <v>1357.6470589999999</v>
      </c>
      <c r="G524" s="19">
        <v>1345.6973290000001</v>
      </c>
      <c r="H524" s="19">
        <v>1354.068716</v>
      </c>
      <c r="I524" s="19">
        <v>1356.7967699999999</v>
      </c>
      <c r="J524" s="19">
        <v>1401.7372419999999</v>
      </c>
      <c r="K524" s="19">
        <v>1432.697807</v>
      </c>
      <c r="L524" s="19">
        <v>1441.7475730000001</v>
      </c>
      <c r="M524" s="19">
        <v>1476.088743</v>
      </c>
      <c r="N524" s="19">
        <v>1533.3853349999999</v>
      </c>
      <c r="O524" s="19">
        <v>1584.277198</v>
      </c>
      <c r="P524" s="19">
        <v>1623.816356</v>
      </c>
      <c r="Q524" s="19">
        <v>1709.6064040000001</v>
      </c>
      <c r="R524" s="19">
        <v>1823.190184</v>
      </c>
      <c r="S524" s="19">
        <v>1913.333333</v>
      </c>
      <c r="T524" s="19">
        <v>1943.050297</v>
      </c>
      <c r="U524" s="19">
        <v>1991.0158240000001</v>
      </c>
      <c r="V524" s="19">
        <v>2044.5939450000001</v>
      </c>
      <c r="W524" s="19">
        <v>2101.9030360000002</v>
      </c>
      <c r="X524" s="19">
        <v>2133.4347830000002</v>
      </c>
      <c r="Y524" s="19">
        <v>2155.3014549999998</v>
      </c>
      <c r="Z524" s="19">
        <v>2171.8524459999999</v>
      </c>
      <c r="AA524" s="19">
        <v>2187.4564460000001</v>
      </c>
      <c r="AB524" s="19">
        <v>2201.5867020000001</v>
      </c>
      <c r="AC524" s="19">
        <v>2229.5528899999999</v>
      </c>
      <c r="AD524" s="19">
        <v>2223.9678100000001</v>
      </c>
      <c r="AE524" s="19">
        <v>2214.4785689999999</v>
      </c>
      <c r="AF524" s="19">
        <v>2206.929083</v>
      </c>
      <c r="AG524" s="19">
        <v>2242.4584719999998</v>
      </c>
      <c r="AH524" s="19">
        <v>2233.7224379999998</v>
      </c>
      <c r="AI524" s="19">
        <v>2224.583987</v>
      </c>
      <c r="AJ524" s="19">
        <v>2273.6874809999999</v>
      </c>
    </row>
    <row r="525" spans="1:47" s="19" customFormat="1" x14ac:dyDescent="0.2">
      <c r="A525" s="28" t="s">
        <v>17</v>
      </c>
      <c r="B525" s="32"/>
      <c r="C525" s="19">
        <v>1066.666667</v>
      </c>
      <c r="D525" s="19">
        <v>2044.444444</v>
      </c>
      <c r="E525" s="19">
        <v>1861.9047619999999</v>
      </c>
      <c r="F525" s="19">
        <v>2144.078947</v>
      </c>
      <c r="G525" s="19">
        <v>2114.6258499999999</v>
      </c>
      <c r="H525" s="19">
        <v>2310.4484299999999</v>
      </c>
      <c r="I525" s="19">
        <v>2457.1096349999998</v>
      </c>
      <c r="J525" s="19">
        <v>2506.1374799999999</v>
      </c>
      <c r="K525" s="19">
        <v>2514.9344339999998</v>
      </c>
      <c r="L525" s="19">
        <v>2549.303058</v>
      </c>
      <c r="M525" s="19">
        <v>2610.0123859999999</v>
      </c>
      <c r="N525" s="19">
        <v>2655.3154209999998</v>
      </c>
      <c r="O525" s="19">
        <v>2717.6524949999998</v>
      </c>
      <c r="P525" s="19">
        <v>2777.1976089999998</v>
      </c>
      <c r="Q525" s="19">
        <v>2886.4964679999998</v>
      </c>
      <c r="R525" s="19">
        <v>3003.8135590000002</v>
      </c>
      <c r="S525" s="19">
        <v>3110.318522</v>
      </c>
      <c r="T525" s="19">
        <v>3173.3680469999999</v>
      </c>
      <c r="U525" s="19">
        <v>3210.4541039999999</v>
      </c>
      <c r="V525" s="19">
        <v>3254.9391220000002</v>
      </c>
      <c r="W525" s="19">
        <v>3317.8649</v>
      </c>
      <c r="X525" s="19">
        <v>3350.519859</v>
      </c>
      <c r="Y525" s="19">
        <v>3374.7127580000001</v>
      </c>
      <c r="Z525" s="19">
        <v>3399.5910990000002</v>
      </c>
      <c r="AA525" s="19">
        <v>3417.4704360000001</v>
      </c>
      <c r="AB525" s="19">
        <v>3437.1666369999998</v>
      </c>
      <c r="AC525" s="19">
        <v>3475.558442</v>
      </c>
      <c r="AD525" s="19">
        <v>3485.536638</v>
      </c>
      <c r="AE525" s="19">
        <v>3481.667207</v>
      </c>
      <c r="AF525" s="19">
        <v>3490.4548319999999</v>
      </c>
      <c r="AG525" s="19">
        <v>3552.9104360000001</v>
      </c>
      <c r="AH525" s="19">
        <v>3549.0114549999998</v>
      </c>
      <c r="AI525" s="19">
        <v>3547.0762450000002</v>
      </c>
      <c r="AJ525" s="19">
        <v>3630.6534510000001</v>
      </c>
    </row>
    <row r="526" spans="1:47" s="19" customFormat="1" x14ac:dyDescent="0.2">
      <c r="A526" s="28" t="s">
        <v>18</v>
      </c>
      <c r="B526" s="32"/>
      <c r="C526" s="19">
        <v>2100</v>
      </c>
      <c r="D526" s="19">
        <v>3660</v>
      </c>
      <c r="E526" s="19">
        <v>3120.3883500000002</v>
      </c>
      <c r="F526" s="19">
        <v>3225.8620689999998</v>
      </c>
      <c r="G526" s="19">
        <v>3126.2146889999999</v>
      </c>
      <c r="H526" s="19">
        <v>3525.6017510000001</v>
      </c>
      <c r="I526" s="19">
        <v>3707.2598250000001</v>
      </c>
      <c r="J526" s="19">
        <v>3803.0397849999999</v>
      </c>
      <c r="K526" s="19">
        <v>3871.223301</v>
      </c>
      <c r="L526" s="19">
        <v>3914.6563809999998</v>
      </c>
      <c r="M526" s="19">
        <v>3984.8253970000001</v>
      </c>
      <c r="N526" s="19">
        <v>4012.7565979999999</v>
      </c>
      <c r="O526" s="19">
        <v>4043.5009620000001</v>
      </c>
      <c r="P526" s="19">
        <v>4096.4183009999997</v>
      </c>
      <c r="Q526" s="19">
        <v>4194.9892110000001</v>
      </c>
      <c r="R526" s="19">
        <v>4287.9355400000004</v>
      </c>
      <c r="S526" s="19">
        <v>4379.4745160000002</v>
      </c>
      <c r="T526" s="19">
        <v>4437.0473540000003</v>
      </c>
      <c r="U526" s="19">
        <v>4459.8623850000004</v>
      </c>
      <c r="V526" s="19">
        <v>4471.188435</v>
      </c>
      <c r="W526" s="19">
        <v>4511.8942029999998</v>
      </c>
      <c r="X526" s="19">
        <v>4537.2569869999998</v>
      </c>
      <c r="Y526" s="19">
        <v>4565.332566</v>
      </c>
      <c r="Z526" s="19">
        <v>4609.744651</v>
      </c>
      <c r="AA526" s="19">
        <v>4622.5435070000003</v>
      </c>
      <c r="AB526" s="19">
        <v>4632.649351</v>
      </c>
      <c r="AC526" s="19">
        <v>4658.6358499999997</v>
      </c>
      <c r="AD526" s="19">
        <v>4670.3623449999996</v>
      </c>
      <c r="AE526" s="19">
        <v>4683.3933340000003</v>
      </c>
      <c r="AF526" s="19">
        <v>4680.1831990000001</v>
      </c>
      <c r="AG526" s="19">
        <v>4742.7568240000001</v>
      </c>
      <c r="AH526" s="19">
        <v>4739.7562580000003</v>
      </c>
      <c r="AI526" s="19">
        <v>4737.6540590000004</v>
      </c>
      <c r="AJ526" s="19">
        <v>4820.1257859999996</v>
      </c>
    </row>
    <row r="527" spans="1:47" s="19" customFormat="1" x14ac:dyDescent="0.2">
      <c r="A527" s="28" t="s">
        <v>19</v>
      </c>
      <c r="B527" s="32"/>
      <c r="C527" s="19">
        <v>3410</v>
      </c>
      <c r="D527" s="19">
        <v>3180.9523810000001</v>
      </c>
      <c r="E527" s="19">
        <v>4350</v>
      </c>
      <c r="F527" s="19">
        <v>4214.597315</v>
      </c>
      <c r="G527" s="19">
        <v>4206.3255810000001</v>
      </c>
      <c r="H527" s="19">
        <v>4589.3285370000003</v>
      </c>
      <c r="I527" s="19">
        <v>4747.0222219999996</v>
      </c>
      <c r="J527" s="19">
        <v>4891.3105919999998</v>
      </c>
      <c r="K527" s="19">
        <v>4950.28125</v>
      </c>
      <c r="L527" s="19">
        <v>5018.716426</v>
      </c>
      <c r="M527" s="19">
        <v>5061.1279720000002</v>
      </c>
      <c r="N527" s="19">
        <v>5099.9072999999999</v>
      </c>
      <c r="O527" s="19">
        <v>5142.3211170000004</v>
      </c>
      <c r="P527" s="19">
        <v>5186.1513020000002</v>
      </c>
      <c r="Q527" s="19">
        <v>5289.0262460000004</v>
      </c>
      <c r="R527" s="19">
        <v>5392.9497149999997</v>
      </c>
      <c r="S527" s="19">
        <v>5479.3405540000003</v>
      </c>
      <c r="T527" s="19">
        <v>5558.7507450000003</v>
      </c>
      <c r="U527" s="19">
        <v>5603.1263259999996</v>
      </c>
      <c r="V527" s="19">
        <v>5619.8442530000002</v>
      </c>
      <c r="W527" s="19">
        <v>5674.8100299999996</v>
      </c>
      <c r="X527" s="19">
        <v>5709.7008599999999</v>
      </c>
      <c r="Y527" s="19">
        <v>5718.3019299999996</v>
      </c>
      <c r="Z527" s="19">
        <v>5737.6906079999999</v>
      </c>
      <c r="AA527" s="19">
        <v>5757.7153879999996</v>
      </c>
      <c r="AB527" s="19">
        <v>5780.5633509999998</v>
      </c>
      <c r="AC527" s="19">
        <v>5802.7178819999999</v>
      </c>
      <c r="AD527" s="19">
        <v>5828.0141839999997</v>
      </c>
      <c r="AE527" s="19">
        <v>5834.0356410000004</v>
      </c>
      <c r="AF527" s="19">
        <v>5853.6397779999998</v>
      </c>
      <c r="AG527" s="19">
        <v>5937.922243</v>
      </c>
      <c r="AH527" s="19">
        <v>5938.1226729999998</v>
      </c>
      <c r="AI527" s="19">
        <v>5934.3119580000002</v>
      </c>
      <c r="AJ527" s="19">
        <v>6031.3045670000001</v>
      </c>
    </row>
    <row r="528" spans="1:47" s="19" customFormat="1" x14ac:dyDescent="0.2">
      <c r="A528" s="28" t="s">
        <v>20</v>
      </c>
      <c r="B528" s="32"/>
      <c r="C528" s="19">
        <v>4342.8571430000002</v>
      </c>
      <c r="D528" s="19">
        <v>5200</v>
      </c>
      <c r="E528" s="19">
        <v>4841.3580250000005</v>
      </c>
      <c r="F528" s="19">
        <v>4871.7699119999997</v>
      </c>
      <c r="G528" s="19">
        <v>4791.1524499999996</v>
      </c>
      <c r="H528" s="19">
        <v>5153.0199430000002</v>
      </c>
      <c r="I528" s="19">
        <v>5446.3379709999999</v>
      </c>
      <c r="J528" s="19">
        <v>5579.2136700000001</v>
      </c>
      <c r="K528" s="19">
        <v>5621.7800289999996</v>
      </c>
      <c r="L528" s="19">
        <v>5693.8431369999998</v>
      </c>
      <c r="M528" s="19">
        <v>5752.467259</v>
      </c>
      <c r="N528" s="19">
        <v>5794.1094720000001</v>
      </c>
      <c r="O528" s="19">
        <v>5827.2224459999998</v>
      </c>
      <c r="P528" s="19">
        <v>5884.151194</v>
      </c>
      <c r="Q528" s="19">
        <v>5992.9376080000002</v>
      </c>
      <c r="R528" s="19">
        <v>6109.7127979999996</v>
      </c>
      <c r="S528" s="19">
        <v>6166.5194730000003</v>
      </c>
      <c r="T528" s="19">
        <v>6238.7706699999999</v>
      </c>
      <c r="U528" s="19">
        <v>6282.9141540000001</v>
      </c>
      <c r="V528" s="19">
        <v>6292.4246119999998</v>
      </c>
      <c r="W528" s="19">
        <v>6336.9392680000001</v>
      </c>
      <c r="X528" s="19">
        <v>6363.8628079999999</v>
      </c>
      <c r="Y528" s="19">
        <v>6391.1530819999998</v>
      </c>
      <c r="Z528" s="19">
        <v>6418.1786220000004</v>
      </c>
      <c r="AA528" s="19">
        <v>6434.7583459999996</v>
      </c>
      <c r="AB528" s="19">
        <v>6445.9862599999997</v>
      </c>
      <c r="AC528" s="19">
        <v>6468.2017340000002</v>
      </c>
      <c r="AD528" s="19">
        <v>6490.0157710000003</v>
      </c>
      <c r="AE528" s="19">
        <v>6505.1895949999998</v>
      </c>
      <c r="AF528" s="19">
        <v>6511.7534580000001</v>
      </c>
      <c r="AG528" s="19">
        <v>6613.9696640000002</v>
      </c>
      <c r="AH528" s="19">
        <v>6615.7289629999996</v>
      </c>
      <c r="AI528" s="19">
        <v>6629.867765</v>
      </c>
      <c r="AJ528" s="19">
        <v>6744.5694059999996</v>
      </c>
    </row>
    <row r="529" spans="1:47" s="19" customFormat="1" x14ac:dyDescent="0.2">
      <c r="A529" s="28" t="s">
        <v>21</v>
      </c>
      <c r="B529" s="32"/>
      <c r="C529" s="19">
        <v>5250</v>
      </c>
      <c r="D529" s="19">
        <v>5768.75</v>
      </c>
      <c r="E529" s="19">
        <v>5426.4900660000003</v>
      </c>
      <c r="F529" s="19">
        <v>5507.3813710000004</v>
      </c>
      <c r="G529" s="19">
        <v>5422.0817120000002</v>
      </c>
      <c r="H529" s="19">
        <v>5761.3716299999996</v>
      </c>
      <c r="I529" s="19">
        <v>5946.3643789999996</v>
      </c>
      <c r="J529" s="19">
        <v>6099.3184030000002</v>
      </c>
      <c r="K529" s="19">
        <v>6102.0668180000002</v>
      </c>
      <c r="L529" s="19">
        <v>6161.002786</v>
      </c>
      <c r="M529" s="19">
        <v>6209.5893500000002</v>
      </c>
      <c r="N529" s="19">
        <v>6235.6473939999996</v>
      </c>
      <c r="O529" s="19">
        <v>6260.7835750000004</v>
      </c>
      <c r="P529" s="19">
        <v>6296.7137810000004</v>
      </c>
      <c r="Q529" s="19">
        <v>6417.4144610000003</v>
      </c>
      <c r="R529" s="19">
        <v>6548.5139859999999</v>
      </c>
      <c r="S529" s="19">
        <v>6635.445068</v>
      </c>
      <c r="T529" s="19">
        <v>6675.8325999999997</v>
      </c>
      <c r="U529" s="19">
        <v>6712.1317369999997</v>
      </c>
      <c r="V529" s="19">
        <v>6731.3266830000002</v>
      </c>
      <c r="W529" s="19">
        <v>6788.4123890000001</v>
      </c>
      <c r="X529" s="19">
        <v>6822.3155930000003</v>
      </c>
      <c r="Y529" s="19">
        <v>6853.9416629999996</v>
      </c>
      <c r="Z529" s="19">
        <v>6891.3539510000001</v>
      </c>
      <c r="AA529" s="19">
        <v>6910.8453529999997</v>
      </c>
      <c r="AB529" s="19">
        <v>6923.2013429999997</v>
      </c>
      <c r="AC529" s="19">
        <v>6944.6223669999999</v>
      </c>
      <c r="AD529" s="19">
        <v>6964.1538970000001</v>
      </c>
      <c r="AE529" s="19">
        <v>6994.6444250000004</v>
      </c>
      <c r="AF529" s="19">
        <v>7008.4392079999998</v>
      </c>
      <c r="AG529" s="19">
        <v>7114.5333119999996</v>
      </c>
      <c r="AH529" s="19">
        <v>7125.7494770000003</v>
      </c>
      <c r="AI529" s="19">
        <v>7140.1203459999997</v>
      </c>
      <c r="AJ529" s="19">
        <v>7265.1192350000001</v>
      </c>
    </row>
    <row r="530" spans="1:47" s="19" customFormat="1" x14ac:dyDescent="0.2">
      <c r="A530" s="28" t="s">
        <v>22</v>
      </c>
      <c r="B530" s="32"/>
      <c r="C530" s="19">
        <v>4860</v>
      </c>
      <c r="D530" s="19">
        <v>5737.5</v>
      </c>
      <c r="E530" s="19">
        <v>5471.875</v>
      </c>
      <c r="F530" s="19">
        <v>5311.141678</v>
      </c>
      <c r="G530" s="19">
        <v>5319.5065539999996</v>
      </c>
      <c r="H530" s="19">
        <v>5619.8176579999999</v>
      </c>
      <c r="I530" s="19">
        <v>5810.6703150000003</v>
      </c>
      <c r="J530" s="19">
        <v>5957.4622840000002</v>
      </c>
      <c r="K530" s="19">
        <v>5991.8401139999996</v>
      </c>
      <c r="L530" s="19">
        <v>5993.0414549999996</v>
      </c>
      <c r="M530" s="19">
        <v>6038.7804880000003</v>
      </c>
      <c r="N530" s="19">
        <v>6072.6178540000001</v>
      </c>
      <c r="O530" s="19">
        <v>6089.9828100000004</v>
      </c>
      <c r="P530" s="19">
        <v>6115.2677389999999</v>
      </c>
      <c r="Q530" s="19">
        <v>6253.061224</v>
      </c>
      <c r="R530" s="19">
        <v>6422.0388350000003</v>
      </c>
      <c r="S530" s="19">
        <v>6551.5859769999997</v>
      </c>
      <c r="T530" s="19">
        <v>6616.6927159999996</v>
      </c>
      <c r="U530" s="19">
        <v>6680.6611240000002</v>
      </c>
      <c r="V530" s="19">
        <v>6717.1277499999997</v>
      </c>
      <c r="W530" s="19">
        <v>6781.7402949999996</v>
      </c>
      <c r="X530" s="19">
        <v>6817.8272029999998</v>
      </c>
      <c r="Y530" s="19">
        <v>6873.9814969999998</v>
      </c>
      <c r="Z530" s="19">
        <v>6908.5640750000002</v>
      </c>
      <c r="AA530" s="19">
        <v>6926.1343010000001</v>
      </c>
      <c r="AB530" s="19">
        <v>6950.7378310000004</v>
      </c>
      <c r="AC530" s="19">
        <v>6966.6310389999999</v>
      </c>
      <c r="AD530" s="19">
        <v>6993.1816630000003</v>
      </c>
      <c r="AE530" s="19">
        <v>7008.836593</v>
      </c>
      <c r="AF530" s="19">
        <v>7023.4234230000002</v>
      </c>
      <c r="AG530" s="19">
        <v>7159.0948829999998</v>
      </c>
      <c r="AH530" s="19">
        <v>7174.1819370000003</v>
      </c>
      <c r="AI530" s="19">
        <v>7181.1170039999997</v>
      </c>
      <c r="AJ530" s="19">
        <v>7312.6971759999997</v>
      </c>
    </row>
    <row r="531" spans="1:47" s="19" customFormat="1" x14ac:dyDescent="0.2">
      <c r="A531" s="28" t="s">
        <v>23</v>
      </c>
      <c r="B531" s="32"/>
      <c r="C531" s="19">
        <v>5000</v>
      </c>
      <c r="D531" s="19">
        <v>5531.25</v>
      </c>
      <c r="E531" s="19">
        <v>5272.8448280000002</v>
      </c>
      <c r="F531" s="19">
        <v>5112.8679529999999</v>
      </c>
      <c r="G531" s="19">
        <v>5098.2620319999996</v>
      </c>
      <c r="H531" s="19">
        <v>5390.5975760000001</v>
      </c>
      <c r="I531" s="19">
        <v>5545.6760050000003</v>
      </c>
      <c r="J531" s="19">
        <v>5644.1731140000002</v>
      </c>
      <c r="K531" s="19">
        <v>5677.8034930000003</v>
      </c>
      <c r="L531" s="19">
        <v>5693.2580040000003</v>
      </c>
      <c r="M531" s="19">
        <v>5724.9467649999997</v>
      </c>
      <c r="N531" s="19">
        <v>5756.2249000000002</v>
      </c>
      <c r="O531" s="19">
        <v>5785.6349209999998</v>
      </c>
      <c r="P531" s="19">
        <v>5813.0148879999997</v>
      </c>
      <c r="Q531" s="19">
        <v>6034.9949360000001</v>
      </c>
      <c r="R531" s="19">
        <v>6251.4029069999997</v>
      </c>
      <c r="S531" s="19">
        <v>6387.0064869999997</v>
      </c>
      <c r="T531" s="19">
        <v>6450.9584249999998</v>
      </c>
      <c r="U531" s="19">
        <v>6518.9722830000001</v>
      </c>
      <c r="V531" s="19">
        <v>6573.9979240000002</v>
      </c>
      <c r="W531" s="19">
        <v>6635.7391040000002</v>
      </c>
      <c r="X531" s="19">
        <v>6674.9981820000003</v>
      </c>
      <c r="Y531" s="19">
        <v>6719.7294680000005</v>
      </c>
      <c r="Z531" s="19">
        <v>6748.7672780000003</v>
      </c>
      <c r="AA531" s="19">
        <v>6765.357051</v>
      </c>
      <c r="AB531" s="19">
        <v>6782.1394849999997</v>
      </c>
      <c r="AC531" s="19">
        <v>6791.3658210000003</v>
      </c>
      <c r="AD531" s="19">
        <v>6811.7894669999996</v>
      </c>
      <c r="AE531" s="19">
        <v>6832.4965249999996</v>
      </c>
      <c r="AF531" s="19">
        <v>6849.298659</v>
      </c>
      <c r="AG531" s="19">
        <v>6977.0792689999998</v>
      </c>
      <c r="AH531" s="19">
        <v>6978.5174280000001</v>
      </c>
      <c r="AI531" s="19">
        <v>6981.7255590000004</v>
      </c>
      <c r="AJ531" s="19">
        <v>7124.0128530000002</v>
      </c>
    </row>
    <row r="532" spans="1:47" s="19" customFormat="1" x14ac:dyDescent="0.2">
      <c r="A532" s="28" t="s">
        <v>24</v>
      </c>
      <c r="B532" s="32"/>
      <c r="C532" s="19">
        <v>4500</v>
      </c>
      <c r="D532" s="19">
        <v>4916.6666670000004</v>
      </c>
      <c r="E532" s="19">
        <v>4819.53125</v>
      </c>
      <c r="F532" s="19">
        <v>4871.3675210000001</v>
      </c>
      <c r="G532" s="19">
        <v>4834.4867359999998</v>
      </c>
      <c r="H532" s="19">
        <v>4928.4057970000003</v>
      </c>
      <c r="I532" s="19">
        <v>5008.4814630000001</v>
      </c>
      <c r="J532" s="19">
        <v>5070.7828890000001</v>
      </c>
      <c r="K532" s="19">
        <v>5073.9006079999999</v>
      </c>
      <c r="L532" s="19">
        <v>5078.3964370000003</v>
      </c>
      <c r="M532" s="19">
        <v>5087.9933300000002</v>
      </c>
      <c r="N532" s="19">
        <v>5097.4315479999996</v>
      </c>
      <c r="O532" s="19">
        <v>5108.7441449999997</v>
      </c>
      <c r="P532" s="19">
        <v>5126.023639</v>
      </c>
      <c r="Q532" s="19">
        <v>5463.5412699999997</v>
      </c>
      <c r="R532" s="19">
        <v>5759.6509239999996</v>
      </c>
      <c r="S532" s="19">
        <v>5914.9336279999998</v>
      </c>
      <c r="T532" s="19">
        <v>6014.5668699999997</v>
      </c>
      <c r="U532" s="19">
        <v>6093.6546410000001</v>
      </c>
      <c r="V532" s="19">
        <v>6154.1609820000003</v>
      </c>
      <c r="W532" s="19">
        <v>6247.3277529999996</v>
      </c>
      <c r="X532" s="19">
        <v>6325.7304889999996</v>
      </c>
      <c r="Y532" s="19">
        <v>6384.543326</v>
      </c>
      <c r="Z532" s="19">
        <v>6419.9458480000003</v>
      </c>
      <c r="AA532" s="19">
        <v>6450.1805050000003</v>
      </c>
      <c r="AB532" s="19">
        <v>6464.5534669999997</v>
      </c>
      <c r="AC532" s="19">
        <v>6478.3132530000003</v>
      </c>
      <c r="AD532" s="19">
        <v>6504.6054590000003</v>
      </c>
      <c r="AE532" s="19">
        <v>6514.0884239999996</v>
      </c>
      <c r="AF532" s="19">
        <v>6520.2461370000001</v>
      </c>
      <c r="AG532" s="19">
        <v>6636.5901130000002</v>
      </c>
      <c r="AH532" s="19">
        <v>6630.1489419999998</v>
      </c>
      <c r="AI532" s="19">
        <v>6630.9285980000004</v>
      </c>
      <c r="AJ532" s="19">
        <v>6767.6720880000003</v>
      </c>
    </row>
    <row r="533" spans="1:47" s="19" customFormat="1" x14ac:dyDescent="0.2">
      <c r="A533" s="36" t="s">
        <v>795</v>
      </c>
      <c r="B533" s="32"/>
      <c r="C533" s="19">
        <v>4000</v>
      </c>
      <c r="D533" s="19">
        <v>4000</v>
      </c>
      <c r="E533" s="19">
        <v>4527.2727269999996</v>
      </c>
      <c r="F533" s="19">
        <v>4448.1132079999998</v>
      </c>
      <c r="G533" s="19">
        <v>4590.3669719999998</v>
      </c>
      <c r="H533" s="19">
        <v>4732.880435</v>
      </c>
      <c r="I533" s="19">
        <v>4827.1062270000002</v>
      </c>
      <c r="J533" s="19">
        <v>4909.6045199999999</v>
      </c>
      <c r="K533" s="19">
        <v>4932.871537</v>
      </c>
      <c r="L533" s="19">
        <v>4954.5766590000003</v>
      </c>
      <c r="M533" s="19">
        <v>4972.7544909999997</v>
      </c>
      <c r="N533" s="19">
        <v>4987.280702</v>
      </c>
      <c r="O533" s="19">
        <v>4985.8190709999999</v>
      </c>
      <c r="P533" s="19">
        <v>5012.1951220000001</v>
      </c>
      <c r="Q533" s="19">
        <v>5360.4904630000001</v>
      </c>
      <c r="R533" s="19">
        <v>5710.5456770000001</v>
      </c>
      <c r="S533" s="19">
        <v>5959.6864500000001</v>
      </c>
      <c r="T533" s="19">
        <v>6064.0318299999999</v>
      </c>
      <c r="U533" s="19">
        <v>6140.212982</v>
      </c>
      <c r="V533" s="19">
        <v>6233.3655710000003</v>
      </c>
      <c r="W533" s="19">
        <v>6327.5045540000001</v>
      </c>
      <c r="X533" s="19">
        <v>6418.2491289999998</v>
      </c>
      <c r="Y533" s="19">
        <v>6497.4348369999998</v>
      </c>
      <c r="Z533" s="19">
        <v>6541.5311380000003</v>
      </c>
      <c r="AA533" s="19">
        <v>6573.177283</v>
      </c>
      <c r="AB533" s="19">
        <v>6594.102277</v>
      </c>
      <c r="AC533" s="19">
        <v>6606.678766</v>
      </c>
      <c r="AD533" s="19">
        <v>6630.6029980000003</v>
      </c>
      <c r="AE533" s="19">
        <v>6635.7624830000004</v>
      </c>
      <c r="AF533" s="19">
        <v>6657.5329259999999</v>
      </c>
      <c r="AG533" s="19">
        <v>6800.9602649999997</v>
      </c>
      <c r="AH533" s="19">
        <v>6790.9588160000003</v>
      </c>
      <c r="AI533" s="19">
        <v>6793.347976</v>
      </c>
      <c r="AJ533" s="19">
        <v>6934.4437260000004</v>
      </c>
    </row>
    <row r="534" spans="1:47" s="19" customFormat="1" x14ac:dyDescent="0.2">
      <c r="A534" s="28"/>
      <c r="B534" s="32"/>
    </row>
    <row r="535" spans="1:47" x14ac:dyDescent="0.2">
      <c r="A535" s="16" t="s">
        <v>214</v>
      </c>
      <c r="C535" s="18">
        <v>5.8698060941799997E-4</v>
      </c>
      <c r="D535" s="18">
        <v>3.200626583347E-2</v>
      </c>
      <c r="E535" s="18">
        <v>3.0127810935859999E-2</v>
      </c>
      <c r="F535" s="18">
        <v>5.3389942038580003E-2</v>
      </c>
      <c r="G535" s="18">
        <v>7.9741604663779997E-2</v>
      </c>
      <c r="H535" s="18">
        <v>9.2936683754409999E-2</v>
      </c>
      <c r="I535" s="18">
        <v>0.1106082971129</v>
      </c>
      <c r="J535" s="18">
        <v>0.13510876246209999</v>
      </c>
      <c r="K535" s="18">
        <v>0.1540634105357</v>
      </c>
      <c r="L535" s="18">
        <v>0.1606861112911</v>
      </c>
      <c r="M535" s="18">
        <v>0.1591781122483</v>
      </c>
      <c r="N535" s="18">
        <v>0.16121449984870001</v>
      </c>
      <c r="O535" s="18">
        <v>0.1772480862037</v>
      </c>
      <c r="P535" s="18">
        <v>0.174049502163</v>
      </c>
      <c r="Q535" s="18">
        <v>0.1581477330495</v>
      </c>
      <c r="R535" s="18">
        <v>0.15288354227180001</v>
      </c>
      <c r="S535" s="18">
        <v>0.15946432524900001</v>
      </c>
      <c r="T535" s="18">
        <v>0.16756208622320001</v>
      </c>
      <c r="U535" s="18">
        <v>0.1698447861914</v>
      </c>
      <c r="V535" s="18">
        <v>0.17573503490610001</v>
      </c>
      <c r="W535" s="18">
        <v>0.17900576969820001</v>
      </c>
      <c r="X535" s="18">
        <v>0.18337081472469999</v>
      </c>
      <c r="Y535" s="18">
        <v>0.1813869123005</v>
      </c>
      <c r="Z535" s="18">
        <v>0.18163515771409999</v>
      </c>
      <c r="AA535" s="18">
        <v>0.18859095036949999</v>
      </c>
      <c r="AB535" s="18">
        <v>0.18389493614960001</v>
      </c>
      <c r="AC535" s="18">
        <v>0.1824600445182</v>
      </c>
      <c r="AD535" s="18">
        <v>0.1825194597383</v>
      </c>
      <c r="AE535" s="18">
        <v>0.18170384171529999</v>
      </c>
      <c r="AF535" s="18">
        <v>0.18325545481950001</v>
      </c>
      <c r="AG535" s="18">
        <v>0.1938484846904</v>
      </c>
      <c r="AH535" s="18">
        <v>0.19439547982809999</v>
      </c>
      <c r="AI535" s="18">
        <v>0.1936074519382</v>
      </c>
      <c r="AJ535" s="18">
        <v>0.20019809650279999</v>
      </c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</row>
    <row r="536" spans="1:47" ht="12.75" x14ac:dyDescent="0.2">
      <c r="A536" s="49" t="s">
        <v>851</v>
      </c>
      <c r="B536" s="50"/>
      <c r="C536" s="7"/>
      <c r="D536" s="7"/>
      <c r="E536" s="7"/>
      <c r="F536" s="7"/>
    </row>
    <row r="537" spans="1:47" x14ac:dyDescent="0.2">
      <c r="A537" s="16" t="s">
        <v>216</v>
      </c>
      <c r="C537" s="7"/>
      <c r="D537" s="7"/>
      <c r="E537" s="7"/>
      <c r="F537" s="7"/>
    </row>
    <row r="538" spans="1:47" x14ac:dyDescent="0.2">
      <c r="A538" s="16" t="s">
        <v>217</v>
      </c>
      <c r="C538" s="18">
        <v>0</v>
      </c>
      <c r="D538" s="18">
        <v>0</v>
      </c>
      <c r="E538" s="18">
        <v>0.1188524590164</v>
      </c>
      <c r="F538" s="18">
        <v>2.422557585385E-2</v>
      </c>
      <c r="G538" s="18">
        <v>2.324589464705E-2</v>
      </c>
      <c r="H538" s="18">
        <v>1.820257925846E-2</v>
      </c>
      <c r="I538" s="18">
        <v>1.7167798254120001E-2</v>
      </c>
      <c r="J538" s="18">
        <v>6.0425331554579999E-3</v>
      </c>
      <c r="K538" s="18">
        <v>5.4635420246030002E-3</v>
      </c>
      <c r="L538" s="18">
        <v>5.6572276493140001E-3</v>
      </c>
      <c r="M538" s="18">
        <v>5.818581034719E-3</v>
      </c>
      <c r="N538" s="18">
        <v>3.143486547363E-3</v>
      </c>
      <c r="O538" s="18">
        <v>1.5966308774529999E-3</v>
      </c>
      <c r="P538" s="18">
        <v>1.180198885368E-3</v>
      </c>
      <c r="Q538" s="18">
        <v>7.1520554730059999E-3</v>
      </c>
      <c r="R538" s="18">
        <v>6.2627857732480002E-3</v>
      </c>
      <c r="S538" s="18">
        <v>3.4203003916000001E-3</v>
      </c>
      <c r="T538" s="18">
        <v>3.1271392121479998E-3</v>
      </c>
      <c r="U538" s="18">
        <v>2.223836562838E-3</v>
      </c>
      <c r="V538" s="18">
        <v>3.6847752428279998E-3</v>
      </c>
      <c r="W538" s="18">
        <v>1.8965954775549999E-3</v>
      </c>
      <c r="X538" s="18">
        <v>1.9089837544199999E-3</v>
      </c>
      <c r="Y538" s="18">
        <v>2.5888472944720002E-3</v>
      </c>
      <c r="Z538" s="18">
        <v>1.623812805925E-3</v>
      </c>
      <c r="AA538" s="18">
        <v>1.0312315851499999E-3</v>
      </c>
      <c r="AB538" s="18">
        <v>1.682557487381E-3</v>
      </c>
      <c r="AC538" s="18">
        <v>1.3342584191710001E-3</v>
      </c>
      <c r="AD538" s="18">
        <v>1.0065321884890001E-3</v>
      </c>
      <c r="AE538" s="18">
        <v>2.4625405872359999E-3</v>
      </c>
      <c r="AF538" s="18">
        <v>1.3925302755289999E-3</v>
      </c>
      <c r="AG538" s="18">
        <v>1.3221333068240001E-3</v>
      </c>
      <c r="AH538" s="18">
        <v>1.4135780953489999E-3</v>
      </c>
      <c r="AI538" s="18">
        <v>3.6382438657519998E-3</v>
      </c>
      <c r="AJ538" s="18">
        <v>1.7154922143050001E-3</v>
      </c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</row>
    <row r="539" spans="1:47" x14ac:dyDescent="0.2">
      <c r="A539" s="16" t="s">
        <v>218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</row>
    <row r="540" spans="1:47" x14ac:dyDescent="0.2">
      <c r="A540" s="16" t="s">
        <v>219</v>
      </c>
      <c r="C540" s="18">
        <v>0</v>
      </c>
      <c r="D540" s="18">
        <v>3.7037037037039998E-2</v>
      </c>
      <c r="E540" s="18">
        <v>5.2595628415300001E-2</v>
      </c>
      <c r="F540" s="18">
        <v>6.1159650516280001E-2</v>
      </c>
      <c r="G540" s="18">
        <v>6.0993815312429998E-2</v>
      </c>
      <c r="H540" s="18">
        <v>5.4339065018810001E-2</v>
      </c>
      <c r="I540" s="18">
        <v>4.9806013579049999E-2</v>
      </c>
      <c r="J540" s="18">
        <v>4.8261790787100002E-2</v>
      </c>
      <c r="K540" s="18">
        <v>4.7797402240400001E-2</v>
      </c>
      <c r="L540" s="18">
        <v>4.5072338320759998E-2</v>
      </c>
      <c r="M540" s="18">
        <v>4.1827912721280003E-2</v>
      </c>
      <c r="N540" s="18">
        <v>3.8860424246920003E-2</v>
      </c>
      <c r="O540" s="18">
        <v>3.7439837097369998E-2</v>
      </c>
      <c r="P540" s="18">
        <v>3.6149054748109997E-2</v>
      </c>
      <c r="Q540" s="18">
        <v>3.37196631996E-2</v>
      </c>
      <c r="R540" s="18">
        <v>3.178049743387E-2</v>
      </c>
      <c r="S540" s="18">
        <v>3.0386146957250001E-2</v>
      </c>
      <c r="T540" s="18">
        <v>2.9295537992410001E-2</v>
      </c>
      <c r="U540" s="18">
        <v>2.9577026285749999E-2</v>
      </c>
      <c r="V540" s="18">
        <v>3.0833521572170002E-2</v>
      </c>
      <c r="W540" s="18">
        <v>3.037224025324E-2</v>
      </c>
      <c r="X540" s="18">
        <v>2.9826269666379999E-2</v>
      </c>
      <c r="Y540" s="18">
        <v>2.9291652486749999E-2</v>
      </c>
      <c r="Z540" s="18">
        <v>2.886648520461E-2</v>
      </c>
      <c r="AA540" s="18">
        <v>2.8659172295E-2</v>
      </c>
      <c r="AB540" s="18">
        <v>2.8493506207870001E-2</v>
      </c>
      <c r="AC540" s="18">
        <v>2.8264930351709999E-2</v>
      </c>
      <c r="AD540" s="18">
        <v>2.79569450721E-2</v>
      </c>
      <c r="AE540" s="18">
        <v>2.7723440804690001E-2</v>
      </c>
      <c r="AF540" s="18">
        <v>2.74568555706E-2</v>
      </c>
      <c r="AG540" s="18">
        <v>2.6363139321040001E-2</v>
      </c>
      <c r="AH540" s="18">
        <v>2.6209287014450001E-2</v>
      </c>
      <c r="AI540" s="18">
        <v>2.605057817054E-2</v>
      </c>
      <c r="AJ540" s="18">
        <v>2.5411906647060001E-2</v>
      </c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</row>
    <row r="541" spans="1:47" x14ac:dyDescent="0.2">
      <c r="A541" s="16" t="s">
        <v>220</v>
      </c>
      <c r="C541" s="18">
        <v>5.263157894737E-2</v>
      </c>
      <c r="D541" s="18">
        <v>5.9259259259259997E-2</v>
      </c>
      <c r="E541" s="18">
        <v>2.66393442623E-2</v>
      </c>
      <c r="F541" s="18">
        <v>4.1104050833999997E-2</v>
      </c>
      <c r="G541" s="18">
        <v>4.5318831307310001E-2</v>
      </c>
      <c r="H541" s="18">
        <v>4.3927995701240001E-2</v>
      </c>
      <c r="I541" s="18">
        <v>4.2386032977690002E-2</v>
      </c>
      <c r="J541" s="18">
        <v>4.221925763164E-2</v>
      </c>
      <c r="K541" s="18">
        <v>4.2368222115320001E-2</v>
      </c>
      <c r="L541" s="18">
        <v>4.1331767033509999E-2</v>
      </c>
      <c r="M541" s="18">
        <v>3.9604775627829998E-2</v>
      </c>
      <c r="N541" s="18">
        <v>3.8241627682480003E-2</v>
      </c>
      <c r="O541" s="18">
        <v>3.7393557941499997E-2</v>
      </c>
      <c r="P541" s="18">
        <v>3.6542454376569999E-2</v>
      </c>
      <c r="Q541" s="18">
        <v>3.5264982664689998E-2</v>
      </c>
      <c r="R541" s="18">
        <v>3.3951835767859997E-2</v>
      </c>
      <c r="S541" s="18">
        <v>3.2864625501890003E-2</v>
      </c>
      <c r="T541" s="18">
        <v>3.18937083826E-2</v>
      </c>
      <c r="U541" s="18">
        <v>3.1845339579840003E-2</v>
      </c>
      <c r="V541" s="18">
        <v>3.117235147956E-2</v>
      </c>
      <c r="W541" s="18">
        <v>3.0772929438630001E-2</v>
      </c>
      <c r="X541" s="18">
        <v>3.063342387127E-2</v>
      </c>
      <c r="Y541" s="18">
        <v>3.0434148475859998E-2</v>
      </c>
      <c r="Z541" s="18">
        <v>3.0373476945359999E-2</v>
      </c>
      <c r="AA541" s="18">
        <v>3.0166356919450001E-2</v>
      </c>
      <c r="AB541" s="18">
        <v>2.9967118647799999E-2</v>
      </c>
      <c r="AC541" s="18">
        <v>2.9663233175000001E-2</v>
      </c>
      <c r="AD541" s="18">
        <v>2.935376525204E-2</v>
      </c>
      <c r="AE541" s="18">
        <v>2.9163232680300001E-2</v>
      </c>
      <c r="AF541" s="18">
        <v>2.9003044359289999E-2</v>
      </c>
      <c r="AG541" s="18">
        <v>2.859983100552E-2</v>
      </c>
      <c r="AH541" s="18">
        <v>2.8484566825449999E-2</v>
      </c>
      <c r="AI541" s="18">
        <v>2.8250446554479999E-2</v>
      </c>
      <c r="AJ541" s="18">
        <v>2.719337933115E-2</v>
      </c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</row>
    <row r="542" spans="1:47" x14ac:dyDescent="0.2">
      <c r="A542" s="16" t="s">
        <v>221</v>
      </c>
      <c r="C542" s="18">
        <v>7.8947368421050004E-2</v>
      </c>
      <c r="D542" s="18">
        <v>7.4074074074070004E-2</v>
      </c>
      <c r="E542" s="18">
        <v>6.147540983607E-2</v>
      </c>
      <c r="F542" s="18">
        <v>7.3272438443210006E-2</v>
      </c>
      <c r="G542" s="18">
        <v>7.9547878012369996E-2</v>
      </c>
      <c r="H542" s="18">
        <v>6.5959161741E-2</v>
      </c>
      <c r="I542" s="18">
        <v>5.8583899127060003E-2</v>
      </c>
      <c r="J542" s="18">
        <v>5.5285254649609997E-2</v>
      </c>
      <c r="K542" s="18">
        <v>5.3982544155040002E-2</v>
      </c>
      <c r="L542" s="18">
        <v>5.1873377024850002E-2</v>
      </c>
      <c r="M542" s="18">
        <v>4.9457938795109999E-2</v>
      </c>
      <c r="N542" s="18">
        <v>4.6186975569909999E-2</v>
      </c>
      <c r="O542" s="18">
        <v>4.4127175120330001E-2</v>
      </c>
      <c r="P542" s="18">
        <v>4.2618293082719999E-2</v>
      </c>
      <c r="Q542" s="18">
        <v>3.9980188211990002E-2</v>
      </c>
      <c r="R542" s="18">
        <v>3.7756164088579999E-2</v>
      </c>
      <c r="S542" s="18">
        <v>3.6037078039030002E-2</v>
      </c>
      <c r="T542" s="18">
        <v>3.4678573651130001E-2</v>
      </c>
      <c r="U542" s="18">
        <v>3.3683711138459999E-2</v>
      </c>
      <c r="V542" s="18">
        <v>3.3007680144569999E-2</v>
      </c>
      <c r="W542" s="18">
        <v>3.185479023921E-2</v>
      </c>
      <c r="X542" s="18">
        <v>3.1235586532059999E-2</v>
      </c>
      <c r="Y542" s="18">
        <v>3.0227526860810001E-2</v>
      </c>
      <c r="Z542" s="18">
        <v>2.9509001063070001E-2</v>
      </c>
      <c r="AA542" s="18">
        <v>2.908979647341E-2</v>
      </c>
      <c r="AB542" s="18">
        <v>2.8592480177709999E-2</v>
      </c>
      <c r="AC542" s="18">
        <v>2.8275604419060001E-2</v>
      </c>
      <c r="AD542" s="18">
        <v>2.8131547594589999E-2</v>
      </c>
      <c r="AE542" s="18">
        <v>2.778301839955E-2</v>
      </c>
      <c r="AF542" s="18">
        <v>2.7591306769619999E-2</v>
      </c>
      <c r="AG542" s="18">
        <v>2.619414483821E-2</v>
      </c>
      <c r="AH542" s="18">
        <v>2.6005964137720002E-2</v>
      </c>
      <c r="AI542" s="18">
        <v>2.5900159819500002E-2</v>
      </c>
      <c r="AJ542" s="18">
        <v>2.5204539456320001E-2</v>
      </c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</row>
    <row r="543" spans="1:47" x14ac:dyDescent="0.2">
      <c r="A543" s="16" t="s">
        <v>222</v>
      </c>
      <c r="C543" s="18">
        <v>0.18421052631580001</v>
      </c>
      <c r="D543" s="18">
        <v>0.1037037037037</v>
      </c>
      <c r="E543" s="18">
        <v>4.9180327868850002E-2</v>
      </c>
      <c r="F543" s="18">
        <v>5.9372517871330001E-2</v>
      </c>
      <c r="G543" s="18">
        <v>5.555555555556E-2</v>
      </c>
      <c r="H543" s="18">
        <v>4.90327780763E-2</v>
      </c>
      <c r="I543" s="18">
        <v>4.5829291949560001E-2</v>
      </c>
      <c r="J543" s="18">
        <v>4.4887389154830003E-2</v>
      </c>
      <c r="K543" s="18">
        <v>4.5185897876430001E-2</v>
      </c>
      <c r="L543" s="18">
        <v>4.3897613453689997E-2</v>
      </c>
      <c r="M543" s="18">
        <v>4.2431727734320003E-2</v>
      </c>
      <c r="N543" s="18">
        <v>4.1385114229850001E-2</v>
      </c>
      <c r="O543" s="18">
        <v>4.0401703072939998E-2</v>
      </c>
      <c r="P543" s="18">
        <v>3.993006228827E-2</v>
      </c>
      <c r="Q543" s="18">
        <v>3.8632986627039997E-2</v>
      </c>
      <c r="R543" s="18">
        <v>3.7809998923300003E-2</v>
      </c>
      <c r="S543" s="18">
        <v>3.7210224550160001E-2</v>
      </c>
      <c r="T543" s="18">
        <v>3.631215383658E-2</v>
      </c>
      <c r="U543" s="18">
        <v>3.6174408088829997E-2</v>
      </c>
      <c r="V543" s="18">
        <v>3.5831262706119998E-2</v>
      </c>
      <c r="W543" s="18">
        <v>3.5754831643759998E-2</v>
      </c>
      <c r="X543" s="18">
        <v>3.530979347102E-2</v>
      </c>
      <c r="Y543" s="18">
        <v>3.4858281880499997E-2</v>
      </c>
      <c r="Z543" s="18">
        <v>3.4415485800399999E-2</v>
      </c>
      <c r="AA543" s="18">
        <v>3.4087303386070002E-2</v>
      </c>
      <c r="AB543" s="18">
        <v>3.3695138178660003E-2</v>
      </c>
      <c r="AC543" s="18">
        <v>3.3548593691629998E-2</v>
      </c>
      <c r="AD543" s="18">
        <v>3.3410706215850003E-2</v>
      </c>
      <c r="AE543" s="18">
        <v>3.324429792769E-2</v>
      </c>
      <c r="AF543" s="18">
        <v>3.308459861515E-2</v>
      </c>
      <c r="AG543" s="18">
        <v>3.257617177792E-2</v>
      </c>
      <c r="AH543" s="18">
        <v>3.2667208860999997E-2</v>
      </c>
      <c r="AI543" s="18">
        <v>3.2847607408099999E-2</v>
      </c>
      <c r="AJ543" s="18">
        <v>3.1896844248389997E-2</v>
      </c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</row>
    <row r="544" spans="1:47" x14ac:dyDescent="0.2">
      <c r="A544" s="16" t="s">
        <v>223</v>
      </c>
      <c r="C544" s="18">
        <v>7.8947368421050004E-2</v>
      </c>
      <c r="D544" s="18">
        <v>5.9259259259259997E-2</v>
      </c>
      <c r="E544" s="18">
        <v>4.9863387978140002E-2</v>
      </c>
      <c r="F544" s="18">
        <v>4.8848292295469997E-2</v>
      </c>
      <c r="G544" s="18">
        <v>4.8624440179139999E-2</v>
      </c>
      <c r="H544" s="18">
        <v>4.9301450832889997E-2</v>
      </c>
      <c r="I544" s="18">
        <v>4.9709020368570001E-2</v>
      </c>
      <c r="J544" s="18">
        <v>4.857568861336E-2</v>
      </c>
      <c r="K544" s="18">
        <v>4.8450278331389998E-2</v>
      </c>
      <c r="L544" s="18">
        <v>4.9122047730929999E-2</v>
      </c>
      <c r="M544" s="18">
        <v>4.9018800603820002E-2</v>
      </c>
      <c r="N544" s="18">
        <v>4.7795846637459997E-2</v>
      </c>
      <c r="O544" s="18">
        <v>4.7412995186970001E-2</v>
      </c>
      <c r="P544" s="18">
        <v>4.7229810949619998E-2</v>
      </c>
      <c r="Q544" s="18">
        <v>4.5923724616149998E-2</v>
      </c>
      <c r="R544" s="18">
        <v>4.4862362272549999E-2</v>
      </c>
      <c r="S544" s="18">
        <v>4.4331719568409998E-2</v>
      </c>
      <c r="T544" s="18">
        <v>4.3966643848400003E-2</v>
      </c>
      <c r="U544" s="18">
        <v>4.3379638552430003E-2</v>
      </c>
      <c r="V544" s="18">
        <v>4.2734922069120003E-2</v>
      </c>
      <c r="W544" s="18">
        <v>4.1992226629799997E-2</v>
      </c>
      <c r="X544" s="18">
        <v>4.1664531338079999E-2</v>
      </c>
      <c r="Y544" s="18">
        <v>4.1251397734450003E-2</v>
      </c>
      <c r="Z544" s="18">
        <v>4.0770551745889998E-2</v>
      </c>
      <c r="AA544" s="18">
        <v>4.0716649290600003E-2</v>
      </c>
      <c r="AB544" s="18">
        <v>4.0491350774750003E-2</v>
      </c>
      <c r="AC544" s="18">
        <v>4.0379996797780003E-2</v>
      </c>
      <c r="AD544" s="18">
        <v>4.0292099749389999E-2</v>
      </c>
      <c r="AE544" s="18">
        <v>4.0334031715140002E-2</v>
      </c>
      <c r="AF544" s="18">
        <v>4.0517829189359998E-2</v>
      </c>
      <c r="AG544" s="18">
        <v>3.9634176648939999E-2</v>
      </c>
      <c r="AH544" s="18">
        <v>3.980287362999E-2</v>
      </c>
      <c r="AI544" s="18">
        <v>3.9851461878350002E-2</v>
      </c>
      <c r="AJ544" s="18">
        <v>3.8099008407799999E-2</v>
      </c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</row>
    <row r="545" spans="1:47" x14ac:dyDescent="0.2">
      <c r="A545" s="16" t="s">
        <v>224</v>
      </c>
      <c r="C545" s="18">
        <v>7.8947368421050004E-2</v>
      </c>
      <c r="D545" s="18">
        <v>5.9259259259259997E-2</v>
      </c>
      <c r="E545" s="18">
        <v>5.0546448087430002E-2</v>
      </c>
      <c r="F545" s="18">
        <v>5.2621127879270001E-2</v>
      </c>
      <c r="G545" s="18">
        <v>5.3956067391770002E-2</v>
      </c>
      <c r="H545" s="18">
        <v>4.8764105319720003E-2</v>
      </c>
      <c r="I545" s="18">
        <v>4.5053346265759998E-2</v>
      </c>
      <c r="J545" s="18">
        <v>4.3906458447780003E-2</v>
      </c>
      <c r="K545" s="18">
        <v>4.3330355302039998E-2</v>
      </c>
      <c r="L545" s="18">
        <v>4.247557808829E-2</v>
      </c>
      <c r="M545" s="18">
        <v>4.1580897488679998E-2</v>
      </c>
      <c r="N545" s="18">
        <v>4.017227296354E-2</v>
      </c>
      <c r="O545" s="18">
        <v>4.0332284339129998E-2</v>
      </c>
      <c r="P545" s="18">
        <v>3.9842640148619997E-2</v>
      </c>
      <c r="Q545" s="18">
        <v>3.8553739474990002E-2</v>
      </c>
      <c r="R545" s="18">
        <v>3.797150342748E-2</v>
      </c>
      <c r="S545" s="18">
        <v>3.7838105781459998E-2</v>
      </c>
      <c r="T545" s="18">
        <v>3.7774597050220002E-2</v>
      </c>
      <c r="U545" s="18">
        <v>3.7286326370249999E-2</v>
      </c>
      <c r="V545" s="18">
        <v>3.7059521120400001E-2</v>
      </c>
      <c r="W545" s="18">
        <v>3.660963523928E-2</v>
      </c>
      <c r="X545" s="18">
        <v>3.6514118792599998E-2</v>
      </c>
      <c r="Y545" s="18">
        <v>3.600077786961E-2</v>
      </c>
      <c r="Z545" s="18">
        <v>3.589911332812E-2</v>
      </c>
      <c r="AA545" s="18">
        <v>3.5843796745389997E-2</v>
      </c>
      <c r="AB545" s="18">
        <v>3.5751597329899999E-2</v>
      </c>
      <c r="AC545" s="18">
        <v>3.5758125633769997E-2</v>
      </c>
      <c r="AD545" s="18">
        <v>3.5629185325170003E-2</v>
      </c>
      <c r="AE545" s="18">
        <v>3.5458598536379997E-2</v>
      </c>
      <c r="AF545" s="18">
        <v>3.5245421456489998E-2</v>
      </c>
      <c r="AG545" s="18">
        <v>3.4206471494610001E-2</v>
      </c>
      <c r="AH545" s="18">
        <v>3.4051740831109997E-2</v>
      </c>
      <c r="AI545" s="18">
        <v>3.3956942747019998E-2</v>
      </c>
      <c r="AJ545" s="18">
        <v>3.3065641141649997E-2</v>
      </c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</row>
    <row r="546" spans="1:47" x14ac:dyDescent="0.2">
      <c r="A546" s="16" t="s">
        <v>225</v>
      </c>
      <c r="C546" s="18">
        <v>2.6315789473680001E-2</v>
      </c>
      <c r="D546" s="18">
        <v>7.407407407407E-3</v>
      </c>
      <c r="E546" s="18">
        <v>1.7076502732240002E-2</v>
      </c>
      <c r="F546" s="18">
        <v>2.760127084988E-2</v>
      </c>
      <c r="G546" s="18">
        <v>2.687140115163E-2</v>
      </c>
      <c r="H546" s="18">
        <v>2.0553465878559999E-2</v>
      </c>
      <c r="I546" s="18">
        <v>1.7022308438409999E-2</v>
      </c>
      <c r="J546" s="18">
        <v>1.5694891312879999E-2</v>
      </c>
      <c r="K546" s="18">
        <v>1.484434059515E-2</v>
      </c>
      <c r="L546" s="18">
        <v>1.4003956967970001E-2</v>
      </c>
      <c r="M546" s="18">
        <v>1.344860710855E-2</v>
      </c>
      <c r="N546" s="18">
        <v>1.292047226554E-2</v>
      </c>
      <c r="O546" s="18">
        <v>1.256479081822E-2</v>
      </c>
      <c r="P546" s="18">
        <v>1.2151677412299999E-2</v>
      </c>
      <c r="Q546" s="18">
        <v>1.212481426449E-2</v>
      </c>
      <c r="R546" s="18">
        <v>1.231023220759E-2</v>
      </c>
      <c r="S546" s="18">
        <v>1.217759124932E-2</v>
      </c>
      <c r="T546" s="18">
        <v>1.241520940942E-2</v>
      </c>
      <c r="U546" s="18">
        <v>1.2557263791489999E-2</v>
      </c>
      <c r="V546" s="18">
        <v>1.273435735261E-2</v>
      </c>
      <c r="W546" s="18">
        <v>1.2768628708040001E-2</v>
      </c>
      <c r="X546" s="18">
        <v>1.283759544919E-2</v>
      </c>
      <c r="Y546" s="18">
        <v>1.284700277116E-2</v>
      </c>
      <c r="Z546" s="18">
        <v>1.2850317169190001E-2</v>
      </c>
      <c r="AA546" s="18">
        <v>1.277140655455E-2</v>
      </c>
      <c r="AB546" s="18">
        <v>1.2855618972209999E-2</v>
      </c>
      <c r="AC546" s="18">
        <v>1.299033996905E-2</v>
      </c>
      <c r="AD546" s="18">
        <v>1.2971940347559999E-2</v>
      </c>
      <c r="AE546" s="18">
        <v>1.272974610015E-2</v>
      </c>
      <c r="AF546" s="18">
        <v>1.2763260249500001E-2</v>
      </c>
      <c r="AG546" s="18">
        <v>1.234653809832E-2</v>
      </c>
      <c r="AH546" s="18">
        <v>1.2257464854189999E-2</v>
      </c>
      <c r="AI546" s="18">
        <v>1.2193287581080001E-2</v>
      </c>
      <c r="AJ546" s="18">
        <v>1.2404328318820001E-2</v>
      </c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</row>
    <row r="547" spans="1:47" x14ac:dyDescent="0.2">
      <c r="A547" s="16" t="s">
        <v>226</v>
      </c>
      <c r="C547" s="18">
        <v>0.15789473684210001</v>
      </c>
      <c r="D547" s="18">
        <v>0.1111111111111</v>
      </c>
      <c r="E547" s="18">
        <v>0.1263661202186</v>
      </c>
      <c r="F547" s="18">
        <v>0.13046068308180001</v>
      </c>
      <c r="G547" s="18">
        <v>0.13019833653230001</v>
      </c>
      <c r="H547" s="18">
        <v>0.10088662009670001</v>
      </c>
      <c r="I547" s="18">
        <v>8.5741998060140004E-2</v>
      </c>
      <c r="J547" s="18">
        <v>7.8356744879540002E-2</v>
      </c>
      <c r="K547" s="18">
        <v>7.4152979176690004E-2</v>
      </c>
      <c r="L547" s="18">
        <v>7.1349078768390001E-2</v>
      </c>
      <c r="M547" s="18">
        <v>6.8285988747080001E-2</v>
      </c>
      <c r="N547" s="18">
        <v>6.6136976807499998E-2</v>
      </c>
      <c r="O547" s="18">
        <v>6.5184191040359996E-2</v>
      </c>
      <c r="P547" s="18">
        <v>6.4277128182710003E-2</v>
      </c>
      <c r="Q547" s="18">
        <v>6.0980683506690003E-2</v>
      </c>
      <c r="R547" s="18">
        <v>5.8285181064490002E-2</v>
      </c>
      <c r="S547" s="18">
        <v>5.6624973149819999E-2</v>
      </c>
      <c r="T547" s="18">
        <v>5.52616839878E-2</v>
      </c>
      <c r="U547" s="18">
        <v>5.3994751745710001E-2</v>
      </c>
      <c r="V547" s="18">
        <v>5.3139823808449997E-2</v>
      </c>
      <c r="W547" s="18">
        <v>5.2062881489500001E-2</v>
      </c>
      <c r="X547" s="18">
        <v>5.1401629682780003E-2</v>
      </c>
      <c r="Y547" s="18">
        <v>5.062229568769E-2</v>
      </c>
      <c r="Z547" s="18">
        <v>4.994100536209E-2</v>
      </c>
      <c r="AA547" s="18">
        <v>4.9555777163319999E-2</v>
      </c>
      <c r="AB547" s="18">
        <v>4.9256045659989998E-2</v>
      </c>
      <c r="AC547" s="18">
        <v>4.8983295084589998E-2</v>
      </c>
      <c r="AD547" s="18">
        <v>4.867302082905E-2</v>
      </c>
      <c r="AE547" s="18">
        <v>4.8218133433949997E-2</v>
      </c>
      <c r="AF547" s="18">
        <v>4.8037492677209997E-2</v>
      </c>
      <c r="AG547" s="18">
        <v>4.315323823252E-2</v>
      </c>
      <c r="AH547" s="18">
        <v>4.3123813949889997E-2</v>
      </c>
      <c r="AI547" s="18">
        <v>4.3057252984860003E-2</v>
      </c>
      <c r="AJ547" s="18">
        <v>4.2001281906269998E-2</v>
      </c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</row>
    <row r="548" spans="1:47" x14ac:dyDescent="0.2">
      <c r="A548" s="16" t="s">
        <v>227</v>
      </c>
      <c r="C548" s="18">
        <v>2.6315789473680001E-2</v>
      </c>
      <c r="D548" s="18">
        <v>5.9259259259259997E-2</v>
      </c>
      <c r="E548" s="18">
        <v>4.3032786885250002E-2</v>
      </c>
      <c r="F548" s="18">
        <v>5.1826846703730001E-2</v>
      </c>
      <c r="G548" s="18">
        <v>4.9690765621669998E-2</v>
      </c>
      <c r="H548" s="18">
        <v>4.554003224073E-2</v>
      </c>
      <c r="I548" s="18">
        <v>4.3210475266729997E-2</v>
      </c>
      <c r="J548" s="18">
        <v>4.3984932904340003E-2</v>
      </c>
      <c r="K548" s="18">
        <v>4.4120678991130001E-2</v>
      </c>
      <c r="L548" s="18">
        <v>4.3990354890570002E-2</v>
      </c>
      <c r="M548" s="18">
        <v>4.3200219569100001E-2</v>
      </c>
      <c r="N548" s="18">
        <v>4.2597955496150003E-2</v>
      </c>
      <c r="O548" s="18">
        <v>4.2391706775270002E-2</v>
      </c>
      <c r="P548" s="18">
        <v>4.2137471314610001E-2</v>
      </c>
      <c r="Q548" s="18">
        <v>4.0534918276369999E-2</v>
      </c>
      <c r="R548" s="18">
        <v>3.9353264185479998E-2</v>
      </c>
      <c r="S548" s="18">
        <v>3.8879066770209997E-2</v>
      </c>
      <c r="T548" s="18">
        <v>3.8552492376629999E-2</v>
      </c>
      <c r="U548" s="18">
        <v>3.8220337726649997E-2</v>
      </c>
      <c r="V548" s="18">
        <v>3.7920713801670003E-2</v>
      </c>
      <c r="W548" s="18">
        <v>3.7624714508960003E-2</v>
      </c>
      <c r="X548" s="18">
        <v>3.7180341310919997E-2</v>
      </c>
      <c r="Y548" s="18">
        <v>3.6997423306919998E-2</v>
      </c>
      <c r="Z548" s="18">
        <v>3.7032277660310003E-2</v>
      </c>
      <c r="AA548" s="18">
        <v>3.7147001495849999E-2</v>
      </c>
      <c r="AB548" s="18">
        <v>3.6972276291339999E-2</v>
      </c>
      <c r="AC548" s="18">
        <v>3.6868228638519997E-2</v>
      </c>
      <c r="AD548" s="18">
        <v>3.6728154143219997E-2</v>
      </c>
      <c r="AE548" s="18">
        <v>3.6481347248009999E-2</v>
      </c>
      <c r="AF548" s="18">
        <v>3.6426671276419999E-2</v>
      </c>
      <c r="AG548" s="18">
        <v>3.5836771211290003E-2</v>
      </c>
      <c r="AH548" s="18">
        <v>3.578482630417E-2</v>
      </c>
      <c r="AI548" s="18">
        <v>3.5573940020679998E-2</v>
      </c>
      <c r="AJ548" s="18">
        <v>3.4894242732720002E-2</v>
      </c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</row>
    <row r="549" spans="1:47" x14ac:dyDescent="0.2">
      <c r="A549" s="16" t="s">
        <v>228</v>
      </c>
      <c r="C549" s="18">
        <v>0.1052631578947</v>
      </c>
      <c r="D549" s="18">
        <v>0.1333333333333</v>
      </c>
      <c r="E549" s="18">
        <v>0.1106557377049</v>
      </c>
      <c r="F549" s="18">
        <v>0.11239078633839999</v>
      </c>
      <c r="G549" s="18">
        <v>0.1145233525272</v>
      </c>
      <c r="H549" s="18">
        <v>0.12795540032239999</v>
      </c>
      <c r="I549" s="18">
        <v>0.1356935014549</v>
      </c>
      <c r="J549" s="18">
        <v>0.13929216040180001</v>
      </c>
      <c r="K549" s="18">
        <v>0.13885643598379999</v>
      </c>
      <c r="L549" s="18">
        <v>0.14105972548529999</v>
      </c>
      <c r="M549" s="18">
        <v>0.14453135721150001</v>
      </c>
      <c r="N549" s="18">
        <v>0.15024380584640001</v>
      </c>
      <c r="O549" s="18">
        <v>0.15237412069600001</v>
      </c>
      <c r="P549" s="18">
        <v>0.15287946672489999</v>
      </c>
      <c r="Q549" s="18">
        <v>0.1454977711738</v>
      </c>
      <c r="R549" s="18">
        <v>0.13853497469760001</v>
      </c>
      <c r="S549" s="18">
        <v>0.1339204573619</v>
      </c>
      <c r="T549" s="18">
        <v>0.13133984691020001</v>
      </c>
      <c r="U549" s="18">
        <v>0.12947176468839999</v>
      </c>
      <c r="V549" s="18">
        <v>0.12758357804379999</v>
      </c>
      <c r="W549" s="18">
        <v>0.12577633529669999</v>
      </c>
      <c r="X549" s="18">
        <v>0.1238533285502</v>
      </c>
      <c r="Y549" s="18">
        <v>0.1226116972143</v>
      </c>
      <c r="Z549" s="18">
        <v>0.1215873646336</v>
      </c>
      <c r="AA549" s="18">
        <v>0.1212660350845</v>
      </c>
      <c r="AB549" s="18">
        <v>0.1208582142896</v>
      </c>
      <c r="AC549" s="18">
        <v>0.1207450499013</v>
      </c>
      <c r="AD549" s="18">
        <v>0.11980814264</v>
      </c>
      <c r="AE549" s="18">
        <v>0.1197013176578</v>
      </c>
      <c r="AF549" s="18">
        <v>0.1200649207218</v>
      </c>
      <c r="AG549" s="18">
        <v>0.117729509419</v>
      </c>
      <c r="AH549" s="18">
        <v>0.1181790015879</v>
      </c>
      <c r="AI549" s="18">
        <v>0.1176365516593</v>
      </c>
      <c r="AJ549" s="18">
        <v>0.1126852166045</v>
      </c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</row>
    <row r="550" spans="1:47" x14ac:dyDescent="0.2">
      <c r="A550" s="16" t="s">
        <v>229</v>
      </c>
      <c r="C550" s="18">
        <v>0.13157894736840001</v>
      </c>
      <c r="D550" s="18">
        <v>0.1185185185185</v>
      </c>
      <c r="E550" s="18">
        <v>0.1523224043716</v>
      </c>
      <c r="F550" s="18">
        <v>0.1582605242256</v>
      </c>
      <c r="G550" s="18">
        <v>0.1573896353167</v>
      </c>
      <c r="H550" s="18">
        <v>0.18988447071469999</v>
      </c>
      <c r="I550" s="18">
        <v>0.20392822502419999</v>
      </c>
      <c r="J550" s="18">
        <v>0.2122734050067</v>
      </c>
      <c r="K550" s="18">
        <v>0.2158614528211</v>
      </c>
      <c r="L550" s="18">
        <v>0.21890070483490001</v>
      </c>
      <c r="M550" s="18">
        <v>0.22656786057360001</v>
      </c>
      <c r="N550" s="18">
        <v>0.23707333976879999</v>
      </c>
      <c r="O550" s="18">
        <v>0.24134579785259999</v>
      </c>
      <c r="P550" s="18">
        <v>0.24419189159650001</v>
      </c>
      <c r="Q550" s="18">
        <v>0.2282317979198</v>
      </c>
      <c r="R550" s="18">
        <v>0.21358073430710001</v>
      </c>
      <c r="S550" s="18">
        <v>0.20640769319739999</v>
      </c>
      <c r="T550" s="18">
        <v>0.20228390067829999</v>
      </c>
      <c r="U550" s="18">
        <v>0.1978621517843</v>
      </c>
      <c r="V550" s="18">
        <v>0.19424836232209999</v>
      </c>
      <c r="W550" s="18">
        <v>0.19068798333129999</v>
      </c>
      <c r="X550" s="18">
        <v>0.18841285296980001</v>
      </c>
      <c r="Y550" s="18">
        <v>0.18619038358699999</v>
      </c>
      <c r="Z550" s="18">
        <v>0.18511465987549999</v>
      </c>
      <c r="AA550" s="18">
        <v>0.18401251076559999</v>
      </c>
      <c r="AB550" s="18">
        <v>0.18317882396929999</v>
      </c>
      <c r="AC550" s="18">
        <v>0.18314564764899999</v>
      </c>
      <c r="AD550" s="18">
        <v>0.18325048272460001</v>
      </c>
      <c r="AE550" s="18">
        <v>0.1831117377791</v>
      </c>
      <c r="AF550" s="18">
        <v>0.18330500254500001</v>
      </c>
      <c r="AG550" s="18">
        <v>0.1805556936229</v>
      </c>
      <c r="AH550" s="18">
        <v>0.1811606831649</v>
      </c>
      <c r="AI550" s="18">
        <v>0.18108489235690001</v>
      </c>
      <c r="AJ550" s="18">
        <v>0.1754514949289</v>
      </c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</row>
    <row r="551" spans="1:47" x14ac:dyDescent="0.2">
      <c r="A551" s="16" t="s">
        <v>230</v>
      </c>
      <c r="C551" s="18">
        <v>0</v>
      </c>
      <c r="D551" s="18">
        <v>4.4444444444439998E-2</v>
      </c>
      <c r="E551" s="18">
        <v>2.8005464480870001E-2</v>
      </c>
      <c r="F551" s="18">
        <v>3.4749801429710001E-2</v>
      </c>
      <c r="G551" s="18">
        <v>3.3802516528039998E-2</v>
      </c>
      <c r="H551" s="18">
        <v>4.3592154755510003E-2</v>
      </c>
      <c r="I551" s="18">
        <v>4.8884578079529999E-2</v>
      </c>
      <c r="J551" s="18">
        <v>5.0812210625440002E-2</v>
      </c>
      <c r="K551" s="18">
        <v>5.2779877671640003E-2</v>
      </c>
      <c r="L551" s="18">
        <v>5.4562878694199998E-2</v>
      </c>
      <c r="M551" s="18">
        <v>5.4974612323320002E-2</v>
      </c>
      <c r="N551" s="18">
        <v>5.5122397960450001E-2</v>
      </c>
      <c r="O551" s="18">
        <v>5.5488707885969997E-2</v>
      </c>
      <c r="P551" s="18">
        <v>5.5797180635999998E-2</v>
      </c>
      <c r="Q551" s="18">
        <v>6.1931649331350001E-2</v>
      </c>
      <c r="R551" s="18">
        <v>6.7706277141729998E-2</v>
      </c>
      <c r="S551" s="18">
        <v>7.2520282216089998E-2</v>
      </c>
      <c r="T551" s="18">
        <v>7.5113572717660004E-2</v>
      </c>
      <c r="U551" s="18">
        <v>7.7107826422139994E-2</v>
      </c>
      <c r="V551" s="18">
        <v>7.7973232437320003E-2</v>
      </c>
      <c r="W551" s="18">
        <v>7.9884067262359998E-2</v>
      </c>
      <c r="X551" s="18">
        <v>8.1189463434630002E-2</v>
      </c>
      <c r="Y551" s="18">
        <v>8.2928192911659995E-2</v>
      </c>
      <c r="Z551" s="18">
        <v>8.4006027966959995E-2</v>
      </c>
      <c r="AA551" s="18">
        <v>8.4413671184440001E-2</v>
      </c>
      <c r="AB551" s="18">
        <v>8.5073625636459996E-2</v>
      </c>
      <c r="AC551" s="18">
        <v>8.5211079681909996E-2</v>
      </c>
      <c r="AD551" s="18">
        <v>8.5791462963720005E-2</v>
      </c>
      <c r="AE551" s="18">
        <v>8.5553426208180003E-2</v>
      </c>
      <c r="AF551" s="18">
        <v>8.5683828401859993E-2</v>
      </c>
      <c r="AG551" s="18">
        <v>8.8791689447790006E-2</v>
      </c>
      <c r="AH551" s="18">
        <v>8.8319584834050002E-2</v>
      </c>
      <c r="AI551" s="18">
        <v>8.8079345680169993E-2</v>
      </c>
      <c r="AJ551" s="18">
        <v>9.1533763148969993E-2</v>
      </c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</row>
    <row r="552" spans="1:47" x14ac:dyDescent="0.2">
      <c r="A552" s="16" t="s">
        <v>231</v>
      </c>
      <c r="C552" s="18">
        <v>0</v>
      </c>
      <c r="D552" s="18">
        <v>2.9629629629629999E-2</v>
      </c>
      <c r="E552" s="18">
        <v>4.4398907103830001E-2</v>
      </c>
      <c r="F552" s="18">
        <v>5.361397934869E-2</v>
      </c>
      <c r="G552" s="18">
        <v>5.4275965024529998E-2</v>
      </c>
      <c r="H552" s="18">
        <v>6.5287479849540003E-2</v>
      </c>
      <c r="I552" s="18">
        <v>7.2793404461689998E-2</v>
      </c>
      <c r="J552" s="18">
        <v>7.8435219336110001E-2</v>
      </c>
      <c r="K552" s="18">
        <v>7.9513435502710006E-2</v>
      </c>
      <c r="L552" s="18">
        <v>8.1303326326200007E-2</v>
      </c>
      <c r="M552" s="18">
        <v>8.3189241114310003E-2</v>
      </c>
      <c r="N552" s="18">
        <v>8.5294918442610002E-2</v>
      </c>
      <c r="O552" s="18">
        <v>8.6241206960390004E-2</v>
      </c>
      <c r="P552" s="18">
        <v>8.7094306633150001E-2</v>
      </c>
      <c r="Q552" s="18">
        <v>8.88558692422E-2</v>
      </c>
      <c r="R552" s="18">
        <v>8.9922118939089996E-2</v>
      </c>
      <c r="S552" s="18">
        <v>9.1621090200099994E-2</v>
      </c>
      <c r="T552" s="18">
        <v>9.3285207542469994E-2</v>
      </c>
      <c r="U552" s="18">
        <v>9.4083112185139997E-2</v>
      </c>
      <c r="V552" s="18">
        <v>9.3982945561329995E-2</v>
      </c>
      <c r="W552" s="18">
        <v>9.5163681532240002E-2</v>
      </c>
      <c r="X552" s="18">
        <v>9.5602931379080006E-2</v>
      </c>
      <c r="Y552" s="18">
        <v>9.5738733044870003E-2</v>
      </c>
      <c r="Z552" s="18">
        <v>9.6704477751429999E-2</v>
      </c>
      <c r="AA552" s="18">
        <v>9.7649698563080006E-2</v>
      </c>
      <c r="AB552" s="18">
        <v>9.8259157841490002E-2</v>
      </c>
      <c r="AC552" s="18">
        <v>9.8478945402150006E-2</v>
      </c>
      <c r="AD552" s="18">
        <v>9.8927735097160005E-2</v>
      </c>
      <c r="AE552" s="18">
        <v>9.884915945943E-2</v>
      </c>
      <c r="AF552" s="18">
        <v>9.9148155617659994E-2</v>
      </c>
      <c r="AG552" s="18">
        <v>0.1022317212585</v>
      </c>
      <c r="AH552" s="18">
        <v>0.1021164943263</v>
      </c>
      <c r="AI552" s="18">
        <v>0.1018990316819</v>
      </c>
      <c r="AJ552" s="18">
        <v>0.1048523922633</v>
      </c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</row>
    <row r="553" spans="1:47" x14ac:dyDescent="0.2">
      <c r="A553" s="16" t="s">
        <v>232</v>
      </c>
      <c r="C553" s="18">
        <v>2.6315789473680001E-2</v>
      </c>
      <c r="D553" s="18">
        <v>3.7037037037039998E-2</v>
      </c>
      <c r="E553" s="18">
        <v>2.2540983606560001E-2</v>
      </c>
      <c r="F553" s="18">
        <v>2.4821286735499999E-2</v>
      </c>
      <c r="G553" s="18">
        <v>2.377905736831E-2</v>
      </c>
      <c r="H553" s="18">
        <v>2.5725416442769999E-2</v>
      </c>
      <c r="I553" s="18">
        <v>2.672162948594E-2</v>
      </c>
      <c r="J553" s="18">
        <v>2.848622773287E-2</v>
      </c>
      <c r="K553" s="18">
        <v>2.900144319978E-2</v>
      </c>
      <c r="L553" s="18">
        <v>2.9399035489060001E-2</v>
      </c>
      <c r="M553" s="18">
        <v>2.9147797447510001E-2</v>
      </c>
      <c r="N553" s="18">
        <v>2.8588401277199998E-2</v>
      </c>
      <c r="O553" s="18">
        <v>2.8808774527949998E-2</v>
      </c>
      <c r="P553" s="18">
        <v>2.9177139110480001E-2</v>
      </c>
      <c r="Q553" s="18">
        <v>3.1738484398220003E-2</v>
      </c>
      <c r="R553" s="18">
        <v>3.4902917848039998E-2</v>
      </c>
      <c r="S553" s="18">
        <v>3.7193701359859999E-2</v>
      </c>
      <c r="T553" s="18">
        <v>3.836579749829E-2</v>
      </c>
      <c r="U553" s="18">
        <v>3.90950467747E-2</v>
      </c>
      <c r="V553" s="18">
        <v>3.992545742037E-2</v>
      </c>
      <c r="W553" s="18">
        <v>4.1337767626989999E-2</v>
      </c>
      <c r="X553" s="18">
        <v>4.2394813713930002E-2</v>
      </c>
      <c r="Y553" s="18">
        <v>4.3038066994019998E-2</v>
      </c>
      <c r="Z553" s="18">
        <v>4.3410707818829997E-2</v>
      </c>
      <c r="AA553" s="18">
        <v>4.3810344046049998E-2</v>
      </c>
      <c r="AB553" s="18">
        <v>4.4076407904719998E-2</v>
      </c>
      <c r="AC553" s="18">
        <v>4.4222661044990001E-2</v>
      </c>
      <c r="AD553" s="18">
        <v>4.4503101762460001E-2</v>
      </c>
      <c r="AE553" s="18">
        <v>4.4583900147950002E-2</v>
      </c>
      <c r="AF553" s="18">
        <v>4.4753041958380001E-2</v>
      </c>
      <c r="AG553" s="18">
        <v>4.6562950444850003E-2</v>
      </c>
      <c r="AH553" s="18">
        <v>4.6444754269780002E-2</v>
      </c>
      <c r="AI553" s="18">
        <v>4.6545078499579999E-2</v>
      </c>
      <c r="AJ553" s="18">
        <v>4.9409946084529997E-2</v>
      </c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</row>
    <row r="554" spans="1:47" x14ac:dyDescent="0.2">
      <c r="A554" s="16" t="s">
        <v>233</v>
      </c>
      <c r="C554" s="18">
        <v>5.263157894737E-2</v>
      </c>
      <c r="D554" s="18">
        <v>4.4444444444439998E-2</v>
      </c>
      <c r="E554" s="18">
        <v>1.2978142076500001E-2</v>
      </c>
      <c r="F554" s="18">
        <v>1.310563939635E-2</v>
      </c>
      <c r="G554" s="18">
        <v>1.2156110044789999E-2</v>
      </c>
      <c r="H554" s="18">
        <v>1.518001074691E-2</v>
      </c>
      <c r="I554" s="18">
        <v>1.7070805043650002E-2</v>
      </c>
      <c r="J554" s="18">
        <v>1.8323785607779999E-2</v>
      </c>
      <c r="K554" s="18">
        <v>1.8417978145829999E-2</v>
      </c>
      <c r="L554" s="18">
        <v>1.873377024855E-2</v>
      </c>
      <c r="M554" s="18">
        <v>1.8828049951969999E-2</v>
      </c>
      <c r="N554" s="18">
        <v>1.8514393208090001E-2</v>
      </c>
      <c r="O554" s="18">
        <v>1.858108108108E-2</v>
      </c>
      <c r="P554" s="18">
        <v>1.9189159654679998E-2</v>
      </c>
      <c r="Q554" s="18">
        <v>3.9940564635959998E-2</v>
      </c>
      <c r="R554" s="18">
        <v>6.228690377921E-2</v>
      </c>
      <c r="S554" s="18">
        <v>7.4387402719719997E-2</v>
      </c>
      <c r="T554" s="18">
        <v>8.0807766506939993E-2</v>
      </c>
      <c r="U554" s="18">
        <v>8.6047649404750001E-2</v>
      </c>
      <c r="V554" s="18">
        <v>9.0128755364810006E-2</v>
      </c>
      <c r="W554" s="18">
        <v>9.613869188337E-2</v>
      </c>
      <c r="X554" s="18">
        <v>9.9933377748170002E-2</v>
      </c>
      <c r="Y554" s="18">
        <v>0.1038212844572</v>
      </c>
      <c r="Z554" s="18">
        <v>0.1063305335218</v>
      </c>
      <c r="AA554" s="18">
        <v>0.1077693667558</v>
      </c>
      <c r="AB554" s="18">
        <v>0.10821154036489999</v>
      </c>
      <c r="AC554" s="18">
        <v>0.108896835139</v>
      </c>
      <c r="AD554" s="18">
        <v>0.1092498253975</v>
      </c>
      <c r="AE554" s="18">
        <v>0.1096922817226</v>
      </c>
      <c r="AF554" s="18">
        <v>0.10993306251020001</v>
      </c>
      <c r="AG554" s="18">
        <v>0.11520453302850001</v>
      </c>
      <c r="AH554" s="18">
        <v>0.114741876767</v>
      </c>
      <c r="AI554" s="18">
        <v>0.1140077089405</v>
      </c>
      <c r="AJ554" s="18">
        <v>0.1214700448667</v>
      </c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</row>
    <row r="555" spans="1:47" x14ac:dyDescent="0.2">
      <c r="A555" s="16" t="s">
        <v>234</v>
      </c>
      <c r="C555" s="18">
        <v>0</v>
      </c>
      <c r="D555" s="18">
        <v>7.407407407407E-3</v>
      </c>
      <c r="E555" s="18">
        <v>2.2540983606560001E-2</v>
      </c>
      <c r="F555" s="18">
        <v>1.826846703733E-2</v>
      </c>
      <c r="G555" s="18">
        <v>1.6634676903389999E-2</v>
      </c>
      <c r="H555" s="18">
        <v>2.0083288554539998E-2</v>
      </c>
      <c r="I555" s="18">
        <v>2.2453928225020001E-2</v>
      </c>
      <c r="J555" s="18">
        <v>2.5072588872320001E-2</v>
      </c>
      <c r="K555" s="18">
        <v>2.5359081850039999E-2</v>
      </c>
      <c r="L555" s="18">
        <v>2.6493137133669999E-2</v>
      </c>
      <c r="M555" s="18">
        <v>2.6814875806230001E-2</v>
      </c>
      <c r="N555" s="18">
        <v>2.6732011583870001E-2</v>
      </c>
      <c r="O555" s="18">
        <v>2.7073306182899999E-2</v>
      </c>
      <c r="P555" s="18">
        <v>2.7406840782430001E-2</v>
      </c>
      <c r="Q555" s="18">
        <v>2.7142149579000002E-2</v>
      </c>
      <c r="R555" s="18">
        <v>2.6881527473710001E-2</v>
      </c>
      <c r="S555" s="18">
        <v>2.7131078468629999E-2</v>
      </c>
      <c r="T555" s="18">
        <v>2.7677515713489999E-2</v>
      </c>
      <c r="U555" s="18">
        <v>2.8435456850159999E-2</v>
      </c>
      <c r="V555" s="18">
        <v>2.8574655522929999E-2</v>
      </c>
      <c r="W555" s="18">
        <v>2.8836265042539999E-2</v>
      </c>
      <c r="X555" s="18">
        <v>2.9006303489980002E-2</v>
      </c>
      <c r="Y555" s="18">
        <v>2.9230881423499999E-2</v>
      </c>
      <c r="Z555" s="18">
        <v>2.9660868447799998E-2</v>
      </c>
      <c r="AA555" s="18">
        <v>2.9792393817139998E-2</v>
      </c>
      <c r="AB555" s="18">
        <v>3.0033101294360001E-2</v>
      </c>
      <c r="AC555" s="18">
        <v>3.0367721620320001E-2</v>
      </c>
      <c r="AD555" s="18">
        <v>3.0699231748900001E-2</v>
      </c>
      <c r="AE555" s="18">
        <v>3.074203894389E-2</v>
      </c>
      <c r="AF555" s="18">
        <v>3.0894964802600001E-2</v>
      </c>
      <c r="AG555" s="18">
        <v>3.2138774292959998E-2</v>
      </c>
      <c r="AH555" s="18">
        <v>3.2396111692030001E-2</v>
      </c>
      <c r="AI555" s="18">
        <v>3.2518567265209998E-2</v>
      </c>
      <c r="AJ555" s="18">
        <v>3.4093051313949997E-2</v>
      </c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</row>
    <row r="556" spans="1:47" x14ac:dyDescent="0.2">
      <c r="A556" s="16" t="s">
        <v>235</v>
      </c>
      <c r="C556" s="18">
        <v>0</v>
      </c>
      <c r="D556" s="18">
        <v>7.407407407407E-3</v>
      </c>
      <c r="E556" s="18">
        <v>8.1967213114749991E-3</v>
      </c>
      <c r="F556" s="18">
        <v>9.1342335186659993E-3</v>
      </c>
      <c r="G556" s="18">
        <v>1.0236724248240001E-2</v>
      </c>
      <c r="H556" s="18">
        <v>1.323213326169E-2</v>
      </c>
      <c r="I556" s="18">
        <v>1.542192046557E-2</v>
      </c>
      <c r="J556" s="18">
        <v>1.695048261791E-2</v>
      </c>
      <c r="K556" s="18">
        <v>1.7077864064330001E-2</v>
      </c>
      <c r="L556" s="18">
        <v>1.7373562507729999E-2</v>
      </c>
      <c r="M556" s="18">
        <v>1.7839989021549998E-2</v>
      </c>
      <c r="N556" s="18">
        <v>1.7648078017870002E-2</v>
      </c>
      <c r="O556" s="18">
        <v>1.7748056275450001E-2</v>
      </c>
      <c r="P556" s="18">
        <v>1.842421593268E-2</v>
      </c>
      <c r="Q556" s="18">
        <v>1.933630510154E-2</v>
      </c>
      <c r="R556" s="18">
        <v>2.0349567526829999E-2</v>
      </c>
      <c r="S556" s="18">
        <v>2.0852266155550001E-2</v>
      </c>
      <c r="T556" s="18">
        <v>2.118986869127E-2</v>
      </c>
      <c r="U556" s="18">
        <v>2.1778772738729999E-2</v>
      </c>
      <c r="V556" s="18">
        <v>2.1981590241699999E-2</v>
      </c>
      <c r="W556" s="18">
        <v>2.25320885256E-2</v>
      </c>
      <c r="X556" s="18">
        <v>2.2894993081539999E-2</v>
      </c>
      <c r="Y556" s="18">
        <v>2.2983616121350001E-2</v>
      </c>
      <c r="Z556" s="18">
        <v>2.3434305674000001E-2</v>
      </c>
      <c r="AA556" s="18">
        <v>2.3605004306240001E-2</v>
      </c>
      <c r="AB556" s="18">
        <v>2.3819735409589999E-2</v>
      </c>
      <c r="AC556" s="18">
        <v>2.4102044083900001E-2</v>
      </c>
      <c r="AD556" s="18">
        <v>2.4505977568710001E-2</v>
      </c>
      <c r="AE556" s="18">
        <v>2.4843857053490001E-2</v>
      </c>
      <c r="AF556" s="18">
        <v>2.5171185187319998E-2</v>
      </c>
      <c r="AG556" s="18">
        <v>2.6363139321040001E-2</v>
      </c>
      <c r="AH556" s="18">
        <v>2.6519112350410001E-2</v>
      </c>
      <c r="AI556" s="18">
        <v>2.6558240105289999E-2</v>
      </c>
      <c r="AJ556" s="18">
        <v>2.7900312935939999E-2</v>
      </c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</row>
    <row r="557" spans="1:47" x14ac:dyDescent="0.2">
      <c r="A557" s="16" t="s">
        <v>236</v>
      </c>
      <c r="C557" s="18">
        <v>0</v>
      </c>
      <c r="D557" s="18">
        <v>7.407407407407E-3</v>
      </c>
      <c r="E557" s="18">
        <v>2.7322404371579998E-3</v>
      </c>
      <c r="F557" s="18">
        <v>2.1842732327239998E-3</v>
      </c>
      <c r="G557" s="18">
        <v>1.4928556195350001E-3</v>
      </c>
      <c r="H557" s="18">
        <v>1.4105319720580001E-3</v>
      </c>
      <c r="I557" s="18">
        <v>1.5518913676040001E-3</v>
      </c>
      <c r="J557" s="18">
        <v>2.158047555521E-3</v>
      </c>
      <c r="K557" s="18">
        <v>2.3022472682290001E-3</v>
      </c>
      <c r="L557" s="18">
        <v>2.4731049833069999E-3</v>
      </c>
      <c r="M557" s="18">
        <v>2.5250445999729998E-3</v>
      </c>
      <c r="N557" s="18">
        <v>2.4751862577659998E-3</v>
      </c>
      <c r="O557" s="18">
        <v>2.6610514624210001E-3</v>
      </c>
      <c r="P557" s="18">
        <v>2.8849306086769998E-3</v>
      </c>
      <c r="Q557" s="18">
        <v>3.1698860822190001E-3</v>
      </c>
      <c r="R557" s="18">
        <v>3.696658651258E-3</v>
      </c>
      <c r="S557" s="18">
        <v>3.9986120520150003E-3</v>
      </c>
      <c r="T557" s="18">
        <v>4.2784242952270003E-3</v>
      </c>
      <c r="U557" s="18">
        <v>4.5218010111040003E-3</v>
      </c>
      <c r="V557" s="18">
        <v>4.6447933137559998E-3</v>
      </c>
      <c r="W557" s="18">
        <v>4.8750517556859999E-3</v>
      </c>
      <c r="X557" s="18">
        <v>5.0735407164450002E-3</v>
      </c>
      <c r="Y557" s="18">
        <v>5.2020030142450003E-3</v>
      </c>
      <c r="Z557" s="18">
        <v>5.280312145886E-3</v>
      </c>
      <c r="AA557" s="18">
        <v>5.4054666606230001E-3</v>
      </c>
      <c r="AB557" s="18">
        <v>5.4875567725690003E-3</v>
      </c>
      <c r="AC557" s="18">
        <v>5.5184928216899997E-3</v>
      </c>
      <c r="AD557" s="18">
        <v>5.8029661887350004E-3</v>
      </c>
      <c r="AE557" s="18">
        <v>5.9279706878230002E-3</v>
      </c>
      <c r="AF557" s="18">
        <v>6.040700298674E-3</v>
      </c>
      <c r="AG557" s="18">
        <v>6.5808439783289997E-3</v>
      </c>
      <c r="AH557" s="18">
        <v>6.7290190155300002E-3</v>
      </c>
      <c r="AI557" s="18">
        <v>6.768825796747E-3</v>
      </c>
      <c r="AJ557" s="18">
        <v>7.0410587037669998E-3</v>
      </c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</row>
    <row r="558" spans="1:47" x14ac:dyDescent="0.2">
      <c r="A558" s="16" t="s">
        <v>237</v>
      </c>
      <c r="C558" s="18">
        <v>0</v>
      </c>
      <c r="D558" s="18">
        <v>0</v>
      </c>
      <c r="E558" s="18">
        <v>0</v>
      </c>
      <c r="F558" s="18">
        <v>2.3828435266080002E-3</v>
      </c>
      <c r="G558" s="18">
        <v>1.4928556195350001E-3</v>
      </c>
      <c r="H558" s="18">
        <v>1.0075228371839999E-3</v>
      </c>
      <c r="I558" s="18">
        <v>8.2444228904000004E-4</v>
      </c>
      <c r="J558" s="18">
        <v>8.2398179392600003E-4</v>
      </c>
      <c r="K558" s="18">
        <v>8.9340938767099997E-4</v>
      </c>
      <c r="L558" s="18">
        <v>8.3467293186600001E-4</v>
      </c>
      <c r="M558" s="18">
        <v>7.9593797172999999E-4</v>
      </c>
      <c r="N558" s="18">
        <v>7.4255587732999998E-4</v>
      </c>
      <c r="O558" s="18">
        <v>7.1732691595700004E-4</v>
      </c>
      <c r="P558" s="18">
        <v>7.6494372199800004E-4</v>
      </c>
      <c r="Q558" s="18">
        <v>1.050024764735E-3</v>
      </c>
      <c r="R558" s="18">
        <v>1.453540537631E-3</v>
      </c>
      <c r="S558" s="18">
        <v>1.6523190297580001E-3</v>
      </c>
      <c r="T558" s="18">
        <v>1.773601344203E-3</v>
      </c>
      <c r="U558" s="18">
        <v>1.9124994440409999E-3</v>
      </c>
      <c r="V558" s="18">
        <v>2.1035690083580001E-3</v>
      </c>
      <c r="W558" s="18">
        <v>2.257215744414E-3</v>
      </c>
      <c r="X558" s="18">
        <v>2.2933428996050002E-3</v>
      </c>
      <c r="Y558" s="18">
        <v>2.2849919782199999E-3</v>
      </c>
      <c r="Z558" s="18">
        <v>2.3597855165239999E-3</v>
      </c>
      <c r="AA558" s="18">
        <v>2.3910974117219998E-3</v>
      </c>
      <c r="AB558" s="18">
        <v>2.4193637073450002E-3</v>
      </c>
      <c r="AC558" s="18">
        <v>2.4123392218599999E-3</v>
      </c>
      <c r="AD558" s="18">
        <v>2.4649767881350002E-3</v>
      </c>
      <c r="AE558" s="18">
        <v>2.512188582947E-3</v>
      </c>
      <c r="AF558" s="18">
        <v>2.5545727813149999E-3</v>
      </c>
      <c r="AG558" s="18">
        <v>2.6343257617180002E-3</v>
      </c>
      <c r="AH558" s="18">
        <v>2.623833313969E-3</v>
      </c>
      <c r="AI558" s="18">
        <v>2.60411770236E-3</v>
      </c>
      <c r="AJ558" s="18">
        <v>2.6674961354299998E-3</v>
      </c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</row>
    <row r="559" spans="1:47" x14ac:dyDescent="0.2">
      <c r="A559" s="16" t="s">
        <v>831</v>
      </c>
      <c r="C559" s="18">
        <v>0</v>
      </c>
      <c r="D559" s="18">
        <v>0</v>
      </c>
      <c r="E559" s="18">
        <v>0</v>
      </c>
      <c r="F559" s="18">
        <v>3.97140587768E-4</v>
      </c>
      <c r="G559" s="18">
        <v>2.1326508850500001E-4</v>
      </c>
      <c r="H559" s="18">
        <v>1.3433637829099999E-4</v>
      </c>
      <c r="I559" s="18">
        <v>1.45489815713E-4</v>
      </c>
      <c r="J559" s="18">
        <v>1.56948913129E-4</v>
      </c>
      <c r="K559" s="18">
        <v>2.4053329668099999E-4</v>
      </c>
      <c r="L559" s="18">
        <v>9.2741436874000001E-5</v>
      </c>
      <c r="M559" s="18">
        <v>1.0978454782499999E-4</v>
      </c>
      <c r="N559" s="18">
        <v>1.2375931288799999E-4</v>
      </c>
      <c r="O559" s="18">
        <v>1.1569788967E-4</v>
      </c>
      <c r="P559" s="18">
        <v>1.31133209485E-4</v>
      </c>
      <c r="Q559" s="18">
        <v>2.3774145616599999E-4</v>
      </c>
      <c r="R559" s="18">
        <v>3.4095395327100002E-4</v>
      </c>
      <c r="S559" s="18">
        <v>5.4526527982000003E-4</v>
      </c>
      <c r="T559" s="18">
        <v>6.0675835459600002E-4</v>
      </c>
      <c r="U559" s="18">
        <v>7.4127885427900002E-4</v>
      </c>
      <c r="V559" s="18">
        <v>7.3413146600399999E-4</v>
      </c>
      <c r="W559" s="18">
        <v>8.0137837079799999E-4</v>
      </c>
      <c r="X559" s="18">
        <v>8.3277814790099999E-4</v>
      </c>
      <c r="Y559" s="18">
        <v>8.5079488550699996E-4</v>
      </c>
      <c r="Z559" s="18">
        <v>8.2942956273899995E-4</v>
      </c>
      <c r="AA559" s="18">
        <v>8.1591949594300001E-4</v>
      </c>
      <c r="AB559" s="18">
        <v>8.2478308204900002E-4</v>
      </c>
      <c r="AC559" s="18">
        <v>5.4437743502200005E-4</v>
      </c>
      <c r="AD559" s="18">
        <v>5.6489051394800001E-4</v>
      </c>
      <c r="AE559" s="18">
        <v>5.8584634938299996E-4</v>
      </c>
      <c r="AF559" s="18">
        <v>6.2423770972000003E-4</v>
      </c>
      <c r="AG559" s="18">
        <v>6.4615537551599995E-4</v>
      </c>
      <c r="AH559" s="18">
        <v>6.5837883892999995E-4</v>
      </c>
      <c r="AI559" s="18">
        <v>6.67481432735E-4</v>
      </c>
      <c r="AJ559" s="18">
        <v>6.8808204200100003E-4</v>
      </c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</row>
    <row r="560" spans="1:47" x14ac:dyDescent="0.2">
      <c r="A560" s="16" t="s">
        <v>832</v>
      </c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>
        <v>1.4943694294699999E-4</v>
      </c>
      <c r="AD560" s="18">
        <v>1.4379031264100001E-4</v>
      </c>
      <c r="AE560" s="18">
        <v>1.39014387989E-4</v>
      </c>
      <c r="AF560" s="18">
        <v>1.5365851316199999E-4</v>
      </c>
      <c r="AG560" s="18">
        <v>1.59053630896E-4</v>
      </c>
      <c r="AH560" s="18">
        <v>1.5491266798299999E-4</v>
      </c>
      <c r="AI560" s="18">
        <v>1.5041835103899999E-4</v>
      </c>
      <c r="AJ560" s="18">
        <v>1.5081250235600001E-4</v>
      </c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</row>
    <row r="561" spans="1:47" x14ac:dyDescent="0.2">
      <c r="A561" s="16" t="s">
        <v>833</v>
      </c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>
        <v>5.3370336767000001E-5</v>
      </c>
      <c r="AD561" s="18">
        <v>5.1353683086000003E-5</v>
      </c>
      <c r="AE561" s="18">
        <v>6.9507193995000006E-5</v>
      </c>
      <c r="AF561" s="18">
        <v>6.7225599508E-5</v>
      </c>
      <c r="AG561" s="18">
        <v>6.9585963516999996E-5</v>
      </c>
      <c r="AH561" s="18">
        <v>6.7774292243000001E-5</v>
      </c>
      <c r="AI561" s="18">
        <v>7.5209175519E-5</v>
      </c>
      <c r="AJ561" s="18">
        <v>7.5406251178000006E-5</v>
      </c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</row>
    <row r="562" spans="1:47" x14ac:dyDescent="0.2">
      <c r="A562" s="16" t="s">
        <v>834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>
        <v>3.2022202059999998E-5</v>
      </c>
      <c r="AD562" s="18">
        <v>3.0812209851999997E-5</v>
      </c>
      <c r="AE562" s="18">
        <v>2.9788797426000002E-5</v>
      </c>
      <c r="AF562" s="18">
        <v>2.8810971217999999E-5</v>
      </c>
      <c r="AG562" s="18">
        <v>2.9822555792999999E-5</v>
      </c>
      <c r="AH562" s="18">
        <v>2.9046125246999999E-5</v>
      </c>
      <c r="AI562" s="18">
        <v>2.820344082E-5</v>
      </c>
      <c r="AJ562" s="18">
        <v>2.8277344191999999E-5</v>
      </c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</row>
    <row r="563" spans="1:47" x14ac:dyDescent="0.2">
      <c r="A563" s="16" t="s">
        <v>835</v>
      </c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>
        <v>2.1348134707E-5</v>
      </c>
      <c r="AD563" s="18">
        <v>2.0541473234E-5</v>
      </c>
      <c r="AE563" s="18">
        <v>2.9788797426000002E-5</v>
      </c>
      <c r="AF563" s="18">
        <v>2.8810971217999999E-5</v>
      </c>
      <c r="AG563" s="18">
        <v>3.9763407724000001E-5</v>
      </c>
      <c r="AH563" s="18">
        <v>3.8728166996000001E-5</v>
      </c>
      <c r="AI563" s="18">
        <v>3.760458776E-5</v>
      </c>
      <c r="AJ563" s="18">
        <v>4.7128906985999997E-5</v>
      </c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</row>
    <row r="564" spans="1:47" x14ac:dyDescent="0.2">
      <c r="A564" s="16" t="s">
        <v>836</v>
      </c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>
        <v>3.2022202059999998E-5</v>
      </c>
      <c r="AD564" s="18">
        <v>3.0812209851999997E-5</v>
      </c>
      <c r="AE564" s="18">
        <v>2.9788797426000002E-5</v>
      </c>
      <c r="AF564" s="18">
        <v>2.8810971217999999E-5</v>
      </c>
      <c r="AG564" s="18">
        <v>2.9822555792999999E-5</v>
      </c>
      <c r="AH564" s="18">
        <v>1.9364083498000001E-5</v>
      </c>
      <c r="AI564" s="18">
        <v>1.880229388E-5</v>
      </c>
      <c r="AJ564" s="18">
        <v>1.8851562795000002E-5</v>
      </c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</row>
    <row r="565" spans="1:47" ht="12.75" x14ac:dyDescent="0.2">
      <c r="A565" s="49" t="s">
        <v>853</v>
      </c>
      <c r="B565" s="50"/>
      <c r="C565" s="7"/>
      <c r="D565" s="7"/>
      <c r="E565" s="7"/>
      <c r="F565" s="7"/>
    </row>
    <row r="566" spans="1:47" x14ac:dyDescent="0.2">
      <c r="A566" s="16" t="s">
        <v>216</v>
      </c>
      <c r="C566" s="7"/>
      <c r="D566" s="7"/>
      <c r="E566" s="7"/>
      <c r="F566" s="7"/>
    </row>
    <row r="567" spans="1:47" x14ac:dyDescent="0.2">
      <c r="A567" s="16" t="s">
        <v>217</v>
      </c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>
        <v>1.3404107018390001E-3</v>
      </c>
      <c r="AD567" s="18">
        <v>1.011195377393E-3</v>
      </c>
      <c r="AE567" s="18">
        <v>2.473938849818E-3</v>
      </c>
      <c r="AF567" s="18">
        <v>1.399586880562E-3</v>
      </c>
      <c r="AG567" s="18">
        <v>1.329335332334E-3</v>
      </c>
      <c r="AH567" s="18">
        <v>1.4213672384589999E-3</v>
      </c>
      <c r="AI567" s="18">
        <v>3.661894533653E-3</v>
      </c>
      <c r="AJ567" s="18">
        <v>1.727804359383E-3</v>
      </c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</row>
    <row r="568" spans="1:47" x14ac:dyDescent="0.2">
      <c r="A568" s="16" t="s">
        <v>218</v>
      </c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</row>
    <row r="569" spans="1:47" x14ac:dyDescent="0.2">
      <c r="A569" s="16" t="s">
        <v>219</v>
      </c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>
        <v>2.79877754544E-2</v>
      </c>
      <c r="AD569" s="18">
        <v>2.7704689676520001E-2</v>
      </c>
      <c r="AE569" s="18">
        <v>2.754252082398E-2</v>
      </c>
      <c r="AF569" s="18">
        <v>2.7248508716050002E-2</v>
      </c>
      <c r="AG569" s="18">
        <v>2.611694152924E-2</v>
      </c>
      <c r="AH569" s="18">
        <v>2.599349675811E-2</v>
      </c>
      <c r="AI569" s="18">
        <v>2.5869818229989999E-2</v>
      </c>
      <c r="AJ569" s="18">
        <v>2.5176577808159999E-2</v>
      </c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</row>
    <row r="570" spans="1:47" x14ac:dyDescent="0.2">
      <c r="A570" s="16" t="s">
        <v>220</v>
      </c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>
        <v>2.93710792987E-2</v>
      </c>
      <c r="AD570" s="18">
        <v>2.9077026260120001E-2</v>
      </c>
      <c r="AE570" s="18">
        <v>2.8909172527310002E-2</v>
      </c>
      <c r="AF570" s="18">
        <v>2.8715661859810001E-2</v>
      </c>
      <c r="AG570" s="18">
        <v>2.8245877061469998E-2</v>
      </c>
      <c r="AH570" s="18">
        <v>2.8164489183979999E-2</v>
      </c>
      <c r="AI570" s="18">
        <v>2.7866355042910001E-2</v>
      </c>
      <c r="AJ570" s="18">
        <v>2.6818941292629999E-2</v>
      </c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</row>
    <row r="571" spans="1:47" x14ac:dyDescent="0.2">
      <c r="A571" s="16" t="s">
        <v>221</v>
      </c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>
        <v>2.7977052168779999E-2</v>
      </c>
      <c r="AD571" s="18">
        <v>2.7766599597590001E-2</v>
      </c>
      <c r="AE571" s="18">
        <v>2.7382911865930001E-2</v>
      </c>
      <c r="AF571" s="18">
        <v>2.7161637806219999E-2</v>
      </c>
      <c r="AG571" s="18">
        <v>2.5717141429289998E-2</v>
      </c>
      <c r="AH571" s="18">
        <v>2.55943456843E-2</v>
      </c>
      <c r="AI571" s="18">
        <v>2.554810139758E-2</v>
      </c>
      <c r="AJ571" s="18">
        <v>2.48348143085E-2</v>
      </c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</row>
    <row r="572" spans="1:47" x14ac:dyDescent="0.2">
      <c r="A572" s="16" t="s">
        <v>222</v>
      </c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>
        <v>3.3424481261059999E-2</v>
      </c>
      <c r="AD572" s="18">
        <v>3.3255945932E-2</v>
      </c>
      <c r="AE572" s="18">
        <v>3.3098907676189997E-2</v>
      </c>
      <c r="AF572" s="18">
        <v>3.2981988764700002E-2</v>
      </c>
      <c r="AG572" s="18">
        <v>3.2473763118439997E-2</v>
      </c>
      <c r="AH572" s="18">
        <v>3.2564886387969998E-2</v>
      </c>
      <c r="AI572" s="18">
        <v>3.2748881087779999E-2</v>
      </c>
      <c r="AJ572" s="18">
        <v>3.1802992329309998E-2</v>
      </c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</row>
    <row r="573" spans="1:47" x14ac:dyDescent="0.2">
      <c r="A573" s="16" t="s">
        <v>223</v>
      </c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>
        <v>4.028738405447E-2</v>
      </c>
      <c r="AD573" s="18">
        <v>4.0262085332510002E-2</v>
      </c>
      <c r="AE573" s="18">
        <v>4.0321213028079998E-2</v>
      </c>
      <c r="AF573" s="18">
        <v>4.0539757919730003E-2</v>
      </c>
      <c r="AG573" s="18">
        <v>3.9670164917540003E-2</v>
      </c>
      <c r="AH573" s="18">
        <v>3.982748885298E-2</v>
      </c>
      <c r="AI573" s="18">
        <v>3.9855038180220001E-2</v>
      </c>
      <c r="AJ573" s="18">
        <v>3.8087643350799998E-2</v>
      </c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</row>
    <row r="574" spans="1:47" x14ac:dyDescent="0.2">
      <c r="A574" s="16" t="s">
        <v>224</v>
      </c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>
        <v>3.571926438261E-2</v>
      </c>
      <c r="AD574" s="18">
        <v>3.5577567971929999E-2</v>
      </c>
      <c r="AE574" s="18">
        <v>3.5383310888320002E-2</v>
      </c>
      <c r="AF574" s="18">
        <v>3.5153761510399999E-2</v>
      </c>
      <c r="AG574" s="18">
        <v>3.4142928535729998E-2</v>
      </c>
      <c r="AH574" s="18">
        <v>3.4005724410520001E-2</v>
      </c>
      <c r="AI574" s="18">
        <v>3.3903276780560002E-2</v>
      </c>
      <c r="AJ574" s="18">
        <v>3.3018151439199998E-2</v>
      </c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</row>
    <row r="575" spans="1:47" x14ac:dyDescent="0.2">
      <c r="A575" s="16" t="s">
        <v>225</v>
      </c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>
        <v>1.2964452308189999E-2</v>
      </c>
      <c r="AD575" s="18">
        <v>1.295981014291E-2</v>
      </c>
      <c r="AE575" s="18">
        <v>1.270886328495E-2</v>
      </c>
      <c r="AF575" s="18">
        <v>1.272176212814E-2</v>
      </c>
      <c r="AG575" s="18">
        <v>1.228385807096E-2</v>
      </c>
      <c r="AH575" s="18">
        <v>1.220818162347E-2</v>
      </c>
      <c r="AI575" s="18">
        <v>1.2159003813289999E-2</v>
      </c>
      <c r="AJ575" s="18">
        <v>1.2350953140430001E-2</v>
      </c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</row>
    <row r="576" spans="1:47" x14ac:dyDescent="0.2">
      <c r="A576" s="16" t="s">
        <v>226</v>
      </c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>
        <v>4.8973245402390002E-2</v>
      </c>
      <c r="AD576" s="18">
        <v>4.866119795697E-2</v>
      </c>
      <c r="AE576" s="18">
        <v>4.820190533194E-2</v>
      </c>
      <c r="AF576" s="18">
        <v>4.8010656164939998E-2</v>
      </c>
      <c r="AG576" s="18">
        <v>4.3078460769619999E-2</v>
      </c>
      <c r="AH576" s="18">
        <v>4.303043283553E-2</v>
      </c>
      <c r="AI576" s="18">
        <v>4.2920810347930001E-2</v>
      </c>
      <c r="AJ576" s="18">
        <v>4.1904002430319998E-2</v>
      </c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</row>
    <row r="577" spans="1:47" x14ac:dyDescent="0.2">
      <c r="A577" s="16" t="s">
        <v>227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>
        <v>3.6845209372150002E-2</v>
      </c>
      <c r="AD577" s="18">
        <v>3.6681628230919999E-2</v>
      </c>
      <c r="AE577" s="18">
        <v>3.6480622474940001E-2</v>
      </c>
      <c r="AF577" s="18">
        <v>3.6437520511190001E-2</v>
      </c>
      <c r="AG577" s="18">
        <v>3.5862068965520001E-2</v>
      </c>
      <c r="AH577" s="18">
        <v>3.5816507330750001E-2</v>
      </c>
      <c r="AI577" s="18">
        <v>3.566325709906E-2</v>
      </c>
      <c r="AJ577" s="18">
        <v>3.4916837548420003E-2</v>
      </c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</row>
    <row r="578" spans="1:47" x14ac:dyDescent="0.2">
      <c r="A578" s="16" t="s">
        <v>228</v>
      </c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>
        <v>0.1208943220203</v>
      </c>
      <c r="AD578" s="18">
        <v>0.1199504720631</v>
      </c>
      <c r="AE578" s="18">
        <v>0.11984637637789999</v>
      </c>
      <c r="AF578" s="18">
        <v>0.1202486438486</v>
      </c>
      <c r="AG578" s="18">
        <v>0.11797101449279999</v>
      </c>
      <c r="AH578" s="18">
        <v>0.1184505150022</v>
      </c>
      <c r="AI578" s="18">
        <v>0.1179565303786</v>
      </c>
      <c r="AJ578" s="18">
        <v>0.1130572643731</v>
      </c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</row>
    <row r="579" spans="1:47" x14ac:dyDescent="0.2">
      <c r="A579" s="16" t="s">
        <v>229</v>
      </c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>
        <v>0.18333601415469999</v>
      </c>
      <c r="AD579" s="18">
        <v>0.18349068771599999</v>
      </c>
      <c r="AE579" s="18">
        <v>0.1833507905631</v>
      </c>
      <c r="AF579" s="18">
        <v>0.1835485801432</v>
      </c>
      <c r="AG579" s="18">
        <v>0.18091954022990001</v>
      </c>
      <c r="AH579" s="18">
        <v>0.1815163846648</v>
      </c>
      <c r="AI579" s="18">
        <v>0.18144829348140001</v>
      </c>
      <c r="AJ579" s="18">
        <v>0.17585630743530001</v>
      </c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</row>
    <row r="580" spans="1:47" x14ac:dyDescent="0.2">
      <c r="A580" s="16" t="s">
        <v>230</v>
      </c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>
        <v>8.5335906921880006E-2</v>
      </c>
      <c r="AD580" s="18">
        <v>8.5869060516949994E-2</v>
      </c>
      <c r="AE580" s="18">
        <v>8.5560377076160002E-2</v>
      </c>
      <c r="AF580" s="18">
        <v>8.5654717090399998E-2</v>
      </c>
      <c r="AG580" s="18">
        <v>8.8725637181409994E-2</v>
      </c>
      <c r="AH580" s="18">
        <v>8.8153974960569995E-2</v>
      </c>
      <c r="AI580" s="18">
        <v>8.7913855586989997E-2</v>
      </c>
      <c r="AJ580" s="18">
        <v>9.1336295283659996E-2</v>
      </c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</row>
    <row r="581" spans="1:47" x14ac:dyDescent="0.2">
      <c r="A581" s="16" t="s">
        <v>231</v>
      </c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>
        <v>9.8632781084120005E-2</v>
      </c>
      <c r="AD581" s="18">
        <v>9.908682866429E-2</v>
      </c>
      <c r="AE581" s="18">
        <v>9.8987480672349998E-2</v>
      </c>
      <c r="AF581" s="18">
        <v>9.9303102256710005E-2</v>
      </c>
      <c r="AG581" s="18">
        <v>0.1023488255872</v>
      </c>
      <c r="AH581" s="18">
        <v>0.1022118810725</v>
      </c>
      <c r="AI581" s="18">
        <v>0.1019558490959</v>
      </c>
      <c r="AJ581" s="18">
        <v>0.10510176957550001</v>
      </c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</row>
    <row r="582" spans="1:47" x14ac:dyDescent="0.2">
      <c r="A582" s="16" t="s">
        <v>232</v>
      </c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>
        <v>4.4190660018230001E-2</v>
      </c>
      <c r="AD582" s="18">
        <v>4.4513233245630002E-2</v>
      </c>
      <c r="AE582" s="18">
        <v>4.4600728215870002E-2</v>
      </c>
      <c r="AF582" s="18">
        <v>4.4748170884730001E-2</v>
      </c>
      <c r="AG582" s="18">
        <v>4.6566716641680002E-2</v>
      </c>
      <c r="AH582" s="18">
        <v>4.6457290835100001E-2</v>
      </c>
      <c r="AI582" s="18">
        <v>4.6563780362030002E-2</v>
      </c>
      <c r="AJ582" s="18">
        <v>4.938482570062E-2</v>
      </c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</row>
    <row r="583" spans="1:47" x14ac:dyDescent="0.2">
      <c r="A583" s="16" t="s">
        <v>233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>
        <v>0.1092810036995</v>
      </c>
      <c r="AD583" s="18">
        <v>0.1096115152453</v>
      </c>
      <c r="AE583" s="18">
        <v>0.11005037657739999</v>
      </c>
      <c r="AF583" s="18">
        <v>0.1103164031582</v>
      </c>
      <c r="AG583" s="18">
        <v>0.115672163918</v>
      </c>
      <c r="AH583" s="18">
        <v>0.1151696878833</v>
      </c>
      <c r="AI583" s="18">
        <v>0.1142851735852</v>
      </c>
      <c r="AJ583" s="18">
        <v>0.1217152730311</v>
      </c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</row>
    <row r="584" spans="1:47" x14ac:dyDescent="0.2">
      <c r="A584" s="16" t="s">
        <v>234</v>
      </c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>
        <v>3.0486301002630001E-2</v>
      </c>
      <c r="AD584" s="18">
        <v>3.0810504049939999E-2</v>
      </c>
      <c r="AE584" s="18">
        <v>3.0844431143699998E-2</v>
      </c>
      <c r="AF584" s="18">
        <v>3.0993610161970001E-2</v>
      </c>
      <c r="AG584" s="18">
        <v>3.2223888055969999E-2</v>
      </c>
      <c r="AH584" s="18">
        <v>3.2496738643670003E-2</v>
      </c>
      <c r="AI584" s="18">
        <v>3.2654258490010003E-2</v>
      </c>
      <c r="AJ584" s="18">
        <v>3.4195336826919998E-2</v>
      </c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</row>
    <row r="585" spans="1:47" x14ac:dyDescent="0.2">
      <c r="A585" s="16" t="s">
        <v>235</v>
      </c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>
        <v>2.415956248995E-2</v>
      </c>
      <c r="AD585" s="18">
        <v>2.456792034257E-2</v>
      </c>
      <c r="AE585" s="18">
        <v>2.4898997456230001E-2</v>
      </c>
      <c r="AF585" s="18">
        <v>2.525047779E-2</v>
      </c>
      <c r="AG585" s="18">
        <v>2.6436781609199999E-2</v>
      </c>
      <c r="AH585" s="18">
        <v>2.6587355672809999E-2</v>
      </c>
      <c r="AI585" s="18">
        <v>2.6645723531690001E-2</v>
      </c>
      <c r="AJ585" s="18">
        <v>2.8005620110880002E-2</v>
      </c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</row>
    <row r="586" spans="1:47" x14ac:dyDescent="0.2">
      <c r="A586" s="16" t="s">
        <v>236</v>
      </c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>
        <v>5.533215377192E-3</v>
      </c>
      <c r="AD586" s="18">
        <v>5.8195325800960004E-3</v>
      </c>
      <c r="AE586" s="18">
        <v>5.9454336874659999E-3</v>
      </c>
      <c r="AF586" s="18">
        <v>6.0616590413309999E-3</v>
      </c>
      <c r="AG586" s="18">
        <v>6.5867066466769996E-3</v>
      </c>
      <c r="AH586" s="18">
        <v>6.7174205105239998E-3</v>
      </c>
      <c r="AI586" s="18">
        <v>6.7749780002460003E-3</v>
      </c>
      <c r="AJ586" s="18">
        <v>7.0156451735400001E-3</v>
      </c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</row>
    <row r="587" spans="1:47" x14ac:dyDescent="0.2">
      <c r="A587" s="16" t="s">
        <v>237</v>
      </c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>
        <v>2.423462548925E-3</v>
      </c>
      <c r="AD587" s="18">
        <v>2.4763968425939998E-3</v>
      </c>
      <c r="AE587" s="18">
        <v>2.5238166492089998E-3</v>
      </c>
      <c r="AF587" s="18">
        <v>2.5675180015830002E-3</v>
      </c>
      <c r="AG587" s="18">
        <v>2.6486756621689998E-3</v>
      </c>
      <c r="AH587" s="18">
        <v>2.638291243988E-3</v>
      </c>
      <c r="AI587" s="18">
        <v>2.6210459581960002E-3</v>
      </c>
      <c r="AJ587" s="18">
        <v>2.6771474139900002E-3</v>
      </c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</row>
    <row r="588" spans="1:47" x14ac:dyDescent="0.2">
      <c r="A588" s="16" t="s">
        <v>831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5.4688756635000002E-4</v>
      </c>
      <c r="AD588" s="18">
        <v>5.6750760976100002E-4</v>
      </c>
      <c r="AE588" s="18">
        <v>5.8855803281999996E-4</v>
      </c>
      <c r="AF588" s="18">
        <v>6.2740101542399995E-4</v>
      </c>
      <c r="AG588" s="18">
        <v>6.4967516241899996E-4</v>
      </c>
      <c r="AH588" s="18">
        <v>6.62006659008E-4</v>
      </c>
      <c r="AI588" s="18">
        <v>6.7182044415800004E-4</v>
      </c>
      <c r="AJ588" s="18">
        <v>6.9302042986300004E-4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</row>
    <row r="589" spans="1:47" x14ac:dyDescent="0.2">
      <c r="A589" s="16" t="s">
        <v>832</v>
      </c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>
        <v>1.5012599860600001E-4</v>
      </c>
      <c r="AD589" s="18">
        <v>1.4445648248500001E-4</v>
      </c>
      <c r="AE589" s="18">
        <v>1.3965783829600001E-4</v>
      </c>
      <c r="AF589" s="18">
        <v>1.5443717302799999E-4</v>
      </c>
      <c r="AG589" s="18">
        <v>1.5992003998E-4</v>
      </c>
      <c r="AH589" s="18">
        <v>1.5576627270800001E-4</v>
      </c>
      <c r="AI589" s="18">
        <v>1.5139615642999999E-4</v>
      </c>
      <c r="AJ589" s="18">
        <v>1.51894888737E-4</v>
      </c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</row>
    <row r="590" spans="1:47" x14ac:dyDescent="0.2">
      <c r="A590" s="16" t="s">
        <v>833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5.3616428073999997E-5</v>
      </c>
      <c r="AD590" s="18">
        <v>5.1591600887000003E-5</v>
      </c>
      <c r="AE590" s="18">
        <v>6.9828919148000004E-5</v>
      </c>
      <c r="AF590" s="18">
        <v>6.7566263199999999E-5</v>
      </c>
      <c r="AG590" s="18">
        <v>6.9965017490999993E-5</v>
      </c>
      <c r="AH590" s="18">
        <v>6.8147744309999996E-5</v>
      </c>
      <c r="AI590" s="18">
        <v>7.5698078214999994E-5</v>
      </c>
      <c r="AJ590" s="18">
        <v>7.5947444367999994E-5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</row>
    <row r="591" spans="1:47" x14ac:dyDescent="0.2">
      <c r="A591" s="16" t="s">
        <v>834</v>
      </c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>
        <v>3.2169856843999998E-5</v>
      </c>
      <c r="AD591" s="18">
        <v>3.0954960532000003E-5</v>
      </c>
      <c r="AE591" s="18">
        <v>2.9926679634999999E-5</v>
      </c>
      <c r="AF591" s="18">
        <v>2.8956969943000001E-5</v>
      </c>
      <c r="AG591" s="18">
        <v>2.9985007496000001E-5</v>
      </c>
      <c r="AH591" s="18">
        <v>2.9206176133000001E-5</v>
      </c>
      <c r="AI591" s="18">
        <v>2.8386779331000001E-5</v>
      </c>
      <c r="AJ591" s="18">
        <v>2.8480291637999999E-5</v>
      </c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</row>
    <row r="592" spans="1:47" x14ac:dyDescent="0.2">
      <c r="A592" s="16" t="s">
        <v>835</v>
      </c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>
        <v>2.1446571228999999E-5</v>
      </c>
      <c r="AD592" s="18">
        <v>2.0636640355E-5</v>
      </c>
      <c r="AE592" s="18">
        <v>2.9926679634999999E-5</v>
      </c>
      <c r="AF592" s="18">
        <v>2.8956969943000001E-5</v>
      </c>
      <c r="AG592" s="18">
        <v>3.9980009994999999E-5</v>
      </c>
      <c r="AH592" s="18">
        <v>3.8941568177000002E-5</v>
      </c>
      <c r="AI592" s="18">
        <v>3.7849039107999997E-5</v>
      </c>
      <c r="AJ592" s="18">
        <v>4.7467152729999998E-5</v>
      </c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</row>
    <row r="593" spans="1:47" x14ac:dyDescent="0.2">
      <c r="A593" s="16" t="s">
        <v>836</v>
      </c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>
        <v>3.2169856843999998E-5</v>
      </c>
      <c r="AD593" s="18">
        <v>3.0954960532000003E-5</v>
      </c>
      <c r="AE593" s="18">
        <v>2.9926679634999999E-5</v>
      </c>
      <c r="AF593" s="18">
        <v>2.8956969943000001E-5</v>
      </c>
      <c r="AG593" s="18">
        <v>2.9985007496000001E-5</v>
      </c>
      <c r="AH593" s="18">
        <v>1.9470784088000001E-5</v>
      </c>
      <c r="AI593" s="18">
        <v>1.8924519553999999E-5</v>
      </c>
      <c r="AJ593" s="18">
        <v>1.8986861091999998E-5</v>
      </c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</row>
    <row r="594" spans="1:47" ht="12.75" x14ac:dyDescent="0.2">
      <c r="A594" s="49" t="s">
        <v>837</v>
      </c>
      <c r="B594" s="50"/>
      <c r="C594" s="7"/>
      <c r="D594" s="7"/>
      <c r="E594" s="7"/>
      <c r="F594" s="7"/>
    </row>
    <row r="595" spans="1:47" ht="12.75" x14ac:dyDescent="0.2">
      <c r="A595" s="28" t="s">
        <v>863</v>
      </c>
      <c r="B595" s="50"/>
      <c r="C595" s="7"/>
      <c r="D595" s="7"/>
      <c r="E595" s="7"/>
      <c r="F595" s="7"/>
    </row>
    <row r="596" spans="1:47" s="19" customFormat="1" x14ac:dyDescent="0.2">
      <c r="A596" s="28" t="s">
        <v>240</v>
      </c>
      <c r="B596" s="32"/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</row>
    <row r="597" spans="1:47" s="19" customFormat="1" x14ac:dyDescent="0.2">
      <c r="A597" s="28" t="s">
        <v>241</v>
      </c>
      <c r="B597" s="32"/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</row>
    <row r="598" spans="1:47" s="19" customFormat="1" x14ac:dyDescent="0.2">
      <c r="A598" s="28" t="s">
        <v>242</v>
      </c>
      <c r="B598" s="32"/>
      <c r="C598" s="19">
        <v>0</v>
      </c>
      <c r="D598" s="19">
        <v>239.85</v>
      </c>
      <c r="E598" s="19">
        <v>1921.24</v>
      </c>
      <c r="F598" s="19">
        <v>14505.49</v>
      </c>
      <c r="G598" s="19">
        <v>36325.61</v>
      </c>
      <c r="H598" s="19">
        <v>70054.34</v>
      </c>
      <c r="I598" s="19">
        <v>96484.81</v>
      </c>
      <c r="J598" s="19">
        <v>144014.35</v>
      </c>
      <c r="K598" s="19">
        <v>181198.18</v>
      </c>
      <c r="L598" s="19">
        <v>200583.69</v>
      </c>
      <c r="M598" s="19">
        <v>219990.08</v>
      </c>
      <c r="N598" s="19">
        <v>226237.51</v>
      </c>
      <c r="O598" s="19">
        <v>260499.99</v>
      </c>
      <c r="P598" s="19">
        <v>247246.59</v>
      </c>
      <c r="Q598" s="19">
        <v>242071.06</v>
      </c>
      <c r="R598" s="19">
        <v>237884.31</v>
      </c>
      <c r="S598" s="19">
        <v>253124.37</v>
      </c>
      <c r="T598" s="19">
        <v>257848.66</v>
      </c>
      <c r="U598" s="19">
        <v>270362.65000000002</v>
      </c>
      <c r="V598" s="19">
        <v>287796.37</v>
      </c>
      <c r="W598" s="19">
        <v>288320.76</v>
      </c>
      <c r="X598" s="19">
        <v>310784.82</v>
      </c>
      <c r="Y598" s="19">
        <v>313159.28999999998</v>
      </c>
      <c r="Z598" s="19">
        <v>311029.09000000003</v>
      </c>
      <c r="AA598" s="19">
        <v>335003.96999999997</v>
      </c>
      <c r="AB598" s="19">
        <v>318682.26</v>
      </c>
      <c r="AC598" s="19">
        <v>310302.23</v>
      </c>
      <c r="AD598" s="19">
        <v>320412.79999999999</v>
      </c>
      <c r="AE598" s="19">
        <v>320835.78000000003</v>
      </c>
      <c r="AF598" s="19">
        <v>346796.08</v>
      </c>
      <c r="AG598" s="19">
        <v>357893.3</v>
      </c>
      <c r="AH598" s="19">
        <v>382161.36</v>
      </c>
      <c r="AI598" s="19">
        <v>394503.47</v>
      </c>
      <c r="AJ598" s="19">
        <v>397983.11</v>
      </c>
    </row>
    <row r="599" spans="1:47" s="19" customFormat="1" x14ac:dyDescent="0.2">
      <c r="A599" s="28" t="s">
        <v>243</v>
      </c>
      <c r="B599" s="32"/>
      <c r="C599" s="19">
        <v>0</v>
      </c>
      <c r="D599" s="19">
        <v>247.02</v>
      </c>
      <c r="E599" s="19">
        <v>1749.79</v>
      </c>
      <c r="F599" s="19">
        <v>15029.84</v>
      </c>
      <c r="G599" s="19">
        <v>41303.050000000003</v>
      </c>
      <c r="H599" s="19">
        <v>86075.11</v>
      </c>
      <c r="I599" s="19">
        <v>130630.64</v>
      </c>
      <c r="J599" s="19">
        <v>185733.21</v>
      </c>
      <c r="K599" s="19">
        <v>236509.04</v>
      </c>
      <c r="L599" s="19">
        <v>264158.21999999997</v>
      </c>
      <c r="M599" s="19">
        <v>306054.31</v>
      </c>
      <c r="N599" s="19">
        <v>332968.99</v>
      </c>
      <c r="O599" s="19">
        <v>393817.97</v>
      </c>
      <c r="P599" s="19">
        <v>395380.25</v>
      </c>
      <c r="Q599" s="19">
        <v>365730.69</v>
      </c>
      <c r="R599" s="19">
        <v>396468.28</v>
      </c>
      <c r="S599" s="19">
        <v>429200.81</v>
      </c>
      <c r="T599" s="19">
        <v>438343.16</v>
      </c>
      <c r="U599" s="19">
        <v>460947.86</v>
      </c>
      <c r="V599" s="19">
        <v>493677.68</v>
      </c>
      <c r="W599" s="19">
        <v>506713.04</v>
      </c>
      <c r="X599" s="19">
        <v>537633.73</v>
      </c>
      <c r="Y599" s="19">
        <v>548150.97</v>
      </c>
      <c r="Z599" s="19">
        <v>557572.28</v>
      </c>
      <c r="AA599" s="19">
        <v>609604.43999999994</v>
      </c>
      <c r="AB599" s="19">
        <v>616207.88</v>
      </c>
      <c r="AC599" s="19">
        <v>592088.14</v>
      </c>
      <c r="AD599" s="19">
        <v>611323.98</v>
      </c>
      <c r="AE599" s="19">
        <v>613681.78</v>
      </c>
      <c r="AF599" s="19">
        <v>658426.85</v>
      </c>
      <c r="AG599" s="19">
        <v>706757.49</v>
      </c>
      <c r="AH599" s="19">
        <v>736078.18</v>
      </c>
      <c r="AI599" s="19">
        <v>742051.94</v>
      </c>
      <c r="AJ599" s="19">
        <v>764552.27</v>
      </c>
    </row>
    <row r="600" spans="1:47" s="19" customFormat="1" x14ac:dyDescent="0.2">
      <c r="A600" s="28" t="s">
        <v>244</v>
      </c>
      <c r="B600" s="32"/>
      <c r="C600" s="19">
        <v>0</v>
      </c>
      <c r="D600" s="19">
        <v>1619.78</v>
      </c>
      <c r="E600" s="19">
        <v>10413.870000000001</v>
      </c>
      <c r="F600" s="19">
        <v>55454.93</v>
      </c>
      <c r="G600" s="19">
        <v>150904.32000000001</v>
      </c>
      <c r="H600" s="19">
        <v>254761.91</v>
      </c>
      <c r="I600" s="19">
        <v>336059.34</v>
      </c>
      <c r="J600" s="19">
        <v>290313.02</v>
      </c>
      <c r="K600" s="19">
        <v>674333.77</v>
      </c>
      <c r="L600" s="19">
        <v>740402.43</v>
      </c>
      <c r="M600" s="19">
        <v>718034.02</v>
      </c>
      <c r="N600" s="19">
        <v>758018.34</v>
      </c>
      <c r="O600" s="19">
        <v>862273.96</v>
      </c>
      <c r="P600" s="19">
        <v>868220.55</v>
      </c>
      <c r="Q600" s="19">
        <v>832031.4</v>
      </c>
      <c r="R600" s="19">
        <v>838415.8</v>
      </c>
      <c r="S600" s="19">
        <v>882305.91</v>
      </c>
      <c r="T600" s="19">
        <v>910425.8</v>
      </c>
      <c r="U600" s="19">
        <v>944284.9</v>
      </c>
      <c r="V600" s="19">
        <v>965509.69</v>
      </c>
      <c r="W600" s="19">
        <v>970935.44</v>
      </c>
      <c r="X600" s="19">
        <v>1017596.29</v>
      </c>
      <c r="Y600" s="19">
        <v>1032194.88</v>
      </c>
      <c r="Z600" s="19">
        <v>1012523.85</v>
      </c>
      <c r="AA600" s="19">
        <v>1087714.3799999999</v>
      </c>
      <c r="AB600" s="19">
        <v>1067458.02</v>
      </c>
      <c r="AC600" s="19">
        <v>1041020.14</v>
      </c>
      <c r="AD600" s="19">
        <v>1041120.68</v>
      </c>
      <c r="AE600" s="19">
        <v>1080538.3500000001</v>
      </c>
      <c r="AF600" s="19">
        <v>1105468.73</v>
      </c>
      <c r="AG600" s="19">
        <v>1139635.8700000001</v>
      </c>
      <c r="AH600" s="19">
        <v>1155423.54</v>
      </c>
      <c r="AI600" s="19">
        <v>1180987.81</v>
      </c>
      <c r="AJ600" s="19">
        <v>1215082.3899999999</v>
      </c>
    </row>
    <row r="601" spans="1:47" s="19" customFormat="1" x14ac:dyDescent="0.2">
      <c r="A601" s="28" t="s">
        <v>245</v>
      </c>
      <c r="B601" s="32"/>
      <c r="C601" s="19">
        <v>0</v>
      </c>
      <c r="D601" s="19">
        <v>2031.02</v>
      </c>
      <c r="E601" s="19">
        <v>8426.66</v>
      </c>
      <c r="F601" s="19">
        <v>46674.5</v>
      </c>
      <c r="G601" s="19">
        <v>104611.83</v>
      </c>
      <c r="H601" s="19">
        <v>162102.66</v>
      </c>
      <c r="I601" s="19">
        <v>264857.01</v>
      </c>
      <c r="J601" s="19">
        <v>357431.94</v>
      </c>
      <c r="K601" s="19">
        <v>424535.94</v>
      </c>
      <c r="L601" s="19">
        <v>484440.5</v>
      </c>
      <c r="M601" s="19">
        <v>550962.65</v>
      </c>
      <c r="N601" s="19">
        <v>599489.02</v>
      </c>
      <c r="O601" s="19">
        <v>725877.19</v>
      </c>
      <c r="P601" s="19">
        <v>746003.92</v>
      </c>
      <c r="Q601" s="19">
        <v>714356.97</v>
      </c>
      <c r="R601" s="19">
        <v>741420.84</v>
      </c>
      <c r="S601" s="19">
        <v>803212.72</v>
      </c>
      <c r="T601" s="19">
        <v>897227.63</v>
      </c>
      <c r="U601" s="19">
        <v>938828.63</v>
      </c>
      <c r="V601" s="19">
        <v>1003896.57</v>
      </c>
      <c r="W601" s="19">
        <v>1082311.3500000001</v>
      </c>
      <c r="X601" s="19">
        <v>1153905.6299999999</v>
      </c>
      <c r="Y601" s="19">
        <v>1200222.6499999999</v>
      </c>
      <c r="Z601" s="19">
        <v>1224972.8799999999</v>
      </c>
      <c r="AA601" s="19">
        <v>1349706.91</v>
      </c>
      <c r="AB601" s="19">
        <v>1336777.3999999999</v>
      </c>
      <c r="AC601" s="19">
        <v>1324740.1100000001</v>
      </c>
      <c r="AD601" s="19">
        <v>1324219.21</v>
      </c>
      <c r="AE601" s="19">
        <v>1364768.8</v>
      </c>
      <c r="AF601" s="19">
        <v>1453746.2</v>
      </c>
      <c r="AG601" s="19">
        <v>1535158.44</v>
      </c>
      <c r="AH601" s="19">
        <v>1609496.16</v>
      </c>
      <c r="AI601" s="19">
        <v>1669446.86</v>
      </c>
      <c r="AJ601" s="19">
        <v>1723337.7</v>
      </c>
    </row>
    <row r="602" spans="1:47" s="19" customFormat="1" x14ac:dyDescent="0.2">
      <c r="A602" s="28" t="s">
        <v>246</v>
      </c>
      <c r="B602" s="32"/>
      <c r="C602" s="19">
        <v>0</v>
      </c>
      <c r="D602" s="19">
        <v>42.6</v>
      </c>
      <c r="E602" s="19">
        <v>6008.44</v>
      </c>
      <c r="F602" s="19">
        <v>31591.47</v>
      </c>
      <c r="G602" s="19">
        <v>68274.350000000006</v>
      </c>
      <c r="H602" s="19">
        <v>131084.62</v>
      </c>
      <c r="I602" s="19">
        <v>192045.45</v>
      </c>
      <c r="J602" s="19">
        <v>290354.17</v>
      </c>
      <c r="K602" s="19">
        <v>357060.57</v>
      </c>
      <c r="L602" s="19">
        <v>418223.2</v>
      </c>
      <c r="M602" s="19">
        <v>468897.5</v>
      </c>
      <c r="N602" s="19">
        <v>550879.56000000006</v>
      </c>
      <c r="O602" s="19">
        <v>696082.25</v>
      </c>
      <c r="P602" s="19">
        <v>730018.51</v>
      </c>
      <c r="Q602" s="19">
        <v>708661.58</v>
      </c>
      <c r="R602" s="19">
        <v>743201.38</v>
      </c>
      <c r="S602" s="19">
        <v>845270.77</v>
      </c>
      <c r="T602" s="19">
        <v>949947.48</v>
      </c>
      <c r="U602" s="19">
        <v>990997.01</v>
      </c>
      <c r="V602" s="19">
        <v>1040112.19</v>
      </c>
      <c r="W602" s="19">
        <v>1079519.8</v>
      </c>
      <c r="X602" s="19">
        <v>1175725.3899999999</v>
      </c>
      <c r="Y602" s="19">
        <v>1225169.21</v>
      </c>
      <c r="Z602" s="19">
        <v>1285488.56</v>
      </c>
      <c r="AA602" s="19">
        <v>1422301.14</v>
      </c>
      <c r="AB602" s="19">
        <v>1381042.5</v>
      </c>
      <c r="AC602" s="19">
        <v>1378902.42</v>
      </c>
      <c r="AD602" s="19">
        <v>1468955.9</v>
      </c>
      <c r="AE602" s="19">
        <v>1487416.68</v>
      </c>
      <c r="AF602" s="19">
        <v>1556102.97</v>
      </c>
      <c r="AG602" s="19">
        <v>1608128.82</v>
      </c>
      <c r="AH602" s="19">
        <v>1701012.4</v>
      </c>
      <c r="AI602" s="19">
        <v>1785560.11</v>
      </c>
      <c r="AJ602" s="19">
        <v>1854912.94</v>
      </c>
    </row>
    <row r="603" spans="1:47" s="19" customFormat="1" x14ac:dyDescent="0.2">
      <c r="A603" s="28" t="s">
        <v>247</v>
      </c>
      <c r="B603" s="32"/>
      <c r="C603" s="19">
        <v>0</v>
      </c>
      <c r="D603" s="19">
        <v>483.67</v>
      </c>
      <c r="E603" s="19">
        <v>3356.09</v>
      </c>
      <c r="F603" s="19">
        <v>35378.11</v>
      </c>
      <c r="G603" s="19">
        <v>97454.18</v>
      </c>
      <c r="H603" s="19">
        <v>160915.31</v>
      </c>
      <c r="I603" s="19">
        <v>236555.67</v>
      </c>
      <c r="J603" s="19">
        <v>354803.98</v>
      </c>
      <c r="K603" s="19">
        <v>457182.59</v>
      </c>
      <c r="L603" s="19">
        <v>540975.43000000005</v>
      </c>
      <c r="M603" s="19">
        <v>592220.36</v>
      </c>
      <c r="N603" s="19">
        <v>650335.42000000004</v>
      </c>
      <c r="O603" s="19">
        <v>757945.34</v>
      </c>
      <c r="P603" s="19">
        <v>795314.67</v>
      </c>
      <c r="Q603" s="19">
        <v>792521.23</v>
      </c>
      <c r="R603" s="19">
        <v>868166.71</v>
      </c>
      <c r="S603" s="19">
        <v>962432.99</v>
      </c>
      <c r="T603" s="19">
        <v>1099499.93</v>
      </c>
      <c r="U603" s="19">
        <v>1141967.3700000001</v>
      </c>
      <c r="V603" s="19">
        <v>1237853.6299999999</v>
      </c>
      <c r="W603" s="19">
        <v>1292630.0900000001</v>
      </c>
      <c r="X603" s="19">
        <v>1423150.92</v>
      </c>
      <c r="Y603" s="19">
        <v>1462326.57</v>
      </c>
      <c r="Z603" s="19">
        <v>1524546.79</v>
      </c>
      <c r="AA603" s="19">
        <v>1653550.58</v>
      </c>
      <c r="AB603" s="19">
        <v>1627891.69</v>
      </c>
      <c r="AC603" s="19">
        <v>1607471.99</v>
      </c>
      <c r="AD603" s="19">
        <v>1678315.21</v>
      </c>
      <c r="AE603" s="19">
        <v>1714355.6</v>
      </c>
      <c r="AF603" s="19">
        <v>1798539.52</v>
      </c>
      <c r="AG603" s="19">
        <v>1843851.79</v>
      </c>
      <c r="AH603" s="19">
        <v>1913295.08</v>
      </c>
      <c r="AI603" s="19">
        <v>1983903.32</v>
      </c>
      <c r="AJ603" s="19">
        <v>2052428.19</v>
      </c>
    </row>
    <row r="604" spans="1:47" s="19" customFormat="1" x14ac:dyDescent="0.2">
      <c r="A604" s="28" t="s">
        <v>248</v>
      </c>
      <c r="B604" s="32"/>
      <c r="C604" s="19">
        <v>0</v>
      </c>
      <c r="D604" s="19">
        <v>6.29</v>
      </c>
      <c r="E604" s="19">
        <v>3501.67</v>
      </c>
      <c r="F604" s="19">
        <v>36629.97</v>
      </c>
      <c r="G604" s="19">
        <v>91186.14</v>
      </c>
      <c r="H604" s="19">
        <v>141736.88</v>
      </c>
      <c r="I604" s="19">
        <v>173856.18</v>
      </c>
      <c r="J604" s="19">
        <v>229010.03</v>
      </c>
      <c r="K604" s="19">
        <v>277896.96999999997</v>
      </c>
      <c r="L604" s="19">
        <v>301579.61</v>
      </c>
      <c r="M604" s="19">
        <v>349978.3</v>
      </c>
      <c r="N604" s="19">
        <v>363822.08000000002</v>
      </c>
      <c r="O604" s="19">
        <v>424827.91</v>
      </c>
      <c r="P604" s="19">
        <v>431735.22</v>
      </c>
      <c r="Q604" s="19">
        <v>416245.38</v>
      </c>
      <c r="R604" s="19">
        <v>465204.92</v>
      </c>
      <c r="S604" s="19">
        <v>528162.02</v>
      </c>
      <c r="T604" s="19">
        <v>583484</v>
      </c>
      <c r="U604" s="19">
        <v>657377.6</v>
      </c>
      <c r="V604" s="19">
        <v>718188.87</v>
      </c>
      <c r="W604" s="19">
        <v>769861.04</v>
      </c>
      <c r="X604" s="19">
        <v>812852.72</v>
      </c>
      <c r="Y604" s="19">
        <v>845023.11</v>
      </c>
      <c r="Z604" s="19">
        <v>842617.05</v>
      </c>
      <c r="AA604" s="19">
        <v>933465.89</v>
      </c>
      <c r="AB604" s="19">
        <v>939701.64</v>
      </c>
      <c r="AC604" s="19">
        <v>959748.58</v>
      </c>
      <c r="AD604" s="19">
        <v>992291.04</v>
      </c>
      <c r="AE604" s="19">
        <v>1057501.33</v>
      </c>
      <c r="AF604" s="19">
        <v>1115727</v>
      </c>
      <c r="AG604" s="19">
        <v>1175595.78</v>
      </c>
      <c r="AH604" s="19">
        <v>1206409.22</v>
      </c>
      <c r="AI604" s="19">
        <v>1259070.73</v>
      </c>
      <c r="AJ604" s="19">
        <v>1317122.6499999999</v>
      </c>
    </row>
    <row r="605" spans="1:47" s="19" customFormat="1" x14ac:dyDescent="0.2">
      <c r="A605" s="28" t="s">
        <v>249</v>
      </c>
      <c r="B605" s="32"/>
      <c r="C605" s="19">
        <v>0</v>
      </c>
      <c r="D605" s="19">
        <v>5289.69</v>
      </c>
      <c r="E605" s="19">
        <v>7700.68</v>
      </c>
      <c r="F605" s="19">
        <v>68867.77</v>
      </c>
      <c r="G605" s="19">
        <v>222735.04</v>
      </c>
      <c r="H605" s="19">
        <v>354213.77</v>
      </c>
      <c r="I605" s="19">
        <v>500184.33</v>
      </c>
      <c r="J605" s="19">
        <v>673931.3</v>
      </c>
      <c r="K605" s="19">
        <v>841767.51</v>
      </c>
      <c r="L605" s="19">
        <v>900075.38</v>
      </c>
      <c r="M605" s="19">
        <v>998013.52</v>
      </c>
      <c r="N605" s="19">
        <v>1120332.33</v>
      </c>
      <c r="O605" s="19">
        <v>1349954.72</v>
      </c>
      <c r="P605" s="19">
        <v>1423278.48</v>
      </c>
      <c r="Q605" s="19">
        <v>1365074.75</v>
      </c>
      <c r="R605" s="19">
        <v>1393017.32</v>
      </c>
      <c r="S605" s="19">
        <v>1594129.99</v>
      </c>
      <c r="T605" s="19">
        <v>1765958.56</v>
      </c>
      <c r="U605" s="19">
        <v>1852741.15</v>
      </c>
      <c r="V605" s="19">
        <v>2023955.93</v>
      </c>
      <c r="W605" s="19">
        <v>2114235.65</v>
      </c>
      <c r="X605" s="19">
        <v>2288384.31</v>
      </c>
      <c r="Y605" s="19">
        <v>2386669.12</v>
      </c>
      <c r="Z605" s="19">
        <v>2460259.48</v>
      </c>
      <c r="AA605" s="19">
        <v>2723390.85</v>
      </c>
      <c r="AB605" s="19">
        <v>2711139.7</v>
      </c>
      <c r="AC605" s="19">
        <v>2698550.72</v>
      </c>
      <c r="AD605" s="19">
        <v>2782208.08</v>
      </c>
      <c r="AE605" s="19">
        <v>2842067.66</v>
      </c>
      <c r="AF605" s="19">
        <v>3037568.55</v>
      </c>
      <c r="AG605" s="19">
        <v>3107349.5</v>
      </c>
      <c r="AH605" s="19">
        <v>3235057.48</v>
      </c>
      <c r="AI605" s="19">
        <v>3320631.85</v>
      </c>
      <c r="AJ605" s="19">
        <v>3393361.09</v>
      </c>
    </row>
    <row r="606" spans="1:47" s="19" customFormat="1" x14ac:dyDescent="0.2">
      <c r="A606" s="28" t="s">
        <v>250</v>
      </c>
      <c r="B606" s="32"/>
      <c r="C606" s="19">
        <v>0</v>
      </c>
      <c r="D606" s="19">
        <v>1042.0999999999999</v>
      </c>
      <c r="E606" s="19">
        <v>3052.46</v>
      </c>
      <c r="F606" s="19">
        <v>47200.95</v>
      </c>
      <c r="G606" s="19">
        <v>164584.74</v>
      </c>
      <c r="H606" s="19">
        <v>252521.06</v>
      </c>
      <c r="I606" s="19">
        <v>355531.83</v>
      </c>
      <c r="J606" s="19">
        <v>511066.4</v>
      </c>
      <c r="K606" s="19">
        <v>685861.19</v>
      </c>
      <c r="L606" s="19">
        <v>765822.87</v>
      </c>
      <c r="M606" s="19">
        <v>858402.7</v>
      </c>
      <c r="N606" s="19">
        <v>948213.45</v>
      </c>
      <c r="O606" s="19">
        <v>1157195.24</v>
      </c>
      <c r="P606" s="19">
        <v>1201249.24</v>
      </c>
      <c r="Q606" s="19">
        <v>1196267.06</v>
      </c>
      <c r="R606" s="19">
        <v>1301725.3899999999</v>
      </c>
      <c r="S606" s="19">
        <v>1450866.47</v>
      </c>
      <c r="T606" s="19">
        <v>1581014.74</v>
      </c>
      <c r="U606" s="19">
        <v>1732231.66</v>
      </c>
      <c r="V606" s="19">
        <v>1901496.97</v>
      </c>
      <c r="W606" s="19">
        <v>2047280.94</v>
      </c>
      <c r="X606" s="19">
        <v>2177531.56</v>
      </c>
      <c r="Y606" s="19">
        <v>2305099.1800000002</v>
      </c>
      <c r="Z606" s="19">
        <v>2355028.42</v>
      </c>
      <c r="AA606" s="19">
        <v>2564140.15</v>
      </c>
      <c r="AB606" s="19">
        <v>2615323.84</v>
      </c>
      <c r="AC606" s="19">
        <v>2623292.84</v>
      </c>
      <c r="AD606" s="19">
        <v>2720128.12</v>
      </c>
      <c r="AE606" s="19">
        <v>2738063.93</v>
      </c>
      <c r="AF606" s="19">
        <v>2851115.78</v>
      </c>
      <c r="AG606" s="19">
        <v>2907532.64</v>
      </c>
      <c r="AH606" s="19">
        <v>2994952.47</v>
      </c>
      <c r="AI606" s="19">
        <v>3049855.16</v>
      </c>
      <c r="AJ606" s="19">
        <v>3179167.18</v>
      </c>
    </row>
    <row r="607" spans="1:47" s="19" customFormat="1" x14ac:dyDescent="0.2">
      <c r="A607" s="28" t="s">
        <v>251</v>
      </c>
      <c r="B607" s="32"/>
      <c r="C607" s="19">
        <v>84.76</v>
      </c>
      <c r="D607" s="19">
        <v>3938.61</v>
      </c>
      <c r="E607" s="19">
        <v>12589.1</v>
      </c>
      <c r="F607" s="19">
        <v>77878.2</v>
      </c>
      <c r="G607" s="19">
        <v>253388.67</v>
      </c>
      <c r="H607" s="19">
        <v>467716.61</v>
      </c>
      <c r="I607" s="19">
        <v>796968.99</v>
      </c>
      <c r="J607" s="19">
        <v>1156998.3899999999</v>
      </c>
      <c r="K607" s="19">
        <v>1490652.68</v>
      </c>
      <c r="L607" s="19">
        <v>1689402.83</v>
      </c>
      <c r="M607" s="19">
        <v>1960717.66</v>
      </c>
      <c r="N607" s="19">
        <v>2414293</v>
      </c>
      <c r="O607" s="19">
        <v>3170971.76</v>
      </c>
      <c r="P607" s="19">
        <v>3067346.84</v>
      </c>
      <c r="Q607" s="19">
        <v>2884760.97</v>
      </c>
      <c r="R607" s="19">
        <v>3002551.79</v>
      </c>
      <c r="S607" s="19">
        <v>3333363.25</v>
      </c>
      <c r="T607" s="19">
        <v>3661250.63</v>
      </c>
      <c r="U607" s="19">
        <v>3803788.27</v>
      </c>
      <c r="V607" s="19">
        <v>4180657.72</v>
      </c>
      <c r="W607" s="19">
        <v>4450258.63</v>
      </c>
      <c r="X607" s="19">
        <v>4769213.08</v>
      </c>
      <c r="Y607" s="19">
        <v>4902112.67</v>
      </c>
      <c r="Z607" s="19">
        <v>5024610.4400000004</v>
      </c>
      <c r="AA607" s="19">
        <v>5466532.4400000004</v>
      </c>
      <c r="AB607" s="19">
        <v>5358668.58</v>
      </c>
      <c r="AC607" s="19">
        <v>5341625.75</v>
      </c>
      <c r="AD607" s="19">
        <v>5625214.6500000004</v>
      </c>
      <c r="AE607" s="19">
        <v>5764036.5700000003</v>
      </c>
      <c r="AF607" s="19">
        <v>5961530.6100000003</v>
      </c>
      <c r="AG607" s="19">
        <v>6211946</v>
      </c>
      <c r="AH607" s="19">
        <v>6363893.3700000001</v>
      </c>
      <c r="AI607" s="19">
        <v>6576910.1100000003</v>
      </c>
      <c r="AJ607" s="19">
        <v>6867953.7199999997</v>
      </c>
    </row>
    <row r="608" spans="1:47" s="19" customFormat="1" x14ac:dyDescent="0.2">
      <c r="A608" s="28" t="s">
        <v>252</v>
      </c>
      <c r="B608" s="32"/>
      <c r="C608" s="19">
        <v>0</v>
      </c>
      <c r="D608" s="19">
        <v>2887.04</v>
      </c>
      <c r="E608" s="19">
        <v>18582.86</v>
      </c>
      <c r="F608" s="19">
        <v>144883.76999999999</v>
      </c>
      <c r="G608" s="19">
        <v>457744.63</v>
      </c>
      <c r="H608" s="19">
        <v>933745.4</v>
      </c>
      <c r="I608" s="19">
        <v>1534675.4</v>
      </c>
      <c r="J608" s="19">
        <v>2528290.29</v>
      </c>
      <c r="K608" s="19">
        <v>3248797.7</v>
      </c>
      <c r="L608" s="19">
        <v>3802307.62</v>
      </c>
      <c r="M608" s="19">
        <v>4179476.59</v>
      </c>
      <c r="N608" s="19">
        <v>5017113.42</v>
      </c>
      <c r="O608" s="19">
        <v>6164083.5300000003</v>
      </c>
      <c r="P608" s="19">
        <v>6370076.9299999997</v>
      </c>
      <c r="Q608" s="19">
        <v>6098707.4299999997</v>
      </c>
      <c r="R608" s="19">
        <v>6427292.2199999997</v>
      </c>
      <c r="S608" s="19">
        <v>6974401.5999999996</v>
      </c>
      <c r="T608" s="19">
        <v>7710544.4699999997</v>
      </c>
      <c r="U608" s="19">
        <v>8109463.9000000004</v>
      </c>
      <c r="V608" s="19">
        <v>8593656.0800000001</v>
      </c>
      <c r="W608" s="19">
        <v>9126395.0099999998</v>
      </c>
      <c r="X608" s="19">
        <v>9576497.3000000007</v>
      </c>
      <c r="Y608" s="19">
        <v>9949361.7599999998</v>
      </c>
      <c r="Z608" s="19">
        <v>10321071.15</v>
      </c>
      <c r="AA608" s="19">
        <v>11033493.42</v>
      </c>
      <c r="AB608" s="19">
        <v>11040597.32</v>
      </c>
      <c r="AC608" s="19">
        <v>11276979.859999999</v>
      </c>
      <c r="AD608" s="19">
        <v>11626509.32</v>
      </c>
      <c r="AE608" s="19">
        <v>11903225.380000001</v>
      </c>
      <c r="AF608" s="19">
        <v>12449120.49</v>
      </c>
      <c r="AG608" s="19">
        <v>12722194.43</v>
      </c>
      <c r="AH608" s="19">
        <v>13134907.26</v>
      </c>
      <c r="AI608" s="19">
        <v>13454645.779999999</v>
      </c>
      <c r="AJ608" s="19">
        <v>14208219.119999999</v>
      </c>
    </row>
    <row r="609" spans="1:36" s="19" customFormat="1" x14ac:dyDescent="0.2">
      <c r="A609" s="28" t="s">
        <v>253</v>
      </c>
      <c r="B609" s="32"/>
      <c r="C609" s="19">
        <v>0</v>
      </c>
      <c r="D609" s="19">
        <v>0</v>
      </c>
      <c r="E609" s="19">
        <v>19878.009999999998</v>
      </c>
      <c r="F609" s="19">
        <v>104862.41</v>
      </c>
      <c r="G609" s="19">
        <v>263973.75</v>
      </c>
      <c r="H609" s="19">
        <v>544229.22</v>
      </c>
      <c r="I609" s="19">
        <v>1074261.49</v>
      </c>
      <c r="J609" s="19">
        <v>1745731.9</v>
      </c>
      <c r="K609" s="19">
        <v>2286595.06</v>
      </c>
      <c r="L609" s="19">
        <v>2707318.32</v>
      </c>
      <c r="M609" s="19">
        <v>2993550.32</v>
      </c>
      <c r="N609" s="19">
        <v>3388450.03</v>
      </c>
      <c r="O609" s="19">
        <v>3981170.11</v>
      </c>
      <c r="P609" s="19">
        <v>4240426.16</v>
      </c>
      <c r="Q609" s="19">
        <v>4492304.8</v>
      </c>
      <c r="R609" s="19">
        <v>4985880.1100000003</v>
      </c>
      <c r="S609" s="19">
        <v>5938187.5700000003</v>
      </c>
      <c r="T609" s="19">
        <v>6701526.6299999999</v>
      </c>
      <c r="U609" s="19">
        <v>7210804.3899999997</v>
      </c>
      <c r="V609" s="19">
        <v>7932429.6799999997</v>
      </c>
      <c r="W609" s="19">
        <v>8679662.5999999996</v>
      </c>
      <c r="X609" s="19">
        <v>9414698.1099999994</v>
      </c>
      <c r="Y609" s="19">
        <v>10074402.640000001</v>
      </c>
      <c r="Z609" s="19">
        <v>10630057.98</v>
      </c>
      <c r="AA609" s="19">
        <v>11313756.960000001</v>
      </c>
      <c r="AB609" s="19">
        <v>11599073.789999999</v>
      </c>
      <c r="AC609" s="19">
        <v>12016494.25</v>
      </c>
      <c r="AD609" s="19">
        <v>12496353.48</v>
      </c>
      <c r="AE609" s="19">
        <v>12923901.76</v>
      </c>
      <c r="AF609" s="19">
        <v>13450392.99</v>
      </c>
      <c r="AG609" s="19">
        <v>13897593.34</v>
      </c>
      <c r="AH609" s="19">
        <v>14315987.4</v>
      </c>
      <c r="AI609" s="19">
        <v>14563168.789999999</v>
      </c>
      <c r="AJ609" s="19">
        <v>15282393.689999999</v>
      </c>
    </row>
    <row r="610" spans="1:36" s="19" customFormat="1" x14ac:dyDescent="0.2">
      <c r="A610" s="28" t="s">
        <v>254</v>
      </c>
      <c r="B610" s="32"/>
      <c r="C610" s="19">
        <v>0</v>
      </c>
      <c r="D610" s="19">
        <v>184.98</v>
      </c>
      <c r="E610" s="19">
        <v>16870.91</v>
      </c>
      <c r="F610" s="19">
        <v>110123.66</v>
      </c>
      <c r="G610" s="19">
        <v>373685.59</v>
      </c>
      <c r="H610" s="19">
        <v>816161.93</v>
      </c>
      <c r="I610" s="19">
        <v>1474483.44</v>
      </c>
      <c r="J610" s="19">
        <v>2453486.9900000002</v>
      </c>
      <c r="K610" s="19">
        <v>3227407.88</v>
      </c>
      <c r="L610" s="19">
        <v>3770807.7</v>
      </c>
      <c r="M610" s="19">
        <v>4298213.8</v>
      </c>
      <c r="N610" s="19">
        <v>5024874.9400000004</v>
      </c>
      <c r="O610" s="19">
        <v>5954657.0899999999</v>
      </c>
      <c r="P610" s="19">
        <v>6412990.5499999998</v>
      </c>
      <c r="Q610" s="19">
        <v>6598600.7400000002</v>
      </c>
      <c r="R610" s="19">
        <v>6995423.3799999999</v>
      </c>
      <c r="S610" s="19">
        <v>7814976.5899999999</v>
      </c>
      <c r="T610" s="19">
        <v>8825958.8800000008</v>
      </c>
      <c r="U610" s="19">
        <v>9436222.1500000004</v>
      </c>
      <c r="V610" s="19">
        <v>10151297.619999999</v>
      </c>
      <c r="W610" s="19">
        <v>11115312.59</v>
      </c>
      <c r="X610" s="19">
        <v>11862470.119999999</v>
      </c>
      <c r="Y610" s="19">
        <v>12363120.779999999</v>
      </c>
      <c r="Z610" s="19">
        <v>12944819.18</v>
      </c>
      <c r="AA610" s="19">
        <v>13795168.140000001</v>
      </c>
      <c r="AB610" s="19">
        <v>13909894.689999999</v>
      </c>
      <c r="AC610" s="19">
        <v>14317980.15</v>
      </c>
      <c r="AD610" s="19">
        <v>14903007.24</v>
      </c>
      <c r="AE610" s="19">
        <v>15406811.35</v>
      </c>
      <c r="AF610" s="19">
        <v>16046568.07</v>
      </c>
      <c r="AG610" s="19">
        <v>16895437.969999999</v>
      </c>
      <c r="AH610" s="19">
        <v>17253270.039999999</v>
      </c>
      <c r="AI610" s="19">
        <v>17580753.32</v>
      </c>
      <c r="AJ610" s="19">
        <v>18536463.190000001</v>
      </c>
    </row>
    <row r="611" spans="1:36" s="19" customFormat="1" x14ac:dyDescent="0.2">
      <c r="A611" s="28" t="s">
        <v>255</v>
      </c>
      <c r="B611" s="32"/>
      <c r="C611" s="19">
        <v>0</v>
      </c>
      <c r="D611" s="19">
        <v>822.26</v>
      </c>
      <c r="E611" s="19">
        <v>16032.27</v>
      </c>
      <c r="F611" s="19">
        <v>84657.3</v>
      </c>
      <c r="G611" s="19">
        <v>239651.4</v>
      </c>
      <c r="H611" s="19">
        <v>483564.34</v>
      </c>
      <c r="I611" s="19">
        <v>876843.94</v>
      </c>
      <c r="J611" s="19">
        <v>1454137.76</v>
      </c>
      <c r="K611" s="19">
        <v>1800567.03</v>
      </c>
      <c r="L611" s="19">
        <v>2201105.12</v>
      </c>
      <c r="M611" s="19">
        <v>2531630.96</v>
      </c>
      <c r="N611" s="19">
        <v>2781862.74</v>
      </c>
      <c r="O611" s="19">
        <v>3073582.94</v>
      </c>
      <c r="P611" s="19">
        <v>3334316.72</v>
      </c>
      <c r="Q611" s="19">
        <v>3582922.83</v>
      </c>
      <c r="R611" s="19">
        <v>4024572.92</v>
      </c>
      <c r="S611" s="19">
        <v>4734334.8600000003</v>
      </c>
      <c r="T611" s="19">
        <v>5366967.37</v>
      </c>
      <c r="U611" s="19">
        <v>5614001.2800000003</v>
      </c>
      <c r="V611" s="19">
        <v>6118340.9500000002</v>
      </c>
      <c r="W611" s="19">
        <v>6845987.5099999998</v>
      </c>
      <c r="X611" s="19">
        <v>7364972.9400000004</v>
      </c>
      <c r="Y611" s="19">
        <v>7733404.3700000001</v>
      </c>
      <c r="Z611" s="19">
        <v>8264183.6100000003</v>
      </c>
      <c r="AA611" s="19">
        <v>8759674.6699999999</v>
      </c>
      <c r="AB611" s="19">
        <v>9005622.0099999998</v>
      </c>
      <c r="AC611" s="19">
        <v>9306565.3900000006</v>
      </c>
      <c r="AD611" s="19">
        <v>9640751.5500000007</v>
      </c>
      <c r="AE611" s="19">
        <v>9969884.2599999998</v>
      </c>
      <c r="AF611" s="19">
        <v>10344649.1</v>
      </c>
      <c r="AG611" s="19">
        <v>10789838.23</v>
      </c>
      <c r="AH611" s="19">
        <v>11222582.460000001</v>
      </c>
      <c r="AI611" s="19">
        <v>11613476.189999999</v>
      </c>
      <c r="AJ611" s="19">
        <v>12279346.6</v>
      </c>
    </row>
    <row r="612" spans="1:36" s="19" customFormat="1" x14ac:dyDescent="0.2">
      <c r="A612" s="28" t="s">
        <v>256</v>
      </c>
      <c r="B612" s="32"/>
      <c r="C612" s="19">
        <v>0</v>
      </c>
      <c r="D612" s="19">
        <v>1</v>
      </c>
      <c r="E612" s="19">
        <v>1405.67</v>
      </c>
      <c r="F612" s="19">
        <v>41026.629999999997</v>
      </c>
      <c r="G612" s="19">
        <v>155341.22</v>
      </c>
      <c r="H612" s="19">
        <v>315284.49</v>
      </c>
      <c r="I612" s="19">
        <v>657858.75</v>
      </c>
      <c r="J612" s="19">
        <v>1040065.6</v>
      </c>
      <c r="K612" s="19">
        <v>1336739.7</v>
      </c>
      <c r="L612" s="19">
        <v>1562132.42</v>
      </c>
      <c r="M612" s="19">
        <v>1803985.36</v>
      </c>
      <c r="N612" s="19">
        <v>2044478.85</v>
      </c>
      <c r="O612" s="19">
        <v>2294884.35</v>
      </c>
      <c r="P612" s="19">
        <v>2403575.17</v>
      </c>
      <c r="Q612" s="19">
        <v>2674807.35</v>
      </c>
      <c r="R612" s="19">
        <v>3827809.72</v>
      </c>
      <c r="S612" s="19">
        <v>5452089.21</v>
      </c>
      <c r="T612" s="19">
        <v>6728943.0499999998</v>
      </c>
      <c r="U612" s="19">
        <v>7465346.8600000003</v>
      </c>
      <c r="V612" s="19">
        <v>8554977.6899999995</v>
      </c>
      <c r="W612" s="19">
        <v>9421923.9600000009</v>
      </c>
      <c r="X612" s="19">
        <v>10263644.15</v>
      </c>
      <c r="Y612" s="19">
        <v>10989933.76</v>
      </c>
      <c r="Z612" s="19">
        <v>11610459.24</v>
      </c>
      <c r="AA612" s="19">
        <v>12927922.35</v>
      </c>
      <c r="AB612" s="19">
        <v>12292112.380000001</v>
      </c>
      <c r="AC612" s="19">
        <v>12631753.68</v>
      </c>
      <c r="AD612" s="19">
        <v>13512203.609999999</v>
      </c>
      <c r="AE612" s="19">
        <v>13974960.210000001</v>
      </c>
      <c r="AF612" s="19">
        <v>15038336.439999999</v>
      </c>
      <c r="AG612" s="19">
        <v>15520263.75</v>
      </c>
      <c r="AH612" s="19">
        <v>15838673.720000001</v>
      </c>
      <c r="AI612" s="19">
        <v>16192680.460000001</v>
      </c>
      <c r="AJ612" s="19">
        <v>16751809.65</v>
      </c>
    </row>
    <row r="613" spans="1:36" s="19" customFormat="1" x14ac:dyDescent="0.2">
      <c r="A613" s="28" t="s">
        <v>257</v>
      </c>
      <c r="B613" s="32"/>
      <c r="C613" s="19">
        <v>0</v>
      </c>
      <c r="D613" s="19">
        <v>0</v>
      </c>
      <c r="E613" s="19">
        <v>22332.880000000001</v>
      </c>
      <c r="F613" s="19">
        <v>108663.7</v>
      </c>
      <c r="G613" s="19">
        <v>216753.05</v>
      </c>
      <c r="H613" s="19">
        <v>623148.37</v>
      </c>
      <c r="I613" s="19">
        <v>1065972.06</v>
      </c>
      <c r="J613" s="19">
        <v>1628111.59</v>
      </c>
      <c r="K613" s="19">
        <v>2232205.54</v>
      </c>
      <c r="L613" s="19">
        <v>2657874.2799999998</v>
      </c>
      <c r="M613" s="19">
        <v>3046253.99</v>
      </c>
      <c r="N613" s="19">
        <v>3412969.06</v>
      </c>
      <c r="O613" s="19">
        <v>3981090.23</v>
      </c>
      <c r="P613" s="19">
        <v>4172303.5</v>
      </c>
      <c r="Q613" s="19">
        <v>4433401.2300000004</v>
      </c>
      <c r="R613" s="19">
        <v>4747667.93</v>
      </c>
      <c r="S613" s="19">
        <v>5373480.0499999998</v>
      </c>
      <c r="T613" s="19">
        <v>6029097.96</v>
      </c>
      <c r="U613" s="19">
        <v>6656963.0199999996</v>
      </c>
      <c r="V613" s="19">
        <v>7248473.1799999997</v>
      </c>
      <c r="W613" s="19">
        <v>7917739.8899999997</v>
      </c>
      <c r="X613" s="19">
        <v>8459212.7899999991</v>
      </c>
      <c r="Y613" s="19">
        <v>8791289.3300000001</v>
      </c>
      <c r="Z613" s="19">
        <v>9244608.7200000007</v>
      </c>
      <c r="AA613" s="19">
        <v>9748047.0399999991</v>
      </c>
      <c r="AB613" s="19">
        <v>9975404.5299999993</v>
      </c>
      <c r="AC613" s="19">
        <v>10418022.65</v>
      </c>
      <c r="AD613" s="19">
        <v>10885749.77</v>
      </c>
      <c r="AE613" s="19">
        <v>11216322.630000001</v>
      </c>
      <c r="AF613" s="19">
        <v>11601082.859999999</v>
      </c>
      <c r="AG613" s="19">
        <v>11978084.189999999</v>
      </c>
      <c r="AH613" s="19">
        <v>12320416.26</v>
      </c>
      <c r="AI613" s="19">
        <v>12604582.640000001</v>
      </c>
      <c r="AJ613" s="19">
        <v>13382668</v>
      </c>
    </row>
    <row r="614" spans="1:36" s="19" customFormat="1" x14ac:dyDescent="0.2">
      <c r="A614" s="28" t="s">
        <v>258</v>
      </c>
      <c r="B614" s="32"/>
      <c r="C614" s="19">
        <v>0</v>
      </c>
      <c r="D614" s="19">
        <v>0</v>
      </c>
      <c r="E614" s="19">
        <v>20262.72</v>
      </c>
      <c r="F614" s="19">
        <v>127925.03</v>
      </c>
      <c r="G614" s="19">
        <v>215400.54</v>
      </c>
      <c r="H614" s="19">
        <v>448780.1</v>
      </c>
      <c r="I614" s="19">
        <v>855784.55</v>
      </c>
      <c r="J614" s="19">
        <v>1531396.97</v>
      </c>
      <c r="K614" s="19">
        <v>1901808.13</v>
      </c>
      <c r="L614" s="19">
        <v>2301809.54</v>
      </c>
      <c r="M614" s="19">
        <v>2678744.4500000002</v>
      </c>
      <c r="N614" s="19">
        <v>2911648.43</v>
      </c>
      <c r="O614" s="19">
        <v>3442176.57</v>
      </c>
      <c r="P614" s="19">
        <v>3675515.54</v>
      </c>
      <c r="Q614" s="19">
        <v>4053902.27</v>
      </c>
      <c r="R614" s="19">
        <v>4556323.76</v>
      </c>
      <c r="S614" s="19">
        <v>5292219.33</v>
      </c>
      <c r="T614" s="19">
        <v>5864715.0199999996</v>
      </c>
      <c r="U614" s="19">
        <v>6353443.0899999999</v>
      </c>
      <c r="V614" s="19">
        <v>6993897.2400000002</v>
      </c>
      <c r="W614" s="19">
        <v>7783663.04</v>
      </c>
      <c r="X614" s="19">
        <v>8498781.2100000009</v>
      </c>
      <c r="Y614" s="19">
        <v>9022905.7300000004</v>
      </c>
      <c r="Z614" s="19">
        <v>9634371.1600000001</v>
      </c>
      <c r="AA614" s="19">
        <v>10134275.49</v>
      </c>
      <c r="AB614" s="19">
        <v>10664114.23</v>
      </c>
      <c r="AC614" s="19">
        <v>10995442.390000001</v>
      </c>
      <c r="AD614" s="19">
        <v>11439423.779999999</v>
      </c>
      <c r="AE614" s="19">
        <v>11764441.460000001</v>
      </c>
      <c r="AF614" s="19">
        <v>12197208.310000001</v>
      </c>
      <c r="AG614" s="19">
        <v>12675949.34</v>
      </c>
      <c r="AH614" s="19">
        <v>13126894.84</v>
      </c>
      <c r="AI614" s="19">
        <v>13337349.91</v>
      </c>
      <c r="AJ614" s="19">
        <v>14176031.4</v>
      </c>
    </row>
    <row r="615" spans="1:36" s="19" customFormat="1" x14ac:dyDescent="0.2">
      <c r="A615" s="28" t="s">
        <v>259</v>
      </c>
      <c r="B615" s="32"/>
      <c r="C615" s="19">
        <v>0</v>
      </c>
      <c r="D615" s="19">
        <v>115</v>
      </c>
      <c r="E615" s="19">
        <v>1074.76</v>
      </c>
      <c r="F615" s="19">
        <v>11431.17</v>
      </c>
      <c r="G615" s="19">
        <v>12404.72</v>
      </c>
      <c r="H615" s="19">
        <v>52690.05</v>
      </c>
      <c r="I615" s="19">
        <v>139854.54999999999</v>
      </c>
      <c r="J615" s="19">
        <v>246976.35</v>
      </c>
      <c r="K615" s="19">
        <v>411752.87</v>
      </c>
      <c r="L615" s="19">
        <v>516919.76</v>
      </c>
      <c r="M615" s="19">
        <v>598128.9</v>
      </c>
      <c r="N615" s="19">
        <v>645509.52</v>
      </c>
      <c r="O615" s="19">
        <v>705608.06</v>
      </c>
      <c r="P615" s="19">
        <v>759338.11</v>
      </c>
      <c r="Q615" s="19">
        <v>854713.92</v>
      </c>
      <c r="R615" s="19">
        <v>1037315.35</v>
      </c>
      <c r="S615" s="19">
        <v>1293591.76</v>
      </c>
      <c r="T615" s="19">
        <v>1506215.3</v>
      </c>
      <c r="U615" s="19">
        <v>1642450.8</v>
      </c>
      <c r="V615" s="19">
        <v>1783007.55</v>
      </c>
      <c r="W615" s="19">
        <v>2006060.92</v>
      </c>
      <c r="X615" s="19">
        <v>2216300.62</v>
      </c>
      <c r="Y615" s="19">
        <v>2366307.17</v>
      </c>
      <c r="Z615" s="19">
        <v>2492330.35</v>
      </c>
      <c r="AA615" s="19">
        <v>2593647.25</v>
      </c>
      <c r="AB615" s="19">
        <v>2632800.7200000002</v>
      </c>
      <c r="AC615" s="19">
        <v>2732833.06</v>
      </c>
      <c r="AD615" s="19">
        <v>2895322.79</v>
      </c>
      <c r="AE615" s="19">
        <v>3026514.87</v>
      </c>
      <c r="AF615" s="19">
        <v>3214634.96</v>
      </c>
      <c r="AG615" s="19">
        <v>3357548.77</v>
      </c>
      <c r="AH615" s="19">
        <v>3560010.1</v>
      </c>
      <c r="AI615" s="19">
        <v>3732626.28</v>
      </c>
      <c r="AJ615" s="19">
        <v>3932668.63</v>
      </c>
    </row>
    <row r="616" spans="1:36" s="19" customFormat="1" x14ac:dyDescent="0.2">
      <c r="A616" s="28" t="s">
        <v>260</v>
      </c>
      <c r="B616" s="32"/>
      <c r="C616" s="19">
        <v>0</v>
      </c>
      <c r="D616" s="19">
        <v>0</v>
      </c>
      <c r="E616" s="19">
        <v>0</v>
      </c>
      <c r="F616" s="19">
        <v>0</v>
      </c>
      <c r="G616" s="19">
        <v>22336.01</v>
      </c>
      <c r="H616" s="19">
        <v>27765.65</v>
      </c>
      <c r="I616" s="19">
        <v>64165.01</v>
      </c>
      <c r="J616" s="19">
        <v>93459.06</v>
      </c>
      <c r="K616" s="19">
        <v>132589.10999999999</v>
      </c>
      <c r="L616" s="19">
        <v>155555.12</v>
      </c>
      <c r="M616" s="19">
        <v>192005.09</v>
      </c>
      <c r="N616" s="19">
        <v>189023.04</v>
      </c>
      <c r="O616" s="19">
        <v>208842.09</v>
      </c>
      <c r="P616" s="19">
        <v>236752.96</v>
      </c>
      <c r="Q616" s="19">
        <v>272041.09000000003</v>
      </c>
      <c r="R616" s="19">
        <v>334727.34000000003</v>
      </c>
      <c r="S616" s="19">
        <v>408018.3</v>
      </c>
      <c r="T616" s="19">
        <v>458710.95</v>
      </c>
      <c r="U616" s="19">
        <v>515517</v>
      </c>
      <c r="V616" s="19">
        <v>564154.75</v>
      </c>
      <c r="W616" s="19">
        <v>663300.19999999995</v>
      </c>
      <c r="X616" s="19">
        <v>740966.24</v>
      </c>
      <c r="Y616" s="19">
        <v>707279.88</v>
      </c>
      <c r="Z616" s="19">
        <v>755106.94</v>
      </c>
      <c r="AA616" s="19">
        <v>915575.98</v>
      </c>
      <c r="AB616" s="19">
        <v>970956.94</v>
      </c>
      <c r="AC616" s="19">
        <v>993808.08</v>
      </c>
      <c r="AD616" s="19">
        <v>1096861.27</v>
      </c>
      <c r="AE616" s="19">
        <v>1160195.96</v>
      </c>
      <c r="AF616" s="19">
        <v>1173499.3</v>
      </c>
      <c r="AG616" s="19">
        <v>1235950.8600000001</v>
      </c>
      <c r="AH616" s="19">
        <v>1247612.2</v>
      </c>
      <c r="AI616" s="19">
        <v>1245070.3</v>
      </c>
      <c r="AJ616" s="19">
        <v>1293282.2</v>
      </c>
    </row>
    <row r="617" spans="1:36" s="19" customFormat="1" x14ac:dyDescent="0.2">
      <c r="A617" s="16" t="s">
        <v>831</v>
      </c>
      <c r="B617" s="32"/>
      <c r="AC617" s="19">
        <v>454277.48</v>
      </c>
      <c r="AD617" s="19">
        <v>428918.07</v>
      </c>
      <c r="AE617" s="19">
        <v>451003.39</v>
      </c>
      <c r="AF617" s="19">
        <v>445964.41</v>
      </c>
      <c r="AG617" s="19">
        <v>488632.85</v>
      </c>
      <c r="AH617" s="19">
        <v>469546.7</v>
      </c>
      <c r="AI617" s="19">
        <v>500822.18</v>
      </c>
      <c r="AJ617" s="19">
        <v>514808.31</v>
      </c>
    </row>
    <row r="618" spans="1:36" s="19" customFormat="1" x14ac:dyDescent="0.2">
      <c r="A618" s="16" t="s">
        <v>832</v>
      </c>
      <c r="B618" s="32"/>
      <c r="AC618" s="19">
        <v>121391.12</v>
      </c>
      <c r="AD618" s="19">
        <v>108860.05</v>
      </c>
      <c r="AE618" s="19">
        <v>91577.75</v>
      </c>
      <c r="AF618" s="19">
        <v>109936.04</v>
      </c>
      <c r="AG618" s="19">
        <v>109764.04</v>
      </c>
      <c r="AH618" s="19">
        <v>100330.71</v>
      </c>
      <c r="AI618" s="19">
        <v>100600.2</v>
      </c>
      <c r="AJ618" s="19">
        <v>94707.22</v>
      </c>
    </row>
    <row r="619" spans="1:36" s="19" customFormat="1" x14ac:dyDescent="0.2">
      <c r="A619" s="16" t="s">
        <v>833</v>
      </c>
      <c r="B619" s="32"/>
      <c r="AC619" s="19">
        <v>44777.4</v>
      </c>
      <c r="AD619" s="19">
        <v>56704.82</v>
      </c>
      <c r="AE619" s="19">
        <v>63293.87</v>
      </c>
      <c r="AF619" s="19">
        <v>66082.259999999995</v>
      </c>
      <c r="AG619" s="19">
        <v>65764.86</v>
      </c>
      <c r="AH619" s="19">
        <v>67768.639999999999</v>
      </c>
      <c r="AI619" s="19">
        <v>50146.33</v>
      </c>
      <c r="AJ619" s="19">
        <v>49084.91</v>
      </c>
    </row>
    <row r="620" spans="1:36" s="19" customFormat="1" x14ac:dyDescent="0.2">
      <c r="A620" s="16" t="s">
        <v>834</v>
      </c>
      <c r="B620" s="32"/>
      <c r="AC620" s="19">
        <v>15092.51</v>
      </c>
      <c r="AD620" s="19">
        <v>23108.41</v>
      </c>
      <c r="AE620" s="19">
        <v>26282.57</v>
      </c>
      <c r="AF620" s="19">
        <v>22652.41</v>
      </c>
      <c r="AG620" s="19">
        <v>17156.72</v>
      </c>
      <c r="AH620" s="19">
        <v>7725.03</v>
      </c>
      <c r="AI620" s="19">
        <v>6718.49</v>
      </c>
      <c r="AJ620" s="19">
        <v>14812.53</v>
      </c>
    </row>
    <row r="621" spans="1:36" s="19" customFormat="1" x14ac:dyDescent="0.2">
      <c r="A621" s="16" t="s">
        <v>835</v>
      </c>
      <c r="B621" s="32"/>
      <c r="AC621" s="19">
        <v>6393.6</v>
      </c>
      <c r="AD621" s="19">
        <v>10446.07</v>
      </c>
      <c r="AE621" s="19">
        <v>20575.53</v>
      </c>
      <c r="AF621" s="19">
        <v>28334.23</v>
      </c>
      <c r="AG621" s="19">
        <v>35009.919999999998</v>
      </c>
      <c r="AH621" s="19">
        <v>67899.210000000006</v>
      </c>
      <c r="AI621" s="19">
        <v>22079.48</v>
      </c>
      <c r="AJ621" s="19">
        <v>20333.45</v>
      </c>
    </row>
    <row r="622" spans="1:36" s="19" customFormat="1" x14ac:dyDescent="0.2">
      <c r="A622" s="16" t="s">
        <v>836</v>
      </c>
      <c r="B622" s="32"/>
      <c r="AC622" s="19">
        <v>20600.28</v>
      </c>
      <c r="AD622" s="19">
        <v>2661.71</v>
      </c>
      <c r="AE622" s="19">
        <v>13578.41</v>
      </c>
      <c r="AF622" s="19">
        <v>10425.879999999999</v>
      </c>
      <c r="AG622" s="19">
        <v>41358.32</v>
      </c>
      <c r="AH622" s="19">
        <v>668.68</v>
      </c>
      <c r="AI622" s="19">
        <v>3474.68</v>
      </c>
      <c r="AJ622" s="19">
        <v>3196.2</v>
      </c>
    </row>
    <row r="623" spans="1:36" ht="12.75" x14ac:dyDescent="0.2">
      <c r="A623" s="49" t="s">
        <v>838</v>
      </c>
      <c r="B623" s="50"/>
      <c r="C623" s="7"/>
      <c r="D623" s="7"/>
      <c r="E623" s="7"/>
      <c r="F623" s="7"/>
    </row>
    <row r="624" spans="1:36" ht="12.75" x14ac:dyDescent="0.2">
      <c r="A624" s="28" t="s">
        <v>863</v>
      </c>
      <c r="B624" s="50"/>
      <c r="C624" s="7"/>
      <c r="D624" s="7"/>
      <c r="E624" s="7"/>
      <c r="F624" s="7"/>
    </row>
    <row r="625" spans="1:36" s="19" customFormat="1" x14ac:dyDescent="0.2">
      <c r="A625" s="28" t="s">
        <v>240</v>
      </c>
      <c r="B625" s="32"/>
      <c r="AC625" s="19">
        <v>0</v>
      </c>
      <c r="AD625" s="19">
        <v>0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</row>
    <row r="626" spans="1:36" s="19" customFormat="1" x14ac:dyDescent="0.2">
      <c r="A626" s="28" t="s">
        <v>241</v>
      </c>
      <c r="B626" s="32"/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</row>
    <row r="627" spans="1:36" s="19" customFormat="1" x14ac:dyDescent="0.2">
      <c r="A627" s="28" t="s">
        <v>242</v>
      </c>
      <c r="B627" s="32"/>
      <c r="AC627" s="19">
        <v>294978.51</v>
      </c>
      <c r="AD627" s="19">
        <v>306499.73</v>
      </c>
      <c r="AE627" s="19">
        <v>310305.15000000002</v>
      </c>
      <c r="AF627" s="19">
        <v>335186.46999999997</v>
      </c>
      <c r="AG627" s="19">
        <v>345290.97</v>
      </c>
      <c r="AH627" s="19">
        <v>370249.83</v>
      </c>
      <c r="AI627" s="19">
        <v>383915.4</v>
      </c>
      <c r="AJ627" s="19">
        <v>383017.87</v>
      </c>
    </row>
    <row r="628" spans="1:36" s="19" customFormat="1" x14ac:dyDescent="0.2">
      <c r="A628" s="28" t="s">
        <v>243</v>
      </c>
      <c r="B628" s="32"/>
      <c r="AC628" s="19">
        <v>569381.35</v>
      </c>
      <c r="AD628" s="19">
        <v>588590.9</v>
      </c>
      <c r="AE628" s="19">
        <v>592063.06000000006</v>
      </c>
      <c r="AF628" s="19">
        <v>633696.26</v>
      </c>
      <c r="AG628" s="19">
        <v>675242.51</v>
      </c>
      <c r="AH628" s="19">
        <v>706338.31</v>
      </c>
      <c r="AI628" s="19">
        <v>705517.91</v>
      </c>
      <c r="AJ628" s="19">
        <v>729825.35</v>
      </c>
    </row>
    <row r="629" spans="1:36" s="19" customFormat="1" x14ac:dyDescent="0.2">
      <c r="A629" s="28" t="s">
        <v>244</v>
      </c>
      <c r="B629" s="32"/>
      <c r="AC629" s="19">
        <v>997151.49</v>
      </c>
      <c r="AD629" s="19">
        <v>989246.36</v>
      </c>
      <c r="AE629" s="19">
        <v>1027857.3</v>
      </c>
      <c r="AF629" s="19">
        <v>1044890.91</v>
      </c>
      <c r="AG629" s="19">
        <v>1078807.24</v>
      </c>
      <c r="AH629" s="19">
        <v>1102766.45</v>
      </c>
      <c r="AI629" s="19">
        <v>1133615.33</v>
      </c>
      <c r="AJ629" s="19">
        <v>1161558.73</v>
      </c>
    </row>
    <row r="630" spans="1:36" s="19" customFormat="1" x14ac:dyDescent="0.2">
      <c r="A630" s="28" t="s">
        <v>245</v>
      </c>
      <c r="B630" s="32"/>
      <c r="AC630" s="19">
        <v>1294406.8899999999</v>
      </c>
      <c r="AD630" s="19">
        <v>1289066.57</v>
      </c>
      <c r="AE630" s="19">
        <v>1331806.3899999999</v>
      </c>
      <c r="AF630" s="19">
        <v>1423934.93</v>
      </c>
      <c r="AG630" s="19">
        <v>1502792.65</v>
      </c>
      <c r="AH630" s="19">
        <v>1579287.25</v>
      </c>
      <c r="AI630" s="19">
        <v>1637092.69</v>
      </c>
      <c r="AJ630" s="19">
        <v>1681487.37</v>
      </c>
    </row>
    <row r="631" spans="1:36" s="19" customFormat="1" x14ac:dyDescent="0.2">
      <c r="A631" s="28" t="s">
        <v>246</v>
      </c>
      <c r="B631" s="32"/>
      <c r="AC631" s="19">
        <v>1326988.67</v>
      </c>
      <c r="AD631" s="19">
        <v>1428694.66</v>
      </c>
      <c r="AE631" s="19">
        <v>1448990.88</v>
      </c>
      <c r="AF631" s="19">
        <v>1527510.53</v>
      </c>
      <c r="AG631" s="19">
        <v>1581462.99</v>
      </c>
      <c r="AH631" s="19">
        <v>1672072.71</v>
      </c>
      <c r="AI631" s="19">
        <v>1752208.87</v>
      </c>
      <c r="AJ631" s="19">
        <v>1813157.26</v>
      </c>
    </row>
    <row r="632" spans="1:36" s="19" customFormat="1" x14ac:dyDescent="0.2">
      <c r="A632" s="28" t="s">
        <v>247</v>
      </c>
      <c r="B632" s="32"/>
      <c r="AC632" s="19">
        <v>1562812.73</v>
      </c>
      <c r="AD632" s="19">
        <v>1641181.76</v>
      </c>
      <c r="AE632" s="19">
        <v>1673861.77</v>
      </c>
      <c r="AF632" s="19">
        <v>1753641.21</v>
      </c>
      <c r="AG632" s="19">
        <v>1788560.87</v>
      </c>
      <c r="AH632" s="19">
        <v>1860708.53</v>
      </c>
      <c r="AI632" s="19">
        <v>1927481.23</v>
      </c>
      <c r="AJ632" s="19">
        <v>1992534.75</v>
      </c>
    </row>
    <row r="633" spans="1:36" s="19" customFormat="1" x14ac:dyDescent="0.2">
      <c r="A633" s="28" t="s">
        <v>248</v>
      </c>
      <c r="B633" s="32"/>
      <c r="AC633" s="19">
        <v>940281.79</v>
      </c>
      <c r="AD633" s="19">
        <v>975505.59</v>
      </c>
      <c r="AE633" s="19">
        <v>1037497.8</v>
      </c>
      <c r="AF633" s="19">
        <v>1085198.03</v>
      </c>
      <c r="AG633" s="19">
        <v>1138831.1399999999</v>
      </c>
      <c r="AH633" s="19">
        <v>1169954.69</v>
      </c>
      <c r="AI633" s="19">
        <v>1218598.94</v>
      </c>
      <c r="AJ633" s="19">
        <v>1274545.22</v>
      </c>
    </row>
    <row r="634" spans="1:36" s="19" customFormat="1" x14ac:dyDescent="0.2">
      <c r="A634" s="28" t="s">
        <v>249</v>
      </c>
      <c r="B634" s="32"/>
      <c r="AC634" s="19">
        <v>2641110.5099999998</v>
      </c>
      <c r="AD634" s="19">
        <v>2733565.86</v>
      </c>
      <c r="AE634" s="19">
        <v>2788140.01</v>
      </c>
      <c r="AF634" s="19">
        <v>2977236.97</v>
      </c>
      <c r="AG634" s="19">
        <v>3026423.4</v>
      </c>
      <c r="AH634" s="19">
        <v>3148160.75</v>
      </c>
      <c r="AI634" s="19">
        <v>3204820.46</v>
      </c>
      <c r="AJ634" s="19">
        <v>3288423.15</v>
      </c>
    </row>
    <row r="635" spans="1:36" s="19" customFormat="1" x14ac:dyDescent="0.2">
      <c r="A635" s="28" t="s">
        <v>250</v>
      </c>
      <c r="B635" s="32"/>
      <c r="AC635" s="19">
        <v>2562172.81</v>
      </c>
      <c r="AD635" s="19">
        <v>2659909.08</v>
      </c>
      <c r="AE635" s="19">
        <v>2687290.61</v>
      </c>
      <c r="AF635" s="19">
        <v>2790625.87</v>
      </c>
      <c r="AG635" s="19">
        <v>2854961.28</v>
      </c>
      <c r="AH635" s="19">
        <v>2946755.13</v>
      </c>
      <c r="AI635" s="19">
        <v>3006083.57</v>
      </c>
      <c r="AJ635" s="19">
        <v>3103631.19</v>
      </c>
    </row>
    <row r="636" spans="1:36" s="19" customFormat="1" x14ac:dyDescent="0.2">
      <c r="A636" s="28" t="s">
        <v>251</v>
      </c>
      <c r="B636" s="32"/>
      <c r="AC636" s="19">
        <v>5227271.76</v>
      </c>
      <c r="AD636" s="19">
        <v>5491427.8499999996</v>
      </c>
      <c r="AE636" s="19">
        <v>5618179.4500000002</v>
      </c>
      <c r="AF636" s="19">
        <v>5815133.6799999997</v>
      </c>
      <c r="AG636" s="19">
        <v>6081152.7800000003</v>
      </c>
      <c r="AH636" s="19">
        <v>6242212.3200000003</v>
      </c>
      <c r="AI636" s="19">
        <v>6470070.3799999999</v>
      </c>
      <c r="AJ636" s="19">
        <v>6787207.9800000004</v>
      </c>
    </row>
    <row r="637" spans="1:36" s="19" customFormat="1" x14ac:dyDescent="0.2">
      <c r="A637" s="28" t="s">
        <v>252</v>
      </c>
      <c r="B637" s="32"/>
      <c r="AC637" s="19">
        <v>11093853.85</v>
      </c>
      <c r="AD637" s="19">
        <v>11433372.289999999</v>
      </c>
      <c r="AE637" s="19">
        <v>11703634.550000001</v>
      </c>
      <c r="AF637" s="19">
        <v>12208687.26</v>
      </c>
      <c r="AG637" s="19">
        <v>12522296.08</v>
      </c>
      <c r="AH637" s="19">
        <v>12934340.9</v>
      </c>
      <c r="AI637" s="19">
        <v>13197066.34</v>
      </c>
      <c r="AJ637" s="19">
        <v>13960403.949999999</v>
      </c>
    </row>
    <row r="638" spans="1:36" s="19" customFormat="1" x14ac:dyDescent="0.2">
      <c r="A638" s="28" t="s">
        <v>253</v>
      </c>
      <c r="B638" s="32"/>
      <c r="AC638" s="19">
        <v>11930154.970000001</v>
      </c>
      <c r="AD638" s="19">
        <v>12381730.060000001</v>
      </c>
      <c r="AE638" s="19">
        <v>12785342.23</v>
      </c>
      <c r="AF638" s="19">
        <v>13292740.310000001</v>
      </c>
      <c r="AG638" s="19">
        <v>13696482.890000001</v>
      </c>
      <c r="AH638" s="19">
        <v>14059913.83</v>
      </c>
      <c r="AI638" s="19">
        <v>14311817.27</v>
      </c>
      <c r="AJ638" s="19">
        <v>14967370.439999999</v>
      </c>
    </row>
    <row r="639" spans="1:36" s="19" customFormat="1" x14ac:dyDescent="0.2">
      <c r="A639" s="28" t="s">
        <v>254</v>
      </c>
      <c r="B639" s="32"/>
      <c r="AC639" s="19">
        <v>14151796.369999999</v>
      </c>
      <c r="AD639" s="19">
        <v>14719905.369999999</v>
      </c>
      <c r="AE639" s="19">
        <v>15225266.779999999</v>
      </c>
      <c r="AF639" s="19">
        <v>15833708.76</v>
      </c>
      <c r="AG639" s="19">
        <v>16609579.67</v>
      </c>
      <c r="AH639" s="19">
        <v>16975922.420000002</v>
      </c>
      <c r="AI639" s="19">
        <v>17254380.260000002</v>
      </c>
      <c r="AJ639" s="19">
        <v>18266338.859999999</v>
      </c>
    </row>
    <row r="640" spans="1:36" s="19" customFormat="1" x14ac:dyDescent="0.2">
      <c r="A640" s="28" t="s">
        <v>255</v>
      </c>
      <c r="B640" s="32"/>
      <c r="AC640" s="19">
        <v>9205189.8900000006</v>
      </c>
      <c r="AD640" s="19">
        <v>9553480.1400000006</v>
      </c>
      <c r="AE640" s="19">
        <v>9871048.6099999994</v>
      </c>
      <c r="AF640" s="19">
        <v>10217586.18</v>
      </c>
      <c r="AG640" s="19">
        <v>10669188.52</v>
      </c>
      <c r="AH640" s="19">
        <v>11112157.73</v>
      </c>
      <c r="AI640" s="19">
        <v>11492685.01</v>
      </c>
      <c r="AJ640" s="19">
        <v>12145155.9</v>
      </c>
    </row>
    <row r="641" spans="1:53" s="19" customFormat="1" x14ac:dyDescent="0.2">
      <c r="A641" s="28" t="s">
        <v>256</v>
      </c>
      <c r="B641" s="32"/>
      <c r="AC641" s="19">
        <v>12567387.66</v>
      </c>
      <c r="AD641" s="19">
        <v>13419967.949999999</v>
      </c>
      <c r="AE641" s="19">
        <v>13870476.41</v>
      </c>
      <c r="AF641" s="19">
        <v>14944616.699999999</v>
      </c>
      <c r="AG641" s="19">
        <v>15438092.279999999</v>
      </c>
      <c r="AH641" s="19">
        <v>15731164.029999999</v>
      </c>
      <c r="AI641" s="19">
        <v>16033584.01</v>
      </c>
      <c r="AJ641" s="19">
        <v>16607556.550000001</v>
      </c>
    </row>
    <row r="642" spans="1:53" s="19" customFormat="1" x14ac:dyDescent="0.2">
      <c r="A642" s="28" t="s">
        <v>257</v>
      </c>
      <c r="B642" s="32"/>
      <c r="AC642" s="19">
        <v>10394960.619999999</v>
      </c>
      <c r="AD642" s="19">
        <v>10852246.5</v>
      </c>
      <c r="AE642" s="19">
        <v>11179148.550000001</v>
      </c>
      <c r="AF642" s="19">
        <v>11544309.24</v>
      </c>
      <c r="AG642" s="19">
        <v>11895585.380000001</v>
      </c>
      <c r="AH642" s="19">
        <v>12251069.1</v>
      </c>
      <c r="AI642" s="19">
        <v>12547001.82</v>
      </c>
      <c r="AJ642" s="19">
        <v>13273911.51</v>
      </c>
    </row>
    <row r="643" spans="1:53" s="19" customFormat="1" x14ac:dyDescent="0.2">
      <c r="A643" s="28" t="s">
        <v>258</v>
      </c>
      <c r="B643" s="32"/>
      <c r="AC643" s="19">
        <v>10963971.560000001</v>
      </c>
      <c r="AD643" s="19">
        <v>11339625.99</v>
      </c>
      <c r="AE643" s="19">
        <v>11661598.73</v>
      </c>
      <c r="AF643" s="19">
        <v>12093176.960000001</v>
      </c>
      <c r="AG643" s="19">
        <v>12542249.33</v>
      </c>
      <c r="AH643" s="19">
        <v>12981448.869999999</v>
      </c>
      <c r="AI643" s="19">
        <v>13235787.85</v>
      </c>
      <c r="AJ643" s="19">
        <v>14086130.25</v>
      </c>
    </row>
    <row r="644" spans="1:53" s="19" customFormat="1" x14ac:dyDescent="0.2">
      <c r="A644" s="28" t="s">
        <v>259</v>
      </c>
      <c r="B644" s="32"/>
      <c r="AC644" s="19">
        <v>2732833.06</v>
      </c>
      <c r="AD644" s="19">
        <v>2895322.79</v>
      </c>
      <c r="AE644" s="19">
        <v>3026514.87</v>
      </c>
      <c r="AF644" s="19">
        <v>3214634.96</v>
      </c>
      <c r="AG644" s="19">
        <v>3329952.22</v>
      </c>
      <c r="AH644" s="19">
        <v>3515475.69</v>
      </c>
      <c r="AI644" s="19">
        <v>3712741.69</v>
      </c>
      <c r="AJ644" s="19">
        <v>3878049.91</v>
      </c>
    </row>
    <row r="645" spans="1:53" s="19" customFormat="1" x14ac:dyDescent="0.2">
      <c r="A645" s="28" t="s">
        <v>260</v>
      </c>
      <c r="B645" s="32"/>
      <c r="AC645" s="19">
        <v>993808.08</v>
      </c>
      <c r="AD645" s="19">
        <v>1096861.27</v>
      </c>
      <c r="AE645" s="19">
        <v>1160195.96</v>
      </c>
      <c r="AF645" s="19">
        <v>1173499.3</v>
      </c>
      <c r="AG645" s="19">
        <v>1235950.8600000001</v>
      </c>
      <c r="AH645" s="19">
        <v>1247612.2</v>
      </c>
      <c r="AI645" s="19">
        <v>1245070.3</v>
      </c>
      <c r="AJ645" s="19">
        <v>1293282.2</v>
      </c>
    </row>
    <row r="646" spans="1:53" s="19" customFormat="1" x14ac:dyDescent="0.2">
      <c r="A646" s="16" t="s">
        <v>831</v>
      </c>
      <c r="B646" s="32"/>
      <c r="AC646" s="19">
        <v>454277.48</v>
      </c>
      <c r="AD646" s="19">
        <v>428918.07</v>
      </c>
      <c r="AE646" s="19">
        <v>451003.39</v>
      </c>
      <c r="AF646" s="19">
        <v>445964.41</v>
      </c>
      <c r="AG646" s="19">
        <v>488632.85</v>
      </c>
      <c r="AH646" s="19">
        <v>469546.7</v>
      </c>
      <c r="AI646" s="19">
        <v>500822.18</v>
      </c>
      <c r="AJ646" s="19">
        <v>514808.31</v>
      </c>
    </row>
    <row r="647" spans="1:53" s="19" customFormat="1" x14ac:dyDescent="0.2">
      <c r="A647" s="16" t="s">
        <v>832</v>
      </c>
      <c r="B647" s="32"/>
      <c r="AC647" s="19">
        <v>121391.12</v>
      </c>
      <c r="AD647" s="19">
        <v>108860.05</v>
      </c>
      <c r="AE647" s="19">
        <v>91577.75</v>
      </c>
      <c r="AF647" s="19">
        <v>109936.04</v>
      </c>
      <c r="AG647" s="19">
        <v>109764.04</v>
      </c>
      <c r="AH647" s="19">
        <v>100330.71</v>
      </c>
      <c r="AI647" s="19">
        <v>100600.2</v>
      </c>
      <c r="AJ647" s="19">
        <v>94707.22</v>
      </c>
    </row>
    <row r="648" spans="1:53" s="19" customFormat="1" x14ac:dyDescent="0.2">
      <c r="A648" s="16" t="s">
        <v>833</v>
      </c>
      <c r="B648" s="32"/>
      <c r="AC648" s="19">
        <v>44777.4</v>
      </c>
      <c r="AD648" s="19">
        <v>56704.82</v>
      </c>
      <c r="AE648" s="19">
        <v>63293.87</v>
      </c>
      <c r="AF648" s="19">
        <v>66082.259999999995</v>
      </c>
      <c r="AG648" s="19">
        <v>65764.86</v>
      </c>
      <c r="AH648" s="19">
        <v>67768.639999999999</v>
      </c>
      <c r="AI648" s="19">
        <v>50146.33</v>
      </c>
      <c r="AJ648" s="19">
        <v>49084.91</v>
      </c>
    </row>
    <row r="649" spans="1:53" s="19" customFormat="1" x14ac:dyDescent="0.2">
      <c r="A649" s="16" t="s">
        <v>834</v>
      </c>
      <c r="B649" s="32"/>
      <c r="AC649" s="19">
        <v>15092.51</v>
      </c>
      <c r="AD649" s="19">
        <v>23108.41</v>
      </c>
      <c r="AE649" s="19">
        <v>26282.57</v>
      </c>
      <c r="AF649" s="19">
        <v>22652.41</v>
      </c>
      <c r="AG649" s="19">
        <v>17156.72</v>
      </c>
      <c r="AH649" s="19">
        <v>7725.03</v>
      </c>
      <c r="AI649" s="19">
        <v>6718.49</v>
      </c>
      <c r="AJ649" s="19">
        <v>14812.53</v>
      </c>
    </row>
    <row r="650" spans="1:53" s="19" customFormat="1" x14ac:dyDescent="0.2">
      <c r="A650" s="16" t="s">
        <v>835</v>
      </c>
      <c r="B650" s="32"/>
      <c r="AC650" s="19">
        <v>6393.6</v>
      </c>
      <c r="AD650" s="19">
        <v>10446.07</v>
      </c>
      <c r="AE650" s="19">
        <v>20575.53</v>
      </c>
      <c r="AF650" s="19">
        <v>28334.23</v>
      </c>
      <c r="AG650" s="19">
        <v>35009.919999999998</v>
      </c>
      <c r="AH650" s="19">
        <v>67899.210000000006</v>
      </c>
      <c r="AI650" s="19">
        <v>22079.48</v>
      </c>
      <c r="AJ650" s="19">
        <v>20333.45</v>
      </c>
    </row>
    <row r="651" spans="1:53" s="19" customFormat="1" x14ac:dyDescent="0.2">
      <c r="A651" s="16" t="s">
        <v>836</v>
      </c>
      <c r="B651" s="32"/>
      <c r="AC651" s="19">
        <v>20600.28</v>
      </c>
      <c r="AD651" s="19">
        <v>2661.71</v>
      </c>
      <c r="AE651" s="19">
        <v>13578.41</v>
      </c>
      <c r="AF651" s="19">
        <v>10425.879999999999</v>
      </c>
      <c r="AG651" s="19">
        <v>41358.32</v>
      </c>
      <c r="AH651" s="19">
        <v>668.68</v>
      </c>
      <c r="AI651" s="19">
        <v>3474.68</v>
      </c>
      <c r="AJ651" s="19">
        <v>3196.2</v>
      </c>
    </row>
    <row r="652" spans="1:53" ht="12.75" x14ac:dyDescent="0.2">
      <c r="A652" s="49" t="s">
        <v>839</v>
      </c>
      <c r="B652" s="50"/>
      <c r="C652" s="7"/>
      <c r="D652" s="7"/>
      <c r="E652" s="7"/>
      <c r="F652" s="7"/>
    </row>
    <row r="653" spans="1:53" s="130" customFormat="1" ht="12.75" x14ac:dyDescent="0.2">
      <c r="A653" s="28" t="s">
        <v>864</v>
      </c>
      <c r="B653" s="129"/>
      <c r="AC653" s="7"/>
      <c r="AD653" s="7"/>
      <c r="AE653" s="7"/>
      <c r="AF653" s="7"/>
      <c r="AG653" s="7"/>
      <c r="AH653" s="7"/>
      <c r="AI653" s="7"/>
      <c r="AJ653" s="7"/>
    </row>
    <row r="654" spans="1:53" s="19" customFormat="1" x14ac:dyDescent="0.2">
      <c r="A654" s="28" t="s">
        <v>630</v>
      </c>
      <c r="B654" s="32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>
        <v>125</v>
      </c>
      <c r="AD654" s="17">
        <v>98</v>
      </c>
      <c r="AE654" s="17">
        <v>248</v>
      </c>
      <c r="AF654" s="17">
        <v>145</v>
      </c>
      <c r="AG654" s="17">
        <v>133</v>
      </c>
      <c r="AH654" s="17">
        <v>146</v>
      </c>
      <c r="AI654" s="17">
        <v>387</v>
      </c>
      <c r="AJ654" s="17">
        <v>182</v>
      </c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</row>
    <row r="655" spans="1:53" s="19" customFormat="1" x14ac:dyDescent="0.2">
      <c r="A655" s="115">
        <v>0</v>
      </c>
      <c r="B655" s="32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</row>
    <row r="656" spans="1:53" s="19" customFormat="1" x14ac:dyDescent="0.2">
      <c r="A656" s="28" t="s">
        <v>841</v>
      </c>
      <c r="B656" s="32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>
        <v>2648</v>
      </c>
      <c r="AD656" s="17">
        <v>2722</v>
      </c>
      <c r="AE656" s="17">
        <v>2792</v>
      </c>
      <c r="AF656" s="17">
        <v>2859</v>
      </c>
      <c r="AG656" s="17">
        <v>2652</v>
      </c>
      <c r="AH656" s="17">
        <v>2707</v>
      </c>
      <c r="AI656" s="17">
        <v>2771</v>
      </c>
      <c r="AJ656" s="17">
        <v>2696</v>
      </c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</row>
    <row r="657" spans="1:53" s="19" customFormat="1" x14ac:dyDescent="0.2">
      <c r="A657" s="28" t="s">
        <v>842</v>
      </c>
      <c r="B657" s="32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>
        <v>2779</v>
      </c>
      <c r="AD657" s="17">
        <v>2858</v>
      </c>
      <c r="AE657" s="17">
        <v>2937</v>
      </c>
      <c r="AF657" s="17">
        <v>3020</v>
      </c>
      <c r="AG657" s="17">
        <v>2877</v>
      </c>
      <c r="AH657" s="17">
        <v>2942</v>
      </c>
      <c r="AI657" s="17">
        <v>3005</v>
      </c>
      <c r="AJ657" s="17">
        <v>2885</v>
      </c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</row>
    <row r="658" spans="1:53" s="19" customFormat="1" x14ac:dyDescent="0.2">
      <c r="A658" s="28" t="s">
        <v>843</v>
      </c>
      <c r="B658" s="32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>
        <v>2649</v>
      </c>
      <c r="AD658" s="17">
        <v>2739</v>
      </c>
      <c r="AE658" s="17">
        <v>2798</v>
      </c>
      <c r="AF658" s="17">
        <v>2873</v>
      </c>
      <c r="AG658" s="17">
        <v>2635</v>
      </c>
      <c r="AH658" s="17">
        <v>2686</v>
      </c>
      <c r="AI658" s="17">
        <v>2755</v>
      </c>
      <c r="AJ658" s="17">
        <v>2674</v>
      </c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</row>
    <row r="659" spans="1:53" s="19" customFormat="1" x14ac:dyDescent="0.2">
      <c r="A659" s="28" t="s">
        <v>844</v>
      </c>
      <c r="B659" s="32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>
        <v>3143</v>
      </c>
      <c r="AD659" s="17">
        <v>3253</v>
      </c>
      <c r="AE659" s="17">
        <v>3348</v>
      </c>
      <c r="AF659" s="17">
        <v>3445</v>
      </c>
      <c r="AG659" s="17">
        <v>3277</v>
      </c>
      <c r="AH659" s="17">
        <v>3374</v>
      </c>
      <c r="AI659" s="17">
        <v>3494</v>
      </c>
      <c r="AJ659" s="17">
        <v>3384</v>
      </c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</row>
    <row r="660" spans="1:53" s="19" customFormat="1" x14ac:dyDescent="0.2">
      <c r="A660" s="28" t="s">
        <v>845</v>
      </c>
      <c r="B660" s="32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>
        <v>3783</v>
      </c>
      <c r="AD660" s="17">
        <v>3923</v>
      </c>
      <c r="AE660" s="17">
        <v>4062</v>
      </c>
      <c r="AF660" s="17">
        <v>4219</v>
      </c>
      <c r="AG660" s="17">
        <v>3987</v>
      </c>
      <c r="AH660" s="17">
        <v>4111</v>
      </c>
      <c r="AI660" s="17">
        <v>4239</v>
      </c>
      <c r="AJ660" s="17">
        <v>4042</v>
      </c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</row>
    <row r="661" spans="1:53" s="19" customFormat="1" x14ac:dyDescent="0.2">
      <c r="A661" s="28" t="s">
        <v>247</v>
      </c>
      <c r="B661" s="32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>
        <v>3350</v>
      </c>
      <c r="AD661" s="17">
        <v>3469</v>
      </c>
      <c r="AE661" s="17">
        <v>3571</v>
      </c>
      <c r="AF661" s="17">
        <v>3670</v>
      </c>
      <c r="AG661" s="17">
        <v>3441</v>
      </c>
      <c r="AH661" s="17">
        <v>3517</v>
      </c>
      <c r="AI661" s="17">
        <v>3612</v>
      </c>
      <c r="AJ661" s="17">
        <v>3508</v>
      </c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</row>
    <row r="662" spans="1:53" s="19" customFormat="1" x14ac:dyDescent="0.2">
      <c r="A662" s="28" t="s">
        <v>248</v>
      </c>
      <c r="B662" s="32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>
        <v>1217</v>
      </c>
      <c r="AD662" s="17">
        <v>1263</v>
      </c>
      <c r="AE662" s="17">
        <v>1282</v>
      </c>
      <c r="AF662" s="17">
        <v>1329</v>
      </c>
      <c r="AG662" s="17">
        <v>1242</v>
      </c>
      <c r="AH662" s="17">
        <v>1266</v>
      </c>
      <c r="AI662" s="17">
        <v>1297</v>
      </c>
      <c r="AJ662" s="17">
        <v>1316</v>
      </c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</row>
    <row r="663" spans="1:53" s="19" customFormat="1" x14ac:dyDescent="0.2">
      <c r="A663" s="28" t="s">
        <v>249</v>
      </c>
      <c r="B663" s="32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>
        <v>4589</v>
      </c>
      <c r="AD663" s="17">
        <v>4739</v>
      </c>
      <c r="AE663" s="17">
        <v>4856</v>
      </c>
      <c r="AF663" s="17">
        <v>5002</v>
      </c>
      <c r="AG663" s="17">
        <v>4341</v>
      </c>
      <c r="AH663" s="17">
        <v>4454</v>
      </c>
      <c r="AI663" s="17">
        <v>4580</v>
      </c>
      <c r="AJ663" s="17">
        <v>4456</v>
      </c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</row>
    <row r="664" spans="1:53" s="19" customFormat="1" x14ac:dyDescent="0.2">
      <c r="A664" s="28" t="s">
        <v>250</v>
      </c>
      <c r="B664" s="32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>
        <v>3454</v>
      </c>
      <c r="AD664" s="17">
        <v>3576</v>
      </c>
      <c r="AE664" s="17">
        <v>3674</v>
      </c>
      <c r="AF664" s="17">
        <v>3793</v>
      </c>
      <c r="AG664" s="17">
        <v>3605</v>
      </c>
      <c r="AH664" s="17">
        <v>3696</v>
      </c>
      <c r="AI664" s="17">
        <v>3784</v>
      </c>
      <c r="AJ664" s="17">
        <v>3702</v>
      </c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1:53" s="19" customFormat="1" x14ac:dyDescent="0.2">
      <c r="A665" s="28" t="s">
        <v>251</v>
      </c>
      <c r="B665" s="32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>
        <v>11312</v>
      </c>
      <c r="AD665" s="17">
        <v>11665</v>
      </c>
      <c r="AE665" s="17">
        <v>12055</v>
      </c>
      <c r="AF665" s="17">
        <v>12502</v>
      </c>
      <c r="AG665" s="17">
        <v>11843</v>
      </c>
      <c r="AH665" s="17">
        <v>12206</v>
      </c>
      <c r="AI665" s="17">
        <v>12513</v>
      </c>
      <c r="AJ665" s="17">
        <v>11955</v>
      </c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</row>
    <row r="666" spans="1:53" s="19" customFormat="1" x14ac:dyDescent="0.2">
      <c r="A666" s="28" t="s">
        <v>252</v>
      </c>
      <c r="B666" s="32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>
        <v>17158</v>
      </c>
      <c r="AD666" s="17">
        <v>17842</v>
      </c>
      <c r="AE666" s="17">
        <v>18441</v>
      </c>
      <c r="AF666" s="17">
        <v>19087</v>
      </c>
      <c r="AG666" s="17">
        <v>18163</v>
      </c>
      <c r="AH666" s="17">
        <v>18711</v>
      </c>
      <c r="AI666" s="17">
        <v>19262</v>
      </c>
      <c r="AJ666" s="17">
        <v>18614</v>
      </c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</row>
    <row r="667" spans="1:53" s="19" customFormat="1" x14ac:dyDescent="0.2">
      <c r="A667" s="28" t="s">
        <v>253</v>
      </c>
      <c r="B667" s="32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>
        <v>7983</v>
      </c>
      <c r="AD667" s="17">
        <v>8353</v>
      </c>
      <c r="AE667" s="17">
        <v>8616</v>
      </c>
      <c r="AF667" s="17">
        <v>8922</v>
      </c>
      <c r="AG667" s="17">
        <v>8932</v>
      </c>
      <c r="AH667" s="17">
        <v>9122</v>
      </c>
      <c r="AI667" s="17">
        <v>9369</v>
      </c>
      <c r="AJ667" s="17">
        <v>9711</v>
      </c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</row>
    <row r="668" spans="1:53" s="19" customFormat="1" x14ac:dyDescent="0.2">
      <c r="A668" s="28" t="s">
        <v>254</v>
      </c>
      <c r="B668" s="32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>
        <v>9226</v>
      </c>
      <c r="AD668" s="17">
        <v>9632</v>
      </c>
      <c r="AE668" s="17">
        <v>9955</v>
      </c>
      <c r="AF668" s="17">
        <v>10324</v>
      </c>
      <c r="AG668" s="17">
        <v>10284</v>
      </c>
      <c r="AH668" s="17">
        <v>10547</v>
      </c>
      <c r="AI668" s="17">
        <v>10839</v>
      </c>
      <c r="AJ668" s="17">
        <v>11124</v>
      </c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</row>
    <row r="669" spans="1:53" s="19" customFormat="1" x14ac:dyDescent="0.2">
      <c r="A669" s="28" t="s">
        <v>255</v>
      </c>
      <c r="B669" s="32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>
        <v>4143</v>
      </c>
      <c r="AD669" s="17">
        <v>4333</v>
      </c>
      <c r="AE669" s="17">
        <v>4490</v>
      </c>
      <c r="AF669" s="17">
        <v>4660</v>
      </c>
      <c r="AG669" s="17">
        <v>4684</v>
      </c>
      <c r="AH669" s="17">
        <v>4797</v>
      </c>
      <c r="AI669" s="17">
        <v>4951</v>
      </c>
      <c r="AJ669" s="17">
        <v>5242</v>
      </c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</row>
    <row r="670" spans="1:53" s="19" customFormat="1" x14ac:dyDescent="0.2">
      <c r="A670" s="28" t="s">
        <v>256</v>
      </c>
      <c r="B670" s="32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>
        <v>10202</v>
      </c>
      <c r="AD670" s="17">
        <v>10637</v>
      </c>
      <c r="AE670" s="17">
        <v>11047</v>
      </c>
      <c r="AF670" s="17">
        <v>11447</v>
      </c>
      <c r="AG670" s="17">
        <v>11589</v>
      </c>
      <c r="AH670" s="17">
        <v>11851</v>
      </c>
      <c r="AI670" s="17">
        <v>12127</v>
      </c>
      <c r="AJ670" s="17">
        <v>12887</v>
      </c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</row>
    <row r="671" spans="1:53" s="19" customFormat="1" x14ac:dyDescent="0.2">
      <c r="A671" s="28" t="s">
        <v>257</v>
      </c>
      <c r="B671" s="32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>
        <v>2845</v>
      </c>
      <c r="AD671" s="17">
        <v>2989</v>
      </c>
      <c r="AE671" s="17">
        <v>3096</v>
      </c>
      <c r="AF671" s="17">
        <v>3217</v>
      </c>
      <c r="AG671" s="17">
        <v>3233</v>
      </c>
      <c r="AH671" s="17">
        <v>3346</v>
      </c>
      <c r="AI671" s="17">
        <v>3459</v>
      </c>
      <c r="AJ671" s="17">
        <v>3617</v>
      </c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</row>
    <row r="672" spans="1:53" s="19" customFormat="1" x14ac:dyDescent="0.2">
      <c r="A672" s="28" t="s">
        <v>258</v>
      </c>
      <c r="B672" s="32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>
        <v>2258</v>
      </c>
      <c r="AD672" s="17">
        <v>2386</v>
      </c>
      <c r="AE672" s="17">
        <v>2502</v>
      </c>
      <c r="AF672" s="17">
        <v>2621</v>
      </c>
      <c r="AG672" s="17">
        <v>2652</v>
      </c>
      <c r="AH672" s="17">
        <v>2739</v>
      </c>
      <c r="AI672" s="17">
        <v>2825</v>
      </c>
      <c r="AJ672" s="17">
        <v>2960</v>
      </c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</row>
    <row r="673" spans="1:53" s="19" customFormat="1" x14ac:dyDescent="0.2">
      <c r="A673" s="28" t="s">
        <v>259</v>
      </c>
      <c r="B673" s="32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>
        <v>517</v>
      </c>
      <c r="AD673" s="17">
        <v>565</v>
      </c>
      <c r="AE673" s="17">
        <v>597</v>
      </c>
      <c r="AF673" s="17">
        <v>629</v>
      </c>
      <c r="AG673" s="17">
        <v>662</v>
      </c>
      <c r="AH673" s="17">
        <v>695</v>
      </c>
      <c r="AI673" s="17">
        <v>720</v>
      </c>
      <c r="AJ673" s="17">
        <v>747</v>
      </c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</row>
    <row r="674" spans="1:53" s="19" customFormat="1" x14ac:dyDescent="0.2">
      <c r="A674" s="28" t="s">
        <v>260</v>
      </c>
      <c r="B674" s="32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>
        <v>226</v>
      </c>
      <c r="AD674" s="17">
        <v>240</v>
      </c>
      <c r="AE674" s="17">
        <v>253</v>
      </c>
      <c r="AF674" s="17">
        <v>266</v>
      </c>
      <c r="AG674" s="17">
        <v>265</v>
      </c>
      <c r="AH674" s="17">
        <v>271</v>
      </c>
      <c r="AI674" s="17">
        <v>277</v>
      </c>
      <c r="AJ674" s="17">
        <v>283</v>
      </c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</row>
    <row r="675" spans="1:53" s="19" customFormat="1" x14ac:dyDescent="0.2">
      <c r="A675" s="16" t="s">
        <v>831</v>
      </c>
      <c r="B675" s="32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>
        <v>51</v>
      </c>
      <c r="AD675" s="17">
        <v>55</v>
      </c>
      <c r="AE675" s="17">
        <v>59</v>
      </c>
      <c r="AF675" s="17">
        <v>65</v>
      </c>
      <c r="AG675" s="17">
        <v>65</v>
      </c>
      <c r="AH675" s="17">
        <v>68</v>
      </c>
      <c r="AI675" s="17">
        <v>71</v>
      </c>
      <c r="AJ675" s="17">
        <v>73</v>
      </c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</row>
    <row r="676" spans="1:53" s="19" customFormat="1" x14ac:dyDescent="0.2">
      <c r="A676" s="16" t="s">
        <v>832</v>
      </c>
      <c r="B676" s="32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>
        <v>14</v>
      </c>
      <c r="AD676" s="17">
        <v>14</v>
      </c>
      <c r="AE676" s="17">
        <v>14</v>
      </c>
      <c r="AF676" s="17">
        <v>16</v>
      </c>
      <c r="AG676" s="17">
        <v>16</v>
      </c>
      <c r="AH676" s="17">
        <v>16</v>
      </c>
      <c r="AI676" s="17">
        <v>16</v>
      </c>
      <c r="AJ676" s="17">
        <v>16</v>
      </c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</row>
    <row r="677" spans="1:53" s="19" customFormat="1" x14ac:dyDescent="0.2">
      <c r="A677" s="16" t="s">
        <v>833</v>
      </c>
      <c r="B677" s="32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>
        <v>5</v>
      </c>
      <c r="AD677" s="17">
        <v>5</v>
      </c>
      <c r="AE677" s="17">
        <v>7</v>
      </c>
      <c r="AF677" s="17">
        <v>7</v>
      </c>
      <c r="AG677" s="17">
        <v>7</v>
      </c>
      <c r="AH677" s="17">
        <v>7</v>
      </c>
      <c r="AI677" s="17">
        <v>8</v>
      </c>
      <c r="AJ677" s="17">
        <v>8</v>
      </c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1:53" s="19" customFormat="1" x14ac:dyDescent="0.2">
      <c r="A678" s="16" t="s">
        <v>834</v>
      </c>
      <c r="B678" s="32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>
        <v>3</v>
      </c>
      <c r="AD678" s="17">
        <v>3</v>
      </c>
      <c r="AE678" s="17">
        <v>3</v>
      </c>
      <c r="AF678" s="17">
        <v>3</v>
      </c>
      <c r="AG678" s="17">
        <v>3</v>
      </c>
      <c r="AH678" s="17">
        <v>3</v>
      </c>
      <c r="AI678" s="17">
        <v>3</v>
      </c>
      <c r="AJ678" s="17">
        <v>3</v>
      </c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</row>
    <row r="679" spans="1:53" s="19" customFormat="1" x14ac:dyDescent="0.2">
      <c r="A679" s="16" t="s">
        <v>835</v>
      </c>
      <c r="B679" s="32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>
        <v>2</v>
      </c>
      <c r="AD679" s="17">
        <v>2</v>
      </c>
      <c r="AE679" s="17">
        <v>3</v>
      </c>
      <c r="AF679" s="17">
        <v>3</v>
      </c>
      <c r="AG679" s="17">
        <v>4</v>
      </c>
      <c r="AH679" s="17">
        <v>4</v>
      </c>
      <c r="AI679" s="17">
        <v>4</v>
      </c>
      <c r="AJ679" s="17">
        <v>5</v>
      </c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</row>
    <row r="680" spans="1:53" s="19" customFormat="1" x14ac:dyDescent="0.2">
      <c r="A680" s="16" t="s">
        <v>836</v>
      </c>
      <c r="B680" s="32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>
        <v>3</v>
      </c>
      <c r="AD680" s="17">
        <v>3</v>
      </c>
      <c r="AE680" s="17">
        <v>3</v>
      </c>
      <c r="AF680" s="17">
        <v>3</v>
      </c>
      <c r="AG680" s="17">
        <v>3</v>
      </c>
      <c r="AH680" s="17">
        <v>2</v>
      </c>
      <c r="AI680" s="17">
        <v>2</v>
      </c>
      <c r="AJ680" s="17">
        <v>2</v>
      </c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</row>
    <row r="681" spans="1:53" ht="12.75" x14ac:dyDescent="0.2">
      <c r="A681" s="49" t="s">
        <v>840</v>
      </c>
      <c r="B681" s="50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</row>
    <row r="682" spans="1:53" ht="12.75" x14ac:dyDescent="0.2">
      <c r="A682" s="28" t="s">
        <v>864</v>
      </c>
      <c r="B682" s="50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</row>
    <row r="683" spans="1:53" s="19" customFormat="1" x14ac:dyDescent="0.2">
      <c r="A683" s="28" t="s">
        <v>240</v>
      </c>
      <c r="B683" s="32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>
        <v>125</v>
      </c>
      <c r="AD683" s="17">
        <v>98</v>
      </c>
      <c r="AE683" s="17">
        <v>248</v>
      </c>
      <c r="AF683" s="17">
        <v>145</v>
      </c>
      <c r="AG683" s="17">
        <v>133</v>
      </c>
      <c r="AH683" s="17">
        <v>146</v>
      </c>
      <c r="AI683" s="17">
        <v>387</v>
      </c>
      <c r="AJ683" s="17">
        <v>182</v>
      </c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</row>
    <row r="684" spans="1:53" s="19" customFormat="1" x14ac:dyDescent="0.2">
      <c r="A684" s="28" t="s">
        <v>241</v>
      </c>
      <c r="B684" s="32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</row>
    <row r="685" spans="1:53" s="19" customFormat="1" x14ac:dyDescent="0.2">
      <c r="A685" s="28" t="s">
        <v>242</v>
      </c>
      <c r="B685" s="32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>
        <v>2610</v>
      </c>
      <c r="AD685" s="17">
        <v>2685</v>
      </c>
      <c r="AE685" s="17">
        <v>2761</v>
      </c>
      <c r="AF685" s="17">
        <v>2823</v>
      </c>
      <c r="AG685" s="17">
        <v>2613</v>
      </c>
      <c r="AH685" s="17">
        <v>2670</v>
      </c>
      <c r="AI685" s="17">
        <v>2734</v>
      </c>
      <c r="AJ685" s="17">
        <v>2652</v>
      </c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</row>
    <row r="686" spans="1:53" s="19" customFormat="1" x14ac:dyDescent="0.2">
      <c r="A686" s="28" t="s">
        <v>243</v>
      </c>
      <c r="B686" s="32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>
        <v>2739</v>
      </c>
      <c r="AD686" s="17">
        <v>2818</v>
      </c>
      <c r="AE686" s="17">
        <v>2898</v>
      </c>
      <c r="AF686" s="17">
        <v>2975</v>
      </c>
      <c r="AG686" s="17">
        <v>2826</v>
      </c>
      <c r="AH686" s="17">
        <v>2893</v>
      </c>
      <c r="AI686" s="17">
        <v>2945</v>
      </c>
      <c r="AJ686" s="17">
        <v>2825</v>
      </c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</row>
    <row r="687" spans="1:53" s="19" customFormat="1" x14ac:dyDescent="0.2">
      <c r="A687" s="28" t="s">
        <v>244</v>
      </c>
      <c r="B687" s="32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>
        <v>2609</v>
      </c>
      <c r="AD687" s="17">
        <v>2691</v>
      </c>
      <c r="AE687" s="17">
        <v>2745</v>
      </c>
      <c r="AF687" s="17">
        <v>2814</v>
      </c>
      <c r="AG687" s="17">
        <v>2573</v>
      </c>
      <c r="AH687" s="17">
        <v>2629</v>
      </c>
      <c r="AI687" s="17">
        <v>2700</v>
      </c>
      <c r="AJ687" s="17">
        <v>2616</v>
      </c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</row>
    <row r="688" spans="1:53" s="19" customFormat="1" x14ac:dyDescent="0.2">
      <c r="A688" s="28" t="s">
        <v>245</v>
      </c>
      <c r="B688" s="32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>
        <v>3117</v>
      </c>
      <c r="AD688" s="17">
        <v>3223</v>
      </c>
      <c r="AE688" s="17">
        <v>3318</v>
      </c>
      <c r="AF688" s="17">
        <v>3417</v>
      </c>
      <c r="AG688" s="17">
        <v>3249</v>
      </c>
      <c r="AH688" s="17">
        <v>3345</v>
      </c>
      <c r="AI688" s="17">
        <v>3461</v>
      </c>
      <c r="AJ688" s="17">
        <v>3350</v>
      </c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</row>
    <row r="689" spans="1:53" s="19" customFormat="1" x14ac:dyDescent="0.2">
      <c r="A689" s="28" t="s">
        <v>246</v>
      </c>
      <c r="B689" s="32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>
        <v>3757</v>
      </c>
      <c r="AD689" s="17">
        <v>3902</v>
      </c>
      <c r="AE689" s="17">
        <v>4042</v>
      </c>
      <c r="AF689" s="17">
        <v>4200</v>
      </c>
      <c r="AG689" s="17">
        <v>3969</v>
      </c>
      <c r="AH689" s="17">
        <v>4091</v>
      </c>
      <c r="AI689" s="17">
        <v>4212</v>
      </c>
      <c r="AJ689" s="17">
        <v>4012</v>
      </c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</row>
    <row r="690" spans="1:53" s="19" customFormat="1" x14ac:dyDescent="0.2">
      <c r="A690" s="28" t="s">
        <v>247</v>
      </c>
      <c r="B690" s="32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>
        <v>3331</v>
      </c>
      <c r="AD690" s="17">
        <v>3448</v>
      </c>
      <c r="AE690" s="17">
        <v>3547</v>
      </c>
      <c r="AF690" s="17">
        <v>3642</v>
      </c>
      <c r="AG690" s="17">
        <v>3416</v>
      </c>
      <c r="AH690" s="17">
        <v>3493</v>
      </c>
      <c r="AI690" s="17">
        <v>3583</v>
      </c>
      <c r="AJ690" s="17">
        <v>3478</v>
      </c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1:53" s="19" customFormat="1" x14ac:dyDescent="0.2">
      <c r="A691" s="28" t="s">
        <v>248</v>
      </c>
      <c r="B691" s="32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>
        <v>1209</v>
      </c>
      <c r="AD691" s="17">
        <v>1256</v>
      </c>
      <c r="AE691" s="17">
        <v>1274</v>
      </c>
      <c r="AF691" s="17">
        <v>1318</v>
      </c>
      <c r="AG691" s="17">
        <v>1229</v>
      </c>
      <c r="AH691" s="17">
        <v>1254</v>
      </c>
      <c r="AI691" s="17">
        <v>1285</v>
      </c>
      <c r="AJ691" s="17">
        <v>1301</v>
      </c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</row>
    <row r="692" spans="1:53" s="19" customFormat="1" x14ac:dyDescent="0.2">
      <c r="A692" s="28" t="s">
        <v>249</v>
      </c>
      <c r="B692" s="32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>
        <v>4567</v>
      </c>
      <c r="AD692" s="17">
        <v>4716</v>
      </c>
      <c r="AE692" s="17">
        <v>4832</v>
      </c>
      <c r="AF692" s="17">
        <v>4974</v>
      </c>
      <c r="AG692" s="17">
        <v>4310</v>
      </c>
      <c r="AH692" s="17">
        <v>4420</v>
      </c>
      <c r="AI692" s="17">
        <v>4536</v>
      </c>
      <c r="AJ692" s="17">
        <v>4414</v>
      </c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</row>
    <row r="693" spans="1:53" s="19" customFormat="1" x14ac:dyDescent="0.2">
      <c r="A693" s="28" t="s">
        <v>250</v>
      </c>
      <c r="B693" s="32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>
        <v>3436</v>
      </c>
      <c r="AD693" s="17">
        <v>3555</v>
      </c>
      <c r="AE693" s="17">
        <v>3657</v>
      </c>
      <c r="AF693" s="17">
        <v>3775</v>
      </c>
      <c r="AG693" s="17">
        <v>3588</v>
      </c>
      <c r="AH693" s="17">
        <v>3679</v>
      </c>
      <c r="AI693" s="17">
        <v>3769</v>
      </c>
      <c r="AJ693" s="17">
        <v>3678</v>
      </c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</row>
    <row r="694" spans="1:53" s="19" customFormat="1" x14ac:dyDescent="0.2">
      <c r="A694" s="28" t="s">
        <v>251</v>
      </c>
      <c r="B694" s="32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>
        <v>11274</v>
      </c>
      <c r="AD694" s="17">
        <v>11625</v>
      </c>
      <c r="AE694" s="17">
        <v>12014</v>
      </c>
      <c r="AF694" s="17">
        <v>12458</v>
      </c>
      <c r="AG694" s="17">
        <v>11803</v>
      </c>
      <c r="AH694" s="17">
        <v>12167</v>
      </c>
      <c r="AI694" s="17">
        <v>12466</v>
      </c>
      <c r="AJ694" s="17">
        <v>11909</v>
      </c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</row>
    <row r="695" spans="1:53" s="19" customFormat="1" x14ac:dyDescent="0.2">
      <c r="A695" s="28" t="s">
        <v>252</v>
      </c>
      <c r="B695" s="32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>
        <v>17097</v>
      </c>
      <c r="AD695" s="17">
        <v>17783</v>
      </c>
      <c r="AE695" s="17">
        <v>18380</v>
      </c>
      <c r="AF695" s="17">
        <v>19016</v>
      </c>
      <c r="AG695" s="17">
        <v>18101</v>
      </c>
      <c r="AH695" s="17">
        <v>18645</v>
      </c>
      <c r="AI695" s="17">
        <v>19176</v>
      </c>
      <c r="AJ695" s="17">
        <v>18524</v>
      </c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</row>
    <row r="696" spans="1:53" s="19" customFormat="1" x14ac:dyDescent="0.2">
      <c r="A696" s="28" t="s">
        <v>253</v>
      </c>
      <c r="B696" s="32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>
        <v>7958</v>
      </c>
      <c r="AD696" s="17">
        <v>8322</v>
      </c>
      <c r="AE696" s="17">
        <v>8577</v>
      </c>
      <c r="AF696" s="17">
        <v>8874</v>
      </c>
      <c r="AG696" s="17">
        <v>8877</v>
      </c>
      <c r="AH696" s="17">
        <v>9055</v>
      </c>
      <c r="AI696" s="17">
        <v>9291</v>
      </c>
      <c r="AJ696" s="17">
        <v>9621</v>
      </c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</row>
    <row r="697" spans="1:53" s="19" customFormat="1" x14ac:dyDescent="0.2">
      <c r="A697" s="28" t="s">
        <v>254</v>
      </c>
      <c r="B697" s="32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>
        <v>9198</v>
      </c>
      <c r="AD697" s="17">
        <v>9603</v>
      </c>
      <c r="AE697" s="17">
        <v>9923</v>
      </c>
      <c r="AF697" s="17">
        <v>10288</v>
      </c>
      <c r="AG697" s="17">
        <v>10240</v>
      </c>
      <c r="AH697" s="17">
        <v>10499</v>
      </c>
      <c r="AI697" s="17">
        <v>10775</v>
      </c>
      <c r="AJ697" s="17">
        <v>11071</v>
      </c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</row>
    <row r="698" spans="1:53" s="19" customFormat="1" x14ac:dyDescent="0.2">
      <c r="A698" s="28" t="s">
        <v>255</v>
      </c>
      <c r="B698" s="32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>
        <v>4121</v>
      </c>
      <c r="AD698" s="17">
        <v>4314</v>
      </c>
      <c r="AE698" s="17">
        <v>4471</v>
      </c>
      <c r="AF698" s="17">
        <v>4636</v>
      </c>
      <c r="AG698" s="17">
        <v>4659</v>
      </c>
      <c r="AH698" s="17">
        <v>4772</v>
      </c>
      <c r="AI698" s="17">
        <v>4921</v>
      </c>
      <c r="AJ698" s="17">
        <v>5202</v>
      </c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</row>
    <row r="699" spans="1:53" s="19" customFormat="1" x14ac:dyDescent="0.2">
      <c r="A699" s="28" t="s">
        <v>256</v>
      </c>
      <c r="B699" s="32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>
        <v>10191</v>
      </c>
      <c r="AD699" s="17">
        <v>10623</v>
      </c>
      <c r="AE699" s="17">
        <v>11032</v>
      </c>
      <c r="AF699" s="17">
        <v>11429</v>
      </c>
      <c r="AG699" s="17">
        <v>11573</v>
      </c>
      <c r="AH699" s="17">
        <v>11830</v>
      </c>
      <c r="AI699" s="17">
        <v>12078</v>
      </c>
      <c r="AJ699" s="17">
        <v>12821</v>
      </c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</row>
    <row r="700" spans="1:53" s="19" customFormat="1" x14ac:dyDescent="0.2">
      <c r="A700" s="28" t="s">
        <v>257</v>
      </c>
      <c r="B700" s="32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>
        <v>2843</v>
      </c>
      <c r="AD700" s="17">
        <v>2986</v>
      </c>
      <c r="AE700" s="17">
        <v>3092</v>
      </c>
      <c r="AF700" s="17">
        <v>3211</v>
      </c>
      <c r="AG700" s="17">
        <v>3224</v>
      </c>
      <c r="AH700" s="17">
        <v>3338</v>
      </c>
      <c r="AI700" s="17">
        <v>3451</v>
      </c>
      <c r="AJ700" s="17">
        <v>3602</v>
      </c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</row>
    <row r="701" spans="1:53" s="19" customFormat="1" x14ac:dyDescent="0.2">
      <c r="A701" s="28" t="s">
        <v>258</v>
      </c>
      <c r="B701" s="32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>
        <v>2253</v>
      </c>
      <c r="AD701" s="17">
        <v>2381</v>
      </c>
      <c r="AE701" s="17">
        <v>2496</v>
      </c>
      <c r="AF701" s="17">
        <v>2616</v>
      </c>
      <c r="AG701" s="17">
        <v>2645</v>
      </c>
      <c r="AH701" s="17">
        <v>2731</v>
      </c>
      <c r="AI701" s="17">
        <v>2816</v>
      </c>
      <c r="AJ701" s="17">
        <v>2950</v>
      </c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</row>
    <row r="702" spans="1:53" s="19" customFormat="1" x14ac:dyDescent="0.2">
      <c r="A702" s="28" t="s">
        <v>259</v>
      </c>
      <c r="B702" s="32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>
        <v>516</v>
      </c>
      <c r="AD702" s="17">
        <v>564</v>
      </c>
      <c r="AE702" s="17">
        <v>596</v>
      </c>
      <c r="AF702" s="17">
        <v>628</v>
      </c>
      <c r="AG702" s="17">
        <v>659</v>
      </c>
      <c r="AH702" s="17">
        <v>690</v>
      </c>
      <c r="AI702" s="17">
        <v>716</v>
      </c>
      <c r="AJ702" s="17">
        <v>739</v>
      </c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</row>
    <row r="703" spans="1:53" s="19" customFormat="1" x14ac:dyDescent="0.2">
      <c r="A703" s="28" t="s">
        <v>260</v>
      </c>
      <c r="B703" s="32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>
        <v>226</v>
      </c>
      <c r="AD703" s="17">
        <v>240</v>
      </c>
      <c r="AE703" s="17">
        <v>253</v>
      </c>
      <c r="AF703" s="17">
        <v>266</v>
      </c>
      <c r="AG703" s="17">
        <v>265</v>
      </c>
      <c r="AH703" s="17">
        <v>271</v>
      </c>
      <c r="AI703" s="17">
        <v>277</v>
      </c>
      <c r="AJ703" s="17">
        <v>282</v>
      </c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1:53" s="19" customFormat="1" x14ac:dyDescent="0.2">
      <c r="A704" s="16" t="s">
        <v>831</v>
      </c>
      <c r="B704" s="32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>
        <v>51</v>
      </c>
      <c r="AD704" s="17">
        <v>55</v>
      </c>
      <c r="AE704" s="17">
        <v>59</v>
      </c>
      <c r="AF704" s="17">
        <v>65</v>
      </c>
      <c r="AG704" s="17">
        <v>65</v>
      </c>
      <c r="AH704" s="17">
        <v>68</v>
      </c>
      <c r="AI704" s="17">
        <v>71</v>
      </c>
      <c r="AJ704" s="17">
        <v>73</v>
      </c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</row>
    <row r="705" spans="1:53" s="19" customFormat="1" x14ac:dyDescent="0.2">
      <c r="A705" s="16" t="s">
        <v>832</v>
      </c>
      <c r="B705" s="32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>
        <v>14</v>
      </c>
      <c r="AD705" s="17">
        <v>14</v>
      </c>
      <c r="AE705" s="17">
        <v>14</v>
      </c>
      <c r="AF705" s="17">
        <v>16</v>
      </c>
      <c r="AG705" s="17">
        <v>16</v>
      </c>
      <c r="AH705" s="17">
        <v>16</v>
      </c>
      <c r="AI705" s="17">
        <v>16</v>
      </c>
      <c r="AJ705" s="17">
        <v>16</v>
      </c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</row>
    <row r="706" spans="1:53" s="19" customFormat="1" x14ac:dyDescent="0.2">
      <c r="A706" s="16" t="s">
        <v>833</v>
      </c>
      <c r="B706" s="32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>
        <v>5</v>
      </c>
      <c r="AD706" s="17">
        <v>5</v>
      </c>
      <c r="AE706" s="17">
        <v>7</v>
      </c>
      <c r="AF706" s="17">
        <v>7</v>
      </c>
      <c r="AG706" s="17">
        <v>7</v>
      </c>
      <c r="AH706" s="17">
        <v>7</v>
      </c>
      <c r="AI706" s="17">
        <v>8</v>
      </c>
      <c r="AJ706" s="17">
        <v>8</v>
      </c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</row>
    <row r="707" spans="1:53" s="19" customFormat="1" x14ac:dyDescent="0.2">
      <c r="A707" s="16" t="s">
        <v>834</v>
      </c>
      <c r="B707" s="32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>
        <v>3</v>
      </c>
      <c r="AD707" s="17">
        <v>3</v>
      </c>
      <c r="AE707" s="17">
        <v>3</v>
      </c>
      <c r="AF707" s="17">
        <v>3</v>
      </c>
      <c r="AG707" s="17">
        <v>3</v>
      </c>
      <c r="AH707" s="17">
        <v>3</v>
      </c>
      <c r="AI707" s="17">
        <v>3</v>
      </c>
      <c r="AJ707" s="17">
        <v>3</v>
      </c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</row>
    <row r="708" spans="1:53" s="19" customFormat="1" x14ac:dyDescent="0.2">
      <c r="A708" s="16" t="s">
        <v>835</v>
      </c>
      <c r="B708" s="32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>
        <v>2</v>
      </c>
      <c r="AD708" s="17">
        <v>2</v>
      </c>
      <c r="AE708" s="17">
        <v>3</v>
      </c>
      <c r="AF708" s="17">
        <v>3</v>
      </c>
      <c r="AG708" s="17">
        <v>4</v>
      </c>
      <c r="AH708" s="17">
        <v>4</v>
      </c>
      <c r="AI708" s="17">
        <v>4</v>
      </c>
      <c r="AJ708" s="17">
        <v>5</v>
      </c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</row>
    <row r="709" spans="1:53" s="19" customFormat="1" x14ac:dyDescent="0.2">
      <c r="A709" s="16" t="s">
        <v>836</v>
      </c>
      <c r="B709" s="32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>
        <v>3</v>
      </c>
      <c r="AD709" s="17">
        <v>3</v>
      </c>
      <c r="AE709" s="17">
        <v>3</v>
      </c>
      <c r="AF709" s="17">
        <v>3</v>
      </c>
      <c r="AG709" s="17">
        <v>3</v>
      </c>
      <c r="AH709" s="17">
        <v>2</v>
      </c>
      <c r="AI709" s="17">
        <v>2</v>
      </c>
      <c r="AJ709" s="17">
        <v>2</v>
      </c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</row>
    <row r="710" spans="1:53" x14ac:dyDescent="0.2">
      <c r="C710" s="7"/>
      <c r="D710" s="7"/>
      <c r="E710" s="7"/>
      <c r="F710" s="7"/>
    </row>
    <row r="711" spans="1:53" ht="18" x14ac:dyDescent="0.25">
      <c r="A711" s="97" t="s">
        <v>262</v>
      </c>
      <c r="B711" s="51"/>
      <c r="C711" s="7"/>
      <c r="D711" s="7"/>
      <c r="E711" s="7"/>
      <c r="F711" s="7"/>
    </row>
    <row r="712" spans="1:53" s="19" customFormat="1" x14ac:dyDescent="0.2">
      <c r="A712" s="28" t="s">
        <v>263</v>
      </c>
      <c r="B712" s="32"/>
      <c r="C712" s="19">
        <v>1819.89</v>
      </c>
      <c r="D712" s="19">
        <v>11721.61</v>
      </c>
      <c r="E712" s="19">
        <v>64429.62</v>
      </c>
      <c r="F712" s="19">
        <v>356494.69</v>
      </c>
      <c r="G712" s="19">
        <v>1302924.1599999999</v>
      </c>
      <c r="H712" s="19">
        <v>1992650.07</v>
      </c>
      <c r="I712" s="19">
        <v>2743969.34</v>
      </c>
      <c r="J712" s="19">
        <v>4585685.0199999996</v>
      </c>
      <c r="K712" s="19">
        <v>4933792.79</v>
      </c>
      <c r="L712" s="19">
        <v>4939765.84</v>
      </c>
      <c r="M712" s="19">
        <v>5349244.1399999997</v>
      </c>
      <c r="N712" s="19">
        <v>6759979.0899999999</v>
      </c>
      <c r="O712" s="19">
        <v>10359697.85</v>
      </c>
      <c r="P712" s="19">
        <v>7675784.1200000001</v>
      </c>
      <c r="Q712" s="19">
        <v>6453302.7800000003</v>
      </c>
      <c r="R712" s="19">
        <v>10031491.65</v>
      </c>
      <c r="S712" s="19">
        <v>12221009.140000001</v>
      </c>
      <c r="T712" s="19">
        <v>13743623.710000001</v>
      </c>
      <c r="U712" s="19">
        <v>15136415.98</v>
      </c>
      <c r="V712" s="19">
        <v>15630208.060000001</v>
      </c>
      <c r="W712" s="19">
        <v>15837484.85</v>
      </c>
      <c r="X712" s="19">
        <v>17754594.120000001</v>
      </c>
      <c r="Y712" s="19">
        <v>18045480.280000001</v>
      </c>
      <c r="Z712" s="19">
        <v>16889685.390000001</v>
      </c>
      <c r="AA712" s="19">
        <v>23860674.260000002</v>
      </c>
      <c r="AB712" s="19">
        <v>16926236.34</v>
      </c>
      <c r="AC712" s="19">
        <v>16572065.449999999</v>
      </c>
      <c r="AD712" s="19">
        <v>21111407.190000001</v>
      </c>
      <c r="AE712" s="19">
        <v>21411546.829999998</v>
      </c>
      <c r="AF712" s="19">
        <v>22352836.059999999</v>
      </c>
      <c r="AG712" s="19">
        <v>24811999.309999999</v>
      </c>
      <c r="AH712" s="19">
        <v>24216114.859999999</v>
      </c>
      <c r="AI712" s="19">
        <v>25532842.649999999</v>
      </c>
      <c r="AJ712" s="19">
        <v>24170962.129999999</v>
      </c>
    </row>
    <row r="713" spans="1:53" x14ac:dyDescent="0.2">
      <c r="A713" s="16" t="s">
        <v>731</v>
      </c>
      <c r="C713" s="18">
        <v>5.263157894737E-2</v>
      </c>
      <c r="D713" s="18">
        <v>0.22222222222220001</v>
      </c>
      <c r="E713" s="18">
        <v>8.5340674466619998E-2</v>
      </c>
      <c r="F713" s="18">
        <v>0.13774490203920001</v>
      </c>
      <c r="G713" s="18">
        <v>0.2302158273381</v>
      </c>
      <c r="H713" s="18">
        <v>0.226262206524</v>
      </c>
      <c r="I713" s="18">
        <v>0.22850291195610001</v>
      </c>
      <c r="J713" s="18">
        <v>0.26532229309459998</v>
      </c>
      <c r="K713" s="18">
        <v>0.2788060116894</v>
      </c>
      <c r="L713" s="18">
        <v>0.2781382228491</v>
      </c>
      <c r="M713" s="18">
        <v>0.27114019212029999</v>
      </c>
      <c r="N713" s="18">
        <v>0.29565173653900001</v>
      </c>
      <c r="O713" s="18">
        <v>0.34088014716289999</v>
      </c>
      <c r="P713" s="18">
        <v>0.30404626839210003</v>
      </c>
      <c r="Q713" s="18">
        <v>0.27328241197929998</v>
      </c>
      <c r="R713" s="18">
        <v>0.30995438105450002</v>
      </c>
      <c r="S713" s="18">
        <v>0.31424883062010001</v>
      </c>
      <c r="T713" s="18">
        <v>0.31788246813749998</v>
      </c>
      <c r="U713" s="18">
        <v>0.32053934077219998</v>
      </c>
      <c r="V713" s="18">
        <v>0.3139161820734</v>
      </c>
      <c r="W713" s="18">
        <v>0.3100744699611</v>
      </c>
      <c r="X713" s="18">
        <v>0.31617752233329999</v>
      </c>
      <c r="Y713" s="18">
        <v>0.30896789272969999</v>
      </c>
      <c r="Z713" s="18">
        <v>0.30635007364470002</v>
      </c>
      <c r="AA713" s="18">
        <v>0.32806987301040003</v>
      </c>
      <c r="AB713" s="18">
        <v>0.29873103818059998</v>
      </c>
      <c r="AC713" s="18">
        <v>0.28454238378640001</v>
      </c>
      <c r="AD713" s="18">
        <v>0.29696125470770002</v>
      </c>
      <c r="AE713" s="18">
        <v>0.29632400618479998</v>
      </c>
      <c r="AF713" s="18">
        <v>0.2997335958765</v>
      </c>
      <c r="AG713" s="18">
        <v>0.3222488755622</v>
      </c>
      <c r="AH713" s="18">
        <v>0.31912615121010002</v>
      </c>
      <c r="AI713" s="18">
        <v>0.3181590227378</v>
      </c>
      <c r="AJ713" s="18">
        <v>0.33177641072379999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</row>
    <row r="714" spans="1:53" s="19" customFormat="1" x14ac:dyDescent="0.2">
      <c r="A714" s="28" t="s">
        <v>733</v>
      </c>
      <c r="B714" s="32"/>
      <c r="C714" s="19">
        <v>48</v>
      </c>
      <c r="D714" s="19">
        <v>87</v>
      </c>
      <c r="E714" s="19">
        <v>44</v>
      </c>
      <c r="F714" s="19">
        <v>71</v>
      </c>
      <c r="G714" s="19">
        <v>142</v>
      </c>
      <c r="H714" s="19">
        <v>138</v>
      </c>
      <c r="I714" s="19">
        <v>134</v>
      </c>
      <c r="J714" s="19">
        <v>182</v>
      </c>
      <c r="K714" s="19">
        <v>172</v>
      </c>
      <c r="L714" s="19">
        <v>155</v>
      </c>
      <c r="M714" s="19">
        <v>149</v>
      </c>
      <c r="N714" s="19">
        <v>170</v>
      </c>
      <c r="O714" s="19">
        <v>244</v>
      </c>
      <c r="P714" s="19">
        <v>170</v>
      </c>
      <c r="Q714" s="19">
        <v>130</v>
      </c>
      <c r="R714" s="19">
        <v>182</v>
      </c>
      <c r="S714" s="19">
        <v>205</v>
      </c>
      <c r="T714" s="19">
        <v>217</v>
      </c>
      <c r="U714" s="19">
        <v>229</v>
      </c>
      <c r="V714" s="19">
        <v>224</v>
      </c>
      <c r="W714" s="19">
        <v>215</v>
      </c>
      <c r="X714" s="19">
        <v>231</v>
      </c>
      <c r="Y714" s="19">
        <v>222</v>
      </c>
      <c r="Z714" s="19">
        <v>201</v>
      </c>
      <c r="AA714" s="19">
        <v>274</v>
      </c>
      <c r="AB714" s="19">
        <v>189</v>
      </c>
      <c r="AC714" s="19">
        <v>178</v>
      </c>
      <c r="AD714" s="19">
        <v>218</v>
      </c>
      <c r="AE714" s="19">
        <v>214</v>
      </c>
      <c r="AF714" s="19">
        <v>216</v>
      </c>
      <c r="AG714" s="19">
        <v>248</v>
      </c>
      <c r="AH714" s="19">
        <v>236</v>
      </c>
      <c r="AI714" s="19">
        <v>242</v>
      </c>
      <c r="AJ714" s="19">
        <v>229</v>
      </c>
    </row>
    <row r="715" spans="1:53" x14ac:dyDescent="0.2">
      <c r="A715" s="16" t="s">
        <v>732</v>
      </c>
      <c r="C715" s="48">
        <v>0.16</v>
      </c>
      <c r="D715" s="48">
        <v>1.24</v>
      </c>
      <c r="E715" s="48">
        <v>0.56999999999999995</v>
      </c>
      <c r="F715" s="48">
        <v>0.89</v>
      </c>
      <c r="G715" s="48">
        <v>1.73</v>
      </c>
      <c r="H715" s="7">
        <v>1.76</v>
      </c>
      <c r="I715" s="7">
        <v>1.78</v>
      </c>
      <c r="J715" s="7">
        <v>2.27</v>
      </c>
      <c r="K715" s="7">
        <v>2.2999999999999998</v>
      </c>
      <c r="L715" s="7">
        <v>2.2599999999999998</v>
      </c>
      <c r="M715" s="7">
        <v>2.17</v>
      </c>
      <c r="N715" s="7">
        <v>2.44</v>
      </c>
      <c r="O715" s="7">
        <v>3.55</v>
      </c>
      <c r="P715" s="7">
        <v>2.44</v>
      </c>
      <c r="Q715" s="7">
        <v>1.96</v>
      </c>
      <c r="R715" s="7">
        <v>2.78</v>
      </c>
      <c r="S715" s="7">
        <v>3.23</v>
      </c>
      <c r="T715" s="7">
        <v>3.53</v>
      </c>
      <c r="U715" s="7">
        <v>3.77</v>
      </c>
      <c r="V715" s="7">
        <v>3.69</v>
      </c>
      <c r="W715" s="7">
        <v>3.55</v>
      </c>
      <c r="X715" s="7">
        <v>3.94</v>
      </c>
      <c r="Y715" s="7">
        <v>3.78</v>
      </c>
      <c r="Z715" s="7">
        <v>3.5</v>
      </c>
      <c r="AA715" s="7">
        <v>4.5599999999999996</v>
      </c>
      <c r="AB715" s="7">
        <v>3.28</v>
      </c>
      <c r="AC715" s="7">
        <v>3.06</v>
      </c>
      <c r="AD715" s="7">
        <v>3.68</v>
      </c>
      <c r="AE715" s="7">
        <v>3.64</v>
      </c>
      <c r="AF715" s="7">
        <v>3.69</v>
      </c>
      <c r="AG715" s="7">
        <v>4.2699999999999996</v>
      </c>
      <c r="AH715" s="7">
        <v>4.12</v>
      </c>
      <c r="AI715" s="7">
        <v>4.16</v>
      </c>
      <c r="AJ715" s="7">
        <v>4.03</v>
      </c>
    </row>
    <row r="716" spans="1:53" s="19" customFormat="1" x14ac:dyDescent="0.2">
      <c r="A716" s="28" t="s">
        <v>264</v>
      </c>
      <c r="B716" s="32"/>
      <c r="C716" s="19">
        <v>303.315</v>
      </c>
      <c r="D716" s="19">
        <v>69.771500000000003</v>
      </c>
      <c r="E716" s="19">
        <v>78.096500000000006</v>
      </c>
      <c r="F716" s="19">
        <v>80.111199999999997</v>
      </c>
      <c r="G716" s="19">
        <v>81.929500000000004</v>
      </c>
      <c r="H716" s="19">
        <v>78.352099999999993</v>
      </c>
      <c r="I716" s="19">
        <v>75.635199999999998</v>
      </c>
      <c r="J716" s="19">
        <v>80.113299999999995</v>
      </c>
      <c r="K716" s="19">
        <v>74.598500000000001</v>
      </c>
      <c r="L716" s="19">
        <v>68.538399999999996</v>
      </c>
      <c r="M716" s="19">
        <v>68.509799999999998</v>
      </c>
      <c r="N716" s="19">
        <v>69.781899999999993</v>
      </c>
      <c r="O716" s="19">
        <v>68.897000000000006</v>
      </c>
      <c r="P716" s="19">
        <v>69.643699999999995</v>
      </c>
      <c r="Q716" s="19">
        <v>66.2577</v>
      </c>
      <c r="R716" s="19">
        <v>65.513499999999993</v>
      </c>
      <c r="S716" s="19">
        <v>63.367899999999999</v>
      </c>
      <c r="T716" s="19">
        <v>61.4482</v>
      </c>
      <c r="U716" s="19">
        <v>60.667999999999999</v>
      </c>
      <c r="V716" s="19">
        <v>60.6556</v>
      </c>
      <c r="W716" s="19">
        <v>60.4895</v>
      </c>
      <c r="X716" s="19">
        <v>58.574199999999998</v>
      </c>
      <c r="Y716" s="19">
        <v>58.707799999999999</v>
      </c>
      <c r="Z716" s="19">
        <v>57.336599999999997</v>
      </c>
      <c r="AA716" s="19">
        <v>60.169899999999998</v>
      </c>
      <c r="AB716" s="19">
        <v>57.542499999999997</v>
      </c>
      <c r="AC716" s="19">
        <v>58.042299999999997</v>
      </c>
      <c r="AD716" s="19">
        <v>59.073</v>
      </c>
      <c r="AE716" s="19">
        <v>58.693899999999999</v>
      </c>
      <c r="AF716" s="19">
        <v>58.500300000000003</v>
      </c>
      <c r="AG716" s="19">
        <v>58.070300000000003</v>
      </c>
      <c r="AH716" s="19">
        <v>57.190100000000001</v>
      </c>
      <c r="AI716" s="19">
        <v>58.104999999999997</v>
      </c>
      <c r="AJ716" s="19">
        <v>56.893999999999998</v>
      </c>
    </row>
    <row r="717" spans="1:53" ht="12.75" x14ac:dyDescent="0.2">
      <c r="A717" s="49" t="s">
        <v>265</v>
      </c>
      <c r="B717" s="50"/>
      <c r="C717" s="7"/>
      <c r="D717" s="7"/>
      <c r="E717" s="7"/>
      <c r="F717" s="7"/>
    </row>
    <row r="718" spans="1:53" x14ac:dyDescent="0.2">
      <c r="A718" s="16" t="s">
        <v>266</v>
      </c>
      <c r="C718" s="18">
        <v>0.9473684210526</v>
      </c>
      <c r="D718" s="18">
        <v>0.77777777777779999</v>
      </c>
      <c r="E718" s="18">
        <v>0.91598360655739997</v>
      </c>
      <c r="F718" s="18">
        <v>0.86338363780780003</v>
      </c>
      <c r="G718" s="18">
        <v>0.77596502452549998</v>
      </c>
      <c r="H718" s="18">
        <v>0.78130037614189995</v>
      </c>
      <c r="I718" s="18">
        <v>0.7742967992241</v>
      </c>
      <c r="J718" s="18">
        <v>0.73848387349919997</v>
      </c>
      <c r="K718" s="18">
        <v>0.72603257508079999</v>
      </c>
      <c r="L718" s="18">
        <v>0.72792753802400001</v>
      </c>
      <c r="M718" s="18">
        <v>0.73410182516809996</v>
      </c>
      <c r="N718" s="18">
        <v>0.71022994480330004</v>
      </c>
      <c r="O718" s="18">
        <v>0.66729914846350002</v>
      </c>
      <c r="P718" s="18">
        <v>0.70352966888860002</v>
      </c>
      <c r="Q718" s="18">
        <v>0.73335314512130001</v>
      </c>
      <c r="R718" s="18">
        <v>0.69559989950830003</v>
      </c>
      <c r="S718" s="18">
        <v>0.69197468647250004</v>
      </c>
      <c r="T718" s="18">
        <v>0.68842180596180003</v>
      </c>
      <c r="U718" s="18">
        <v>0.68698759099200002</v>
      </c>
      <c r="V718" s="18">
        <v>0.69279421730290003</v>
      </c>
      <c r="W718" s="18">
        <v>0.6963978042233</v>
      </c>
      <c r="X718" s="18">
        <v>0.68980935786399999</v>
      </c>
      <c r="Y718" s="18">
        <v>0.69630268851179999</v>
      </c>
      <c r="Z718" s="18">
        <v>0.70066938470340001</v>
      </c>
      <c r="AA718" s="18">
        <v>0.67835773537010002</v>
      </c>
      <c r="AB718" s="18">
        <v>0.70826872532520002</v>
      </c>
      <c r="AC718" s="18">
        <v>0.71863158456529996</v>
      </c>
      <c r="AD718" s="18">
        <v>0.70587691549239995</v>
      </c>
      <c r="AE718" s="18">
        <v>0.70668957094200002</v>
      </c>
      <c r="AF718" s="18">
        <v>0.70340065496939996</v>
      </c>
      <c r="AG718" s="18">
        <v>0.68137581390729995</v>
      </c>
      <c r="AH718" s="18">
        <v>0.68434607490029997</v>
      </c>
      <c r="AI718" s="18">
        <v>0.68536241421449995</v>
      </c>
      <c r="AJ718" s="18">
        <v>0.67241639331900005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</row>
    <row r="719" spans="1:53" x14ac:dyDescent="0.2">
      <c r="A719" s="16" t="s">
        <v>267</v>
      </c>
      <c r="C719" s="18">
        <v>0</v>
      </c>
      <c r="D719" s="18">
        <v>3.7037037037039998E-2</v>
      </c>
      <c r="E719" s="18">
        <v>9.5628415300550006E-3</v>
      </c>
      <c r="F719" s="18">
        <v>1.6878474980140001E-2</v>
      </c>
      <c r="G719" s="18">
        <v>2.655150351887E-2</v>
      </c>
      <c r="H719" s="18">
        <v>2.7068780225689999E-2</v>
      </c>
      <c r="I719" s="18">
        <v>2.938894277401E-2</v>
      </c>
      <c r="J719" s="18">
        <v>2.750529702582E-2</v>
      </c>
      <c r="K719" s="18">
        <v>3.3709023434819997E-2</v>
      </c>
      <c r="L719" s="18">
        <v>3.2583158155060001E-2</v>
      </c>
      <c r="M719" s="18">
        <v>3.6036777823520001E-2</v>
      </c>
      <c r="N719" s="18">
        <v>3.2053662038070002E-2</v>
      </c>
      <c r="O719" s="18">
        <v>2.964179933358E-2</v>
      </c>
      <c r="P719" s="18">
        <v>3.8880996612390001E-2</v>
      </c>
      <c r="Q719" s="18">
        <v>4.1010401188710001E-2</v>
      </c>
      <c r="R719" s="18">
        <v>3.6733302228759999E-2</v>
      </c>
      <c r="S719" s="18">
        <v>3.6797144792719998E-2</v>
      </c>
      <c r="T719" s="18">
        <v>3.6032111519070001E-2</v>
      </c>
      <c r="U719" s="18">
        <v>3.5166268847009997E-2</v>
      </c>
      <c r="V719" s="18">
        <v>3.5407725321890002E-2</v>
      </c>
      <c r="W719" s="18">
        <v>3.5380855070720002E-2</v>
      </c>
      <c r="X719" s="18">
        <v>3.4835750525289998E-2</v>
      </c>
      <c r="Y719" s="18">
        <v>3.4505809713649999E-2</v>
      </c>
      <c r="Z719" s="18">
        <v>3.4777631102439997E-2</v>
      </c>
      <c r="AA719" s="18">
        <v>3.0812293187069999E-2</v>
      </c>
      <c r="AB719" s="18">
        <v>3.8401900300219997E-2</v>
      </c>
      <c r="AC719" s="18">
        <v>3.867214602124E-2</v>
      </c>
      <c r="AD719" s="18">
        <v>3.4899963025349999E-2</v>
      </c>
      <c r="AE719" s="18">
        <v>3.5736627312359999E-2</v>
      </c>
      <c r="AF719" s="18">
        <v>3.5860055509140003E-2</v>
      </c>
      <c r="AG719" s="18">
        <v>3.6025647397979997E-2</v>
      </c>
      <c r="AH719" s="18">
        <v>3.7953603655939999E-2</v>
      </c>
      <c r="AI719" s="18">
        <v>3.6974710914730001E-2</v>
      </c>
      <c r="AJ719" s="18">
        <v>3.9833352184900001E-2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</row>
    <row r="720" spans="1:53" x14ac:dyDescent="0.2">
      <c r="A720" s="16" t="s">
        <v>268</v>
      </c>
      <c r="C720" s="18">
        <v>2.6315789473680001E-2</v>
      </c>
      <c r="D720" s="18">
        <v>8.1481481481480003E-2</v>
      </c>
      <c r="E720" s="18">
        <v>3.073770491803E-2</v>
      </c>
      <c r="F720" s="18">
        <v>4.0508339952340003E-2</v>
      </c>
      <c r="G720" s="18">
        <v>6.0780550223930002E-2</v>
      </c>
      <c r="H720" s="18">
        <v>5.554809242343E-2</v>
      </c>
      <c r="I720" s="18">
        <v>5.8244422890400001E-2</v>
      </c>
      <c r="J720" s="18">
        <v>6.6624813623170007E-2</v>
      </c>
      <c r="K720" s="18">
        <v>6.9136141845919999E-2</v>
      </c>
      <c r="L720" s="18">
        <v>7.1472734017560005E-2</v>
      </c>
      <c r="M720" s="18">
        <v>7.1936324962260004E-2</v>
      </c>
      <c r="N720" s="18">
        <v>7.5567436449590006E-2</v>
      </c>
      <c r="O720" s="18">
        <v>6.8701406886339994E-2</v>
      </c>
      <c r="P720" s="18">
        <v>8.0187957600259999E-2</v>
      </c>
      <c r="Q720" s="18">
        <v>8.0297176820209995E-2</v>
      </c>
      <c r="R720" s="18">
        <v>8.5489717546570004E-2</v>
      </c>
      <c r="S720" s="18">
        <v>7.8452107532920007E-2</v>
      </c>
      <c r="T720" s="18">
        <v>7.562698363308E-2</v>
      </c>
      <c r="U720" s="18">
        <v>7.3549687921599993E-2</v>
      </c>
      <c r="V720" s="18">
        <v>7.2086062796479999E-2</v>
      </c>
      <c r="W720" s="18">
        <v>7.2150765984159995E-2</v>
      </c>
      <c r="X720" s="18">
        <v>7.0004612309740005E-2</v>
      </c>
      <c r="Y720" s="18">
        <v>7.0348582818809999E-2</v>
      </c>
      <c r="Z720" s="18">
        <v>7.1225803436879995E-2</v>
      </c>
      <c r="AA720" s="18">
        <v>6.6531435565020003E-2</v>
      </c>
      <c r="AB720" s="18">
        <v>7.4109509199080006E-2</v>
      </c>
      <c r="AC720" s="18">
        <v>6.9787052356300006E-2</v>
      </c>
      <c r="AD720" s="18">
        <v>6.8464730290460005E-2</v>
      </c>
      <c r="AE720" s="18">
        <v>6.9020643636619999E-2</v>
      </c>
      <c r="AF720" s="18">
        <v>6.9415233320850006E-2</v>
      </c>
      <c r="AG720" s="18">
        <v>7.1812714349619999E-2</v>
      </c>
      <c r="AH720" s="18">
        <v>7.1821385693820003E-2</v>
      </c>
      <c r="AI720" s="18">
        <v>7.1166682335239997E-2</v>
      </c>
      <c r="AJ720" s="18">
        <v>7.8658145760280004E-2</v>
      </c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</row>
    <row r="721" spans="1:47" x14ac:dyDescent="0.2">
      <c r="A721" s="16" t="s">
        <v>269</v>
      </c>
      <c r="C721" s="18">
        <v>0</v>
      </c>
      <c r="D721" s="18">
        <v>5.1851851851849998E-2</v>
      </c>
      <c r="E721" s="18">
        <v>2.2540983606560001E-2</v>
      </c>
      <c r="F721" s="18">
        <v>3.7926926131850003E-2</v>
      </c>
      <c r="G721" s="18">
        <v>5.9181062060139997E-2</v>
      </c>
      <c r="H721" s="18">
        <v>5.9846856528749999E-2</v>
      </c>
      <c r="I721" s="18">
        <v>6.2512124151309995E-2</v>
      </c>
      <c r="J721" s="18">
        <v>6.9057521776659997E-2</v>
      </c>
      <c r="K721" s="18">
        <v>7.2641055597550006E-2</v>
      </c>
      <c r="L721" s="18">
        <v>7.4749598120440006E-2</v>
      </c>
      <c r="M721" s="18">
        <v>7.0234664470979993E-2</v>
      </c>
      <c r="N721" s="18">
        <v>7.7696096631270001E-2</v>
      </c>
      <c r="O721" s="18">
        <v>8.1034801925209995E-2</v>
      </c>
      <c r="P721" s="18">
        <v>7.3281608567369996E-2</v>
      </c>
      <c r="Q721" s="18">
        <v>6.9182763744429998E-2</v>
      </c>
      <c r="R721" s="18">
        <v>7.5835337185509999E-2</v>
      </c>
      <c r="S721" s="18">
        <v>7.5544026040549994E-2</v>
      </c>
      <c r="T721" s="18">
        <v>7.4553488082639993E-2</v>
      </c>
      <c r="U721" s="18">
        <v>7.6144163911580007E-2</v>
      </c>
      <c r="V721" s="18">
        <v>7.3879037723059995E-2</v>
      </c>
      <c r="W721" s="18">
        <v>7.3766879031929994E-2</v>
      </c>
      <c r="X721" s="18">
        <v>7.3425408701890002E-2</v>
      </c>
      <c r="Y721" s="18">
        <v>7.2986046963880002E-2</v>
      </c>
      <c r="Z721" s="18">
        <v>7.5372951250570003E-2</v>
      </c>
      <c r="AA721" s="18">
        <v>7.3364761343549995E-2</v>
      </c>
      <c r="AB721" s="18">
        <v>6.9644683448250005E-2</v>
      </c>
      <c r="AC721" s="18">
        <v>6.9103912045689997E-2</v>
      </c>
      <c r="AD721" s="18">
        <v>6.9409638059239998E-2</v>
      </c>
      <c r="AE721" s="18">
        <v>6.8097190916399999E-2</v>
      </c>
      <c r="AF721" s="18">
        <v>6.9895416174480002E-2</v>
      </c>
      <c r="AG721" s="18">
        <v>7.3055320840999999E-2</v>
      </c>
      <c r="AH721" s="18">
        <v>7.3506060958130004E-2</v>
      </c>
      <c r="AI721" s="18">
        <v>7.3855410360060006E-2</v>
      </c>
      <c r="AJ721" s="18">
        <v>7.7630735587980004E-2</v>
      </c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</row>
    <row r="722" spans="1:47" x14ac:dyDescent="0.2">
      <c r="A722" s="16" t="s">
        <v>270</v>
      </c>
      <c r="C722" s="18">
        <v>0</v>
      </c>
      <c r="D722" s="18">
        <v>2.9629629629629999E-2</v>
      </c>
      <c r="E722" s="18">
        <v>1.0245901639339999E-2</v>
      </c>
      <c r="F722" s="18">
        <v>2.204130262113E-2</v>
      </c>
      <c r="G722" s="18">
        <v>3.6574962678609997E-2</v>
      </c>
      <c r="H722" s="18">
        <v>3.862170875873E-2</v>
      </c>
      <c r="I722" s="18">
        <v>3.9282250242479999E-2</v>
      </c>
      <c r="J722" s="18">
        <v>5.0576787255750003E-2</v>
      </c>
      <c r="K722" s="18">
        <v>4.930932581953E-2</v>
      </c>
      <c r="L722" s="18">
        <v>5.032768641029E-2</v>
      </c>
      <c r="M722" s="18">
        <v>4.6878001921229998E-2</v>
      </c>
      <c r="N722" s="18">
        <v>5.6161976188710001E-2</v>
      </c>
      <c r="O722" s="18">
        <v>7.5249907441689995E-2</v>
      </c>
      <c r="P722" s="18">
        <v>5.3305649655780003E-2</v>
      </c>
      <c r="Q722" s="18">
        <v>4.2020802377410002E-2</v>
      </c>
      <c r="R722" s="18">
        <v>5.5449879768870003E-2</v>
      </c>
      <c r="S722" s="18">
        <v>5.6740635481899997E-2</v>
      </c>
      <c r="T722" s="18">
        <v>5.8933349928430002E-2</v>
      </c>
      <c r="U722" s="18">
        <v>5.8279343523450003E-2</v>
      </c>
      <c r="V722" s="18">
        <v>5.829286198328E-2</v>
      </c>
      <c r="W722" s="18">
        <v>5.6550600365959998E-2</v>
      </c>
      <c r="X722" s="18">
        <v>6.0036898477939998E-2</v>
      </c>
      <c r="Y722" s="18">
        <v>5.8024211191599999E-2</v>
      </c>
      <c r="Z722" s="18">
        <v>5.6996997698630002E-2</v>
      </c>
      <c r="AA722" s="18">
        <v>6.2984452200720006E-2</v>
      </c>
      <c r="AB722" s="18">
        <v>5.3665885872020001E-2</v>
      </c>
      <c r="AC722" s="18">
        <v>5.1609115653519999E-2</v>
      </c>
      <c r="AD722" s="18">
        <v>5.407542828972E-2</v>
      </c>
      <c r="AE722" s="18">
        <v>5.4007089733790002E-2</v>
      </c>
      <c r="AF722" s="18">
        <v>5.4462339258790002E-2</v>
      </c>
      <c r="AG722" s="18">
        <v>6.0430438888610001E-2</v>
      </c>
      <c r="AH722" s="18">
        <v>5.831493745401E-2</v>
      </c>
      <c r="AI722" s="18">
        <v>5.7046159631479999E-2</v>
      </c>
      <c r="AJ722" s="18">
        <v>6.144666892885E-2</v>
      </c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</row>
    <row r="723" spans="1:47" x14ac:dyDescent="0.2">
      <c r="A723" s="16" t="s">
        <v>271</v>
      </c>
      <c r="C723" s="18">
        <v>2.6315789473680001E-2</v>
      </c>
      <c r="D723" s="18">
        <v>1.481481481481E-2</v>
      </c>
      <c r="E723" s="18">
        <v>4.098360655738E-3</v>
      </c>
      <c r="F723" s="18">
        <v>1.191421763304E-2</v>
      </c>
      <c r="G723" s="18">
        <v>2.516528044359E-2</v>
      </c>
      <c r="H723" s="18">
        <v>2.4583557227300001E-2</v>
      </c>
      <c r="I723" s="18">
        <v>2.390882638215E-2</v>
      </c>
      <c r="J723" s="18">
        <v>3.0526563603550001E-2</v>
      </c>
      <c r="K723" s="18">
        <v>3.2025290358049997E-2</v>
      </c>
      <c r="L723" s="18">
        <v>3.029553604551E-2</v>
      </c>
      <c r="M723" s="18">
        <v>2.7720598325790002E-2</v>
      </c>
      <c r="N723" s="18">
        <v>3.415757035717E-2</v>
      </c>
      <c r="O723" s="18">
        <v>5.4007774898190003E-2</v>
      </c>
      <c r="P723" s="18">
        <v>3.6061632608460001E-2</v>
      </c>
      <c r="Q723" s="18">
        <v>2.3635463100539999E-2</v>
      </c>
      <c r="R723" s="18">
        <v>3.3431432365500002E-2</v>
      </c>
      <c r="S723" s="18">
        <v>3.9011252292589997E-2</v>
      </c>
      <c r="T723" s="18">
        <v>4.2830916671850003E-2</v>
      </c>
      <c r="U723" s="18">
        <v>4.4372952217169997E-2</v>
      </c>
      <c r="V723" s="18">
        <v>4.202902642873E-2</v>
      </c>
      <c r="W723" s="18">
        <v>4.2539835183179997E-2</v>
      </c>
      <c r="X723" s="18">
        <v>4.578998616307E-2</v>
      </c>
      <c r="Y723" s="18">
        <v>4.252759006272E-2</v>
      </c>
      <c r="Z723" s="18">
        <v>4.0163082206979998E-2</v>
      </c>
      <c r="AA723" s="18">
        <v>5.3522052490820003E-2</v>
      </c>
      <c r="AB723" s="18">
        <v>3.6466409334349997E-2</v>
      </c>
      <c r="AC723" s="18">
        <v>3.3890163846929999E-2</v>
      </c>
      <c r="AD723" s="18">
        <v>4.1668378456099997E-2</v>
      </c>
      <c r="AE723" s="18">
        <v>4.1585161207039999E-2</v>
      </c>
      <c r="AF723" s="18">
        <v>4.151660952491E-2</v>
      </c>
      <c r="AG723" s="18">
        <v>4.7189224116509998E-2</v>
      </c>
      <c r="AH723" s="18">
        <v>4.6280159560050001E-2</v>
      </c>
      <c r="AI723" s="18">
        <v>4.6065620005639997E-2</v>
      </c>
      <c r="AJ723" s="18">
        <v>4.4687629604489999E-2</v>
      </c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</row>
    <row r="724" spans="1:47" x14ac:dyDescent="0.2">
      <c r="A724" s="16" t="s">
        <v>272</v>
      </c>
      <c r="C724" s="18">
        <v>0</v>
      </c>
      <c r="D724" s="18">
        <v>7.407407407407E-3</v>
      </c>
      <c r="E724" s="18">
        <v>6.8306010928960003E-3</v>
      </c>
      <c r="F724" s="18">
        <v>7.1485305798249998E-3</v>
      </c>
      <c r="G724" s="18">
        <v>1.4608658562590001E-2</v>
      </c>
      <c r="H724" s="18">
        <v>1.141859215476E-2</v>
      </c>
      <c r="I724" s="18">
        <v>1.0669253152279999E-2</v>
      </c>
      <c r="J724" s="18">
        <v>1.530251903006E-2</v>
      </c>
      <c r="K724" s="18">
        <v>1.494742629373E-2</v>
      </c>
      <c r="L724" s="18">
        <v>1.1283541486340001E-2</v>
      </c>
      <c r="M724" s="18">
        <v>1.166460820639E-2</v>
      </c>
      <c r="N724" s="18">
        <v>1.2672953639759999E-2</v>
      </c>
      <c r="O724" s="18">
        <v>2.2167715660869999E-2</v>
      </c>
      <c r="P724" s="18">
        <v>1.3441153972239999E-2</v>
      </c>
      <c r="Q724" s="18">
        <v>9.5690936106979999E-3</v>
      </c>
      <c r="R724" s="18">
        <v>1.550443240139E-2</v>
      </c>
      <c r="S724" s="18">
        <v>1.9001668842220001E-2</v>
      </c>
      <c r="T724" s="18">
        <v>2.0832036841120002E-2</v>
      </c>
      <c r="U724" s="18">
        <v>2.2416272553409999E-2</v>
      </c>
      <c r="V724" s="18">
        <v>2.220747684662E-2</v>
      </c>
      <c r="W724" s="18">
        <v>2.0608780435679999E-2</v>
      </c>
      <c r="X724" s="18">
        <v>2.3240916312199999E-2</v>
      </c>
      <c r="Y724" s="18">
        <v>2.2339442850889998E-2</v>
      </c>
      <c r="Z724" s="18">
        <v>1.8726416747469998E-2</v>
      </c>
      <c r="AA724" s="18">
        <v>3.0121028058560002E-2</v>
      </c>
      <c r="AB724" s="18">
        <v>1.712249678335E-2</v>
      </c>
      <c r="AC724" s="18">
        <v>1.6107167636230001E-2</v>
      </c>
      <c r="AD724" s="18">
        <v>2.2266956986159998E-2</v>
      </c>
      <c r="AE724" s="18">
        <v>2.17557517203E-2</v>
      </c>
      <c r="AF724" s="18">
        <v>2.2558990463569999E-2</v>
      </c>
      <c r="AG724" s="18">
        <v>2.627367165366E-2</v>
      </c>
      <c r="AH724" s="18">
        <v>2.4495565624879999E-2</v>
      </c>
      <c r="AI724" s="18">
        <v>2.574974146846E-2</v>
      </c>
      <c r="AJ724" s="18">
        <v>2.2414508162729999E-2</v>
      </c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</row>
    <row r="725" spans="1:47" x14ac:dyDescent="0.2">
      <c r="A725" s="16" t="s">
        <v>273</v>
      </c>
      <c r="C725" s="18">
        <v>0</v>
      </c>
      <c r="D725" s="18">
        <v>0</v>
      </c>
      <c r="E725" s="18">
        <v>0</v>
      </c>
      <c r="F725" s="18">
        <v>1.98570293884E-4</v>
      </c>
      <c r="G725" s="18">
        <v>1.0663254425250001E-3</v>
      </c>
      <c r="H725" s="18">
        <v>1.4105319720580001E-3</v>
      </c>
      <c r="I725" s="18">
        <v>1.503394762367E-3</v>
      </c>
      <c r="J725" s="18">
        <v>1.4517774464410001E-3</v>
      </c>
      <c r="K725" s="18">
        <v>2.0617139715480002E-3</v>
      </c>
      <c r="L725" s="18">
        <v>1.205638679362E-3</v>
      </c>
      <c r="M725" s="18">
        <v>1.1801838891179999E-3</v>
      </c>
      <c r="N725" s="18">
        <v>1.386104304349E-3</v>
      </c>
      <c r="O725" s="18">
        <v>1.758607922991E-3</v>
      </c>
      <c r="P725" s="18">
        <v>1.2457654901099999E-3</v>
      </c>
      <c r="Q725" s="18">
        <v>8.3209509658200003E-4</v>
      </c>
      <c r="R725" s="18">
        <v>1.758604601084E-3</v>
      </c>
      <c r="S725" s="18">
        <v>2.1975843095780002E-3</v>
      </c>
      <c r="T725" s="18">
        <v>2.5826124836640001E-3</v>
      </c>
      <c r="U725" s="18">
        <v>2.8020340691760001E-3</v>
      </c>
      <c r="V725" s="18">
        <v>2.936525864016E-3</v>
      </c>
      <c r="W725" s="18">
        <v>2.3507098876730001E-3</v>
      </c>
      <c r="X725" s="18">
        <v>2.664890073284E-3</v>
      </c>
      <c r="Y725" s="18">
        <v>2.722543633623E-3</v>
      </c>
      <c r="Z725" s="18">
        <v>1.9392296818959999E-3</v>
      </c>
      <c r="AA725" s="18">
        <v>4.03426861883E-3</v>
      </c>
      <c r="AB725" s="18">
        <v>2.210418659892E-3</v>
      </c>
      <c r="AC725" s="18">
        <v>2.0921172012600001E-3</v>
      </c>
      <c r="AD725" s="18">
        <v>3.050408775317E-3</v>
      </c>
      <c r="AE725" s="18">
        <v>2.8299357554939998E-3</v>
      </c>
      <c r="AF725" s="18">
        <v>2.6890239803320001E-3</v>
      </c>
      <c r="AG725" s="18">
        <v>3.4295939161989998E-3</v>
      </c>
      <c r="AH725" s="18">
        <v>3.0304790674260001E-3</v>
      </c>
      <c r="AI725" s="18">
        <v>3.4596220738930001E-3</v>
      </c>
      <c r="AJ725" s="18">
        <v>2.6015156656489999E-3</v>
      </c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</row>
    <row r="726" spans="1:47" x14ac:dyDescent="0.2">
      <c r="A726" s="16" t="s">
        <v>274</v>
      </c>
      <c r="C726" s="18">
        <v>0</v>
      </c>
      <c r="D726" s="18">
        <v>0</v>
      </c>
      <c r="E726" s="18">
        <v>0</v>
      </c>
      <c r="F726" s="18">
        <v>0</v>
      </c>
      <c r="G726" s="18">
        <v>1.06632544253E-4</v>
      </c>
      <c r="H726" s="18">
        <v>2.01504567437E-4</v>
      </c>
      <c r="I726" s="18">
        <v>1.9398642095099999E-4</v>
      </c>
      <c r="J726" s="18">
        <v>4.7084673938599999E-4</v>
      </c>
      <c r="K726" s="18">
        <v>1.37447598103E-4</v>
      </c>
      <c r="L726" s="18">
        <v>1.5456906145699999E-4</v>
      </c>
      <c r="M726" s="18">
        <v>2.1956909564999999E-4</v>
      </c>
      <c r="N726" s="18">
        <v>7.4255587733000004E-5</v>
      </c>
      <c r="O726" s="18">
        <v>1.1569788967E-4</v>
      </c>
      <c r="P726" s="18">
        <v>6.5566604742999996E-5</v>
      </c>
      <c r="Q726" s="18">
        <v>9.9058940069000006E-5</v>
      </c>
      <c r="R726" s="18">
        <v>1.97394393999E-4</v>
      </c>
      <c r="S726" s="18">
        <v>2.6437104476099998E-4</v>
      </c>
      <c r="T726" s="18">
        <v>1.86694878337E-4</v>
      </c>
      <c r="U726" s="18">
        <v>2.66860387541E-4</v>
      </c>
      <c r="V726" s="18">
        <v>3.67065733002E-4</v>
      </c>
      <c r="W726" s="18">
        <v>2.5376981741899999E-4</v>
      </c>
      <c r="X726" s="18">
        <v>1.9217957259300001E-4</v>
      </c>
      <c r="Y726" s="18">
        <v>2.4308425300200001E-4</v>
      </c>
      <c r="Z726" s="18">
        <v>1.28503171692E-4</v>
      </c>
      <c r="AA726" s="18">
        <v>2.7197316531400002E-4</v>
      </c>
      <c r="AB726" s="18">
        <v>1.09971077607E-4</v>
      </c>
      <c r="AC726" s="18">
        <v>1.06740673534E-4</v>
      </c>
      <c r="AD726" s="18">
        <v>2.8758062528200001E-4</v>
      </c>
      <c r="AE726" s="18">
        <v>2.6809917683599999E-4</v>
      </c>
      <c r="AF726" s="18">
        <v>1.92073141452E-4</v>
      </c>
      <c r="AG726" s="18">
        <v>4.0757492917100003E-4</v>
      </c>
      <c r="AH726" s="18">
        <v>2.5173308547300001E-4</v>
      </c>
      <c r="AI726" s="18">
        <v>3.0083670207799998E-4</v>
      </c>
      <c r="AJ726" s="18">
        <v>3.1105078611000001E-4</v>
      </c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</row>
    <row r="727" spans="1:47" s="19" customFormat="1" x14ac:dyDescent="0.2">
      <c r="A727" s="28" t="s">
        <v>275</v>
      </c>
      <c r="B727" s="32"/>
      <c r="C727" s="19">
        <v>0</v>
      </c>
      <c r="D727" s="19">
        <v>7218.7</v>
      </c>
      <c r="E727" s="19">
        <v>111913.9</v>
      </c>
      <c r="F727" s="19">
        <v>675283.83</v>
      </c>
      <c r="G727" s="19">
        <v>1274149.1399999999</v>
      </c>
      <c r="H727" s="19">
        <v>2250987.83</v>
      </c>
      <c r="I727" s="19">
        <v>3227439.76</v>
      </c>
      <c r="J727" s="19">
        <v>4199086.8899999997</v>
      </c>
      <c r="K727" s="19">
        <v>3197709.64</v>
      </c>
      <c r="L727" s="19">
        <v>2783267.63</v>
      </c>
      <c r="M727" s="19">
        <v>2518828.81</v>
      </c>
      <c r="N727" s="19">
        <v>2249971.04</v>
      </c>
      <c r="O727" s="19">
        <v>2318956.41</v>
      </c>
      <c r="P727" s="19">
        <v>2123318.58</v>
      </c>
      <c r="Q727" s="19">
        <v>2776980.17</v>
      </c>
      <c r="R727" s="19">
        <v>3650063.93</v>
      </c>
      <c r="S727" s="19">
        <v>5114269.1900000004</v>
      </c>
      <c r="T727" s="19">
        <v>5257937.3</v>
      </c>
      <c r="U727" s="19">
        <v>4448339.68</v>
      </c>
      <c r="V727" s="19">
        <v>4457366.41</v>
      </c>
      <c r="W727" s="19">
        <v>6009544.3300000001</v>
      </c>
      <c r="X727" s="19">
        <v>5340631.43</v>
      </c>
      <c r="Y727" s="19">
        <v>5005978.24</v>
      </c>
      <c r="Z727" s="19">
        <v>5248562.9000000004</v>
      </c>
      <c r="AA727" s="19">
        <v>4248180.3600000003</v>
      </c>
      <c r="AB727" s="19">
        <v>4423693.93</v>
      </c>
      <c r="AC727" s="19">
        <v>4784775.9400000004</v>
      </c>
      <c r="AD727" s="19">
        <v>5534675.2699999996</v>
      </c>
      <c r="AE727" s="19">
        <v>4816231.8</v>
      </c>
      <c r="AF727" s="19">
        <v>5189228.16</v>
      </c>
      <c r="AG727" s="19">
        <v>5003520.13</v>
      </c>
      <c r="AH727" s="19">
        <v>4611393.87</v>
      </c>
      <c r="AI727" s="19">
        <v>4268800.09</v>
      </c>
      <c r="AJ727" s="19">
        <v>7239509.8300000001</v>
      </c>
    </row>
    <row r="728" spans="1:47" x14ac:dyDescent="0.2">
      <c r="A728" s="16" t="s">
        <v>730</v>
      </c>
      <c r="C728" s="18">
        <v>0</v>
      </c>
      <c r="D728" s="18">
        <v>2.9629629629629999E-2</v>
      </c>
      <c r="E728" s="18">
        <v>2.4776324845150001E-2</v>
      </c>
      <c r="F728" s="18">
        <v>4.3982407037190002E-2</v>
      </c>
      <c r="G728" s="18">
        <v>5.0250708524089999E-2</v>
      </c>
      <c r="H728" s="18">
        <v>4.9934205969939999E-2</v>
      </c>
      <c r="I728" s="18">
        <v>4.5661430039640002E-2</v>
      </c>
      <c r="J728" s="18">
        <v>4.9324511707140001E-2</v>
      </c>
      <c r="K728" s="18">
        <v>3.61814639577E-2</v>
      </c>
      <c r="L728" s="18">
        <v>3.0684845635480001E-2</v>
      </c>
      <c r="M728" s="18">
        <v>2.505916747877E-2</v>
      </c>
      <c r="N728" s="18">
        <v>2.1628146769610002E-2</v>
      </c>
      <c r="O728" s="18">
        <v>2.0871656997310001E-2</v>
      </c>
      <c r="P728" s="18">
        <v>1.8148377947169999E-2</v>
      </c>
      <c r="Q728" s="18">
        <v>1.8682359579999998E-2</v>
      </c>
      <c r="R728" s="18">
        <v>2.0719361698260001E-2</v>
      </c>
      <c r="S728" s="18">
        <v>2.5097657887239999E-2</v>
      </c>
      <c r="T728" s="18">
        <v>2.3926467568979998E-2</v>
      </c>
      <c r="U728" s="18">
        <v>2.08971900527E-2</v>
      </c>
      <c r="V728" s="18">
        <v>2.0152396230200001E-2</v>
      </c>
      <c r="W728" s="18">
        <v>2.330407889204E-2</v>
      </c>
      <c r="X728" s="18">
        <v>2.1104508276660001E-2</v>
      </c>
      <c r="Y728" s="18">
        <v>1.9842539057690001E-2</v>
      </c>
      <c r="Z728" s="18">
        <v>1.8423053166720001E-2</v>
      </c>
      <c r="AA728" s="18">
        <v>1.6962592656440002E-2</v>
      </c>
      <c r="AB728" s="18">
        <v>1.570563660329E-2</v>
      </c>
      <c r="AC728" s="18">
        <v>1.536646828588E-2</v>
      </c>
      <c r="AD728" s="18">
        <v>1.6725997007690001E-2</v>
      </c>
      <c r="AE728" s="18">
        <v>1.551199561075E-2</v>
      </c>
      <c r="AF728" s="18">
        <v>1.5829810235319999E-2</v>
      </c>
      <c r="AG728" s="18">
        <v>1.6911544227889999E-2</v>
      </c>
      <c r="AH728" s="18">
        <v>1.552795031056E-2</v>
      </c>
      <c r="AI728" s="18">
        <v>1.5234238240780001E-2</v>
      </c>
      <c r="AJ728" s="18">
        <v>2.1170350117720001E-2</v>
      </c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</row>
    <row r="729" spans="1:47" s="19" customFormat="1" x14ac:dyDescent="0.2">
      <c r="A729" s="28" t="s">
        <v>729</v>
      </c>
      <c r="B729" s="32"/>
      <c r="C729" s="19">
        <v>0</v>
      </c>
      <c r="D729" s="19">
        <v>53.471899999999998</v>
      </c>
      <c r="E729" s="19">
        <v>77.022599999999997</v>
      </c>
      <c r="F729" s="19">
        <v>135.00280000000001</v>
      </c>
      <c r="G729" s="19">
        <v>138.887</v>
      </c>
      <c r="H729" s="19">
        <v>155.8964</v>
      </c>
      <c r="I729" s="19">
        <v>157.95230000000001</v>
      </c>
      <c r="J729" s="19">
        <v>166.35980000000001</v>
      </c>
      <c r="K729" s="19">
        <v>111.2368</v>
      </c>
      <c r="L729" s="19">
        <v>87.236099999999993</v>
      </c>
      <c r="M729" s="19">
        <v>70.133099999999999</v>
      </c>
      <c r="N729" s="19">
        <v>56.584499999999998</v>
      </c>
      <c r="O729" s="19">
        <v>54.687399999999997</v>
      </c>
      <c r="P729" s="19">
        <v>47.051000000000002</v>
      </c>
      <c r="Q729" s="19">
        <v>55.966099999999997</v>
      </c>
      <c r="R729" s="19">
        <v>66.339500000000001</v>
      </c>
      <c r="S729" s="19">
        <v>85.727199999999996</v>
      </c>
      <c r="T729" s="19">
        <v>83.038899999999998</v>
      </c>
      <c r="U729" s="19">
        <v>67.165999999999997</v>
      </c>
      <c r="V729" s="19">
        <v>63.757399999999997</v>
      </c>
      <c r="W729" s="19">
        <v>81.514600000000002</v>
      </c>
      <c r="X729" s="19">
        <v>69.410600000000002</v>
      </c>
      <c r="Y729" s="19">
        <v>61.581699999999998</v>
      </c>
      <c r="Z729" s="19">
        <v>62.343400000000003</v>
      </c>
      <c r="AA729" s="19">
        <v>48.817799999999998</v>
      </c>
      <c r="AB729" s="19">
        <v>49.4146</v>
      </c>
      <c r="AC729" s="19">
        <v>51.308500000000002</v>
      </c>
      <c r="AD729" s="19">
        <v>57.103299999999997</v>
      </c>
      <c r="AE729" s="19">
        <v>48.043599999999998</v>
      </c>
      <c r="AF729" s="19">
        <v>50.088099999999997</v>
      </c>
      <c r="AG729" s="19">
        <v>50.0092</v>
      </c>
      <c r="AH729" s="19">
        <v>44.893700000000003</v>
      </c>
      <c r="AI729" s="19">
        <v>40.392499999999998</v>
      </c>
      <c r="AJ729" s="19">
        <v>68.727800000000002</v>
      </c>
    </row>
    <row r="730" spans="1:47" s="19" customFormat="1" x14ac:dyDescent="0.2">
      <c r="A730" s="28" t="s">
        <v>276</v>
      </c>
      <c r="B730" s="32"/>
      <c r="C730" s="19">
        <v>0</v>
      </c>
      <c r="D730" s="19">
        <v>1444</v>
      </c>
      <c r="E730" s="19">
        <v>2284</v>
      </c>
      <c r="F730" s="19">
        <v>2420</v>
      </c>
      <c r="G730" s="19">
        <v>1960</v>
      </c>
      <c r="H730" s="19">
        <v>2190</v>
      </c>
      <c r="I730" s="19">
        <v>2539</v>
      </c>
      <c r="J730" s="19">
        <v>2324</v>
      </c>
      <c r="K730" s="19">
        <v>2016</v>
      </c>
      <c r="L730" s="19">
        <v>1888</v>
      </c>
      <c r="M730" s="19">
        <v>1815</v>
      </c>
      <c r="N730" s="19">
        <v>1834</v>
      </c>
      <c r="O730" s="19">
        <v>1716</v>
      </c>
      <c r="P730" s="19">
        <v>1728</v>
      </c>
      <c r="Q730" s="19">
        <v>2121</v>
      </c>
      <c r="R730" s="19">
        <v>2226</v>
      </c>
      <c r="S730" s="19">
        <v>2476</v>
      </c>
      <c r="T730" s="19">
        <v>2374</v>
      </c>
      <c r="U730" s="19">
        <v>2191</v>
      </c>
      <c r="V730" s="19">
        <v>2096</v>
      </c>
      <c r="W730" s="19">
        <v>2339</v>
      </c>
      <c r="X730" s="19">
        <v>2170</v>
      </c>
      <c r="Y730" s="19">
        <v>2029</v>
      </c>
      <c r="Z730" s="19">
        <v>2250</v>
      </c>
      <c r="AA730" s="19">
        <v>1891</v>
      </c>
      <c r="AB730" s="19">
        <v>2099</v>
      </c>
      <c r="AC730" s="19">
        <v>2280</v>
      </c>
      <c r="AD730" s="19">
        <v>2250</v>
      </c>
      <c r="AE730" s="19">
        <v>2151</v>
      </c>
      <c r="AF730" s="19">
        <v>2191</v>
      </c>
      <c r="AG730" s="19">
        <v>1974</v>
      </c>
      <c r="AH730" s="19">
        <v>1957</v>
      </c>
      <c r="AI730" s="19">
        <v>1744</v>
      </c>
      <c r="AJ730" s="19">
        <v>2139</v>
      </c>
    </row>
    <row r="731" spans="1:47" ht="12.75" x14ac:dyDescent="0.2">
      <c r="A731" s="49" t="s">
        <v>277</v>
      </c>
      <c r="B731" s="50"/>
      <c r="C731" s="7"/>
      <c r="D731" s="7"/>
      <c r="E731" s="7"/>
      <c r="F731" s="7"/>
    </row>
    <row r="732" spans="1:47" s="19" customFormat="1" x14ac:dyDescent="0.2">
      <c r="A732" s="28" t="s">
        <v>803</v>
      </c>
      <c r="B732" s="32"/>
      <c r="C732" s="19">
        <v>0</v>
      </c>
      <c r="D732" s="19">
        <v>7209</v>
      </c>
      <c r="E732" s="19">
        <v>108607</v>
      </c>
      <c r="F732" s="19">
        <v>662136</v>
      </c>
      <c r="G732" s="19">
        <v>1234028</v>
      </c>
      <c r="H732" s="19">
        <v>2184957</v>
      </c>
      <c r="I732" s="19">
        <v>3144844</v>
      </c>
      <c r="J732" s="19">
        <v>4052926</v>
      </c>
      <c r="K732" s="19">
        <v>3047677</v>
      </c>
      <c r="L732" s="19">
        <v>2610666</v>
      </c>
      <c r="M732" s="19">
        <v>2375846</v>
      </c>
      <c r="N732" s="19">
        <v>2117462</v>
      </c>
      <c r="O732" s="19">
        <v>2141403</v>
      </c>
      <c r="P732" s="19">
        <v>1980364</v>
      </c>
      <c r="Q732" s="19">
        <v>2640391</v>
      </c>
      <c r="R732" s="19">
        <v>3488506</v>
      </c>
      <c r="S732" s="19">
        <v>4902156</v>
      </c>
      <c r="T732" s="19">
        <v>5013366</v>
      </c>
      <c r="U732" s="19">
        <v>4237478</v>
      </c>
      <c r="V732" s="19">
        <v>4173018</v>
      </c>
      <c r="W732" s="19">
        <v>5730599</v>
      </c>
      <c r="X732" s="19">
        <v>5051927</v>
      </c>
      <c r="Y732" s="19">
        <v>4701805</v>
      </c>
      <c r="Z732" s="19">
        <v>4987866</v>
      </c>
      <c r="AA732" s="19">
        <v>3898479</v>
      </c>
      <c r="AB732" s="19">
        <v>4182589</v>
      </c>
      <c r="AC732" s="19">
        <v>4548349</v>
      </c>
      <c r="AD732" s="19">
        <v>5245981</v>
      </c>
      <c r="AE732" s="19">
        <v>4539880</v>
      </c>
      <c r="AF732" s="19">
        <v>4928086</v>
      </c>
      <c r="AG732" s="19">
        <v>4641251</v>
      </c>
      <c r="AH732" s="19">
        <v>4285164</v>
      </c>
      <c r="AI732" s="19">
        <v>3869444</v>
      </c>
      <c r="AJ732" s="19">
        <v>6868286</v>
      </c>
    </row>
    <row r="733" spans="1:47" s="19" customFormat="1" x14ac:dyDescent="0.2">
      <c r="A733" s="28" t="s">
        <v>279</v>
      </c>
      <c r="B733" s="32"/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</row>
    <row r="734" spans="1:47" s="19" customFormat="1" x14ac:dyDescent="0.2">
      <c r="A734" s="28" t="s">
        <v>280</v>
      </c>
      <c r="B734" s="32"/>
      <c r="C734" s="19">
        <v>0</v>
      </c>
      <c r="D734" s="19">
        <v>0</v>
      </c>
      <c r="E734" s="19">
        <v>350</v>
      </c>
      <c r="F734" s="19">
        <v>1405</v>
      </c>
      <c r="G734" s="19">
        <v>2935</v>
      </c>
      <c r="H734" s="19">
        <v>6328</v>
      </c>
      <c r="I734" s="19">
        <v>5845</v>
      </c>
      <c r="J734" s="19">
        <v>29686</v>
      </c>
      <c r="K734" s="19">
        <v>39483</v>
      </c>
      <c r="L734" s="19">
        <v>46586</v>
      </c>
      <c r="M734" s="19">
        <v>48621</v>
      </c>
      <c r="N734" s="19">
        <v>33415</v>
      </c>
      <c r="O734" s="19">
        <v>47528</v>
      </c>
      <c r="P734" s="19">
        <v>32136</v>
      </c>
      <c r="Q734" s="19">
        <v>50083</v>
      </c>
      <c r="R734" s="19">
        <v>41475</v>
      </c>
      <c r="S734" s="19">
        <v>60352</v>
      </c>
      <c r="T734" s="19">
        <v>70191</v>
      </c>
      <c r="U734" s="19">
        <v>63446</v>
      </c>
      <c r="V734" s="19">
        <v>83589</v>
      </c>
      <c r="W734" s="19">
        <v>87494</v>
      </c>
      <c r="X734" s="19">
        <v>82286</v>
      </c>
      <c r="Y734" s="19">
        <v>80425</v>
      </c>
      <c r="Z734" s="19">
        <v>86346</v>
      </c>
      <c r="AA734" s="19">
        <v>125546</v>
      </c>
      <c r="AB734" s="19">
        <v>69555</v>
      </c>
      <c r="AC734" s="19">
        <v>70091</v>
      </c>
      <c r="AD734" s="19">
        <v>69410</v>
      </c>
      <c r="AE734" s="19">
        <v>90617</v>
      </c>
      <c r="AF734" s="19">
        <v>63679</v>
      </c>
      <c r="AG734" s="19">
        <v>128538</v>
      </c>
      <c r="AH734" s="19">
        <v>113594</v>
      </c>
      <c r="AI734" s="19">
        <v>137191</v>
      </c>
      <c r="AJ734" s="19">
        <v>137545</v>
      </c>
    </row>
    <row r="735" spans="1:47" s="19" customFormat="1" x14ac:dyDescent="0.2">
      <c r="A735" s="28" t="s">
        <v>281</v>
      </c>
      <c r="B735" s="32"/>
      <c r="C735" s="19">
        <v>0</v>
      </c>
      <c r="D735" s="19">
        <v>10</v>
      </c>
      <c r="E735" s="19">
        <v>345</v>
      </c>
      <c r="F735" s="19">
        <v>6487</v>
      </c>
      <c r="G735" s="19">
        <v>20783</v>
      </c>
      <c r="H735" s="19">
        <v>40338</v>
      </c>
      <c r="I735" s="19">
        <v>57168</v>
      </c>
      <c r="J735" s="19">
        <v>79297</v>
      </c>
      <c r="K735" s="19">
        <v>69838</v>
      </c>
      <c r="L735" s="19">
        <v>81196</v>
      </c>
      <c r="M735" s="19">
        <v>70781</v>
      </c>
      <c r="N735" s="19">
        <v>55578</v>
      </c>
      <c r="O735" s="19">
        <v>70612</v>
      </c>
      <c r="P735" s="19">
        <v>62161</v>
      </c>
      <c r="Q735" s="19">
        <v>52809</v>
      </c>
      <c r="R735" s="19">
        <v>60020</v>
      </c>
      <c r="S735" s="19">
        <v>74893</v>
      </c>
      <c r="T735" s="19">
        <v>79123</v>
      </c>
      <c r="U735" s="19">
        <v>88391</v>
      </c>
      <c r="V735" s="19">
        <v>83281</v>
      </c>
      <c r="W735" s="19">
        <v>101803</v>
      </c>
      <c r="X735" s="19">
        <v>96947</v>
      </c>
      <c r="Y735" s="19">
        <v>98353</v>
      </c>
      <c r="Z735" s="19">
        <v>86909</v>
      </c>
      <c r="AA735" s="19">
        <v>105551</v>
      </c>
      <c r="AB735" s="19">
        <v>78738</v>
      </c>
      <c r="AC735" s="19">
        <v>79905</v>
      </c>
      <c r="AD735" s="19">
        <v>88865</v>
      </c>
      <c r="AE735" s="19">
        <v>88090</v>
      </c>
      <c r="AF735" s="19">
        <v>99340</v>
      </c>
      <c r="AG735" s="19">
        <v>115195</v>
      </c>
      <c r="AH735" s="19">
        <v>113270</v>
      </c>
      <c r="AI735" s="19">
        <v>125636</v>
      </c>
      <c r="AJ735" s="19">
        <v>133130</v>
      </c>
    </row>
    <row r="736" spans="1:47" s="19" customFormat="1" x14ac:dyDescent="0.2">
      <c r="A736" s="28" t="s">
        <v>282</v>
      </c>
      <c r="B736" s="32"/>
      <c r="C736" s="19">
        <v>0</v>
      </c>
      <c r="D736" s="19">
        <v>0</v>
      </c>
      <c r="E736" s="19">
        <v>2612</v>
      </c>
      <c r="F736" s="19">
        <v>5256</v>
      </c>
      <c r="G736" s="19">
        <v>16403</v>
      </c>
      <c r="H736" s="19">
        <v>19366</v>
      </c>
      <c r="I736" s="19">
        <v>19583</v>
      </c>
      <c r="J736" s="19">
        <v>37178</v>
      </c>
      <c r="K736" s="19">
        <v>40712</v>
      </c>
      <c r="L736" s="19">
        <v>44820</v>
      </c>
      <c r="M736" s="19">
        <v>23581</v>
      </c>
      <c r="N736" s="19">
        <v>43515</v>
      </c>
      <c r="O736" s="19">
        <v>59413</v>
      </c>
      <c r="P736" s="19">
        <v>48658</v>
      </c>
      <c r="Q736" s="19">
        <v>33696</v>
      </c>
      <c r="R736" s="19">
        <v>60063</v>
      </c>
      <c r="S736" s="19">
        <v>76869</v>
      </c>
      <c r="T736" s="19">
        <v>95257</v>
      </c>
      <c r="U736" s="19">
        <v>59026</v>
      </c>
      <c r="V736" s="19">
        <v>117478</v>
      </c>
      <c r="W736" s="19">
        <v>89648</v>
      </c>
      <c r="X736" s="19">
        <v>109472</v>
      </c>
      <c r="Y736" s="19">
        <v>125395</v>
      </c>
      <c r="Z736" s="19">
        <v>87442</v>
      </c>
      <c r="AA736" s="19">
        <v>118604</v>
      </c>
      <c r="AB736" s="19">
        <v>92811</v>
      </c>
      <c r="AC736" s="19">
        <v>86431</v>
      </c>
      <c r="AD736" s="19">
        <v>130420</v>
      </c>
      <c r="AE736" s="19">
        <v>97644</v>
      </c>
      <c r="AF736" s="19">
        <v>98123</v>
      </c>
      <c r="AG736" s="19">
        <v>118536</v>
      </c>
      <c r="AH736" s="19">
        <v>99366</v>
      </c>
      <c r="AI736" s="19">
        <v>136529</v>
      </c>
      <c r="AJ736" s="19">
        <v>100549</v>
      </c>
    </row>
    <row r="737" spans="1:36" s="19" customFormat="1" ht="12.75" x14ac:dyDescent="0.2">
      <c r="A737" s="49" t="s">
        <v>764</v>
      </c>
      <c r="B737" s="32"/>
    </row>
    <row r="738" spans="1:36" s="91" customFormat="1" x14ac:dyDescent="0.2">
      <c r="A738" s="113" t="s">
        <v>804</v>
      </c>
      <c r="B738" s="90"/>
      <c r="C738" s="91">
        <v>0</v>
      </c>
      <c r="D738" s="91">
        <v>4</v>
      </c>
      <c r="E738" s="91">
        <v>36</v>
      </c>
      <c r="F738" s="91">
        <v>222</v>
      </c>
      <c r="G738" s="91">
        <v>446</v>
      </c>
      <c r="H738" s="91">
        <v>686</v>
      </c>
      <c r="I738" s="91">
        <v>838</v>
      </c>
      <c r="J738" s="91">
        <v>1155</v>
      </c>
      <c r="K738" s="91">
        <v>888</v>
      </c>
      <c r="L738" s="91">
        <v>733</v>
      </c>
      <c r="M738" s="91">
        <v>672</v>
      </c>
      <c r="N738" s="91">
        <v>653</v>
      </c>
      <c r="O738" s="91">
        <v>636</v>
      </c>
      <c r="P738" s="91">
        <v>597</v>
      </c>
      <c r="Q738" s="91">
        <v>756</v>
      </c>
      <c r="R738" s="91">
        <v>1020</v>
      </c>
      <c r="S738" s="91">
        <v>1312</v>
      </c>
      <c r="T738" s="91">
        <v>1340</v>
      </c>
      <c r="U738" s="91">
        <v>1161</v>
      </c>
      <c r="V738" s="91">
        <v>1198</v>
      </c>
      <c r="W738" s="91">
        <v>1532</v>
      </c>
      <c r="X738" s="91">
        <v>1403</v>
      </c>
      <c r="Y738" s="91">
        <v>1385</v>
      </c>
      <c r="Z738" s="91">
        <v>1369</v>
      </c>
      <c r="AA738" s="91">
        <v>1122</v>
      </c>
      <c r="AB738" s="91">
        <v>1173</v>
      </c>
      <c r="AC738" s="91">
        <v>1235</v>
      </c>
      <c r="AD738" s="91">
        <v>1459</v>
      </c>
      <c r="AE738" s="91">
        <v>1265</v>
      </c>
      <c r="AF738" s="91">
        <v>1351</v>
      </c>
      <c r="AG738" s="91">
        <v>1297</v>
      </c>
      <c r="AH738" s="91">
        <v>1175</v>
      </c>
      <c r="AI738" s="91">
        <v>1144</v>
      </c>
      <c r="AJ738" s="91">
        <v>2000</v>
      </c>
    </row>
    <row r="739" spans="1:36" s="91" customFormat="1" x14ac:dyDescent="0.2">
      <c r="A739" s="113" t="s">
        <v>766</v>
      </c>
      <c r="B739" s="90"/>
      <c r="C739" s="91">
        <v>0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0</v>
      </c>
      <c r="AD739" s="91">
        <v>0</v>
      </c>
      <c r="AE739" s="91">
        <v>0</v>
      </c>
      <c r="AF739" s="91">
        <v>0</v>
      </c>
      <c r="AG739" s="91">
        <v>0</v>
      </c>
      <c r="AH739" s="91">
        <v>0</v>
      </c>
      <c r="AI739" s="91">
        <v>0</v>
      </c>
      <c r="AJ739" s="91">
        <v>0</v>
      </c>
    </row>
    <row r="740" spans="1:36" s="91" customFormat="1" x14ac:dyDescent="0.2">
      <c r="A740" s="113" t="s">
        <v>767</v>
      </c>
      <c r="B740" s="90"/>
      <c r="C740" s="91">
        <v>0</v>
      </c>
      <c r="D740" s="91">
        <v>0</v>
      </c>
      <c r="E740" s="91">
        <v>2</v>
      </c>
      <c r="F740" s="91">
        <v>7</v>
      </c>
      <c r="G740" s="91">
        <v>12</v>
      </c>
      <c r="H740" s="91">
        <v>18</v>
      </c>
      <c r="I740" s="91">
        <v>24</v>
      </c>
      <c r="J740" s="91">
        <v>54</v>
      </c>
      <c r="K740" s="91">
        <v>79</v>
      </c>
      <c r="L740" s="91">
        <v>78</v>
      </c>
      <c r="M740" s="91">
        <v>94</v>
      </c>
      <c r="N740" s="91">
        <v>72</v>
      </c>
      <c r="O740" s="91">
        <v>85</v>
      </c>
      <c r="P740" s="91">
        <v>70</v>
      </c>
      <c r="Q740" s="91">
        <v>84</v>
      </c>
      <c r="R740" s="91">
        <v>84</v>
      </c>
      <c r="S740" s="91">
        <v>110</v>
      </c>
      <c r="T740" s="91">
        <v>132</v>
      </c>
      <c r="U740" s="91">
        <v>109</v>
      </c>
      <c r="V740" s="91">
        <v>126</v>
      </c>
      <c r="W740" s="91">
        <v>143</v>
      </c>
      <c r="X740" s="91">
        <v>148</v>
      </c>
      <c r="Y740" s="91">
        <v>143</v>
      </c>
      <c r="Z740" s="91">
        <v>131</v>
      </c>
      <c r="AA740" s="91">
        <v>185</v>
      </c>
      <c r="AB740" s="91">
        <v>121</v>
      </c>
      <c r="AC740" s="91">
        <v>121</v>
      </c>
      <c r="AD740" s="91">
        <v>135</v>
      </c>
      <c r="AE740" s="91">
        <v>137</v>
      </c>
      <c r="AF740" s="91">
        <v>128</v>
      </c>
      <c r="AG740" s="91">
        <v>203</v>
      </c>
      <c r="AH740" s="91">
        <v>189</v>
      </c>
      <c r="AI740" s="91">
        <v>211</v>
      </c>
      <c r="AJ740" s="91">
        <v>237</v>
      </c>
    </row>
    <row r="741" spans="1:36" s="91" customFormat="1" x14ac:dyDescent="0.2">
      <c r="A741" s="113" t="s">
        <v>768</v>
      </c>
      <c r="B741" s="90"/>
      <c r="C741" s="91">
        <v>0</v>
      </c>
      <c r="D741" s="91">
        <v>1</v>
      </c>
      <c r="E741" s="91">
        <v>8</v>
      </c>
      <c r="F741" s="91">
        <v>42</v>
      </c>
      <c r="G741" s="91">
        <v>158</v>
      </c>
      <c r="H741" s="91">
        <v>297</v>
      </c>
      <c r="I741" s="91">
        <v>369</v>
      </c>
      <c r="J741" s="91">
        <v>538</v>
      </c>
      <c r="K741" s="91">
        <v>546</v>
      </c>
      <c r="L741" s="91">
        <v>570</v>
      </c>
      <c r="M741" s="91">
        <v>555</v>
      </c>
      <c r="N741" s="91">
        <v>427</v>
      </c>
      <c r="O741" s="91">
        <v>530</v>
      </c>
      <c r="P741" s="91">
        <v>459</v>
      </c>
      <c r="Q741" s="91">
        <v>390</v>
      </c>
      <c r="R741" s="91">
        <v>425</v>
      </c>
      <c r="S741" s="91">
        <v>517</v>
      </c>
      <c r="T741" s="91">
        <v>568</v>
      </c>
      <c r="U741" s="91">
        <v>622</v>
      </c>
      <c r="V741" s="91">
        <v>615</v>
      </c>
      <c r="W741" s="91">
        <v>720</v>
      </c>
      <c r="X741" s="91">
        <v>710</v>
      </c>
      <c r="Y741" s="91">
        <v>703</v>
      </c>
      <c r="Z741" s="91">
        <v>629</v>
      </c>
      <c r="AA741" s="91">
        <v>705</v>
      </c>
      <c r="AB741" s="91">
        <v>617</v>
      </c>
      <c r="AC741" s="91">
        <v>575</v>
      </c>
      <c r="AD741" s="91">
        <v>607</v>
      </c>
      <c r="AE741" s="91">
        <v>633</v>
      </c>
      <c r="AF741" s="91">
        <v>710</v>
      </c>
      <c r="AG741" s="91">
        <v>796</v>
      </c>
      <c r="AH741" s="91">
        <v>788</v>
      </c>
      <c r="AI741" s="91">
        <v>872</v>
      </c>
      <c r="AJ741" s="91">
        <v>913</v>
      </c>
    </row>
    <row r="742" spans="1:36" s="91" customFormat="1" x14ac:dyDescent="0.2">
      <c r="A742" s="113" t="s">
        <v>769</v>
      </c>
      <c r="B742" s="90"/>
      <c r="C742" s="91">
        <v>0</v>
      </c>
      <c r="D742" s="91">
        <v>0</v>
      </c>
      <c r="E742" s="91">
        <v>3</v>
      </c>
      <c r="F742" s="91">
        <v>8</v>
      </c>
      <c r="G742" s="91">
        <v>34</v>
      </c>
      <c r="H742" s="91">
        <v>27</v>
      </c>
      <c r="I742" s="91">
        <v>40</v>
      </c>
      <c r="J742" s="91">
        <v>60</v>
      </c>
      <c r="K742" s="91">
        <v>75</v>
      </c>
      <c r="L742" s="91">
        <v>93</v>
      </c>
      <c r="M742" s="91">
        <v>67</v>
      </c>
      <c r="N742" s="91">
        <v>75</v>
      </c>
      <c r="O742" s="91">
        <v>105</v>
      </c>
      <c r="P742" s="91">
        <v>103</v>
      </c>
      <c r="Q742" s="91">
        <v>79</v>
      </c>
      <c r="R742" s="91">
        <v>111</v>
      </c>
      <c r="S742" s="91">
        <v>129</v>
      </c>
      <c r="T742" s="91">
        <v>175</v>
      </c>
      <c r="U742" s="91">
        <v>138</v>
      </c>
      <c r="V742" s="91">
        <v>186</v>
      </c>
      <c r="W742" s="91">
        <v>175</v>
      </c>
      <c r="X742" s="91">
        <v>200</v>
      </c>
      <c r="Y742" s="91">
        <v>236</v>
      </c>
      <c r="Z742" s="91">
        <v>204</v>
      </c>
      <c r="AA742" s="91">
        <v>235</v>
      </c>
      <c r="AB742" s="91">
        <v>197</v>
      </c>
      <c r="AC742" s="91">
        <v>168</v>
      </c>
      <c r="AD742" s="91">
        <v>262</v>
      </c>
      <c r="AE742" s="91">
        <v>205</v>
      </c>
      <c r="AF742" s="91">
        <v>179</v>
      </c>
      <c r="AG742" s="91">
        <v>240</v>
      </c>
      <c r="AH742" s="91">
        <v>204</v>
      </c>
      <c r="AI742" s="91">
        <v>221</v>
      </c>
      <c r="AJ742" s="91">
        <v>235</v>
      </c>
    </row>
    <row r="743" spans="1:36" ht="12.75" x14ac:dyDescent="0.2">
      <c r="A743" s="49" t="s">
        <v>283</v>
      </c>
      <c r="B743" s="50"/>
      <c r="C743" s="7"/>
      <c r="D743" s="7"/>
      <c r="E743" s="7"/>
      <c r="F743" s="7"/>
    </row>
    <row r="744" spans="1:36" s="19" customFormat="1" x14ac:dyDescent="0.2">
      <c r="A744" s="28" t="s">
        <v>805</v>
      </c>
      <c r="B744" s="32"/>
      <c r="C744" s="19">
        <v>0</v>
      </c>
      <c r="D744" s="19">
        <v>1802</v>
      </c>
      <c r="E744" s="19">
        <v>3017</v>
      </c>
      <c r="F744" s="19">
        <v>2983</v>
      </c>
      <c r="G744" s="19">
        <v>2767</v>
      </c>
      <c r="H744" s="19">
        <v>3185</v>
      </c>
      <c r="I744" s="19">
        <v>3753</v>
      </c>
      <c r="J744" s="19">
        <v>3509</v>
      </c>
      <c r="K744" s="19">
        <v>3432</v>
      </c>
      <c r="L744" s="19">
        <v>3562</v>
      </c>
      <c r="M744" s="19">
        <v>3535</v>
      </c>
      <c r="N744" s="19">
        <v>3243</v>
      </c>
      <c r="O744" s="19">
        <v>3367</v>
      </c>
      <c r="P744" s="19">
        <v>3317</v>
      </c>
      <c r="Q744" s="19">
        <v>3493</v>
      </c>
      <c r="R744" s="19">
        <v>3420</v>
      </c>
      <c r="S744" s="19">
        <v>3736</v>
      </c>
      <c r="T744" s="19">
        <v>3741</v>
      </c>
      <c r="U744" s="19">
        <v>3650</v>
      </c>
      <c r="V744" s="19">
        <v>3483</v>
      </c>
      <c r="W744" s="19">
        <v>3741</v>
      </c>
      <c r="X744" s="19">
        <v>3601</v>
      </c>
      <c r="Y744" s="19">
        <v>3395</v>
      </c>
      <c r="Z744" s="19">
        <v>3643</v>
      </c>
      <c r="AA744" s="19">
        <v>3475</v>
      </c>
      <c r="AB744" s="19">
        <v>3566</v>
      </c>
      <c r="AC744" s="19">
        <v>3683</v>
      </c>
      <c r="AD744" s="19">
        <v>3596</v>
      </c>
      <c r="AE744" s="19">
        <v>3589</v>
      </c>
      <c r="AF744" s="19">
        <v>3648</v>
      </c>
      <c r="AG744" s="19">
        <v>3578</v>
      </c>
      <c r="AH744" s="19">
        <v>3647</v>
      </c>
      <c r="AI744" s="19">
        <v>3382</v>
      </c>
      <c r="AJ744" s="19">
        <v>3434</v>
      </c>
    </row>
    <row r="745" spans="1:36" s="19" customFormat="1" x14ac:dyDescent="0.2">
      <c r="A745" s="28" t="s">
        <v>285</v>
      </c>
      <c r="B745" s="32"/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</row>
    <row r="746" spans="1:36" s="19" customFormat="1" x14ac:dyDescent="0.2">
      <c r="A746" s="28" t="s">
        <v>286</v>
      </c>
      <c r="B746" s="32"/>
      <c r="C746" s="19">
        <v>0</v>
      </c>
      <c r="D746" s="19">
        <v>0</v>
      </c>
      <c r="E746" s="19">
        <v>175</v>
      </c>
      <c r="F746" s="19">
        <v>201</v>
      </c>
      <c r="G746" s="19">
        <v>245</v>
      </c>
      <c r="H746" s="19">
        <v>352</v>
      </c>
      <c r="I746" s="19">
        <v>244</v>
      </c>
      <c r="J746" s="19">
        <v>550</v>
      </c>
      <c r="K746" s="19">
        <v>500</v>
      </c>
      <c r="L746" s="19">
        <v>597</v>
      </c>
      <c r="M746" s="19">
        <v>517</v>
      </c>
      <c r="N746" s="19">
        <v>464</v>
      </c>
      <c r="O746" s="19">
        <v>559</v>
      </c>
      <c r="P746" s="19">
        <v>459</v>
      </c>
      <c r="Q746" s="19">
        <v>596</v>
      </c>
      <c r="R746" s="19">
        <v>494</v>
      </c>
      <c r="S746" s="19">
        <v>549</v>
      </c>
      <c r="T746" s="19">
        <v>532</v>
      </c>
      <c r="U746" s="19">
        <v>582</v>
      </c>
      <c r="V746" s="19">
        <v>663</v>
      </c>
      <c r="W746" s="19">
        <v>612</v>
      </c>
      <c r="X746" s="19">
        <v>556</v>
      </c>
      <c r="Y746" s="19">
        <v>562</v>
      </c>
      <c r="Z746" s="19">
        <v>659</v>
      </c>
      <c r="AA746" s="19">
        <v>679</v>
      </c>
      <c r="AB746" s="19">
        <v>575</v>
      </c>
      <c r="AC746" s="19">
        <v>579</v>
      </c>
      <c r="AD746" s="19">
        <v>514</v>
      </c>
      <c r="AE746" s="19">
        <v>661</v>
      </c>
      <c r="AF746" s="19">
        <v>497</v>
      </c>
      <c r="AG746" s="19">
        <v>633</v>
      </c>
      <c r="AH746" s="19">
        <v>601</v>
      </c>
      <c r="AI746" s="19">
        <v>650</v>
      </c>
      <c r="AJ746" s="19">
        <v>580</v>
      </c>
    </row>
    <row r="747" spans="1:36" s="19" customFormat="1" x14ac:dyDescent="0.2">
      <c r="A747" s="28" t="s">
        <v>287</v>
      </c>
      <c r="B747" s="32"/>
      <c r="C747" s="19">
        <v>0</v>
      </c>
      <c r="D747" s="19">
        <v>10</v>
      </c>
      <c r="E747" s="19">
        <v>43</v>
      </c>
      <c r="F747" s="19">
        <v>154</v>
      </c>
      <c r="G747" s="19">
        <v>132</v>
      </c>
      <c r="H747" s="19">
        <v>136</v>
      </c>
      <c r="I747" s="19">
        <v>155</v>
      </c>
      <c r="J747" s="19">
        <v>147</v>
      </c>
      <c r="K747" s="19">
        <v>128</v>
      </c>
      <c r="L747" s="19">
        <v>142</v>
      </c>
      <c r="M747" s="19">
        <v>128</v>
      </c>
      <c r="N747" s="19">
        <v>130</v>
      </c>
      <c r="O747" s="19">
        <v>133</v>
      </c>
      <c r="P747" s="19">
        <v>135</v>
      </c>
      <c r="Q747" s="19">
        <v>135</v>
      </c>
      <c r="R747" s="19">
        <v>141</v>
      </c>
      <c r="S747" s="19">
        <v>145</v>
      </c>
      <c r="T747" s="19">
        <v>139</v>
      </c>
      <c r="U747" s="19">
        <v>142</v>
      </c>
      <c r="V747" s="19">
        <v>135</v>
      </c>
      <c r="W747" s="19">
        <v>141</v>
      </c>
      <c r="X747" s="19">
        <v>137</v>
      </c>
      <c r="Y747" s="19">
        <v>140</v>
      </c>
      <c r="Z747" s="19">
        <v>138</v>
      </c>
      <c r="AA747" s="19">
        <v>150</v>
      </c>
      <c r="AB747" s="19">
        <v>128</v>
      </c>
      <c r="AC747" s="19">
        <v>139</v>
      </c>
      <c r="AD747" s="19">
        <v>146</v>
      </c>
      <c r="AE747" s="19">
        <v>139</v>
      </c>
      <c r="AF747" s="19">
        <v>140</v>
      </c>
      <c r="AG747" s="19">
        <v>145</v>
      </c>
      <c r="AH747" s="19">
        <v>144</v>
      </c>
      <c r="AI747" s="19">
        <v>144</v>
      </c>
      <c r="AJ747" s="19">
        <v>146</v>
      </c>
    </row>
    <row r="748" spans="1:36" s="19" customFormat="1" x14ac:dyDescent="0.2">
      <c r="A748" s="28" t="s">
        <v>288</v>
      </c>
      <c r="B748" s="32"/>
      <c r="C748" s="19">
        <v>0</v>
      </c>
      <c r="D748" s="19">
        <v>0</v>
      </c>
      <c r="E748" s="19">
        <v>871</v>
      </c>
      <c r="F748" s="19">
        <v>657</v>
      </c>
      <c r="G748" s="19">
        <v>482</v>
      </c>
      <c r="H748" s="19">
        <v>717</v>
      </c>
      <c r="I748" s="19">
        <v>490</v>
      </c>
      <c r="J748" s="19">
        <v>620</v>
      </c>
      <c r="K748" s="19">
        <v>543</v>
      </c>
      <c r="L748" s="19">
        <v>482</v>
      </c>
      <c r="M748" s="19">
        <v>352</v>
      </c>
      <c r="N748" s="19">
        <v>580</v>
      </c>
      <c r="O748" s="19">
        <v>566</v>
      </c>
      <c r="P748" s="19">
        <v>472</v>
      </c>
      <c r="Q748" s="19">
        <v>427</v>
      </c>
      <c r="R748" s="19">
        <v>541</v>
      </c>
      <c r="S748" s="19">
        <v>596</v>
      </c>
      <c r="T748" s="19">
        <v>544</v>
      </c>
      <c r="U748" s="19">
        <v>428</v>
      </c>
      <c r="V748" s="19">
        <v>632</v>
      </c>
      <c r="W748" s="19">
        <v>512</v>
      </c>
      <c r="X748" s="19">
        <v>547</v>
      </c>
      <c r="Y748" s="19">
        <v>531</v>
      </c>
      <c r="Z748" s="19">
        <v>429</v>
      </c>
      <c r="AA748" s="19">
        <v>505</v>
      </c>
      <c r="AB748" s="19">
        <v>471</v>
      </c>
      <c r="AC748" s="19">
        <v>514</v>
      </c>
      <c r="AD748" s="19">
        <v>498</v>
      </c>
      <c r="AE748" s="19">
        <v>476</v>
      </c>
      <c r="AF748" s="19">
        <v>548</v>
      </c>
      <c r="AG748" s="19">
        <v>494</v>
      </c>
      <c r="AH748" s="19">
        <v>487</v>
      </c>
      <c r="AI748" s="19">
        <v>618</v>
      </c>
      <c r="AJ748" s="19">
        <v>428</v>
      </c>
    </row>
    <row r="749" spans="1:36" s="19" customFormat="1" x14ac:dyDescent="0.2">
      <c r="A749" s="28" t="s">
        <v>770</v>
      </c>
      <c r="B749" s="32"/>
    </row>
    <row r="750" spans="1:36" s="19" customFormat="1" x14ac:dyDescent="0.2">
      <c r="A750" s="28" t="s">
        <v>771</v>
      </c>
      <c r="B750" s="32"/>
      <c r="C750" s="19">
        <v>1820</v>
      </c>
      <c r="D750" s="19">
        <v>11722</v>
      </c>
      <c r="E750" s="19">
        <v>64430</v>
      </c>
      <c r="F750" s="19">
        <v>356495</v>
      </c>
      <c r="G750" s="19">
        <v>1302924</v>
      </c>
      <c r="H750" s="19">
        <v>1992650</v>
      </c>
      <c r="I750" s="19">
        <v>2743969</v>
      </c>
      <c r="J750" s="19">
        <v>4585685</v>
      </c>
      <c r="K750" s="19">
        <v>4933793</v>
      </c>
      <c r="L750" s="19">
        <v>4939766</v>
      </c>
      <c r="M750" s="19">
        <v>5349244</v>
      </c>
      <c r="N750" s="19">
        <v>6759979</v>
      </c>
      <c r="O750" s="19">
        <v>10359698</v>
      </c>
      <c r="P750" s="19">
        <v>7675784</v>
      </c>
      <c r="Q750" s="19">
        <v>6453303</v>
      </c>
      <c r="R750" s="19">
        <v>10031492</v>
      </c>
      <c r="S750" s="19">
        <v>12221009</v>
      </c>
      <c r="T750" s="19">
        <v>13743624</v>
      </c>
      <c r="U750" s="19">
        <v>15136416</v>
      </c>
      <c r="V750" s="19">
        <v>15630208</v>
      </c>
      <c r="W750" s="19">
        <v>15837485</v>
      </c>
      <c r="X750" s="19">
        <v>17754594</v>
      </c>
      <c r="Y750" s="19">
        <v>18045480</v>
      </c>
      <c r="Z750" s="19">
        <v>16889685</v>
      </c>
      <c r="AA750" s="19">
        <v>23860674</v>
      </c>
      <c r="AB750" s="19">
        <v>16926236</v>
      </c>
      <c r="AC750" s="19">
        <v>16572065</v>
      </c>
      <c r="AD750" s="19">
        <v>21111407</v>
      </c>
      <c r="AE750" s="19">
        <v>21411547</v>
      </c>
      <c r="AF750" s="19">
        <v>22352836</v>
      </c>
      <c r="AG750" s="19">
        <v>24811999</v>
      </c>
      <c r="AH750" s="19">
        <v>24216115</v>
      </c>
      <c r="AI750" s="19">
        <v>25532843</v>
      </c>
      <c r="AJ750" s="19">
        <v>24170962</v>
      </c>
    </row>
    <row r="751" spans="1:36" s="91" customFormat="1" x14ac:dyDescent="0.2">
      <c r="A751" s="113" t="s">
        <v>772</v>
      </c>
      <c r="B751" s="90"/>
      <c r="C751" s="91">
        <v>6</v>
      </c>
      <c r="D751" s="91">
        <v>168</v>
      </c>
      <c r="E751" s="91">
        <v>825</v>
      </c>
      <c r="F751" s="91">
        <v>4450</v>
      </c>
      <c r="G751" s="91">
        <v>15903</v>
      </c>
      <c r="H751" s="91">
        <v>25432</v>
      </c>
      <c r="I751" s="91">
        <v>36279</v>
      </c>
      <c r="J751" s="91">
        <v>57240</v>
      </c>
      <c r="K751" s="91">
        <v>66138</v>
      </c>
      <c r="L751" s="91">
        <v>72073</v>
      </c>
      <c r="M751" s="91">
        <v>78080</v>
      </c>
      <c r="N751" s="91">
        <v>96873</v>
      </c>
      <c r="O751" s="91">
        <v>150365</v>
      </c>
      <c r="P751" s="91">
        <v>110215</v>
      </c>
      <c r="Q751" s="91">
        <v>97397</v>
      </c>
      <c r="R751" s="91">
        <v>153121</v>
      </c>
      <c r="S751" s="91">
        <v>192858</v>
      </c>
      <c r="T751" s="91">
        <v>223662</v>
      </c>
      <c r="U751" s="91">
        <v>249496</v>
      </c>
      <c r="V751" s="91">
        <v>257688</v>
      </c>
      <c r="W751" s="91">
        <v>261822</v>
      </c>
      <c r="X751" s="91">
        <v>303113</v>
      </c>
      <c r="Y751" s="91">
        <v>307378</v>
      </c>
      <c r="Z751" s="91">
        <v>294571</v>
      </c>
      <c r="AA751" s="91">
        <v>396555</v>
      </c>
      <c r="AB751" s="91">
        <v>294152</v>
      </c>
      <c r="AC751" s="91">
        <v>285517</v>
      </c>
      <c r="AD751" s="91">
        <v>357378</v>
      </c>
      <c r="AE751" s="91">
        <v>364800</v>
      </c>
      <c r="AF751" s="91">
        <v>382098</v>
      </c>
      <c r="AG751" s="91">
        <v>427275</v>
      </c>
      <c r="AH751" s="91">
        <v>423432</v>
      </c>
      <c r="AI751" s="91">
        <v>439426</v>
      </c>
      <c r="AJ751" s="91">
        <v>424842</v>
      </c>
    </row>
    <row r="752" spans="1:36" s="19" customFormat="1" x14ac:dyDescent="0.2">
      <c r="A752" s="28" t="s">
        <v>773</v>
      </c>
      <c r="B752" s="32"/>
      <c r="C752" s="19">
        <v>1820</v>
      </c>
      <c r="D752" s="19">
        <v>11652</v>
      </c>
      <c r="E752" s="19">
        <v>59015</v>
      </c>
      <c r="F752" s="19">
        <v>342082</v>
      </c>
      <c r="G752" s="19">
        <v>1278389</v>
      </c>
      <c r="H752" s="19">
        <v>1936105</v>
      </c>
      <c r="I752" s="19">
        <v>2658880</v>
      </c>
      <c r="J752" s="19">
        <v>4465065</v>
      </c>
      <c r="K752" s="19">
        <v>4833420</v>
      </c>
      <c r="L752" s="19">
        <v>4848772</v>
      </c>
      <c r="M752" s="19">
        <v>5240337</v>
      </c>
      <c r="N752" s="19">
        <v>6652059</v>
      </c>
      <c r="O752" s="19">
        <v>10213032</v>
      </c>
      <c r="P752" s="19">
        <v>7541695</v>
      </c>
      <c r="Q752" s="19">
        <v>6298103</v>
      </c>
      <c r="R752" s="19">
        <v>9842470</v>
      </c>
      <c r="S752" s="19">
        <v>12013245</v>
      </c>
      <c r="T752" s="19">
        <v>13515639</v>
      </c>
      <c r="U752" s="19">
        <v>14871608</v>
      </c>
      <c r="V752" s="19">
        <v>15340917</v>
      </c>
      <c r="W752" s="19">
        <v>15570928</v>
      </c>
      <c r="X752" s="19">
        <v>17451548</v>
      </c>
      <c r="Y752" s="19">
        <v>17810781</v>
      </c>
      <c r="Z752" s="19">
        <v>16693049</v>
      </c>
      <c r="AA752" s="19">
        <v>23589086</v>
      </c>
      <c r="AB752" s="19">
        <v>16696904</v>
      </c>
      <c r="AC752" s="19">
        <v>16359473</v>
      </c>
      <c r="AD752" s="19">
        <v>20788693</v>
      </c>
      <c r="AE752" s="19">
        <v>21098571</v>
      </c>
      <c r="AF752" s="19">
        <v>22047758</v>
      </c>
      <c r="AG752" s="19">
        <v>24471672</v>
      </c>
      <c r="AH752" s="19">
        <v>23842753</v>
      </c>
      <c r="AI752" s="19">
        <v>25126826</v>
      </c>
      <c r="AJ752" s="19">
        <v>23835737</v>
      </c>
    </row>
    <row r="753" spans="1:36" s="91" customFormat="1" x14ac:dyDescent="0.2">
      <c r="A753" s="113" t="s">
        <v>774</v>
      </c>
      <c r="B753" s="90"/>
      <c r="C753" s="91">
        <v>6</v>
      </c>
      <c r="D753" s="91">
        <v>167</v>
      </c>
      <c r="E753" s="91">
        <v>800</v>
      </c>
      <c r="F753" s="91">
        <v>4391</v>
      </c>
      <c r="G753" s="91">
        <v>15659</v>
      </c>
      <c r="H753" s="91">
        <v>25034</v>
      </c>
      <c r="I753" s="91">
        <v>35782</v>
      </c>
      <c r="J753" s="91">
        <v>56487</v>
      </c>
      <c r="K753" s="91">
        <v>65312</v>
      </c>
      <c r="L753" s="91">
        <v>71211</v>
      </c>
      <c r="M753" s="91">
        <v>77251</v>
      </c>
      <c r="N753" s="91">
        <v>96035</v>
      </c>
      <c r="O753" s="91">
        <v>149189</v>
      </c>
      <c r="P753" s="91">
        <v>109074</v>
      </c>
      <c r="Q753" s="91">
        <v>96438</v>
      </c>
      <c r="R753" s="91">
        <v>151670</v>
      </c>
      <c r="S753" s="91">
        <v>191243</v>
      </c>
      <c r="T753" s="91">
        <v>222033</v>
      </c>
      <c r="U753" s="91">
        <v>247493</v>
      </c>
      <c r="V753" s="91">
        <v>255069</v>
      </c>
      <c r="W753" s="91">
        <v>259388</v>
      </c>
      <c r="X753" s="91">
        <v>300803</v>
      </c>
      <c r="Y753" s="91">
        <v>305240</v>
      </c>
      <c r="Z753" s="91">
        <v>292665</v>
      </c>
      <c r="AA753" s="91">
        <v>394504</v>
      </c>
      <c r="AB753" s="91">
        <v>292011</v>
      </c>
      <c r="AC753" s="91">
        <v>283663</v>
      </c>
      <c r="AD753" s="91">
        <v>354726</v>
      </c>
      <c r="AE753" s="91">
        <v>362401</v>
      </c>
      <c r="AF753" s="91">
        <v>379356</v>
      </c>
      <c r="AG753" s="91">
        <v>424285</v>
      </c>
      <c r="AH753" s="91">
        <v>419740</v>
      </c>
      <c r="AI753" s="91">
        <v>435497</v>
      </c>
      <c r="AJ753" s="91">
        <v>421643</v>
      </c>
    </row>
    <row r="754" spans="1:36" s="19" customFormat="1" x14ac:dyDescent="0.2">
      <c r="A754" s="28" t="s">
        <v>775</v>
      </c>
      <c r="B754" s="32"/>
      <c r="C754" s="19">
        <v>0</v>
      </c>
      <c r="D754" s="19">
        <v>70</v>
      </c>
      <c r="E754" s="19">
        <v>5414</v>
      </c>
      <c r="F754" s="19">
        <v>14413</v>
      </c>
      <c r="G754" s="19">
        <v>24536</v>
      </c>
      <c r="H754" s="19">
        <v>56545</v>
      </c>
      <c r="I754" s="19">
        <v>85089</v>
      </c>
      <c r="J754" s="19">
        <v>120620</v>
      </c>
      <c r="K754" s="19">
        <v>100373</v>
      </c>
      <c r="L754" s="19">
        <v>90994</v>
      </c>
      <c r="M754" s="19">
        <v>108907</v>
      </c>
      <c r="N754" s="19">
        <v>107920</v>
      </c>
      <c r="O754" s="19">
        <v>146666</v>
      </c>
      <c r="P754" s="19">
        <v>134089</v>
      </c>
      <c r="Q754" s="19">
        <v>155200</v>
      </c>
      <c r="R754" s="19">
        <v>189022</v>
      </c>
      <c r="S754" s="19">
        <v>207764</v>
      </c>
      <c r="T754" s="19">
        <v>227985</v>
      </c>
      <c r="U754" s="19">
        <v>264808</v>
      </c>
      <c r="V754" s="19">
        <v>289291</v>
      </c>
      <c r="W754" s="19">
        <v>266557</v>
      </c>
      <c r="X754" s="19">
        <v>303046</v>
      </c>
      <c r="Y754" s="19">
        <v>234699</v>
      </c>
      <c r="Z754" s="19">
        <v>196636</v>
      </c>
      <c r="AA754" s="19">
        <v>271588</v>
      </c>
      <c r="AB754" s="19">
        <v>229332</v>
      </c>
      <c r="AC754" s="19">
        <v>212592</v>
      </c>
      <c r="AD754" s="19">
        <v>322714</v>
      </c>
      <c r="AE754" s="19">
        <v>312976</v>
      </c>
      <c r="AF754" s="19">
        <v>305078</v>
      </c>
      <c r="AG754" s="19">
        <v>340327</v>
      </c>
      <c r="AH754" s="19">
        <v>373362</v>
      </c>
      <c r="AI754" s="19">
        <v>406017</v>
      </c>
      <c r="AJ754" s="19">
        <v>335226</v>
      </c>
    </row>
    <row r="755" spans="1:36" s="91" customFormat="1" x14ac:dyDescent="0.2">
      <c r="A755" s="113" t="s">
        <v>776</v>
      </c>
      <c r="B755" s="90"/>
      <c r="C755" s="91">
        <v>0</v>
      </c>
      <c r="D755" s="91">
        <v>1</v>
      </c>
      <c r="E755" s="91">
        <v>25</v>
      </c>
      <c r="F755" s="91">
        <v>59</v>
      </c>
      <c r="G755" s="91">
        <v>244</v>
      </c>
      <c r="H755" s="91">
        <v>398</v>
      </c>
      <c r="I755" s="91">
        <v>497</v>
      </c>
      <c r="J755" s="91">
        <v>753</v>
      </c>
      <c r="K755" s="91">
        <v>826</v>
      </c>
      <c r="L755" s="91">
        <v>862</v>
      </c>
      <c r="M755" s="91">
        <v>829</v>
      </c>
      <c r="N755" s="91">
        <v>838</v>
      </c>
      <c r="O755" s="91">
        <v>1176</v>
      </c>
      <c r="P755" s="91">
        <v>1141</v>
      </c>
      <c r="Q755" s="91">
        <v>959</v>
      </c>
      <c r="R755" s="91">
        <v>1451</v>
      </c>
      <c r="S755" s="91">
        <v>1615</v>
      </c>
      <c r="T755" s="91">
        <v>1629</v>
      </c>
      <c r="U755" s="91">
        <v>2003</v>
      </c>
      <c r="V755" s="91">
        <v>2619</v>
      </c>
      <c r="W755" s="91">
        <v>2434</v>
      </c>
      <c r="X755" s="91">
        <v>2310</v>
      </c>
      <c r="Y755" s="91">
        <v>2138</v>
      </c>
      <c r="Z755" s="91">
        <v>1906</v>
      </c>
      <c r="AA755" s="91">
        <v>2051</v>
      </c>
      <c r="AB755" s="91">
        <v>2141</v>
      </c>
      <c r="AC755" s="91">
        <v>1854</v>
      </c>
      <c r="AD755" s="91">
        <v>2652</v>
      </c>
      <c r="AE755" s="91">
        <v>2399</v>
      </c>
      <c r="AF755" s="91">
        <v>2742</v>
      </c>
      <c r="AG755" s="91">
        <v>2990</v>
      </c>
      <c r="AH755" s="91">
        <v>3692</v>
      </c>
      <c r="AI755" s="91">
        <v>3929</v>
      </c>
      <c r="AJ755" s="91">
        <v>3199</v>
      </c>
    </row>
    <row r="756" spans="1:36" s="19" customFormat="1" x14ac:dyDescent="0.2">
      <c r="A756" s="28" t="s">
        <v>777</v>
      </c>
      <c r="B756" s="32"/>
      <c r="C756" s="19">
        <v>0</v>
      </c>
      <c r="D756" s="19">
        <v>0</v>
      </c>
      <c r="E756" s="19">
        <v>350</v>
      </c>
      <c r="F756" s="19">
        <v>1405</v>
      </c>
      <c r="G756" s="19">
        <v>2935</v>
      </c>
      <c r="H756" s="19">
        <v>6328</v>
      </c>
      <c r="I756" s="19">
        <v>5845</v>
      </c>
      <c r="J756" s="19">
        <v>29686</v>
      </c>
      <c r="K756" s="19">
        <v>39483</v>
      </c>
      <c r="L756" s="19">
        <v>46586</v>
      </c>
      <c r="M756" s="19">
        <v>48621</v>
      </c>
      <c r="N756" s="19">
        <v>33415</v>
      </c>
      <c r="O756" s="19">
        <v>47528</v>
      </c>
      <c r="P756" s="19">
        <v>32136</v>
      </c>
      <c r="Q756" s="19">
        <v>50083</v>
      </c>
      <c r="R756" s="19">
        <v>41475</v>
      </c>
      <c r="S756" s="19">
        <v>60352</v>
      </c>
      <c r="T756" s="19">
        <v>70191</v>
      </c>
      <c r="U756" s="19">
        <v>63446</v>
      </c>
      <c r="V756" s="19">
        <v>83589</v>
      </c>
      <c r="W756" s="19">
        <v>87494</v>
      </c>
      <c r="X756" s="19">
        <v>82286</v>
      </c>
      <c r="Y756" s="19">
        <v>80425</v>
      </c>
      <c r="Z756" s="19">
        <v>86346</v>
      </c>
      <c r="AA756" s="19">
        <v>125546</v>
      </c>
      <c r="AB756" s="19">
        <v>69555</v>
      </c>
      <c r="AC756" s="19">
        <v>70091</v>
      </c>
      <c r="AD756" s="19">
        <v>69410</v>
      </c>
      <c r="AE756" s="19">
        <v>90617</v>
      </c>
      <c r="AF756" s="19">
        <v>63679</v>
      </c>
      <c r="AG756" s="19">
        <v>128538</v>
      </c>
      <c r="AH756" s="19">
        <v>113594</v>
      </c>
      <c r="AI756" s="19">
        <v>137191</v>
      </c>
      <c r="AJ756" s="19">
        <v>137545</v>
      </c>
    </row>
    <row r="757" spans="1:36" s="91" customFormat="1" x14ac:dyDescent="0.2">
      <c r="A757" s="113" t="s">
        <v>778</v>
      </c>
      <c r="B757" s="90"/>
      <c r="C757" s="91">
        <v>0</v>
      </c>
      <c r="D757" s="91">
        <v>0</v>
      </c>
      <c r="E757" s="91">
        <v>2</v>
      </c>
      <c r="F757" s="91">
        <v>7</v>
      </c>
      <c r="G757" s="91">
        <v>12</v>
      </c>
      <c r="H757" s="91">
        <v>18</v>
      </c>
      <c r="I757" s="91">
        <v>24</v>
      </c>
      <c r="J757" s="91">
        <v>54</v>
      </c>
      <c r="K757" s="91">
        <v>79</v>
      </c>
      <c r="L757" s="91">
        <v>78</v>
      </c>
      <c r="M757" s="91">
        <v>94</v>
      </c>
      <c r="N757" s="91">
        <v>72</v>
      </c>
      <c r="O757" s="91">
        <v>85</v>
      </c>
      <c r="P757" s="91">
        <v>70</v>
      </c>
      <c r="Q757" s="91">
        <v>84</v>
      </c>
      <c r="R757" s="91">
        <v>84</v>
      </c>
      <c r="S757" s="91">
        <v>110</v>
      </c>
      <c r="T757" s="91">
        <v>132</v>
      </c>
      <c r="U757" s="91">
        <v>109</v>
      </c>
      <c r="V757" s="91">
        <v>126</v>
      </c>
      <c r="W757" s="91">
        <v>143</v>
      </c>
      <c r="X757" s="91">
        <v>148</v>
      </c>
      <c r="Y757" s="91">
        <v>143</v>
      </c>
      <c r="Z757" s="91">
        <v>131</v>
      </c>
      <c r="AA757" s="91">
        <v>185</v>
      </c>
      <c r="AB757" s="91">
        <v>121</v>
      </c>
      <c r="AC757" s="91">
        <v>121</v>
      </c>
      <c r="AD757" s="91">
        <v>135</v>
      </c>
      <c r="AE757" s="91">
        <v>137</v>
      </c>
      <c r="AF757" s="91">
        <v>128</v>
      </c>
      <c r="AG757" s="91">
        <v>203</v>
      </c>
      <c r="AH757" s="91">
        <v>189</v>
      </c>
      <c r="AI757" s="91">
        <v>211</v>
      </c>
      <c r="AJ757" s="91">
        <v>237</v>
      </c>
    </row>
    <row r="758" spans="1:36" s="19" customFormat="1" x14ac:dyDescent="0.2">
      <c r="A758" s="28" t="s">
        <v>779</v>
      </c>
      <c r="B758" s="32"/>
      <c r="C758" s="19">
        <v>0</v>
      </c>
      <c r="D758" s="19">
        <v>0</v>
      </c>
      <c r="E758" s="19">
        <v>350</v>
      </c>
      <c r="F758" s="19">
        <v>1405</v>
      </c>
      <c r="G758" s="19">
        <v>2935</v>
      </c>
      <c r="H758" s="19">
        <v>6328</v>
      </c>
      <c r="I758" s="19">
        <v>5845</v>
      </c>
      <c r="J758" s="19">
        <v>29686</v>
      </c>
      <c r="K758" s="19">
        <v>39483</v>
      </c>
      <c r="L758" s="19">
        <v>46230</v>
      </c>
      <c r="M758" s="19">
        <v>48621</v>
      </c>
      <c r="N758" s="19">
        <v>33311</v>
      </c>
      <c r="O758" s="19">
        <v>47499</v>
      </c>
      <c r="P758" s="19">
        <v>31588</v>
      </c>
      <c r="Q758" s="19">
        <v>49565</v>
      </c>
      <c r="R758" s="19">
        <v>41308</v>
      </c>
      <c r="S758" s="19">
        <v>60352</v>
      </c>
      <c r="T758" s="19">
        <v>70111</v>
      </c>
      <c r="U758" s="19">
        <v>62515</v>
      </c>
      <c r="V758" s="19">
        <v>83345</v>
      </c>
      <c r="W758" s="19">
        <v>85820</v>
      </c>
      <c r="X758" s="19">
        <v>81742</v>
      </c>
      <c r="Y758" s="19">
        <v>80425</v>
      </c>
      <c r="Z758" s="19">
        <v>86346</v>
      </c>
      <c r="AA758" s="19">
        <v>123951</v>
      </c>
      <c r="AB758" s="19">
        <v>69367</v>
      </c>
      <c r="AC758" s="19">
        <v>69931</v>
      </c>
      <c r="AD758" s="19">
        <v>67917</v>
      </c>
      <c r="AE758" s="19">
        <v>90305</v>
      </c>
      <c r="AF758" s="19">
        <v>63246</v>
      </c>
      <c r="AG758" s="19">
        <v>126355</v>
      </c>
      <c r="AH758" s="19">
        <v>112491</v>
      </c>
      <c r="AI758" s="19">
        <v>136971</v>
      </c>
      <c r="AJ758" s="19">
        <v>137455</v>
      </c>
    </row>
    <row r="759" spans="1:36" s="91" customFormat="1" x14ac:dyDescent="0.2">
      <c r="A759" s="113" t="s">
        <v>780</v>
      </c>
      <c r="B759" s="90"/>
      <c r="C759" s="91">
        <v>0</v>
      </c>
      <c r="D759" s="91">
        <v>0</v>
      </c>
      <c r="E759" s="91">
        <v>2</v>
      </c>
      <c r="F759" s="91">
        <v>7</v>
      </c>
      <c r="G759" s="91">
        <v>12</v>
      </c>
      <c r="H759" s="91">
        <v>18</v>
      </c>
      <c r="I759" s="91">
        <v>24</v>
      </c>
      <c r="J759" s="91">
        <v>54</v>
      </c>
      <c r="K759" s="91">
        <v>79</v>
      </c>
      <c r="L759" s="91">
        <v>76</v>
      </c>
      <c r="M759" s="91">
        <v>94</v>
      </c>
      <c r="N759" s="91">
        <v>71</v>
      </c>
      <c r="O759" s="91">
        <v>84</v>
      </c>
      <c r="P759" s="91">
        <v>68</v>
      </c>
      <c r="Q759" s="91">
        <v>83</v>
      </c>
      <c r="R759" s="91">
        <v>83</v>
      </c>
      <c r="S759" s="91">
        <v>110</v>
      </c>
      <c r="T759" s="91">
        <v>131</v>
      </c>
      <c r="U759" s="91">
        <v>108</v>
      </c>
      <c r="V759" s="91">
        <v>124</v>
      </c>
      <c r="W759" s="91">
        <v>136</v>
      </c>
      <c r="X759" s="91">
        <v>145</v>
      </c>
      <c r="Y759" s="91">
        <v>143</v>
      </c>
      <c r="Z759" s="91">
        <v>131</v>
      </c>
      <c r="AA759" s="91">
        <v>183</v>
      </c>
      <c r="AB759" s="91">
        <v>118</v>
      </c>
      <c r="AC759" s="91">
        <v>119</v>
      </c>
      <c r="AD759" s="91">
        <v>129</v>
      </c>
      <c r="AE759" s="91">
        <v>136</v>
      </c>
      <c r="AF759" s="91">
        <v>126</v>
      </c>
      <c r="AG759" s="91">
        <v>200</v>
      </c>
      <c r="AH759" s="91">
        <v>187</v>
      </c>
      <c r="AI759" s="91">
        <v>207</v>
      </c>
      <c r="AJ759" s="91">
        <v>235</v>
      </c>
    </row>
    <row r="760" spans="1:36" s="19" customFormat="1" x14ac:dyDescent="0.2">
      <c r="A760" s="28" t="s">
        <v>781</v>
      </c>
      <c r="B760" s="32"/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356</v>
      </c>
      <c r="M760" s="19">
        <v>0</v>
      </c>
      <c r="N760" s="19">
        <v>104</v>
      </c>
      <c r="O760" s="19">
        <v>30</v>
      </c>
      <c r="P760" s="19">
        <v>548</v>
      </c>
      <c r="Q760" s="19">
        <v>518</v>
      </c>
      <c r="R760" s="19">
        <v>168</v>
      </c>
      <c r="S760" s="19">
        <v>0</v>
      </c>
      <c r="T760" s="19">
        <v>79</v>
      </c>
      <c r="U760" s="19">
        <v>930</v>
      </c>
      <c r="V760" s="19">
        <v>244</v>
      </c>
      <c r="W760" s="19">
        <v>1674</v>
      </c>
      <c r="X760" s="19">
        <v>543</v>
      </c>
      <c r="Y760" s="19">
        <v>0</v>
      </c>
      <c r="Z760" s="19">
        <v>0</v>
      </c>
      <c r="AA760" s="19">
        <v>1595</v>
      </c>
      <c r="AB760" s="19">
        <v>188</v>
      </c>
      <c r="AC760" s="19">
        <v>160</v>
      </c>
      <c r="AD760" s="19">
        <v>1493</v>
      </c>
      <c r="AE760" s="19">
        <v>312</v>
      </c>
      <c r="AF760" s="19">
        <v>433</v>
      </c>
      <c r="AG760" s="19">
        <v>2184</v>
      </c>
      <c r="AH760" s="19">
        <v>1104</v>
      </c>
      <c r="AI760" s="19">
        <v>220</v>
      </c>
      <c r="AJ760" s="19">
        <v>89</v>
      </c>
    </row>
    <row r="761" spans="1:36" s="91" customFormat="1" x14ac:dyDescent="0.2">
      <c r="A761" s="113" t="s">
        <v>782</v>
      </c>
      <c r="B761" s="90"/>
      <c r="C761" s="91">
        <v>0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2</v>
      </c>
      <c r="M761" s="91">
        <v>0</v>
      </c>
      <c r="N761" s="91">
        <v>1</v>
      </c>
      <c r="O761" s="91">
        <v>1</v>
      </c>
      <c r="P761" s="91">
        <v>2</v>
      </c>
      <c r="Q761" s="91">
        <v>1</v>
      </c>
      <c r="R761" s="91">
        <v>1</v>
      </c>
      <c r="S761" s="91">
        <v>0</v>
      </c>
      <c r="T761" s="91">
        <v>1</v>
      </c>
      <c r="U761" s="91">
        <v>1</v>
      </c>
      <c r="V761" s="91">
        <v>2</v>
      </c>
      <c r="W761" s="91">
        <v>7</v>
      </c>
      <c r="X761" s="91">
        <v>3</v>
      </c>
      <c r="Y761" s="91">
        <v>0</v>
      </c>
      <c r="Z761" s="91">
        <v>0</v>
      </c>
      <c r="AA761" s="91">
        <v>2</v>
      </c>
      <c r="AB761" s="91">
        <v>3</v>
      </c>
      <c r="AC761" s="91">
        <v>2</v>
      </c>
      <c r="AD761" s="91">
        <v>6</v>
      </c>
      <c r="AE761" s="91">
        <v>1</v>
      </c>
      <c r="AF761" s="91">
        <v>2</v>
      </c>
      <c r="AG761" s="91">
        <v>3</v>
      </c>
      <c r="AH761" s="91">
        <v>2</v>
      </c>
      <c r="AI761" s="91">
        <v>4</v>
      </c>
      <c r="AJ761" s="91">
        <v>2</v>
      </c>
    </row>
    <row r="762" spans="1:36" s="19" customFormat="1" x14ac:dyDescent="0.2">
      <c r="A762" s="28" t="s">
        <v>783</v>
      </c>
      <c r="B762" s="32"/>
      <c r="C762" s="19">
        <v>0</v>
      </c>
      <c r="D762" s="19">
        <v>10</v>
      </c>
      <c r="E762" s="19">
        <v>345</v>
      </c>
      <c r="F762" s="19">
        <v>6487</v>
      </c>
      <c r="G762" s="19">
        <v>20783</v>
      </c>
      <c r="H762" s="19">
        <v>40338</v>
      </c>
      <c r="I762" s="19">
        <v>57168</v>
      </c>
      <c r="J762" s="19">
        <v>79297</v>
      </c>
      <c r="K762" s="19">
        <v>69838</v>
      </c>
      <c r="L762" s="19">
        <v>81196</v>
      </c>
      <c r="M762" s="19">
        <v>70781</v>
      </c>
      <c r="N762" s="19">
        <v>55578</v>
      </c>
      <c r="O762" s="19">
        <v>70612</v>
      </c>
      <c r="P762" s="19">
        <v>62161</v>
      </c>
      <c r="Q762" s="19">
        <v>52809</v>
      </c>
      <c r="R762" s="19">
        <v>60020</v>
      </c>
      <c r="S762" s="19">
        <v>74893</v>
      </c>
      <c r="T762" s="19">
        <v>79123</v>
      </c>
      <c r="U762" s="19">
        <v>88391</v>
      </c>
      <c r="V762" s="19">
        <v>83281</v>
      </c>
      <c r="W762" s="19">
        <v>101803</v>
      </c>
      <c r="X762" s="19">
        <v>96947</v>
      </c>
      <c r="Y762" s="19">
        <v>98353</v>
      </c>
      <c r="Z762" s="19">
        <v>86909</v>
      </c>
      <c r="AA762" s="19">
        <v>105551</v>
      </c>
      <c r="AB762" s="19">
        <v>78738</v>
      </c>
      <c r="AC762" s="19">
        <v>79905</v>
      </c>
      <c r="AD762" s="19">
        <v>88865</v>
      </c>
      <c r="AE762" s="19">
        <v>88090</v>
      </c>
      <c r="AF762" s="19">
        <v>99340</v>
      </c>
      <c r="AG762" s="19">
        <v>115195</v>
      </c>
      <c r="AH762" s="19">
        <v>113270</v>
      </c>
      <c r="AI762" s="19">
        <v>125636</v>
      </c>
      <c r="AJ762" s="19">
        <v>133130</v>
      </c>
    </row>
    <row r="763" spans="1:36" s="91" customFormat="1" x14ac:dyDescent="0.2">
      <c r="A763" s="113" t="s">
        <v>784</v>
      </c>
      <c r="B763" s="90"/>
      <c r="C763" s="91">
        <v>0</v>
      </c>
      <c r="D763" s="91">
        <v>1</v>
      </c>
      <c r="E763" s="91">
        <v>8</v>
      </c>
      <c r="F763" s="91">
        <v>42</v>
      </c>
      <c r="G763" s="91">
        <v>158</v>
      </c>
      <c r="H763" s="91">
        <v>297</v>
      </c>
      <c r="I763" s="91">
        <v>369</v>
      </c>
      <c r="J763" s="91">
        <v>538</v>
      </c>
      <c r="K763" s="91">
        <v>546</v>
      </c>
      <c r="L763" s="91">
        <v>570</v>
      </c>
      <c r="M763" s="91">
        <v>555</v>
      </c>
      <c r="N763" s="91">
        <v>427</v>
      </c>
      <c r="O763" s="91">
        <v>530</v>
      </c>
      <c r="P763" s="91">
        <v>459</v>
      </c>
      <c r="Q763" s="91">
        <v>390</v>
      </c>
      <c r="R763" s="91">
        <v>425</v>
      </c>
      <c r="S763" s="91">
        <v>517</v>
      </c>
      <c r="T763" s="91">
        <v>568</v>
      </c>
      <c r="U763" s="91">
        <v>622</v>
      </c>
      <c r="V763" s="91">
        <v>615</v>
      </c>
      <c r="W763" s="91">
        <v>720</v>
      </c>
      <c r="X763" s="91">
        <v>710</v>
      </c>
      <c r="Y763" s="91">
        <v>703</v>
      </c>
      <c r="Z763" s="91">
        <v>629</v>
      </c>
      <c r="AA763" s="91">
        <v>705</v>
      </c>
      <c r="AB763" s="91">
        <v>617</v>
      </c>
      <c r="AC763" s="91">
        <v>575</v>
      </c>
      <c r="AD763" s="91">
        <v>607</v>
      </c>
      <c r="AE763" s="91">
        <v>633</v>
      </c>
      <c r="AF763" s="91">
        <v>710</v>
      </c>
      <c r="AG763" s="91">
        <v>796</v>
      </c>
      <c r="AH763" s="91">
        <v>788</v>
      </c>
      <c r="AI763" s="91">
        <v>872</v>
      </c>
      <c r="AJ763" s="91">
        <v>913</v>
      </c>
    </row>
    <row r="764" spans="1:36" s="19" customFormat="1" x14ac:dyDescent="0.2">
      <c r="A764" s="28" t="s">
        <v>785</v>
      </c>
      <c r="B764" s="32"/>
      <c r="C764" s="19">
        <v>0</v>
      </c>
      <c r="D764" s="19">
        <v>10</v>
      </c>
      <c r="E764" s="19">
        <v>345</v>
      </c>
      <c r="F764" s="19">
        <v>6487</v>
      </c>
      <c r="G764" s="19">
        <v>20783</v>
      </c>
      <c r="H764" s="19">
        <v>39263</v>
      </c>
      <c r="I764" s="19">
        <v>56452</v>
      </c>
      <c r="J764" s="19">
        <v>77655</v>
      </c>
      <c r="K764" s="19">
        <v>69151</v>
      </c>
      <c r="L764" s="19">
        <v>79726</v>
      </c>
      <c r="M764" s="19">
        <v>68350</v>
      </c>
      <c r="N764" s="19">
        <v>55004</v>
      </c>
      <c r="O764" s="19">
        <v>68700</v>
      </c>
      <c r="P764" s="19">
        <v>60255</v>
      </c>
      <c r="Q764" s="19">
        <v>50809</v>
      </c>
      <c r="R764" s="19">
        <v>58637</v>
      </c>
      <c r="S764" s="19">
        <v>72846</v>
      </c>
      <c r="T764" s="19">
        <v>78193</v>
      </c>
      <c r="U764" s="19">
        <v>85261</v>
      </c>
      <c r="V764" s="19">
        <v>80334</v>
      </c>
      <c r="W764" s="19">
        <v>97768</v>
      </c>
      <c r="X764" s="19">
        <v>94090</v>
      </c>
      <c r="Y764" s="19">
        <v>95370</v>
      </c>
      <c r="Z764" s="19">
        <v>84743</v>
      </c>
      <c r="AA764" s="19">
        <v>100406</v>
      </c>
      <c r="AB764" s="19">
        <v>74709</v>
      </c>
      <c r="AC764" s="19">
        <v>76795</v>
      </c>
      <c r="AD764" s="19">
        <v>83327</v>
      </c>
      <c r="AE764" s="19">
        <v>83861</v>
      </c>
      <c r="AF764" s="19">
        <v>96605</v>
      </c>
      <c r="AG764" s="19">
        <v>109128</v>
      </c>
      <c r="AH764" s="19">
        <v>105947</v>
      </c>
      <c r="AI764" s="19">
        <v>119121</v>
      </c>
      <c r="AJ764" s="19">
        <v>125706</v>
      </c>
    </row>
    <row r="765" spans="1:36" s="91" customFormat="1" x14ac:dyDescent="0.2">
      <c r="A765" s="113" t="s">
        <v>786</v>
      </c>
      <c r="B765" s="90"/>
      <c r="C765" s="91">
        <v>0</v>
      </c>
      <c r="D765" s="91">
        <v>1</v>
      </c>
      <c r="E765" s="91">
        <v>8</v>
      </c>
      <c r="F765" s="91">
        <v>42</v>
      </c>
      <c r="G765" s="91">
        <v>158</v>
      </c>
      <c r="H765" s="91">
        <v>291</v>
      </c>
      <c r="I765" s="91">
        <v>365</v>
      </c>
      <c r="J765" s="91">
        <v>531</v>
      </c>
      <c r="K765" s="91">
        <v>542</v>
      </c>
      <c r="L765" s="91">
        <v>563</v>
      </c>
      <c r="M765" s="91">
        <v>540</v>
      </c>
      <c r="N765" s="91">
        <v>421</v>
      </c>
      <c r="O765" s="91">
        <v>523</v>
      </c>
      <c r="P765" s="91">
        <v>443</v>
      </c>
      <c r="Q765" s="91">
        <v>372</v>
      </c>
      <c r="R765" s="91">
        <v>416</v>
      </c>
      <c r="S765" s="91">
        <v>507</v>
      </c>
      <c r="T765" s="91">
        <v>563</v>
      </c>
      <c r="U765" s="91">
        <v>606</v>
      </c>
      <c r="V765" s="91">
        <v>597</v>
      </c>
      <c r="W765" s="91">
        <v>701</v>
      </c>
      <c r="X765" s="91">
        <v>696</v>
      </c>
      <c r="Y765" s="91">
        <v>684</v>
      </c>
      <c r="Z765" s="91">
        <v>612</v>
      </c>
      <c r="AA765" s="91">
        <v>681</v>
      </c>
      <c r="AB765" s="91">
        <v>595</v>
      </c>
      <c r="AC765" s="91">
        <v>556</v>
      </c>
      <c r="AD765" s="91">
        <v>571</v>
      </c>
      <c r="AE765" s="91">
        <v>609</v>
      </c>
      <c r="AF765" s="91">
        <v>693</v>
      </c>
      <c r="AG765" s="91">
        <v>762</v>
      </c>
      <c r="AH765" s="91">
        <v>749</v>
      </c>
      <c r="AI765" s="91">
        <v>835</v>
      </c>
      <c r="AJ765" s="91">
        <v>872</v>
      </c>
    </row>
    <row r="766" spans="1:36" s="19" customFormat="1" x14ac:dyDescent="0.2">
      <c r="A766" s="28" t="s">
        <v>787</v>
      </c>
      <c r="B766" s="32"/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1074</v>
      </c>
      <c r="I766" s="19">
        <v>716</v>
      </c>
      <c r="J766" s="19">
        <v>1642</v>
      </c>
      <c r="K766" s="19">
        <v>687</v>
      </c>
      <c r="L766" s="19">
        <v>1470</v>
      </c>
      <c r="M766" s="19">
        <v>2431</v>
      </c>
      <c r="N766" s="19">
        <v>575</v>
      </c>
      <c r="O766" s="19">
        <v>1912</v>
      </c>
      <c r="P766" s="19">
        <v>1906</v>
      </c>
      <c r="Q766" s="19">
        <v>2000</v>
      </c>
      <c r="R766" s="19">
        <v>1383</v>
      </c>
      <c r="S766" s="19">
        <v>2047</v>
      </c>
      <c r="T766" s="19">
        <v>930</v>
      </c>
      <c r="U766" s="19">
        <v>3130</v>
      </c>
      <c r="V766" s="19">
        <v>2948</v>
      </c>
      <c r="W766" s="19">
        <v>4035</v>
      </c>
      <c r="X766" s="19">
        <v>2858</v>
      </c>
      <c r="Y766" s="19">
        <v>2983</v>
      </c>
      <c r="Z766" s="19">
        <v>2167</v>
      </c>
      <c r="AA766" s="19">
        <v>5145</v>
      </c>
      <c r="AB766" s="19">
        <v>4030</v>
      </c>
      <c r="AC766" s="19">
        <v>3110</v>
      </c>
      <c r="AD766" s="19">
        <v>5538</v>
      </c>
      <c r="AE766" s="19">
        <v>4228</v>
      </c>
      <c r="AF766" s="19">
        <v>2735</v>
      </c>
      <c r="AG766" s="19">
        <v>6067</v>
      </c>
      <c r="AH766" s="19">
        <v>7322</v>
      </c>
      <c r="AI766" s="19">
        <v>6515</v>
      </c>
      <c r="AJ766" s="19">
        <v>7424</v>
      </c>
    </row>
    <row r="767" spans="1:36" s="91" customFormat="1" x14ac:dyDescent="0.2">
      <c r="A767" s="113" t="s">
        <v>788</v>
      </c>
      <c r="B767" s="90"/>
      <c r="C767" s="91">
        <v>0</v>
      </c>
      <c r="D767" s="91">
        <v>0</v>
      </c>
      <c r="E767" s="91">
        <v>0</v>
      </c>
      <c r="F767" s="91">
        <v>0</v>
      </c>
      <c r="G767" s="91">
        <v>0</v>
      </c>
      <c r="H767" s="91">
        <v>6</v>
      </c>
      <c r="I767" s="91">
        <v>4</v>
      </c>
      <c r="J767" s="91">
        <v>7</v>
      </c>
      <c r="K767" s="91">
        <v>4</v>
      </c>
      <c r="L767" s="91">
        <v>7</v>
      </c>
      <c r="M767" s="91">
        <v>15</v>
      </c>
      <c r="N767" s="91">
        <v>6</v>
      </c>
      <c r="O767" s="91">
        <v>7</v>
      </c>
      <c r="P767" s="91">
        <v>16</v>
      </c>
      <c r="Q767" s="91">
        <v>18</v>
      </c>
      <c r="R767" s="91">
        <v>9</v>
      </c>
      <c r="S767" s="91">
        <v>10</v>
      </c>
      <c r="T767" s="91">
        <v>5</v>
      </c>
      <c r="U767" s="91">
        <v>16</v>
      </c>
      <c r="V767" s="91">
        <v>18</v>
      </c>
      <c r="W767" s="91">
        <v>19</v>
      </c>
      <c r="X767" s="91">
        <v>14</v>
      </c>
      <c r="Y767" s="91">
        <v>19</v>
      </c>
      <c r="Z767" s="91">
        <v>17</v>
      </c>
      <c r="AA767" s="91">
        <v>24</v>
      </c>
      <c r="AB767" s="91">
        <v>22</v>
      </c>
      <c r="AC767" s="91">
        <v>19</v>
      </c>
      <c r="AD767" s="91">
        <v>36</v>
      </c>
      <c r="AE767" s="91">
        <v>24</v>
      </c>
      <c r="AF767" s="91">
        <v>17</v>
      </c>
      <c r="AG767" s="91">
        <v>34</v>
      </c>
      <c r="AH767" s="91">
        <v>39</v>
      </c>
      <c r="AI767" s="91">
        <v>37</v>
      </c>
      <c r="AJ767" s="91">
        <v>41</v>
      </c>
    </row>
    <row r="768" spans="1:36" s="19" customFormat="1" x14ac:dyDescent="0.2">
      <c r="A768" s="28" t="s">
        <v>789</v>
      </c>
      <c r="B768" s="32"/>
      <c r="C768" s="19">
        <v>0</v>
      </c>
      <c r="D768" s="19">
        <v>0</v>
      </c>
      <c r="E768" s="19">
        <v>2612</v>
      </c>
      <c r="F768" s="19">
        <v>5256</v>
      </c>
      <c r="G768" s="19">
        <v>16403</v>
      </c>
      <c r="H768" s="19">
        <v>19366</v>
      </c>
      <c r="I768" s="19">
        <v>19583</v>
      </c>
      <c r="J768" s="19">
        <v>37178</v>
      </c>
      <c r="K768" s="19">
        <v>40712</v>
      </c>
      <c r="L768" s="19">
        <v>44820</v>
      </c>
      <c r="M768" s="19">
        <v>23581</v>
      </c>
      <c r="N768" s="19">
        <v>43515</v>
      </c>
      <c r="O768" s="19">
        <v>59413</v>
      </c>
      <c r="P768" s="19">
        <v>48658</v>
      </c>
      <c r="Q768" s="19">
        <v>33696</v>
      </c>
      <c r="R768" s="19">
        <v>60063</v>
      </c>
      <c r="S768" s="19">
        <v>76869</v>
      </c>
      <c r="T768" s="19">
        <v>95257</v>
      </c>
      <c r="U768" s="19">
        <v>59026</v>
      </c>
      <c r="V768" s="19">
        <v>117478</v>
      </c>
      <c r="W768" s="19">
        <v>89648</v>
      </c>
      <c r="X768" s="19">
        <v>109472</v>
      </c>
      <c r="Y768" s="19">
        <v>125395</v>
      </c>
      <c r="Z768" s="19">
        <v>87442</v>
      </c>
      <c r="AA768" s="19">
        <v>118604</v>
      </c>
      <c r="AB768" s="19">
        <v>92811</v>
      </c>
      <c r="AC768" s="19">
        <v>86431</v>
      </c>
      <c r="AD768" s="19">
        <v>130420</v>
      </c>
      <c r="AE768" s="19">
        <v>97644</v>
      </c>
      <c r="AF768" s="19">
        <v>98123</v>
      </c>
      <c r="AG768" s="19">
        <v>118536</v>
      </c>
      <c r="AH768" s="19">
        <v>99366</v>
      </c>
      <c r="AI768" s="19">
        <v>136529</v>
      </c>
      <c r="AJ768" s="19">
        <v>100549</v>
      </c>
    </row>
    <row r="769" spans="1:36" s="91" customFormat="1" x14ac:dyDescent="0.2">
      <c r="A769" s="113" t="s">
        <v>790</v>
      </c>
      <c r="B769" s="90"/>
      <c r="C769" s="91">
        <v>0</v>
      </c>
      <c r="D769" s="91">
        <v>0</v>
      </c>
      <c r="E769" s="91">
        <v>3</v>
      </c>
      <c r="F769" s="91">
        <v>8</v>
      </c>
      <c r="G769" s="91">
        <v>34</v>
      </c>
      <c r="H769" s="91">
        <v>27</v>
      </c>
      <c r="I769" s="91">
        <v>40</v>
      </c>
      <c r="J769" s="91">
        <v>60</v>
      </c>
      <c r="K769" s="91">
        <v>75</v>
      </c>
      <c r="L769" s="91">
        <v>93</v>
      </c>
      <c r="M769" s="91">
        <v>67</v>
      </c>
      <c r="N769" s="91">
        <v>75</v>
      </c>
      <c r="O769" s="91">
        <v>105</v>
      </c>
      <c r="P769" s="91">
        <v>103</v>
      </c>
      <c r="Q769" s="91">
        <v>79</v>
      </c>
      <c r="R769" s="91">
        <v>111</v>
      </c>
      <c r="S769" s="91">
        <v>129</v>
      </c>
      <c r="T769" s="91">
        <v>175</v>
      </c>
      <c r="U769" s="91">
        <v>138</v>
      </c>
      <c r="V769" s="91">
        <v>186</v>
      </c>
      <c r="W769" s="91">
        <v>175</v>
      </c>
      <c r="X769" s="91">
        <v>200</v>
      </c>
      <c r="Y769" s="91">
        <v>236</v>
      </c>
      <c r="Z769" s="91">
        <v>204</v>
      </c>
      <c r="AA769" s="91">
        <v>235</v>
      </c>
      <c r="AB769" s="91">
        <v>197</v>
      </c>
      <c r="AC769" s="91">
        <v>168</v>
      </c>
      <c r="AD769" s="91">
        <v>262</v>
      </c>
      <c r="AE769" s="91">
        <v>205</v>
      </c>
      <c r="AF769" s="91">
        <v>179</v>
      </c>
      <c r="AG769" s="91">
        <v>240</v>
      </c>
      <c r="AH769" s="91">
        <v>204</v>
      </c>
      <c r="AI769" s="91">
        <v>221</v>
      </c>
      <c r="AJ769" s="91">
        <v>235</v>
      </c>
    </row>
    <row r="770" spans="1:36" s="19" customFormat="1" x14ac:dyDescent="0.2">
      <c r="A770" s="28" t="s">
        <v>791</v>
      </c>
      <c r="B770" s="32"/>
      <c r="C770" s="19">
        <v>0</v>
      </c>
      <c r="D770" s="19">
        <v>0</v>
      </c>
      <c r="E770" s="19">
        <v>2612</v>
      </c>
      <c r="F770" s="19">
        <v>5256</v>
      </c>
      <c r="G770" s="19">
        <v>16403</v>
      </c>
      <c r="H770" s="19">
        <v>19366</v>
      </c>
      <c r="I770" s="19">
        <v>19583</v>
      </c>
      <c r="J770" s="19">
        <v>37178</v>
      </c>
      <c r="K770" s="19">
        <v>40712</v>
      </c>
      <c r="L770" s="19">
        <v>44704</v>
      </c>
      <c r="M770" s="19">
        <v>23581</v>
      </c>
      <c r="N770" s="19">
        <v>43198</v>
      </c>
      <c r="O770" s="19">
        <v>59413</v>
      </c>
      <c r="P770" s="19">
        <v>48658</v>
      </c>
      <c r="Q770" s="19">
        <v>32639</v>
      </c>
      <c r="R770" s="19">
        <v>60063</v>
      </c>
      <c r="S770" s="19">
        <v>76815</v>
      </c>
      <c r="T770" s="19">
        <v>95257</v>
      </c>
      <c r="U770" s="19">
        <v>59026</v>
      </c>
      <c r="V770" s="19">
        <v>117478</v>
      </c>
      <c r="W770" s="19">
        <v>89505</v>
      </c>
      <c r="X770" s="19">
        <v>108478</v>
      </c>
      <c r="Y770" s="19">
        <v>125395</v>
      </c>
      <c r="Z770" s="19">
        <v>87442</v>
      </c>
      <c r="AA770" s="19">
        <v>118604</v>
      </c>
      <c r="AB770" s="19">
        <v>92811</v>
      </c>
      <c r="AC770" s="19">
        <v>86431</v>
      </c>
      <c r="AD770" s="19">
        <v>130186</v>
      </c>
      <c r="AE770" s="19">
        <v>97629</v>
      </c>
      <c r="AF770" s="19">
        <v>98123</v>
      </c>
      <c r="AG770" s="19">
        <v>118108</v>
      </c>
      <c r="AH770" s="19">
        <v>99366</v>
      </c>
      <c r="AI770" s="19">
        <v>135466</v>
      </c>
      <c r="AJ770" s="19">
        <v>100549</v>
      </c>
    </row>
    <row r="771" spans="1:36" s="91" customFormat="1" x14ac:dyDescent="0.2">
      <c r="A771" s="113" t="s">
        <v>792</v>
      </c>
      <c r="B771" s="90"/>
      <c r="C771" s="91">
        <v>0</v>
      </c>
      <c r="D771" s="91">
        <v>0</v>
      </c>
      <c r="E771" s="91">
        <v>3</v>
      </c>
      <c r="F771" s="91">
        <v>8</v>
      </c>
      <c r="G771" s="91">
        <v>34</v>
      </c>
      <c r="H771" s="91">
        <v>27</v>
      </c>
      <c r="I771" s="91">
        <v>40</v>
      </c>
      <c r="J771" s="91">
        <v>60</v>
      </c>
      <c r="K771" s="91">
        <v>75</v>
      </c>
      <c r="L771" s="91">
        <v>91</v>
      </c>
      <c r="M771" s="91">
        <v>67</v>
      </c>
      <c r="N771" s="91">
        <v>72</v>
      </c>
      <c r="O771" s="91">
        <v>105</v>
      </c>
      <c r="P771" s="91">
        <v>103</v>
      </c>
      <c r="Q771" s="91">
        <v>78</v>
      </c>
      <c r="R771" s="91">
        <v>111</v>
      </c>
      <c r="S771" s="91">
        <v>128</v>
      </c>
      <c r="T771" s="91">
        <v>175</v>
      </c>
      <c r="U771" s="91">
        <v>138</v>
      </c>
      <c r="V771" s="91">
        <v>186</v>
      </c>
      <c r="W771" s="91">
        <v>174</v>
      </c>
      <c r="X771" s="91">
        <v>199</v>
      </c>
      <c r="Y771" s="91">
        <v>236</v>
      </c>
      <c r="Z771" s="91">
        <v>204</v>
      </c>
      <c r="AA771" s="91">
        <v>235</v>
      </c>
      <c r="AB771" s="91">
        <v>197</v>
      </c>
      <c r="AC771" s="91">
        <v>168</v>
      </c>
      <c r="AD771" s="91">
        <v>259</v>
      </c>
      <c r="AE771" s="91">
        <v>204</v>
      </c>
      <c r="AF771" s="91">
        <v>179</v>
      </c>
      <c r="AG771" s="91">
        <v>238</v>
      </c>
      <c r="AH771" s="91">
        <v>204</v>
      </c>
      <c r="AI771" s="91">
        <v>218</v>
      </c>
      <c r="AJ771" s="91">
        <v>235</v>
      </c>
    </row>
    <row r="772" spans="1:36" s="19" customFormat="1" x14ac:dyDescent="0.2">
      <c r="A772" s="28" t="s">
        <v>793</v>
      </c>
      <c r="B772" s="32"/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115</v>
      </c>
      <c r="M772" s="19">
        <v>0</v>
      </c>
      <c r="N772" s="19">
        <v>317</v>
      </c>
      <c r="O772" s="19">
        <v>0</v>
      </c>
      <c r="P772" s="19">
        <v>0</v>
      </c>
      <c r="Q772" s="19">
        <v>1058</v>
      </c>
      <c r="R772" s="19">
        <v>0</v>
      </c>
      <c r="S772" s="19">
        <v>54</v>
      </c>
      <c r="T772" s="19">
        <v>0</v>
      </c>
      <c r="U772" s="19">
        <v>0</v>
      </c>
      <c r="V772" s="19">
        <v>0</v>
      </c>
      <c r="W772" s="19">
        <v>143</v>
      </c>
      <c r="X772" s="19">
        <v>994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233</v>
      </c>
      <c r="AE772" s="19">
        <v>15</v>
      </c>
      <c r="AF772" s="19">
        <v>0</v>
      </c>
      <c r="AG772" s="19">
        <v>428</v>
      </c>
      <c r="AH772" s="19">
        <v>0</v>
      </c>
      <c r="AI772" s="19">
        <v>1063</v>
      </c>
      <c r="AJ772" s="19">
        <v>0</v>
      </c>
    </row>
    <row r="773" spans="1:36" s="91" customFormat="1" x14ac:dyDescent="0.2">
      <c r="A773" s="113" t="s">
        <v>794</v>
      </c>
      <c r="B773" s="90"/>
      <c r="C773" s="91">
        <v>0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2</v>
      </c>
      <c r="M773" s="91">
        <v>0</v>
      </c>
      <c r="N773" s="91">
        <v>3</v>
      </c>
      <c r="O773" s="91">
        <v>0</v>
      </c>
      <c r="P773" s="91">
        <v>0</v>
      </c>
      <c r="Q773" s="91">
        <v>1</v>
      </c>
      <c r="R773" s="91">
        <v>0</v>
      </c>
      <c r="S773" s="91">
        <v>1</v>
      </c>
      <c r="T773" s="91">
        <v>0</v>
      </c>
      <c r="U773" s="91">
        <v>0</v>
      </c>
      <c r="V773" s="91">
        <v>0</v>
      </c>
      <c r="W773" s="91">
        <v>1</v>
      </c>
      <c r="X773" s="91">
        <v>1</v>
      </c>
      <c r="Y773" s="91">
        <v>0</v>
      </c>
      <c r="Z773" s="91">
        <v>0</v>
      </c>
      <c r="AA773" s="91">
        <v>0</v>
      </c>
      <c r="AB773" s="91">
        <v>0</v>
      </c>
      <c r="AC773" s="91">
        <v>0</v>
      </c>
      <c r="AD773" s="91">
        <v>3</v>
      </c>
      <c r="AE773" s="91">
        <v>1</v>
      </c>
      <c r="AF773" s="91">
        <v>0</v>
      </c>
      <c r="AG773" s="91">
        <v>2</v>
      </c>
      <c r="AH773" s="91">
        <v>0</v>
      </c>
      <c r="AI773" s="91">
        <v>3</v>
      </c>
      <c r="AJ773" s="91">
        <v>0</v>
      </c>
    </row>
    <row r="774" spans="1:36" x14ac:dyDescent="0.2">
      <c r="C774" s="7"/>
      <c r="D774" s="7"/>
      <c r="E774" s="7"/>
      <c r="F774" s="7"/>
    </row>
    <row r="775" spans="1:36" ht="18" x14ac:dyDescent="0.25">
      <c r="A775" s="97" t="s">
        <v>289</v>
      </c>
      <c r="B775" s="51"/>
      <c r="C775" s="7"/>
      <c r="D775" s="7"/>
      <c r="E775" s="7"/>
      <c r="F775" s="7"/>
    </row>
    <row r="776" spans="1:36" x14ac:dyDescent="0.2">
      <c r="A776" s="16" t="s">
        <v>290</v>
      </c>
      <c r="C776" s="7"/>
      <c r="D776" s="7"/>
      <c r="E776" s="7"/>
      <c r="F776" s="7"/>
    </row>
    <row r="777" spans="1:36" s="17" customFormat="1" x14ac:dyDescent="0.2">
      <c r="A777" s="36" t="s">
        <v>291</v>
      </c>
      <c r="B777" s="37"/>
      <c r="C777" s="17">
        <v>38</v>
      </c>
      <c r="D777" s="17">
        <v>135</v>
      </c>
      <c r="E777" s="17">
        <v>1456</v>
      </c>
      <c r="F777" s="17">
        <v>5010</v>
      </c>
      <c r="G777" s="17">
        <v>9231</v>
      </c>
      <c r="H777" s="17">
        <v>14755</v>
      </c>
      <c r="I777" s="17">
        <v>20408</v>
      </c>
      <c r="J777" s="17">
        <v>25184</v>
      </c>
      <c r="K777" s="17">
        <v>28680</v>
      </c>
      <c r="L777" s="17">
        <v>31833</v>
      </c>
      <c r="M777" s="17">
        <v>35836</v>
      </c>
      <c r="N777" s="17">
        <v>39683</v>
      </c>
      <c r="O777" s="17">
        <v>42436</v>
      </c>
      <c r="P777" s="17">
        <v>45069</v>
      </c>
      <c r="Q777" s="17">
        <v>49651</v>
      </c>
      <c r="R777" s="17">
        <v>55059</v>
      </c>
      <c r="S777" s="17">
        <v>59728</v>
      </c>
      <c r="T777" s="17">
        <v>63395</v>
      </c>
      <c r="U777" s="17">
        <v>66415</v>
      </c>
      <c r="V777" s="17">
        <v>69973</v>
      </c>
      <c r="W777" s="17">
        <v>73817</v>
      </c>
      <c r="X777" s="17">
        <v>77157</v>
      </c>
      <c r="Y777" s="17">
        <v>81392</v>
      </c>
      <c r="Z777" s="17">
        <v>84296</v>
      </c>
      <c r="AA777" s="17">
        <v>87252</v>
      </c>
      <c r="AB777" s="17">
        <v>89854</v>
      </c>
      <c r="AC777" s="17">
        <v>92268</v>
      </c>
      <c r="AD777" s="17">
        <v>96381</v>
      </c>
      <c r="AE777" s="17">
        <v>99455</v>
      </c>
      <c r="AF777" s="17">
        <v>102644</v>
      </c>
      <c r="AG777" s="17">
        <v>99300</v>
      </c>
      <c r="AH777" s="17">
        <v>101986</v>
      </c>
      <c r="AI777" s="17">
        <v>104938</v>
      </c>
      <c r="AJ777" s="17">
        <v>104661</v>
      </c>
    </row>
    <row r="778" spans="1:36" s="17" customFormat="1" x14ac:dyDescent="0.2">
      <c r="A778" s="36" t="s">
        <v>292</v>
      </c>
      <c r="B778" s="37"/>
      <c r="C778" s="17">
        <v>0</v>
      </c>
      <c r="D778" s="17">
        <v>0</v>
      </c>
      <c r="E778" s="17">
        <v>8</v>
      </c>
      <c r="F778" s="17">
        <v>23</v>
      </c>
      <c r="G778" s="17">
        <v>147</v>
      </c>
      <c r="H778" s="17">
        <v>128</v>
      </c>
      <c r="I778" s="17">
        <v>190</v>
      </c>
      <c r="J778" s="17">
        <v>274</v>
      </c>
      <c r="K778" s="17">
        <v>359</v>
      </c>
      <c r="L778" s="17">
        <v>429</v>
      </c>
      <c r="M778" s="17">
        <v>492</v>
      </c>
      <c r="N778" s="17">
        <v>581</v>
      </c>
      <c r="O778" s="17">
        <v>613</v>
      </c>
      <c r="P778" s="17">
        <v>515</v>
      </c>
      <c r="Q778" s="17">
        <v>668</v>
      </c>
      <c r="R778" s="17">
        <v>501</v>
      </c>
      <c r="S778" s="17">
        <v>656</v>
      </c>
      <c r="T778" s="17">
        <v>726</v>
      </c>
      <c r="U778" s="17">
        <v>870</v>
      </c>
      <c r="V778" s="17">
        <v>678</v>
      </c>
      <c r="W778" s="17">
        <v>875</v>
      </c>
      <c r="X778" s="17">
        <v>698</v>
      </c>
      <c r="Y778" s="17">
        <v>667</v>
      </c>
      <c r="Z778" s="17">
        <v>1085</v>
      </c>
      <c r="AA778" s="17">
        <v>779</v>
      </c>
      <c r="AB778" s="17">
        <v>836</v>
      </c>
      <c r="AC778" s="17">
        <v>1147</v>
      </c>
      <c r="AD778" s="17">
        <v>701</v>
      </c>
      <c r="AE778" s="17">
        <v>969</v>
      </c>
      <c r="AF778" s="17">
        <v>1149</v>
      </c>
      <c r="AG778" s="17">
        <v>934</v>
      </c>
      <c r="AH778" s="17">
        <v>937</v>
      </c>
      <c r="AI778" s="17">
        <v>1046</v>
      </c>
      <c r="AJ778" s="17">
        <v>1019</v>
      </c>
    </row>
    <row r="779" spans="1:36" s="17" customFormat="1" x14ac:dyDescent="0.2">
      <c r="A779" s="36" t="s">
        <v>293</v>
      </c>
      <c r="B779" s="37"/>
      <c r="C779" s="17">
        <v>0</v>
      </c>
      <c r="D779" s="17">
        <v>0</v>
      </c>
      <c r="E779" s="17">
        <v>0</v>
      </c>
      <c r="F779" s="17">
        <v>3</v>
      </c>
      <c r="G779" s="17">
        <v>0</v>
      </c>
      <c r="H779" s="17">
        <v>6</v>
      </c>
      <c r="I779" s="17">
        <v>20</v>
      </c>
      <c r="J779" s="17">
        <v>17</v>
      </c>
      <c r="K779" s="17">
        <v>41</v>
      </c>
      <c r="L779" s="17">
        <v>47</v>
      </c>
      <c r="M779" s="17">
        <v>45</v>
      </c>
      <c r="N779" s="17">
        <v>57</v>
      </c>
      <c r="O779" s="17">
        <v>58</v>
      </c>
      <c r="P779" s="17">
        <v>54</v>
      </c>
      <c r="Q779" s="17">
        <v>52</v>
      </c>
      <c r="R779" s="17">
        <v>60</v>
      </c>
      <c r="S779" s="17">
        <v>39</v>
      </c>
      <c r="T779" s="17">
        <v>54</v>
      </c>
      <c r="U779" s="17">
        <v>58</v>
      </c>
      <c r="V779" s="17">
        <v>64</v>
      </c>
      <c r="W779" s="17">
        <v>64</v>
      </c>
      <c r="X779" s="17">
        <v>69</v>
      </c>
      <c r="Y779" s="17">
        <v>80</v>
      </c>
      <c r="Z779" s="17">
        <v>76</v>
      </c>
      <c r="AA779" s="17">
        <v>69</v>
      </c>
      <c r="AB779" s="17">
        <v>88</v>
      </c>
      <c r="AC779" s="17">
        <v>106</v>
      </c>
      <c r="AD779" s="17">
        <v>95</v>
      </c>
      <c r="AE779" s="17">
        <v>77</v>
      </c>
      <c r="AF779" s="17">
        <v>121</v>
      </c>
      <c r="AG779" s="17">
        <v>125</v>
      </c>
      <c r="AH779" s="17">
        <v>107</v>
      </c>
      <c r="AI779" s="17">
        <v>133</v>
      </c>
      <c r="AJ779" s="17">
        <v>144</v>
      </c>
    </row>
    <row r="780" spans="1:36" s="17" customFormat="1" x14ac:dyDescent="0.2">
      <c r="A780" s="36" t="s">
        <v>294</v>
      </c>
      <c r="B780" s="37"/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3</v>
      </c>
      <c r="J780" s="17">
        <v>10</v>
      </c>
      <c r="K780" s="17">
        <v>12</v>
      </c>
      <c r="L780" s="17">
        <v>23</v>
      </c>
      <c r="M780" s="17">
        <v>32</v>
      </c>
      <c r="N780" s="17">
        <v>32</v>
      </c>
      <c r="O780" s="17">
        <v>43</v>
      </c>
      <c r="P780" s="17">
        <v>37</v>
      </c>
      <c r="Q780" s="17">
        <v>29</v>
      </c>
      <c r="R780" s="17">
        <v>30</v>
      </c>
      <c r="S780" s="17">
        <v>40</v>
      </c>
      <c r="T780" s="17">
        <v>29</v>
      </c>
      <c r="U780" s="17">
        <v>33</v>
      </c>
      <c r="V780" s="17">
        <v>39</v>
      </c>
      <c r="W780" s="17">
        <v>44</v>
      </c>
      <c r="X780" s="17">
        <v>45</v>
      </c>
      <c r="Y780" s="17">
        <v>48</v>
      </c>
      <c r="Z780" s="17">
        <v>53</v>
      </c>
      <c r="AA780" s="17">
        <v>50</v>
      </c>
      <c r="AB780" s="17">
        <v>49</v>
      </c>
      <c r="AC780" s="17">
        <v>52</v>
      </c>
      <c r="AD780" s="17">
        <v>72</v>
      </c>
      <c r="AE780" s="17">
        <v>70</v>
      </c>
      <c r="AF780" s="17">
        <v>58</v>
      </c>
      <c r="AG780" s="17">
        <v>76</v>
      </c>
      <c r="AH780" s="17">
        <v>78</v>
      </c>
      <c r="AI780" s="17">
        <v>87</v>
      </c>
      <c r="AJ780" s="17">
        <v>88</v>
      </c>
    </row>
    <row r="781" spans="1:36" s="17" customFormat="1" x14ac:dyDescent="0.2">
      <c r="A781" s="36" t="s">
        <v>295</v>
      </c>
      <c r="B781" s="37"/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2</v>
      </c>
      <c r="K781" s="17">
        <v>9</v>
      </c>
      <c r="L781" s="17">
        <v>8</v>
      </c>
      <c r="M781" s="17">
        <v>17</v>
      </c>
      <c r="N781" s="17">
        <v>28</v>
      </c>
      <c r="O781" s="17">
        <v>29</v>
      </c>
      <c r="P781" s="17">
        <v>36</v>
      </c>
      <c r="Q781" s="17">
        <v>25</v>
      </c>
      <c r="R781" s="17">
        <v>23</v>
      </c>
      <c r="S781" s="17">
        <v>21</v>
      </c>
      <c r="T781" s="17">
        <v>35</v>
      </c>
      <c r="U781" s="17">
        <v>25</v>
      </c>
      <c r="V781" s="17">
        <v>26</v>
      </c>
      <c r="W781" s="17">
        <v>30</v>
      </c>
      <c r="X781" s="17">
        <v>38</v>
      </c>
      <c r="Y781" s="17">
        <v>28</v>
      </c>
      <c r="Z781" s="17">
        <v>33</v>
      </c>
      <c r="AA781" s="17">
        <v>42</v>
      </c>
      <c r="AB781" s="17">
        <v>42</v>
      </c>
      <c r="AC781" s="17">
        <v>40</v>
      </c>
      <c r="AD781" s="17">
        <v>49</v>
      </c>
      <c r="AE781" s="17">
        <v>61</v>
      </c>
      <c r="AF781" s="17">
        <v>66</v>
      </c>
      <c r="AG781" s="17">
        <v>50</v>
      </c>
      <c r="AH781" s="17">
        <v>73</v>
      </c>
      <c r="AI781" s="17">
        <v>64</v>
      </c>
      <c r="AJ781" s="17">
        <v>75</v>
      </c>
    </row>
    <row r="782" spans="1:36" s="17" customFormat="1" x14ac:dyDescent="0.2">
      <c r="A782" s="36" t="s">
        <v>296</v>
      </c>
      <c r="B782" s="37"/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2</v>
      </c>
      <c r="L782" s="17">
        <v>7</v>
      </c>
      <c r="M782" s="17">
        <v>8</v>
      </c>
      <c r="N782" s="17">
        <v>15</v>
      </c>
      <c r="O782" s="17">
        <v>24</v>
      </c>
      <c r="P782" s="17">
        <v>22</v>
      </c>
      <c r="Q782" s="17">
        <v>33</v>
      </c>
      <c r="R782" s="17">
        <v>23</v>
      </c>
      <c r="S782" s="17">
        <v>19</v>
      </c>
      <c r="T782" s="17">
        <v>22</v>
      </c>
      <c r="U782" s="17">
        <v>30</v>
      </c>
      <c r="V782" s="17">
        <v>27</v>
      </c>
      <c r="W782" s="17">
        <v>24</v>
      </c>
      <c r="X782" s="17">
        <v>32</v>
      </c>
      <c r="Y782" s="17">
        <v>38</v>
      </c>
      <c r="Z782" s="17">
        <v>30</v>
      </c>
      <c r="AA782" s="17">
        <v>30</v>
      </c>
      <c r="AB782" s="17">
        <v>39</v>
      </c>
      <c r="AC782" s="17">
        <v>37</v>
      </c>
      <c r="AD782" s="17">
        <v>34</v>
      </c>
      <c r="AE782" s="17">
        <v>42</v>
      </c>
      <c r="AF782" s="17">
        <v>51</v>
      </c>
      <c r="AG782" s="17">
        <v>63</v>
      </c>
      <c r="AH782" s="17">
        <v>42</v>
      </c>
      <c r="AI782" s="17">
        <v>56</v>
      </c>
      <c r="AJ782" s="17">
        <v>55</v>
      </c>
    </row>
    <row r="783" spans="1:36" s="17" customFormat="1" x14ac:dyDescent="0.2">
      <c r="A783" s="36" t="s">
        <v>616</v>
      </c>
      <c r="B783" s="37"/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2</v>
      </c>
      <c r="M783" s="17">
        <v>6</v>
      </c>
      <c r="N783" s="17">
        <v>6</v>
      </c>
      <c r="O783" s="17">
        <v>14</v>
      </c>
      <c r="P783" s="17">
        <v>23</v>
      </c>
      <c r="Q783" s="17">
        <v>18</v>
      </c>
      <c r="R783" s="17">
        <v>31</v>
      </c>
      <c r="S783" s="17">
        <v>19</v>
      </c>
      <c r="T783" s="17">
        <v>16</v>
      </c>
      <c r="U783" s="17">
        <v>21</v>
      </c>
      <c r="V783" s="17">
        <v>26</v>
      </c>
      <c r="W783" s="17">
        <v>19</v>
      </c>
      <c r="X783" s="17">
        <v>15</v>
      </c>
      <c r="Y783" s="17">
        <v>24</v>
      </c>
      <c r="Z783" s="17">
        <v>29</v>
      </c>
      <c r="AA783" s="17">
        <v>23</v>
      </c>
      <c r="AB783" s="17">
        <v>27</v>
      </c>
      <c r="AC783" s="17">
        <v>35</v>
      </c>
      <c r="AD783" s="17">
        <v>32</v>
      </c>
      <c r="AE783" s="17">
        <v>35</v>
      </c>
      <c r="AF783" s="17">
        <v>38</v>
      </c>
      <c r="AG783" s="17">
        <v>47</v>
      </c>
      <c r="AH783" s="17">
        <v>61</v>
      </c>
      <c r="AI783" s="17">
        <v>46</v>
      </c>
      <c r="AJ783" s="17">
        <v>50</v>
      </c>
    </row>
    <row r="784" spans="1:36" s="17" customFormat="1" x14ac:dyDescent="0.2">
      <c r="A784" s="36" t="s">
        <v>299</v>
      </c>
      <c r="B784" s="37"/>
      <c r="C784" s="17">
        <v>0</v>
      </c>
      <c r="D784" s="17">
        <v>0</v>
      </c>
      <c r="E784" s="17">
        <v>0</v>
      </c>
      <c r="F784" s="17">
        <v>3</v>
      </c>
      <c r="G784" s="17">
        <v>0</v>
      </c>
      <c r="H784" s="17">
        <v>6</v>
      </c>
      <c r="I784" s="17">
        <v>23</v>
      </c>
      <c r="J784" s="17">
        <v>29</v>
      </c>
      <c r="K784" s="17">
        <v>64</v>
      </c>
      <c r="L784" s="17">
        <v>87</v>
      </c>
      <c r="M784" s="17">
        <v>108</v>
      </c>
      <c r="N784" s="17">
        <v>138</v>
      </c>
      <c r="O784" s="17">
        <v>168</v>
      </c>
      <c r="P784" s="17">
        <v>172</v>
      </c>
      <c r="Q784" s="17">
        <v>157</v>
      </c>
      <c r="R784" s="17">
        <v>167</v>
      </c>
      <c r="S784" s="17">
        <v>138</v>
      </c>
      <c r="T784" s="17">
        <v>156</v>
      </c>
      <c r="U784" s="17">
        <v>167</v>
      </c>
      <c r="V784" s="17">
        <v>182</v>
      </c>
      <c r="W784" s="17">
        <v>181</v>
      </c>
      <c r="X784" s="17">
        <v>199</v>
      </c>
      <c r="Y784" s="17">
        <v>218</v>
      </c>
      <c r="Z784" s="17">
        <v>221</v>
      </c>
      <c r="AA784" s="17">
        <v>214</v>
      </c>
      <c r="AB784" s="17">
        <v>245</v>
      </c>
      <c r="AC784" s="17">
        <v>270</v>
      </c>
      <c r="AD784" s="17">
        <v>282</v>
      </c>
      <c r="AE784" s="17">
        <v>285</v>
      </c>
      <c r="AF784" s="17">
        <v>334</v>
      </c>
      <c r="AG784" s="17">
        <v>361</v>
      </c>
      <c r="AH784" s="17">
        <v>361</v>
      </c>
      <c r="AI784" s="17">
        <v>386</v>
      </c>
      <c r="AJ784" s="17">
        <v>412</v>
      </c>
    </row>
    <row r="785" spans="1:47" s="17" customFormat="1" x14ac:dyDescent="0.2">
      <c r="A785" s="36" t="s">
        <v>300</v>
      </c>
      <c r="B785" s="37"/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2</v>
      </c>
      <c r="K785" s="17">
        <v>11</v>
      </c>
      <c r="L785" s="17">
        <v>17</v>
      </c>
      <c r="M785" s="17">
        <v>31</v>
      </c>
      <c r="N785" s="17">
        <v>49</v>
      </c>
      <c r="O785" s="17">
        <v>67</v>
      </c>
      <c r="P785" s="17">
        <v>81</v>
      </c>
      <c r="Q785" s="17">
        <v>76</v>
      </c>
      <c r="R785" s="17">
        <v>77</v>
      </c>
      <c r="S785" s="17">
        <v>59</v>
      </c>
      <c r="T785" s="17">
        <v>73</v>
      </c>
      <c r="U785" s="17">
        <v>76</v>
      </c>
      <c r="V785" s="17">
        <v>79</v>
      </c>
      <c r="W785" s="17">
        <v>73</v>
      </c>
      <c r="X785" s="17">
        <v>85</v>
      </c>
      <c r="Y785" s="17">
        <v>90</v>
      </c>
      <c r="Z785" s="17">
        <v>92</v>
      </c>
      <c r="AA785" s="17">
        <v>95</v>
      </c>
      <c r="AB785" s="17">
        <v>108</v>
      </c>
      <c r="AC785" s="17">
        <v>112</v>
      </c>
      <c r="AD785" s="17">
        <v>115</v>
      </c>
      <c r="AE785" s="17">
        <v>138</v>
      </c>
      <c r="AF785" s="17">
        <v>155</v>
      </c>
      <c r="AG785" s="17">
        <v>160</v>
      </c>
      <c r="AH785" s="17">
        <v>176</v>
      </c>
      <c r="AI785" s="17">
        <v>166</v>
      </c>
      <c r="AJ785" s="17">
        <v>180</v>
      </c>
    </row>
    <row r="786" spans="1:47" ht="12.75" x14ac:dyDescent="0.2">
      <c r="A786" s="49" t="s">
        <v>301</v>
      </c>
      <c r="B786" s="50"/>
      <c r="C786" s="7"/>
      <c r="D786" s="7"/>
      <c r="E786" s="7"/>
      <c r="F786" s="7"/>
    </row>
    <row r="787" spans="1:47" x14ac:dyDescent="0.2">
      <c r="A787" s="16" t="s">
        <v>302</v>
      </c>
      <c r="C787" s="18">
        <v>1</v>
      </c>
      <c r="D787" s="18">
        <v>1</v>
      </c>
      <c r="E787" s="18">
        <v>0.99453551912570004</v>
      </c>
      <c r="F787" s="18">
        <v>0.99483717235900004</v>
      </c>
      <c r="G787" s="18">
        <v>0.98432501599489997</v>
      </c>
      <c r="H787" s="18">
        <v>0.99100006716370004</v>
      </c>
      <c r="I787" s="18">
        <v>0.98967072401919998</v>
      </c>
      <c r="J787" s="18">
        <v>0.98811158629889995</v>
      </c>
      <c r="K787" s="18">
        <v>0.98546541593650006</v>
      </c>
      <c r="L787" s="18">
        <v>0.98404896596489999</v>
      </c>
      <c r="M787" s="18">
        <v>0.9835327697881</v>
      </c>
      <c r="N787" s="18">
        <v>0.98220385129450005</v>
      </c>
      <c r="O787" s="18">
        <v>0.98192840780250001</v>
      </c>
      <c r="P787" s="18">
        <v>0.98498557566220002</v>
      </c>
      <c r="Q787" s="18">
        <v>0.98365559870039998</v>
      </c>
      <c r="R787" s="18">
        <v>0.98801299190699998</v>
      </c>
      <c r="S787" s="18">
        <v>0.98688080367469999</v>
      </c>
      <c r="T787" s="18">
        <v>0.98627813992559998</v>
      </c>
      <c r="U787" s="18">
        <v>0.98462610448910004</v>
      </c>
      <c r="V787" s="18">
        <v>0.98785876639420001</v>
      </c>
      <c r="W787" s="18">
        <v>0.98589611742549998</v>
      </c>
      <c r="X787" s="18">
        <v>0.98850795603039998</v>
      </c>
      <c r="Y787" s="18">
        <v>0.9892436525396</v>
      </c>
      <c r="Z787" s="18">
        <v>0.98474334711809997</v>
      </c>
      <c r="AA787" s="18">
        <v>0.98874723780380003</v>
      </c>
      <c r="AB787" s="18">
        <v>0.98811238796940004</v>
      </c>
      <c r="AC787" s="18">
        <v>0.9848748465603</v>
      </c>
      <c r="AD787" s="18">
        <v>0.9899038659053</v>
      </c>
      <c r="AE787" s="18">
        <v>0.98754828267579997</v>
      </c>
      <c r="AF787" s="18">
        <v>0.98575777656130004</v>
      </c>
      <c r="AG787" s="18">
        <v>0.98712659674930003</v>
      </c>
      <c r="AH787" s="18">
        <v>0.98743270980980002</v>
      </c>
      <c r="AI787" s="18">
        <v>0.98653755758200001</v>
      </c>
      <c r="AJ787" s="18">
        <v>0.98651170682050005</v>
      </c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</row>
    <row r="788" spans="1:47" x14ac:dyDescent="0.2">
      <c r="A788" s="16" t="s">
        <v>303</v>
      </c>
      <c r="C788" s="18">
        <v>0</v>
      </c>
      <c r="D788" s="18">
        <v>0</v>
      </c>
      <c r="E788" s="18">
        <v>5.4644808743169997E-3</v>
      </c>
      <c r="F788" s="18">
        <v>4.5671167593329997E-3</v>
      </c>
      <c r="G788" s="18">
        <v>1.5674984005120001E-2</v>
      </c>
      <c r="H788" s="18">
        <v>8.5969507690239998E-3</v>
      </c>
      <c r="I788" s="18">
        <v>9.213908151884E-3</v>
      </c>
      <c r="J788" s="18">
        <v>1.075057872641E-2</v>
      </c>
      <c r="K788" s="18">
        <v>1.233549805862E-2</v>
      </c>
      <c r="L788" s="18">
        <v>1.3261615505889999E-2</v>
      </c>
      <c r="M788" s="18">
        <v>1.3503128773740001E-2</v>
      </c>
      <c r="N788" s="18">
        <v>1.438047621405E-2</v>
      </c>
      <c r="O788" s="18">
        <v>1.4184233056439999E-2</v>
      </c>
      <c r="P788" s="18">
        <v>1.1255354489029999E-2</v>
      </c>
      <c r="Q788" s="18">
        <v>1.3234012203820001E-2</v>
      </c>
      <c r="R788" s="18">
        <v>8.9902560697689999E-3</v>
      </c>
      <c r="S788" s="18">
        <v>1.08390337398E-2</v>
      </c>
      <c r="T788" s="18">
        <v>1.129486441495E-2</v>
      </c>
      <c r="U788" s="18">
        <v>1.289806084327E-2</v>
      </c>
      <c r="V788" s="18">
        <v>9.5718097496929992E-3</v>
      </c>
      <c r="W788" s="18">
        <v>1.168645573171E-2</v>
      </c>
      <c r="X788" s="18">
        <v>8.9425269685089997E-3</v>
      </c>
      <c r="Y788" s="18">
        <v>8.1067613063190002E-3</v>
      </c>
      <c r="Z788" s="18">
        <v>1.2674937501459999E-2</v>
      </c>
      <c r="AA788" s="18">
        <v>8.8276956201480006E-3</v>
      </c>
      <c r="AB788" s="18">
        <v>9.1933798867320001E-3</v>
      </c>
      <c r="AC788" s="18">
        <v>1.224315525431E-2</v>
      </c>
      <c r="AD788" s="18">
        <v>7.1997863686780001E-3</v>
      </c>
      <c r="AE788" s="18">
        <v>9.6217815686779999E-3</v>
      </c>
      <c r="AF788" s="18">
        <v>1.1034601976429999E-2</v>
      </c>
      <c r="AG788" s="18">
        <v>9.2847557035639992E-3</v>
      </c>
      <c r="AH788" s="18">
        <v>9.0720731187790005E-3</v>
      </c>
      <c r="AI788" s="18">
        <v>9.8335996991630002E-3</v>
      </c>
      <c r="AJ788" s="18">
        <v>9.6048712438260003E-3</v>
      </c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</row>
    <row r="789" spans="1:47" x14ac:dyDescent="0.2">
      <c r="A789" s="16" t="s">
        <v>304</v>
      </c>
      <c r="C789" s="18">
        <v>0</v>
      </c>
      <c r="D789" s="18">
        <v>0</v>
      </c>
      <c r="E789" s="18">
        <v>0</v>
      </c>
      <c r="F789" s="18">
        <v>5.9571088165200005E-4</v>
      </c>
      <c r="G789" s="18">
        <v>0</v>
      </c>
      <c r="H789" s="18">
        <v>4.0298206729799999E-4</v>
      </c>
      <c r="I789" s="18">
        <v>9.69885068619E-4</v>
      </c>
      <c r="J789" s="18">
        <v>6.6700670930299995E-4</v>
      </c>
      <c r="K789" s="18">
        <v>1.408789471876E-3</v>
      </c>
      <c r="L789" s="18">
        <v>1.452904262883E-3</v>
      </c>
      <c r="M789" s="18">
        <v>1.235042265891E-3</v>
      </c>
      <c r="N789" s="18">
        <v>1.410821246473E-3</v>
      </c>
      <c r="O789" s="18">
        <v>1.3420644653720001E-3</v>
      </c>
      <c r="P789" s="18">
        <v>1.1801730920539999E-3</v>
      </c>
      <c r="Q789" s="18">
        <v>1.030192566764E-3</v>
      </c>
      <c r="R789" s="18">
        <v>1.0766773736249999E-3</v>
      </c>
      <c r="S789" s="18">
        <v>6.4439377416499995E-4</v>
      </c>
      <c r="T789" s="18">
        <v>8.4011388210399995E-4</v>
      </c>
      <c r="U789" s="18">
        <v>8.5987072288400005E-4</v>
      </c>
      <c r="V789" s="18">
        <v>9.0353366368800005E-4</v>
      </c>
      <c r="W789" s="18">
        <v>8.5478076209000002E-4</v>
      </c>
      <c r="X789" s="18">
        <v>8.8400338227399996E-4</v>
      </c>
      <c r="Y789" s="18">
        <v>9.7232519416100001E-4</v>
      </c>
      <c r="Z789" s="18">
        <v>8.8782972360499995E-4</v>
      </c>
      <c r="AA789" s="18">
        <v>7.8191398946099997E-4</v>
      </c>
      <c r="AB789" s="18">
        <v>9.6772419860300003E-4</v>
      </c>
      <c r="AC789" s="18">
        <v>1.1314511394570001E-3</v>
      </c>
      <c r="AD789" s="18">
        <v>9.75719978637E-4</v>
      </c>
      <c r="AE789" s="18">
        <v>7.6457913393999997E-4</v>
      </c>
      <c r="AF789" s="18">
        <v>1.162042505786E-3</v>
      </c>
      <c r="AG789" s="18">
        <v>1.2426064913760001E-3</v>
      </c>
      <c r="AH789" s="18">
        <v>1.0359784671389999E-3</v>
      </c>
      <c r="AI789" s="18">
        <v>1.25035254301E-3</v>
      </c>
      <c r="AJ789" s="18">
        <v>1.357312521208E-3</v>
      </c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</row>
    <row r="790" spans="1:47" x14ac:dyDescent="0.2">
      <c r="A790" s="16" t="s">
        <v>305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1.45482760293E-4</v>
      </c>
      <c r="J790" s="18">
        <v>3.92356887825E-4</v>
      </c>
      <c r="K790" s="18">
        <v>4.1232862591500001E-4</v>
      </c>
      <c r="L790" s="18">
        <v>7.1099570311299997E-4</v>
      </c>
      <c r="M790" s="18">
        <v>8.7825227796700005E-4</v>
      </c>
      <c r="N790" s="18">
        <v>7.9203999802E-4</v>
      </c>
      <c r="O790" s="18">
        <v>9.9497882777599997E-4</v>
      </c>
      <c r="P790" s="18">
        <v>8.0863711862900003E-4</v>
      </c>
      <c r="Q790" s="18">
        <v>5.7453046992599999E-4</v>
      </c>
      <c r="R790" s="18">
        <v>5.3833868681200004E-4</v>
      </c>
      <c r="S790" s="18">
        <v>6.6091669145099997E-4</v>
      </c>
      <c r="T790" s="18">
        <v>4.5117227001900001E-4</v>
      </c>
      <c r="U790" s="18">
        <v>4.89236790607E-4</v>
      </c>
      <c r="V790" s="18">
        <v>5.5059082631000002E-4</v>
      </c>
      <c r="W790" s="18">
        <v>5.8766177393699995E-4</v>
      </c>
      <c r="X790" s="18">
        <v>5.7652394496099997E-4</v>
      </c>
      <c r="Y790" s="18">
        <v>5.8339511649699999E-4</v>
      </c>
      <c r="Z790" s="18">
        <v>6.1914441251400003E-4</v>
      </c>
      <c r="AA790" s="18">
        <v>5.6660434018899997E-4</v>
      </c>
      <c r="AB790" s="18">
        <v>5.38846428768E-4</v>
      </c>
      <c r="AC790" s="18">
        <v>5.5505150237499998E-4</v>
      </c>
      <c r="AD790" s="18">
        <v>7.3949303644099999E-4</v>
      </c>
      <c r="AE790" s="18">
        <v>6.9507193994599995E-4</v>
      </c>
      <c r="AF790" s="18">
        <v>5.5701211021199997E-4</v>
      </c>
      <c r="AG790" s="18">
        <v>7.5550474675700004E-4</v>
      </c>
      <c r="AH790" s="18">
        <v>7.5519925641899998E-4</v>
      </c>
      <c r="AI790" s="18">
        <v>8.1789978377399999E-4</v>
      </c>
      <c r="AJ790" s="18">
        <v>8.2946876295999995E-4</v>
      </c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</row>
    <row r="791" spans="1:47" x14ac:dyDescent="0.2">
      <c r="A791" s="16" t="s">
        <v>306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7.8471377565000005E-5</v>
      </c>
      <c r="K791" s="18">
        <v>3.09246469436E-4</v>
      </c>
      <c r="L791" s="18">
        <v>2.4730285325700002E-4</v>
      </c>
      <c r="M791" s="18">
        <v>4.6657152266999999E-4</v>
      </c>
      <c r="N791" s="18">
        <v>6.9303499826700002E-4</v>
      </c>
      <c r="O791" s="18">
        <v>6.7103223268600003E-4</v>
      </c>
      <c r="P791" s="18">
        <v>7.8678206136900003E-4</v>
      </c>
      <c r="Q791" s="18">
        <v>4.9528488786799996E-4</v>
      </c>
      <c r="R791" s="18">
        <v>4.1272632655599999E-4</v>
      </c>
      <c r="S791" s="18">
        <v>3.4698126301199999E-4</v>
      </c>
      <c r="T791" s="18">
        <v>5.4451825691899998E-4</v>
      </c>
      <c r="U791" s="18">
        <v>3.7063393227800001E-4</v>
      </c>
      <c r="V791" s="18">
        <v>3.6706055087299999E-4</v>
      </c>
      <c r="W791" s="18">
        <v>4.0067848222999998E-4</v>
      </c>
      <c r="X791" s="18">
        <v>4.8684244241200002E-4</v>
      </c>
      <c r="Y791" s="18">
        <v>3.4031381795599999E-4</v>
      </c>
      <c r="Z791" s="18">
        <v>3.85505011565E-4</v>
      </c>
      <c r="AA791" s="18">
        <v>4.7594764575899999E-4</v>
      </c>
      <c r="AB791" s="18">
        <v>4.6186836751499998E-4</v>
      </c>
      <c r="AC791" s="18">
        <v>4.2696269413499999E-4</v>
      </c>
      <c r="AD791" s="18">
        <v>5.0326609424400002E-4</v>
      </c>
      <c r="AE791" s="18">
        <v>6.0570554766699997E-4</v>
      </c>
      <c r="AF791" s="18">
        <v>6.3384136679199999E-4</v>
      </c>
      <c r="AG791" s="18">
        <v>4.9704259655099995E-4</v>
      </c>
      <c r="AH791" s="18">
        <v>7.0678904767400004E-4</v>
      </c>
      <c r="AI791" s="18">
        <v>6.0167340415499999E-4</v>
      </c>
      <c r="AJ791" s="18">
        <v>7.0693360479600004E-4</v>
      </c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</row>
    <row r="792" spans="1:47" x14ac:dyDescent="0.2">
      <c r="A792" s="16" t="s">
        <v>307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6.8721437652000003E-5</v>
      </c>
      <c r="L792" s="18">
        <v>2.163899966E-4</v>
      </c>
      <c r="M792" s="18">
        <v>2.19563069492E-4</v>
      </c>
      <c r="N792" s="18">
        <v>3.7126874907200002E-4</v>
      </c>
      <c r="O792" s="18">
        <v>5.5533702015400004E-4</v>
      </c>
      <c r="P792" s="18">
        <v>4.8081125972600003E-4</v>
      </c>
      <c r="Q792" s="18">
        <v>6.5377605198499997E-4</v>
      </c>
      <c r="R792" s="18">
        <v>4.1272632655599999E-4</v>
      </c>
      <c r="S792" s="18">
        <v>3.1393542843899998E-4</v>
      </c>
      <c r="T792" s="18">
        <v>3.4226861863500001E-4</v>
      </c>
      <c r="U792" s="18">
        <v>4.4476071873300003E-4</v>
      </c>
      <c r="V792" s="18">
        <v>3.8117826436800001E-4</v>
      </c>
      <c r="W792" s="18">
        <v>3.2054278578399998E-4</v>
      </c>
      <c r="X792" s="18">
        <v>4.0997258308400001E-4</v>
      </c>
      <c r="Y792" s="18">
        <v>4.6185446722700002E-4</v>
      </c>
      <c r="Z792" s="18">
        <v>3.50459101423E-4</v>
      </c>
      <c r="AA792" s="18">
        <v>3.39962604114E-4</v>
      </c>
      <c r="AB792" s="18">
        <v>4.2887776983599999E-4</v>
      </c>
      <c r="AC792" s="18">
        <v>3.9494049207499998E-4</v>
      </c>
      <c r="AD792" s="18">
        <v>3.4920504498600001E-4</v>
      </c>
      <c r="AE792" s="18">
        <v>4.17043163967E-4</v>
      </c>
      <c r="AF792" s="18">
        <v>4.8978651070300005E-4</v>
      </c>
      <c r="AG792" s="18">
        <v>6.2627367165399999E-4</v>
      </c>
      <c r="AH792" s="18">
        <v>4.0664575345599998E-4</v>
      </c>
      <c r="AI792" s="18">
        <v>5.2646422863600003E-4</v>
      </c>
      <c r="AJ792" s="18">
        <v>5.1841797685000005E-4</v>
      </c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</row>
    <row r="793" spans="1:47" x14ac:dyDescent="0.2">
      <c r="A793" s="16" t="s">
        <v>617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6.1825713314000001E-5</v>
      </c>
      <c r="M793" s="18">
        <v>1.64672302119E-4</v>
      </c>
      <c r="N793" s="18">
        <v>1.4850749962899999E-4</v>
      </c>
      <c r="O793" s="18">
        <v>3.2394659508999999E-4</v>
      </c>
      <c r="P793" s="18">
        <v>5.0266631698599998E-4</v>
      </c>
      <c r="Q793" s="18">
        <v>3.5660511926500002E-4</v>
      </c>
      <c r="R793" s="18">
        <v>5.5628330970599997E-4</v>
      </c>
      <c r="S793" s="18">
        <v>3.1393542843899998E-4</v>
      </c>
      <c r="T793" s="18">
        <v>2.4892263173499998E-4</v>
      </c>
      <c r="U793" s="18">
        <v>3.1133250311299998E-4</v>
      </c>
      <c r="V793" s="18">
        <v>3.6706055087299999E-4</v>
      </c>
      <c r="W793" s="18">
        <v>2.5376303874600001E-4</v>
      </c>
      <c r="X793" s="18">
        <v>1.9217464831999999E-4</v>
      </c>
      <c r="Y793" s="18">
        <v>2.9169755824800001E-4</v>
      </c>
      <c r="Z793" s="18">
        <v>3.3877713137499998E-4</v>
      </c>
      <c r="AA793" s="18">
        <v>2.6063799648699999E-4</v>
      </c>
      <c r="AB793" s="18">
        <v>2.9691537911700003E-4</v>
      </c>
      <c r="AC793" s="18">
        <v>3.73592357368E-4</v>
      </c>
      <c r="AD793" s="18">
        <v>3.2866357175099999E-4</v>
      </c>
      <c r="AE793" s="18">
        <v>3.4753596997299998E-4</v>
      </c>
      <c r="AF793" s="18">
        <v>3.6493896875899998E-4</v>
      </c>
      <c r="AG793" s="18">
        <v>4.67220040757E-4</v>
      </c>
      <c r="AH793" s="18">
        <v>5.9060454668700003E-4</v>
      </c>
      <c r="AI793" s="18">
        <v>4.3245275923699998E-4</v>
      </c>
      <c r="AJ793" s="18">
        <v>4.7128906986400001E-4</v>
      </c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</row>
    <row r="794" spans="1:47" x14ac:dyDescent="0.2">
      <c r="A794" s="16" t="s">
        <v>310</v>
      </c>
      <c r="C794" s="18">
        <v>0</v>
      </c>
      <c r="D794" s="18">
        <v>0</v>
      </c>
      <c r="E794" s="18">
        <v>0</v>
      </c>
      <c r="F794" s="18">
        <v>5.9571088165200005E-4</v>
      </c>
      <c r="G794" s="18">
        <v>0</v>
      </c>
      <c r="H794" s="18">
        <v>4.0298206729799999E-4</v>
      </c>
      <c r="I794" s="18">
        <v>1.1153678289119999E-3</v>
      </c>
      <c r="J794" s="18">
        <v>1.137834974693E-3</v>
      </c>
      <c r="K794" s="18">
        <v>2.1990860048789998E-3</v>
      </c>
      <c r="L794" s="18">
        <v>2.6894185291659999E-3</v>
      </c>
      <c r="M794" s="18">
        <v>2.9641014381380001E-3</v>
      </c>
      <c r="N794" s="18">
        <v>3.4156724914610002E-3</v>
      </c>
      <c r="O794" s="18">
        <v>3.887359141079E-3</v>
      </c>
      <c r="P794" s="18">
        <v>3.7590698487629999E-3</v>
      </c>
      <c r="Q794" s="18">
        <v>3.1103890958079999E-3</v>
      </c>
      <c r="R794" s="18">
        <v>2.9967520232560001E-3</v>
      </c>
      <c r="S794" s="18">
        <v>2.2801625855060001E-3</v>
      </c>
      <c r="T794" s="18">
        <v>2.4269956594120002E-3</v>
      </c>
      <c r="U794" s="18">
        <v>2.4758346676149998E-3</v>
      </c>
      <c r="V794" s="18">
        <v>2.5694238561119998E-3</v>
      </c>
      <c r="W794" s="18">
        <v>2.4174268427870002E-3</v>
      </c>
      <c r="X794" s="18">
        <v>2.5495170010509998E-3</v>
      </c>
      <c r="Y794" s="18">
        <v>2.649586154089E-3</v>
      </c>
      <c r="Z794" s="18">
        <v>2.5817153804820001E-3</v>
      </c>
      <c r="AA794" s="18">
        <v>2.4250665760100001E-3</v>
      </c>
      <c r="AB794" s="18">
        <v>2.6942321438390001E-3</v>
      </c>
      <c r="AC794" s="18">
        <v>2.881998185409E-3</v>
      </c>
      <c r="AD794" s="18">
        <v>2.8963477260589999E-3</v>
      </c>
      <c r="AE794" s="18">
        <v>2.8299357554939998E-3</v>
      </c>
      <c r="AF794" s="18">
        <v>3.2076214622530001E-3</v>
      </c>
      <c r="AG794" s="18">
        <v>3.5886475470949999E-3</v>
      </c>
      <c r="AH794" s="18">
        <v>3.4952170713759998E-3</v>
      </c>
      <c r="AI794" s="18">
        <v>3.6288427188120001E-3</v>
      </c>
      <c r="AJ794" s="18">
        <v>3.8834219356780001E-3</v>
      </c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</row>
    <row r="795" spans="1:47" x14ac:dyDescent="0.2">
      <c r="A795" s="16" t="s">
        <v>311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7.8471377565000005E-5</v>
      </c>
      <c r="K795" s="18">
        <v>3.7796790708899999E-4</v>
      </c>
      <c r="L795" s="18">
        <v>5.2551856316999999E-4</v>
      </c>
      <c r="M795" s="18">
        <v>8.5080689428000005E-4</v>
      </c>
      <c r="N795" s="18">
        <v>1.2128112469679999E-3</v>
      </c>
      <c r="O795" s="18">
        <v>1.5503158479299999E-3</v>
      </c>
      <c r="P795" s="18">
        <v>1.77025963808E-3</v>
      </c>
      <c r="Q795" s="18">
        <v>1.505666059117E-3</v>
      </c>
      <c r="R795" s="18">
        <v>1.3817359628189999E-3</v>
      </c>
      <c r="S795" s="18">
        <v>9.7485211988999996E-4</v>
      </c>
      <c r="T795" s="18">
        <v>1.135709507289E-3</v>
      </c>
      <c r="U795" s="18">
        <v>1.1267271541239999E-3</v>
      </c>
      <c r="V795" s="18">
        <v>1.115299366115E-3</v>
      </c>
      <c r="W795" s="18">
        <v>9.7498430675899996E-4</v>
      </c>
      <c r="X795" s="18">
        <v>1.088989673816E-3</v>
      </c>
      <c r="Y795" s="18">
        <v>1.093865843431E-3</v>
      </c>
      <c r="Z795" s="18">
        <v>1.074741244363E-3</v>
      </c>
      <c r="AA795" s="18">
        <v>1.07654824636E-3</v>
      </c>
      <c r="AB795" s="18">
        <v>1.1876615164680001E-3</v>
      </c>
      <c r="AC795" s="18">
        <v>1.195495543577E-3</v>
      </c>
      <c r="AD795" s="18">
        <v>1.1811347109809999E-3</v>
      </c>
      <c r="AE795" s="18">
        <v>1.3702846816070001E-3</v>
      </c>
      <c r="AF795" s="18">
        <v>1.4885668462550001E-3</v>
      </c>
      <c r="AG795" s="18">
        <v>1.5905363089619999E-3</v>
      </c>
      <c r="AH795" s="18">
        <v>1.704039347818E-3</v>
      </c>
      <c r="AI795" s="18">
        <v>1.5605903920280001E-3</v>
      </c>
      <c r="AJ795" s="18">
        <v>1.6966406515099999E-3</v>
      </c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</row>
    <row r="796" spans="1:47" s="17" customFormat="1" x14ac:dyDescent="0.2">
      <c r="A796" s="36" t="s">
        <v>814</v>
      </c>
      <c r="B796" s="37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7">
        <v>1</v>
      </c>
      <c r="AC796" s="17">
        <v>0</v>
      </c>
      <c r="AD796" s="17">
        <v>1</v>
      </c>
      <c r="AE796" s="17">
        <v>0</v>
      </c>
      <c r="AF796" s="17">
        <v>0</v>
      </c>
      <c r="AG796" s="17">
        <v>3</v>
      </c>
      <c r="AH796" s="17">
        <v>2</v>
      </c>
      <c r="AI796" s="17">
        <v>1</v>
      </c>
      <c r="AJ796" s="17">
        <v>2</v>
      </c>
    </row>
    <row r="797" spans="1:47" s="100" customFormat="1" x14ac:dyDescent="0.2">
      <c r="A797" s="36" t="s">
        <v>312</v>
      </c>
      <c r="B797" s="99"/>
      <c r="C797" s="17">
        <v>0</v>
      </c>
      <c r="D797" s="17">
        <v>0</v>
      </c>
      <c r="E797" s="17">
        <v>0</v>
      </c>
      <c r="F797" s="17">
        <v>1</v>
      </c>
      <c r="G797" s="17">
        <v>0</v>
      </c>
      <c r="H797" s="17">
        <v>5</v>
      </c>
      <c r="I797" s="17">
        <v>7</v>
      </c>
      <c r="J797" s="17">
        <v>13</v>
      </c>
      <c r="K797" s="17">
        <v>22</v>
      </c>
      <c r="L797" s="17">
        <v>14</v>
      </c>
      <c r="M797" s="17">
        <v>16</v>
      </c>
      <c r="N797" s="17">
        <v>8</v>
      </c>
      <c r="O797" s="17">
        <v>9</v>
      </c>
      <c r="P797" s="17">
        <v>4</v>
      </c>
      <c r="Q797" s="17">
        <v>4</v>
      </c>
      <c r="R797" s="17">
        <v>3</v>
      </c>
      <c r="S797" s="17">
        <v>4</v>
      </c>
      <c r="T797" s="17">
        <v>1</v>
      </c>
      <c r="U797" s="17">
        <v>4</v>
      </c>
      <c r="V797" s="17">
        <v>5</v>
      </c>
      <c r="W797" s="17">
        <v>2</v>
      </c>
      <c r="X797" s="17">
        <v>2</v>
      </c>
      <c r="Y797" s="17">
        <v>3</v>
      </c>
      <c r="Z797" s="17">
        <v>2</v>
      </c>
      <c r="AA797" s="17">
        <v>3</v>
      </c>
      <c r="AB797" s="100">
        <v>5</v>
      </c>
      <c r="AC797" s="17">
        <v>5</v>
      </c>
      <c r="AD797" s="17">
        <v>2</v>
      </c>
      <c r="AE797" s="17">
        <v>3</v>
      </c>
      <c r="AF797" s="17">
        <v>1</v>
      </c>
      <c r="AG797" s="17">
        <v>5</v>
      </c>
      <c r="AH797" s="17">
        <v>2</v>
      </c>
      <c r="AI797" s="17">
        <v>7</v>
      </c>
      <c r="AJ797" s="17">
        <v>3</v>
      </c>
    </row>
    <row r="798" spans="1:47" s="17" customFormat="1" x14ac:dyDescent="0.2">
      <c r="A798" s="36" t="s">
        <v>313</v>
      </c>
      <c r="B798" s="37"/>
      <c r="C798" s="100">
        <v>0</v>
      </c>
      <c r="D798" s="100">
        <v>0</v>
      </c>
      <c r="E798" s="100">
        <v>0</v>
      </c>
      <c r="F798" s="100">
        <v>0</v>
      </c>
      <c r="G798" s="100">
        <v>0</v>
      </c>
      <c r="H798" s="100">
        <v>0</v>
      </c>
      <c r="I798" s="100">
        <v>0</v>
      </c>
      <c r="J798" s="100">
        <v>0</v>
      </c>
      <c r="K798" s="100">
        <v>0</v>
      </c>
      <c r="L798" s="100">
        <v>0</v>
      </c>
      <c r="M798" s="100">
        <v>1</v>
      </c>
      <c r="N798" s="100">
        <v>0</v>
      </c>
      <c r="O798" s="100">
        <v>0</v>
      </c>
      <c r="P798" s="100">
        <v>0</v>
      </c>
      <c r="Q798" s="100">
        <v>0</v>
      </c>
      <c r="R798" s="100">
        <v>1</v>
      </c>
      <c r="S798" s="100">
        <v>0</v>
      </c>
      <c r="T798" s="100">
        <v>0</v>
      </c>
      <c r="U798" s="100">
        <v>0</v>
      </c>
      <c r="V798" s="100">
        <v>0</v>
      </c>
      <c r="W798" s="100">
        <v>0</v>
      </c>
      <c r="X798" s="100">
        <v>0</v>
      </c>
      <c r="Y798" s="100">
        <v>0</v>
      </c>
      <c r="Z798" s="100">
        <v>0</v>
      </c>
      <c r="AA798" s="100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</row>
    <row r="799" spans="1:47" s="17" customFormat="1" x14ac:dyDescent="0.2">
      <c r="A799" s="36" t="s">
        <v>314</v>
      </c>
      <c r="B799" s="37"/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5</v>
      </c>
      <c r="K799" s="17">
        <v>10</v>
      </c>
      <c r="L799" s="17">
        <v>24</v>
      </c>
      <c r="M799" s="17">
        <v>33</v>
      </c>
      <c r="N799" s="17">
        <v>26</v>
      </c>
      <c r="O799" s="17">
        <v>28</v>
      </c>
      <c r="P799" s="17">
        <v>12</v>
      </c>
      <c r="Q799" s="17">
        <v>9</v>
      </c>
      <c r="R799" s="17">
        <v>7</v>
      </c>
      <c r="S799" s="17">
        <v>7</v>
      </c>
      <c r="T799" s="17">
        <v>4</v>
      </c>
      <c r="U799" s="17">
        <v>3</v>
      </c>
      <c r="V799" s="17">
        <v>7</v>
      </c>
      <c r="W799" s="17">
        <v>7</v>
      </c>
      <c r="X799" s="17">
        <v>11</v>
      </c>
      <c r="Y799" s="17">
        <v>9</v>
      </c>
      <c r="Z799" s="17">
        <v>5</v>
      </c>
      <c r="AA799" s="17">
        <v>3</v>
      </c>
      <c r="AB799" s="17">
        <v>5</v>
      </c>
      <c r="AC799" s="17">
        <v>8</v>
      </c>
      <c r="AD799" s="17">
        <v>7</v>
      </c>
      <c r="AE799" s="17">
        <v>4</v>
      </c>
      <c r="AF799" s="17">
        <v>5</v>
      </c>
      <c r="AG799" s="17">
        <v>5</v>
      </c>
      <c r="AH799" s="17">
        <v>3</v>
      </c>
      <c r="AI799" s="17">
        <v>12</v>
      </c>
      <c r="AJ799" s="17">
        <v>10</v>
      </c>
    </row>
    <row r="800" spans="1:47" x14ac:dyDescent="0.2">
      <c r="A800" s="36" t="s">
        <v>815</v>
      </c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>
        <v>3</v>
      </c>
      <c r="AC800" s="17">
        <v>3</v>
      </c>
      <c r="AD800" s="17">
        <v>5</v>
      </c>
      <c r="AE800" s="17">
        <v>3</v>
      </c>
      <c r="AF800" s="17">
        <v>4</v>
      </c>
      <c r="AG800" s="17">
        <v>2</v>
      </c>
      <c r="AH800" s="17">
        <v>3</v>
      </c>
      <c r="AI800" s="17">
        <v>6</v>
      </c>
      <c r="AJ800" s="17">
        <v>5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</row>
    <row r="801" spans="1:47" x14ac:dyDescent="0.2">
      <c r="A801" s="36" t="s">
        <v>315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1</v>
      </c>
      <c r="K801" s="17">
        <v>4</v>
      </c>
      <c r="L801" s="17">
        <v>6</v>
      </c>
      <c r="M801" s="17">
        <v>13</v>
      </c>
      <c r="N801" s="17">
        <v>8</v>
      </c>
      <c r="O801" s="17">
        <v>11</v>
      </c>
      <c r="P801" s="17">
        <v>5</v>
      </c>
      <c r="Q801" s="17">
        <v>4</v>
      </c>
      <c r="R801" s="17">
        <v>3</v>
      </c>
      <c r="S801" s="17">
        <v>1</v>
      </c>
      <c r="T801" s="17">
        <v>1</v>
      </c>
      <c r="U801" s="17">
        <v>3</v>
      </c>
      <c r="V801" s="17">
        <v>1</v>
      </c>
      <c r="W801" s="17">
        <v>3</v>
      </c>
      <c r="X801" s="17">
        <v>3</v>
      </c>
      <c r="Y801" s="17">
        <v>2</v>
      </c>
      <c r="Z801" s="17">
        <v>0</v>
      </c>
      <c r="AA801" s="17">
        <v>1</v>
      </c>
      <c r="AB801" s="17">
        <v>1</v>
      </c>
      <c r="AC801" s="17">
        <v>3</v>
      </c>
      <c r="AD801" s="17">
        <v>3</v>
      </c>
      <c r="AE801" s="17">
        <v>3</v>
      </c>
      <c r="AF801" s="17">
        <v>2</v>
      </c>
      <c r="AG801" s="17">
        <v>2</v>
      </c>
      <c r="AH801" s="17">
        <v>1</v>
      </c>
      <c r="AI801" s="17">
        <v>2</v>
      </c>
      <c r="AJ801" s="17">
        <v>2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</row>
    <row r="802" spans="1:47" x14ac:dyDescent="0.2">
      <c r="A802" s="16" t="s">
        <v>816</v>
      </c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8">
        <v>2.8280542986399999E-4</v>
      </c>
      <c r="AC802" s="18">
        <v>0</v>
      </c>
      <c r="AD802" s="18">
        <v>3.0778701138799999E-4</v>
      </c>
      <c r="AE802" s="18">
        <v>0</v>
      </c>
      <c r="AF802" s="18">
        <v>0</v>
      </c>
      <c r="AG802" s="18">
        <v>7.4571215510799995E-4</v>
      </c>
      <c r="AH802" s="18">
        <v>4.96647628508E-4</v>
      </c>
      <c r="AI802" s="18">
        <v>3.0469226081700001E-4</v>
      </c>
      <c r="AJ802" s="18">
        <v>5.9400059400099999E-4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</row>
    <row r="803" spans="1:47" x14ac:dyDescent="0.2">
      <c r="A803" s="16" t="s">
        <v>316</v>
      </c>
      <c r="C803" s="18">
        <v>0</v>
      </c>
      <c r="D803" s="18">
        <v>0</v>
      </c>
      <c r="E803" s="18">
        <v>0</v>
      </c>
      <c r="F803" s="18">
        <v>2.6315789473680001E-2</v>
      </c>
      <c r="G803" s="18">
        <v>0</v>
      </c>
      <c r="H803" s="18">
        <v>4.0716612377849999E-3</v>
      </c>
      <c r="I803" s="18">
        <v>1.950947603122E-3</v>
      </c>
      <c r="J803" s="18">
        <v>3.0050855293569999E-3</v>
      </c>
      <c r="K803" s="18">
        <v>4.0014550745729998E-3</v>
      </c>
      <c r="L803" s="18">
        <v>2.4420024420020001E-3</v>
      </c>
      <c r="M803" s="18">
        <v>3.2921810699589999E-3</v>
      </c>
      <c r="N803" s="18">
        <v>2.1887824897400001E-3</v>
      </c>
      <c r="O803" s="18">
        <v>2.7322404371579998E-3</v>
      </c>
      <c r="P803" s="18">
        <v>9.5831336847100005E-4</v>
      </c>
      <c r="Q803" s="18">
        <v>9.9601593625500001E-4</v>
      </c>
      <c r="R803" s="18">
        <v>1.0442046641140001E-3</v>
      </c>
      <c r="S803" s="18">
        <v>1.533154465312E-3</v>
      </c>
      <c r="T803" s="18">
        <v>2.1105951878400001E-4</v>
      </c>
      <c r="U803" s="18">
        <v>7.4529532327199997E-4</v>
      </c>
      <c r="V803" s="18">
        <v>1.0133765707340001E-3</v>
      </c>
      <c r="W803" s="18">
        <v>5.1007396072400002E-4</v>
      </c>
      <c r="X803" s="18">
        <v>6.0006000600099996E-4</v>
      </c>
      <c r="Y803" s="18">
        <v>8.4175084175100001E-4</v>
      </c>
      <c r="Z803" s="18">
        <v>4.7270148900999999E-4</v>
      </c>
      <c r="AA803" s="18">
        <v>8.9179548157000005E-4</v>
      </c>
      <c r="AB803" s="18">
        <v>1.1296882060550001E-3</v>
      </c>
      <c r="AC803" s="18">
        <v>1.418842224745E-3</v>
      </c>
      <c r="AD803" s="18">
        <v>6.8540095956099996E-4</v>
      </c>
      <c r="AE803" s="18">
        <v>9.2621179376399998E-4</v>
      </c>
      <c r="AF803" s="18">
        <v>3.0084235860400001E-4</v>
      </c>
      <c r="AG803" s="18">
        <v>1.1363636363639999E-3</v>
      </c>
      <c r="AH803" s="18">
        <v>4.9950049950000001E-4</v>
      </c>
      <c r="AI803" s="18">
        <v>1.744330924495E-3</v>
      </c>
      <c r="AJ803" s="18">
        <v>9.1855480710300002E-4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</row>
    <row r="804" spans="1:47" ht="12.75" x14ac:dyDescent="0.2">
      <c r="A804" s="16" t="s">
        <v>317</v>
      </c>
      <c r="B804" s="50"/>
      <c r="C804" s="18">
        <v>0</v>
      </c>
      <c r="D804" s="18">
        <v>0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2.0576131687199999E-4</v>
      </c>
      <c r="N804" s="18">
        <v>0</v>
      </c>
      <c r="O804" s="18">
        <v>0</v>
      </c>
      <c r="P804" s="18">
        <v>0</v>
      </c>
      <c r="Q804" s="18">
        <v>0</v>
      </c>
      <c r="R804" s="18">
        <v>3.4806822137100002E-4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</row>
    <row r="805" spans="1:47" s="19" customFormat="1" x14ac:dyDescent="0.2">
      <c r="A805" s="16" t="s">
        <v>318</v>
      </c>
      <c r="B805" s="32"/>
      <c r="C805" s="18">
        <v>0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4.1050903119870001E-3</v>
      </c>
      <c r="K805" s="18">
        <v>2.795638803467E-3</v>
      </c>
      <c r="L805" s="18">
        <v>5.5710306406689999E-3</v>
      </c>
      <c r="M805" s="18">
        <v>6.0251962753330003E-3</v>
      </c>
      <c r="N805" s="18">
        <v>4.5590040329649998E-3</v>
      </c>
      <c r="O805" s="18">
        <v>5.7755775577559999E-3</v>
      </c>
      <c r="P805" s="18">
        <v>3.2939884710399998E-3</v>
      </c>
      <c r="Q805" s="18">
        <v>2.738892270237E-3</v>
      </c>
      <c r="R805" s="18">
        <v>1.683906663459E-3</v>
      </c>
      <c r="S805" s="18">
        <v>1.759235988942E-3</v>
      </c>
      <c r="T805" s="18">
        <v>1.404001404001E-3</v>
      </c>
      <c r="U805" s="18">
        <v>1.1556240369800001E-3</v>
      </c>
      <c r="V805" s="18">
        <v>1.4880952380949999E-3</v>
      </c>
      <c r="W805" s="18">
        <v>1.315295001879E-3</v>
      </c>
      <c r="X805" s="18">
        <v>2.23986968031E-3</v>
      </c>
      <c r="Y805" s="18">
        <v>2.307692307692E-3</v>
      </c>
      <c r="Z805" s="18">
        <v>1.51240169389E-3</v>
      </c>
      <c r="AA805" s="18">
        <v>8.4985835694099997E-4</v>
      </c>
      <c r="AB805" s="18">
        <v>1.191043353978E-3</v>
      </c>
      <c r="AC805" s="18">
        <v>2.3923444976080002E-3</v>
      </c>
      <c r="AD805" s="18">
        <v>1.5930814747380001E-3</v>
      </c>
      <c r="AE805" s="18">
        <v>1.146788990826E-3</v>
      </c>
      <c r="AF805" s="18">
        <v>1.727712508639E-3</v>
      </c>
      <c r="AG805" s="18">
        <v>1.5561780267660001E-3</v>
      </c>
      <c r="AH805" s="18">
        <v>9.1213134691399997E-4</v>
      </c>
      <c r="AI805" s="18">
        <v>2.7491408934710001E-3</v>
      </c>
      <c r="AJ805" s="18">
        <v>2.516989680342E-3</v>
      </c>
    </row>
    <row r="806" spans="1:47" s="19" customFormat="1" x14ac:dyDescent="0.2">
      <c r="A806" s="16" t="s">
        <v>817</v>
      </c>
      <c r="B806" s="32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>
        <v>7.1462601238699995E-4</v>
      </c>
      <c r="AC806" s="18">
        <v>8.9712918660299996E-4</v>
      </c>
      <c r="AD806" s="18">
        <v>1.1379153390989999E-3</v>
      </c>
      <c r="AE806" s="18">
        <v>8.6009174311900004E-4</v>
      </c>
      <c r="AF806" s="18">
        <v>1.382170006911E-3</v>
      </c>
      <c r="AG806" s="18">
        <v>6.2247121070700001E-4</v>
      </c>
      <c r="AH806" s="18">
        <v>9.1213134691399997E-4</v>
      </c>
      <c r="AI806" s="18">
        <v>1.374570446735E-3</v>
      </c>
      <c r="AJ806" s="18">
        <v>1.258494840171E-3</v>
      </c>
    </row>
    <row r="807" spans="1:47" s="19" customFormat="1" x14ac:dyDescent="0.2">
      <c r="A807" s="16" t="s">
        <v>319</v>
      </c>
      <c r="B807" s="32"/>
      <c r="C807" s="18">
        <v>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8.2101806239699997E-4</v>
      </c>
      <c r="K807" s="18">
        <v>1.1182555213870001E-3</v>
      </c>
      <c r="L807" s="18">
        <v>1.392757660167E-3</v>
      </c>
      <c r="M807" s="18">
        <v>2.3735621690709999E-3</v>
      </c>
      <c r="N807" s="18">
        <v>1.4027704716819999E-3</v>
      </c>
      <c r="O807" s="18">
        <v>2.2689768976899998E-3</v>
      </c>
      <c r="P807" s="18">
        <v>1.3724951962670001E-3</v>
      </c>
      <c r="Q807" s="18">
        <v>1.2172854534389999E-3</v>
      </c>
      <c r="R807" s="18">
        <v>7.2167428433999995E-4</v>
      </c>
      <c r="S807" s="18">
        <v>2.5131942699199998E-4</v>
      </c>
      <c r="T807" s="18">
        <v>3.5100035099999997E-4</v>
      </c>
      <c r="U807" s="18">
        <v>1.1556240369800001E-3</v>
      </c>
      <c r="V807" s="18">
        <v>2.12585034014E-4</v>
      </c>
      <c r="W807" s="18">
        <v>5.6369785794800002E-4</v>
      </c>
      <c r="X807" s="18">
        <v>6.1087354917500002E-4</v>
      </c>
      <c r="Y807" s="18">
        <v>5.1282051282099995E-4</v>
      </c>
      <c r="Z807" s="18">
        <v>0</v>
      </c>
      <c r="AA807" s="18">
        <v>2.8328611898E-4</v>
      </c>
      <c r="AB807" s="18">
        <v>2.38208670796E-4</v>
      </c>
      <c r="AC807" s="18">
        <v>8.9712918660299996E-4</v>
      </c>
      <c r="AD807" s="18">
        <v>6.8274920345900005E-4</v>
      </c>
      <c r="AE807" s="18">
        <v>8.6009174311900004E-4</v>
      </c>
      <c r="AF807" s="18">
        <v>6.9108500345499999E-4</v>
      </c>
      <c r="AG807" s="18">
        <v>6.2247121070700001E-4</v>
      </c>
      <c r="AH807" s="18">
        <v>3.0404378230500001E-4</v>
      </c>
      <c r="AI807" s="18">
        <v>4.58190148912E-4</v>
      </c>
      <c r="AJ807" s="18">
        <v>5.0339793606799996E-4</v>
      </c>
    </row>
    <row r="808" spans="1:47" s="19" customFormat="1" ht="12.75" x14ac:dyDescent="0.2">
      <c r="A808" s="49" t="s">
        <v>320</v>
      </c>
      <c r="B808" s="3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C808" s="7"/>
      <c r="AD808" s="7"/>
      <c r="AE808" s="7"/>
      <c r="AF808" s="7"/>
      <c r="AG808" s="7"/>
      <c r="AH808" s="7"/>
      <c r="AI808" s="7"/>
      <c r="AJ808" s="7"/>
    </row>
    <row r="809" spans="1:47" s="19" customFormat="1" x14ac:dyDescent="0.2">
      <c r="A809" s="28" t="s">
        <v>321</v>
      </c>
      <c r="B809" s="32"/>
      <c r="C809" s="27">
        <v>84.76</v>
      </c>
      <c r="D809" s="27">
        <v>18950.91</v>
      </c>
      <c r="E809" s="27">
        <v>169106.71</v>
      </c>
      <c r="F809" s="27">
        <v>1132773</v>
      </c>
      <c r="G809" s="27">
        <v>2972438.14</v>
      </c>
      <c r="H809" s="19">
        <v>6122293</v>
      </c>
      <c r="I809" s="19">
        <v>10475901.609999999</v>
      </c>
      <c r="J809" s="19">
        <v>16378615.560000001</v>
      </c>
      <c r="K809" s="19">
        <v>21256613.399999999</v>
      </c>
      <c r="L809" s="19">
        <v>24543417.34</v>
      </c>
      <c r="M809" s="19">
        <v>28055172.190000001</v>
      </c>
      <c r="N809" s="19">
        <v>31753453.129999999</v>
      </c>
      <c r="O809" s="19">
        <v>37747934.859999999</v>
      </c>
      <c r="P809" s="19">
        <v>39885212.170000002</v>
      </c>
      <c r="Q809" s="19">
        <v>40737596.719999999</v>
      </c>
      <c r="R809" s="19">
        <v>45505615.770000003</v>
      </c>
      <c r="S809" s="19">
        <v>52762562.899999999</v>
      </c>
      <c r="T809" s="19">
        <v>59381236.039999999</v>
      </c>
      <c r="U809" s="19">
        <v>63561591.079999998</v>
      </c>
      <c r="V809" s="19">
        <v>69936748.239999995</v>
      </c>
      <c r="W809" s="19">
        <v>75872025.730000004</v>
      </c>
      <c r="X809" s="19">
        <v>81983138.670000002</v>
      </c>
      <c r="Y809" s="19">
        <v>86121443.340000004</v>
      </c>
      <c r="Z809" s="19">
        <v>89533407.379999995</v>
      </c>
      <c r="AA809" s="19">
        <v>97055160.150000006</v>
      </c>
      <c r="AB809" s="19">
        <v>97485279.060000002</v>
      </c>
      <c r="AC809" s="19">
        <v>98970001.799999997</v>
      </c>
      <c r="AD809" s="19">
        <v>104650129.84</v>
      </c>
      <c r="AE809" s="19">
        <v>107275380.48999999</v>
      </c>
      <c r="AF809" s="19">
        <v>111636132.36</v>
      </c>
      <c r="AG809" s="19">
        <v>116320901.94</v>
      </c>
      <c r="AH809" s="19">
        <v>119767131.52</v>
      </c>
      <c r="AI809" s="19">
        <v>122462037.48999999</v>
      </c>
      <c r="AJ809" s="19">
        <v>128672471.01000001</v>
      </c>
    </row>
    <row r="810" spans="1:47" s="19" customFormat="1" x14ac:dyDescent="0.2">
      <c r="A810" s="28" t="s">
        <v>322</v>
      </c>
      <c r="B810" s="32"/>
      <c r="C810" s="27">
        <v>0</v>
      </c>
      <c r="D810" s="27">
        <v>0</v>
      </c>
      <c r="E810" s="27">
        <v>6053.37</v>
      </c>
      <c r="F810" s="27">
        <v>28313.919999999998</v>
      </c>
      <c r="G810" s="27">
        <v>216006</v>
      </c>
      <c r="H810" s="19">
        <v>195535.84</v>
      </c>
      <c r="I810" s="19">
        <v>349937.15</v>
      </c>
      <c r="J810" s="19">
        <v>528177.31999999995</v>
      </c>
      <c r="K810" s="19">
        <v>885235.61</v>
      </c>
      <c r="L810" s="19">
        <v>1155142.3799999999</v>
      </c>
      <c r="M810" s="19">
        <v>1112045.4099999999</v>
      </c>
      <c r="N810" s="19">
        <v>1341591.79</v>
      </c>
      <c r="O810" s="19">
        <v>1510212.12</v>
      </c>
      <c r="P810" s="19">
        <v>1219834.8899999999</v>
      </c>
      <c r="Q810" s="19">
        <v>1563212.27</v>
      </c>
      <c r="R810" s="19">
        <v>1100966.21</v>
      </c>
      <c r="S810" s="19">
        <v>1431231.44</v>
      </c>
      <c r="T810" s="19">
        <v>1819908.6</v>
      </c>
      <c r="U810" s="19">
        <v>2210364.91</v>
      </c>
      <c r="V810" s="19">
        <v>1873587.34</v>
      </c>
      <c r="W810" s="19">
        <v>2401434.7599999998</v>
      </c>
      <c r="X810" s="19">
        <v>2025209.03</v>
      </c>
      <c r="Y810" s="19">
        <v>1860170.83</v>
      </c>
      <c r="Z810" s="19">
        <v>2791442.35</v>
      </c>
      <c r="AA810" s="19">
        <v>2222173.89</v>
      </c>
      <c r="AB810" s="19">
        <v>2413831.19</v>
      </c>
      <c r="AC810" s="19">
        <v>3310730.48</v>
      </c>
      <c r="AD810" s="19">
        <v>1935125.75</v>
      </c>
      <c r="AE810" s="19">
        <v>2558298.25</v>
      </c>
      <c r="AF810" s="19">
        <v>3123424.04</v>
      </c>
      <c r="AG810" s="19">
        <v>2658186.88</v>
      </c>
      <c r="AH810" s="19">
        <v>2811311.99</v>
      </c>
      <c r="AI810" s="19">
        <v>2985403.35</v>
      </c>
      <c r="AJ810" s="19">
        <v>2983029.47</v>
      </c>
    </row>
    <row r="811" spans="1:47" s="19" customFormat="1" x14ac:dyDescent="0.2">
      <c r="A811" s="28" t="s">
        <v>323</v>
      </c>
      <c r="B811" s="32"/>
      <c r="C811" s="27">
        <v>0</v>
      </c>
      <c r="D811" s="27">
        <v>0</v>
      </c>
      <c r="E811" s="27">
        <v>0</v>
      </c>
      <c r="F811" s="27">
        <v>1697.98</v>
      </c>
      <c r="G811" s="27">
        <v>0</v>
      </c>
      <c r="H811" s="19">
        <v>9300.59</v>
      </c>
      <c r="I811" s="19">
        <v>16765.64</v>
      </c>
      <c r="J811" s="19">
        <v>38106.74</v>
      </c>
      <c r="K811" s="19">
        <v>54980.56</v>
      </c>
      <c r="L811" s="19">
        <v>260383.93</v>
      </c>
      <c r="M811" s="19">
        <v>80087.09</v>
      </c>
      <c r="N811" s="19">
        <v>183657.37</v>
      </c>
      <c r="O811" s="19">
        <v>124377.18</v>
      </c>
      <c r="P811" s="19">
        <v>139193.18</v>
      </c>
      <c r="Q811" s="19">
        <v>134162.20000000001</v>
      </c>
      <c r="R811" s="19">
        <v>128292.5</v>
      </c>
      <c r="S811" s="19">
        <v>84198.04</v>
      </c>
      <c r="T811" s="19">
        <v>147177.89000000001</v>
      </c>
      <c r="U811" s="19">
        <v>147106.91</v>
      </c>
      <c r="V811" s="19">
        <v>114573.19</v>
      </c>
      <c r="W811" s="19">
        <v>159756.01</v>
      </c>
      <c r="X811" s="19">
        <v>267019.49</v>
      </c>
      <c r="Y811" s="19">
        <v>332932.78000000003</v>
      </c>
      <c r="Z811" s="19">
        <v>254445.93</v>
      </c>
      <c r="AA811" s="19">
        <v>196029.34</v>
      </c>
      <c r="AB811" s="19">
        <v>255788.63</v>
      </c>
      <c r="AC811" s="19">
        <v>370986.83</v>
      </c>
      <c r="AD811" s="19">
        <v>384243.65</v>
      </c>
      <c r="AE811" s="19">
        <v>274309.62</v>
      </c>
      <c r="AF811" s="19">
        <v>333004.74</v>
      </c>
      <c r="AG811" s="19">
        <v>412227.59</v>
      </c>
      <c r="AH811" s="19">
        <v>378508.79</v>
      </c>
      <c r="AI811" s="19">
        <v>490325.08</v>
      </c>
      <c r="AJ811" s="19">
        <v>532693.51</v>
      </c>
    </row>
    <row r="812" spans="1:47" s="19" customFormat="1" x14ac:dyDescent="0.2">
      <c r="A812" s="28" t="s">
        <v>324</v>
      </c>
      <c r="B812" s="32"/>
      <c r="C812" s="27">
        <v>0</v>
      </c>
      <c r="D812" s="27">
        <v>0</v>
      </c>
      <c r="E812" s="27">
        <v>0</v>
      </c>
      <c r="F812" s="27">
        <v>0</v>
      </c>
      <c r="G812" s="27">
        <v>0</v>
      </c>
      <c r="H812" s="19">
        <v>0</v>
      </c>
      <c r="I812" s="19">
        <v>5846.32</v>
      </c>
      <c r="J812" s="19">
        <v>13442.73</v>
      </c>
      <c r="K812" s="19">
        <v>36709.42</v>
      </c>
      <c r="L812" s="19">
        <v>35182.42</v>
      </c>
      <c r="M812" s="19">
        <v>88399.24</v>
      </c>
      <c r="N812" s="19">
        <v>55383.53</v>
      </c>
      <c r="O812" s="19">
        <v>144728.07</v>
      </c>
      <c r="P812" s="19">
        <v>96753.29</v>
      </c>
      <c r="Q812" s="19">
        <v>85539.14</v>
      </c>
      <c r="R812" s="19">
        <v>89979.83</v>
      </c>
      <c r="S812" s="19">
        <v>108013.79</v>
      </c>
      <c r="T812" s="19">
        <v>71685.009999999995</v>
      </c>
      <c r="U812" s="19">
        <v>121651.64</v>
      </c>
      <c r="V812" s="19">
        <v>105825.3</v>
      </c>
      <c r="W812" s="19">
        <v>91626.880000000005</v>
      </c>
      <c r="X812" s="19">
        <v>143199.84</v>
      </c>
      <c r="Y812" s="19">
        <v>201347.47</v>
      </c>
      <c r="Z812" s="19">
        <v>219050.53</v>
      </c>
      <c r="AA812" s="19">
        <v>169654.71</v>
      </c>
      <c r="AB812" s="19">
        <v>128841.01</v>
      </c>
      <c r="AC812" s="19">
        <v>159378.57</v>
      </c>
      <c r="AD812" s="19">
        <v>314995.53999999998</v>
      </c>
      <c r="AE812" s="19">
        <v>338680.85</v>
      </c>
      <c r="AF812" s="19">
        <v>239841.6</v>
      </c>
      <c r="AG812" s="19">
        <v>251836.34</v>
      </c>
      <c r="AH812" s="19">
        <v>299886.33</v>
      </c>
      <c r="AI812" s="19">
        <v>340797.72</v>
      </c>
      <c r="AJ812" s="19">
        <v>404504.75</v>
      </c>
    </row>
    <row r="813" spans="1:47" s="19" customFormat="1" x14ac:dyDescent="0.2">
      <c r="A813" s="28" t="s">
        <v>325</v>
      </c>
      <c r="B813" s="32"/>
      <c r="C813" s="27">
        <v>0</v>
      </c>
      <c r="D813" s="27">
        <v>0</v>
      </c>
      <c r="E813" s="27">
        <v>0</v>
      </c>
      <c r="F813" s="27">
        <v>0</v>
      </c>
      <c r="G813" s="27">
        <v>0</v>
      </c>
      <c r="H813" s="19">
        <v>0</v>
      </c>
      <c r="I813" s="19">
        <v>0</v>
      </c>
      <c r="J813" s="19">
        <v>5994.93</v>
      </c>
      <c r="K813" s="19">
        <v>12168.07</v>
      </c>
      <c r="L813" s="19">
        <v>30846.03</v>
      </c>
      <c r="M813" s="19">
        <v>27548.73</v>
      </c>
      <c r="N813" s="19">
        <v>80905.83</v>
      </c>
      <c r="O813" s="19">
        <v>54574.41</v>
      </c>
      <c r="P813" s="19">
        <v>138272.37</v>
      </c>
      <c r="Q813" s="19">
        <v>60009.82</v>
      </c>
      <c r="R813" s="19">
        <v>80024.91</v>
      </c>
      <c r="S813" s="19">
        <v>80552.539999999994</v>
      </c>
      <c r="T813" s="19">
        <v>104159.05</v>
      </c>
      <c r="U813" s="19">
        <v>69357.45</v>
      </c>
      <c r="V813" s="19">
        <v>106011.09</v>
      </c>
      <c r="W813" s="19">
        <v>85880.639999999999</v>
      </c>
      <c r="X813" s="19">
        <v>87745.65</v>
      </c>
      <c r="Y813" s="19">
        <v>104602.06</v>
      </c>
      <c r="Z813" s="19">
        <v>117785.09</v>
      </c>
      <c r="AA813" s="19">
        <v>182065.52</v>
      </c>
      <c r="AB813" s="19">
        <v>150918.6</v>
      </c>
      <c r="AC813" s="19">
        <v>111432.99</v>
      </c>
      <c r="AD813" s="19">
        <v>162460.66</v>
      </c>
      <c r="AE813" s="19">
        <v>287705.28999999998</v>
      </c>
      <c r="AF813" s="19">
        <v>352605.07</v>
      </c>
      <c r="AG813" s="19">
        <v>218456.73</v>
      </c>
      <c r="AH813" s="19">
        <v>257154.31</v>
      </c>
      <c r="AI813" s="19">
        <v>258815.07</v>
      </c>
      <c r="AJ813" s="19">
        <v>306990</v>
      </c>
    </row>
    <row r="814" spans="1:47" ht="12.75" x14ac:dyDescent="0.2">
      <c r="A814" s="28" t="s">
        <v>326</v>
      </c>
      <c r="B814" s="50"/>
      <c r="C814" s="27">
        <v>0</v>
      </c>
      <c r="D814" s="27">
        <v>0</v>
      </c>
      <c r="E814" s="27">
        <v>0</v>
      </c>
      <c r="F814" s="27">
        <v>0</v>
      </c>
      <c r="G814" s="27">
        <v>0</v>
      </c>
      <c r="H814" s="19">
        <v>0</v>
      </c>
      <c r="I814" s="19">
        <v>0</v>
      </c>
      <c r="J814" s="19">
        <v>0</v>
      </c>
      <c r="K814" s="19">
        <v>6318.39</v>
      </c>
      <c r="L814" s="19">
        <v>10030.969999999999</v>
      </c>
      <c r="M814" s="19">
        <v>31888.29</v>
      </c>
      <c r="N814" s="19">
        <v>27739.61</v>
      </c>
      <c r="O814" s="19">
        <v>81237.55</v>
      </c>
      <c r="P814" s="19">
        <v>43478.93</v>
      </c>
      <c r="Q814" s="19">
        <v>133630.48000000001</v>
      </c>
      <c r="R814" s="19">
        <v>59089.7</v>
      </c>
      <c r="S814" s="19">
        <v>69057</v>
      </c>
      <c r="T814" s="19">
        <v>82082.429999999993</v>
      </c>
      <c r="U814" s="19">
        <v>92256.43</v>
      </c>
      <c r="V814" s="19">
        <v>73635.48</v>
      </c>
      <c r="W814" s="19">
        <v>108461.31</v>
      </c>
      <c r="X814" s="19">
        <v>92295.01</v>
      </c>
      <c r="Y814" s="19">
        <v>98697.85</v>
      </c>
      <c r="Z814" s="19">
        <v>102380.62</v>
      </c>
      <c r="AA814" s="19">
        <v>102706.03</v>
      </c>
      <c r="AB814" s="19">
        <v>164403.4</v>
      </c>
      <c r="AC814" s="19">
        <v>147073.85</v>
      </c>
      <c r="AD814" s="19">
        <v>100503.57</v>
      </c>
      <c r="AE814" s="19">
        <v>152187.87</v>
      </c>
      <c r="AF814" s="19">
        <v>250870.39</v>
      </c>
      <c r="AG814" s="19">
        <v>325372.01</v>
      </c>
      <c r="AH814" s="19">
        <v>208933.87</v>
      </c>
      <c r="AI814" s="19">
        <v>202779.4</v>
      </c>
      <c r="AJ814" s="19">
        <v>230367.71</v>
      </c>
    </row>
    <row r="815" spans="1:47" x14ac:dyDescent="0.2">
      <c r="A815" s="28" t="s">
        <v>618</v>
      </c>
      <c r="C815" s="27">
        <v>0</v>
      </c>
      <c r="D815" s="27">
        <v>0</v>
      </c>
      <c r="E815" s="27">
        <v>0</v>
      </c>
      <c r="F815" s="27">
        <v>0</v>
      </c>
      <c r="G815" s="27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6318.39</v>
      </c>
      <c r="M815" s="19">
        <v>9799.89</v>
      </c>
      <c r="N815" s="19">
        <v>17854.07</v>
      </c>
      <c r="O815" s="19">
        <v>25653.73</v>
      </c>
      <c r="P815" s="19">
        <v>82761.77</v>
      </c>
      <c r="Q815" s="19">
        <v>43176.55</v>
      </c>
      <c r="R815" s="19">
        <v>141437.94</v>
      </c>
      <c r="S815" s="19">
        <v>43760.5</v>
      </c>
      <c r="T815" s="19">
        <v>68797.23</v>
      </c>
      <c r="U815" s="19">
        <v>66852.539999999994</v>
      </c>
      <c r="V815" s="19">
        <v>76301.67</v>
      </c>
      <c r="W815" s="19">
        <v>52437.88</v>
      </c>
      <c r="X815" s="19">
        <v>78578.009999999995</v>
      </c>
      <c r="Y815" s="19">
        <v>82187.73</v>
      </c>
      <c r="Z815" s="19">
        <v>78451.960000000006</v>
      </c>
      <c r="AA815" s="19">
        <v>88054.54</v>
      </c>
      <c r="AB815" s="19">
        <v>102549.92</v>
      </c>
      <c r="AC815" s="19">
        <v>161002.32</v>
      </c>
      <c r="AD815" s="19">
        <v>143463.25</v>
      </c>
      <c r="AE815" s="19">
        <v>109171.11</v>
      </c>
      <c r="AF815" s="19">
        <v>147890.73000000001</v>
      </c>
      <c r="AG815" s="19">
        <v>237387.1</v>
      </c>
      <c r="AH815" s="19">
        <v>309143.74</v>
      </c>
      <c r="AI815" s="19">
        <v>230819.52</v>
      </c>
      <c r="AJ815" s="19">
        <v>175716.35</v>
      </c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</row>
    <row r="816" spans="1:47" x14ac:dyDescent="0.2">
      <c r="A816" s="28" t="s">
        <v>329</v>
      </c>
      <c r="C816" s="27">
        <v>0</v>
      </c>
      <c r="D816" s="27">
        <v>0</v>
      </c>
      <c r="E816" s="27">
        <v>0</v>
      </c>
      <c r="F816" s="27">
        <v>1698</v>
      </c>
      <c r="G816" s="27">
        <v>0</v>
      </c>
      <c r="H816" s="19">
        <v>9301</v>
      </c>
      <c r="I816" s="19">
        <v>22612</v>
      </c>
      <c r="J816" s="19">
        <v>57544</v>
      </c>
      <c r="K816" s="19">
        <v>110176</v>
      </c>
      <c r="L816" s="19">
        <v>342762</v>
      </c>
      <c r="M816" s="19">
        <v>237723</v>
      </c>
      <c r="N816" s="19">
        <v>365540</v>
      </c>
      <c r="O816" s="19">
        <v>430571</v>
      </c>
      <c r="P816" s="19">
        <v>500460</v>
      </c>
      <c r="Q816" s="19">
        <v>456518</v>
      </c>
      <c r="R816" s="19">
        <v>498825</v>
      </c>
      <c r="S816" s="19">
        <v>385582</v>
      </c>
      <c r="T816" s="19">
        <v>473902</v>
      </c>
      <c r="U816" s="19">
        <v>497225</v>
      </c>
      <c r="V816" s="19">
        <v>476347</v>
      </c>
      <c r="W816" s="19">
        <v>498163</v>
      </c>
      <c r="X816" s="19">
        <v>668838</v>
      </c>
      <c r="Y816" s="19">
        <v>819768</v>
      </c>
      <c r="Z816" s="19">
        <v>772114</v>
      </c>
      <c r="AA816" s="19">
        <v>738510</v>
      </c>
      <c r="AB816" s="19">
        <v>802502</v>
      </c>
      <c r="AC816" s="19">
        <v>949875</v>
      </c>
      <c r="AD816" s="19">
        <v>1105667</v>
      </c>
      <c r="AE816" s="19">
        <v>1162055</v>
      </c>
      <c r="AF816" s="19">
        <v>1324213</v>
      </c>
      <c r="AG816" s="19">
        <v>1445280</v>
      </c>
      <c r="AH816" s="19">
        <v>1453627</v>
      </c>
      <c r="AI816" s="19">
        <v>1523537</v>
      </c>
      <c r="AJ816" s="19">
        <v>1650272</v>
      </c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</row>
    <row r="817" spans="1:47" x14ac:dyDescent="0.2">
      <c r="A817" s="28" t="s">
        <v>330</v>
      </c>
      <c r="C817" s="27">
        <v>0</v>
      </c>
      <c r="D817" s="27">
        <v>0</v>
      </c>
      <c r="E817" s="27">
        <v>0</v>
      </c>
      <c r="F817" s="27">
        <v>0</v>
      </c>
      <c r="G817" s="27">
        <v>0</v>
      </c>
      <c r="H817" s="19">
        <v>0</v>
      </c>
      <c r="I817" s="19">
        <v>0</v>
      </c>
      <c r="J817" s="19">
        <v>5994.93</v>
      </c>
      <c r="K817" s="19">
        <v>18486.46</v>
      </c>
      <c r="L817" s="19">
        <v>47195.39</v>
      </c>
      <c r="M817" s="19">
        <v>69236.91</v>
      </c>
      <c r="N817" s="19">
        <v>126499.51</v>
      </c>
      <c r="O817" s="19">
        <v>161465.69</v>
      </c>
      <c r="P817" s="19">
        <v>264513.07</v>
      </c>
      <c r="Q817" s="19">
        <v>236816.85</v>
      </c>
      <c r="R817" s="19">
        <v>280552.55</v>
      </c>
      <c r="S817" s="19">
        <v>193370.04</v>
      </c>
      <c r="T817" s="19">
        <v>255038.71</v>
      </c>
      <c r="U817" s="19">
        <v>228466.42</v>
      </c>
      <c r="V817" s="19">
        <v>255948.24</v>
      </c>
      <c r="W817" s="19">
        <v>246779.83</v>
      </c>
      <c r="X817" s="19">
        <v>258618.67</v>
      </c>
      <c r="Y817" s="19">
        <v>285487.64</v>
      </c>
      <c r="Z817" s="19">
        <v>298617.67</v>
      </c>
      <c r="AA817" s="19">
        <v>372826.09</v>
      </c>
      <c r="AB817" s="19">
        <v>417871.92</v>
      </c>
      <c r="AC817" s="19">
        <v>419509.16</v>
      </c>
      <c r="AD817" s="19">
        <v>406427.48</v>
      </c>
      <c r="AE817" s="19">
        <v>549064.27</v>
      </c>
      <c r="AF817" s="19">
        <v>751366.19</v>
      </c>
      <c r="AG817" s="19">
        <v>781215.84</v>
      </c>
      <c r="AH817" s="19">
        <v>775231.92</v>
      </c>
      <c r="AI817" s="19">
        <v>692413.99</v>
      </c>
      <c r="AJ817" s="19">
        <v>713074.06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</row>
    <row r="818" spans="1:47" ht="12.75" x14ac:dyDescent="0.2">
      <c r="A818" s="49" t="s">
        <v>331</v>
      </c>
      <c r="C818" s="7"/>
      <c r="D818" s="7"/>
      <c r="E818" s="7"/>
      <c r="F818" s="7"/>
      <c r="AB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</row>
    <row r="819" spans="1:47" x14ac:dyDescent="0.2">
      <c r="A819" s="16" t="s">
        <v>332</v>
      </c>
      <c r="C819" s="18">
        <v>1</v>
      </c>
      <c r="D819" s="18">
        <v>1</v>
      </c>
      <c r="E819" s="18">
        <v>0.9654409269509</v>
      </c>
      <c r="F819" s="18">
        <v>0.97418963730950003</v>
      </c>
      <c r="G819" s="18">
        <v>0.93225347833759997</v>
      </c>
      <c r="H819" s="18">
        <v>0.96762569309409996</v>
      </c>
      <c r="I819" s="18">
        <v>0.96565877288699997</v>
      </c>
      <c r="J819" s="18">
        <v>0.9654733509283</v>
      </c>
      <c r="K819" s="18">
        <v>0.95526645193549997</v>
      </c>
      <c r="L819" s="18">
        <v>0.94247971930679997</v>
      </c>
      <c r="M819" s="18">
        <v>0.95409721592899999</v>
      </c>
      <c r="N819" s="18">
        <v>0.94898080284120001</v>
      </c>
      <c r="O819" s="18">
        <v>0.95109988022509995</v>
      </c>
      <c r="P819" s="18">
        <v>0.95865224172029995</v>
      </c>
      <c r="Q819" s="18">
        <v>0.95276293928529998</v>
      </c>
      <c r="R819" s="18">
        <v>0.96603805812029997</v>
      </c>
      <c r="S819" s="18">
        <v>0.96671245741230005</v>
      </c>
      <c r="T819" s="18">
        <v>0.96280813149779998</v>
      </c>
      <c r="U819" s="18">
        <v>0.95914254800230003</v>
      </c>
      <c r="V819" s="18">
        <v>0.96749146599479996</v>
      </c>
      <c r="W819" s="18">
        <v>0.96318982189470004</v>
      </c>
      <c r="X819" s="18">
        <v>0.96818449966510001</v>
      </c>
      <c r="Y819" s="18">
        <v>0.96982097960830005</v>
      </c>
      <c r="Z819" s="18">
        <v>0.96172209777579998</v>
      </c>
      <c r="AA819" s="18">
        <v>0.97039784991790001</v>
      </c>
      <c r="AB819" s="18">
        <v>0.96806076196610003</v>
      </c>
      <c r="AC819" s="18">
        <v>0.95873150604659996</v>
      </c>
      <c r="AD819" s="18">
        <v>0.97176235945529998</v>
      </c>
      <c r="AE819" s="18">
        <v>0.96648112642689998</v>
      </c>
      <c r="AF819" s="18">
        <v>0.96168480473770002</v>
      </c>
      <c r="AG819" s="18">
        <v>0.9659247181242</v>
      </c>
      <c r="AH819" s="18">
        <v>0.96561420845680002</v>
      </c>
      <c r="AI819" s="18">
        <v>0.96448736509370003</v>
      </c>
      <c r="AJ819" s="18">
        <v>0.96524338858350001</v>
      </c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</row>
    <row r="820" spans="1:47" x14ac:dyDescent="0.2">
      <c r="A820" s="16" t="s">
        <v>333</v>
      </c>
      <c r="C820" s="18">
        <v>0</v>
      </c>
      <c r="D820" s="18">
        <v>0</v>
      </c>
      <c r="E820" s="18">
        <v>3.4559073049060002E-2</v>
      </c>
      <c r="F820" s="18">
        <v>2.435009260956E-2</v>
      </c>
      <c r="G820" s="18">
        <v>6.7746521662439996E-2</v>
      </c>
      <c r="H820" s="18">
        <v>3.0904352781669999E-2</v>
      </c>
      <c r="I820" s="18">
        <v>3.2256877874260001E-2</v>
      </c>
      <c r="J820" s="18">
        <v>3.1134568435080001E-2</v>
      </c>
      <c r="K820" s="18">
        <v>3.9782248676150003E-2</v>
      </c>
      <c r="L820" s="18">
        <v>4.4358055399539999E-2</v>
      </c>
      <c r="M820" s="18">
        <v>3.7818318222469997E-2</v>
      </c>
      <c r="N820" s="18">
        <v>4.0094689819940001E-2</v>
      </c>
      <c r="O820" s="18">
        <v>3.8051421137969998E-2</v>
      </c>
      <c r="P820" s="18">
        <v>2.9319073115190001E-2</v>
      </c>
      <c r="Q820" s="18">
        <v>3.6560102632680003E-2</v>
      </c>
      <c r="R820" s="18">
        <v>2.3372395726720001E-2</v>
      </c>
      <c r="S820" s="18">
        <v>2.6222935097189998E-2</v>
      </c>
      <c r="T820" s="18">
        <v>2.950802164984E-2</v>
      </c>
      <c r="U820" s="18">
        <v>3.3354341761580003E-2</v>
      </c>
      <c r="V820" s="18">
        <v>2.5918845354740001E-2</v>
      </c>
      <c r="W820" s="18">
        <v>3.0486038780719999E-2</v>
      </c>
      <c r="X820" s="18">
        <v>2.3916820253979999E-2</v>
      </c>
      <c r="Y820" s="18">
        <v>2.0947543685109999E-2</v>
      </c>
      <c r="Z820" s="18">
        <v>2.9984246899800001E-2</v>
      </c>
      <c r="AA820" s="18">
        <v>2.2218218605450001E-2</v>
      </c>
      <c r="AB820" s="18">
        <v>2.3970134604740002E-2</v>
      </c>
      <c r="AC820" s="18">
        <v>3.2071350525170003E-2</v>
      </c>
      <c r="AD820" s="18">
        <v>1.7969231070590001E-2</v>
      </c>
      <c r="AE820" s="18">
        <v>2.304859664074E-2</v>
      </c>
      <c r="AF820" s="18">
        <v>2.690660608282E-2</v>
      </c>
      <c r="AG820" s="18">
        <v>2.207349126393E-2</v>
      </c>
      <c r="AH820" s="18">
        <v>2.2666008340489999E-2</v>
      </c>
      <c r="AI820" s="18">
        <v>2.3512460430999998E-2</v>
      </c>
      <c r="AJ820" s="18">
        <v>2.2377354311029999E-2</v>
      </c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</row>
    <row r="821" spans="1:47" x14ac:dyDescent="0.2">
      <c r="A821" s="16" t="s">
        <v>334</v>
      </c>
      <c r="C821" s="18">
        <v>0</v>
      </c>
      <c r="D821" s="18">
        <v>0</v>
      </c>
      <c r="E821" s="18">
        <v>0</v>
      </c>
      <c r="F821" s="18">
        <v>1.4602700809069999E-3</v>
      </c>
      <c r="G821" s="18">
        <v>0</v>
      </c>
      <c r="H821" s="18">
        <v>1.469954124204E-3</v>
      </c>
      <c r="I821" s="18">
        <v>1.545440951222E-3</v>
      </c>
      <c r="J821" s="18">
        <v>2.2462852141549999E-3</v>
      </c>
      <c r="K821" s="18">
        <v>2.470811482916E-3</v>
      </c>
      <c r="L821" s="18">
        <v>9.9988754564529995E-3</v>
      </c>
      <c r="M821" s="18">
        <v>2.723592964726E-3</v>
      </c>
      <c r="N821" s="18">
        <v>5.4887674016670003E-3</v>
      </c>
      <c r="O821" s="18">
        <v>3.133817027063E-3</v>
      </c>
      <c r="P821" s="18">
        <v>3.3455470531390001E-3</v>
      </c>
      <c r="Q821" s="18">
        <v>3.1377592765610002E-3</v>
      </c>
      <c r="R821" s="18">
        <v>2.7235196244310002E-3</v>
      </c>
      <c r="S821" s="18">
        <v>1.5426713503659999E-3</v>
      </c>
      <c r="T821" s="18">
        <v>2.3863442177800001E-3</v>
      </c>
      <c r="U821" s="18">
        <v>2.2198389638889999E-3</v>
      </c>
      <c r="V821" s="18">
        <v>1.5849833792160001E-3</v>
      </c>
      <c r="W821" s="18">
        <v>2.0280908719389999E-3</v>
      </c>
      <c r="X821" s="18">
        <v>3.1533817260530001E-3</v>
      </c>
      <c r="Y821" s="18">
        <v>3.7491846666869999E-3</v>
      </c>
      <c r="Z821" s="18">
        <v>2.7331281220150001E-3</v>
      </c>
      <c r="AA821" s="18">
        <v>1.9599828567879998E-3</v>
      </c>
      <c r="AB821" s="18">
        <v>2.540064904647E-3</v>
      </c>
      <c r="AC821" s="18">
        <v>3.5937835281450001E-3</v>
      </c>
      <c r="AD821" s="18">
        <v>3.568017703376E-3</v>
      </c>
      <c r="AE821" s="18">
        <v>2.471350549552E-3</v>
      </c>
      <c r="AF821" s="18">
        <v>2.8686554397180002E-3</v>
      </c>
      <c r="AG821" s="18">
        <v>3.423123549017E-3</v>
      </c>
      <c r="AH821" s="18">
        <v>3.0517009217069999E-3</v>
      </c>
      <c r="AI821" s="18">
        <v>3.8617056692950001E-3</v>
      </c>
      <c r="AJ821" s="18">
        <v>3.9960287125350002E-3</v>
      </c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</row>
    <row r="822" spans="1:47" x14ac:dyDescent="0.2">
      <c r="A822" s="16" t="s">
        <v>335</v>
      </c>
      <c r="C822" s="18">
        <v>0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5.3890828754200003E-4</v>
      </c>
      <c r="J822" s="18">
        <v>7.9241114923200005E-4</v>
      </c>
      <c r="K822" s="18">
        <v>1.6497113973960001E-3</v>
      </c>
      <c r="L822" s="18">
        <v>1.3510228370719999E-3</v>
      </c>
      <c r="M822" s="18">
        <v>3.006271649414E-3</v>
      </c>
      <c r="N822" s="18">
        <v>1.6551871240080001E-3</v>
      </c>
      <c r="O822" s="18">
        <v>3.6465796222420002E-3</v>
      </c>
      <c r="P822" s="18">
        <v>2.3254924145070001E-3</v>
      </c>
      <c r="Q822" s="18">
        <v>2.0005726653559998E-3</v>
      </c>
      <c r="R822" s="18">
        <v>1.910180507886E-3</v>
      </c>
      <c r="S822" s="18">
        <v>1.9790220684169999E-3</v>
      </c>
      <c r="T822" s="18">
        <v>1.1623016821000001E-3</v>
      </c>
      <c r="U822" s="18">
        <v>1.835719685044E-3</v>
      </c>
      <c r="V822" s="18">
        <v>1.4639667587199999E-3</v>
      </c>
      <c r="W822" s="18">
        <v>1.163196545484E-3</v>
      </c>
      <c r="X822" s="18">
        <v>1.6911265864140001E-3</v>
      </c>
      <c r="Y822" s="18">
        <v>2.2673911748799999E-3</v>
      </c>
      <c r="Z822" s="18">
        <v>2.3529288272969998E-3</v>
      </c>
      <c r="AA822" s="18">
        <v>1.6962783386069999E-3</v>
      </c>
      <c r="AB822" s="18">
        <v>1.2794334438569999E-3</v>
      </c>
      <c r="AC822" s="18">
        <v>1.5439148597409999E-3</v>
      </c>
      <c r="AD822" s="18">
        <v>2.9249921585030002E-3</v>
      </c>
      <c r="AE822" s="18">
        <v>3.0512932968600002E-3</v>
      </c>
      <c r="AF822" s="18">
        <v>2.06610545697E-3</v>
      </c>
      <c r="AG822" s="18">
        <v>2.0912401956219998E-3</v>
      </c>
      <c r="AH822" s="18">
        <v>2.4178127796409998E-3</v>
      </c>
      <c r="AI822" s="18">
        <v>2.6840570492679999E-3</v>
      </c>
      <c r="AJ822" s="18">
        <v>3.0344139078339999E-3</v>
      </c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</row>
    <row r="823" spans="1:47" x14ac:dyDescent="0.2">
      <c r="A823" s="16" t="s">
        <v>336</v>
      </c>
      <c r="C823" s="18">
        <v>0</v>
      </c>
      <c r="D823" s="18">
        <v>0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3.5338427319899998E-4</v>
      </c>
      <c r="K823" s="18">
        <v>5.4682977184899995E-4</v>
      </c>
      <c r="L823" s="18">
        <v>1.1845032536989999E-3</v>
      </c>
      <c r="M823" s="18">
        <v>9.3687418552900002E-4</v>
      </c>
      <c r="N823" s="18">
        <v>2.4179442529790002E-3</v>
      </c>
      <c r="O823" s="18">
        <v>1.375061046568E-3</v>
      </c>
      <c r="P823" s="18">
        <v>3.3234151269769998E-3</v>
      </c>
      <c r="Q823" s="18">
        <v>1.403497925569E-3</v>
      </c>
      <c r="R823" s="18">
        <v>1.698847655384E-3</v>
      </c>
      <c r="S823" s="18">
        <v>1.4758787218470001E-3</v>
      </c>
      <c r="T823" s="18">
        <v>1.6888361879420001E-3</v>
      </c>
      <c r="U823" s="18">
        <v>1.0466018893740001E-3</v>
      </c>
      <c r="V823" s="18">
        <v>1.466536941692E-3</v>
      </c>
      <c r="W823" s="18">
        <v>1.0902484486199999E-3</v>
      </c>
      <c r="X823" s="18">
        <v>1.036237202201E-3</v>
      </c>
      <c r="Y823" s="18">
        <v>1.177932793088E-3</v>
      </c>
      <c r="Z823" s="18">
        <v>1.2651872318540001E-3</v>
      </c>
      <c r="AA823" s="18">
        <v>1.820366777811E-3</v>
      </c>
      <c r="AB823" s="18">
        <v>1.4986711462450001E-3</v>
      </c>
      <c r="AC823" s="18">
        <v>1.0794616185E-3</v>
      </c>
      <c r="AD823" s="18">
        <v>1.508580586776E-3</v>
      </c>
      <c r="AE823" s="18">
        <v>2.5920367887590002E-3</v>
      </c>
      <c r="AF823" s="18">
        <v>3.0375016647739999E-3</v>
      </c>
      <c r="AG823" s="18">
        <v>1.8140570768310001E-3</v>
      </c>
      <c r="AH823" s="18">
        <v>2.0732888259950002E-3</v>
      </c>
      <c r="AI823" s="18">
        <v>2.038377525208E-3</v>
      </c>
      <c r="AJ823" s="18">
        <v>2.3029018214640001E-3</v>
      </c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</row>
    <row r="824" spans="1:47" s="19" customFormat="1" x14ac:dyDescent="0.2">
      <c r="A824" s="16" t="s">
        <v>337</v>
      </c>
      <c r="B824" s="32"/>
      <c r="C824" s="18">
        <v>0</v>
      </c>
      <c r="D824" s="18">
        <v>0</v>
      </c>
      <c r="E824" s="18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2.8394673618400003E-4</v>
      </c>
      <c r="L824" s="18">
        <v>3.8519435411199998E-4</v>
      </c>
      <c r="M824" s="18">
        <v>1.08445346561E-3</v>
      </c>
      <c r="N824" s="18">
        <v>8.2902345330799999E-4</v>
      </c>
      <c r="O824" s="18">
        <v>2.0468675799439999E-3</v>
      </c>
      <c r="P824" s="18">
        <v>1.0450282559470001E-3</v>
      </c>
      <c r="Q824" s="18">
        <v>3.1253235132650001E-3</v>
      </c>
      <c r="R824" s="18">
        <v>1.2544143854999999E-3</v>
      </c>
      <c r="S824" s="18">
        <v>1.265258139527E-3</v>
      </c>
      <c r="T824" s="18">
        <v>1.3308855848649999E-3</v>
      </c>
      <c r="U824" s="18">
        <v>1.39214682698E-3</v>
      </c>
      <c r="V824" s="18">
        <v>1.018659006706E-3</v>
      </c>
      <c r="W824" s="18">
        <v>1.3769084040690001E-3</v>
      </c>
      <c r="X824" s="18">
        <v>1.0899631256879999E-3</v>
      </c>
      <c r="Y824" s="18">
        <v>1.1114449765359999E-3</v>
      </c>
      <c r="Z824" s="18">
        <v>1.099720288988E-3</v>
      </c>
      <c r="AA824" s="18">
        <v>1.0268975964960001E-3</v>
      </c>
      <c r="AB824" s="18">
        <v>1.632579628519E-3</v>
      </c>
      <c r="AC824" s="18">
        <v>1.4247179058910001E-3</v>
      </c>
      <c r="AD824" s="18">
        <v>9.33258147565E-4</v>
      </c>
      <c r="AE824" s="18">
        <v>1.371113328653E-3</v>
      </c>
      <c r="AF824" s="18">
        <v>2.1611125083020001E-3</v>
      </c>
      <c r="AG824" s="18">
        <v>2.7018778379730001E-3</v>
      </c>
      <c r="AH824" s="18">
        <v>1.6845148659690001E-3</v>
      </c>
      <c r="AI824" s="18">
        <v>1.597051406378E-3</v>
      </c>
      <c r="AJ824" s="18">
        <v>1.7281156355759999E-3</v>
      </c>
    </row>
    <row r="825" spans="1:47" s="19" customFormat="1" x14ac:dyDescent="0.2">
      <c r="A825" s="16" t="s">
        <v>619</v>
      </c>
      <c r="B825" s="32"/>
      <c r="C825" s="18">
        <v>0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2.4262939228E-4</v>
      </c>
      <c r="M825" s="18">
        <v>3.3327358328400002E-4</v>
      </c>
      <c r="N825" s="18">
        <v>5.3358510689300003E-4</v>
      </c>
      <c r="O825" s="18">
        <v>6.4637336110799995E-4</v>
      </c>
      <c r="P825" s="18">
        <v>1.989202313907E-3</v>
      </c>
      <c r="Q825" s="18">
        <v>1.009804701268E-3</v>
      </c>
      <c r="R825" s="18">
        <v>3.0025839798040002E-3</v>
      </c>
      <c r="S825" s="18">
        <v>8.0177721034500004E-4</v>
      </c>
      <c r="T825" s="18">
        <v>1.115479179718E-3</v>
      </c>
      <c r="U825" s="18">
        <v>1.00880287083E-3</v>
      </c>
      <c r="V825" s="18">
        <v>1.0555425641580001E-3</v>
      </c>
      <c r="W825" s="18">
        <v>6.6569505442599995E-4</v>
      </c>
      <c r="X825" s="18">
        <v>9.2797144060000004E-4</v>
      </c>
      <c r="Y825" s="18">
        <v>9.255230954E-4</v>
      </c>
      <c r="Z825" s="18">
        <v>8.4269085421499995E-4</v>
      </c>
      <c r="AA825" s="18">
        <v>8.8040590690299997E-4</v>
      </c>
      <c r="AB825" s="18">
        <v>1.0183543059219999E-3</v>
      </c>
      <c r="AC825" s="18">
        <v>1.559644275268E-3</v>
      </c>
      <c r="AD825" s="18">
        <v>1.33217404057E-3</v>
      </c>
      <c r="AE825" s="18">
        <v>9.8356041138400008E-4</v>
      </c>
      <c r="AF825" s="18">
        <v>1.27399852356E-3</v>
      </c>
      <c r="AG825" s="18">
        <v>1.9712542099450002E-3</v>
      </c>
      <c r="AH825" s="18">
        <v>2.4924500070339999E-3</v>
      </c>
      <c r="AI825" s="18">
        <v>1.8178899781509999E-3</v>
      </c>
      <c r="AJ825" s="18">
        <v>1.318145550266E-3</v>
      </c>
    </row>
    <row r="826" spans="1:47" s="19" customFormat="1" x14ac:dyDescent="0.2">
      <c r="A826" s="16" t="s">
        <v>340</v>
      </c>
      <c r="B826" s="32"/>
      <c r="C826" s="18">
        <v>0</v>
      </c>
      <c r="D826" s="18">
        <v>0</v>
      </c>
      <c r="E826" s="18">
        <v>0</v>
      </c>
      <c r="F826" s="18">
        <v>1.4602700809069999E-3</v>
      </c>
      <c r="G826" s="18">
        <v>0</v>
      </c>
      <c r="H826" s="18">
        <v>1.469954124204E-3</v>
      </c>
      <c r="I826" s="18">
        <v>2.084349238764E-3</v>
      </c>
      <c r="J826" s="18">
        <v>3.3920806365860001E-3</v>
      </c>
      <c r="K826" s="18">
        <v>4.9512993883440003E-3</v>
      </c>
      <c r="L826" s="18">
        <v>1.3162225293619999E-2</v>
      </c>
      <c r="M826" s="18">
        <v>8.0844658485630001E-3</v>
      </c>
      <c r="N826" s="18">
        <v>1.0924507338860001E-2</v>
      </c>
      <c r="O826" s="18">
        <v>1.084869863692E-2</v>
      </c>
      <c r="P826" s="18">
        <v>1.202868516448E-2</v>
      </c>
      <c r="Q826" s="18">
        <v>1.067695808202E-2</v>
      </c>
      <c r="R826" s="18">
        <v>1.0589546153E-2</v>
      </c>
      <c r="S826" s="18">
        <v>7.0646074904999996E-3</v>
      </c>
      <c r="T826" s="18">
        <v>7.6838468524050001E-3</v>
      </c>
      <c r="U826" s="18">
        <v>7.5031102361160004E-3</v>
      </c>
      <c r="V826" s="18">
        <v>6.5896886504930004E-3</v>
      </c>
      <c r="W826" s="18">
        <v>6.324139324537E-3</v>
      </c>
      <c r="X826" s="18">
        <v>7.8986800809560005E-3</v>
      </c>
      <c r="Y826" s="18">
        <v>9.2314767065909999E-3</v>
      </c>
      <c r="Z826" s="18">
        <v>8.2936553243679999E-3</v>
      </c>
      <c r="AA826" s="18">
        <v>7.3839314766060002E-3</v>
      </c>
      <c r="AB826" s="18">
        <v>7.9691034291899995E-3</v>
      </c>
      <c r="AC826" s="18">
        <v>9.2015221875459997E-3</v>
      </c>
      <c r="AD826" s="18">
        <v>1.026702263679E-2</v>
      </c>
      <c r="AE826" s="18">
        <v>1.046935437521E-2</v>
      </c>
      <c r="AF826" s="18">
        <v>1.1407373593319999E-2</v>
      </c>
      <c r="AG826" s="18">
        <v>1.200155286939E-2</v>
      </c>
      <c r="AH826" s="18">
        <v>1.171976740035E-2</v>
      </c>
      <c r="AI826" s="18">
        <v>1.1999081628300001E-2</v>
      </c>
      <c r="AJ826" s="18">
        <v>1.237960562768E-2</v>
      </c>
    </row>
    <row r="827" spans="1:47" s="19" customFormat="1" x14ac:dyDescent="0.2">
      <c r="A827" s="16" t="s">
        <v>341</v>
      </c>
      <c r="B827" s="32"/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3.5338427319899998E-4</v>
      </c>
      <c r="K827" s="18">
        <v>8.3077650803200002E-4</v>
      </c>
      <c r="L827" s="18">
        <v>1.812327000091E-3</v>
      </c>
      <c r="M827" s="18">
        <v>2.3546012344230001E-3</v>
      </c>
      <c r="N827" s="18">
        <v>3.7805528131809999E-3</v>
      </c>
      <c r="O827" s="18">
        <v>4.0683019876190003E-3</v>
      </c>
      <c r="P827" s="18">
        <v>6.3576456968320004E-3</v>
      </c>
      <c r="Q827" s="18">
        <v>5.5386261401009999E-3</v>
      </c>
      <c r="R827" s="18">
        <v>5.9558460206879998E-3</v>
      </c>
      <c r="S827" s="18">
        <v>3.5429140717179999E-3</v>
      </c>
      <c r="T827" s="18">
        <v>4.1352009525250002E-3</v>
      </c>
      <c r="U827" s="18">
        <v>3.4475515871839999E-3</v>
      </c>
      <c r="V827" s="18">
        <v>3.5407385125570002E-3</v>
      </c>
      <c r="W827" s="18">
        <v>3.1328519071150002E-3</v>
      </c>
      <c r="X827" s="18">
        <v>3.0541717684889999E-3</v>
      </c>
      <c r="Y827" s="18">
        <v>3.214900865024E-3</v>
      </c>
      <c r="Z827" s="18">
        <v>3.207598375056E-3</v>
      </c>
      <c r="AA827" s="18">
        <v>3.727670281211E-3</v>
      </c>
      <c r="AB827" s="18">
        <v>4.1496050806860002E-3</v>
      </c>
      <c r="AC827" s="18">
        <v>4.0638237996589999E-3</v>
      </c>
      <c r="AD827" s="18">
        <v>3.7740127749110002E-3</v>
      </c>
      <c r="AE827" s="18">
        <v>4.946710528795E-3</v>
      </c>
      <c r="AF827" s="18">
        <v>6.4726126966359997E-3</v>
      </c>
      <c r="AG827" s="18">
        <v>6.4871891247490002E-3</v>
      </c>
      <c r="AH827" s="18">
        <v>6.250253698998E-3</v>
      </c>
      <c r="AI827" s="18">
        <v>5.4533189097369997E-3</v>
      </c>
      <c r="AJ827" s="18">
        <v>5.3491630073060001E-3</v>
      </c>
    </row>
    <row r="828" spans="1:47" x14ac:dyDescent="0.2">
      <c r="A828" s="28" t="s">
        <v>818</v>
      </c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9">
        <v>1348</v>
      </c>
      <c r="AC828" s="19">
        <v>0</v>
      </c>
      <c r="AD828" s="19">
        <v>890</v>
      </c>
      <c r="AE828" s="19">
        <v>0</v>
      </c>
      <c r="AF828" s="19">
        <v>0</v>
      </c>
      <c r="AG828" s="19">
        <v>896</v>
      </c>
      <c r="AH828" s="19">
        <v>14591</v>
      </c>
      <c r="AI828" s="19">
        <v>231</v>
      </c>
      <c r="AJ828" s="19">
        <v>2288</v>
      </c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</row>
    <row r="829" spans="1:47" x14ac:dyDescent="0.2">
      <c r="A829" s="28" t="s">
        <v>342</v>
      </c>
      <c r="C829" s="19">
        <v>0</v>
      </c>
      <c r="D829" s="19">
        <v>0</v>
      </c>
      <c r="E829" s="19">
        <v>0</v>
      </c>
      <c r="F829" s="19">
        <v>549</v>
      </c>
      <c r="G829" s="19">
        <v>0</v>
      </c>
      <c r="H829" s="19">
        <v>7759</v>
      </c>
      <c r="I829" s="19">
        <v>6954</v>
      </c>
      <c r="J829" s="19">
        <v>13434</v>
      </c>
      <c r="K829" s="19">
        <v>53053</v>
      </c>
      <c r="L829" s="19">
        <v>121356</v>
      </c>
      <c r="M829" s="19">
        <v>26578</v>
      </c>
      <c r="N829" s="19">
        <v>21783</v>
      </c>
      <c r="O829" s="19">
        <v>37202</v>
      </c>
      <c r="P829" s="19">
        <v>7357</v>
      </c>
      <c r="Q829" s="19">
        <v>7706</v>
      </c>
      <c r="R829" s="19">
        <v>1196</v>
      </c>
      <c r="S829" s="19">
        <v>14426</v>
      </c>
      <c r="T829" s="19">
        <v>11801</v>
      </c>
      <c r="U829" s="19">
        <v>11295</v>
      </c>
      <c r="V829" s="19">
        <v>9092</v>
      </c>
      <c r="W829" s="19">
        <v>12166</v>
      </c>
      <c r="X829" s="19">
        <v>37760</v>
      </c>
      <c r="Y829" s="19">
        <v>17700</v>
      </c>
      <c r="Z829" s="19">
        <v>20723</v>
      </c>
      <c r="AA829" s="19">
        <v>18001</v>
      </c>
      <c r="AB829" s="19">
        <v>9798</v>
      </c>
      <c r="AC829" s="19">
        <v>31194</v>
      </c>
      <c r="AD829" s="19">
        <v>48501</v>
      </c>
      <c r="AE829" s="19">
        <v>8864</v>
      </c>
      <c r="AF829" s="19">
        <v>1158</v>
      </c>
      <c r="AG829" s="19">
        <v>12334</v>
      </c>
      <c r="AH829" s="19">
        <v>957</v>
      </c>
      <c r="AI829" s="19">
        <v>32535</v>
      </c>
      <c r="AJ829" s="19">
        <v>7154</v>
      </c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</row>
    <row r="830" spans="1:47" x14ac:dyDescent="0.2">
      <c r="A830" s="28" t="s">
        <v>343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978</v>
      </c>
      <c r="N830" s="19">
        <v>0</v>
      </c>
      <c r="O830" s="19">
        <v>0</v>
      </c>
      <c r="P830" s="19">
        <v>0</v>
      </c>
      <c r="Q830" s="19">
        <v>0</v>
      </c>
      <c r="R830" s="19">
        <v>584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9">
        <v>0</v>
      </c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</row>
    <row r="831" spans="1:47" x14ac:dyDescent="0.2">
      <c r="A831" s="28" t="s">
        <v>344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8389</v>
      </c>
      <c r="K831" s="19">
        <v>17550</v>
      </c>
      <c r="L831" s="19">
        <v>94216</v>
      </c>
      <c r="M831" s="19">
        <v>95975</v>
      </c>
      <c r="N831" s="19">
        <v>40604</v>
      </c>
      <c r="O831" s="19">
        <v>62246</v>
      </c>
      <c r="P831" s="19">
        <v>30610</v>
      </c>
      <c r="Q831" s="19">
        <v>45996</v>
      </c>
      <c r="R831" s="19">
        <v>11049</v>
      </c>
      <c r="S831" s="19">
        <v>22681</v>
      </c>
      <c r="T831" s="19">
        <v>9621</v>
      </c>
      <c r="U831" s="19">
        <v>14729</v>
      </c>
      <c r="V831" s="19">
        <v>23713</v>
      </c>
      <c r="W831" s="19">
        <v>16173</v>
      </c>
      <c r="X831" s="19">
        <v>43111</v>
      </c>
      <c r="Y831" s="19">
        <v>44828</v>
      </c>
      <c r="Z831" s="19">
        <v>7202</v>
      </c>
      <c r="AA831" s="19">
        <v>10821</v>
      </c>
      <c r="AB831" s="19">
        <v>19121</v>
      </c>
      <c r="AC831" s="19">
        <v>38266</v>
      </c>
      <c r="AD831" s="19">
        <v>22949</v>
      </c>
      <c r="AE831" s="19">
        <v>40084</v>
      </c>
      <c r="AF831" s="19">
        <v>77030</v>
      </c>
      <c r="AG831" s="19">
        <v>7563</v>
      </c>
      <c r="AH831" s="19">
        <v>5227</v>
      </c>
      <c r="AI831" s="19">
        <v>76982</v>
      </c>
      <c r="AJ831" s="19">
        <v>46165</v>
      </c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</row>
    <row r="832" spans="1:47" ht="12.75" x14ac:dyDescent="0.2">
      <c r="A832" s="28" t="s">
        <v>819</v>
      </c>
      <c r="B832" s="5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>
        <v>11335</v>
      </c>
      <c r="AC832" s="19">
        <v>18884</v>
      </c>
      <c r="AD832" s="19">
        <v>14515</v>
      </c>
      <c r="AE832" s="19">
        <v>32346</v>
      </c>
      <c r="AF832" s="19">
        <v>70793</v>
      </c>
      <c r="AG832" s="19">
        <v>5505</v>
      </c>
      <c r="AH832" s="19">
        <v>5227</v>
      </c>
      <c r="AI832" s="19">
        <v>42759</v>
      </c>
      <c r="AJ832" s="19">
        <v>31516</v>
      </c>
    </row>
    <row r="833" spans="1:47" s="17" customFormat="1" x14ac:dyDescent="0.2">
      <c r="A833" s="28" t="s">
        <v>345</v>
      </c>
      <c r="B833" s="37"/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4418</v>
      </c>
      <c r="K833" s="19">
        <v>6414</v>
      </c>
      <c r="L833" s="19">
        <v>6072</v>
      </c>
      <c r="M833" s="19">
        <v>42595</v>
      </c>
      <c r="N833" s="19">
        <v>12660</v>
      </c>
      <c r="O833" s="19">
        <v>15128</v>
      </c>
      <c r="P833" s="19">
        <v>20580</v>
      </c>
      <c r="Q833" s="19">
        <v>12137</v>
      </c>
      <c r="R833" s="19">
        <v>5403</v>
      </c>
      <c r="S833" s="19">
        <v>620</v>
      </c>
      <c r="T833" s="19">
        <v>654</v>
      </c>
      <c r="U833" s="19">
        <v>14729</v>
      </c>
      <c r="V833" s="19">
        <v>12576</v>
      </c>
      <c r="W833" s="19">
        <v>10838</v>
      </c>
      <c r="X833" s="19">
        <v>5877</v>
      </c>
      <c r="Y833" s="19">
        <v>12902</v>
      </c>
      <c r="Z833" s="19">
        <v>0</v>
      </c>
      <c r="AA833" s="19">
        <v>10070</v>
      </c>
      <c r="AB833" s="19">
        <v>5493</v>
      </c>
      <c r="AC833" s="19">
        <v>18884</v>
      </c>
      <c r="AD833" s="19">
        <v>7771</v>
      </c>
      <c r="AE833" s="19">
        <v>32346</v>
      </c>
      <c r="AF833" s="19">
        <v>50414</v>
      </c>
      <c r="AG833" s="19">
        <v>5505</v>
      </c>
      <c r="AH833" s="19">
        <v>1279</v>
      </c>
      <c r="AI833" s="19">
        <v>3396</v>
      </c>
      <c r="AJ833" s="19">
        <v>1136</v>
      </c>
    </row>
    <row r="834" spans="1:47" x14ac:dyDescent="0.2">
      <c r="A834" s="16" t="s">
        <v>820</v>
      </c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8">
        <v>2.6164912777599999E-4</v>
      </c>
      <c r="AC834" s="18">
        <v>0</v>
      </c>
      <c r="AD834" s="18">
        <v>2.05087623966E-4</v>
      </c>
      <c r="AE834" s="18">
        <v>0</v>
      </c>
      <c r="AF834" s="18">
        <v>0</v>
      </c>
      <c r="AG834" s="18">
        <v>1.78355371213E-4</v>
      </c>
      <c r="AH834" s="18">
        <v>2.8330912878880002E-3</v>
      </c>
      <c r="AI834" s="18">
        <v>5.3603352603000002E-5</v>
      </c>
      <c r="AJ834" s="18">
        <v>5.46788936947E-4</v>
      </c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</row>
    <row r="835" spans="1:47" s="19" customFormat="1" x14ac:dyDescent="0.2">
      <c r="A835" s="16" t="s">
        <v>346</v>
      </c>
      <c r="B835" s="32"/>
      <c r="C835" s="18">
        <v>0</v>
      </c>
      <c r="D835" s="18">
        <v>0</v>
      </c>
      <c r="E835" s="18">
        <v>0</v>
      </c>
      <c r="F835" s="18">
        <v>5.192997114424E-2</v>
      </c>
      <c r="G835" s="18">
        <v>0</v>
      </c>
      <c r="H835" s="18">
        <v>1.266345745282E-2</v>
      </c>
      <c r="I835" s="18">
        <v>3.2447626287549999E-3</v>
      </c>
      <c r="J835" s="18">
        <v>4.970133447163E-3</v>
      </c>
      <c r="K835" s="18">
        <v>1.048941666351E-2</v>
      </c>
      <c r="L835" s="18">
        <v>2.3499336145980002E-2</v>
      </c>
      <c r="M835" s="18">
        <v>4.6594613604359998E-3</v>
      </c>
      <c r="N835" s="18">
        <v>6.1559463258009997E-3</v>
      </c>
      <c r="O835" s="18">
        <v>1.152957534336E-2</v>
      </c>
      <c r="P835" s="18">
        <v>1.793943750307E-3</v>
      </c>
      <c r="Q835" s="18">
        <v>2.1922668866850002E-3</v>
      </c>
      <c r="R835" s="18">
        <v>4.24718679713E-4</v>
      </c>
      <c r="S835" s="18">
        <v>6.0447437558739997E-3</v>
      </c>
      <c r="T835" s="18">
        <v>2.431705984501E-3</v>
      </c>
      <c r="U835" s="18">
        <v>1.9040254531020001E-3</v>
      </c>
      <c r="V835" s="18">
        <v>1.214815999859E-3</v>
      </c>
      <c r="W835" s="18">
        <v>2.1191926719040001E-3</v>
      </c>
      <c r="X835" s="18">
        <v>7.3956181591750001E-3</v>
      </c>
      <c r="Y835" s="18">
        <v>3.6266289578010002E-3</v>
      </c>
      <c r="Z835" s="18">
        <v>2.9277722574380001E-3</v>
      </c>
      <c r="AA835" s="18">
        <v>3.236072849929E-3</v>
      </c>
      <c r="AB835" s="18">
        <v>1.613568957198E-3</v>
      </c>
      <c r="AC835" s="18">
        <v>6.1080344924880001E-3</v>
      </c>
      <c r="AD835" s="18">
        <v>1.141375849326E-2</v>
      </c>
      <c r="AE835" s="18">
        <v>1.995097623917E-3</v>
      </c>
      <c r="AF835" s="18">
        <v>2.36293393676E-4</v>
      </c>
      <c r="AG835" s="18">
        <v>2.0852430141939998E-3</v>
      </c>
      <c r="AH835" s="18">
        <v>1.82655207367E-4</v>
      </c>
      <c r="AI835" s="18">
        <v>6.1660148369099997E-3</v>
      </c>
      <c r="AJ835" s="18">
        <v>1.642744656879E-3</v>
      </c>
    </row>
    <row r="836" spans="1:47" s="19" customFormat="1" x14ac:dyDescent="0.2">
      <c r="A836" s="16" t="s">
        <v>347</v>
      </c>
      <c r="B836" s="32"/>
      <c r="C836" s="18">
        <v>0</v>
      </c>
      <c r="D836" s="18">
        <v>0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1.7137511555399999E-4</v>
      </c>
      <c r="N836" s="18">
        <v>0</v>
      </c>
      <c r="O836" s="18">
        <v>0</v>
      </c>
      <c r="P836" s="18">
        <v>0</v>
      </c>
      <c r="Q836" s="18">
        <v>0</v>
      </c>
      <c r="R836" s="18">
        <v>2.0746261840500001E-4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8">
        <v>0</v>
      </c>
      <c r="Y836" s="18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</row>
    <row r="837" spans="1:47" s="19" customFormat="1" x14ac:dyDescent="0.2">
      <c r="A837" s="16" t="s">
        <v>348</v>
      </c>
      <c r="B837" s="32"/>
      <c r="C837" s="18">
        <v>0</v>
      </c>
      <c r="D837" s="18">
        <v>0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1.360815592267E-2</v>
      </c>
      <c r="K837" s="18">
        <v>7.5545360371519999E-3</v>
      </c>
      <c r="L837" s="18">
        <v>3.1712548818889998E-2</v>
      </c>
      <c r="M837" s="18">
        <v>1.8103099888390001E-2</v>
      </c>
      <c r="N837" s="18">
        <v>7.5120544596429997E-3</v>
      </c>
      <c r="O837" s="18">
        <v>1.02171324904E-2</v>
      </c>
      <c r="P837" s="18">
        <v>8.0022524357930003E-3</v>
      </c>
      <c r="Q837" s="18">
        <v>1.3831081188910001E-2</v>
      </c>
      <c r="R837" s="18">
        <v>2.869264107913E-3</v>
      </c>
      <c r="S837" s="18">
        <v>6.2237055444880002E-3</v>
      </c>
      <c r="T837" s="18">
        <v>3.2846156112709998E-3</v>
      </c>
      <c r="U837" s="18">
        <v>5.8199917239469996E-3</v>
      </c>
      <c r="V837" s="18">
        <v>4.6188872788810002E-3</v>
      </c>
      <c r="W837" s="18">
        <v>2.5376559190470002E-3</v>
      </c>
      <c r="X837" s="18">
        <v>5.7844103415769996E-3</v>
      </c>
      <c r="Y837" s="18">
        <v>7.7150365632549997E-3</v>
      </c>
      <c r="Z837" s="18">
        <v>1.450870729525E-3</v>
      </c>
      <c r="AA837" s="18">
        <v>2.201349879612E-3</v>
      </c>
      <c r="AB837" s="18">
        <v>2.72699909686E-3</v>
      </c>
      <c r="AC837" s="18">
        <v>7.203214271629E-3</v>
      </c>
      <c r="AD837" s="18">
        <v>3.8387469511289999E-3</v>
      </c>
      <c r="AE837" s="18">
        <v>7.9234962043319996E-3</v>
      </c>
      <c r="AF837" s="18">
        <v>1.85517556856E-2</v>
      </c>
      <c r="AG837" s="18">
        <v>1.70277084056E-3</v>
      </c>
      <c r="AH837" s="18">
        <v>1.085207344544E-3</v>
      </c>
      <c r="AI837" s="18">
        <v>1.297751607815E-2</v>
      </c>
      <c r="AJ837" s="18">
        <v>8.9130583631460009E-3</v>
      </c>
    </row>
    <row r="838" spans="1:47" s="19" customFormat="1" x14ac:dyDescent="0.2">
      <c r="A838" s="16" t="s">
        <v>821</v>
      </c>
      <c r="B838" s="32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>
        <v>1.6164970882339999E-3</v>
      </c>
      <c r="AC838" s="18">
        <v>3.5546613532810001E-3</v>
      </c>
      <c r="AD838" s="18">
        <v>2.4280818469390002E-3</v>
      </c>
      <c r="AE838" s="18">
        <v>6.3939329707660003E-3</v>
      </c>
      <c r="AF838" s="18">
        <v>1.704962749445E-2</v>
      </c>
      <c r="AG838" s="18">
        <v>1.239320064891E-3</v>
      </c>
      <c r="AH838" s="18">
        <v>1.085207344544E-3</v>
      </c>
      <c r="AI838" s="18">
        <v>7.2081538279340001E-3</v>
      </c>
      <c r="AJ838" s="18">
        <v>6.0848536967650002E-3</v>
      </c>
    </row>
    <row r="839" spans="1:47" s="19" customFormat="1" x14ac:dyDescent="0.2">
      <c r="A839" s="16" t="s">
        <v>349</v>
      </c>
      <c r="B839" s="32"/>
      <c r="C839" s="18">
        <v>0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7.1668635963159999E-3</v>
      </c>
      <c r="K839" s="18">
        <v>2.761108070877E-3</v>
      </c>
      <c r="L839" s="18">
        <v>2.043859476781E-3</v>
      </c>
      <c r="M839" s="18">
        <v>8.0343547600759992E-3</v>
      </c>
      <c r="N839" s="18">
        <v>2.342117979658E-3</v>
      </c>
      <c r="O839" s="18">
        <v>2.4831586009569999E-3</v>
      </c>
      <c r="P839" s="18">
        <v>5.3802527036830002E-3</v>
      </c>
      <c r="Q839" s="18">
        <v>3.64957216349E-3</v>
      </c>
      <c r="R839" s="18">
        <v>1.403104975149E-3</v>
      </c>
      <c r="S839" s="18">
        <v>1.7000085075899999E-4</v>
      </c>
      <c r="T839" s="18">
        <v>2.23353014924E-4</v>
      </c>
      <c r="U839" s="18">
        <v>5.8199917239469996E-3</v>
      </c>
      <c r="V839" s="18">
        <v>2.449617515313E-3</v>
      </c>
      <c r="W839" s="18">
        <v>1.70044680734E-3</v>
      </c>
      <c r="X839" s="18">
        <v>7.8853780989799997E-4</v>
      </c>
      <c r="Y839" s="18">
        <v>2.2204690732790001E-3</v>
      </c>
      <c r="Z839" s="18">
        <v>0</v>
      </c>
      <c r="AA839" s="18">
        <v>2.048558175829E-3</v>
      </c>
      <c r="AB839" s="18">
        <v>7.8342698084400003E-4</v>
      </c>
      <c r="AC839" s="18">
        <v>3.5546613532810001E-3</v>
      </c>
      <c r="AD839" s="18">
        <v>1.299864577729E-3</v>
      </c>
      <c r="AE839" s="18">
        <v>6.3939329707660003E-3</v>
      </c>
      <c r="AF839" s="18">
        <v>1.21415630512E-2</v>
      </c>
      <c r="AG839" s="18">
        <v>1.239320064891E-3</v>
      </c>
      <c r="AH839" s="18">
        <v>2.65599386862E-4</v>
      </c>
      <c r="AI839" s="18">
        <v>5.7245492047900001E-4</v>
      </c>
      <c r="AJ839" s="18">
        <v>2.1939743297E-4</v>
      </c>
    </row>
    <row r="840" spans="1:47" ht="12.75" x14ac:dyDescent="0.2">
      <c r="A840" s="49" t="s">
        <v>350</v>
      </c>
      <c r="C840" s="7"/>
      <c r="D840" s="7"/>
      <c r="E840" s="7"/>
      <c r="F840" s="7"/>
      <c r="AB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</row>
    <row r="841" spans="1:47" x14ac:dyDescent="0.2">
      <c r="A841" s="36" t="s">
        <v>351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1</v>
      </c>
      <c r="M841" s="17">
        <v>7</v>
      </c>
      <c r="N841" s="17">
        <v>9</v>
      </c>
      <c r="O841" s="17">
        <v>7</v>
      </c>
      <c r="P841" s="17">
        <v>20</v>
      </c>
      <c r="Q841" s="17">
        <v>22</v>
      </c>
      <c r="R841" s="17">
        <v>19</v>
      </c>
      <c r="S841" s="17">
        <v>32</v>
      </c>
      <c r="T841" s="17">
        <v>24</v>
      </c>
      <c r="U841" s="17">
        <v>16</v>
      </c>
      <c r="V841" s="17">
        <v>25</v>
      </c>
      <c r="W841" s="17">
        <v>35</v>
      </c>
      <c r="X841" s="17">
        <v>28</v>
      </c>
      <c r="Y841" s="17">
        <v>32</v>
      </c>
      <c r="Z841" s="17">
        <v>38</v>
      </c>
      <c r="AA841" s="17">
        <v>40</v>
      </c>
      <c r="AB841" s="7">
        <v>29</v>
      </c>
      <c r="AC841" s="17">
        <v>41</v>
      </c>
      <c r="AD841" s="17">
        <v>39</v>
      </c>
      <c r="AE841" s="17">
        <v>37</v>
      </c>
      <c r="AF841" s="17">
        <v>38</v>
      </c>
      <c r="AG841" s="17">
        <v>48</v>
      </c>
      <c r="AH841" s="17">
        <v>56</v>
      </c>
      <c r="AI841" s="17">
        <v>78</v>
      </c>
      <c r="AJ841" s="17">
        <v>55</v>
      </c>
    </row>
    <row r="842" spans="1:47" x14ac:dyDescent="0.2">
      <c r="A842" s="16" t="s">
        <v>352</v>
      </c>
      <c r="C842" s="18">
        <v>0</v>
      </c>
      <c r="D842" s="18">
        <v>0</v>
      </c>
      <c r="E842" s="18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3.70954279885E-4</v>
      </c>
      <c r="M842" s="18">
        <v>2.3054122296630002E-3</v>
      </c>
      <c r="N842" s="18">
        <v>2.673134993317E-3</v>
      </c>
      <c r="O842" s="18">
        <v>1.943679570539E-3</v>
      </c>
      <c r="P842" s="18">
        <v>5.24521374246E-3</v>
      </c>
      <c r="Q842" s="18">
        <v>5.2302084158809999E-3</v>
      </c>
      <c r="R842" s="18">
        <v>4.0913740197750003E-3</v>
      </c>
      <c r="S842" s="18">
        <v>6.3448002379299998E-3</v>
      </c>
      <c r="T842" s="18">
        <v>4.4806073712210003E-3</v>
      </c>
      <c r="U842" s="18">
        <v>2.8464685998929999E-3</v>
      </c>
      <c r="V842" s="18">
        <v>4.2353140485370004E-3</v>
      </c>
      <c r="W842" s="18">
        <v>5.6094987512190003E-3</v>
      </c>
      <c r="X842" s="18">
        <v>4.3047121223769996E-3</v>
      </c>
      <c r="Y842" s="18">
        <v>4.6671609319739998E-3</v>
      </c>
      <c r="Z842" s="18">
        <v>5.3269783416279998E-3</v>
      </c>
      <c r="AA842" s="18">
        <v>5.4394016658169996E-3</v>
      </c>
      <c r="AB842" s="18">
        <v>3.8269093308409999E-3</v>
      </c>
      <c r="AC842" s="18">
        <v>5.2516411378559997E-3</v>
      </c>
      <c r="AD842" s="18">
        <v>4.8067047368639997E-3</v>
      </c>
      <c r="AE842" s="18">
        <v>4.4087420190850003E-3</v>
      </c>
      <c r="AF842" s="18">
        <v>4.3792676251120004E-3</v>
      </c>
      <c r="AG842" s="18">
        <v>5.725930712262E-3</v>
      </c>
      <c r="AH842" s="18">
        <v>6.5063320553040002E-3</v>
      </c>
      <c r="AI842" s="18">
        <v>8.7994735357710008E-3</v>
      </c>
      <c r="AJ842" s="18">
        <v>6.2210157222030004E-3</v>
      </c>
    </row>
    <row r="843" spans="1:47" x14ac:dyDescent="0.2">
      <c r="A843" s="28" t="s">
        <v>353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3925</v>
      </c>
      <c r="M843" s="19">
        <v>371802</v>
      </c>
      <c r="N843" s="19">
        <v>16722</v>
      </c>
      <c r="O843" s="19">
        <v>25845</v>
      </c>
      <c r="P843" s="19">
        <v>38788</v>
      </c>
      <c r="Q843" s="19">
        <v>76917</v>
      </c>
      <c r="R843" s="19">
        <v>43527</v>
      </c>
      <c r="S843" s="19">
        <v>172522</v>
      </c>
      <c r="T843" s="19">
        <v>59809</v>
      </c>
      <c r="U843" s="19">
        <v>78227</v>
      </c>
      <c r="V843" s="19">
        <v>97611</v>
      </c>
      <c r="W843" s="19">
        <v>134515</v>
      </c>
      <c r="X843" s="19">
        <v>84332</v>
      </c>
      <c r="Y843" s="19">
        <v>115015</v>
      </c>
      <c r="Z843" s="19">
        <v>241101</v>
      </c>
      <c r="AA843" s="19">
        <v>124043</v>
      </c>
      <c r="AB843" s="19">
        <v>107594</v>
      </c>
      <c r="AC843" s="19">
        <v>128997</v>
      </c>
      <c r="AD843" s="19">
        <v>172326</v>
      </c>
      <c r="AE843" s="19">
        <v>158384</v>
      </c>
      <c r="AF843" s="19">
        <v>125081</v>
      </c>
      <c r="AG843" s="19">
        <v>217249</v>
      </c>
      <c r="AH843" s="19">
        <v>282174</v>
      </c>
      <c r="AI843" s="19">
        <v>385027</v>
      </c>
      <c r="AJ843" s="19">
        <v>272327</v>
      </c>
    </row>
    <row r="844" spans="1:47" s="19" customFormat="1" x14ac:dyDescent="0.2">
      <c r="A844" s="28" t="s">
        <v>354</v>
      </c>
      <c r="B844" s="32"/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15617.93</v>
      </c>
      <c r="N844" s="19">
        <v>2430.66</v>
      </c>
      <c r="O844" s="19">
        <v>3434.67</v>
      </c>
      <c r="P844" s="19">
        <v>7285.4600000000009</v>
      </c>
      <c r="Q844" s="19">
        <v>15715.73</v>
      </c>
      <c r="R844" s="19">
        <v>10662.76</v>
      </c>
      <c r="S844" s="19">
        <v>21331.309999999998</v>
      </c>
      <c r="T844" s="19">
        <v>8422.89</v>
      </c>
      <c r="U844" s="19">
        <v>13847.52</v>
      </c>
      <c r="V844" s="19">
        <v>9632.17</v>
      </c>
      <c r="W844" s="19">
        <v>13069.1</v>
      </c>
      <c r="X844" s="19">
        <v>11887.34</v>
      </c>
      <c r="Y844" s="19">
        <v>11931.689999999999</v>
      </c>
      <c r="Z844" s="19">
        <v>28540.010000000002</v>
      </c>
      <c r="AA844" s="19">
        <v>15412.539999999999</v>
      </c>
      <c r="AB844" s="19">
        <v>18143.410000000003</v>
      </c>
      <c r="AC844" s="19">
        <v>17274.82</v>
      </c>
      <c r="AD844" s="19">
        <v>26214.410000000003</v>
      </c>
      <c r="AE844" s="19">
        <v>22730.899999999998</v>
      </c>
      <c r="AF844" s="19">
        <v>21691.950000000004</v>
      </c>
      <c r="AG844" s="19">
        <v>31995.260000000002</v>
      </c>
      <c r="AH844" s="19">
        <v>42712</v>
      </c>
      <c r="AI844" s="19">
        <v>62060</v>
      </c>
      <c r="AJ844" s="19">
        <v>43259</v>
      </c>
    </row>
    <row r="845" spans="1:47" s="19" customFormat="1" x14ac:dyDescent="0.2">
      <c r="A845" s="28" t="s">
        <v>355</v>
      </c>
      <c r="B845" s="32"/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f>L843-L844</f>
        <v>3925</v>
      </c>
      <c r="M845" s="19">
        <f t="shared" ref="M845:AG845" si="0">M843-M844</f>
        <v>356184.07</v>
      </c>
      <c r="N845" s="19">
        <f t="shared" si="0"/>
        <v>14291.34</v>
      </c>
      <c r="O845" s="19">
        <f t="shared" si="0"/>
        <v>22410.33</v>
      </c>
      <c r="P845" s="19">
        <f t="shared" si="0"/>
        <v>31502.54</v>
      </c>
      <c r="Q845" s="19">
        <f t="shared" si="0"/>
        <v>61201.270000000004</v>
      </c>
      <c r="R845" s="19">
        <f t="shared" si="0"/>
        <v>32864.239999999998</v>
      </c>
      <c r="S845" s="19">
        <f t="shared" si="0"/>
        <v>151190.69</v>
      </c>
      <c r="T845" s="19">
        <f t="shared" si="0"/>
        <v>51386.11</v>
      </c>
      <c r="U845" s="19">
        <f t="shared" si="0"/>
        <v>64379.479999999996</v>
      </c>
      <c r="V845" s="19">
        <f t="shared" si="0"/>
        <v>87978.83</v>
      </c>
      <c r="W845" s="19">
        <f t="shared" si="0"/>
        <v>121445.9</v>
      </c>
      <c r="X845" s="19">
        <f t="shared" si="0"/>
        <v>72444.66</v>
      </c>
      <c r="Y845" s="19">
        <f t="shared" si="0"/>
        <v>103083.31</v>
      </c>
      <c r="Z845" s="19">
        <f t="shared" si="0"/>
        <v>212560.99</v>
      </c>
      <c r="AA845" s="19">
        <f t="shared" si="0"/>
        <v>108630.46</v>
      </c>
      <c r="AB845" s="19">
        <f t="shared" si="0"/>
        <v>89450.59</v>
      </c>
      <c r="AC845" s="19">
        <f t="shared" si="0"/>
        <v>111722.18</v>
      </c>
      <c r="AD845" s="19">
        <f t="shared" si="0"/>
        <v>146111.59</v>
      </c>
      <c r="AE845" s="19">
        <f t="shared" si="0"/>
        <v>135653.1</v>
      </c>
      <c r="AF845" s="19">
        <f t="shared" si="0"/>
        <v>103389.04999999999</v>
      </c>
      <c r="AG845" s="19">
        <f t="shared" si="0"/>
        <v>185253.74</v>
      </c>
      <c r="AH845" s="19">
        <v>239463</v>
      </c>
      <c r="AI845" s="19">
        <v>322133</v>
      </c>
      <c r="AJ845" s="19">
        <v>229068</v>
      </c>
    </row>
    <row r="846" spans="1:47" s="19" customFormat="1" x14ac:dyDescent="0.2">
      <c r="A846" s="28" t="s">
        <v>356</v>
      </c>
      <c r="B846" s="32"/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-165</v>
      </c>
      <c r="P846" s="19">
        <v>-25</v>
      </c>
      <c r="Q846" s="19">
        <v>-1472</v>
      </c>
      <c r="R846" s="19">
        <v>-2125</v>
      </c>
      <c r="S846" s="19">
        <v>-866</v>
      </c>
      <c r="T846" s="19">
        <v>-4112</v>
      </c>
      <c r="U846" s="19">
        <v>-1077</v>
      </c>
      <c r="V846" s="19">
        <v>-8097</v>
      </c>
      <c r="W846" s="19">
        <v>-8443</v>
      </c>
      <c r="X846" s="19">
        <v>-1806</v>
      </c>
      <c r="Y846" s="19">
        <v>-11031</v>
      </c>
      <c r="Z846" s="19">
        <v>-6800</v>
      </c>
      <c r="AA846" s="19">
        <v>-11977</v>
      </c>
      <c r="AB846" s="19">
        <v>-2323</v>
      </c>
      <c r="AC846" s="19">
        <v>-16293</v>
      </c>
      <c r="AD846" s="19">
        <v>-113022</v>
      </c>
      <c r="AE846" s="19">
        <v>-6375</v>
      </c>
      <c r="AF846" s="19">
        <v>-3269</v>
      </c>
      <c r="AG846" s="19">
        <v>-16510</v>
      </c>
      <c r="AH846" s="19">
        <v>-20155</v>
      </c>
      <c r="AI846" s="19">
        <v>1621</v>
      </c>
      <c r="AJ846" s="19">
        <v>-4449</v>
      </c>
    </row>
    <row r="847" spans="1:47" s="19" customFormat="1" x14ac:dyDescent="0.2">
      <c r="A847" s="28" t="s">
        <v>357</v>
      </c>
      <c r="B847" s="32"/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f>L845+L846</f>
        <v>3925</v>
      </c>
      <c r="M847" s="19">
        <f t="shared" ref="M847:AG847" si="1">M845+M846</f>
        <v>356184.07</v>
      </c>
      <c r="N847" s="19">
        <f t="shared" si="1"/>
        <v>14291.34</v>
      </c>
      <c r="O847" s="19">
        <f t="shared" si="1"/>
        <v>22245.33</v>
      </c>
      <c r="P847" s="19">
        <f t="shared" si="1"/>
        <v>31477.54</v>
      </c>
      <c r="Q847" s="19">
        <f t="shared" si="1"/>
        <v>59729.270000000004</v>
      </c>
      <c r="R847" s="19">
        <f t="shared" si="1"/>
        <v>30739.239999999998</v>
      </c>
      <c r="S847" s="19">
        <f t="shared" si="1"/>
        <v>150324.69</v>
      </c>
      <c r="T847" s="19">
        <f t="shared" si="1"/>
        <v>47274.11</v>
      </c>
      <c r="U847" s="19">
        <f t="shared" si="1"/>
        <v>63302.479999999996</v>
      </c>
      <c r="V847" s="19">
        <f t="shared" si="1"/>
        <v>79881.83</v>
      </c>
      <c r="W847" s="19">
        <f t="shared" si="1"/>
        <v>113002.9</v>
      </c>
      <c r="X847" s="19">
        <f t="shared" si="1"/>
        <v>70638.66</v>
      </c>
      <c r="Y847" s="19">
        <f t="shared" si="1"/>
        <v>92052.31</v>
      </c>
      <c r="Z847" s="19">
        <f t="shared" si="1"/>
        <v>205760.99</v>
      </c>
      <c r="AA847" s="19">
        <f t="shared" si="1"/>
        <v>96653.46</v>
      </c>
      <c r="AB847" s="19">
        <f t="shared" si="1"/>
        <v>87127.59</v>
      </c>
      <c r="AC847" s="19">
        <f t="shared" si="1"/>
        <v>95429.18</v>
      </c>
      <c r="AD847" s="19">
        <f t="shared" si="1"/>
        <v>33089.589999999997</v>
      </c>
      <c r="AE847" s="19">
        <f t="shared" si="1"/>
        <v>129278.1</v>
      </c>
      <c r="AF847" s="19">
        <f t="shared" si="1"/>
        <v>100120.04999999999</v>
      </c>
      <c r="AG847" s="19">
        <f t="shared" si="1"/>
        <v>168743.74</v>
      </c>
      <c r="AH847" s="19">
        <v>219307</v>
      </c>
      <c r="AI847" s="19">
        <v>324589</v>
      </c>
      <c r="AJ847" s="19">
        <v>224619</v>
      </c>
    </row>
    <row r="848" spans="1:47" ht="12.75" x14ac:dyDescent="0.2">
      <c r="A848" s="16" t="s">
        <v>824</v>
      </c>
      <c r="B848" s="50"/>
      <c r="C848" s="18">
        <v>0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1.808663975534E-3</v>
      </c>
      <c r="M848" s="18">
        <v>0.15173047224540001</v>
      </c>
      <c r="N848" s="18">
        <v>5.9969112321559999E-3</v>
      </c>
      <c r="O848" s="18">
        <v>7.8144444127709999E-3</v>
      </c>
      <c r="P848" s="18">
        <v>1.1187495070660001E-2</v>
      </c>
      <c r="Q848" s="18">
        <v>2.1586966746409999E-2</v>
      </c>
      <c r="R848" s="18">
        <v>1.108851307775E-2</v>
      </c>
      <c r="S848" s="18">
        <v>3.7931151723579998E-2</v>
      </c>
      <c r="T848" s="18">
        <v>1.16369307141E-2</v>
      </c>
      <c r="U848" s="18">
        <v>1.4165266967260001E-2</v>
      </c>
      <c r="V848" s="18">
        <v>1.6203983950690001E-2</v>
      </c>
      <c r="W848" s="18">
        <v>2.0491839246429999E-2</v>
      </c>
      <c r="X848" s="18">
        <v>1.195106936578E-2</v>
      </c>
      <c r="Y848" s="18">
        <v>1.554230134693E-2</v>
      </c>
      <c r="Z848" s="18">
        <v>3.1077413484189999E-2</v>
      </c>
      <c r="AA848" s="18">
        <v>1.4882858333140001E-2</v>
      </c>
      <c r="AB848" s="18">
        <v>1.2821315734609999E-2</v>
      </c>
      <c r="AC848" s="18">
        <v>1.499526376473E-2</v>
      </c>
      <c r="AD848" s="18">
        <v>1.920223700149E-2</v>
      </c>
      <c r="AE848" s="18">
        <v>1.7123217505699999E-2</v>
      </c>
      <c r="AF848" s="18">
        <v>1.293007307802E-2</v>
      </c>
      <c r="AG848" s="18">
        <v>2.1648375413810001E-2</v>
      </c>
      <c r="AH848" s="18">
        <v>2.7300129163990002E-2</v>
      </c>
      <c r="AI848" s="18">
        <v>3.6388785507789997E-2</v>
      </c>
      <c r="AJ848" s="18">
        <v>2.4514509389229999E-2</v>
      </c>
    </row>
    <row r="849" spans="1:47" s="19" customFormat="1" x14ac:dyDescent="0.2">
      <c r="A849" s="16" t="s">
        <v>359</v>
      </c>
      <c r="B849" s="32"/>
      <c r="C849" s="54">
        <f t="shared" ref="C849:AF849" si="2">(C847/C189)*12</f>
        <v>0</v>
      </c>
      <c r="D849" s="54">
        <f t="shared" si="2"/>
        <v>0</v>
      </c>
      <c r="E849" s="54">
        <f t="shared" si="2"/>
        <v>0</v>
      </c>
      <c r="F849" s="54">
        <f t="shared" si="2"/>
        <v>0</v>
      </c>
      <c r="G849" s="54">
        <f t="shared" si="2"/>
        <v>0</v>
      </c>
      <c r="H849" s="54">
        <f t="shared" si="2"/>
        <v>0</v>
      </c>
      <c r="I849" s="54">
        <f t="shared" si="2"/>
        <v>0</v>
      </c>
      <c r="J849" s="54">
        <f t="shared" si="2"/>
        <v>0</v>
      </c>
      <c r="K849" s="54">
        <f t="shared" si="2"/>
        <v>0</v>
      </c>
      <c r="L849" s="54">
        <f t="shared" si="2"/>
        <v>1.8086639755339052E-3</v>
      </c>
      <c r="M849" s="54">
        <f t="shared" si="2"/>
        <v>0.14535682500628355</v>
      </c>
      <c r="N849" s="54">
        <f t="shared" si="2"/>
        <v>5.1253161984061452E-3</v>
      </c>
      <c r="O849" s="54">
        <f t="shared" si="2"/>
        <v>6.7259406196510368E-3</v>
      </c>
      <c r="P849" s="54">
        <f t="shared" si="2"/>
        <v>9.0788578452257081E-3</v>
      </c>
      <c r="Q849" s="54">
        <f t="shared" si="2"/>
        <v>1.6763237724907763E-2</v>
      </c>
      <c r="R849" s="54">
        <f t="shared" si="2"/>
        <v>7.8307545691369499E-3</v>
      </c>
      <c r="S849" s="54">
        <f t="shared" si="2"/>
        <v>3.3050877552343504E-2</v>
      </c>
      <c r="T849" s="54">
        <f t="shared" si="2"/>
        <v>9.1980363938519143E-3</v>
      </c>
      <c r="U849" s="54">
        <f t="shared" si="2"/>
        <v>1.1462790832717723E-2</v>
      </c>
      <c r="V849" s="54">
        <f t="shared" si="2"/>
        <v>1.3260837672548592E-2</v>
      </c>
      <c r="W849" s="54">
        <f t="shared" si="2"/>
        <v>1.7214762686620026E-2</v>
      </c>
      <c r="X849" s="54">
        <f t="shared" si="2"/>
        <v>1.0010534868307509E-2</v>
      </c>
      <c r="Y849" s="54">
        <f t="shared" si="2"/>
        <v>1.243930774921545E-2</v>
      </c>
      <c r="Z849" s="54">
        <f t="shared" si="2"/>
        <v>2.6522152577533046E-2</v>
      </c>
      <c r="AA849" s="54">
        <f t="shared" si="2"/>
        <v>1.1596577817336782E-2</v>
      </c>
      <c r="AB849" s="54">
        <f t="shared" si="2"/>
        <v>1.0382466191034445E-2</v>
      </c>
      <c r="AC849" s="54">
        <f t="shared" si="2"/>
        <v>1.1093174877018943E-2</v>
      </c>
      <c r="AD849" s="54">
        <f t="shared" si="2"/>
        <v>3.6871680638297993E-3</v>
      </c>
      <c r="AE849" s="54">
        <f t="shared" si="2"/>
        <v>1.3976535134860232E-2</v>
      </c>
      <c r="AF849" s="54">
        <f t="shared" si="2"/>
        <v>1.034975992440304E-2</v>
      </c>
      <c r="AG849" s="54">
        <f>(AG847/AG189)*12</f>
        <v>1.6814905673147949E-2</v>
      </c>
      <c r="AH849" s="54">
        <v>2.121779816094E-2</v>
      </c>
      <c r="AI849" s="54">
        <v>3.0676759177540001E-2</v>
      </c>
      <c r="AJ849" s="54">
        <v>2.0219901080059999E-2</v>
      </c>
    </row>
    <row r="850" spans="1:47" s="19" customFormat="1" x14ac:dyDescent="0.2">
      <c r="A850" s="16" t="s">
        <v>360</v>
      </c>
      <c r="B850" s="3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C850" s="95"/>
      <c r="AD850" s="95"/>
      <c r="AE850" s="95"/>
      <c r="AF850" s="95"/>
      <c r="AG850" s="95"/>
      <c r="AH850" s="95"/>
      <c r="AI850" s="95"/>
      <c r="AJ850" s="95"/>
    </row>
    <row r="851" spans="1:47" s="19" customFormat="1" x14ac:dyDescent="0.2">
      <c r="A851" s="16" t="s">
        <v>361</v>
      </c>
      <c r="B851" s="3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C851" s="95"/>
      <c r="AD851" s="95"/>
      <c r="AE851" s="95"/>
      <c r="AF851" s="95"/>
      <c r="AG851" s="95"/>
      <c r="AH851" s="95"/>
      <c r="AI851" s="95"/>
      <c r="AJ851" s="95"/>
    </row>
    <row r="852" spans="1:47" s="19" customFormat="1" x14ac:dyDescent="0.2">
      <c r="A852" s="28" t="s">
        <v>716</v>
      </c>
      <c r="B852" s="32"/>
      <c r="C852" s="19">
        <v>0</v>
      </c>
      <c r="D852" s="19">
        <v>0</v>
      </c>
      <c r="E852" s="19">
        <v>0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348100.87</v>
      </c>
      <c r="N852" s="19">
        <v>10326.58</v>
      </c>
      <c r="O852" s="19">
        <v>18724.43</v>
      </c>
      <c r="P852" s="19">
        <v>36570.559999999998</v>
      </c>
      <c r="Q852" s="19">
        <v>75467.960000000006</v>
      </c>
      <c r="R852" s="19">
        <v>34060.339999999997</v>
      </c>
      <c r="S852" s="19">
        <v>139914.56</v>
      </c>
      <c r="T852" s="19">
        <v>45306.74</v>
      </c>
      <c r="U852" s="19">
        <v>70911.88</v>
      </c>
      <c r="V852" s="19">
        <v>58150.03</v>
      </c>
      <c r="W852" s="19">
        <v>69756.77</v>
      </c>
      <c r="X852" s="19">
        <v>57353.33</v>
      </c>
      <c r="Y852" s="19">
        <v>68313.539999999994</v>
      </c>
      <c r="Z852" s="19">
        <v>217490.85</v>
      </c>
      <c r="AA852" s="19">
        <v>88707.88</v>
      </c>
      <c r="AB852" s="19">
        <v>79148.88</v>
      </c>
      <c r="AC852" s="19">
        <v>102921.18</v>
      </c>
      <c r="AD852" s="19">
        <v>141908.15</v>
      </c>
      <c r="AE852" s="19">
        <v>115340.92</v>
      </c>
      <c r="AF852" s="19">
        <v>102487.49</v>
      </c>
      <c r="AG852" s="19">
        <v>144692.94</v>
      </c>
      <c r="AH852" s="19">
        <v>234140.35</v>
      </c>
      <c r="AI852" s="19">
        <v>324514.59999999998</v>
      </c>
      <c r="AJ852" s="19">
        <v>208958.32</v>
      </c>
    </row>
    <row r="853" spans="1:47" s="19" customFormat="1" x14ac:dyDescent="0.2">
      <c r="A853" s="28" t="s">
        <v>363</v>
      </c>
      <c r="B853" s="32"/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3925</v>
      </c>
      <c r="M853" s="19">
        <v>8211.2099999999991</v>
      </c>
      <c r="N853" s="19">
        <v>0</v>
      </c>
      <c r="O853" s="19">
        <v>7121.01</v>
      </c>
      <c r="P853" s="19">
        <v>1571.65</v>
      </c>
      <c r="Q853" s="19">
        <v>0</v>
      </c>
      <c r="R853" s="19">
        <v>3187.61</v>
      </c>
      <c r="S853" s="19">
        <v>31012.01</v>
      </c>
      <c r="T853" s="19">
        <v>9990.67</v>
      </c>
      <c r="U853" s="19">
        <v>7314.84</v>
      </c>
      <c r="V853" s="19">
        <v>8568.68</v>
      </c>
      <c r="W853" s="19">
        <v>9870.27</v>
      </c>
      <c r="X853" s="19">
        <v>19471.919999999998</v>
      </c>
      <c r="Y853" s="19">
        <v>19864.599999999999</v>
      </c>
      <c r="Z853" s="19">
        <v>15321.29</v>
      </c>
      <c r="AA853" s="19">
        <v>31032.3</v>
      </c>
      <c r="AB853" s="19">
        <v>16682.13</v>
      </c>
      <c r="AC853" s="19">
        <v>1864.63</v>
      </c>
      <c r="AD853" s="19">
        <v>15112.35</v>
      </c>
      <c r="AE853" s="19">
        <v>30085.57</v>
      </c>
      <c r="AF853" s="19">
        <v>16251.19</v>
      </c>
      <c r="AG853" s="19">
        <v>55113.59</v>
      </c>
      <c r="AH853" s="19">
        <v>22932.799999999999</v>
      </c>
      <c r="AI853" s="19">
        <v>35424.29</v>
      </c>
      <c r="AJ853" s="19">
        <v>48009.32</v>
      </c>
    </row>
    <row r="854" spans="1:47" s="19" customFormat="1" x14ac:dyDescent="0.2">
      <c r="A854" s="28" t="s">
        <v>364</v>
      </c>
      <c r="B854" s="32"/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15490.05</v>
      </c>
      <c r="N854" s="19">
        <v>6395.1</v>
      </c>
      <c r="O854" s="19">
        <v>0</v>
      </c>
      <c r="P854" s="19">
        <v>25</v>
      </c>
      <c r="Q854" s="19">
        <v>1448.79</v>
      </c>
      <c r="R854" s="19">
        <v>6279.46</v>
      </c>
      <c r="S854" s="19">
        <v>1594.98</v>
      </c>
      <c r="T854" s="19">
        <v>3984.18</v>
      </c>
      <c r="U854" s="19">
        <v>0</v>
      </c>
      <c r="V854" s="19">
        <v>30892.31</v>
      </c>
      <c r="W854" s="19">
        <v>10011.4</v>
      </c>
      <c r="X854" s="19">
        <v>2270.96</v>
      </c>
      <c r="Y854" s="19">
        <v>22103.040000000001</v>
      </c>
      <c r="Z854" s="19">
        <v>4872.7700000000004</v>
      </c>
      <c r="AA854" s="19">
        <v>4303.29</v>
      </c>
      <c r="AB854" s="19">
        <v>7208.03</v>
      </c>
      <c r="AC854" s="19">
        <v>23829.84</v>
      </c>
      <c r="AD854" s="19">
        <v>15305.29</v>
      </c>
      <c r="AE854" s="19">
        <v>6656.51</v>
      </c>
      <c r="AF854" s="19">
        <v>6342.44</v>
      </c>
      <c r="AG854" s="19">
        <v>7652.54</v>
      </c>
      <c r="AH854" s="19">
        <v>23014.04</v>
      </c>
      <c r="AI854" s="19">
        <v>1609.52</v>
      </c>
      <c r="AJ854" s="19">
        <v>15359.4</v>
      </c>
    </row>
    <row r="855" spans="1:47" s="19" customFormat="1" x14ac:dyDescent="0.2">
      <c r="A855" s="28" t="s">
        <v>717</v>
      </c>
      <c r="B855" s="32"/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</row>
    <row r="856" spans="1:47" ht="12.75" x14ac:dyDescent="0.2">
      <c r="A856" s="49" t="s">
        <v>366</v>
      </c>
      <c r="B856" s="50"/>
      <c r="C856" s="7"/>
      <c r="D856" s="7"/>
      <c r="E856" s="7"/>
      <c r="F856" s="7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</row>
    <row r="857" spans="1:47" s="44" customFormat="1" x14ac:dyDescent="0.2">
      <c r="A857" s="28" t="s">
        <v>367</v>
      </c>
      <c r="B857" s="31"/>
      <c r="C857" s="19">
        <v>0</v>
      </c>
      <c r="D857" s="19">
        <v>0</v>
      </c>
      <c r="E857" s="19">
        <v>0</v>
      </c>
      <c r="F857" s="19">
        <v>565.99333300000001</v>
      </c>
      <c r="G857" s="19">
        <v>0</v>
      </c>
      <c r="H857" s="19">
        <v>1550.0983329999999</v>
      </c>
      <c r="I857" s="19">
        <v>983.12869599999999</v>
      </c>
      <c r="J857" s="19">
        <v>1984.289655</v>
      </c>
      <c r="K857" s="19">
        <v>1721.506875</v>
      </c>
      <c r="L857" s="19">
        <v>3939.7901149999998</v>
      </c>
      <c r="M857" s="19">
        <v>2201.1411109999999</v>
      </c>
      <c r="N857" s="19">
        <v>2648.8435509999999</v>
      </c>
      <c r="O857" s="19">
        <v>2562.922262</v>
      </c>
      <c r="P857" s="19">
        <v>2909.6484879999998</v>
      </c>
      <c r="Q857" s="19">
        <v>2907.759172</v>
      </c>
      <c r="R857" s="19">
        <v>2986.9753289999999</v>
      </c>
      <c r="S857" s="19">
        <v>2794.0715220000002</v>
      </c>
      <c r="T857" s="19">
        <v>3037.830833</v>
      </c>
      <c r="U857" s="19">
        <v>2977.3950300000001</v>
      </c>
      <c r="V857" s="19">
        <v>2617.2897250000001</v>
      </c>
      <c r="W857" s="19">
        <v>2752.280221</v>
      </c>
      <c r="X857" s="19">
        <v>3360.9949750000001</v>
      </c>
      <c r="Y857" s="19">
        <v>3760.4031650000002</v>
      </c>
      <c r="Z857" s="19">
        <v>3493.7290950000001</v>
      </c>
      <c r="AA857" s="19">
        <v>3450.9819630000002</v>
      </c>
      <c r="AB857" s="19">
        <v>3275.5165710000001</v>
      </c>
      <c r="AC857" s="19">
        <v>3518.053926</v>
      </c>
      <c r="AD857" s="19">
        <v>3920.8037939999999</v>
      </c>
      <c r="AE857" s="19">
        <v>4077.385053</v>
      </c>
      <c r="AF857" s="19">
        <v>3964.7081739999999</v>
      </c>
      <c r="AG857" s="19">
        <v>4003.5450689999998</v>
      </c>
      <c r="AH857" s="19">
        <v>4026.6677009999999</v>
      </c>
      <c r="AI857" s="19">
        <v>3946.9865030000001</v>
      </c>
      <c r="AJ857" s="19">
        <v>4005.5153399999999</v>
      </c>
    </row>
    <row r="858" spans="1:47" s="44" customFormat="1" x14ac:dyDescent="0.2">
      <c r="A858" s="28" t="s">
        <v>368</v>
      </c>
      <c r="B858" s="31"/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  <c r="J858" s="19">
        <v>2997.4650000000001</v>
      </c>
      <c r="K858" s="19">
        <v>1680.5872730000001</v>
      </c>
      <c r="L858" s="19">
        <v>2776.1994119999999</v>
      </c>
      <c r="M858" s="19">
        <v>2233.4487100000001</v>
      </c>
      <c r="N858" s="19">
        <v>2581.6226529999999</v>
      </c>
      <c r="O858" s="19">
        <v>2409.9356720000001</v>
      </c>
      <c r="P858" s="19">
        <v>3265.5934569999999</v>
      </c>
      <c r="Q858" s="19">
        <v>3116.011184</v>
      </c>
      <c r="R858" s="19">
        <v>3643.5396099999998</v>
      </c>
      <c r="S858" s="19">
        <v>3277.4583050000001</v>
      </c>
      <c r="T858" s="19">
        <v>3493.6809589999998</v>
      </c>
      <c r="U858" s="19">
        <v>3006.1371049999998</v>
      </c>
      <c r="V858" s="19">
        <v>3239.8511389999999</v>
      </c>
      <c r="W858" s="19">
        <v>3380.5456159999999</v>
      </c>
      <c r="X858" s="19">
        <v>3042.572588</v>
      </c>
      <c r="Y858" s="19">
        <v>3172.0848890000002</v>
      </c>
      <c r="Z858" s="19">
        <v>3245.844239</v>
      </c>
      <c r="AA858" s="19">
        <v>3924.485158</v>
      </c>
      <c r="AB858" s="19">
        <v>3869.184444</v>
      </c>
      <c r="AC858" s="19">
        <v>3745.6174999999998</v>
      </c>
      <c r="AD858" s="19">
        <v>3534.152</v>
      </c>
      <c r="AE858" s="19">
        <v>3978.7265940000002</v>
      </c>
      <c r="AF858" s="19">
        <v>4847.5238060000001</v>
      </c>
      <c r="AG858" s="19">
        <v>4882.5990000000002</v>
      </c>
      <c r="AH858" s="19">
        <v>4404.7268180000001</v>
      </c>
      <c r="AI858" s="19">
        <v>4171.1686140000002</v>
      </c>
      <c r="AJ858" s="19">
        <v>3961.5225559999999</v>
      </c>
    </row>
    <row r="859" spans="1:47" s="44" customFormat="1" x14ac:dyDescent="0.2">
      <c r="A859" s="28" t="s">
        <v>369</v>
      </c>
      <c r="B859" s="31"/>
      <c r="C859" s="19">
        <v>0</v>
      </c>
      <c r="D859" s="19">
        <v>0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3925</v>
      </c>
      <c r="M859" s="19">
        <v>53114.59</v>
      </c>
      <c r="N859" s="19">
        <v>1857.964444</v>
      </c>
      <c r="O859" s="19">
        <v>3692.2057140000002</v>
      </c>
      <c r="P859" s="19">
        <v>1939.4224999999999</v>
      </c>
      <c r="Q859" s="19">
        <v>3496.215909</v>
      </c>
      <c r="R859" s="19">
        <v>2290.9163159999998</v>
      </c>
      <c r="S859" s="19">
        <v>5391.2984379999998</v>
      </c>
      <c r="T859" s="19">
        <v>2492.0425</v>
      </c>
      <c r="U859" s="19">
        <v>4889.17</v>
      </c>
      <c r="V859" s="19">
        <v>3904.4407999999999</v>
      </c>
      <c r="W859" s="19">
        <v>3843.2748569999999</v>
      </c>
      <c r="X859" s="19">
        <v>3011.8539289999999</v>
      </c>
      <c r="Y859" s="19">
        <v>3594.2131250000002</v>
      </c>
      <c r="Z859" s="19">
        <v>6344.7650000000003</v>
      </c>
      <c r="AA859" s="19">
        <v>3101.0867499999999</v>
      </c>
      <c r="AB859" s="19">
        <v>3710.1355170000002</v>
      </c>
      <c r="AC859" s="19">
        <v>3146.267073</v>
      </c>
      <c r="AD859" s="19">
        <v>4418.6099999999997</v>
      </c>
      <c r="AE859" s="19">
        <v>4280.6437839999999</v>
      </c>
      <c r="AF859" s="19">
        <v>3291.6084209999999</v>
      </c>
      <c r="AG859" s="19">
        <v>4526.0287500000004</v>
      </c>
      <c r="AH859" s="19">
        <v>5038.8267859999996</v>
      </c>
      <c r="AI859" s="19">
        <v>4936.2443590000003</v>
      </c>
      <c r="AJ859" s="19">
        <v>4951.4007270000002</v>
      </c>
    </row>
    <row r="860" spans="1:47" x14ac:dyDescent="0.2">
      <c r="A860" s="28" t="s">
        <v>370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f t="shared" ref="L860:AF860" si="3">L847/L841</f>
        <v>3925</v>
      </c>
      <c r="M860" s="19">
        <f t="shared" si="3"/>
        <v>50883.438571428575</v>
      </c>
      <c r="N860" s="19">
        <f t="shared" si="3"/>
        <v>1587.9266666666667</v>
      </c>
      <c r="O860" s="19">
        <f t="shared" si="3"/>
        <v>3177.9042857142858</v>
      </c>
      <c r="P860" s="19">
        <f t="shared" si="3"/>
        <v>1573.877</v>
      </c>
      <c r="Q860" s="19">
        <f t="shared" si="3"/>
        <v>2714.9668181818183</v>
      </c>
      <c r="R860" s="19">
        <f t="shared" si="3"/>
        <v>1617.8547368421052</v>
      </c>
      <c r="S860" s="19">
        <f t="shared" si="3"/>
        <v>4697.6465625000001</v>
      </c>
      <c r="T860" s="19">
        <f t="shared" si="3"/>
        <v>1969.7545833333334</v>
      </c>
      <c r="U860" s="19">
        <f t="shared" si="3"/>
        <v>3956.4049999999997</v>
      </c>
      <c r="V860" s="19">
        <f t="shared" si="3"/>
        <v>3195.2732000000001</v>
      </c>
      <c r="W860" s="19">
        <f t="shared" si="3"/>
        <v>3228.6542857142854</v>
      </c>
      <c r="X860" s="19">
        <f t="shared" si="3"/>
        <v>2522.809285714286</v>
      </c>
      <c r="Y860" s="19">
        <f t="shared" si="3"/>
        <v>2876.6346874999999</v>
      </c>
      <c r="Z860" s="19">
        <f t="shared" si="3"/>
        <v>5414.7628947368421</v>
      </c>
      <c r="AA860" s="19">
        <f t="shared" si="3"/>
        <v>2416.3365000000003</v>
      </c>
      <c r="AB860" s="19">
        <f t="shared" si="3"/>
        <v>3004.3996551724135</v>
      </c>
      <c r="AC860" s="19">
        <f t="shared" si="3"/>
        <v>2327.5409756097561</v>
      </c>
      <c r="AD860" s="19">
        <f t="shared" si="3"/>
        <v>848.45102564102558</v>
      </c>
      <c r="AE860" s="19">
        <f t="shared" si="3"/>
        <v>3494.0027027027027</v>
      </c>
      <c r="AF860" s="19">
        <f t="shared" si="3"/>
        <v>2634.7381578947366</v>
      </c>
      <c r="AG860" s="19">
        <f>AG847/AG841</f>
        <v>3515.4945833333331</v>
      </c>
      <c r="AH860" s="19">
        <v>3916.201607</v>
      </c>
      <c r="AI860" s="19">
        <v>4161.3914100000002</v>
      </c>
      <c r="AJ860" s="19">
        <v>4870.518</v>
      </c>
    </row>
    <row r="861" spans="1:47" ht="12.75" x14ac:dyDescent="0.2">
      <c r="A861" s="28" t="s">
        <v>371</v>
      </c>
      <c r="B861" s="50"/>
      <c r="C861" s="19">
        <v>2.2305259999999998</v>
      </c>
      <c r="D861" s="19">
        <v>140.37711100000001</v>
      </c>
      <c r="E861" s="19">
        <v>116.144718</v>
      </c>
      <c r="F861" s="19">
        <v>226.102395</v>
      </c>
      <c r="G861" s="19">
        <v>322.00608199999999</v>
      </c>
      <c r="H861" s="19">
        <v>414.93005799999997</v>
      </c>
      <c r="I861" s="19">
        <v>513.32328500000006</v>
      </c>
      <c r="J861" s="19">
        <v>650.35798799999998</v>
      </c>
      <c r="K861" s="19">
        <v>741.16504199999997</v>
      </c>
      <c r="L861" s="19">
        <v>771.12877600000002</v>
      </c>
      <c r="M861" s="19">
        <v>793.36140499999999</v>
      </c>
      <c r="N861" s="19">
        <v>810.06733199999996</v>
      </c>
      <c r="O861" s="19">
        <v>899.37940000000003</v>
      </c>
      <c r="P861" s="19">
        <v>895.11870599999997</v>
      </c>
      <c r="Q861" s="19">
        <v>831.20237599999996</v>
      </c>
      <c r="R861" s="19">
        <v>836.90773100000001</v>
      </c>
      <c r="S861" s="19">
        <v>895.64009699999997</v>
      </c>
      <c r="T861" s="19">
        <v>949.02582600000005</v>
      </c>
      <c r="U861" s="19">
        <v>969.90981099999999</v>
      </c>
      <c r="V861" s="19">
        <v>1012.9875019999999</v>
      </c>
      <c r="W861" s="19">
        <v>1042.351091</v>
      </c>
      <c r="X861" s="19">
        <v>1077.4784850000001</v>
      </c>
      <c r="Y861" s="19">
        <v>1072.827104</v>
      </c>
      <c r="Z861" s="19">
        <v>1078.8315729999999</v>
      </c>
      <c r="AA861" s="19">
        <v>1129.7679169999999</v>
      </c>
      <c r="AB861" s="19">
        <v>1102.9936290000001</v>
      </c>
      <c r="AC861" s="19">
        <v>1091.007392</v>
      </c>
      <c r="AD861" s="19">
        <v>1103.568929</v>
      </c>
      <c r="AE861" s="19">
        <v>1097.384832</v>
      </c>
      <c r="AF861" s="19">
        <v>1106.967204</v>
      </c>
      <c r="AG861" s="19">
        <v>1193.438482</v>
      </c>
      <c r="AH861" s="19">
        <v>1198.3677949999999</v>
      </c>
      <c r="AI861" s="19">
        <v>1193.9350489999999</v>
      </c>
      <c r="AJ861" s="19">
        <v>1258.6781699999999</v>
      </c>
    </row>
    <row r="862" spans="1:47" x14ac:dyDescent="0.2">
      <c r="A862" s="28" t="s">
        <v>372</v>
      </c>
      <c r="C862" s="19">
        <v>84.76</v>
      </c>
      <c r="D862" s="19">
        <v>592.21593800000005</v>
      </c>
      <c r="E862" s="19">
        <v>1167.7338669999999</v>
      </c>
      <c r="F862" s="19">
        <v>1350.5051100000001</v>
      </c>
      <c r="G862" s="19">
        <v>1327.4122150000001</v>
      </c>
      <c r="H862" s="19">
        <v>1507.895479</v>
      </c>
      <c r="I862" s="19">
        <v>1744.9655330000001</v>
      </c>
      <c r="J862" s="19">
        <v>1913.1991969999999</v>
      </c>
      <c r="K862" s="19">
        <v>2027.3346799999999</v>
      </c>
      <c r="L862" s="19">
        <v>2099.4293339999999</v>
      </c>
      <c r="M862" s="19">
        <v>2098.5541560000001</v>
      </c>
      <c r="N862" s="19">
        <v>2022.031988</v>
      </c>
      <c r="O862" s="19">
        <v>2061.5373949999998</v>
      </c>
      <c r="P862" s="19">
        <v>2093.0428919999999</v>
      </c>
      <c r="Q862" s="19">
        <v>1976.2122010000001</v>
      </c>
      <c r="R862" s="19">
        <v>1936.3426179999999</v>
      </c>
      <c r="S862" s="19">
        <v>2032.675737</v>
      </c>
      <c r="T862" s="19">
        <v>2146.7123649999999</v>
      </c>
      <c r="U862" s="19">
        <v>2192.6738230000001</v>
      </c>
      <c r="V862" s="19">
        <v>2259.3824559999998</v>
      </c>
      <c r="W862" s="19">
        <v>2327.7666429999999</v>
      </c>
      <c r="X862" s="19">
        <v>2363.3040940000001</v>
      </c>
      <c r="Y862" s="19">
        <v>2361.6132670000002</v>
      </c>
      <c r="Z862" s="19">
        <v>2366.350563</v>
      </c>
      <c r="AA862" s="19">
        <v>2421.3393740000001</v>
      </c>
      <c r="AB862" s="19">
        <v>2412.881558</v>
      </c>
      <c r="AC862" s="19">
        <v>2409.161353</v>
      </c>
      <c r="AD862" s="19">
        <v>2399.747562</v>
      </c>
      <c r="AE862" s="19">
        <v>2402.0393399999998</v>
      </c>
      <c r="AF862" s="19">
        <v>2423.2107299999998</v>
      </c>
      <c r="AG862" s="19">
        <v>2437.9875940000002</v>
      </c>
      <c r="AH862" s="19">
        <v>2461.2468250000002</v>
      </c>
      <c r="AI862" s="19">
        <v>2460.919011</v>
      </c>
      <c r="AJ862" s="19">
        <v>2461.013649</v>
      </c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</row>
    <row r="863" spans="1:47" x14ac:dyDescent="0.2">
      <c r="A863" s="28" t="s">
        <v>373</v>
      </c>
      <c r="C863" s="19">
        <v>2.2305259999999998</v>
      </c>
      <c r="D863" s="19">
        <v>140.37711100000001</v>
      </c>
      <c r="E863" s="19">
        <v>119.644863</v>
      </c>
      <c r="F863" s="19">
        <v>230.89453900000001</v>
      </c>
      <c r="G863" s="19">
        <v>339.99191100000002</v>
      </c>
      <c r="H863" s="19">
        <v>424.953283</v>
      </c>
      <c r="I863" s="19">
        <v>526.08751900000004</v>
      </c>
      <c r="J863" s="19">
        <v>665.60745799999995</v>
      </c>
      <c r="K863" s="19">
        <v>764.59559000000002</v>
      </c>
      <c r="L863" s="19">
        <v>805.01163699999995</v>
      </c>
      <c r="M863" s="19">
        <v>807.02988400000004</v>
      </c>
      <c r="N863" s="19">
        <v>828.19131100000004</v>
      </c>
      <c r="O863" s="19">
        <v>918.35893099999998</v>
      </c>
      <c r="P863" s="19">
        <v>909.29072900000006</v>
      </c>
      <c r="Q863" s="19">
        <v>847.08231999999998</v>
      </c>
      <c r="R863" s="19">
        <v>845.28876200000002</v>
      </c>
      <c r="S863" s="19">
        <v>901.810519</v>
      </c>
      <c r="T863" s="19">
        <v>959.519677</v>
      </c>
      <c r="U863" s="19">
        <v>982.46428500000002</v>
      </c>
      <c r="V863" s="19">
        <v>1020.5226699999999</v>
      </c>
      <c r="W863" s="19">
        <v>1052.069814</v>
      </c>
      <c r="X863" s="19">
        <v>1084.8538920000001</v>
      </c>
      <c r="Y863" s="19">
        <v>1079.297763</v>
      </c>
      <c r="Z863" s="19">
        <v>1087.5559430000001</v>
      </c>
      <c r="AA863" s="19">
        <v>1133.388228</v>
      </c>
      <c r="AB863" s="19">
        <v>1107.40212</v>
      </c>
      <c r="AC863" s="19">
        <v>1101.8856249999999</v>
      </c>
      <c r="AD863" s="19">
        <v>1106.0666329999999</v>
      </c>
      <c r="AE863" s="19">
        <v>1102.144157</v>
      </c>
      <c r="AF863" s="19">
        <v>1114.830064</v>
      </c>
      <c r="AG863" s="19">
        <v>1197.1211020000001</v>
      </c>
      <c r="AH863" s="19">
        <v>1200.8837040000001</v>
      </c>
      <c r="AI863" s="19">
        <v>1193.6741219999999</v>
      </c>
      <c r="AJ863" s="19">
        <v>1256.5106350000001</v>
      </c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</row>
    <row r="864" spans="1:47" ht="12.75" x14ac:dyDescent="0.2">
      <c r="A864" s="49" t="s">
        <v>374</v>
      </c>
      <c r="C864" s="7"/>
      <c r="D864" s="7"/>
      <c r="E864" s="7"/>
      <c r="F864" s="7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</row>
    <row r="865" spans="1:47" x14ac:dyDescent="0.2">
      <c r="A865" s="16" t="s">
        <v>375</v>
      </c>
      <c r="C865" s="44">
        <v>0</v>
      </c>
      <c r="D865" s="44">
        <v>0</v>
      </c>
      <c r="E865" s="44">
        <v>0</v>
      </c>
      <c r="F865" s="44">
        <v>0</v>
      </c>
      <c r="G865" s="44">
        <v>0</v>
      </c>
      <c r="H865" s="44">
        <v>0</v>
      </c>
      <c r="I865" s="44">
        <v>0</v>
      </c>
      <c r="J865" s="44">
        <v>0</v>
      </c>
      <c r="K865" s="44">
        <v>0</v>
      </c>
      <c r="L865" s="44">
        <v>5.1091208568270003</v>
      </c>
      <c r="M865" s="44">
        <v>2.774449445653</v>
      </c>
      <c r="N865" s="44">
        <v>3.2699054087700001</v>
      </c>
      <c r="O865" s="44">
        <v>2.8496563991450001</v>
      </c>
      <c r="P865" s="44">
        <v>3.2505727655999999</v>
      </c>
      <c r="Q865" s="44">
        <v>3.4982565673270001</v>
      </c>
      <c r="R865" s="44">
        <v>3.5690617003209999</v>
      </c>
      <c r="S865" s="44">
        <v>3.119636483236</v>
      </c>
      <c r="T865" s="44">
        <v>3.2009991183180002</v>
      </c>
      <c r="U865" s="44">
        <v>3.0697648348170001</v>
      </c>
      <c r="V865" s="44">
        <v>2.5837334803290002</v>
      </c>
      <c r="W865" s="44">
        <v>2.640454109932</v>
      </c>
      <c r="X865" s="44">
        <v>3.119315162161</v>
      </c>
      <c r="Y865" s="44">
        <v>3.505134377918</v>
      </c>
      <c r="Z865" s="44">
        <v>3.2384379392680001</v>
      </c>
      <c r="AA865" s="44">
        <v>3.054593699982</v>
      </c>
      <c r="AB865" s="44">
        <v>2.9696604643089999</v>
      </c>
      <c r="AC865" s="44">
        <v>3.2245921984589998</v>
      </c>
      <c r="AD865" s="44">
        <v>3.552839965849</v>
      </c>
      <c r="AE865" s="44">
        <v>3.7155471210759998</v>
      </c>
      <c r="AF865" s="44">
        <v>3.5815949740269999</v>
      </c>
      <c r="AG865" s="44">
        <v>3.3546304478389999</v>
      </c>
      <c r="AH865" s="44">
        <v>3.3601267649030002</v>
      </c>
      <c r="AI865" s="44">
        <v>3.305863668797</v>
      </c>
      <c r="AJ865" s="44">
        <v>3.1823189080279999</v>
      </c>
    </row>
    <row r="866" spans="1:47" ht="12.75" x14ac:dyDescent="0.2">
      <c r="A866" s="16" t="s">
        <v>376</v>
      </c>
      <c r="B866" s="50"/>
      <c r="C866" s="44">
        <v>0</v>
      </c>
      <c r="D866" s="44">
        <v>0</v>
      </c>
      <c r="E866" s="44">
        <v>0</v>
      </c>
      <c r="F866" s="44">
        <v>0</v>
      </c>
      <c r="G866" s="44">
        <v>0</v>
      </c>
      <c r="H866" s="44">
        <v>0</v>
      </c>
      <c r="I866" s="44">
        <v>0</v>
      </c>
      <c r="J866" s="44">
        <v>0</v>
      </c>
      <c r="K866" s="44">
        <v>0</v>
      </c>
      <c r="L866" s="44">
        <v>3.6001761270379999</v>
      </c>
      <c r="M866" s="44">
        <v>2.8151718684359999</v>
      </c>
      <c r="N866" s="44">
        <v>3.1869235441780002</v>
      </c>
      <c r="O866" s="44">
        <v>2.6795540037630001</v>
      </c>
      <c r="P866" s="44">
        <v>3.64822389941</v>
      </c>
      <c r="Q866" s="44">
        <v>3.748799657857</v>
      </c>
      <c r="R866" s="44">
        <v>4.3535738475320001</v>
      </c>
      <c r="S866" s="44">
        <v>3.6593474509430002</v>
      </c>
      <c r="T866" s="44">
        <v>3.6813339131410001</v>
      </c>
      <c r="U866" s="44">
        <v>3.099398595611</v>
      </c>
      <c r="V866" s="44">
        <v>3.1983130407389999</v>
      </c>
      <c r="W866" s="44">
        <v>3.2431928619220001</v>
      </c>
      <c r="X866" s="44">
        <v>2.8237896448550002</v>
      </c>
      <c r="Y866" s="44">
        <v>2.9567531207290001</v>
      </c>
      <c r="Z866" s="44">
        <v>3.0086663399089999</v>
      </c>
      <c r="AA866" s="44">
        <v>3.473709155491</v>
      </c>
      <c r="AB866" s="44">
        <v>3.5078937392679999</v>
      </c>
      <c r="AC866" s="44">
        <v>3.4331733461799998</v>
      </c>
      <c r="AD866" s="44">
        <v>3.2024750866530001</v>
      </c>
      <c r="AE866" s="44">
        <v>3.6256438751350002</v>
      </c>
      <c r="AF866" s="44">
        <v>4.3791033642880004</v>
      </c>
      <c r="AG866" s="44">
        <v>4.0912029180799996</v>
      </c>
      <c r="AH866" s="44">
        <v>3.6756051339439999</v>
      </c>
      <c r="AI866" s="44">
        <v>3.4936310954979999</v>
      </c>
      <c r="AJ866" s="44">
        <v>3.1473673331969998</v>
      </c>
    </row>
    <row r="867" spans="1:47" x14ac:dyDescent="0.2">
      <c r="A867" s="16" t="s">
        <v>377</v>
      </c>
      <c r="C867" s="44">
        <v>0</v>
      </c>
      <c r="D867" s="44">
        <v>0</v>
      </c>
      <c r="E867" s="44">
        <v>0</v>
      </c>
      <c r="F867" s="44">
        <v>0</v>
      </c>
      <c r="G867" s="44">
        <v>0</v>
      </c>
      <c r="H867" s="44">
        <v>0</v>
      </c>
      <c r="I867" s="44">
        <v>0</v>
      </c>
      <c r="J867" s="44">
        <v>0</v>
      </c>
      <c r="K867" s="44">
        <v>0</v>
      </c>
      <c r="L867" s="44">
        <v>5.0899410318809997</v>
      </c>
      <c r="M867" s="44">
        <v>66.948794894469998</v>
      </c>
      <c r="N867" s="44">
        <v>2.2935926074339998</v>
      </c>
      <c r="O867" s="44">
        <v>4.1052816142979998</v>
      </c>
      <c r="P867" s="44">
        <v>2.1666651434649999</v>
      </c>
      <c r="Q867" s="44">
        <v>4.2062150066120001</v>
      </c>
      <c r="R867" s="44">
        <v>2.7373582905110001</v>
      </c>
      <c r="S867" s="44">
        <v>6.0194920447740001</v>
      </c>
      <c r="T867" s="44">
        <v>2.6258953453829998</v>
      </c>
      <c r="U867" s="44">
        <v>5.0408501346039998</v>
      </c>
      <c r="V867" s="44">
        <v>3.8543820042179999</v>
      </c>
      <c r="W867" s="44">
        <v>3.6871212512199998</v>
      </c>
      <c r="X867" s="44">
        <v>2.7952798786790001</v>
      </c>
      <c r="Y867" s="44">
        <v>3.350225875459</v>
      </c>
      <c r="Z867" s="44">
        <v>5.8811450839199999</v>
      </c>
      <c r="AA867" s="44">
        <v>2.7448883107070001</v>
      </c>
      <c r="AB867" s="44">
        <v>3.363696236155</v>
      </c>
      <c r="AC867" s="44">
        <v>2.883818290462</v>
      </c>
      <c r="AD867" s="44">
        <v>4.0039275171630004</v>
      </c>
      <c r="AE867" s="44">
        <v>3.9007681349409999</v>
      </c>
      <c r="AF867" s="44">
        <v>2.9735374360339999</v>
      </c>
      <c r="AG867" s="44">
        <v>3.792427358731</v>
      </c>
      <c r="AH867" s="44">
        <v>4.2047414895689998</v>
      </c>
      <c r="AI867" s="44">
        <v>4.1344329087330003</v>
      </c>
      <c r="AJ867" s="44">
        <v>3.933809964235</v>
      </c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</row>
    <row r="868" spans="1:47" x14ac:dyDescent="0.2">
      <c r="A868" s="16" t="s">
        <v>378</v>
      </c>
      <c r="C868" s="44">
        <f t="shared" ref="C868:AF868" si="4">C860/C861</f>
        <v>0</v>
      </c>
      <c r="D868" s="44">
        <f t="shared" si="4"/>
        <v>0</v>
      </c>
      <c r="E868" s="44">
        <f t="shared" si="4"/>
        <v>0</v>
      </c>
      <c r="F868" s="44">
        <f t="shared" si="4"/>
        <v>0</v>
      </c>
      <c r="G868" s="44">
        <f t="shared" si="4"/>
        <v>0</v>
      </c>
      <c r="H868" s="44">
        <f t="shared" si="4"/>
        <v>0</v>
      </c>
      <c r="I868" s="44">
        <f t="shared" si="4"/>
        <v>0</v>
      </c>
      <c r="J868" s="44">
        <f t="shared" si="4"/>
        <v>0</v>
      </c>
      <c r="K868" s="44">
        <f t="shared" si="4"/>
        <v>0</v>
      </c>
      <c r="L868" s="44">
        <f t="shared" si="4"/>
        <v>5.0899410346995015</v>
      </c>
      <c r="M868" s="44">
        <f t="shared" si="4"/>
        <v>64.136518679565185</v>
      </c>
      <c r="N868" s="44">
        <f t="shared" si="4"/>
        <v>1.9602403453873225</v>
      </c>
      <c r="O868" s="44">
        <f t="shared" si="4"/>
        <v>3.5334412659599339</v>
      </c>
      <c r="P868" s="44">
        <f t="shared" si="4"/>
        <v>1.7582885816710885</v>
      </c>
      <c r="Q868" s="44">
        <f t="shared" si="4"/>
        <v>3.2663126292384641</v>
      </c>
      <c r="R868" s="44">
        <f t="shared" si="4"/>
        <v>1.9331339368904756</v>
      </c>
      <c r="S868" s="44">
        <f t="shared" si="4"/>
        <v>5.2450159145789117</v>
      </c>
      <c r="T868" s="44">
        <f t="shared" si="4"/>
        <v>2.0755542466484291</v>
      </c>
      <c r="U868" s="44">
        <f t="shared" si="4"/>
        <v>4.0791473136258434</v>
      </c>
      <c r="V868" s="44">
        <f t="shared" si="4"/>
        <v>3.1543066362530503</v>
      </c>
      <c r="W868" s="44">
        <f t="shared" si="4"/>
        <v>3.0974729278757818</v>
      </c>
      <c r="X868" s="44">
        <f t="shared" si="4"/>
        <v>2.3414010774556542</v>
      </c>
      <c r="Y868" s="44">
        <f t="shared" si="4"/>
        <v>2.681359071535911</v>
      </c>
      <c r="Z868" s="44">
        <f t="shared" si="4"/>
        <v>5.019099394430536</v>
      </c>
      <c r="AA868" s="44">
        <f t="shared" si="4"/>
        <v>2.1387901564919378</v>
      </c>
      <c r="AB868" s="44">
        <f t="shared" si="4"/>
        <v>2.7238594822132134</v>
      </c>
      <c r="AC868" s="44">
        <f t="shared" si="4"/>
        <v>2.1333869895629047</v>
      </c>
      <c r="AD868" s="44">
        <f t="shared" si="4"/>
        <v>0.76882467723139891</v>
      </c>
      <c r="AE868" s="44">
        <f t="shared" si="4"/>
        <v>3.1839356630570803</v>
      </c>
      <c r="AF868" s="44">
        <f t="shared" si="4"/>
        <v>2.3801411174370588</v>
      </c>
      <c r="AG868" s="44">
        <f t="shared" ref="AG868" si="5">AG860/AG861</f>
        <v>2.9456856271652661</v>
      </c>
      <c r="AH868" s="44">
        <v>3.2679463056269999</v>
      </c>
      <c r="AI868" s="44">
        <v>3.4854420367999999</v>
      </c>
      <c r="AJ868" s="44">
        <v>3.8695499101599999</v>
      </c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</row>
    <row r="869" spans="1:47" ht="12.75" x14ac:dyDescent="0.2">
      <c r="A869" s="49" t="s">
        <v>379</v>
      </c>
      <c r="C869" s="44"/>
      <c r="D869" s="44"/>
      <c r="E869" s="44"/>
      <c r="F869" s="44"/>
      <c r="G869" s="44"/>
      <c r="AB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</row>
    <row r="870" spans="1:47" x14ac:dyDescent="0.2">
      <c r="A870" s="16" t="s">
        <v>380</v>
      </c>
      <c r="C870" s="44">
        <v>0</v>
      </c>
      <c r="D870" s="44">
        <v>0</v>
      </c>
      <c r="E870" s="44">
        <v>0</v>
      </c>
      <c r="F870" s="44">
        <v>0</v>
      </c>
      <c r="G870" s="44">
        <v>0</v>
      </c>
      <c r="H870" s="44">
        <v>0</v>
      </c>
      <c r="I870" s="44">
        <v>0</v>
      </c>
      <c r="J870" s="44">
        <v>0</v>
      </c>
      <c r="K870" s="44">
        <v>0</v>
      </c>
      <c r="L870" s="44">
        <v>1.876600488989</v>
      </c>
      <c r="M870" s="44">
        <v>1.048884587686</v>
      </c>
      <c r="N870" s="44">
        <v>1.3099909235030001</v>
      </c>
      <c r="O870" s="44">
        <v>1.2432092033219999</v>
      </c>
      <c r="P870" s="44">
        <v>1.3901523470899999</v>
      </c>
      <c r="Q870" s="44">
        <v>1.471380032246</v>
      </c>
      <c r="R870" s="44">
        <v>1.542586163258</v>
      </c>
      <c r="S870" s="44">
        <v>1.3745780849810001</v>
      </c>
      <c r="T870" s="44">
        <v>1.4151084619850001</v>
      </c>
      <c r="U870" s="44">
        <v>1.357883237522</v>
      </c>
      <c r="V870" s="44">
        <v>1.1584093334279999</v>
      </c>
      <c r="W870" s="44">
        <v>1.1823694737149999</v>
      </c>
      <c r="X870" s="44">
        <v>1.4221593331689999</v>
      </c>
      <c r="Y870" s="44">
        <v>1.5923026932169999</v>
      </c>
      <c r="Z870" s="44">
        <v>1.4764207591459999</v>
      </c>
      <c r="AA870" s="44">
        <v>1.4252367923960001</v>
      </c>
      <c r="AB870" s="44">
        <v>1.357512373948</v>
      </c>
      <c r="AC870" s="44">
        <v>1.460281571164</v>
      </c>
      <c r="AD870" s="44">
        <v>1.633840098754</v>
      </c>
      <c r="AE870" s="44">
        <v>1.697468057277</v>
      </c>
      <c r="AF870" s="44">
        <v>1.636138419126</v>
      </c>
      <c r="AG870" s="44">
        <v>1.64215153458</v>
      </c>
      <c r="AH870" s="44">
        <v>1.636027585521</v>
      </c>
      <c r="AI870" s="44">
        <v>1.603866882415</v>
      </c>
      <c r="AJ870" s="44">
        <v>1.6275876165880001</v>
      </c>
    </row>
    <row r="871" spans="1:47" ht="12.75" x14ac:dyDescent="0.2">
      <c r="A871" s="16" t="s">
        <v>381</v>
      </c>
      <c r="B871" s="50"/>
      <c r="C871" s="44">
        <v>0</v>
      </c>
      <c r="D871" s="44">
        <v>0</v>
      </c>
      <c r="E871" s="44">
        <v>0</v>
      </c>
      <c r="F871" s="44">
        <v>0</v>
      </c>
      <c r="G871" s="44">
        <v>0</v>
      </c>
      <c r="H871" s="44">
        <v>0</v>
      </c>
      <c r="I871" s="44">
        <v>0</v>
      </c>
      <c r="J871" s="44">
        <v>0</v>
      </c>
      <c r="K871" s="44">
        <v>0</v>
      </c>
      <c r="L871" s="44">
        <v>1.322359065243</v>
      </c>
      <c r="M871" s="44">
        <v>1.064279757959</v>
      </c>
      <c r="N871" s="44">
        <v>1.276746692908</v>
      </c>
      <c r="O871" s="44">
        <v>1.1689992517259999</v>
      </c>
      <c r="P871" s="44">
        <v>1.5602133476740001</v>
      </c>
      <c r="Q871" s="44">
        <v>1.576759410095</v>
      </c>
      <c r="R871" s="44">
        <v>1.8816605992890001</v>
      </c>
      <c r="S871" s="44">
        <v>1.612386198978</v>
      </c>
      <c r="T871" s="44">
        <v>1.627456484466</v>
      </c>
      <c r="U871" s="44">
        <v>1.3709914686769999</v>
      </c>
      <c r="V871" s="44">
        <v>1.433954278111</v>
      </c>
      <c r="W871" s="44">
        <v>1.4522699799559999</v>
      </c>
      <c r="X871" s="44">
        <v>1.287423228999</v>
      </c>
      <c r="Y871" s="44">
        <v>1.343185581407</v>
      </c>
      <c r="Z871" s="44">
        <v>1.3716666877329999</v>
      </c>
      <c r="AA871" s="44">
        <v>1.6207910382699999</v>
      </c>
      <c r="AB871" s="44">
        <v>1.6035534078</v>
      </c>
      <c r="AC871" s="44">
        <v>1.554739160639</v>
      </c>
      <c r="AD871" s="44">
        <v>1.472718237277</v>
      </c>
      <c r="AE871" s="44">
        <v>1.656395266848</v>
      </c>
      <c r="AF871" s="44">
        <v>2.0004549111759999</v>
      </c>
      <c r="AG871" s="44">
        <v>2.002716917606</v>
      </c>
      <c r="AH871" s="44">
        <v>1.7896323006099999</v>
      </c>
      <c r="AI871" s="44">
        <v>1.694963790047</v>
      </c>
      <c r="AJ871" s="44">
        <v>1.60971173676</v>
      </c>
    </row>
    <row r="872" spans="1:47" x14ac:dyDescent="0.2">
      <c r="A872" s="16" t="s">
        <v>382</v>
      </c>
      <c r="C872" s="44">
        <v>0</v>
      </c>
      <c r="D872" s="44">
        <v>0</v>
      </c>
      <c r="E872" s="44">
        <v>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1.8695556627100001</v>
      </c>
      <c r="M872" s="44">
        <v>25.31008782264</v>
      </c>
      <c r="N872" s="44">
        <v>0.9188600654604</v>
      </c>
      <c r="O872" s="44">
        <v>1.790996236127</v>
      </c>
      <c r="P872" s="44">
        <v>0.92660427922779998</v>
      </c>
      <c r="Q872" s="44">
        <v>1.7691500474440001</v>
      </c>
      <c r="R872" s="44">
        <v>1.1831151650989999</v>
      </c>
      <c r="S872" s="44">
        <v>2.6523160284629999</v>
      </c>
      <c r="T872" s="44">
        <v>1.16086465075</v>
      </c>
      <c r="U872" s="44">
        <v>2.2297753309970001</v>
      </c>
      <c r="V872" s="44">
        <v>1.7281008750610001</v>
      </c>
      <c r="W872" s="44">
        <v>1.6510567621409999</v>
      </c>
      <c r="X872" s="44">
        <v>1.2744250457620001</v>
      </c>
      <c r="Y872" s="44">
        <v>1.521931289706</v>
      </c>
      <c r="Z872" s="44">
        <v>2.6812447396820001</v>
      </c>
      <c r="AA872" s="44">
        <v>1.2807319714759999</v>
      </c>
      <c r="AB872" s="44">
        <v>1.5376368166200001</v>
      </c>
      <c r="AC872" s="44">
        <v>1.3059594655590001</v>
      </c>
      <c r="AD872" s="44">
        <v>1.841281170254</v>
      </c>
      <c r="AE872" s="44">
        <v>1.7820872921640001</v>
      </c>
      <c r="AF872" s="44">
        <v>1.3583665587780001</v>
      </c>
      <c r="AG872" s="44">
        <v>1.8564609436890001</v>
      </c>
      <c r="AH872" s="44">
        <v>2.0472659361460002</v>
      </c>
      <c r="AI872" s="44">
        <v>2.0058540473019999</v>
      </c>
      <c r="AJ872" s="44">
        <v>2.011935500131</v>
      </c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</row>
    <row r="873" spans="1:47" x14ac:dyDescent="0.2">
      <c r="A873" s="16" t="s">
        <v>383</v>
      </c>
      <c r="C873" s="44">
        <f t="shared" ref="C873:AF873" si="6">C860/C862</f>
        <v>0</v>
      </c>
      <c r="D873" s="44">
        <f t="shared" si="6"/>
        <v>0</v>
      </c>
      <c r="E873" s="44">
        <f t="shared" si="6"/>
        <v>0</v>
      </c>
      <c r="F873" s="44">
        <f t="shared" si="6"/>
        <v>0</v>
      </c>
      <c r="G873" s="44">
        <f t="shared" si="6"/>
        <v>0</v>
      </c>
      <c r="H873" s="44">
        <f t="shared" si="6"/>
        <v>0</v>
      </c>
      <c r="I873" s="44">
        <f t="shared" si="6"/>
        <v>0</v>
      </c>
      <c r="J873" s="44">
        <f t="shared" si="6"/>
        <v>0</v>
      </c>
      <c r="K873" s="44">
        <f t="shared" si="6"/>
        <v>0</v>
      </c>
      <c r="L873" s="44">
        <f t="shared" si="6"/>
        <v>1.8695556627865999</v>
      </c>
      <c r="M873" s="44">
        <f t="shared" si="6"/>
        <v>24.246902766815502</v>
      </c>
      <c r="N873" s="44">
        <f t="shared" si="6"/>
        <v>0.78531233733710193</v>
      </c>
      <c r="O873" s="44">
        <f t="shared" si="6"/>
        <v>1.5415215331149916</v>
      </c>
      <c r="P873" s="44">
        <f t="shared" si="6"/>
        <v>0.75195640090112403</v>
      </c>
      <c r="Q873" s="44">
        <f t="shared" si="6"/>
        <v>1.3738235280644431</v>
      </c>
      <c r="R873" s="44">
        <f t="shared" si="6"/>
        <v>0.83552090513462285</v>
      </c>
      <c r="S873" s="44">
        <f t="shared" si="6"/>
        <v>2.3110653986716034</v>
      </c>
      <c r="T873" s="44">
        <f t="shared" si="6"/>
        <v>0.91756800559227858</v>
      </c>
      <c r="U873" s="44">
        <f t="shared" si="6"/>
        <v>1.8043746217514813</v>
      </c>
      <c r="V873" s="44">
        <f t="shared" si="6"/>
        <v>1.4142241352342342</v>
      </c>
      <c r="W873" s="44">
        <f t="shared" si="6"/>
        <v>1.3870180223706752</v>
      </c>
      <c r="X873" s="44">
        <f t="shared" si="6"/>
        <v>1.067492453518462</v>
      </c>
      <c r="Y873" s="44">
        <f t="shared" si="6"/>
        <v>1.2180803384265539</v>
      </c>
      <c r="Z873" s="44">
        <f t="shared" si="6"/>
        <v>2.2882336114527941</v>
      </c>
      <c r="AA873" s="44">
        <f t="shared" si="6"/>
        <v>0.99793384023168341</v>
      </c>
      <c r="AB873" s="44">
        <f t="shared" si="6"/>
        <v>1.2451500759377157</v>
      </c>
      <c r="AC873" s="44">
        <f t="shared" si="6"/>
        <v>0.96612083400366422</v>
      </c>
      <c r="AD873" s="44">
        <f t="shared" si="6"/>
        <v>0.35355844884530635</v>
      </c>
      <c r="AE873" s="44">
        <f t="shared" si="6"/>
        <v>1.4545984507908614</v>
      </c>
      <c r="AF873" s="44">
        <f t="shared" si="6"/>
        <v>1.0872922132920471</v>
      </c>
      <c r="AG873" s="44">
        <f t="shared" ref="AG873" si="7">AG860/AG862</f>
        <v>1.4419657392782175</v>
      </c>
      <c r="AH873" s="44">
        <v>1.5911454174440001</v>
      </c>
      <c r="AI873" s="44">
        <v>1.690990801031</v>
      </c>
      <c r="AJ873" s="44">
        <v>1.979069885063</v>
      </c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</row>
    <row r="874" spans="1:47" ht="12.75" x14ac:dyDescent="0.2">
      <c r="A874" s="49" t="s">
        <v>384</v>
      </c>
      <c r="C874" s="44"/>
      <c r="D874" s="44"/>
      <c r="E874" s="44"/>
      <c r="F874" s="44"/>
      <c r="G874" s="44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</row>
    <row r="875" spans="1:47" x14ac:dyDescent="0.2">
      <c r="A875" s="16" t="s">
        <v>385</v>
      </c>
      <c r="C875" s="44">
        <v>0</v>
      </c>
      <c r="D875" s="44">
        <v>0</v>
      </c>
      <c r="E875" s="44">
        <v>0</v>
      </c>
      <c r="F875" s="44">
        <v>0</v>
      </c>
      <c r="G875" s="44">
        <v>0</v>
      </c>
      <c r="H875" s="44">
        <v>0</v>
      </c>
      <c r="I875" s="44">
        <v>0</v>
      </c>
      <c r="J875" s="44">
        <v>0</v>
      </c>
      <c r="K875" s="44">
        <v>0</v>
      </c>
      <c r="L875" s="44">
        <v>4.894078460037</v>
      </c>
      <c r="M875" s="44">
        <v>2.7274592375759998</v>
      </c>
      <c r="N875" s="44">
        <v>3.1983474311919999</v>
      </c>
      <c r="O875" s="44">
        <v>2.7907631487620002</v>
      </c>
      <c r="P875" s="44">
        <v>3.1999099906150001</v>
      </c>
      <c r="Q875" s="44">
        <v>3.4326760264199998</v>
      </c>
      <c r="R875" s="44">
        <v>3.5336744818470001</v>
      </c>
      <c r="S875" s="44">
        <v>3.0982911198559999</v>
      </c>
      <c r="T875" s="44">
        <v>3.1659911803340002</v>
      </c>
      <c r="U875" s="44">
        <v>3.0305376745300001</v>
      </c>
      <c r="V875" s="44">
        <v>2.5646561328590001</v>
      </c>
      <c r="W875" s="44">
        <v>2.6160623405860002</v>
      </c>
      <c r="X875" s="44">
        <v>3.0981084172809998</v>
      </c>
      <c r="Y875" s="44">
        <v>3.484120224717</v>
      </c>
      <c r="Z875" s="44">
        <v>3.2124591994410001</v>
      </c>
      <c r="AA875" s="44">
        <v>3.0448366035190002</v>
      </c>
      <c r="AB875" s="44">
        <v>2.9578384503400001</v>
      </c>
      <c r="AC875" s="44">
        <v>3.1927578005189998</v>
      </c>
      <c r="AD875" s="44">
        <v>3.5448169929379998</v>
      </c>
      <c r="AE875" s="44">
        <v>3.69950249043</v>
      </c>
      <c r="AF875" s="44">
        <v>3.5563341022510002</v>
      </c>
      <c r="AG875" s="44">
        <v>3.344310833507</v>
      </c>
      <c r="AH875" s="44">
        <v>3.3530871362250001</v>
      </c>
      <c r="AI875" s="44">
        <v>3.3065863025970001</v>
      </c>
      <c r="AJ875" s="44">
        <v>3.1878085442990001</v>
      </c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</row>
    <row r="876" spans="1:47" x14ac:dyDescent="0.2">
      <c r="A876" s="16" t="s">
        <v>386</v>
      </c>
      <c r="C876" s="44">
        <v>0</v>
      </c>
      <c r="D876" s="44">
        <v>0</v>
      </c>
      <c r="E876" s="44">
        <v>0</v>
      </c>
      <c r="F876" s="44">
        <v>0</v>
      </c>
      <c r="G876" s="44">
        <v>0</v>
      </c>
      <c r="H876" s="44">
        <v>0</v>
      </c>
      <c r="I876" s="44">
        <v>0</v>
      </c>
      <c r="J876" s="44">
        <v>0</v>
      </c>
      <c r="K876" s="44">
        <v>0</v>
      </c>
      <c r="L876" s="44">
        <v>3.4486450662310002</v>
      </c>
      <c r="M876" s="44">
        <v>2.7674919541110001</v>
      </c>
      <c r="N876" s="44">
        <v>3.117181525676</v>
      </c>
      <c r="O876" s="44">
        <v>2.6241762238650002</v>
      </c>
      <c r="P876" s="44">
        <v>3.5913634136330002</v>
      </c>
      <c r="Q876" s="44">
        <v>3.6785222769439998</v>
      </c>
      <c r="R876" s="44">
        <v>4.3104081973359998</v>
      </c>
      <c r="S876" s="44">
        <v>3.6343092448899998</v>
      </c>
      <c r="T876" s="44">
        <v>3.641072761992</v>
      </c>
      <c r="U876" s="44">
        <v>3.0597927586670002</v>
      </c>
      <c r="V876" s="44">
        <v>3.1746978615180002</v>
      </c>
      <c r="W876" s="44">
        <v>3.213233162211</v>
      </c>
      <c r="X876" s="44">
        <v>2.8045920378539999</v>
      </c>
      <c r="Y876" s="44">
        <v>2.9390266496840001</v>
      </c>
      <c r="Z876" s="44">
        <v>2.984530827191</v>
      </c>
      <c r="AA876" s="44">
        <v>3.462613304899</v>
      </c>
      <c r="AB876" s="44">
        <v>3.493929055668</v>
      </c>
      <c r="AC876" s="44">
        <v>3.3992797559920001</v>
      </c>
      <c r="AD876" s="44">
        <v>3.195243302752</v>
      </c>
      <c r="AE876" s="44">
        <v>3.6099874684379998</v>
      </c>
      <c r="AF876" s="44">
        <v>4.3482176920170001</v>
      </c>
      <c r="AG876" s="44">
        <v>4.0786174375259998</v>
      </c>
      <c r="AH876" s="44">
        <v>3.6679045627689999</v>
      </c>
      <c r="AI876" s="44">
        <v>3.494394773667</v>
      </c>
      <c r="AJ876" s="44">
        <v>3.152796676506</v>
      </c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</row>
    <row r="877" spans="1:47" x14ac:dyDescent="0.2">
      <c r="A877" s="16" t="s">
        <v>387</v>
      </c>
      <c r="C877" s="44">
        <v>0</v>
      </c>
      <c r="D877" s="44">
        <v>0</v>
      </c>
      <c r="E877" s="44">
        <v>0</v>
      </c>
      <c r="F877" s="44">
        <v>0</v>
      </c>
      <c r="G877" s="44">
        <v>0</v>
      </c>
      <c r="H877" s="44">
        <v>0</v>
      </c>
      <c r="I877" s="44">
        <v>0</v>
      </c>
      <c r="J877" s="44">
        <v>0</v>
      </c>
      <c r="K877" s="44">
        <v>0</v>
      </c>
      <c r="L877" s="44">
        <v>4.8757059120459996</v>
      </c>
      <c r="M877" s="44">
        <v>65.814898651570005</v>
      </c>
      <c r="N877" s="44">
        <v>2.2434000703849999</v>
      </c>
      <c r="O877" s="44">
        <v>4.0204386212710004</v>
      </c>
      <c r="P877" s="44">
        <v>2.1328959352219998</v>
      </c>
      <c r="Q877" s="44">
        <v>4.1273626268630004</v>
      </c>
      <c r="R877" s="44">
        <v>2.7102174047540002</v>
      </c>
      <c r="S877" s="44">
        <v>5.978305116184</v>
      </c>
      <c r="T877" s="44">
        <v>2.5971770677429999</v>
      </c>
      <c r="U877" s="44">
        <v>4.9764353514349997</v>
      </c>
      <c r="V877" s="44">
        <v>3.8259226505980002</v>
      </c>
      <c r="W877" s="44">
        <v>3.653060666424</v>
      </c>
      <c r="X877" s="44">
        <v>2.7762760960619999</v>
      </c>
      <c r="Y877" s="44">
        <v>3.3301404372940002</v>
      </c>
      <c r="Z877" s="44">
        <v>5.8339665549859996</v>
      </c>
      <c r="AA877" s="44">
        <v>2.7361204866829998</v>
      </c>
      <c r="AB877" s="44">
        <v>3.3503055928930001</v>
      </c>
      <c r="AC877" s="44">
        <v>2.8553481418679998</v>
      </c>
      <c r="AD877" s="44">
        <v>3.9948859047290002</v>
      </c>
      <c r="AE877" s="44">
        <v>3.883923675183</v>
      </c>
      <c r="AF877" s="44">
        <v>2.9525651741129999</v>
      </c>
      <c r="AG877" s="44">
        <v>3.7807609804719999</v>
      </c>
      <c r="AH877" s="44">
        <v>4.1959323520440002</v>
      </c>
      <c r="AI877" s="44">
        <v>4.1353366607510003</v>
      </c>
      <c r="AJ877" s="44">
        <v>3.9405959547310001</v>
      </c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</row>
    <row r="878" spans="1:47" x14ac:dyDescent="0.2">
      <c r="A878" s="16" t="s">
        <v>388</v>
      </c>
      <c r="C878" s="44">
        <f t="shared" ref="C878:AF878" si="8">C860/C863</f>
        <v>0</v>
      </c>
      <c r="D878" s="44">
        <f t="shared" si="8"/>
        <v>0</v>
      </c>
      <c r="E878" s="44">
        <f t="shared" si="8"/>
        <v>0</v>
      </c>
      <c r="F878" s="44">
        <f t="shared" si="8"/>
        <v>0</v>
      </c>
      <c r="G878" s="44">
        <f t="shared" si="8"/>
        <v>0</v>
      </c>
      <c r="H878" s="44">
        <f t="shared" si="8"/>
        <v>0</v>
      </c>
      <c r="I878" s="44">
        <f t="shared" si="8"/>
        <v>0</v>
      </c>
      <c r="J878" s="44">
        <f t="shared" si="8"/>
        <v>0</v>
      </c>
      <c r="K878" s="44">
        <f t="shared" si="8"/>
        <v>0</v>
      </c>
      <c r="L878" s="44">
        <f t="shared" si="8"/>
        <v>4.8757059147953665</v>
      </c>
      <c r="M878" s="44">
        <f t="shared" si="8"/>
        <v>63.050253256084595</v>
      </c>
      <c r="N878" s="44">
        <f t="shared" si="8"/>
        <v>1.9173428235431784</v>
      </c>
      <c r="O878" s="44">
        <f t="shared" si="8"/>
        <v>3.4604163779992532</v>
      </c>
      <c r="P878" s="44">
        <f t="shared" si="8"/>
        <v>1.7308842483535316</v>
      </c>
      <c r="Q878" s="44">
        <f t="shared" si="8"/>
        <v>3.2050802549884625</v>
      </c>
      <c r="R878" s="44">
        <f t="shared" si="8"/>
        <v>1.9139669300869107</v>
      </c>
      <c r="S878" s="44">
        <f t="shared" si="8"/>
        <v>5.2091281522299475</v>
      </c>
      <c r="T878" s="44">
        <f t="shared" si="8"/>
        <v>2.0528548090768681</v>
      </c>
      <c r="U878" s="44">
        <f t="shared" si="8"/>
        <v>4.0270217049162245</v>
      </c>
      <c r="V878" s="44">
        <f t="shared" si="8"/>
        <v>3.1310163839868448</v>
      </c>
      <c r="W878" s="44">
        <f t="shared" si="8"/>
        <v>3.0688593501593284</v>
      </c>
      <c r="X878" s="44">
        <f t="shared" si="8"/>
        <v>2.3254830021979456</v>
      </c>
      <c r="Y878" s="44">
        <f t="shared" si="8"/>
        <v>2.6652836558320558</v>
      </c>
      <c r="Z878" s="44">
        <f t="shared" si="8"/>
        <v>4.9788361965089658</v>
      </c>
      <c r="AA878" s="44">
        <f t="shared" si="8"/>
        <v>2.1319583531089932</v>
      </c>
      <c r="AB878" s="44">
        <f t="shared" si="8"/>
        <v>2.7130159866159671</v>
      </c>
      <c r="AC878" s="44">
        <f t="shared" si="8"/>
        <v>2.1123253836892157</v>
      </c>
      <c r="AD878" s="44">
        <f t="shared" si="8"/>
        <v>0.76708852823790563</v>
      </c>
      <c r="AE878" s="44">
        <f t="shared" si="8"/>
        <v>3.1701866588970202</v>
      </c>
      <c r="AF878" s="44">
        <f t="shared" si="8"/>
        <v>2.3633540599374583</v>
      </c>
      <c r="AG878" s="44">
        <f t="shared" ref="AG878" si="9">AG860/AG863</f>
        <v>2.9366240202934231</v>
      </c>
      <c r="AH878" s="44">
        <v>3.2610997994859998</v>
      </c>
      <c r="AI878" s="44">
        <v>3.4862039249099999</v>
      </c>
      <c r="AJ878" s="44">
        <v>3.8762250493130002</v>
      </c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</row>
    <row r="879" spans="1:47" ht="12.75" x14ac:dyDescent="0.2">
      <c r="A879" s="49" t="s">
        <v>389</v>
      </c>
      <c r="C879" s="44"/>
      <c r="D879" s="44"/>
      <c r="E879" s="44"/>
      <c r="F879" s="44"/>
      <c r="G879" s="44"/>
    </row>
    <row r="880" spans="1:47" s="17" customFormat="1" x14ac:dyDescent="0.2">
      <c r="A880" s="16"/>
      <c r="B880" s="37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C880" s="18"/>
      <c r="AD880" s="18"/>
      <c r="AE880" s="18"/>
      <c r="AF880" s="18"/>
      <c r="AG880" s="18"/>
      <c r="AH880" s="18"/>
      <c r="AI880" s="18"/>
      <c r="AJ880" s="18"/>
    </row>
    <row r="881" spans="1:47" s="19" customFormat="1" x14ac:dyDescent="0.2">
      <c r="A881" s="16" t="s">
        <v>390</v>
      </c>
      <c r="B881" s="32"/>
      <c r="C881" s="18"/>
      <c r="D881" s="18">
        <f t="shared" ref="D881" si="10">D810/C809</f>
        <v>0</v>
      </c>
      <c r="E881" s="18">
        <f t="shared" ref="E881" si="11">E810/D809</f>
        <v>0.31942371105134265</v>
      </c>
      <c r="F881" s="18">
        <f t="shared" ref="F881:F882" si="12">F810/E809</f>
        <v>0.16743226806316555</v>
      </c>
      <c r="G881" s="18">
        <f t="shared" ref="G881:G883" si="13">G810/F809</f>
        <v>0.19068780770728117</v>
      </c>
      <c r="H881" s="18">
        <f t="shared" ref="H881:H883" si="14">H810/G809</f>
        <v>6.5782980432353075E-2</v>
      </c>
      <c r="I881" s="18">
        <f t="shared" ref="I881:I883" si="15">I810/H809</f>
        <v>5.715785735834597E-2</v>
      </c>
      <c r="J881" s="18">
        <f t="shared" ref="J881:J884" si="16">J810/I809</f>
        <v>5.0418316214025607E-2</v>
      </c>
      <c r="K881" s="18">
        <f t="shared" ref="K881:K885" si="17">K810/J809</f>
        <v>5.4048256200721276E-2</v>
      </c>
      <c r="L881" s="18">
        <f t="shared" ref="L881:L886" si="18">L810/K809</f>
        <v>5.4342728931599235E-2</v>
      </c>
      <c r="M881" s="18">
        <f t="shared" ref="M881:M886" si="19">M810/L809</f>
        <v>4.5309314289645693E-2</v>
      </c>
      <c r="N881" s="18">
        <f t="shared" ref="N881:N886" si="20">N810/M809</f>
        <v>4.7819766740843518E-2</v>
      </c>
      <c r="O881" s="18">
        <f t="shared" ref="O881:O886" si="21">O810/N809</f>
        <v>4.7560563376119344E-2</v>
      </c>
      <c r="P881" s="18">
        <f t="shared" ref="P881:P886" si="22">P810/O809</f>
        <v>3.2315274849449072E-2</v>
      </c>
      <c r="Q881" s="18">
        <f t="shared" ref="Q881:Q886" si="23">Q810/P809</f>
        <v>3.9192778098740645E-2</v>
      </c>
      <c r="R881" s="18">
        <f t="shared" ref="R881:R886" si="24">R810/Q809</f>
        <v>2.7025801683079748E-2</v>
      </c>
      <c r="S881" s="18">
        <f t="shared" ref="S881:S886" si="25">S810/R809</f>
        <v>3.1451754157858301E-2</v>
      </c>
      <c r="T881" s="18">
        <f t="shared" ref="T881:T886" si="26">T810/S809</f>
        <v>3.4492422277690386E-2</v>
      </c>
      <c r="U881" s="18">
        <f t="shared" ref="U881:U886" si="27">U810/T809</f>
        <v>3.7223288995046663E-2</v>
      </c>
      <c r="V881" s="18">
        <f t="shared" ref="V881:V886" si="28">V810/U809</f>
        <v>2.9476721840425019E-2</v>
      </c>
      <c r="W881" s="18">
        <f t="shared" ref="W881:AJ886" si="29">W810/V809</f>
        <v>3.4337237867552307E-2</v>
      </c>
      <c r="X881" s="18">
        <f t="shared" si="29"/>
        <v>2.6692433878158953E-2</v>
      </c>
      <c r="Y881" s="18">
        <f t="shared" si="29"/>
        <v>2.2689675708655082E-2</v>
      </c>
      <c r="Z881" s="18">
        <f t="shared" si="29"/>
        <v>3.2412860743399614E-2</v>
      </c>
      <c r="AA881" s="18">
        <f t="shared" si="29"/>
        <v>2.4819494253900027E-2</v>
      </c>
      <c r="AB881" s="18">
        <f t="shared" si="29"/>
        <v>2.4870714614961147E-2</v>
      </c>
      <c r="AC881" s="18">
        <f t="shared" si="29"/>
        <v>3.3961337669888798E-2</v>
      </c>
      <c r="AD881" s="18">
        <f t="shared" si="29"/>
        <v>1.9552649437256049E-2</v>
      </c>
      <c r="AE881" s="18">
        <f t="shared" si="29"/>
        <v>2.4446202349785826E-2</v>
      </c>
      <c r="AF881" s="18">
        <f t="shared" si="29"/>
        <v>2.9115944643898602E-2</v>
      </c>
      <c r="AG881" s="18">
        <f t="shared" si="29"/>
        <v>2.3811169590038993E-2</v>
      </c>
      <c r="AH881" s="18">
        <f t="shared" si="29"/>
        <v>2.4168588302815222E-2</v>
      </c>
      <c r="AI881" s="18">
        <f t="shared" si="29"/>
        <v>2.4926733337530635E-2</v>
      </c>
      <c r="AJ881" s="18">
        <f t="shared" si="29"/>
        <v>2.4358809727002856E-2</v>
      </c>
    </row>
    <row r="882" spans="1:47" ht="15" x14ac:dyDescent="0.25">
      <c r="A882" s="16" t="s">
        <v>391</v>
      </c>
      <c r="C882" s="18"/>
      <c r="D882" s="18"/>
      <c r="E882" s="18"/>
      <c r="F882" s="18">
        <f t="shared" si="12"/>
        <v>0.28050160489115983</v>
      </c>
      <c r="G882" s="18">
        <f t="shared" si="13"/>
        <v>0</v>
      </c>
      <c r="H882" s="18">
        <f t="shared" si="14"/>
        <v>4.3057091006731295E-2</v>
      </c>
      <c r="I882" s="18">
        <f t="shared" si="15"/>
        <v>8.5742030719278883E-2</v>
      </c>
      <c r="J882" s="18">
        <f t="shared" si="16"/>
        <v>0.10889595460213354</v>
      </c>
      <c r="K882" s="18">
        <f t="shared" si="17"/>
        <v>0.10409488995097328</v>
      </c>
      <c r="L882" s="18">
        <f t="shared" si="18"/>
        <v>0.29414082201234537</v>
      </c>
      <c r="M882" s="18">
        <f t="shared" si="19"/>
        <v>6.9330925249232053E-2</v>
      </c>
      <c r="N882" s="18">
        <f t="shared" si="20"/>
        <v>0.16515276116287375</v>
      </c>
      <c r="O882" s="18">
        <f t="shared" si="21"/>
        <v>9.2708662148267909E-2</v>
      </c>
      <c r="P882" s="18">
        <f t="shared" si="22"/>
        <v>9.2167966444342914E-2</v>
      </c>
      <c r="Q882" s="18">
        <f t="shared" si="23"/>
        <v>0.10998390118190506</v>
      </c>
      <c r="R882" s="18">
        <f t="shared" si="24"/>
        <v>8.2069788257227536E-2</v>
      </c>
      <c r="S882" s="18">
        <f t="shared" si="25"/>
        <v>7.6476497857277559E-2</v>
      </c>
      <c r="T882" s="18">
        <f t="shared" si="26"/>
        <v>0.10283304704374019</v>
      </c>
      <c r="U882" s="18">
        <f t="shared" si="27"/>
        <v>8.0832031894348982E-2</v>
      </c>
      <c r="V882" s="18">
        <f t="shared" si="28"/>
        <v>5.1834513605267099E-2</v>
      </c>
      <c r="W882" s="18">
        <f t="shared" si="29"/>
        <v>8.5267447419878489E-2</v>
      </c>
      <c r="X882" s="18">
        <f t="shared" si="29"/>
        <v>0.11119164861259859</v>
      </c>
      <c r="Y882" s="18">
        <f t="shared" si="29"/>
        <v>0.16439427983391919</v>
      </c>
      <c r="Z882" s="18">
        <f t="shared" si="29"/>
        <v>0.13678632408185865</v>
      </c>
      <c r="AA882" s="18">
        <f t="shared" si="29"/>
        <v>7.0225107819260529E-2</v>
      </c>
      <c r="AB882" s="18">
        <f t="shared" si="29"/>
        <v>0.11510738702811417</v>
      </c>
      <c r="AC882" s="18">
        <f t="shared" si="29"/>
        <v>0.15369211879311245</v>
      </c>
      <c r="AD882" s="18">
        <f t="shared" si="29"/>
        <v>0.1160600817013652</v>
      </c>
      <c r="AE882" s="18">
        <f t="shared" si="29"/>
        <v>0.14175286541456025</v>
      </c>
      <c r="AF882" s="18">
        <f t="shared" si="29"/>
        <v>0.13016650423772913</v>
      </c>
      <c r="AG882" s="18">
        <f t="shared" si="29"/>
        <v>0.13197938695509304</v>
      </c>
      <c r="AH882" s="18">
        <f t="shared" si="29"/>
        <v>0.14239359649536754</v>
      </c>
      <c r="AI882" s="18">
        <f t="shared" si="29"/>
        <v>0.17441147825076503</v>
      </c>
      <c r="AJ882" s="18">
        <f t="shared" si="29"/>
        <v>0.17843267644219665</v>
      </c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</row>
    <row r="883" spans="1:47" ht="15" x14ac:dyDescent="0.25">
      <c r="A883" s="16" t="s">
        <v>392</v>
      </c>
      <c r="B883" s="50"/>
      <c r="C883" s="18"/>
      <c r="D883" s="18"/>
      <c r="E883" s="18"/>
      <c r="F883" s="18"/>
      <c r="G883" s="18">
        <f t="shared" si="13"/>
        <v>0</v>
      </c>
      <c r="H883" s="18" t="e">
        <f t="shared" si="14"/>
        <v>#DIV/0!</v>
      </c>
      <c r="I883" s="18">
        <f t="shared" si="15"/>
        <v>0.62859668042565042</v>
      </c>
      <c r="J883" s="18">
        <f t="shared" si="16"/>
        <v>0.8018023767658139</v>
      </c>
      <c r="K883" s="18">
        <f t="shared" si="17"/>
        <v>0.96333142116066606</v>
      </c>
      <c r="L883" s="18">
        <f t="shared" si="18"/>
        <v>0.63990654151212722</v>
      </c>
      <c r="M883" s="18">
        <f t="shared" si="19"/>
        <v>0.33949575920449471</v>
      </c>
      <c r="N883" s="18">
        <f t="shared" si="20"/>
        <v>0.69154129585679791</v>
      </c>
      <c r="O883" s="18">
        <f t="shared" si="21"/>
        <v>0.78803300951113486</v>
      </c>
      <c r="P883" s="18">
        <f t="shared" si="22"/>
        <v>0.77790226470804369</v>
      </c>
      <c r="Q883" s="18">
        <f t="shared" si="23"/>
        <v>0.61453542479595624</v>
      </c>
      <c r="R883" s="18">
        <f t="shared" si="24"/>
        <v>0.67067944622255737</v>
      </c>
      <c r="S883" s="18">
        <f t="shared" si="25"/>
        <v>0.84193378412611797</v>
      </c>
      <c r="T883" s="18">
        <f t="shared" si="26"/>
        <v>0.85138573296955611</v>
      </c>
      <c r="U883" s="18">
        <f t="shared" si="27"/>
        <v>0.82656192448471699</v>
      </c>
      <c r="V883" s="18">
        <f t="shared" si="28"/>
        <v>0.71937681241486207</v>
      </c>
      <c r="W883" s="18">
        <f t="shared" si="29"/>
        <v>0.79972356534718114</v>
      </c>
      <c r="X883" s="18">
        <f t="shared" si="29"/>
        <v>0.89636590197764698</v>
      </c>
      <c r="Y883" s="18">
        <f t="shared" si="29"/>
        <v>0.75405533131682634</v>
      </c>
      <c r="Z883" s="18">
        <f t="shared" si="29"/>
        <v>0.65794221283948062</v>
      </c>
      <c r="AA883" s="18">
        <f t="shared" si="29"/>
        <v>0.66676134296980105</v>
      </c>
      <c r="AB883" s="18">
        <f t="shared" si="29"/>
        <v>0.65725370498110125</v>
      </c>
      <c r="AC883" s="18">
        <f t="shared" si="29"/>
        <v>0.62308699960588554</v>
      </c>
      <c r="AD883" s="18">
        <f t="shared" si="29"/>
        <v>0.84907472321861122</v>
      </c>
      <c r="AE883" s="18">
        <f t="shared" si="29"/>
        <v>0.88142211328671261</v>
      </c>
      <c r="AF883" s="18">
        <f t="shared" si="29"/>
        <v>0.87434629525570418</v>
      </c>
      <c r="AG883" s="18">
        <f t="shared" si="29"/>
        <v>0.75625452058129861</v>
      </c>
      <c r="AH883" s="18">
        <f t="shared" si="29"/>
        <v>0.72747758101295457</v>
      </c>
      <c r="AI883" s="18">
        <f t="shared" si="29"/>
        <v>0.90036936790820632</v>
      </c>
      <c r="AJ883" s="18">
        <f t="shared" si="29"/>
        <v>0.82497258757394176</v>
      </c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</row>
    <row r="884" spans="1:47" s="19" customFormat="1" x14ac:dyDescent="0.2">
      <c r="A884" s="16" t="s">
        <v>393</v>
      </c>
      <c r="B884" s="32"/>
      <c r="C884" s="18"/>
      <c r="D884" s="18"/>
      <c r="E884" s="18"/>
      <c r="F884" s="18"/>
      <c r="G884" s="18"/>
      <c r="H884" s="18"/>
      <c r="I884" s="18"/>
      <c r="J884" s="18">
        <f t="shared" si="16"/>
        <v>1.0254194091325826</v>
      </c>
      <c r="K884" s="18">
        <f t="shared" si="17"/>
        <v>0.90517848681034285</v>
      </c>
      <c r="L884" s="18">
        <f t="shared" si="18"/>
        <v>0.84027560228410036</v>
      </c>
      <c r="M884" s="18">
        <f t="shared" si="19"/>
        <v>0.7830254428205905</v>
      </c>
      <c r="N884" s="18">
        <f t="shared" si="20"/>
        <v>0.91523218977900711</v>
      </c>
      <c r="O884" s="18">
        <f t="shared" si="21"/>
        <v>0.98539060258528133</v>
      </c>
      <c r="P884" s="18">
        <f t="shared" si="22"/>
        <v>0.95539427838704671</v>
      </c>
      <c r="Q884" s="18">
        <f t="shared" si="23"/>
        <v>0.62023544625717641</v>
      </c>
      <c r="R884" s="18">
        <f t="shared" si="24"/>
        <v>0.93553559224467309</v>
      </c>
      <c r="S884" s="18">
        <f t="shared" si="25"/>
        <v>0.89522885295515664</v>
      </c>
      <c r="T884" s="18">
        <f t="shared" si="26"/>
        <v>0.9643125197254907</v>
      </c>
      <c r="U884" s="18">
        <f t="shared" si="27"/>
        <v>0.96753072922777028</v>
      </c>
      <c r="V884" s="18">
        <f t="shared" si="28"/>
        <v>0.87143165517538435</v>
      </c>
      <c r="W884" s="18">
        <f t="shared" si="29"/>
        <v>0.81153221394127861</v>
      </c>
      <c r="X884" s="18">
        <f t="shared" si="29"/>
        <v>0.95764092371146969</v>
      </c>
      <c r="Y884" s="18">
        <f t="shared" si="29"/>
        <v>0.73046212900796537</v>
      </c>
      <c r="Z884" s="18">
        <f t="shared" si="29"/>
        <v>0.58498420665529094</v>
      </c>
      <c r="AA884" s="18">
        <f t="shared" si="29"/>
        <v>0.83115763289867406</v>
      </c>
      <c r="AB884" s="18">
        <f t="shared" si="29"/>
        <v>0.88956327826088655</v>
      </c>
      <c r="AC884" s="18">
        <f t="shared" si="29"/>
        <v>0.86488758509421815</v>
      </c>
      <c r="AD884" s="18">
        <f t="shared" si="29"/>
        <v>1.0193381707465439</v>
      </c>
      <c r="AE884" s="18">
        <f t="shared" si="29"/>
        <v>0.91336305904521697</v>
      </c>
      <c r="AF884" s="18">
        <f t="shared" si="29"/>
        <v>1.0411131010212122</v>
      </c>
      <c r="AG884" s="18">
        <f t="shared" si="29"/>
        <v>0.91083752776832716</v>
      </c>
      <c r="AH884" s="18">
        <f t="shared" si="29"/>
        <v>1.0211167697243377</v>
      </c>
      <c r="AI884" s="18">
        <f t="shared" si="29"/>
        <v>0.86304390733648972</v>
      </c>
      <c r="AJ884" s="18">
        <f t="shared" si="29"/>
        <v>0.90079827998849293</v>
      </c>
    </row>
    <row r="885" spans="1:47" s="19" customFormat="1" x14ac:dyDescent="0.2">
      <c r="A885" s="16" t="s">
        <v>394</v>
      </c>
      <c r="B885" s="32"/>
      <c r="C885" s="18"/>
      <c r="D885" s="18"/>
      <c r="E885" s="18"/>
      <c r="F885" s="18"/>
      <c r="G885" s="18"/>
      <c r="H885" s="18"/>
      <c r="I885" s="18"/>
      <c r="J885" s="18"/>
      <c r="K885" s="18">
        <f t="shared" si="17"/>
        <v>1.0539555924756419</v>
      </c>
      <c r="L885" s="18">
        <f t="shared" si="18"/>
        <v>0.8243682030100089</v>
      </c>
      <c r="M885" s="18">
        <f t="shared" si="19"/>
        <v>1.0337891132181354</v>
      </c>
      <c r="N885" s="18">
        <f t="shared" si="20"/>
        <v>1.0069288130523621</v>
      </c>
      <c r="O885" s="18">
        <f t="shared" si="21"/>
        <v>1.0041000753592171</v>
      </c>
      <c r="P885" s="18">
        <f t="shared" si="22"/>
        <v>0.79669079335901194</v>
      </c>
      <c r="Q885" s="18">
        <f t="shared" si="23"/>
        <v>0.96642937414032903</v>
      </c>
      <c r="R885" s="18">
        <f t="shared" si="24"/>
        <v>0.98466717613883858</v>
      </c>
      <c r="S885" s="18">
        <f t="shared" si="25"/>
        <v>0.8629438008740028</v>
      </c>
      <c r="T885" s="18">
        <f t="shared" si="26"/>
        <v>1.0189924489035356</v>
      </c>
      <c r="U885" s="18">
        <f t="shared" si="27"/>
        <v>0.88572649232111844</v>
      </c>
      <c r="V885" s="18">
        <f t="shared" si="28"/>
        <v>1.0616809008981731</v>
      </c>
      <c r="W885" s="18">
        <f t="shared" si="29"/>
        <v>1.0231128648898904</v>
      </c>
      <c r="X885" s="18">
        <f t="shared" si="29"/>
        <v>1.0746893595576372</v>
      </c>
      <c r="Y885" s="18">
        <f t="shared" si="29"/>
        <v>1.1248175835497261</v>
      </c>
      <c r="Z885" s="18">
        <f t="shared" si="29"/>
        <v>0.97876294214473403</v>
      </c>
      <c r="AA885" s="18">
        <f t="shared" si="29"/>
        <v>0.87197819350479766</v>
      </c>
      <c r="AB885" s="18">
        <f t="shared" si="29"/>
        <v>0.90299030810446701</v>
      </c>
      <c r="AC885" s="18">
        <f t="shared" si="29"/>
        <v>0.97452434623697803</v>
      </c>
      <c r="AD885" s="18">
        <f t="shared" si="29"/>
        <v>0.90191935081343511</v>
      </c>
      <c r="AE885" s="18">
        <f t="shared" si="29"/>
        <v>0.93676752267287344</v>
      </c>
      <c r="AF885" s="18">
        <f t="shared" si="29"/>
        <v>0.87197002877493157</v>
      </c>
      <c r="AG885" s="18">
        <f t="shared" si="29"/>
        <v>0.92276611337437664</v>
      </c>
      <c r="AH885" s="18">
        <f t="shared" si="29"/>
        <v>0.95640848418815017</v>
      </c>
      <c r="AI885" s="18">
        <f t="shared" si="29"/>
        <v>0.78855143435083785</v>
      </c>
      <c r="AJ885" s="18">
        <f t="shared" si="29"/>
        <v>0.89008615302037852</v>
      </c>
    </row>
    <row r="886" spans="1:47" s="19" customFormat="1" x14ac:dyDescent="0.2">
      <c r="A886" s="16" t="s">
        <v>620</v>
      </c>
      <c r="B886" s="32"/>
      <c r="C886" s="18"/>
      <c r="D886" s="18"/>
      <c r="E886" s="18"/>
      <c r="F886" s="18"/>
      <c r="G886" s="18"/>
      <c r="H886" s="18"/>
      <c r="I886" s="18"/>
      <c r="J886" s="18"/>
      <c r="K886" s="18"/>
      <c r="L886" s="18">
        <f t="shared" si="18"/>
        <v>1</v>
      </c>
      <c r="M886" s="18">
        <f t="shared" si="19"/>
        <v>0.97696334452201528</v>
      </c>
      <c r="N886" s="18">
        <f t="shared" si="20"/>
        <v>0.55989424331000504</v>
      </c>
      <c r="O886" s="18">
        <f t="shared" si="21"/>
        <v>0.92480499906090963</v>
      </c>
      <c r="P886" s="18">
        <f t="shared" si="22"/>
        <v>1.0187625057624214</v>
      </c>
      <c r="Q886" s="18">
        <f t="shared" si="23"/>
        <v>0.99304536703180146</v>
      </c>
      <c r="R886" s="18">
        <f t="shared" si="24"/>
        <v>1.0584257423905084</v>
      </c>
      <c r="S886" s="18">
        <f t="shared" si="25"/>
        <v>0.74057746104651068</v>
      </c>
      <c r="T886" s="18">
        <f t="shared" si="26"/>
        <v>0.99623832486207042</v>
      </c>
      <c r="U886" s="18">
        <f t="shared" si="27"/>
        <v>0.81445615096921475</v>
      </c>
      <c r="V886" s="18">
        <f t="shared" si="28"/>
        <v>0.82706072628216809</v>
      </c>
      <c r="W886" s="18">
        <f t="shared" si="29"/>
        <v>0.71212790355953404</v>
      </c>
      <c r="X886" s="18">
        <f t="shared" si="29"/>
        <v>0.72447963241454483</v>
      </c>
      <c r="Y886" s="18">
        <f t="shared" si="29"/>
        <v>0.89048942082567628</v>
      </c>
      <c r="Z886" s="18">
        <f t="shared" si="29"/>
        <v>0.79486999970110794</v>
      </c>
      <c r="AA886" s="18">
        <f t="shared" si="29"/>
        <v>0.86007039222852921</v>
      </c>
      <c r="AB886" s="18">
        <f t="shared" si="29"/>
        <v>0.99848003082194881</v>
      </c>
      <c r="AC886" s="18">
        <f t="shared" si="29"/>
        <v>0.97931259329186626</v>
      </c>
      <c r="AD886" s="18">
        <f t="shared" si="29"/>
        <v>0.97545042847521835</v>
      </c>
      <c r="AE886" s="18">
        <f t="shared" si="29"/>
        <v>1.0862411156141021</v>
      </c>
      <c r="AF886" s="18">
        <f t="shared" si="29"/>
        <v>0.97176424113170135</v>
      </c>
      <c r="AG886" s="18">
        <f t="shared" si="29"/>
        <v>0.94625396006280371</v>
      </c>
      <c r="AH886" s="18">
        <f t="shared" si="29"/>
        <v>0.95012395196501376</v>
      </c>
      <c r="AI886" s="18">
        <f t="shared" si="29"/>
        <v>1.1047491725491898</v>
      </c>
      <c r="AJ886" s="18">
        <f t="shared" si="29"/>
        <v>0.86653945124603393</v>
      </c>
    </row>
    <row r="887" spans="1:47" s="19" customFormat="1" x14ac:dyDescent="0.2">
      <c r="A887" s="16" t="s">
        <v>514</v>
      </c>
      <c r="B887" s="32"/>
      <c r="C887" s="18"/>
      <c r="D887" s="18"/>
      <c r="E887" s="18"/>
      <c r="F887" s="18"/>
      <c r="G887" s="18"/>
      <c r="H887" s="7"/>
      <c r="I887" s="18"/>
      <c r="J887" s="18"/>
      <c r="K887" s="18"/>
      <c r="L887" s="18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C887" s="7"/>
      <c r="AD887" s="7"/>
      <c r="AE887" s="7"/>
      <c r="AF887" s="7"/>
      <c r="AG887" s="7"/>
      <c r="AH887" s="7"/>
      <c r="AI887" s="7"/>
      <c r="AJ887" s="7"/>
    </row>
    <row r="888" spans="1:47" x14ac:dyDescent="0.2">
      <c r="A888" s="36" t="s">
        <v>397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C888" s="17"/>
      <c r="AD888" s="17"/>
      <c r="AE888" s="17"/>
      <c r="AF888" s="17"/>
      <c r="AG888" s="17"/>
      <c r="AH888" s="17"/>
      <c r="AI888" s="17"/>
      <c r="AJ888" s="17"/>
    </row>
    <row r="889" spans="1:47" x14ac:dyDescent="0.2">
      <c r="A889" s="28" t="s">
        <v>398</v>
      </c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C889" s="19"/>
      <c r="AD889" s="19"/>
      <c r="AE889" s="19"/>
      <c r="AF889" s="19"/>
      <c r="AG889" s="19"/>
      <c r="AH889" s="19"/>
      <c r="AI889" s="19"/>
      <c r="AJ889" s="19"/>
    </row>
    <row r="890" spans="1:47" ht="15" x14ac:dyDescent="0.25">
      <c r="C890" s="7"/>
      <c r="D890" s="7"/>
      <c r="E890" s="7"/>
      <c r="F890" s="7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C890" s="56"/>
      <c r="AD890" s="56"/>
      <c r="AE890" s="56"/>
      <c r="AF890" s="56"/>
      <c r="AG890" s="56"/>
      <c r="AH890" s="56"/>
      <c r="AI890" s="56"/>
      <c r="AJ890" s="56"/>
    </row>
    <row r="891" spans="1:47" ht="15" x14ac:dyDescent="0.25">
      <c r="A891" s="49" t="s">
        <v>822</v>
      </c>
      <c r="C891" s="7"/>
      <c r="D891" s="7"/>
      <c r="E891" s="7"/>
      <c r="F891" s="7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C891" s="56"/>
      <c r="AD891" s="56"/>
      <c r="AE891" s="56"/>
      <c r="AF891" s="56"/>
      <c r="AG891" s="56"/>
      <c r="AH891" s="56"/>
      <c r="AI891" s="56"/>
      <c r="AJ891" s="56"/>
    </row>
    <row r="892" spans="1:47" ht="15" x14ac:dyDescent="0.25">
      <c r="A892" s="16" t="s">
        <v>826</v>
      </c>
      <c r="C892" s="7"/>
      <c r="D892" s="7"/>
      <c r="E892" s="7"/>
      <c r="F892" s="7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7">
        <v>17</v>
      </c>
      <c r="AC892" s="17">
        <v>15</v>
      </c>
      <c r="AD892" s="17">
        <v>13</v>
      </c>
      <c r="AE892" s="17">
        <v>15</v>
      </c>
      <c r="AF892" s="17">
        <v>10</v>
      </c>
      <c r="AG892" s="17">
        <v>8</v>
      </c>
      <c r="AH892" s="17">
        <v>10</v>
      </c>
      <c r="AI892" s="17">
        <v>7</v>
      </c>
      <c r="AJ892" s="17">
        <v>6</v>
      </c>
    </row>
    <row r="893" spans="1:47" s="17" customFormat="1" ht="15" x14ac:dyDescent="0.25">
      <c r="A893" s="16" t="s">
        <v>825</v>
      </c>
      <c r="B893" s="37"/>
      <c r="C893" s="7"/>
      <c r="D893" s="7"/>
      <c r="E893" s="7"/>
      <c r="F893" s="7"/>
      <c r="G893" s="7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19">
        <v>-81016.61</v>
      </c>
      <c r="AC893" s="19">
        <v>-57403.55</v>
      </c>
      <c r="AD893" s="19">
        <v>-45344.03</v>
      </c>
      <c r="AE893" s="19">
        <v>-66296.72</v>
      </c>
      <c r="AF893" s="19">
        <v>-39825.14</v>
      </c>
      <c r="AG893" s="19">
        <v>-32759.599999999999</v>
      </c>
      <c r="AH893" s="19">
        <v>-42744.94</v>
      </c>
      <c r="AI893" s="19">
        <v>-26036.9</v>
      </c>
      <c r="AJ893" s="19">
        <v>-19233.810000000001</v>
      </c>
    </row>
    <row r="894" spans="1:47" s="17" customFormat="1" ht="15" x14ac:dyDescent="0.25">
      <c r="A894" s="36" t="s">
        <v>827</v>
      </c>
      <c r="B894" s="37"/>
      <c r="C894" s="7"/>
      <c r="D894" s="7"/>
      <c r="E894" s="7"/>
      <c r="F894" s="7"/>
      <c r="G894" s="7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17">
        <v>5</v>
      </c>
      <c r="AC894" s="17">
        <v>5</v>
      </c>
      <c r="AD894" s="17">
        <v>5</v>
      </c>
      <c r="AE894" s="17">
        <v>1</v>
      </c>
      <c r="AF894" s="17">
        <v>3</v>
      </c>
      <c r="AG894" s="17">
        <v>5</v>
      </c>
      <c r="AH894" s="17">
        <v>1</v>
      </c>
      <c r="AI894" s="17">
        <v>1</v>
      </c>
      <c r="AJ894" s="17">
        <v>1</v>
      </c>
    </row>
    <row r="895" spans="1:47" s="17" customFormat="1" ht="15" x14ac:dyDescent="0.25">
      <c r="A895" s="36" t="s">
        <v>823</v>
      </c>
      <c r="B895" s="37"/>
      <c r="C895" s="7"/>
      <c r="D895" s="7"/>
      <c r="E895" s="7"/>
      <c r="F895" s="7"/>
      <c r="G895" s="7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17">
        <v>36</v>
      </c>
      <c r="AC895" s="17">
        <v>5</v>
      </c>
      <c r="AD895" s="17">
        <v>0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</row>
    <row r="896" spans="1:47" s="17" customFormat="1" ht="15" x14ac:dyDescent="0.25">
      <c r="A896" s="36" t="s">
        <v>1830</v>
      </c>
      <c r="B896" s="37"/>
      <c r="C896" s="7"/>
      <c r="D896" s="7"/>
      <c r="E896" s="7"/>
      <c r="F896" s="7"/>
      <c r="G896" s="7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H896" s="17">
        <v>2</v>
      </c>
      <c r="AI896" s="17">
        <v>1</v>
      </c>
      <c r="AJ896" s="17">
        <v>4</v>
      </c>
    </row>
    <row r="897" spans="1:36" s="17" customFormat="1" ht="15" x14ac:dyDescent="0.25">
      <c r="A897" s="16"/>
      <c r="B897" s="37"/>
      <c r="C897" s="7"/>
      <c r="D897" s="7"/>
      <c r="E897" s="7"/>
      <c r="F897" s="7"/>
      <c r="G897" s="7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C897" s="56"/>
      <c r="AD897" s="56"/>
      <c r="AE897" s="56"/>
      <c r="AF897" s="56"/>
      <c r="AG897" s="56"/>
      <c r="AH897" s="56"/>
      <c r="AI897" s="56"/>
      <c r="AJ897" s="56"/>
    </row>
    <row r="898" spans="1:36" ht="15" x14ac:dyDescent="0.25">
      <c r="A898" s="49" t="s">
        <v>400</v>
      </c>
      <c r="B898" s="50"/>
      <c r="C898" s="7"/>
      <c r="D898" s="7"/>
      <c r="E898" s="7"/>
      <c r="F898" s="7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C898" s="56"/>
      <c r="AD898" s="56"/>
      <c r="AE898" s="56"/>
      <c r="AF898" s="56"/>
      <c r="AG898" s="56"/>
      <c r="AH898" s="56"/>
      <c r="AI898" s="56"/>
      <c r="AJ898" s="56"/>
    </row>
    <row r="899" spans="1:36" s="19" customFormat="1" x14ac:dyDescent="0.2">
      <c r="A899" s="60" t="s">
        <v>723</v>
      </c>
      <c r="B899" s="32"/>
      <c r="C899" s="19">
        <v>0</v>
      </c>
      <c r="D899" s="19">
        <v>1121.51</v>
      </c>
      <c r="E899" s="19">
        <v>14614.2</v>
      </c>
      <c r="F899" s="19">
        <v>90396.79</v>
      </c>
      <c r="G899" s="19">
        <v>483733.75</v>
      </c>
      <c r="H899" s="19">
        <v>1165679.82</v>
      </c>
      <c r="I899" s="19">
        <v>1629700.81</v>
      </c>
      <c r="J899" s="19">
        <v>4244231.32</v>
      </c>
      <c r="K899" s="19">
        <v>3760480.32</v>
      </c>
      <c r="L899" s="19">
        <v>4062685.36</v>
      </c>
      <c r="M899" s="19">
        <v>4823327.8600000003</v>
      </c>
      <c r="N899" s="19">
        <v>5146066.34</v>
      </c>
      <c r="O899" s="19">
        <v>7296342.0700000003</v>
      </c>
      <c r="P899" s="19">
        <v>8373055.2699999996</v>
      </c>
      <c r="Q899" s="19">
        <v>8152354.2300000004</v>
      </c>
      <c r="R899" s="19">
        <v>8958225.5800000001</v>
      </c>
      <c r="S899" s="19">
        <v>10979409.66</v>
      </c>
      <c r="T899" s="19">
        <v>12635477.41</v>
      </c>
      <c r="U899" s="19">
        <v>14764746.82</v>
      </c>
      <c r="V899" s="19">
        <v>15878006.17</v>
      </c>
      <c r="W899" s="19">
        <v>16570753.449999999</v>
      </c>
      <c r="X899" s="19">
        <v>18200700.710000001</v>
      </c>
      <c r="Y899" s="19">
        <v>20070078.66</v>
      </c>
      <c r="Z899" s="19">
        <v>17930437.449999999</v>
      </c>
      <c r="AA899" s="19">
        <v>22638230.399999999</v>
      </c>
      <c r="AB899" s="19">
        <v>22315684.399999999</v>
      </c>
      <c r="AC899" s="19">
        <v>20158259.699999999</v>
      </c>
      <c r="AD899" s="19">
        <v>23271708.120000001</v>
      </c>
      <c r="AE899" s="19">
        <v>23968119.239999998</v>
      </c>
      <c r="AF899" s="19">
        <v>23377075.09</v>
      </c>
      <c r="AG899" s="19">
        <v>26875817.239999998</v>
      </c>
      <c r="AH899" s="19">
        <v>26683158.59</v>
      </c>
      <c r="AI899" s="19">
        <v>26218686.09</v>
      </c>
      <c r="AJ899" s="19">
        <v>27055380.170000002</v>
      </c>
    </row>
    <row r="900" spans="1:36" s="17" customFormat="1" x14ac:dyDescent="0.2">
      <c r="A900" s="60" t="s">
        <v>724</v>
      </c>
      <c r="B900" s="37"/>
      <c r="C900" s="19">
        <v>0</v>
      </c>
      <c r="D900" s="19">
        <v>0</v>
      </c>
      <c r="E900" s="19">
        <v>0</v>
      </c>
      <c r="F900" s="19">
        <v>-2184</v>
      </c>
      <c r="G900" s="19">
        <v>-10542.58</v>
      </c>
      <c r="H900" s="19">
        <v>-25332.16</v>
      </c>
      <c r="I900" s="19">
        <v>-59390.35</v>
      </c>
      <c r="J900" s="19">
        <v>-1296979.18</v>
      </c>
      <c r="K900" s="19">
        <v>-642940.09</v>
      </c>
      <c r="L900" s="19">
        <v>-220720.05</v>
      </c>
      <c r="M900" s="19">
        <v>-75909.210000000006</v>
      </c>
      <c r="N900" s="19">
        <v>-118294.95</v>
      </c>
      <c r="O900" s="19">
        <v>-168965.09</v>
      </c>
      <c r="P900" s="19">
        <v>-310936.27</v>
      </c>
      <c r="Q900" s="19">
        <v>-275424.78999999998</v>
      </c>
      <c r="R900" s="19">
        <v>-331492.32</v>
      </c>
      <c r="S900" s="19">
        <v>-145205.95000000001</v>
      </c>
      <c r="T900" s="19">
        <v>-149471.91</v>
      </c>
      <c r="U900" s="19">
        <v>-318188.21000000002</v>
      </c>
      <c r="V900" s="19">
        <v>-352863.72</v>
      </c>
      <c r="W900" s="19">
        <v>-340679.33</v>
      </c>
      <c r="X900" s="19">
        <v>-361942.06</v>
      </c>
      <c r="Y900" s="19">
        <v>-473665.83</v>
      </c>
      <c r="Z900" s="19">
        <v>-312781.5</v>
      </c>
      <c r="AA900" s="19">
        <v>-432773.52</v>
      </c>
      <c r="AB900" s="19">
        <v>-921173.85</v>
      </c>
      <c r="AC900" s="19">
        <v>-353976.75</v>
      </c>
      <c r="AD900" s="19">
        <v>-335915.55</v>
      </c>
      <c r="AE900" s="19">
        <v>-355194.51</v>
      </c>
      <c r="AF900" s="19">
        <v>-405099.3</v>
      </c>
      <c r="AG900" s="19">
        <v>-374756.77</v>
      </c>
      <c r="AH900" s="19">
        <v>-258998.61</v>
      </c>
      <c r="AI900" s="19">
        <v>-320119.94</v>
      </c>
      <c r="AJ900" s="19">
        <v>-341004.26</v>
      </c>
    </row>
    <row r="901" spans="1:36" s="19" customFormat="1" x14ac:dyDescent="0.2">
      <c r="A901" s="28" t="s">
        <v>401</v>
      </c>
      <c r="B901" s="32"/>
      <c r="C901" s="19">
        <v>0</v>
      </c>
      <c r="D901" s="19">
        <v>1121.51</v>
      </c>
      <c r="E901" s="19">
        <v>14614.2</v>
      </c>
      <c r="F901" s="19">
        <v>88212.79</v>
      </c>
      <c r="G901" s="19">
        <v>473191.17</v>
      </c>
      <c r="H901" s="19">
        <v>1140347.6599999999</v>
      </c>
      <c r="I901" s="19">
        <v>1570310.46</v>
      </c>
      <c r="J901" s="19">
        <v>2947252.14</v>
      </c>
      <c r="K901" s="19">
        <v>3117540.23</v>
      </c>
      <c r="L901" s="19">
        <v>3841965.31</v>
      </c>
      <c r="M901" s="19">
        <v>4747418.6500000004</v>
      </c>
      <c r="N901" s="19">
        <v>5027771.3899999997</v>
      </c>
      <c r="O901" s="19">
        <v>7127376.9800000004</v>
      </c>
      <c r="P901" s="19">
        <v>8062119</v>
      </c>
      <c r="Q901" s="19">
        <v>7876929.4400000004</v>
      </c>
      <c r="R901" s="19">
        <v>8626733.2599999998</v>
      </c>
      <c r="S901" s="19">
        <v>10834203.710000001</v>
      </c>
      <c r="T901" s="19">
        <v>12486005.5</v>
      </c>
      <c r="U901" s="19">
        <v>14446558.609999999</v>
      </c>
      <c r="V901" s="19">
        <v>15525142.449999999</v>
      </c>
      <c r="W901" s="19">
        <v>16230074.119999999</v>
      </c>
      <c r="X901" s="19">
        <v>17838758.649999999</v>
      </c>
      <c r="Y901" s="19">
        <v>19596412.829999998</v>
      </c>
      <c r="Z901" s="19">
        <v>17617655.949999999</v>
      </c>
      <c r="AA901" s="19">
        <v>22205456.879999999</v>
      </c>
      <c r="AB901" s="19">
        <v>21394510.550000001</v>
      </c>
      <c r="AC901" s="19">
        <v>19804282.949999999</v>
      </c>
      <c r="AD901" s="19">
        <v>22935792.57</v>
      </c>
      <c r="AE901" s="19">
        <v>23612924.73</v>
      </c>
      <c r="AF901" s="19">
        <v>22971975.789999999</v>
      </c>
      <c r="AG901" s="19">
        <v>26501060.469999999</v>
      </c>
      <c r="AH901" s="19">
        <v>26424159.98</v>
      </c>
      <c r="AI901" s="19">
        <v>25898566.149999999</v>
      </c>
      <c r="AJ901" s="19">
        <v>26714375.91</v>
      </c>
    </row>
    <row r="902" spans="1:36" s="19" customFormat="1" x14ac:dyDescent="0.2">
      <c r="A902" s="28" t="s">
        <v>402</v>
      </c>
      <c r="B902" s="32"/>
      <c r="C902" s="19" t="s">
        <v>1</v>
      </c>
      <c r="D902" s="19">
        <v>187</v>
      </c>
      <c r="E902" s="19">
        <v>504</v>
      </c>
      <c r="F902" s="19">
        <v>531</v>
      </c>
      <c r="G902" s="19">
        <v>493</v>
      </c>
      <c r="H902" s="19">
        <v>455</v>
      </c>
      <c r="I902" s="19">
        <v>399</v>
      </c>
      <c r="J902" s="19">
        <v>472</v>
      </c>
      <c r="K902" s="19">
        <v>373</v>
      </c>
      <c r="L902" s="19">
        <v>381</v>
      </c>
      <c r="M902" s="19">
        <v>400</v>
      </c>
      <c r="N902" s="19">
        <v>382</v>
      </c>
      <c r="O902" s="19">
        <v>444</v>
      </c>
      <c r="P902" s="19">
        <v>450</v>
      </c>
      <c r="Q902" s="19">
        <v>434</v>
      </c>
      <c r="R902" s="19">
        <v>438</v>
      </c>
      <c r="S902" s="19">
        <v>490</v>
      </c>
      <c r="T902" s="19">
        <v>514</v>
      </c>
      <c r="U902" s="19">
        <v>549</v>
      </c>
      <c r="V902" s="19">
        <v>553</v>
      </c>
      <c r="W902" s="19">
        <v>557</v>
      </c>
      <c r="X902" s="19">
        <v>565</v>
      </c>
      <c r="Y902" s="19">
        <v>583</v>
      </c>
      <c r="Z902" s="19">
        <v>539</v>
      </c>
      <c r="AA902" s="19">
        <v>591</v>
      </c>
      <c r="AB902" s="19">
        <v>567</v>
      </c>
      <c r="AC902" s="19">
        <v>526</v>
      </c>
      <c r="AD902" s="19">
        <v>568</v>
      </c>
      <c r="AE902" s="19">
        <v>572</v>
      </c>
      <c r="AF902" s="19">
        <v>550</v>
      </c>
      <c r="AG902" s="19">
        <v>590</v>
      </c>
      <c r="AH902" s="19">
        <v>574</v>
      </c>
      <c r="AI902" s="19">
        <v>567</v>
      </c>
      <c r="AJ902" s="19">
        <v>561</v>
      </c>
    </row>
    <row r="903" spans="1:36" s="71" customFormat="1" x14ac:dyDescent="0.2">
      <c r="A903" s="131" t="s">
        <v>867</v>
      </c>
      <c r="B903" s="132"/>
      <c r="D903" s="71">
        <f>D901/C189</f>
        <v>13.23159509202454</v>
      </c>
      <c r="E903" s="71">
        <f t="shared" ref="E903:AH903" si="30">E901/D189</f>
        <v>0.77116085718311156</v>
      </c>
      <c r="F903" s="71">
        <f t="shared" si="30"/>
        <v>0.5036124098595981</v>
      </c>
      <c r="G903" s="71">
        <f t="shared" si="30"/>
        <v>0.40694643523492607</v>
      </c>
      <c r="H903" s="71">
        <f t="shared" si="30"/>
        <v>0.35765019235996398</v>
      </c>
      <c r="I903" s="71">
        <f t="shared" si="30"/>
        <v>0.24818687168850914</v>
      </c>
      <c r="J903" s="71">
        <f t="shared" si="30"/>
        <v>0.27167493461223002</v>
      </c>
      <c r="K903" s="71">
        <f t="shared" si="30"/>
        <v>0.18377023390565361</v>
      </c>
      <c r="L903" s="71">
        <f t="shared" si="30"/>
        <v>0.17265688099417487</v>
      </c>
      <c r="M903" s="71">
        <f t="shared" si="30"/>
        <v>0.18230329276078144</v>
      </c>
      <c r="N903" s="71">
        <f t="shared" si="30"/>
        <v>0.17098389748027121</v>
      </c>
      <c r="O903" s="71">
        <f t="shared" si="30"/>
        <v>0.21300813807371613</v>
      </c>
      <c r="P903" s="71">
        <f t="shared" si="30"/>
        <v>0.20313377258118293</v>
      </c>
      <c r="Q903" s="71">
        <f t="shared" si="30"/>
        <v>0.18932420450325679</v>
      </c>
      <c r="R903" s="71">
        <f t="shared" si="30"/>
        <v>0.20176034913695931</v>
      </c>
      <c r="S903" s="71">
        <f t="shared" si="30"/>
        <v>0.22999915364705123</v>
      </c>
      <c r="T903" s="71">
        <f t="shared" si="30"/>
        <v>0.22876783076374407</v>
      </c>
      <c r="U903" s="71">
        <f t="shared" si="30"/>
        <v>0.23423668871590023</v>
      </c>
      <c r="V903" s="71">
        <f t="shared" si="30"/>
        <v>0.23427394491824122</v>
      </c>
      <c r="W903" s="71">
        <f t="shared" si="30"/>
        <v>0.22452371033432753</v>
      </c>
      <c r="X903" s="71">
        <f t="shared" si="30"/>
        <v>0.22646173740057426</v>
      </c>
      <c r="Y903" s="71">
        <f t="shared" si="30"/>
        <v>0.23142494248010886</v>
      </c>
      <c r="Z903" s="71">
        <f t="shared" si="30"/>
        <v>0.19839393871253447</v>
      </c>
      <c r="AA903" s="71">
        <f t="shared" si="30"/>
        <v>0.23851966765954638</v>
      </c>
      <c r="AB903" s="71">
        <f t="shared" si="30"/>
        <v>0.21391121302236854</v>
      </c>
      <c r="AC903" s="71">
        <f t="shared" si="30"/>
        <v>0.19666301853604859</v>
      </c>
      <c r="AD903" s="71">
        <f t="shared" si="30"/>
        <v>0.22218113118199431</v>
      </c>
      <c r="AE903" s="71">
        <f t="shared" si="30"/>
        <v>0.21926538920063404</v>
      </c>
      <c r="AF903" s="71">
        <f t="shared" si="30"/>
        <v>0.2069625009611667</v>
      </c>
      <c r="AG903" s="71">
        <f t="shared" si="30"/>
        <v>0.22829227979026814</v>
      </c>
      <c r="AH903" s="71">
        <f t="shared" si="30"/>
        <v>0.21942530409121694</v>
      </c>
      <c r="AI903" s="71">
        <f t="shared" ref="AI903" si="31">AI901/AH189</f>
        <v>0.20880539707108373</v>
      </c>
      <c r="AJ903" s="71">
        <f t="shared" ref="AJ903" si="32">AJ901/AI189</f>
        <v>0.21039726726466723</v>
      </c>
    </row>
    <row r="904" spans="1:36" s="19" customFormat="1" x14ac:dyDescent="0.2">
      <c r="A904" s="16" t="s">
        <v>403</v>
      </c>
      <c r="B904" s="3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C904" s="95"/>
      <c r="AD904" s="95"/>
      <c r="AE904" s="95"/>
      <c r="AF904" s="95"/>
      <c r="AG904" s="95"/>
      <c r="AH904" s="95"/>
      <c r="AI904" s="95"/>
      <c r="AJ904" s="95"/>
    </row>
    <row r="905" spans="1:36" s="19" customFormat="1" x14ac:dyDescent="0.2">
      <c r="A905" s="16" t="s">
        <v>404</v>
      </c>
      <c r="B905" s="3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C905" s="95"/>
      <c r="AD905" s="95"/>
      <c r="AE905" s="95"/>
      <c r="AF905" s="95"/>
      <c r="AG905" s="95"/>
      <c r="AH905" s="95"/>
      <c r="AI905" s="95"/>
      <c r="AJ905" s="95"/>
    </row>
    <row r="906" spans="1:36" s="19" customFormat="1" x14ac:dyDescent="0.2">
      <c r="A906" s="16" t="s">
        <v>405</v>
      </c>
      <c r="B906" s="3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C906" s="95"/>
      <c r="AD906" s="95"/>
      <c r="AE906" s="95"/>
      <c r="AF906" s="95"/>
      <c r="AG906" s="95"/>
      <c r="AH906" s="95"/>
      <c r="AI906" s="95"/>
      <c r="AJ906" s="95"/>
    </row>
    <row r="907" spans="1:36" s="19" customFormat="1" x14ac:dyDescent="0.2">
      <c r="A907" s="16" t="s">
        <v>406</v>
      </c>
      <c r="B907" s="3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C907" s="95"/>
      <c r="AD907" s="95"/>
      <c r="AE907" s="95"/>
      <c r="AF907" s="95"/>
      <c r="AG907" s="95"/>
      <c r="AH907" s="95"/>
      <c r="AI907" s="95"/>
      <c r="AJ907" s="95"/>
    </row>
    <row r="908" spans="1:36" s="17" customFormat="1" x14ac:dyDescent="0.2">
      <c r="A908" s="36" t="s">
        <v>407</v>
      </c>
      <c r="B908" s="37"/>
      <c r="AC908" s="110"/>
      <c r="AD908" s="110"/>
      <c r="AE908" s="110"/>
      <c r="AF908" s="110"/>
      <c r="AG908" s="110"/>
      <c r="AH908" s="110"/>
      <c r="AI908" s="110"/>
      <c r="AJ908" s="110"/>
    </row>
    <row r="909" spans="1:36" s="17" customFormat="1" x14ac:dyDescent="0.2">
      <c r="A909" s="36" t="s">
        <v>408</v>
      </c>
      <c r="B909" s="37"/>
      <c r="AC909" s="110"/>
      <c r="AD909" s="110"/>
      <c r="AE909" s="110"/>
      <c r="AF909" s="110"/>
      <c r="AG909" s="110"/>
      <c r="AH909" s="110"/>
      <c r="AI909" s="110"/>
      <c r="AJ909" s="110"/>
    </row>
    <row r="910" spans="1:36" s="17" customFormat="1" x14ac:dyDescent="0.2">
      <c r="A910" s="36" t="s">
        <v>409</v>
      </c>
      <c r="B910" s="37"/>
      <c r="AC910" s="110"/>
      <c r="AD910" s="110"/>
      <c r="AE910" s="110"/>
      <c r="AF910" s="110"/>
      <c r="AG910" s="110"/>
      <c r="AH910" s="110"/>
      <c r="AI910" s="110"/>
      <c r="AJ910" s="110"/>
    </row>
    <row r="911" spans="1:36" s="17" customFormat="1" x14ac:dyDescent="0.2">
      <c r="A911" s="36"/>
      <c r="B911" s="37"/>
    </row>
    <row r="912" spans="1:36" s="17" customFormat="1" ht="12.75" x14ac:dyDescent="0.2">
      <c r="A912" s="49" t="s">
        <v>411</v>
      </c>
      <c r="B912" s="3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C912" s="7"/>
      <c r="AD912" s="7"/>
      <c r="AE912" s="7"/>
    </row>
    <row r="913" spans="1:47" s="17" customFormat="1" x14ac:dyDescent="0.2">
      <c r="A913" s="28" t="s">
        <v>412</v>
      </c>
      <c r="B913" s="37"/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1554.48</v>
      </c>
      <c r="S913" s="19">
        <v>1555.03</v>
      </c>
      <c r="T913" s="19">
        <v>7316.56</v>
      </c>
      <c r="U913" s="19">
        <v>15248.87</v>
      </c>
      <c r="V913" s="19">
        <v>16361.2</v>
      </c>
      <c r="W913" s="19">
        <v>16006.28</v>
      </c>
      <c r="X913" s="19">
        <v>25335.08</v>
      </c>
      <c r="Y913" s="19">
        <v>37774.959999999999</v>
      </c>
      <c r="Z913" s="19">
        <v>39220.36</v>
      </c>
      <c r="AA913" s="19">
        <v>54305.16</v>
      </c>
      <c r="AB913" s="19">
        <v>50901.75</v>
      </c>
      <c r="AC913" s="19">
        <v>59990.79</v>
      </c>
      <c r="AD913" s="19">
        <v>81369.600000000006</v>
      </c>
      <c r="AE913" s="19">
        <v>86444.54</v>
      </c>
      <c r="AF913" s="19">
        <v>85167.59</v>
      </c>
      <c r="AG913" s="19">
        <v>97035.96</v>
      </c>
      <c r="AH913" s="19">
        <v>121279.43</v>
      </c>
      <c r="AI913" s="19">
        <v>125184.02</v>
      </c>
      <c r="AJ913" s="19">
        <v>129350.68</v>
      </c>
    </row>
    <row r="914" spans="1:47" s="19" customFormat="1" x14ac:dyDescent="0.2">
      <c r="A914" s="36" t="s">
        <v>413</v>
      </c>
      <c r="B914" s="32"/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7">
        <v>0</v>
      </c>
      <c r="O914" s="17">
        <v>0</v>
      </c>
      <c r="P914" s="17">
        <v>0</v>
      </c>
      <c r="Q914" s="17">
        <v>0</v>
      </c>
      <c r="R914" s="17">
        <v>1</v>
      </c>
      <c r="S914" s="17">
        <v>1</v>
      </c>
      <c r="T914" s="17">
        <v>3</v>
      </c>
      <c r="U914" s="17">
        <v>6</v>
      </c>
      <c r="V914" s="17">
        <v>7</v>
      </c>
      <c r="W914" s="17">
        <v>7</v>
      </c>
      <c r="X914" s="17">
        <v>9</v>
      </c>
      <c r="Y914" s="17">
        <v>12</v>
      </c>
      <c r="Z914" s="17">
        <v>13</v>
      </c>
      <c r="AA914" s="17">
        <v>15</v>
      </c>
      <c r="AB914" s="17">
        <v>15</v>
      </c>
      <c r="AC914" s="17">
        <v>17</v>
      </c>
      <c r="AD914" s="17">
        <v>23</v>
      </c>
      <c r="AE914" s="17">
        <v>25</v>
      </c>
      <c r="AF914" s="17">
        <v>26</v>
      </c>
      <c r="AG914" s="17">
        <v>29</v>
      </c>
      <c r="AH914" s="17">
        <v>36</v>
      </c>
      <c r="AI914" s="17">
        <v>37</v>
      </c>
      <c r="AJ914" s="17">
        <v>40</v>
      </c>
    </row>
    <row r="915" spans="1:47" ht="15" x14ac:dyDescent="0.25">
      <c r="A915" s="28" t="s">
        <v>414</v>
      </c>
      <c r="C915" s="19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10292.92</v>
      </c>
      <c r="Y915" s="19">
        <v>17383.03</v>
      </c>
      <c r="Z915" s="19">
        <v>13147.83</v>
      </c>
      <c r="AA915" s="19">
        <v>21509.040000000001</v>
      </c>
      <c r="AB915" s="19">
        <v>19807.8</v>
      </c>
      <c r="AC915" s="19">
        <v>16382.86</v>
      </c>
      <c r="AD915" s="19">
        <v>17958.22</v>
      </c>
      <c r="AE915" s="19">
        <v>22402.42</v>
      </c>
      <c r="AF915" s="19">
        <v>13035.98</v>
      </c>
      <c r="AG915" s="19">
        <v>18731.810000000001</v>
      </c>
      <c r="AH915" s="19">
        <v>36038.160000000003</v>
      </c>
      <c r="AI915" s="19">
        <v>37450.68</v>
      </c>
      <c r="AJ915" s="19">
        <v>33739.919999999998</v>
      </c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</row>
    <row r="916" spans="1:47" ht="18" x14ac:dyDescent="0.25">
      <c r="A916" s="28" t="s">
        <v>415</v>
      </c>
      <c r="B916" s="51"/>
      <c r="C916" s="19">
        <v>0</v>
      </c>
      <c r="D916" s="19">
        <v>0</v>
      </c>
      <c r="E916" s="19">
        <v>0</v>
      </c>
      <c r="F916" s="19">
        <v>0</v>
      </c>
      <c r="G916" s="19">
        <v>0</v>
      </c>
      <c r="H916" s="19">
        <v>0</v>
      </c>
      <c r="I916" s="19">
        <v>0</v>
      </c>
      <c r="J916" s="19">
        <v>0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1103.94</v>
      </c>
      <c r="Z916" s="19">
        <v>9757.6200000000008</v>
      </c>
      <c r="AA916" s="19">
        <v>0</v>
      </c>
      <c r="AB916" s="19">
        <v>0</v>
      </c>
      <c r="AC916" s="19">
        <v>1369.14</v>
      </c>
      <c r="AD916" s="19">
        <v>1345.2</v>
      </c>
      <c r="AE916" s="19">
        <v>1319.07</v>
      </c>
      <c r="AF916" s="19">
        <v>7975.29</v>
      </c>
      <c r="AG916" s="19">
        <v>6573.53</v>
      </c>
      <c r="AH916" s="19">
        <v>7443.79</v>
      </c>
      <c r="AI916" s="19">
        <v>6358.02</v>
      </c>
      <c r="AJ916" s="19">
        <v>16447.66</v>
      </c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</row>
    <row r="917" spans="1:47" s="19" customFormat="1" x14ac:dyDescent="0.2">
      <c r="A917" s="28" t="s">
        <v>416</v>
      </c>
      <c r="B917" s="32"/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1554.48</v>
      </c>
      <c r="S917" s="19">
        <v>1555.03</v>
      </c>
      <c r="T917" s="19">
        <v>0</v>
      </c>
      <c r="U917" s="19">
        <v>4756.43</v>
      </c>
      <c r="V917" s="19">
        <v>4672.16</v>
      </c>
      <c r="W917" s="19">
        <v>0</v>
      </c>
      <c r="X917" s="19">
        <v>0</v>
      </c>
      <c r="Y917" s="19">
        <v>0</v>
      </c>
      <c r="Z917" s="19">
        <v>2018.97</v>
      </c>
      <c r="AA917" s="19">
        <v>3078.21</v>
      </c>
      <c r="AB917" s="19">
        <v>1974.76</v>
      </c>
      <c r="AC917" s="19">
        <v>0</v>
      </c>
      <c r="AD917" s="19">
        <v>0</v>
      </c>
      <c r="AE917" s="19">
        <v>0</v>
      </c>
      <c r="AF917" s="19">
        <v>6522.02</v>
      </c>
      <c r="AG917" s="19">
        <v>0</v>
      </c>
      <c r="AH917" s="19">
        <v>0</v>
      </c>
      <c r="AI917" s="19">
        <v>947.02</v>
      </c>
      <c r="AJ917" s="19">
        <v>917.07</v>
      </c>
    </row>
    <row r="918" spans="1:47" s="19" customFormat="1" x14ac:dyDescent="0.2">
      <c r="A918" s="28" t="s">
        <v>417</v>
      </c>
      <c r="B918" s="32"/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19">
        <v>0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6413.01</v>
      </c>
      <c r="U918" s="19">
        <v>5562.58</v>
      </c>
      <c r="V918" s="19">
        <v>7034.33</v>
      </c>
      <c r="W918" s="19">
        <v>4566.16</v>
      </c>
      <c r="X918" s="19">
        <v>4499.12</v>
      </c>
      <c r="Y918" s="19">
        <v>0</v>
      </c>
      <c r="Z918" s="19">
        <v>0</v>
      </c>
      <c r="AA918" s="19">
        <v>0</v>
      </c>
      <c r="AB918" s="19">
        <v>1042.43</v>
      </c>
      <c r="AC918" s="19">
        <v>1934.08</v>
      </c>
      <c r="AD918" s="19">
        <v>5344.84</v>
      </c>
      <c r="AE918" s="19">
        <v>5162.0600000000004</v>
      </c>
      <c r="AF918" s="19">
        <v>4979.4799999999996</v>
      </c>
      <c r="AG918" s="19">
        <v>11215.18</v>
      </c>
      <c r="AH918" s="19">
        <v>11971.73</v>
      </c>
      <c r="AI918" s="19">
        <v>7899.87</v>
      </c>
      <c r="AJ918" s="19">
        <v>2612.48</v>
      </c>
    </row>
    <row r="919" spans="1:47" s="19" customFormat="1" x14ac:dyDescent="0.2">
      <c r="A919" s="28" t="s">
        <v>418</v>
      </c>
      <c r="B919" s="32"/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2670.46</v>
      </c>
      <c r="V919" s="19">
        <v>1083.04</v>
      </c>
      <c r="W919" s="19">
        <v>7922.84</v>
      </c>
      <c r="X919" s="19">
        <v>8543.66</v>
      </c>
      <c r="Y919" s="19">
        <v>6905.46</v>
      </c>
      <c r="Z919" s="19">
        <v>1602.63</v>
      </c>
      <c r="AA919" s="19">
        <v>1515.66</v>
      </c>
      <c r="AB919" s="19">
        <v>5626.48</v>
      </c>
      <c r="AC919" s="19">
        <v>4355.2299999999996</v>
      </c>
      <c r="AD919" s="19">
        <v>660.63</v>
      </c>
      <c r="AE919" s="19">
        <v>0</v>
      </c>
      <c r="AF919" s="19">
        <v>0</v>
      </c>
      <c r="AG919" s="19">
        <v>8746.86</v>
      </c>
      <c r="AH919" s="19">
        <v>8613.67</v>
      </c>
      <c r="AI919" s="19">
        <v>8653.9599999999991</v>
      </c>
      <c r="AJ919" s="19">
        <v>0</v>
      </c>
    </row>
    <row r="920" spans="1:47" s="19" customFormat="1" x14ac:dyDescent="0.2">
      <c r="A920" s="28" t="s">
        <v>621</v>
      </c>
      <c r="B920" s="32"/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5091.17</v>
      </c>
      <c r="AA920" s="19">
        <v>9445.1200000000008</v>
      </c>
      <c r="AB920" s="19">
        <v>657.35</v>
      </c>
      <c r="AC920" s="19">
        <v>4742.3900000000003</v>
      </c>
      <c r="AD920" s="19">
        <v>4625.76</v>
      </c>
      <c r="AE920" s="19">
        <v>13560.99</v>
      </c>
      <c r="AF920" s="19">
        <v>608.79</v>
      </c>
      <c r="AG920" s="19">
        <v>555.32000000000005</v>
      </c>
      <c r="AH920" s="19">
        <v>501.59</v>
      </c>
      <c r="AI920" s="19">
        <v>8482.27</v>
      </c>
      <c r="AJ920" s="19">
        <v>5778.48</v>
      </c>
    </row>
    <row r="921" spans="1:47" s="19" customFormat="1" x14ac:dyDescent="0.2">
      <c r="A921" s="36" t="s">
        <v>421</v>
      </c>
      <c r="B921" s="32"/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0</v>
      </c>
      <c r="J921" s="17">
        <v>0</v>
      </c>
      <c r="K921" s="17">
        <v>0</v>
      </c>
      <c r="L921" s="17">
        <v>0</v>
      </c>
      <c r="M921" s="17">
        <v>0</v>
      </c>
      <c r="N921" s="17">
        <v>0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0</v>
      </c>
      <c r="U921" s="17">
        <v>0</v>
      </c>
      <c r="V921" s="17">
        <v>0</v>
      </c>
      <c r="W921" s="17">
        <v>0</v>
      </c>
      <c r="X921" s="17">
        <v>2</v>
      </c>
      <c r="Y921" s="17">
        <v>2</v>
      </c>
      <c r="Z921" s="17">
        <v>3</v>
      </c>
      <c r="AA921" s="17">
        <v>4</v>
      </c>
      <c r="AB921" s="17">
        <v>3</v>
      </c>
      <c r="AC921" s="17">
        <v>2</v>
      </c>
      <c r="AD921" s="17">
        <v>3</v>
      </c>
      <c r="AE921" s="17">
        <v>3</v>
      </c>
      <c r="AF921" s="17">
        <v>3</v>
      </c>
      <c r="AG921" s="17">
        <v>5</v>
      </c>
      <c r="AH921" s="17">
        <v>7</v>
      </c>
      <c r="AI921" s="17">
        <v>8</v>
      </c>
      <c r="AJ921" s="17">
        <v>9</v>
      </c>
    </row>
    <row r="922" spans="1:47" s="19" customFormat="1" x14ac:dyDescent="0.2">
      <c r="A922" s="36" t="s">
        <v>422</v>
      </c>
      <c r="B922" s="32"/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7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1</v>
      </c>
      <c r="Z922" s="17">
        <v>2</v>
      </c>
      <c r="AA922" s="17">
        <v>0</v>
      </c>
      <c r="AB922" s="17">
        <v>0</v>
      </c>
      <c r="AC922" s="17">
        <v>1</v>
      </c>
      <c r="AD922" s="17">
        <v>1</v>
      </c>
      <c r="AE922" s="17">
        <v>1</v>
      </c>
      <c r="AF922" s="17">
        <v>2</v>
      </c>
      <c r="AG922" s="17">
        <v>1</v>
      </c>
      <c r="AH922" s="17">
        <v>2</v>
      </c>
      <c r="AI922" s="17">
        <v>1</v>
      </c>
      <c r="AJ922" s="17">
        <v>3</v>
      </c>
    </row>
    <row r="923" spans="1:47" s="19" customFormat="1" x14ac:dyDescent="0.2">
      <c r="A923" s="36" t="s">
        <v>423</v>
      </c>
      <c r="B923" s="32"/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0</v>
      </c>
      <c r="N923" s="17">
        <v>0</v>
      </c>
      <c r="O923" s="17">
        <v>0</v>
      </c>
      <c r="P923" s="17">
        <v>0</v>
      </c>
      <c r="Q923" s="17">
        <v>0</v>
      </c>
      <c r="R923" s="17">
        <v>1</v>
      </c>
      <c r="S923" s="17">
        <v>1</v>
      </c>
      <c r="T923" s="17">
        <v>0</v>
      </c>
      <c r="U923" s="17">
        <v>1</v>
      </c>
      <c r="V923" s="17">
        <v>1</v>
      </c>
      <c r="W923" s="17">
        <v>0</v>
      </c>
      <c r="X923" s="17">
        <v>0</v>
      </c>
      <c r="Y923" s="17">
        <v>0</v>
      </c>
      <c r="Z923" s="17">
        <v>1</v>
      </c>
      <c r="AA923" s="17">
        <v>2</v>
      </c>
      <c r="AB923" s="17">
        <v>1</v>
      </c>
      <c r="AC923" s="17">
        <v>0</v>
      </c>
      <c r="AD923" s="17">
        <v>0</v>
      </c>
      <c r="AE923" s="17">
        <v>0</v>
      </c>
      <c r="AF923" s="17">
        <v>1</v>
      </c>
      <c r="AG923" s="17">
        <v>0</v>
      </c>
      <c r="AH923" s="17">
        <v>0</v>
      </c>
      <c r="AI923" s="17">
        <v>1</v>
      </c>
      <c r="AJ923" s="17">
        <v>1</v>
      </c>
    </row>
    <row r="924" spans="1:47" s="19" customFormat="1" x14ac:dyDescent="0.2">
      <c r="A924" s="36" t="s">
        <v>424</v>
      </c>
      <c r="B924" s="32"/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7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2</v>
      </c>
      <c r="U924" s="17">
        <v>1</v>
      </c>
      <c r="V924" s="17">
        <v>2</v>
      </c>
      <c r="W924" s="17">
        <v>1</v>
      </c>
      <c r="X924" s="17">
        <v>1</v>
      </c>
      <c r="Y924" s="17">
        <v>0</v>
      </c>
      <c r="Z924" s="17">
        <v>0</v>
      </c>
      <c r="AA924" s="17">
        <v>0</v>
      </c>
      <c r="AB924" s="17">
        <v>1</v>
      </c>
      <c r="AC924" s="17">
        <v>1</v>
      </c>
      <c r="AD924" s="17">
        <v>2</v>
      </c>
      <c r="AE924" s="17">
        <v>2</v>
      </c>
      <c r="AF924" s="17">
        <v>2</v>
      </c>
      <c r="AG924" s="17">
        <v>3</v>
      </c>
      <c r="AH924" s="17">
        <v>4</v>
      </c>
      <c r="AI924" s="17">
        <v>2</v>
      </c>
      <c r="AJ924" s="17">
        <v>1</v>
      </c>
    </row>
    <row r="925" spans="1:47" s="19" customFormat="1" x14ac:dyDescent="0.2">
      <c r="A925" s="36" t="s">
        <v>425</v>
      </c>
      <c r="B925" s="32"/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7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2</v>
      </c>
      <c r="V925" s="17">
        <v>1</v>
      </c>
      <c r="W925" s="17">
        <v>3</v>
      </c>
      <c r="X925" s="17">
        <v>4</v>
      </c>
      <c r="Y925" s="17">
        <v>3</v>
      </c>
      <c r="Z925" s="17">
        <v>2</v>
      </c>
      <c r="AA925" s="17">
        <v>2</v>
      </c>
      <c r="AB925" s="17">
        <v>2</v>
      </c>
      <c r="AC925" s="17">
        <v>2</v>
      </c>
      <c r="AD925" s="17">
        <v>1</v>
      </c>
      <c r="AE925" s="17">
        <v>0</v>
      </c>
      <c r="AF925" s="17">
        <v>0</v>
      </c>
      <c r="AG925" s="17">
        <v>1</v>
      </c>
      <c r="AH925" s="17">
        <v>1</v>
      </c>
      <c r="AI925" s="17">
        <v>3</v>
      </c>
      <c r="AJ925" s="17">
        <v>0</v>
      </c>
    </row>
    <row r="926" spans="1:47" s="19" customFormat="1" x14ac:dyDescent="0.2">
      <c r="A926" s="36" t="s">
        <v>622</v>
      </c>
      <c r="B926" s="32"/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7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7">
        <v>1</v>
      </c>
      <c r="AA926" s="17">
        <v>2</v>
      </c>
      <c r="AB926" s="17">
        <v>1</v>
      </c>
      <c r="AC926" s="17">
        <v>1</v>
      </c>
      <c r="AD926" s="17">
        <v>1</v>
      </c>
      <c r="AE926" s="17">
        <v>3</v>
      </c>
      <c r="AF926" s="17">
        <v>1</v>
      </c>
      <c r="AG926" s="17">
        <v>1</v>
      </c>
      <c r="AH926" s="17">
        <v>1</v>
      </c>
      <c r="AI926" s="17">
        <v>1</v>
      </c>
      <c r="AJ926" s="17">
        <v>2</v>
      </c>
    </row>
    <row r="927" spans="1:47" s="19" customFormat="1" x14ac:dyDescent="0.2">
      <c r="A927" s="28" t="s">
        <v>428</v>
      </c>
      <c r="B927" s="32"/>
      <c r="C927" s="19">
        <v>0</v>
      </c>
      <c r="D927" s="19">
        <v>0</v>
      </c>
      <c r="E927" s="19">
        <v>0</v>
      </c>
      <c r="F927" s="19">
        <v>0</v>
      </c>
      <c r="G927" s="19">
        <v>0</v>
      </c>
      <c r="H927" s="19">
        <v>0</v>
      </c>
      <c r="I927" s="19">
        <v>0</v>
      </c>
      <c r="J927" s="19">
        <v>0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903.55</v>
      </c>
      <c r="U927" s="19">
        <v>2259.4</v>
      </c>
      <c r="V927" s="19">
        <v>3571.67</v>
      </c>
      <c r="W927" s="19">
        <v>3517.28</v>
      </c>
      <c r="X927" s="19">
        <v>12292.3</v>
      </c>
      <c r="Y927" s="19">
        <v>29765.56</v>
      </c>
      <c r="Z927" s="19">
        <v>20749.97</v>
      </c>
      <c r="AA927" s="19">
        <v>40266.17</v>
      </c>
      <c r="AB927" s="19">
        <v>41600.730000000003</v>
      </c>
      <c r="AC927" s="19">
        <v>47589.95</v>
      </c>
      <c r="AD927" s="19">
        <v>69393.17</v>
      </c>
      <c r="AE927" s="19">
        <v>66402.42</v>
      </c>
      <c r="AF927" s="19">
        <v>65082.01</v>
      </c>
      <c r="AG927" s="19">
        <v>69945.070000000007</v>
      </c>
      <c r="AH927" s="19">
        <v>92748.65</v>
      </c>
      <c r="AI927" s="19">
        <v>92842.880000000005</v>
      </c>
      <c r="AJ927" s="19">
        <v>103594.99</v>
      </c>
    </row>
    <row r="928" spans="1:47" s="19" customFormat="1" ht="15" x14ac:dyDescent="0.25">
      <c r="A928" s="16"/>
      <c r="B928" s="32"/>
      <c r="C928" s="7"/>
      <c r="D928" s="7"/>
      <c r="E928" s="7"/>
      <c r="F928" s="7"/>
      <c r="G928" s="7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C928" s="56"/>
      <c r="AD928" s="56"/>
      <c r="AE928" s="56"/>
      <c r="AF928" s="56"/>
      <c r="AG928" s="56"/>
      <c r="AH928" s="56"/>
      <c r="AI928" s="56"/>
      <c r="AJ928" s="56"/>
    </row>
    <row r="929" spans="1:36" s="19" customFormat="1" ht="18" x14ac:dyDescent="0.25">
      <c r="A929" s="97" t="s">
        <v>429</v>
      </c>
      <c r="B929" s="32"/>
      <c r="C929" s="7"/>
      <c r="D929" s="7"/>
      <c r="E929" s="7"/>
      <c r="F929" s="7"/>
      <c r="G929" s="7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C929" s="56"/>
      <c r="AD929" s="56"/>
      <c r="AE929" s="56"/>
    </row>
    <row r="930" spans="1:36" s="19" customFormat="1" x14ac:dyDescent="0.2">
      <c r="A930" s="28" t="s">
        <v>430</v>
      </c>
      <c r="B930" s="32"/>
      <c r="C930" s="19">
        <v>0</v>
      </c>
      <c r="D930" s="19">
        <v>27.87</v>
      </c>
      <c r="E930" s="19">
        <v>70.81</v>
      </c>
      <c r="F930" s="19">
        <v>233.89</v>
      </c>
      <c r="G930" s="19">
        <v>1173.17</v>
      </c>
      <c r="H930" s="19">
        <v>10998.2</v>
      </c>
      <c r="I930" s="19">
        <v>5146.91</v>
      </c>
      <c r="J930" s="19">
        <v>20013.400000000001</v>
      </c>
      <c r="K930" s="19">
        <v>58411.95</v>
      </c>
      <c r="L930" s="19">
        <v>28097.26</v>
      </c>
      <c r="M930" s="19">
        <v>73062.009999999995</v>
      </c>
      <c r="N930" s="19">
        <v>71883.63</v>
      </c>
      <c r="O930" s="19">
        <v>134652.10999999999</v>
      </c>
      <c r="P930" s="19">
        <v>105511.43</v>
      </c>
      <c r="Q930" s="19">
        <v>110056.7</v>
      </c>
      <c r="R930" s="19">
        <v>49890.64</v>
      </c>
      <c r="S930" s="19">
        <v>124029.56</v>
      </c>
      <c r="T930" s="19">
        <v>161651.81</v>
      </c>
      <c r="U930" s="19">
        <v>335084.05</v>
      </c>
      <c r="V930" s="19">
        <v>299558.46000000002</v>
      </c>
      <c r="W930" s="19">
        <v>163763.51</v>
      </c>
      <c r="X930" s="19">
        <v>580763.79</v>
      </c>
      <c r="Y930" s="19">
        <v>436179.54</v>
      </c>
      <c r="Z930" s="19">
        <v>225675.96</v>
      </c>
      <c r="AA930" s="19">
        <v>729830.3</v>
      </c>
      <c r="AB930" s="19">
        <v>555978.05000000005</v>
      </c>
      <c r="AC930" s="19">
        <v>590676.06000000006</v>
      </c>
      <c r="AD930" s="19">
        <v>602414.17000000004</v>
      </c>
      <c r="AE930" s="19">
        <v>616171.54</v>
      </c>
      <c r="AF930" s="19">
        <v>637909.56000000006</v>
      </c>
      <c r="AG930" s="19">
        <v>697671.36</v>
      </c>
      <c r="AH930" s="19">
        <v>718545.37</v>
      </c>
      <c r="AI930" s="19">
        <v>766201.87</v>
      </c>
      <c r="AJ930" s="19">
        <v>796781.75</v>
      </c>
    </row>
    <row r="931" spans="1:36" s="19" customFormat="1" x14ac:dyDescent="0.2">
      <c r="A931" s="28" t="s">
        <v>846</v>
      </c>
      <c r="B931" s="32"/>
      <c r="AC931" s="17">
        <v>20642</v>
      </c>
      <c r="AD931" s="17">
        <v>20879</v>
      </c>
      <c r="AE931" s="17">
        <v>21400</v>
      </c>
      <c r="AF931" s="17">
        <v>22093</v>
      </c>
      <c r="AG931" s="17">
        <v>22914</v>
      </c>
      <c r="AH931" s="17">
        <v>23960</v>
      </c>
      <c r="AI931" s="17">
        <v>24846</v>
      </c>
      <c r="AJ931" s="17">
        <v>25673</v>
      </c>
    </row>
    <row r="932" spans="1:36" s="19" customFormat="1" x14ac:dyDescent="0.2">
      <c r="A932" s="28" t="s">
        <v>431</v>
      </c>
      <c r="B932" s="32"/>
      <c r="C932" s="19">
        <v>0</v>
      </c>
      <c r="D932" s="19">
        <v>0</v>
      </c>
      <c r="E932" s="19">
        <v>-63.17</v>
      </c>
      <c r="F932" s="19">
        <v>-56.12</v>
      </c>
      <c r="G932" s="19">
        <v>-24.68</v>
      </c>
      <c r="H932" s="19">
        <v>-320.13</v>
      </c>
      <c r="I932" s="19">
        <v>-240.56</v>
      </c>
      <c r="J932" s="19">
        <v>-830.14</v>
      </c>
      <c r="K932" s="19">
        <v>-1803.37</v>
      </c>
      <c r="L932" s="19">
        <v>-1036.76</v>
      </c>
      <c r="M932" s="19">
        <v>-3633.51</v>
      </c>
      <c r="N932" s="19">
        <v>-2593.7399999999998</v>
      </c>
      <c r="O932" s="19">
        <v>-1154.79</v>
      </c>
      <c r="P932" s="19">
        <v>-3366.73</v>
      </c>
      <c r="Q932" s="19">
        <v>-2922.2</v>
      </c>
      <c r="R932" s="19">
        <v>-2155.81</v>
      </c>
      <c r="S932" s="19">
        <v>-1416.3</v>
      </c>
      <c r="T932" s="19">
        <v>-1343.85</v>
      </c>
      <c r="U932" s="19">
        <v>-4680.24</v>
      </c>
      <c r="V932" s="19">
        <v>-2961.56</v>
      </c>
      <c r="W932" s="19">
        <v>-3653.4</v>
      </c>
      <c r="X932" s="19">
        <v>-4101.22</v>
      </c>
      <c r="Y932" s="19">
        <v>-7080.5</v>
      </c>
      <c r="Z932" s="19">
        <v>-10560.45</v>
      </c>
      <c r="AA932" s="19">
        <v>-4552.1899999999996</v>
      </c>
      <c r="AB932" s="19">
        <v>-3025.99</v>
      </c>
      <c r="AC932" s="19">
        <v>-4702.8</v>
      </c>
      <c r="AD932" s="19">
        <v>-6548.66</v>
      </c>
      <c r="AE932" s="19">
        <v>-3209.68</v>
      </c>
      <c r="AF932" s="19">
        <v>-6012.98</v>
      </c>
      <c r="AG932" s="19">
        <v>-7075.19</v>
      </c>
      <c r="AH932" s="19">
        <v>-2190.15</v>
      </c>
      <c r="AI932" s="19">
        <v>-2783.95</v>
      </c>
      <c r="AJ932" s="19">
        <v>-3093.21</v>
      </c>
    </row>
    <row r="933" spans="1:36" s="19" customFormat="1" x14ac:dyDescent="0.2">
      <c r="A933" s="28" t="s">
        <v>432</v>
      </c>
      <c r="B933" s="32"/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9">
        <v>0</v>
      </c>
    </row>
    <row r="934" spans="1:36" s="19" customFormat="1" x14ac:dyDescent="0.2">
      <c r="A934" s="28" t="s">
        <v>433</v>
      </c>
      <c r="B934" s="32"/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9">
        <v>0</v>
      </c>
    </row>
    <row r="935" spans="1:36" s="19" customFormat="1" x14ac:dyDescent="0.2">
      <c r="A935" s="28" t="s">
        <v>434</v>
      </c>
      <c r="B935" s="32"/>
      <c r="C935" s="19">
        <v>0</v>
      </c>
      <c r="D935" s="19">
        <v>288.35000000000002</v>
      </c>
      <c r="E935" s="19">
        <v>4352.1000000000004</v>
      </c>
      <c r="F935" s="19">
        <v>27490.55</v>
      </c>
      <c r="G935" s="19">
        <v>48459.62</v>
      </c>
      <c r="H935" s="19">
        <v>79580.19</v>
      </c>
      <c r="I935" s="19">
        <v>107619.1</v>
      </c>
      <c r="J935" s="19">
        <v>123527.84</v>
      </c>
      <c r="K935" s="19">
        <v>92210.34</v>
      </c>
      <c r="L935" s="19">
        <v>79239.570000000007</v>
      </c>
      <c r="M935" s="19">
        <v>75718</v>
      </c>
      <c r="N935" s="19">
        <v>71155.39</v>
      </c>
      <c r="O935" s="19">
        <v>65207.09</v>
      </c>
      <c r="P935" s="19">
        <v>62012.21</v>
      </c>
      <c r="Q935" s="19">
        <v>85693.72</v>
      </c>
      <c r="R935" s="19">
        <v>110238.02</v>
      </c>
      <c r="S935" s="19">
        <v>151220.99</v>
      </c>
      <c r="T935" s="19">
        <v>156481.94</v>
      </c>
      <c r="U935" s="19">
        <v>131697.59</v>
      </c>
      <c r="V935" s="19">
        <v>137210.97</v>
      </c>
      <c r="W935" s="19">
        <v>216034.54</v>
      </c>
      <c r="X935" s="19">
        <v>193017.69</v>
      </c>
      <c r="Y935" s="19">
        <v>180195.22</v>
      </c>
      <c r="Z935" s="19">
        <v>192884.71</v>
      </c>
      <c r="AA935" s="19">
        <v>150376.91</v>
      </c>
      <c r="AB935" s="19">
        <v>160680.99</v>
      </c>
      <c r="AC935" s="19">
        <v>176274.47</v>
      </c>
      <c r="AD935" s="19">
        <v>202890.37</v>
      </c>
      <c r="AE935" s="19">
        <v>176097.66</v>
      </c>
      <c r="AF935" s="19">
        <v>190151.39</v>
      </c>
      <c r="AG935" s="19">
        <v>180518.45</v>
      </c>
      <c r="AH935" s="19">
        <v>166967.29999999999</v>
      </c>
      <c r="AI935" s="19">
        <v>150149.25</v>
      </c>
      <c r="AJ935" s="19">
        <v>268495.83</v>
      </c>
    </row>
    <row r="936" spans="1:36" s="19" customFormat="1" x14ac:dyDescent="0.2">
      <c r="A936" s="28" t="s">
        <v>847</v>
      </c>
      <c r="B936" s="32"/>
      <c r="AC936" s="17">
        <v>1235</v>
      </c>
      <c r="AD936" s="17">
        <v>1459</v>
      </c>
      <c r="AE936" s="17">
        <v>1266</v>
      </c>
      <c r="AF936" s="17">
        <v>1352</v>
      </c>
      <c r="AG936" s="17">
        <v>1301</v>
      </c>
      <c r="AH936" s="17">
        <v>1175</v>
      </c>
      <c r="AI936" s="17">
        <v>1144</v>
      </c>
      <c r="AJ936" s="17">
        <v>2000</v>
      </c>
    </row>
    <row r="937" spans="1:36" s="19" customFormat="1" x14ac:dyDescent="0.2">
      <c r="A937" s="28" t="s">
        <v>737</v>
      </c>
      <c r="B937" s="32"/>
      <c r="C937" s="19">
        <v>0</v>
      </c>
      <c r="D937" s="19">
        <v>0</v>
      </c>
      <c r="E937" s="19">
        <v>-400</v>
      </c>
      <c r="F937" s="19">
        <v>-276.5</v>
      </c>
      <c r="G937" s="19">
        <v>-506.05</v>
      </c>
      <c r="H937" s="19">
        <v>-1551.17</v>
      </c>
      <c r="I937" s="19">
        <v>-399.61</v>
      </c>
      <c r="J937" s="19">
        <v>-10333.42</v>
      </c>
      <c r="K937" s="19">
        <v>-2626.62</v>
      </c>
      <c r="L937" s="19">
        <v>-1335.1</v>
      </c>
      <c r="M937" s="19">
        <v>-1693.21</v>
      </c>
      <c r="N937" s="19">
        <v>-11763.85</v>
      </c>
      <c r="O937" s="19">
        <v>-1630.31</v>
      </c>
      <c r="P937" s="19">
        <v>-691.22</v>
      </c>
      <c r="Q937" s="19">
        <v>-468.46</v>
      </c>
      <c r="R937" s="19">
        <v>-946.63</v>
      </c>
      <c r="S937" s="19">
        <v>-1215.76</v>
      </c>
      <c r="T937" s="19">
        <v>-1752.22</v>
      </c>
      <c r="U937" s="19">
        <v>-1331.75</v>
      </c>
      <c r="V937" s="19">
        <v>-2303.1799999999998</v>
      </c>
      <c r="W937" s="19">
        <v>-717.84</v>
      </c>
      <c r="X937" s="19">
        <v>-2045.41</v>
      </c>
      <c r="Y937" s="19">
        <v>-3344.49</v>
      </c>
      <c r="Z937" s="19">
        <v>-2055.09</v>
      </c>
      <c r="AA937" s="19">
        <v>-3478.08</v>
      </c>
      <c r="AB937" s="19">
        <v>-1277.73</v>
      </c>
      <c r="AC937" s="19">
        <v>-2232.7399999999998</v>
      </c>
      <c r="AD937" s="19">
        <v>-1904.99</v>
      </c>
      <c r="AE937" s="19">
        <v>-2535.2399999999998</v>
      </c>
      <c r="AF937" s="19">
        <v>-2950.97</v>
      </c>
      <c r="AG937" s="19">
        <v>-2213.39</v>
      </c>
      <c r="AH937" s="19">
        <v>-1945.71</v>
      </c>
      <c r="AI937" s="19">
        <v>-1437.8</v>
      </c>
      <c r="AJ937" s="19">
        <v>-1989.39</v>
      </c>
    </row>
    <row r="938" spans="1:36" s="19" customFormat="1" x14ac:dyDescent="0.2">
      <c r="A938" s="28" t="s">
        <v>435</v>
      </c>
      <c r="B938" s="32"/>
      <c r="C938" s="19">
        <v>0</v>
      </c>
      <c r="D938" s="19">
        <v>0</v>
      </c>
      <c r="E938" s="19">
        <v>25</v>
      </c>
      <c r="F938" s="19">
        <v>308.27</v>
      </c>
      <c r="G938" s="19">
        <v>1753.38</v>
      </c>
      <c r="H938" s="19">
        <v>11209.58</v>
      </c>
      <c r="I938" s="19">
        <v>2784.29</v>
      </c>
      <c r="J938" s="19">
        <v>10906.64</v>
      </c>
      <c r="K938" s="19">
        <v>25461.79</v>
      </c>
      <c r="L938" s="19">
        <v>10734.12</v>
      </c>
      <c r="M938" s="19">
        <v>22974.21</v>
      </c>
      <c r="N938" s="19">
        <v>29978.09</v>
      </c>
      <c r="O938" s="19">
        <v>51125.38</v>
      </c>
      <c r="P938" s="19">
        <v>49444.46</v>
      </c>
      <c r="Q938" s="19">
        <v>49436.73</v>
      </c>
      <c r="R938" s="19">
        <v>20408.77</v>
      </c>
      <c r="S938" s="19">
        <v>47535.4</v>
      </c>
      <c r="T938" s="19">
        <v>39415.040000000001</v>
      </c>
      <c r="U938" s="19">
        <v>69764.56</v>
      </c>
      <c r="V938" s="19">
        <v>50761.09</v>
      </c>
      <c r="W938" s="19">
        <v>22225.5</v>
      </c>
      <c r="X938" s="19">
        <v>80053.19</v>
      </c>
      <c r="Y938" s="19">
        <v>50888.160000000003</v>
      </c>
      <c r="Z938" s="19">
        <v>26506.34</v>
      </c>
      <c r="AA938" s="19">
        <v>100425.89</v>
      </c>
      <c r="AB938" s="19">
        <v>72743.12</v>
      </c>
      <c r="AC938" s="19">
        <v>72410.33</v>
      </c>
      <c r="AD938" s="19">
        <v>64957.06</v>
      </c>
      <c r="AE938" s="19">
        <v>69886.66</v>
      </c>
      <c r="AF938" s="19">
        <v>74792.160000000003</v>
      </c>
      <c r="AG938" s="19">
        <v>73277.62</v>
      </c>
      <c r="AH938" s="19">
        <v>83817.539999999994</v>
      </c>
      <c r="AI938" s="19">
        <v>80175.16</v>
      </c>
      <c r="AJ938" s="19">
        <v>91028.95</v>
      </c>
    </row>
    <row r="939" spans="1:36" s="19" customFormat="1" x14ac:dyDescent="0.2">
      <c r="A939" s="28" t="s">
        <v>848</v>
      </c>
      <c r="B939" s="32"/>
      <c r="AC939" s="17">
        <v>2623</v>
      </c>
      <c r="AD939" s="17">
        <v>2365</v>
      </c>
      <c r="AE939" s="17">
        <v>2508</v>
      </c>
      <c r="AF939" s="17">
        <v>2671</v>
      </c>
      <c r="AG939" s="17">
        <v>2633</v>
      </c>
      <c r="AH939" s="17">
        <v>3024</v>
      </c>
      <c r="AI939" s="17">
        <v>2878</v>
      </c>
      <c r="AJ939" s="17">
        <v>3275</v>
      </c>
    </row>
    <row r="940" spans="1:36" s="19" customFormat="1" x14ac:dyDescent="0.2">
      <c r="A940" s="28" t="s">
        <v>436</v>
      </c>
      <c r="B940" s="32"/>
      <c r="C940" s="19">
        <v>0</v>
      </c>
      <c r="D940" s="19">
        <v>0</v>
      </c>
      <c r="E940" s="19">
        <v>0</v>
      </c>
      <c r="F940" s="19">
        <v>-100</v>
      </c>
      <c r="G940" s="19">
        <v>-595</v>
      </c>
      <c r="H940" s="19">
        <v>-2585</v>
      </c>
      <c r="I940" s="19">
        <v>-1460</v>
      </c>
      <c r="J940" s="19">
        <v>-1692.38</v>
      </c>
      <c r="K940" s="19">
        <v>-2327.5100000000002</v>
      </c>
      <c r="L940" s="19">
        <v>-2847.37</v>
      </c>
      <c r="M940" s="19">
        <v>-2007.54</v>
      </c>
      <c r="N940" s="19">
        <v>-3498.48</v>
      </c>
      <c r="O940" s="19">
        <v>-3397.95</v>
      </c>
      <c r="P940" s="19">
        <v>-5843.83</v>
      </c>
      <c r="Q940" s="19">
        <v>-7821.88</v>
      </c>
      <c r="R940" s="19">
        <v>-8317.56</v>
      </c>
      <c r="S940" s="19">
        <v>-6175.5</v>
      </c>
      <c r="T940" s="19">
        <v>-4960.51</v>
      </c>
      <c r="U940" s="19">
        <v>-6669.69</v>
      </c>
      <c r="V940" s="19">
        <v>-6753.13</v>
      </c>
      <c r="W940" s="19">
        <v>-5401.61</v>
      </c>
      <c r="X940" s="19">
        <v>-7128.71</v>
      </c>
      <c r="Y940" s="19">
        <v>-7419.73</v>
      </c>
      <c r="Z940" s="19">
        <v>-5807.81</v>
      </c>
      <c r="AA940" s="19">
        <v>-8457.6</v>
      </c>
      <c r="AB940" s="19">
        <v>-9204.2000000000007</v>
      </c>
      <c r="AC940" s="19">
        <v>-8022.36</v>
      </c>
      <c r="AD940" s="19">
        <v>-8843.0400000000009</v>
      </c>
      <c r="AE940" s="19">
        <v>-8922.58</v>
      </c>
      <c r="AF940" s="19">
        <v>-8323.09</v>
      </c>
      <c r="AG940" s="19">
        <v>-9000.1200000000008</v>
      </c>
      <c r="AH940" s="19">
        <v>-9067.09</v>
      </c>
      <c r="AI940" s="19">
        <v>-8893.25</v>
      </c>
      <c r="AJ940" s="19">
        <v>-10501.85</v>
      </c>
    </row>
    <row r="941" spans="1:36" s="19" customFormat="1" x14ac:dyDescent="0.2">
      <c r="A941" s="28" t="s">
        <v>437</v>
      </c>
      <c r="B941" s="32"/>
      <c r="C941" s="19">
        <v>0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9">
        <v>0</v>
      </c>
    </row>
    <row r="942" spans="1:36" s="19" customFormat="1" x14ac:dyDescent="0.2">
      <c r="A942" s="28" t="s">
        <v>849</v>
      </c>
      <c r="B942" s="32"/>
      <c r="AC942" s="17">
        <v>0</v>
      </c>
      <c r="AD942" s="17">
        <v>0</v>
      </c>
      <c r="AE942" s="17">
        <v>0</v>
      </c>
      <c r="AF942" s="17">
        <v>0</v>
      </c>
      <c r="AG942" s="17">
        <v>0</v>
      </c>
      <c r="AH942" s="17">
        <v>0</v>
      </c>
      <c r="AI942" s="17">
        <v>0</v>
      </c>
      <c r="AJ942" s="17">
        <v>0</v>
      </c>
    </row>
    <row r="943" spans="1:36" s="19" customFormat="1" x14ac:dyDescent="0.2">
      <c r="A943" s="28" t="s">
        <v>438</v>
      </c>
      <c r="B943" s="32"/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0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</row>
    <row r="944" spans="1:36" s="19" customFormat="1" x14ac:dyDescent="0.2">
      <c r="A944" s="28" t="s">
        <v>439</v>
      </c>
      <c r="B944" s="32"/>
      <c r="C944" s="19">
        <v>0</v>
      </c>
      <c r="D944" s="19">
        <v>0</v>
      </c>
      <c r="E944" s="19">
        <v>0</v>
      </c>
      <c r="F944" s="19">
        <v>25</v>
      </c>
      <c r="G944" s="19">
        <v>75</v>
      </c>
      <c r="H944" s="19">
        <v>35.74</v>
      </c>
      <c r="I944" s="19">
        <v>200</v>
      </c>
      <c r="J944" s="19">
        <v>300</v>
      </c>
      <c r="K944" s="19">
        <v>360</v>
      </c>
      <c r="L944" s="19">
        <v>545</v>
      </c>
      <c r="M944" s="19">
        <v>585</v>
      </c>
      <c r="N944" s="19">
        <v>773.1</v>
      </c>
      <c r="O944" s="19">
        <v>950</v>
      </c>
      <c r="P944" s="19">
        <v>1453.77</v>
      </c>
      <c r="Q944" s="19">
        <v>1087.54</v>
      </c>
      <c r="R944" s="19">
        <v>1070</v>
      </c>
      <c r="S944" s="19">
        <v>1030</v>
      </c>
      <c r="T944" s="19">
        <v>1233.18</v>
      </c>
      <c r="U944" s="19">
        <v>1745.88</v>
      </c>
      <c r="V944" s="19">
        <v>1560</v>
      </c>
      <c r="W944" s="19">
        <v>1765</v>
      </c>
      <c r="X944" s="19">
        <v>1674</v>
      </c>
      <c r="Y944" s="19">
        <v>1912.98</v>
      </c>
      <c r="Z944" s="19">
        <v>1304.5</v>
      </c>
      <c r="AA944" s="19">
        <v>1684.58</v>
      </c>
      <c r="AB944" s="19">
        <v>1950</v>
      </c>
      <c r="AC944" s="19">
        <v>1220</v>
      </c>
      <c r="AD944" s="19">
        <v>1590.61</v>
      </c>
      <c r="AE944" s="19">
        <v>1605.49</v>
      </c>
      <c r="AF944" s="19">
        <v>1235</v>
      </c>
      <c r="AG944" s="19">
        <v>1360</v>
      </c>
      <c r="AH944" s="19">
        <v>1035.6500000000001</v>
      </c>
      <c r="AI944" s="19">
        <v>1180</v>
      </c>
      <c r="AJ944" s="19">
        <v>1271.67</v>
      </c>
    </row>
    <row r="945" spans="1:47" s="19" customFormat="1" x14ac:dyDescent="0.2">
      <c r="A945" s="28" t="s">
        <v>855</v>
      </c>
      <c r="B945" s="32"/>
      <c r="AC945" s="17">
        <v>46</v>
      </c>
      <c r="AD945" s="17">
        <v>58</v>
      </c>
      <c r="AE945" s="17">
        <v>60</v>
      </c>
      <c r="AF945" s="17">
        <v>47</v>
      </c>
      <c r="AG945" s="17">
        <v>52</v>
      </c>
      <c r="AH945" s="17">
        <v>40</v>
      </c>
      <c r="AI945" s="17">
        <v>44</v>
      </c>
      <c r="AJ945" s="17">
        <v>47</v>
      </c>
    </row>
    <row r="946" spans="1:47" s="19" customFormat="1" x14ac:dyDescent="0.2">
      <c r="A946" s="28" t="s">
        <v>440</v>
      </c>
      <c r="B946" s="32"/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-25</v>
      </c>
      <c r="K946" s="19">
        <v>-25</v>
      </c>
      <c r="L946" s="19">
        <v>-100</v>
      </c>
      <c r="M946" s="19">
        <v>-60</v>
      </c>
      <c r="N946" s="19">
        <v>-175</v>
      </c>
      <c r="O946" s="19">
        <v>-50</v>
      </c>
      <c r="P946" s="19">
        <v>-175</v>
      </c>
      <c r="Q946" s="19">
        <v>-250</v>
      </c>
      <c r="R946" s="19">
        <v>-185</v>
      </c>
      <c r="S946" s="19">
        <v>-260</v>
      </c>
      <c r="T946" s="19">
        <v>-300</v>
      </c>
      <c r="U946" s="19">
        <v>-285</v>
      </c>
      <c r="V946" s="19">
        <v>-200</v>
      </c>
      <c r="W946" s="19">
        <v>-520</v>
      </c>
      <c r="X946" s="19">
        <v>-235</v>
      </c>
      <c r="Y946" s="19">
        <v>-425</v>
      </c>
      <c r="Z946" s="19">
        <v>-360</v>
      </c>
      <c r="AA946" s="19">
        <v>-520</v>
      </c>
      <c r="AB946" s="19">
        <v>-475</v>
      </c>
      <c r="AC946" s="19">
        <v>-425</v>
      </c>
      <c r="AD946" s="19">
        <v>-250</v>
      </c>
      <c r="AE946" s="19">
        <v>-225</v>
      </c>
      <c r="AF946" s="19">
        <v>-150</v>
      </c>
      <c r="AG946" s="19">
        <v>-195</v>
      </c>
      <c r="AH946" s="19">
        <v>-300</v>
      </c>
      <c r="AI946" s="19">
        <v>-150</v>
      </c>
      <c r="AJ946" s="19">
        <v>-160</v>
      </c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</row>
    <row r="947" spans="1:47" s="19" customFormat="1" x14ac:dyDescent="0.2">
      <c r="A947" s="28" t="s">
        <v>441</v>
      </c>
      <c r="B947" s="32"/>
      <c r="C947" s="19">
        <v>0</v>
      </c>
      <c r="D947" s="19">
        <v>2.1</v>
      </c>
      <c r="E947" s="19">
        <v>159.76</v>
      </c>
      <c r="F947" s="19">
        <v>416.83</v>
      </c>
      <c r="G947" s="19">
        <v>734.64</v>
      </c>
      <c r="H947" s="19">
        <v>1708.24</v>
      </c>
      <c r="I947" s="19">
        <v>2757.27</v>
      </c>
      <c r="J947" s="19">
        <v>3807.15</v>
      </c>
      <c r="K947" s="19">
        <v>3118.23</v>
      </c>
      <c r="L947" s="19">
        <v>2841.96</v>
      </c>
      <c r="M947" s="19">
        <v>3379.03</v>
      </c>
      <c r="N947" s="19">
        <v>3417.91</v>
      </c>
      <c r="O947" s="19">
        <v>4526.33</v>
      </c>
      <c r="P947" s="19">
        <v>4343.97</v>
      </c>
      <c r="Q947" s="19">
        <v>4624.46</v>
      </c>
      <c r="R947" s="19">
        <v>6523.21</v>
      </c>
      <c r="S947" s="19">
        <v>6492.8</v>
      </c>
      <c r="T947" s="19">
        <v>6913.44</v>
      </c>
      <c r="U947" s="19">
        <v>8368.99</v>
      </c>
      <c r="V947" s="19">
        <v>9594.2000000000007</v>
      </c>
      <c r="W947" s="19">
        <v>8674.0400000000009</v>
      </c>
      <c r="X947" s="19">
        <v>9298.9599999999991</v>
      </c>
      <c r="Y947" s="19">
        <v>7507.46</v>
      </c>
      <c r="Z947" s="19">
        <v>7094.53</v>
      </c>
      <c r="AA947" s="19">
        <v>8310.1</v>
      </c>
      <c r="AB947" s="19">
        <v>7485.77</v>
      </c>
      <c r="AC947" s="19">
        <v>6254.83</v>
      </c>
      <c r="AD947" s="19">
        <v>9335.31</v>
      </c>
      <c r="AE947" s="19">
        <v>9107.44</v>
      </c>
      <c r="AF947" s="19">
        <v>8891.2099999999991</v>
      </c>
      <c r="AG947" s="19">
        <v>10272.59</v>
      </c>
      <c r="AH947" s="19">
        <v>11409.31</v>
      </c>
      <c r="AI947" s="19">
        <v>12130.17</v>
      </c>
      <c r="AJ947" s="19">
        <v>9960.06</v>
      </c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</row>
    <row r="948" spans="1:47" s="19" customFormat="1" x14ac:dyDescent="0.2">
      <c r="A948" s="28" t="s">
        <v>856</v>
      </c>
      <c r="B948" s="32"/>
      <c r="AC948" s="17">
        <v>0</v>
      </c>
      <c r="AD948" s="17">
        <v>1722</v>
      </c>
      <c r="AE948" s="17">
        <v>2489</v>
      </c>
      <c r="AF948" s="17">
        <v>2582</v>
      </c>
      <c r="AG948" s="17">
        <v>2851</v>
      </c>
      <c r="AH948" s="17">
        <v>3535</v>
      </c>
      <c r="AI948" s="17">
        <v>3762</v>
      </c>
      <c r="AJ948" s="17">
        <v>3033</v>
      </c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</row>
    <row r="949" spans="1:47" ht="18" x14ac:dyDescent="0.25">
      <c r="A949" s="28" t="s">
        <v>442</v>
      </c>
      <c r="B949" s="51"/>
      <c r="C949" s="19">
        <v>0</v>
      </c>
      <c r="D949" s="19">
        <v>0</v>
      </c>
      <c r="E949" s="19">
        <v>0</v>
      </c>
      <c r="F949" s="19">
        <v>0</v>
      </c>
      <c r="G949" s="19">
        <v>-24.43</v>
      </c>
      <c r="H949" s="19">
        <v>0</v>
      </c>
      <c r="I949" s="19">
        <v>-169.68</v>
      </c>
      <c r="J949" s="19">
        <v>-154.49</v>
      </c>
      <c r="K949" s="19">
        <v>-8.6999999999999993</v>
      </c>
      <c r="L949" s="19">
        <v>-23.73</v>
      </c>
      <c r="M949" s="19">
        <v>-18.899999999999999</v>
      </c>
      <c r="N949" s="19">
        <v>-73.27</v>
      </c>
      <c r="O949" s="19">
        <v>-25.15</v>
      </c>
      <c r="P949" s="19">
        <v>-283.26</v>
      </c>
      <c r="Q949" s="19">
        <v>-20.190000000000001</v>
      </c>
      <c r="R949" s="19">
        <v>-1048.3699999999999</v>
      </c>
      <c r="S949" s="19">
        <v>-78.98</v>
      </c>
      <c r="T949" s="19">
        <v>-34.619999999999997</v>
      </c>
      <c r="U949" s="19">
        <v>-155.62</v>
      </c>
      <c r="V949" s="19">
        <v>-728.38</v>
      </c>
      <c r="W949" s="19">
        <v>-407.72</v>
      </c>
      <c r="X949" s="19">
        <v>-249.43</v>
      </c>
      <c r="Y949" s="19">
        <v>-596.88</v>
      </c>
      <c r="Z949" s="19">
        <v>-1166.22</v>
      </c>
      <c r="AA949" s="19">
        <v>-523.38</v>
      </c>
      <c r="AB949" s="19">
        <v>-924.76</v>
      </c>
      <c r="AC949" s="19">
        <v>-95.08</v>
      </c>
      <c r="AD949" s="19">
        <v>-319.97000000000003</v>
      </c>
      <c r="AE949" s="19">
        <v>-32.93</v>
      </c>
      <c r="AF949" s="19">
        <v>-170.48</v>
      </c>
      <c r="AG949" s="19">
        <v>-184.75</v>
      </c>
      <c r="AH949" s="19">
        <v>-516.94000000000005</v>
      </c>
      <c r="AI949" s="19">
        <v>-258.22000000000003</v>
      </c>
      <c r="AJ949" s="19">
        <v>-218.37</v>
      </c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</row>
    <row r="950" spans="1:47" s="19" customFormat="1" x14ac:dyDescent="0.2">
      <c r="A950" s="28" t="s">
        <v>443</v>
      </c>
      <c r="B950" s="32"/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50</v>
      </c>
      <c r="R950" s="19">
        <v>0</v>
      </c>
      <c r="S950" s="19">
        <v>0</v>
      </c>
      <c r="T950" s="19">
        <v>0</v>
      </c>
      <c r="U950" s="19">
        <v>392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97167</v>
      </c>
      <c r="AD950" s="19">
        <v>143276</v>
      </c>
      <c r="AE950" s="19">
        <v>82173</v>
      </c>
      <c r="AF950" s="19">
        <v>51548</v>
      </c>
      <c r="AG950" s="19">
        <v>54782</v>
      </c>
      <c r="AH950" s="19">
        <v>48755</v>
      </c>
      <c r="AI950" s="19">
        <v>60221</v>
      </c>
      <c r="AJ950" s="19">
        <v>45913</v>
      </c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</row>
    <row r="951" spans="1:47" s="19" customFormat="1" x14ac:dyDescent="0.2">
      <c r="A951" s="28" t="s">
        <v>857</v>
      </c>
      <c r="B951" s="32"/>
      <c r="AC951" s="17">
        <v>1983</v>
      </c>
      <c r="AD951" s="17">
        <v>2924</v>
      </c>
      <c r="AE951" s="17">
        <v>1677</v>
      </c>
      <c r="AF951" s="17">
        <v>1052</v>
      </c>
      <c r="AG951" s="17">
        <v>1118</v>
      </c>
      <c r="AH951" s="17">
        <v>995</v>
      </c>
      <c r="AI951" s="17">
        <v>1229</v>
      </c>
      <c r="AJ951" s="17">
        <v>937</v>
      </c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</row>
    <row r="952" spans="1:47" s="19" customFormat="1" x14ac:dyDescent="0.2">
      <c r="A952" s="28" t="s">
        <v>444</v>
      </c>
      <c r="B952" s="32"/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-343</v>
      </c>
      <c r="V952" s="19">
        <v>-49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-6071.58</v>
      </c>
      <c r="AD952" s="19">
        <v>-9709.4699999999993</v>
      </c>
      <c r="AE952" s="19">
        <v>-11760</v>
      </c>
      <c r="AF952" s="19">
        <v>-7544.39</v>
      </c>
      <c r="AG952" s="19">
        <v>-7533.46</v>
      </c>
      <c r="AH952" s="19">
        <v>-6125</v>
      </c>
      <c r="AI952" s="19">
        <v>-5586</v>
      </c>
      <c r="AJ952" s="19">
        <v>-7203</v>
      </c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</row>
    <row r="953" spans="1:47" s="17" customFormat="1" x14ac:dyDescent="0.2">
      <c r="A953" s="28" t="s">
        <v>445</v>
      </c>
      <c r="B953" s="37"/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9">
        <v>0</v>
      </c>
    </row>
    <row r="954" spans="1:47" s="17" customFormat="1" x14ac:dyDescent="0.2">
      <c r="A954" s="28" t="s">
        <v>858</v>
      </c>
      <c r="B954" s="37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7">
        <v>0</v>
      </c>
      <c r="AD954" s="17">
        <v>0</v>
      </c>
      <c r="AE954" s="17">
        <v>0</v>
      </c>
      <c r="AF954" s="17">
        <v>0</v>
      </c>
      <c r="AG954" s="17">
        <v>0</v>
      </c>
      <c r="AH954" s="17">
        <v>0</v>
      </c>
      <c r="AI954" s="17">
        <v>0</v>
      </c>
      <c r="AJ954" s="17">
        <v>0</v>
      </c>
    </row>
    <row r="955" spans="1:47" ht="15" x14ac:dyDescent="0.25">
      <c r="A955" s="28" t="s">
        <v>446</v>
      </c>
      <c r="B955" s="50"/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9">
        <v>0</v>
      </c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</row>
    <row r="956" spans="1:47" s="19" customFormat="1" x14ac:dyDescent="0.2">
      <c r="A956" s="28" t="s">
        <v>447</v>
      </c>
      <c r="B956" s="32"/>
      <c r="C956" s="19">
        <v>0</v>
      </c>
      <c r="D956" s="19">
        <v>10</v>
      </c>
      <c r="E956" s="19">
        <v>102.5</v>
      </c>
      <c r="F956" s="19">
        <v>567.54</v>
      </c>
      <c r="G956" s="19">
        <v>1855.02</v>
      </c>
      <c r="H956" s="19">
        <v>3612.92</v>
      </c>
      <c r="I956" s="19">
        <v>4484.4399999999996</v>
      </c>
      <c r="J956" s="19">
        <v>7592.65</v>
      </c>
      <c r="K956" s="19">
        <v>8077.91</v>
      </c>
      <c r="L956" s="19">
        <v>8655.51</v>
      </c>
      <c r="M956" s="19">
        <v>8447.02</v>
      </c>
      <c r="N956" s="19">
        <v>6309.79</v>
      </c>
      <c r="O956" s="19">
        <v>8182.83</v>
      </c>
      <c r="P956" s="19">
        <v>6732.56</v>
      </c>
      <c r="Q956" s="19">
        <v>6782.49</v>
      </c>
      <c r="R956" s="19">
        <v>6839.99</v>
      </c>
      <c r="S956" s="19">
        <v>8906.5300000000007</v>
      </c>
      <c r="T956" s="19">
        <v>9956.26</v>
      </c>
      <c r="U956" s="19">
        <v>10178.780000000001</v>
      </c>
      <c r="V956" s="19">
        <v>10893.56</v>
      </c>
      <c r="W956" s="19">
        <v>12386.8</v>
      </c>
      <c r="X956" s="19">
        <v>12016.85</v>
      </c>
      <c r="Y956" s="19">
        <v>11758.62</v>
      </c>
      <c r="Z956" s="19">
        <v>11275.23</v>
      </c>
      <c r="AA956" s="19">
        <v>14124.2</v>
      </c>
      <c r="AB956" s="19">
        <v>10237.870000000001</v>
      </c>
      <c r="AC956" s="19">
        <v>9849.3799999999992</v>
      </c>
      <c r="AD956" s="19">
        <v>10232.18</v>
      </c>
      <c r="AE956" s="19">
        <v>11628.5</v>
      </c>
      <c r="AF956" s="19">
        <v>11055.96</v>
      </c>
      <c r="AG956" s="19">
        <v>15291.63</v>
      </c>
      <c r="AH956" s="19">
        <v>14497.12</v>
      </c>
      <c r="AI956" s="19">
        <v>16632.43</v>
      </c>
      <c r="AJ956" s="19">
        <v>17124.91</v>
      </c>
    </row>
    <row r="957" spans="1:47" s="19" customFormat="1" x14ac:dyDescent="0.2">
      <c r="A957" s="28" t="s">
        <v>859</v>
      </c>
      <c r="B957" s="32"/>
      <c r="AC957" s="17">
        <v>696</v>
      </c>
      <c r="AD957" s="17">
        <v>737</v>
      </c>
      <c r="AE957" s="17">
        <v>770</v>
      </c>
      <c r="AF957" s="17">
        <v>838</v>
      </c>
      <c r="AG957" s="17">
        <v>989</v>
      </c>
      <c r="AH957" s="17">
        <v>972</v>
      </c>
      <c r="AI957" s="17">
        <v>1083</v>
      </c>
      <c r="AJ957" s="17">
        <v>1146</v>
      </c>
    </row>
    <row r="958" spans="1:47" s="19" customFormat="1" x14ac:dyDescent="0.2">
      <c r="A958" s="28" t="s">
        <v>448</v>
      </c>
      <c r="B958" s="32"/>
      <c r="C958" s="19">
        <v>0</v>
      </c>
      <c r="D958" s="19">
        <v>0</v>
      </c>
      <c r="E958" s="19">
        <v>0</v>
      </c>
      <c r="F958" s="19">
        <v>-60</v>
      </c>
      <c r="G958" s="19">
        <v>-29.15</v>
      </c>
      <c r="H958" s="19">
        <v>-70.08</v>
      </c>
      <c r="I958" s="19">
        <v>-10</v>
      </c>
      <c r="J958" s="19">
        <v>-100</v>
      </c>
      <c r="K958" s="19">
        <v>-297.10000000000002</v>
      </c>
      <c r="L958" s="19">
        <v>-25.5</v>
      </c>
      <c r="M958" s="19">
        <v>-107.95</v>
      </c>
      <c r="N958" s="19">
        <v>-55</v>
      </c>
      <c r="O958" s="19">
        <v>-100.15</v>
      </c>
      <c r="P958" s="19">
        <v>-20</v>
      </c>
      <c r="Q958" s="19">
        <v>-70</v>
      </c>
      <c r="R958" s="19">
        <v>-55</v>
      </c>
      <c r="S958" s="19">
        <v>-105</v>
      </c>
      <c r="T958" s="19">
        <v>-30</v>
      </c>
      <c r="U958" s="19">
        <v>-65</v>
      </c>
      <c r="V958" s="19">
        <v>-20</v>
      </c>
      <c r="W958" s="19">
        <v>-30</v>
      </c>
      <c r="X958" s="19">
        <v>-110.23</v>
      </c>
      <c r="Y958" s="19">
        <v>-169.36</v>
      </c>
      <c r="Z958" s="19">
        <v>-75.3</v>
      </c>
      <c r="AA958" s="19">
        <v>-120.15</v>
      </c>
      <c r="AB958" s="19">
        <v>-96.02</v>
      </c>
      <c r="AC958" s="19">
        <v>-80.3</v>
      </c>
      <c r="AD958" s="19">
        <v>-73.040000000000006</v>
      </c>
      <c r="AE958" s="19">
        <v>-60.15</v>
      </c>
      <c r="AF958" s="19">
        <v>-85.5</v>
      </c>
      <c r="AG958" s="19">
        <v>-96.6</v>
      </c>
      <c r="AH958" s="19">
        <v>-60</v>
      </c>
      <c r="AI958" s="19">
        <v>-151.75</v>
      </c>
      <c r="AJ958" s="19">
        <v>-30</v>
      </c>
    </row>
    <row r="959" spans="1:47" s="19" customFormat="1" x14ac:dyDescent="0.2">
      <c r="A959" s="28" t="s">
        <v>449</v>
      </c>
      <c r="B959" s="32"/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</row>
    <row r="960" spans="1:47" s="19" customFormat="1" x14ac:dyDescent="0.2">
      <c r="A960" s="28" t="s">
        <v>860</v>
      </c>
      <c r="B960" s="32"/>
      <c r="AC960" s="17">
        <v>0</v>
      </c>
      <c r="AD960" s="17">
        <v>0</v>
      </c>
      <c r="AE960" s="17">
        <v>0</v>
      </c>
      <c r="AF960" s="17">
        <v>0</v>
      </c>
      <c r="AG960" s="17">
        <v>0</v>
      </c>
      <c r="AH960" s="17">
        <v>0</v>
      </c>
      <c r="AI960" s="17">
        <v>0</v>
      </c>
      <c r="AJ960" s="17">
        <v>0</v>
      </c>
    </row>
    <row r="961" spans="1:47" s="19" customFormat="1" x14ac:dyDescent="0.2">
      <c r="A961" s="28" t="s">
        <v>450</v>
      </c>
      <c r="B961" s="32"/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9">
        <v>0</v>
      </c>
    </row>
    <row r="962" spans="1:47" s="19" customFormat="1" x14ac:dyDescent="0.2">
      <c r="A962" s="28" t="s">
        <v>451</v>
      </c>
      <c r="B962" s="32"/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</row>
    <row r="963" spans="1:47" s="19" customFormat="1" x14ac:dyDescent="0.2">
      <c r="A963" s="28" t="s">
        <v>861</v>
      </c>
      <c r="B963" s="32"/>
      <c r="AC963" s="17">
        <v>0</v>
      </c>
      <c r="AD963" s="17">
        <v>0</v>
      </c>
      <c r="AE963" s="17">
        <v>0</v>
      </c>
      <c r="AF963" s="17">
        <v>0</v>
      </c>
      <c r="AG963" s="17">
        <v>0</v>
      </c>
      <c r="AH963" s="17">
        <v>0</v>
      </c>
      <c r="AI963" s="17">
        <v>0</v>
      </c>
      <c r="AJ963" s="17">
        <v>0</v>
      </c>
    </row>
    <row r="964" spans="1:47" s="19" customFormat="1" x14ac:dyDescent="0.2">
      <c r="A964" s="28" t="s">
        <v>452</v>
      </c>
      <c r="B964" s="32"/>
      <c r="C964" s="19">
        <v>0</v>
      </c>
      <c r="D964" s="19">
        <v>0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9">
        <v>0</v>
      </c>
    </row>
    <row r="965" spans="1:47" s="19" customFormat="1" x14ac:dyDescent="0.2">
      <c r="A965" s="28" t="s">
        <v>515</v>
      </c>
      <c r="B965" s="32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C965" s="112"/>
      <c r="AD965" s="112"/>
      <c r="AE965" s="112"/>
      <c r="AF965" s="112"/>
      <c r="AG965" s="112"/>
      <c r="AH965" s="112"/>
      <c r="AI965" s="112"/>
      <c r="AJ965" s="112"/>
    </row>
    <row r="966" spans="1:47" s="19" customFormat="1" x14ac:dyDescent="0.2">
      <c r="A966" s="28"/>
      <c r="B966" s="32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C966" s="27"/>
      <c r="AD966" s="27"/>
      <c r="AE966" s="27"/>
      <c r="AF966" s="27"/>
      <c r="AG966" s="27"/>
      <c r="AH966" s="27"/>
      <c r="AI966" s="27"/>
      <c r="AJ966" s="27"/>
    </row>
    <row r="967" spans="1:47" ht="18" x14ac:dyDescent="0.25">
      <c r="A967" s="97" t="s">
        <v>453</v>
      </c>
      <c r="B967" s="50"/>
      <c r="C967" s="7"/>
      <c r="D967" s="7"/>
      <c r="E967" s="7"/>
      <c r="F967" s="7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</row>
    <row r="968" spans="1:47" s="17" customFormat="1" x14ac:dyDescent="0.2">
      <c r="A968" s="28" t="s">
        <v>454</v>
      </c>
      <c r="B968" s="37"/>
      <c r="C968" s="27">
        <v>0</v>
      </c>
      <c r="D968" s="27">
        <v>164.52</v>
      </c>
      <c r="E968" s="27">
        <v>595.03</v>
      </c>
      <c r="F968" s="27">
        <v>3780.44</v>
      </c>
      <c r="G968" s="27">
        <v>10465.36</v>
      </c>
      <c r="H968" s="27">
        <v>33400.86</v>
      </c>
      <c r="I968" s="27">
        <v>47646.03</v>
      </c>
      <c r="J968" s="27">
        <v>65692.58</v>
      </c>
      <c r="K968" s="27">
        <v>88042.64</v>
      </c>
      <c r="L968" s="27">
        <v>91793.21</v>
      </c>
      <c r="M968" s="27">
        <v>97084.51</v>
      </c>
      <c r="N968" s="27">
        <v>103802.78</v>
      </c>
      <c r="O968" s="27">
        <v>113869.75</v>
      </c>
      <c r="P968" s="27">
        <v>124544.78</v>
      </c>
      <c r="Q968" s="27">
        <v>140334.51</v>
      </c>
      <c r="R968" s="27">
        <v>167978.13</v>
      </c>
      <c r="S968" s="27">
        <v>202538.92</v>
      </c>
      <c r="T968" s="27">
        <v>220246.16</v>
      </c>
      <c r="U968" s="27">
        <v>222519.44</v>
      </c>
      <c r="V968" s="27">
        <v>260377.48</v>
      </c>
      <c r="W968" s="27">
        <v>258665.96</v>
      </c>
      <c r="X968" s="27">
        <v>275953.94</v>
      </c>
      <c r="Y968" s="27">
        <v>279515.59000000003</v>
      </c>
      <c r="Z968" s="27">
        <v>278127.83</v>
      </c>
      <c r="AA968" s="27">
        <v>297683.90999999997</v>
      </c>
      <c r="AB968" s="27">
        <v>288369.59999999998</v>
      </c>
      <c r="AC968" s="27">
        <v>289599.71000000002</v>
      </c>
      <c r="AD968" s="27">
        <v>282789.58</v>
      </c>
      <c r="AE968" s="27">
        <v>289573.24</v>
      </c>
      <c r="AF968" s="27">
        <v>309640.84999999998</v>
      </c>
      <c r="AG968" s="27">
        <v>319310.44</v>
      </c>
      <c r="AH968" s="27">
        <v>332385.64</v>
      </c>
      <c r="AI968" s="27">
        <v>328404.69</v>
      </c>
      <c r="AJ968" s="27">
        <v>332976.55</v>
      </c>
    </row>
    <row r="969" spans="1:47" s="17" customFormat="1" x14ac:dyDescent="0.2">
      <c r="A969" s="28" t="s">
        <v>455</v>
      </c>
      <c r="B969" s="37"/>
      <c r="C969" s="27">
        <v>0</v>
      </c>
      <c r="D969" s="27">
        <v>500</v>
      </c>
      <c r="E969" s="27">
        <v>10200</v>
      </c>
      <c r="F969" s="27">
        <v>35900</v>
      </c>
      <c r="G969" s="27">
        <v>73500</v>
      </c>
      <c r="H969" s="27">
        <v>132500</v>
      </c>
      <c r="I969" s="27">
        <v>185300</v>
      </c>
      <c r="J969" s="27">
        <v>238500</v>
      </c>
      <c r="K969" s="27">
        <v>270600</v>
      </c>
      <c r="L969" s="27">
        <v>290300</v>
      </c>
      <c r="M969" s="27">
        <v>309100</v>
      </c>
      <c r="N969" s="27">
        <v>326200</v>
      </c>
      <c r="O969" s="27">
        <v>351900</v>
      </c>
      <c r="P969" s="27">
        <v>380700</v>
      </c>
      <c r="Q969" s="27">
        <v>461100</v>
      </c>
      <c r="R969" s="27">
        <v>540900</v>
      </c>
      <c r="S969" s="27">
        <v>593300</v>
      </c>
      <c r="T969" s="27">
        <v>627900</v>
      </c>
      <c r="U969" s="27">
        <v>668300</v>
      </c>
      <c r="V969" s="27">
        <v>697900</v>
      </c>
      <c r="W969" s="27">
        <v>738900</v>
      </c>
      <c r="X969" s="27">
        <v>756400</v>
      </c>
      <c r="Y969" s="27">
        <v>801100</v>
      </c>
      <c r="Z969" s="27">
        <v>828600</v>
      </c>
      <c r="AA969" s="27">
        <v>855900</v>
      </c>
      <c r="AB969" s="27">
        <v>869300</v>
      </c>
      <c r="AC969" s="27">
        <v>902600</v>
      </c>
      <c r="AD969" s="27">
        <v>932300</v>
      </c>
      <c r="AE969" s="27">
        <v>952500</v>
      </c>
      <c r="AF969" s="27">
        <v>975800</v>
      </c>
      <c r="AG969" s="27">
        <v>995800</v>
      </c>
      <c r="AH969" s="27">
        <v>1009000</v>
      </c>
      <c r="AI969" s="27">
        <v>1034100</v>
      </c>
      <c r="AJ969" s="27">
        <v>1059900</v>
      </c>
    </row>
    <row r="970" spans="1:47" s="17" customFormat="1" x14ac:dyDescent="0.2">
      <c r="A970" s="36" t="s">
        <v>456</v>
      </c>
      <c r="B970" s="37"/>
      <c r="C970" s="17">
        <v>0</v>
      </c>
      <c r="D970" s="17">
        <v>1</v>
      </c>
      <c r="E970" s="17">
        <v>11</v>
      </c>
      <c r="F970" s="17">
        <v>41</v>
      </c>
      <c r="G970" s="17">
        <v>91</v>
      </c>
      <c r="H970" s="17">
        <v>160</v>
      </c>
      <c r="I970" s="17">
        <v>234</v>
      </c>
      <c r="J970" s="17">
        <v>298</v>
      </c>
      <c r="K970" s="17">
        <v>346</v>
      </c>
      <c r="L970" s="17">
        <v>369</v>
      </c>
      <c r="M970" s="17">
        <v>397</v>
      </c>
      <c r="N970" s="17">
        <v>421</v>
      </c>
      <c r="O970" s="17">
        <v>447</v>
      </c>
      <c r="P970" s="17">
        <v>468</v>
      </c>
      <c r="Q970" s="17">
        <v>526</v>
      </c>
      <c r="R970" s="17">
        <v>574</v>
      </c>
      <c r="S970" s="17">
        <v>629</v>
      </c>
      <c r="T970" s="17">
        <v>656</v>
      </c>
      <c r="U970" s="17">
        <v>678</v>
      </c>
      <c r="V970" s="17">
        <v>708</v>
      </c>
      <c r="W970" s="17">
        <v>758</v>
      </c>
      <c r="X970" s="17">
        <v>786</v>
      </c>
      <c r="Y970" s="17">
        <v>826</v>
      </c>
      <c r="Z970" s="17">
        <v>855</v>
      </c>
      <c r="AA970" s="17">
        <v>886</v>
      </c>
      <c r="AB970" s="17">
        <v>911</v>
      </c>
      <c r="AC970" s="17">
        <v>947</v>
      </c>
      <c r="AD970" s="17">
        <v>991</v>
      </c>
      <c r="AE970" s="17">
        <v>1012</v>
      </c>
      <c r="AF970" s="17">
        <v>1033</v>
      </c>
      <c r="AG970" s="17">
        <v>1018</v>
      </c>
      <c r="AH970" s="17">
        <v>1040</v>
      </c>
      <c r="AI970" s="17">
        <v>1062</v>
      </c>
      <c r="AJ970" s="17">
        <v>1044</v>
      </c>
    </row>
    <row r="971" spans="1:47" s="17" customFormat="1" ht="15" x14ac:dyDescent="0.25">
      <c r="A971" s="49" t="s">
        <v>457</v>
      </c>
      <c r="B971" s="37"/>
      <c r="C971" s="7"/>
      <c r="D971" s="7"/>
      <c r="E971" s="7"/>
      <c r="F971" s="7"/>
      <c r="G971" s="7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</row>
    <row r="972" spans="1:47" s="17" customFormat="1" x14ac:dyDescent="0.2">
      <c r="A972" s="28" t="s">
        <v>458</v>
      </c>
      <c r="B972" s="37"/>
      <c r="C972" s="19">
        <v>0</v>
      </c>
      <c r="D972" s="19">
        <v>0</v>
      </c>
      <c r="E972" s="19">
        <v>0</v>
      </c>
      <c r="F972" s="19">
        <v>458</v>
      </c>
      <c r="G972" s="19">
        <v>73</v>
      </c>
      <c r="H972" s="19">
        <v>1491</v>
      </c>
      <c r="I972" s="19">
        <v>2401</v>
      </c>
      <c r="J972" s="19">
        <v>2817</v>
      </c>
      <c r="K972" s="19">
        <v>5182</v>
      </c>
      <c r="L972" s="19">
        <v>18050</v>
      </c>
      <c r="M972" s="19">
        <v>6666</v>
      </c>
      <c r="N972" s="19">
        <v>18876</v>
      </c>
      <c r="O972" s="19">
        <v>20802</v>
      </c>
      <c r="P972" s="19">
        <v>18597</v>
      </c>
      <c r="Q972" s="19">
        <v>20980</v>
      </c>
      <c r="R972" s="19">
        <v>14720</v>
      </c>
      <c r="S972" s="19">
        <v>7704</v>
      </c>
      <c r="T972" s="19">
        <v>16744</v>
      </c>
      <c r="U972" s="19">
        <v>26366</v>
      </c>
      <c r="V972" s="19">
        <v>19688</v>
      </c>
      <c r="W972" s="19">
        <v>26276</v>
      </c>
      <c r="X972" s="19">
        <v>12889</v>
      </c>
      <c r="Y972" s="19">
        <v>17569</v>
      </c>
      <c r="Z972" s="19">
        <v>9724</v>
      </c>
      <c r="AA972" s="19">
        <v>24403</v>
      </c>
      <c r="AB972" s="19">
        <v>18544</v>
      </c>
      <c r="AC972" s="19">
        <v>32726</v>
      </c>
      <c r="AD972" s="19">
        <v>19481</v>
      </c>
      <c r="AE972" s="19">
        <v>20912</v>
      </c>
      <c r="AF972" s="19">
        <v>21632</v>
      </c>
      <c r="AG972" s="19">
        <v>12738</v>
      </c>
      <c r="AH972" s="19">
        <v>15137</v>
      </c>
      <c r="AI972" s="19">
        <v>17944</v>
      </c>
      <c r="AJ972" s="19">
        <v>14869</v>
      </c>
    </row>
    <row r="973" spans="1:47" s="17" customFormat="1" x14ac:dyDescent="0.2">
      <c r="A973" s="28" t="s">
        <v>459</v>
      </c>
      <c r="B973" s="37"/>
      <c r="C973" s="19">
        <v>0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1262</v>
      </c>
      <c r="J973" s="19">
        <v>592</v>
      </c>
      <c r="K973" s="19">
        <v>496</v>
      </c>
      <c r="L973" s="19">
        <v>622</v>
      </c>
      <c r="M973" s="19">
        <v>1787</v>
      </c>
      <c r="N973" s="19">
        <v>1543</v>
      </c>
      <c r="O973" s="19">
        <v>538</v>
      </c>
      <c r="P973" s="19">
        <v>654</v>
      </c>
      <c r="Q973" s="19">
        <v>2133</v>
      </c>
      <c r="R973" s="19">
        <v>1486</v>
      </c>
      <c r="S973" s="19">
        <v>0</v>
      </c>
      <c r="T973" s="19">
        <v>2737</v>
      </c>
      <c r="U973" s="19">
        <v>2637</v>
      </c>
      <c r="V973" s="19">
        <v>2511</v>
      </c>
      <c r="W973" s="19">
        <v>1444</v>
      </c>
      <c r="X973" s="19">
        <v>14023</v>
      </c>
      <c r="Y973" s="19">
        <v>1231</v>
      </c>
      <c r="Z973" s="19">
        <v>11340</v>
      </c>
      <c r="AA973" s="19">
        <v>554</v>
      </c>
      <c r="AB973" s="19">
        <v>2048</v>
      </c>
      <c r="AC973" s="19">
        <v>582</v>
      </c>
      <c r="AD973" s="19">
        <v>8172</v>
      </c>
      <c r="AE973" s="19">
        <v>617</v>
      </c>
      <c r="AF973" s="19">
        <v>1570</v>
      </c>
      <c r="AG973" s="19">
        <v>1820</v>
      </c>
      <c r="AH973" s="19">
        <v>4642</v>
      </c>
      <c r="AI973" s="19">
        <v>7570</v>
      </c>
      <c r="AJ973" s="19">
        <v>1844</v>
      </c>
    </row>
    <row r="974" spans="1:47" s="17" customFormat="1" x14ac:dyDescent="0.2">
      <c r="A974" s="28" t="s">
        <v>460</v>
      </c>
      <c r="B974" s="37"/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554</v>
      </c>
      <c r="K974" s="19">
        <v>639</v>
      </c>
      <c r="L974" s="19">
        <v>0</v>
      </c>
      <c r="M974" s="19">
        <v>672</v>
      </c>
      <c r="N974" s="19">
        <v>1954</v>
      </c>
      <c r="O974" s="19">
        <v>1177</v>
      </c>
      <c r="P974" s="19">
        <v>584</v>
      </c>
      <c r="Q974" s="19">
        <v>584</v>
      </c>
      <c r="R974" s="19">
        <v>1139</v>
      </c>
      <c r="S974" s="19">
        <v>1597</v>
      </c>
      <c r="T974" s="19">
        <v>0</v>
      </c>
      <c r="U974" s="19">
        <v>1104</v>
      </c>
      <c r="V974" s="19">
        <v>1779</v>
      </c>
      <c r="W974" s="19">
        <v>2255</v>
      </c>
      <c r="X974" s="19">
        <v>1509</v>
      </c>
      <c r="Y974" s="19">
        <v>0</v>
      </c>
      <c r="Z974" s="19">
        <v>382</v>
      </c>
      <c r="AA974" s="19">
        <v>1527</v>
      </c>
      <c r="AB974" s="19">
        <v>589</v>
      </c>
      <c r="AC974" s="19">
        <v>521</v>
      </c>
      <c r="AD974" s="19">
        <v>0</v>
      </c>
      <c r="AE974" s="19">
        <v>7648</v>
      </c>
      <c r="AF974" s="19">
        <v>665</v>
      </c>
      <c r="AG974" s="19">
        <v>1374</v>
      </c>
      <c r="AH974" s="19">
        <v>946</v>
      </c>
      <c r="AI974" s="19">
        <v>4175</v>
      </c>
      <c r="AJ974" s="19">
        <v>5226</v>
      </c>
    </row>
    <row r="975" spans="1:47" s="17" customFormat="1" x14ac:dyDescent="0.2">
      <c r="A975" s="28" t="s">
        <v>461</v>
      </c>
      <c r="B975" s="37"/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624</v>
      </c>
      <c r="L975" s="19">
        <v>687</v>
      </c>
      <c r="M975" s="19">
        <v>0</v>
      </c>
      <c r="N975" s="19">
        <v>721</v>
      </c>
      <c r="O975" s="19">
        <v>2210</v>
      </c>
      <c r="P975" s="19">
        <v>1260</v>
      </c>
      <c r="Q975" s="19">
        <v>786</v>
      </c>
      <c r="R975" s="19">
        <v>584</v>
      </c>
      <c r="S975" s="19">
        <v>620</v>
      </c>
      <c r="T975" s="19">
        <v>1171</v>
      </c>
      <c r="U975" s="19">
        <v>0</v>
      </c>
      <c r="V975" s="19">
        <v>686</v>
      </c>
      <c r="W975" s="19">
        <v>1342</v>
      </c>
      <c r="X975" s="19">
        <v>1860</v>
      </c>
      <c r="Y975" s="19">
        <v>1577</v>
      </c>
      <c r="Z975" s="19">
        <v>0</v>
      </c>
      <c r="AA975" s="19">
        <v>458</v>
      </c>
      <c r="AB975" s="19">
        <v>1875</v>
      </c>
      <c r="AC975" s="19">
        <v>624</v>
      </c>
      <c r="AD975" s="19">
        <v>568</v>
      </c>
      <c r="AE975" s="19">
        <v>0</v>
      </c>
      <c r="AF975" s="19">
        <v>7816</v>
      </c>
      <c r="AG975" s="19">
        <v>705</v>
      </c>
      <c r="AH975" s="19">
        <v>1507</v>
      </c>
      <c r="AI975" s="19">
        <v>1001</v>
      </c>
      <c r="AJ975" s="19">
        <v>2738</v>
      </c>
    </row>
    <row r="976" spans="1:47" s="17" customFormat="1" x14ac:dyDescent="0.2">
      <c r="A976" s="19" t="s">
        <v>462</v>
      </c>
      <c r="B976" s="37"/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624</v>
      </c>
      <c r="M976" s="19">
        <v>738</v>
      </c>
      <c r="N976" s="19">
        <v>0</v>
      </c>
      <c r="O976" s="19">
        <v>822</v>
      </c>
      <c r="P976" s="19">
        <v>1575</v>
      </c>
      <c r="Q976" s="19">
        <v>1345</v>
      </c>
      <c r="R976" s="19">
        <v>825</v>
      </c>
      <c r="S976" s="19">
        <v>822</v>
      </c>
      <c r="T976" s="19">
        <v>881</v>
      </c>
      <c r="U976" s="19">
        <v>1290</v>
      </c>
      <c r="V976" s="19">
        <v>0</v>
      </c>
      <c r="W976" s="19">
        <v>0</v>
      </c>
      <c r="X976" s="19">
        <v>1479</v>
      </c>
      <c r="Y976" s="19">
        <v>2641</v>
      </c>
      <c r="Z976" s="19">
        <v>1577</v>
      </c>
      <c r="AA976" s="19">
        <v>680</v>
      </c>
      <c r="AB976" s="19">
        <v>503</v>
      </c>
      <c r="AC976" s="19">
        <v>2019</v>
      </c>
      <c r="AD976" s="19">
        <v>659</v>
      </c>
      <c r="AE976" s="19">
        <v>614</v>
      </c>
      <c r="AF976" s="19">
        <v>0</v>
      </c>
      <c r="AG976" s="19">
        <v>7992</v>
      </c>
      <c r="AH976" s="19">
        <v>754</v>
      </c>
      <c r="AI976" s="19">
        <v>884</v>
      </c>
      <c r="AJ976" s="19">
        <v>0</v>
      </c>
    </row>
    <row r="977" spans="1:47" ht="15" x14ac:dyDescent="0.25">
      <c r="A977" s="19" t="s">
        <v>692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788</v>
      </c>
      <c r="O977" s="19">
        <v>0</v>
      </c>
      <c r="P977" s="19">
        <v>874</v>
      </c>
      <c r="Q977" s="19">
        <v>788</v>
      </c>
      <c r="R977" s="19">
        <v>707</v>
      </c>
      <c r="S977" s="19">
        <v>680</v>
      </c>
      <c r="T977" s="19">
        <v>654</v>
      </c>
      <c r="U977" s="19">
        <v>969</v>
      </c>
      <c r="V977" s="19">
        <v>1354</v>
      </c>
      <c r="W977" s="19">
        <v>0</v>
      </c>
      <c r="X977" s="19">
        <v>0</v>
      </c>
      <c r="Y977" s="19">
        <v>838</v>
      </c>
      <c r="Z977" s="19">
        <v>2692</v>
      </c>
      <c r="AA977" s="19">
        <v>1714</v>
      </c>
      <c r="AB977" s="19">
        <v>0</v>
      </c>
      <c r="AC977" s="19">
        <v>548</v>
      </c>
      <c r="AD977" s="19">
        <v>2163</v>
      </c>
      <c r="AE977" s="19">
        <v>694</v>
      </c>
      <c r="AF977" s="19">
        <v>662</v>
      </c>
      <c r="AG977" s="19">
        <v>0</v>
      </c>
      <c r="AH977" s="19">
        <v>8164</v>
      </c>
      <c r="AI977" s="19">
        <v>227</v>
      </c>
      <c r="AJ977" s="19">
        <v>938</v>
      </c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</row>
    <row r="978" spans="1:47" ht="18" x14ac:dyDescent="0.25">
      <c r="A978" s="28" t="s">
        <v>465</v>
      </c>
      <c r="B978" s="51"/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1262</v>
      </c>
      <c r="J978" s="19">
        <v>1146</v>
      </c>
      <c r="K978" s="19">
        <v>1760</v>
      </c>
      <c r="L978" s="19">
        <v>1933</v>
      </c>
      <c r="M978" s="19">
        <v>3196</v>
      </c>
      <c r="N978" s="19">
        <v>5006</v>
      </c>
      <c r="O978" s="19">
        <v>4746</v>
      </c>
      <c r="P978" s="19">
        <v>4948</v>
      </c>
      <c r="Q978" s="19">
        <v>5637</v>
      </c>
      <c r="R978" s="19">
        <v>4742</v>
      </c>
      <c r="S978" s="19">
        <v>3718</v>
      </c>
      <c r="T978" s="19">
        <v>5444</v>
      </c>
      <c r="U978" s="19">
        <v>6000</v>
      </c>
      <c r="V978" s="19">
        <v>6330</v>
      </c>
      <c r="W978" s="19">
        <v>5041</v>
      </c>
      <c r="X978" s="19">
        <v>18871</v>
      </c>
      <c r="Y978" s="19">
        <v>6287</v>
      </c>
      <c r="Z978" s="19">
        <v>15990</v>
      </c>
      <c r="AA978" s="19">
        <v>4933</v>
      </c>
      <c r="AB978" s="19">
        <v>5015</v>
      </c>
      <c r="AC978" s="19">
        <v>4294</v>
      </c>
      <c r="AD978" s="19">
        <v>11562</v>
      </c>
      <c r="AE978" s="19">
        <v>9574</v>
      </c>
      <c r="AF978" s="19">
        <v>10714</v>
      </c>
      <c r="AG978" s="19">
        <v>11890</v>
      </c>
      <c r="AH978" s="19">
        <v>16013</v>
      </c>
      <c r="AI978" s="19">
        <v>13857</v>
      </c>
      <c r="AJ978" s="19">
        <v>10747</v>
      </c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</row>
    <row r="979" spans="1:47" ht="15" x14ac:dyDescent="0.25">
      <c r="A979" s="28" t="s">
        <v>466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624</v>
      </c>
      <c r="L979" s="19">
        <v>1311</v>
      </c>
      <c r="M979" s="19">
        <v>738</v>
      </c>
      <c r="N979" s="19">
        <v>1509</v>
      </c>
      <c r="O979" s="19">
        <v>3032</v>
      </c>
      <c r="P979" s="19">
        <v>3710</v>
      </c>
      <c r="Q979" s="19">
        <v>2920</v>
      </c>
      <c r="R979" s="19">
        <v>2116</v>
      </c>
      <c r="S979" s="19">
        <v>2121</v>
      </c>
      <c r="T979" s="19">
        <v>2706</v>
      </c>
      <c r="U979" s="19">
        <v>2259</v>
      </c>
      <c r="V979" s="19">
        <v>2041</v>
      </c>
      <c r="W979" s="19">
        <v>1342</v>
      </c>
      <c r="X979" s="19">
        <v>3339</v>
      </c>
      <c r="Y979" s="19">
        <v>5056</v>
      </c>
      <c r="Z979" s="19">
        <v>4268</v>
      </c>
      <c r="AA979" s="19">
        <v>2852</v>
      </c>
      <c r="AB979" s="19">
        <v>2378</v>
      </c>
      <c r="AC979" s="19">
        <v>3190</v>
      </c>
      <c r="AD979" s="19">
        <v>3390</v>
      </c>
      <c r="AE979" s="19">
        <v>1308</v>
      </c>
      <c r="AF979" s="19">
        <v>8478</v>
      </c>
      <c r="AG979" s="19">
        <v>8697</v>
      </c>
      <c r="AH979" s="19">
        <v>10425</v>
      </c>
      <c r="AI979" s="19">
        <v>2112</v>
      </c>
      <c r="AJ979" s="19">
        <v>3676</v>
      </c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</row>
    <row r="980" spans="1:47" ht="15" x14ac:dyDescent="0.25">
      <c r="A980" s="49" t="s">
        <v>467</v>
      </c>
      <c r="C980" s="7"/>
      <c r="D980" s="7"/>
      <c r="E980" s="7"/>
      <c r="F980" s="7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18"/>
      <c r="AC980" s="56"/>
      <c r="AD980" s="56"/>
      <c r="AE980" s="56"/>
      <c r="AF980" s="56"/>
      <c r="AG980" s="56"/>
      <c r="AH980" s="56"/>
      <c r="AI980" s="56"/>
      <c r="AJ980" s="56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</row>
    <row r="981" spans="1:47" x14ac:dyDescent="0.2">
      <c r="A981" s="36" t="s">
        <v>468</v>
      </c>
      <c r="C981" s="17">
        <v>0</v>
      </c>
      <c r="D981" s="17">
        <v>1</v>
      </c>
      <c r="E981" s="17">
        <v>11</v>
      </c>
      <c r="F981" s="17">
        <v>40</v>
      </c>
      <c r="G981" s="17">
        <v>90</v>
      </c>
      <c r="H981" s="17">
        <v>157</v>
      </c>
      <c r="I981" s="17">
        <v>227</v>
      </c>
      <c r="J981" s="17">
        <v>288</v>
      </c>
      <c r="K981" s="17">
        <v>332</v>
      </c>
      <c r="L981" s="17">
        <v>350</v>
      </c>
      <c r="M981" s="17">
        <v>376</v>
      </c>
      <c r="N981" s="17">
        <v>395</v>
      </c>
      <c r="O981" s="17">
        <v>419</v>
      </c>
      <c r="P981" s="17">
        <v>443</v>
      </c>
      <c r="Q981" s="17">
        <v>494</v>
      </c>
      <c r="R981" s="17">
        <v>556</v>
      </c>
      <c r="S981" s="17">
        <v>609</v>
      </c>
      <c r="T981" s="17">
        <v>628</v>
      </c>
      <c r="U981" s="17">
        <v>645</v>
      </c>
      <c r="V981" s="17">
        <v>682</v>
      </c>
      <c r="W981" s="17">
        <v>730</v>
      </c>
      <c r="X981" s="17">
        <v>761</v>
      </c>
      <c r="Y981" s="17">
        <v>801</v>
      </c>
      <c r="Z981" s="17">
        <v>824</v>
      </c>
      <c r="AA981" s="17">
        <v>857</v>
      </c>
      <c r="AB981" s="17">
        <v>887</v>
      </c>
      <c r="AC981" s="17">
        <v>909</v>
      </c>
      <c r="AD981" s="17">
        <v>965</v>
      </c>
      <c r="AE981" s="17">
        <v>977</v>
      </c>
      <c r="AF981" s="17">
        <v>992</v>
      </c>
      <c r="AG981" s="17">
        <v>977</v>
      </c>
      <c r="AH981" s="17">
        <v>1004</v>
      </c>
      <c r="AI981" s="17">
        <v>1018</v>
      </c>
      <c r="AJ981" s="17">
        <v>1005</v>
      </c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</row>
    <row r="982" spans="1:47" x14ac:dyDescent="0.2">
      <c r="A982" s="36" t="s">
        <v>469</v>
      </c>
      <c r="C982" s="17">
        <v>0</v>
      </c>
      <c r="D982" s="17">
        <v>0</v>
      </c>
      <c r="E982" s="17">
        <v>0</v>
      </c>
      <c r="F982" s="17">
        <v>1</v>
      </c>
      <c r="G982" s="17">
        <v>1</v>
      </c>
      <c r="H982" s="17">
        <v>3</v>
      </c>
      <c r="I982" s="17">
        <v>5</v>
      </c>
      <c r="J982" s="17">
        <v>8</v>
      </c>
      <c r="K982" s="17">
        <v>11</v>
      </c>
      <c r="L982" s="17">
        <v>16</v>
      </c>
      <c r="M982" s="17">
        <v>15</v>
      </c>
      <c r="N982" s="17">
        <v>17</v>
      </c>
      <c r="O982" s="17">
        <v>20</v>
      </c>
      <c r="P982" s="17">
        <v>16</v>
      </c>
      <c r="Q982" s="17">
        <v>22</v>
      </c>
      <c r="R982" s="17">
        <v>10</v>
      </c>
      <c r="S982" s="17">
        <v>14</v>
      </c>
      <c r="T982" s="17">
        <v>19</v>
      </c>
      <c r="U982" s="17">
        <v>24</v>
      </c>
      <c r="V982" s="17">
        <v>17</v>
      </c>
      <c r="W982" s="17">
        <v>21</v>
      </c>
      <c r="X982" s="17">
        <v>16</v>
      </c>
      <c r="Y982" s="17">
        <v>17</v>
      </c>
      <c r="Z982" s="17">
        <v>20</v>
      </c>
      <c r="AA982" s="17">
        <v>22</v>
      </c>
      <c r="AB982" s="17">
        <v>16</v>
      </c>
      <c r="AC982" s="17">
        <v>31</v>
      </c>
      <c r="AD982" s="17">
        <v>16</v>
      </c>
      <c r="AE982" s="17">
        <v>29</v>
      </c>
      <c r="AF982" s="17">
        <v>31</v>
      </c>
      <c r="AG982" s="17">
        <v>30</v>
      </c>
      <c r="AH982" s="17">
        <v>20</v>
      </c>
      <c r="AI982" s="17">
        <v>29</v>
      </c>
      <c r="AJ982" s="17">
        <v>28</v>
      </c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</row>
    <row r="983" spans="1:47" x14ac:dyDescent="0.2">
      <c r="A983" s="36" t="s">
        <v>470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2</v>
      </c>
      <c r="J983" s="17">
        <v>1</v>
      </c>
      <c r="K983" s="17">
        <v>1</v>
      </c>
      <c r="L983" s="17">
        <v>1</v>
      </c>
      <c r="M983" s="17">
        <v>4</v>
      </c>
      <c r="N983" s="17">
        <v>3</v>
      </c>
      <c r="O983" s="17">
        <v>1</v>
      </c>
      <c r="P983" s="17">
        <v>2</v>
      </c>
      <c r="Q983" s="17">
        <v>4</v>
      </c>
      <c r="R983" s="17">
        <v>2</v>
      </c>
      <c r="S983" s="17">
        <v>0</v>
      </c>
      <c r="T983" s="17">
        <v>5</v>
      </c>
      <c r="U983" s="17">
        <v>4</v>
      </c>
      <c r="V983" s="17">
        <v>4</v>
      </c>
      <c r="W983" s="17">
        <v>2</v>
      </c>
      <c r="X983" s="17">
        <v>4</v>
      </c>
      <c r="Y983" s="17">
        <v>3</v>
      </c>
      <c r="Z983" s="17">
        <v>6</v>
      </c>
      <c r="AA983" s="17">
        <v>1</v>
      </c>
      <c r="AB983" s="17">
        <v>3</v>
      </c>
      <c r="AC983" s="17">
        <v>1</v>
      </c>
      <c r="AD983" s="17">
        <v>5</v>
      </c>
      <c r="AE983" s="17">
        <v>1</v>
      </c>
      <c r="AF983" s="17">
        <v>5</v>
      </c>
      <c r="AG983" s="17">
        <v>4</v>
      </c>
      <c r="AH983" s="17">
        <v>8</v>
      </c>
      <c r="AI983" s="17">
        <v>6</v>
      </c>
      <c r="AJ983" s="17">
        <v>4</v>
      </c>
    </row>
    <row r="984" spans="1:47" ht="18" x14ac:dyDescent="0.25">
      <c r="A984" s="36" t="s">
        <v>471</v>
      </c>
      <c r="B984" s="51"/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1</v>
      </c>
      <c r="K984" s="17">
        <v>1</v>
      </c>
      <c r="L984" s="17">
        <v>0</v>
      </c>
      <c r="M984" s="17">
        <v>1</v>
      </c>
      <c r="N984" s="17">
        <v>4</v>
      </c>
      <c r="O984" s="17">
        <v>2</v>
      </c>
      <c r="P984" s="17">
        <v>1</v>
      </c>
      <c r="Q984" s="17">
        <v>1</v>
      </c>
      <c r="R984" s="17">
        <v>2</v>
      </c>
      <c r="S984" s="17">
        <v>2</v>
      </c>
      <c r="T984" s="17">
        <v>0</v>
      </c>
      <c r="U984" s="17">
        <v>2</v>
      </c>
      <c r="V984" s="17">
        <v>3</v>
      </c>
      <c r="W984" s="17">
        <v>3</v>
      </c>
      <c r="X984" s="17">
        <v>1</v>
      </c>
      <c r="Y984" s="17">
        <v>0</v>
      </c>
      <c r="Z984" s="17">
        <v>1</v>
      </c>
      <c r="AA984" s="17">
        <v>3</v>
      </c>
      <c r="AB984" s="17">
        <v>1</v>
      </c>
      <c r="AC984" s="17">
        <v>1</v>
      </c>
      <c r="AD984" s="17">
        <v>0</v>
      </c>
      <c r="AE984" s="17">
        <v>3</v>
      </c>
      <c r="AF984" s="17">
        <v>1</v>
      </c>
      <c r="AG984" s="17">
        <v>3</v>
      </c>
      <c r="AH984" s="17">
        <v>1</v>
      </c>
      <c r="AI984" s="17">
        <v>6</v>
      </c>
      <c r="AJ984" s="17">
        <v>2</v>
      </c>
    </row>
    <row r="985" spans="1:47" s="17" customFormat="1" x14ac:dyDescent="0.2">
      <c r="A985" s="36" t="s">
        <v>472</v>
      </c>
      <c r="B985" s="37"/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1</v>
      </c>
      <c r="L985" s="17">
        <v>1</v>
      </c>
      <c r="M985" s="17">
        <v>0</v>
      </c>
      <c r="N985" s="17">
        <v>1</v>
      </c>
      <c r="O985" s="17">
        <v>4</v>
      </c>
      <c r="P985" s="17">
        <v>2</v>
      </c>
      <c r="Q985" s="17">
        <v>2</v>
      </c>
      <c r="R985" s="17">
        <v>1</v>
      </c>
      <c r="S985" s="17">
        <v>1</v>
      </c>
      <c r="T985" s="17">
        <v>1</v>
      </c>
      <c r="U985" s="17">
        <v>0</v>
      </c>
      <c r="V985" s="17">
        <v>1</v>
      </c>
      <c r="W985" s="17">
        <v>2</v>
      </c>
      <c r="X985" s="17">
        <v>2</v>
      </c>
      <c r="Y985" s="17">
        <v>1</v>
      </c>
      <c r="Z985" s="17">
        <v>0</v>
      </c>
      <c r="AA985" s="17">
        <v>1</v>
      </c>
      <c r="AB985" s="17">
        <v>3</v>
      </c>
      <c r="AC985" s="17">
        <v>1</v>
      </c>
      <c r="AD985" s="17">
        <v>1</v>
      </c>
      <c r="AE985" s="17">
        <v>0</v>
      </c>
      <c r="AF985" s="17">
        <v>3</v>
      </c>
      <c r="AG985" s="17">
        <v>1</v>
      </c>
      <c r="AH985" s="17">
        <v>3</v>
      </c>
      <c r="AI985" s="17">
        <v>1</v>
      </c>
      <c r="AJ985" s="17">
        <v>4</v>
      </c>
    </row>
    <row r="986" spans="1:47" s="19" customFormat="1" x14ac:dyDescent="0.2">
      <c r="A986" s="17" t="s">
        <v>473</v>
      </c>
      <c r="B986" s="32"/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1</v>
      </c>
      <c r="M986" s="17">
        <v>1</v>
      </c>
      <c r="N986" s="17">
        <v>0</v>
      </c>
      <c r="O986" s="17">
        <v>1</v>
      </c>
      <c r="P986" s="17">
        <v>3</v>
      </c>
      <c r="Q986" s="17">
        <v>2</v>
      </c>
      <c r="R986" s="17">
        <v>2</v>
      </c>
      <c r="S986" s="17">
        <v>2</v>
      </c>
      <c r="T986" s="17">
        <v>2</v>
      </c>
      <c r="U986" s="17">
        <v>1</v>
      </c>
      <c r="V986" s="17">
        <v>0</v>
      </c>
      <c r="W986" s="17">
        <v>0</v>
      </c>
      <c r="X986" s="17">
        <v>2</v>
      </c>
      <c r="Y986" s="17">
        <v>3</v>
      </c>
      <c r="Z986" s="17">
        <v>1</v>
      </c>
      <c r="AA986" s="17">
        <v>1</v>
      </c>
      <c r="AB986" s="17">
        <v>1</v>
      </c>
      <c r="AC986" s="17">
        <v>3</v>
      </c>
      <c r="AD986" s="17">
        <v>1</v>
      </c>
      <c r="AE986" s="17">
        <v>1</v>
      </c>
      <c r="AF986" s="17">
        <v>0</v>
      </c>
      <c r="AG986" s="17">
        <v>3</v>
      </c>
      <c r="AH986" s="17">
        <v>1</v>
      </c>
      <c r="AI986" s="17">
        <v>1</v>
      </c>
      <c r="AJ986" s="17">
        <v>0</v>
      </c>
    </row>
    <row r="987" spans="1:47" x14ac:dyDescent="0.2">
      <c r="A987" s="17" t="s">
        <v>760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0</v>
      </c>
      <c r="J987" s="17">
        <v>0</v>
      </c>
      <c r="K987" s="17">
        <v>0</v>
      </c>
      <c r="L987" s="17">
        <v>0</v>
      </c>
      <c r="M987" s="17">
        <v>0</v>
      </c>
      <c r="N987" s="17">
        <v>1</v>
      </c>
      <c r="O987" s="17">
        <v>0</v>
      </c>
      <c r="P987" s="17">
        <v>1</v>
      </c>
      <c r="Q987" s="17">
        <v>1</v>
      </c>
      <c r="R987" s="17">
        <v>1</v>
      </c>
      <c r="S987" s="17">
        <v>1</v>
      </c>
      <c r="T987" s="17">
        <v>1</v>
      </c>
      <c r="U987" s="17">
        <v>2</v>
      </c>
      <c r="V987" s="17">
        <v>1</v>
      </c>
      <c r="W987" s="17">
        <v>0</v>
      </c>
      <c r="X987" s="17">
        <v>0</v>
      </c>
      <c r="Y987" s="17">
        <v>1</v>
      </c>
      <c r="Z987" s="17">
        <v>3</v>
      </c>
      <c r="AA987" s="17">
        <v>1</v>
      </c>
      <c r="AB987" s="17">
        <v>0</v>
      </c>
      <c r="AC987" s="17">
        <v>1</v>
      </c>
      <c r="AD987" s="17">
        <v>3</v>
      </c>
      <c r="AE987" s="17">
        <v>1</v>
      </c>
      <c r="AF987" s="17">
        <v>1</v>
      </c>
      <c r="AG987" s="17">
        <v>0</v>
      </c>
      <c r="AH987" s="17">
        <v>3</v>
      </c>
      <c r="AI987" s="17">
        <v>1</v>
      </c>
      <c r="AJ987" s="17">
        <v>1</v>
      </c>
    </row>
    <row r="988" spans="1:47" s="17" customFormat="1" x14ac:dyDescent="0.2">
      <c r="A988" s="36" t="s">
        <v>476</v>
      </c>
      <c r="B988" s="37"/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2</v>
      </c>
      <c r="J988" s="17">
        <v>2</v>
      </c>
      <c r="K988" s="17">
        <v>3</v>
      </c>
      <c r="L988" s="17">
        <v>3</v>
      </c>
      <c r="M988" s="17">
        <v>6</v>
      </c>
      <c r="N988" s="17">
        <v>9</v>
      </c>
      <c r="O988" s="17">
        <v>8</v>
      </c>
      <c r="P988" s="17">
        <v>9</v>
      </c>
      <c r="Q988" s="17">
        <v>10</v>
      </c>
      <c r="R988" s="17">
        <v>8</v>
      </c>
      <c r="S988" s="17">
        <v>6</v>
      </c>
      <c r="T988" s="17">
        <v>9</v>
      </c>
      <c r="U988" s="17">
        <v>9</v>
      </c>
      <c r="V988" s="17">
        <v>9</v>
      </c>
      <c r="W988" s="17">
        <v>7</v>
      </c>
      <c r="X988" s="17">
        <v>9</v>
      </c>
      <c r="Y988" s="17">
        <v>8</v>
      </c>
      <c r="Z988" s="17">
        <v>11</v>
      </c>
      <c r="AA988" s="17">
        <v>7</v>
      </c>
      <c r="AB988" s="17">
        <v>8</v>
      </c>
      <c r="AC988" s="17">
        <v>7</v>
      </c>
      <c r="AD988" s="17">
        <v>10</v>
      </c>
      <c r="AE988" s="17">
        <v>6</v>
      </c>
      <c r="AF988" s="17">
        <v>10</v>
      </c>
      <c r="AG988" s="17">
        <v>11</v>
      </c>
      <c r="AH988" s="17">
        <v>16</v>
      </c>
      <c r="AI988" s="17">
        <v>15</v>
      </c>
      <c r="AJ988" s="17">
        <v>11</v>
      </c>
    </row>
    <row r="989" spans="1:47" s="17" customFormat="1" x14ac:dyDescent="0.2">
      <c r="A989" s="36" t="s">
        <v>477</v>
      </c>
      <c r="B989" s="37"/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0</v>
      </c>
      <c r="K989" s="17">
        <v>1</v>
      </c>
      <c r="L989" s="17">
        <v>2</v>
      </c>
      <c r="M989" s="17">
        <v>1</v>
      </c>
      <c r="N989" s="17">
        <v>2</v>
      </c>
      <c r="O989" s="17">
        <v>5</v>
      </c>
      <c r="P989" s="17">
        <v>6</v>
      </c>
      <c r="Q989" s="17">
        <v>5</v>
      </c>
      <c r="R989" s="17">
        <v>4</v>
      </c>
      <c r="S989" s="17">
        <v>4</v>
      </c>
      <c r="T989" s="17">
        <v>4</v>
      </c>
      <c r="U989" s="17">
        <v>3</v>
      </c>
      <c r="V989" s="17">
        <v>2</v>
      </c>
      <c r="W989" s="17">
        <v>2</v>
      </c>
      <c r="X989" s="17">
        <v>4</v>
      </c>
      <c r="Y989" s="17">
        <v>5</v>
      </c>
      <c r="Z989" s="17">
        <v>4</v>
      </c>
      <c r="AA989" s="17">
        <v>3</v>
      </c>
      <c r="AB989" s="17">
        <v>4</v>
      </c>
      <c r="AC989" s="17">
        <v>5</v>
      </c>
      <c r="AD989" s="17">
        <v>5</v>
      </c>
      <c r="AE989" s="17">
        <v>2</v>
      </c>
      <c r="AF989" s="17">
        <v>4</v>
      </c>
      <c r="AG989" s="17">
        <v>4</v>
      </c>
      <c r="AH989" s="17">
        <v>7</v>
      </c>
      <c r="AI989" s="17">
        <v>3</v>
      </c>
      <c r="AJ989" s="17">
        <v>5</v>
      </c>
    </row>
    <row r="990" spans="1:47" s="17" customFormat="1" ht="15" x14ac:dyDescent="0.25">
      <c r="A990" s="16"/>
      <c r="B990" s="37"/>
      <c r="C990" s="7"/>
      <c r="D990" s="7"/>
      <c r="E990" s="7"/>
      <c r="F990" s="7"/>
      <c r="G990" s="7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C990" s="56"/>
      <c r="AD990" s="56"/>
      <c r="AE990" s="56"/>
    </row>
    <row r="991" spans="1:47" s="17" customFormat="1" ht="18" x14ac:dyDescent="0.25">
      <c r="A991" s="97" t="s">
        <v>478</v>
      </c>
      <c r="B991" s="37"/>
      <c r="C991" s="7"/>
      <c r="D991" s="7"/>
      <c r="E991" s="7"/>
      <c r="F991" s="7"/>
      <c r="G991" s="7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C991" s="56"/>
      <c r="AD991" s="56"/>
      <c r="AE991" s="56"/>
      <c r="AF991" s="56"/>
      <c r="AG991" s="56"/>
      <c r="AH991" s="56"/>
      <c r="AI991" s="56"/>
      <c r="AJ991" s="56"/>
    </row>
    <row r="992" spans="1:47" s="17" customFormat="1" ht="15" x14ac:dyDescent="0.25">
      <c r="A992" s="16" t="s">
        <v>479</v>
      </c>
      <c r="B992" s="37"/>
      <c r="C992" s="7"/>
      <c r="D992" s="7"/>
      <c r="E992" s="7"/>
      <c r="F992" s="7"/>
      <c r="G992" s="7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C992" s="56"/>
      <c r="AD992" s="56"/>
      <c r="AE992" s="56"/>
    </row>
    <row r="993" spans="1:36" s="17" customFormat="1" x14ac:dyDescent="0.2">
      <c r="A993" s="16" t="s">
        <v>480</v>
      </c>
      <c r="B993" s="37"/>
      <c r="C993" s="18">
        <v>1</v>
      </c>
      <c r="D993" s="18">
        <v>0.99259259259260002</v>
      </c>
      <c r="E993" s="18">
        <v>0.99518238128009995</v>
      </c>
      <c r="F993" s="18">
        <v>0.99860055977609996</v>
      </c>
      <c r="G993" s="18">
        <v>0.9993459777632</v>
      </c>
      <c r="H993" s="18">
        <v>0.99958445875750002</v>
      </c>
      <c r="I993" s="18">
        <v>0.99970635736309998</v>
      </c>
      <c r="J993" s="18">
        <v>0.99976229150980001</v>
      </c>
      <c r="K993" s="18">
        <v>0.99979126078489999</v>
      </c>
      <c r="L993" s="18">
        <v>0.99981194170190002</v>
      </c>
      <c r="M993" s="18">
        <v>0.9998329388835</v>
      </c>
      <c r="N993" s="18">
        <v>0.99984910595279997</v>
      </c>
      <c r="O993" s="18">
        <v>0.99985849724069997</v>
      </c>
      <c r="P993" s="18">
        <v>0.99986704485019995</v>
      </c>
      <c r="Q993" s="18">
        <v>0.91710836574700005</v>
      </c>
      <c r="R993" s="18">
        <v>0.8381708802094</v>
      </c>
      <c r="S993" s="18">
        <v>0.80332623602190001</v>
      </c>
      <c r="T993" s="18">
        <v>0.78431434482539997</v>
      </c>
      <c r="U993" s="18">
        <v>0.76699029126210005</v>
      </c>
      <c r="V993" s="18">
        <v>0.75334440975109995</v>
      </c>
      <c r="W993" s="18">
        <v>0.73802579997560003</v>
      </c>
      <c r="X993" s="18">
        <v>0.72786497275789996</v>
      </c>
      <c r="Y993" s="18">
        <v>0.69886824947720005</v>
      </c>
      <c r="Z993" s="18">
        <v>0.67042808951389998</v>
      </c>
      <c r="AA993" s="18">
        <v>0.64826754007929999</v>
      </c>
      <c r="AB993" s="18">
        <v>0.62765577176559995</v>
      </c>
      <c r="AC993" s="18">
        <v>0.60802101763979999</v>
      </c>
      <c r="AD993" s="18">
        <v>0.58305731826859997</v>
      </c>
      <c r="AE993" s="18">
        <v>0.56212279914209995</v>
      </c>
      <c r="AF993" s="18">
        <v>0.54240265631939999</v>
      </c>
      <c r="AG993" s="18">
        <v>0.49820089955020003</v>
      </c>
      <c r="AH993" s="18">
        <v>0.48370295371790001</v>
      </c>
      <c r="AI993" s="18">
        <v>0.46859949093039999</v>
      </c>
      <c r="AJ993" s="18">
        <v>0.41344839371160003</v>
      </c>
    </row>
    <row r="994" spans="1:36" s="17" customFormat="1" x14ac:dyDescent="0.2">
      <c r="A994" s="16" t="s">
        <v>481</v>
      </c>
      <c r="B994" s="37"/>
      <c r="C994" s="18">
        <v>0</v>
      </c>
      <c r="D994" s="18">
        <v>7.407407407407E-3</v>
      </c>
      <c r="E994" s="18">
        <v>4.8176187198900001E-3</v>
      </c>
      <c r="F994" s="18">
        <v>1.39944022391E-3</v>
      </c>
      <c r="G994" s="18">
        <v>6.5402223675599998E-4</v>
      </c>
      <c r="H994" s="18">
        <v>4.1554124246800001E-4</v>
      </c>
      <c r="I994" s="18">
        <v>2.9364263691100001E-4</v>
      </c>
      <c r="J994" s="18">
        <v>2.37708490155E-4</v>
      </c>
      <c r="K994" s="18">
        <v>2.0873921514100001E-4</v>
      </c>
      <c r="L994" s="18">
        <v>1.8805829807200001E-4</v>
      </c>
      <c r="M994" s="18">
        <v>1.67061116525E-4</v>
      </c>
      <c r="N994" s="18">
        <v>1.5089404722999999E-4</v>
      </c>
      <c r="O994" s="18">
        <v>1.4150275930399999E-4</v>
      </c>
      <c r="P994" s="18">
        <v>1.3295514979599999E-4</v>
      </c>
      <c r="Q994" s="18">
        <v>8.2891634253009994E-2</v>
      </c>
      <c r="R994" s="18">
        <v>0.1618291197906</v>
      </c>
      <c r="S994" s="18">
        <v>0.19667376397809999</v>
      </c>
      <c r="T994" s="18">
        <v>0.21568565517460001</v>
      </c>
      <c r="U994" s="18">
        <v>0.2330097087379</v>
      </c>
      <c r="V994" s="18">
        <v>0.24665559024889999</v>
      </c>
      <c r="W994" s="18">
        <v>0.26197420002439997</v>
      </c>
      <c r="X994" s="18">
        <v>0.27213502724209998</v>
      </c>
      <c r="Y994" s="18">
        <v>0.3011317505228</v>
      </c>
      <c r="Z994" s="18">
        <v>0.32957191048610002</v>
      </c>
      <c r="AA994" s="18">
        <v>0.35173245992070001</v>
      </c>
      <c r="AB994" s="18">
        <v>0.3723442282344</v>
      </c>
      <c r="AC994" s="18">
        <v>0.39197898236020001</v>
      </c>
      <c r="AD994" s="18">
        <v>0.41694268173139998</v>
      </c>
      <c r="AE994" s="18">
        <v>0.4378772008579</v>
      </c>
      <c r="AF994" s="18">
        <v>0.45759734368060001</v>
      </c>
      <c r="AG994" s="18">
        <v>0.50179910044980003</v>
      </c>
      <c r="AH994" s="18">
        <v>0.51629704628210005</v>
      </c>
      <c r="AI994" s="18">
        <v>0.53140050906960001</v>
      </c>
      <c r="AJ994" s="18">
        <v>0.58655160628839997</v>
      </c>
    </row>
    <row r="995" spans="1:36" s="17" customFormat="1" x14ac:dyDescent="0.2">
      <c r="A995" s="16" t="s">
        <v>482</v>
      </c>
      <c r="B995" s="37"/>
      <c r="C995" s="18">
        <v>0</v>
      </c>
      <c r="D995" s="18">
        <v>0</v>
      </c>
      <c r="E995" s="18">
        <v>0</v>
      </c>
      <c r="F995" s="18">
        <v>0</v>
      </c>
      <c r="G995" s="18">
        <v>0</v>
      </c>
      <c r="H995" s="18">
        <v>0</v>
      </c>
      <c r="I995" s="18">
        <v>0</v>
      </c>
      <c r="J995" s="18">
        <v>0</v>
      </c>
      <c r="K995" s="18">
        <v>0</v>
      </c>
      <c r="L995" s="18">
        <v>0</v>
      </c>
      <c r="M995" s="18">
        <v>0</v>
      </c>
      <c r="N995" s="18">
        <v>0</v>
      </c>
      <c r="O995" s="18">
        <v>0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</row>
    <row r="996" spans="1:36" s="17" customFormat="1" x14ac:dyDescent="0.2">
      <c r="A996" s="16"/>
      <c r="B996" s="3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C996" s="7"/>
      <c r="AD996" s="7"/>
      <c r="AE996" s="7"/>
      <c r="AF996" s="18"/>
      <c r="AG996" s="18"/>
      <c r="AH996" s="18"/>
      <c r="AI996" s="18"/>
      <c r="AJ996" s="18"/>
    </row>
    <row r="997" spans="1:36" s="17" customFormat="1" ht="18" x14ac:dyDescent="0.25">
      <c r="A997" s="97" t="s">
        <v>1806</v>
      </c>
      <c r="B997" s="3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C997" s="7"/>
      <c r="AD997" s="7"/>
      <c r="AE997" s="7"/>
      <c r="AF997" s="18"/>
      <c r="AG997" s="18"/>
      <c r="AH997" s="18"/>
      <c r="AI997" s="18"/>
      <c r="AJ997" s="18"/>
    </row>
    <row r="998" spans="1:36" s="18" customFormat="1" x14ac:dyDescent="0.2">
      <c r="A998" s="148" t="s">
        <v>1809</v>
      </c>
      <c r="B998" s="59"/>
      <c r="H998" s="18">
        <v>3.033821510688E-2</v>
      </c>
      <c r="I998" s="18">
        <v>3.382765140032E-2</v>
      </c>
      <c r="J998" s="18">
        <v>3.4445607658150003E-2</v>
      </c>
      <c r="K998" s="18">
        <v>4.4461123928369997E-2</v>
      </c>
      <c r="L998" s="18">
        <v>4.1747651152450001E-2</v>
      </c>
      <c r="M998" s="18">
        <v>2.830310092044E-2</v>
      </c>
      <c r="N998" s="18">
        <v>2.549679088956E-2</v>
      </c>
      <c r="O998" s="18">
        <v>2.3512856805859999E-2</v>
      </c>
      <c r="P998" s="18">
        <v>2.2759976353470001E-2</v>
      </c>
      <c r="Q998" s="18">
        <v>2.3630842151499999E-2</v>
      </c>
      <c r="R998" s="18">
        <v>2.2982163553859999E-2</v>
      </c>
      <c r="S998" s="18">
        <v>2.2978769818509999E-2</v>
      </c>
      <c r="T998" s="18">
        <v>2.311884855179E-2</v>
      </c>
      <c r="U998" s="18">
        <v>2.3673351492170001E-2</v>
      </c>
      <c r="V998" s="18">
        <v>2.5397807886030001E-2</v>
      </c>
      <c r="W998" s="18">
        <v>2.6466689687799999E-2</v>
      </c>
      <c r="X998" s="18">
        <v>2.277371534376E-2</v>
      </c>
      <c r="Y998" s="18">
        <v>2.3734268546930001E-2</v>
      </c>
      <c r="Z998" s="18">
        <v>2.3578960670989999E-2</v>
      </c>
      <c r="AA998" s="18">
        <v>2.3448341342559999E-2</v>
      </c>
      <c r="AB998" s="18">
        <v>2.4175335489350001E-2</v>
      </c>
      <c r="AC998" s="18">
        <v>2.3729029122069999E-2</v>
      </c>
      <c r="AD998" s="18">
        <v>2.376112301368E-2</v>
      </c>
      <c r="AE998" s="18">
        <v>2.4043407113809999E-2</v>
      </c>
      <c r="AF998" s="18">
        <v>2.4276139466950002E-2</v>
      </c>
      <c r="AG998" s="18">
        <v>2.4077823259490001E-2</v>
      </c>
      <c r="AH998" s="18">
        <v>2.5492946136110001E-2</v>
      </c>
      <c r="AI998" s="18">
        <v>2.5855925471809999E-2</v>
      </c>
      <c r="AJ998" s="18">
        <v>2.5446033041860001E-2</v>
      </c>
    </row>
    <row r="999" spans="1:36" s="18" customFormat="1" x14ac:dyDescent="0.2">
      <c r="A999" s="148" t="s">
        <v>1807</v>
      </c>
      <c r="B999" s="59"/>
      <c r="H999" s="18">
        <v>3.2804232804229998E-2</v>
      </c>
      <c r="I999" s="18">
        <v>2.9832935560859999E-2</v>
      </c>
      <c r="J999" s="18">
        <v>2.4161341853039999E-2</v>
      </c>
      <c r="K999" s="18">
        <v>2.2963951935909999E-2</v>
      </c>
      <c r="L999" s="18">
        <v>1.6568047337280001E-2</v>
      </c>
      <c r="M999" s="18">
        <v>1.9321394910460001E-2</v>
      </c>
      <c r="N999" s="18">
        <v>1.394324853229E-2</v>
      </c>
      <c r="O999" s="18">
        <v>1.4566395663959999E-2</v>
      </c>
      <c r="P999" s="18">
        <v>1.415270018622E-2</v>
      </c>
      <c r="Q999" s="18">
        <v>1.651039543416E-2</v>
      </c>
      <c r="R999" s="18">
        <v>1.297998918334E-2</v>
      </c>
      <c r="S999" s="18">
        <v>2.3818897637799999E-2</v>
      </c>
      <c r="T999" s="18">
        <v>2.4432379072060001E-2</v>
      </c>
      <c r="U999" s="18">
        <v>2.4531024531020001E-2</v>
      </c>
      <c r="V999" s="18">
        <v>2.7218290691339998E-2</v>
      </c>
      <c r="W999" s="18">
        <v>2.4942263279450001E-2</v>
      </c>
      <c r="X999" s="18">
        <v>2.4284475281869999E-2</v>
      </c>
      <c r="Y999" s="18">
        <v>1.3140604467809999E-2</v>
      </c>
      <c r="Z999" s="18">
        <v>9.6926059263359992E-3</v>
      </c>
      <c r="AA999" s="18">
        <v>9.2899800929E-3</v>
      </c>
      <c r="AB999" s="18">
        <v>1.01632275947E-2</v>
      </c>
      <c r="AC999" s="18">
        <v>1.066982809721E-2</v>
      </c>
      <c r="AD999" s="18">
        <v>1.191001323335E-2</v>
      </c>
      <c r="AE999" s="18">
        <v>9.2750793263360002E-3</v>
      </c>
      <c r="AF999" s="18">
        <v>1.008610086101E-2</v>
      </c>
      <c r="AG999" s="18">
        <v>1.6081000595589999E-2</v>
      </c>
      <c r="AH999" s="18">
        <v>1.243133853715E-2</v>
      </c>
      <c r="AI999" s="18">
        <v>6.7042102440329999E-3</v>
      </c>
      <c r="AJ999" s="18">
        <v>7.5007979572290001E-3</v>
      </c>
    </row>
    <row r="1000" spans="1:36" s="147" customFormat="1" x14ac:dyDescent="0.2">
      <c r="A1000" s="145" t="s">
        <v>1808</v>
      </c>
      <c r="B1000" s="146"/>
      <c r="H1000" s="147">
        <v>752.22935372810002</v>
      </c>
      <c r="I1000" s="147">
        <v>751.24856835380001</v>
      </c>
      <c r="J1000" s="147">
        <v>752.41314457609997</v>
      </c>
      <c r="K1000" s="147">
        <v>750.64105486899996</v>
      </c>
      <c r="L1000" s="147">
        <v>748.43366619100004</v>
      </c>
      <c r="M1000" s="147">
        <v>735.05279818630004</v>
      </c>
      <c r="N1000" s="147">
        <v>738.51481955969996</v>
      </c>
      <c r="O1000" s="147">
        <v>740.72330708619995</v>
      </c>
      <c r="P1000" s="147">
        <v>736.16405542639995</v>
      </c>
      <c r="Q1000" s="147">
        <v>735.05704701959996</v>
      </c>
      <c r="R1000" s="147">
        <v>736.66090492019998</v>
      </c>
      <c r="S1000" s="147">
        <v>738.98366495959999</v>
      </c>
      <c r="T1000" s="147">
        <v>740.45495040000003</v>
      </c>
      <c r="U1000" s="147">
        <v>739.37046481549999</v>
      </c>
      <c r="V1000" s="147">
        <v>738.67451009839999</v>
      </c>
      <c r="W1000" s="147">
        <v>738.45639109909996</v>
      </c>
      <c r="X1000" s="147">
        <v>739.01427812730003</v>
      </c>
      <c r="Y1000" s="147">
        <v>737.13051907390002</v>
      </c>
      <c r="Z1000" s="147">
        <v>737.8454041489</v>
      </c>
      <c r="AA1000" s="147">
        <v>737.49936752680003</v>
      </c>
      <c r="AB1000" s="147">
        <v>734.55915432849997</v>
      </c>
      <c r="AC1000" s="147">
        <v>735.148974587</v>
      </c>
      <c r="AD1000" s="147">
        <v>736.62166629959995</v>
      </c>
      <c r="AE1000" s="147">
        <v>736.94378446220003</v>
      </c>
      <c r="AF1000" s="147">
        <v>737.1968657658</v>
      </c>
      <c r="AG1000" s="147">
        <v>736.68260543060001</v>
      </c>
      <c r="AH1000" s="147">
        <v>736.0528723379</v>
      </c>
      <c r="AI1000" s="147">
        <v>735.90960162639999</v>
      </c>
      <c r="AJ1000" s="147">
        <v>734.96403167029996</v>
      </c>
    </row>
    <row r="1001" spans="1:36" s="147" customFormat="1" x14ac:dyDescent="0.2">
      <c r="A1001" s="145" t="s">
        <v>1810</v>
      </c>
      <c r="B1001" s="146"/>
      <c r="H1001" s="147">
        <v>763.5106690778</v>
      </c>
      <c r="I1001" s="147">
        <v>765.74313352909996</v>
      </c>
      <c r="J1001" s="147">
        <v>766.81353168939995</v>
      </c>
      <c r="K1001" s="147">
        <v>763.99836601310005</v>
      </c>
      <c r="L1001" s="147">
        <v>769.13989004279995</v>
      </c>
      <c r="M1001" s="147">
        <v>772.51449275360005</v>
      </c>
      <c r="N1001" s="147">
        <v>776.75675006189999</v>
      </c>
      <c r="O1001" s="147">
        <v>772.73715074159998</v>
      </c>
      <c r="P1001" s="147">
        <v>770.61640714010002</v>
      </c>
      <c r="Q1001" s="147">
        <v>770.42328370550001</v>
      </c>
      <c r="R1001" s="147">
        <v>769.95278339150002</v>
      </c>
      <c r="S1001" s="147">
        <v>766.4269955876</v>
      </c>
      <c r="T1001" s="147">
        <v>767.94325885010005</v>
      </c>
      <c r="U1001" s="147">
        <v>766.51590106009996</v>
      </c>
      <c r="V1001" s="147">
        <v>765.52491694349999</v>
      </c>
      <c r="W1001" s="147">
        <v>766.2109448082</v>
      </c>
      <c r="X1001" s="147">
        <v>767.26124008229999</v>
      </c>
      <c r="Y1001" s="147">
        <v>768.37657091560004</v>
      </c>
      <c r="Z1001" s="147">
        <v>767.03973885890002</v>
      </c>
      <c r="AA1001" s="147">
        <v>766.86650895570006</v>
      </c>
      <c r="AB1001" s="147">
        <v>767.74162229880005</v>
      </c>
      <c r="AC1001" s="147">
        <v>765.60084286569997</v>
      </c>
      <c r="AD1001" s="147">
        <v>768.07325842700004</v>
      </c>
      <c r="AE1001" s="147">
        <v>768.89185185190001</v>
      </c>
      <c r="AF1001" s="147">
        <v>768.59147557330004</v>
      </c>
      <c r="AG1001" s="147">
        <v>766.68205128210002</v>
      </c>
      <c r="AH1001" s="147">
        <v>767.37507365939996</v>
      </c>
      <c r="AI1001" s="147">
        <v>763.30518598970002</v>
      </c>
      <c r="AJ1001" s="147">
        <v>764.05312449539997</v>
      </c>
    </row>
    <row r="1002" spans="1:36" s="18" customFormat="1" x14ac:dyDescent="0.2">
      <c r="A1002" s="148" t="s">
        <v>1811</v>
      </c>
      <c r="B1002" s="59"/>
      <c r="H1002" s="18">
        <v>1.8187453967620001E-2</v>
      </c>
      <c r="I1002" s="18">
        <v>2.7251003676240001E-2</v>
      </c>
      <c r="J1002" s="18">
        <v>3.4641650874079999E-2</v>
      </c>
      <c r="K1002" s="18">
        <v>4.5330305571700001E-2</v>
      </c>
      <c r="L1002" s="18">
        <v>4.4673678935629998E-2</v>
      </c>
      <c r="M1002" s="18">
        <v>5.1175291851410003E-2</v>
      </c>
      <c r="N1002" s="18">
        <v>4.9490488581389998E-2</v>
      </c>
      <c r="O1002" s="18">
        <v>4.582706258831E-2</v>
      </c>
      <c r="P1002" s="18">
        <v>5.4131041553789998E-2</v>
      </c>
      <c r="Q1002" s="18">
        <v>6.0884926384269997E-2</v>
      </c>
      <c r="R1002" s="18">
        <v>5.8971547168910003E-2</v>
      </c>
      <c r="S1002" s="18">
        <v>5.3037917730930001E-2</v>
      </c>
      <c r="T1002" s="18">
        <v>5.2025715839229998E-2</v>
      </c>
      <c r="U1002" s="18">
        <v>5.2817915469170001E-2</v>
      </c>
      <c r="V1002" s="18">
        <v>5.3959425621120001E-2</v>
      </c>
      <c r="W1002" s="18">
        <v>5.6581864917529999E-2</v>
      </c>
      <c r="X1002" s="18">
        <v>5.8375200773120001E-2</v>
      </c>
      <c r="Y1002" s="18">
        <v>6.3799922141360002E-2</v>
      </c>
      <c r="Z1002" s="18">
        <v>6.057441300521E-2</v>
      </c>
      <c r="AA1002" s="18">
        <v>6.3256067668150007E-2</v>
      </c>
      <c r="AB1002" s="18">
        <v>6.9225745153359997E-2</v>
      </c>
      <c r="AC1002" s="18">
        <v>7.032450578669E-2</v>
      </c>
      <c r="AD1002" s="18">
        <v>6.8392724762490004E-2</v>
      </c>
      <c r="AE1002" s="18">
        <v>6.8276753626980005E-2</v>
      </c>
      <c r="AF1002" s="18">
        <v>6.8651996536419999E-2</v>
      </c>
      <c r="AG1002" s="18">
        <v>6.9067313036290004E-2</v>
      </c>
      <c r="AH1002" s="18">
        <v>7.1515254647420007E-2</v>
      </c>
      <c r="AI1002" s="18">
        <v>7.2654707245899994E-2</v>
      </c>
      <c r="AJ1002" s="18">
        <v>7.2880598881559996E-2</v>
      </c>
    </row>
    <row r="1003" spans="1:36" s="18" customFormat="1" x14ac:dyDescent="0.2">
      <c r="A1003" s="148" t="s">
        <v>1812</v>
      </c>
      <c r="B1003" s="59"/>
      <c r="H1003" s="18">
        <v>1.111111111111E-2</v>
      </c>
      <c r="I1003" s="18">
        <v>1.142175247187E-2</v>
      </c>
      <c r="J1003" s="18">
        <v>1.178115015974E-2</v>
      </c>
      <c r="K1003" s="18">
        <v>1.121495327103E-2</v>
      </c>
      <c r="L1003" s="18">
        <v>2.130177514793E-2</v>
      </c>
      <c r="M1003" s="18">
        <v>6.3619227144199996E-3</v>
      </c>
      <c r="N1003" s="18">
        <v>6.3600782778859997E-3</v>
      </c>
      <c r="O1003" s="18">
        <v>1.219512195122E-2</v>
      </c>
      <c r="P1003" s="18">
        <v>1.3780260707639999E-2</v>
      </c>
      <c r="Q1003" s="18">
        <v>1.5695067264570001E-2</v>
      </c>
      <c r="R1003" s="18">
        <v>1.1537768162970001E-2</v>
      </c>
      <c r="S1003" s="18">
        <v>1.4370078740160001E-2</v>
      </c>
      <c r="T1003" s="18">
        <v>1.0858835143140001E-2</v>
      </c>
      <c r="U1003" s="18">
        <v>8.6580086580089997E-3</v>
      </c>
      <c r="V1003" s="18">
        <v>1.115949918345E-2</v>
      </c>
      <c r="W1003" s="18">
        <v>1.339491916859E-2</v>
      </c>
      <c r="X1003" s="18">
        <v>1.12749349523E-2</v>
      </c>
      <c r="Y1003" s="18">
        <v>1.029347349978E-2</v>
      </c>
      <c r="Z1003" s="18">
        <v>1.16311271116E-2</v>
      </c>
      <c r="AA1003" s="18">
        <v>1.2939615129399999E-2</v>
      </c>
      <c r="AB1003" s="18">
        <v>1.201108715738E-2</v>
      </c>
      <c r="AC1003" s="18">
        <v>1.5411973918199999E-2</v>
      </c>
      <c r="AD1003" s="18">
        <v>1.235112483458E-2</v>
      </c>
      <c r="AE1003" s="18">
        <v>7.8105931169149996E-3</v>
      </c>
      <c r="AF1003" s="18">
        <v>7.8720787207870006E-3</v>
      </c>
      <c r="AG1003" s="18">
        <v>8.3382966051219996E-3</v>
      </c>
      <c r="AH1003" s="18">
        <v>1.0118531367449999E-2</v>
      </c>
      <c r="AI1003" s="18">
        <v>6.7042102440329999E-3</v>
      </c>
      <c r="AJ1003" s="18">
        <v>5.7452920523459999E-3</v>
      </c>
    </row>
    <row r="1004" spans="1:36" s="18" customFormat="1" x14ac:dyDescent="0.2">
      <c r="A1004" s="148" t="s">
        <v>1816</v>
      </c>
      <c r="B1004" s="59"/>
      <c r="H1004" s="18" t="s">
        <v>1</v>
      </c>
      <c r="I1004" s="18" t="s">
        <v>1</v>
      </c>
      <c r="J1004" s="18" t="s">
        <v>1</v>
      </c>
      <c r="K1004" s="18">
        <v>0</v>
      </c>
      <c r="L1004" s="18">
        <v>0</v>
      </c>
      <c r="M1004" s="18">
        <v>2.487562189055E-3</v>
      </c>
      <c r="N1004" s="18">
        <v>8.4554678692199997E-4</v>
      </c>
      <c r="O1004" s="18">
        <v>3.9766081871349997E-3</v>
      </c>
      <c r="P1004" s="18">
        <v>4.7846889952150003E-3</v>
      </c>
      <c r="Q1004" s="18">
        <v>3.3509700176369999E-3</v>
      </c>
      <c r="R1004" s="18">
        <v>3.9575088523219996E-3</v>
      </c>
      <c r="S1004" s="18">
        <v>1.935305501797E-3</v>
      </c>
      <c r="T1004" s="18">
        <v>2.1406727828749998E-3</v>
      </c>
      <c r="U1004" s="18">
        <v>1.2147716229349999E-3</v>
      </c>
      <c r="V1004" s="18">
        <v>1.527106133876E-3</v>
      </c>
      <c r="W1004" s="18">
        <v>1.416932341481E-3</v>
      </c>
      <c r="X1004" s="18">
        <v>7.7700077700100002E-4</v>
      </c>
      <c r="Y1004" s="18">
        <v>1.292267930218E-3</v>
      </c>
      <c r="Z1004" s="18">
        <v>1.5214910612400001E-3</v>
      </c>
      <c r="AA1004" s="18">
        <v>2.469135802469E-3</v>
      </c>
      <c r="AB1004" s="18">
        <v>1.55159038014E-3</v>
      </c>
      <c r="AC1004" s="18">
        <v>1.8326206475259999E-3</v>
      </c>
      <c r="AD1004" s="18">
        <v>1.434720229555E-3</v>
      </c>
      <c r="AE1004" s="18">
        <v>1.448575567359E-3</v>
      </c>
      <c r="AF1004" s="18">
        <v>1.816530426885E-3</v>
      </c>
      <c r="AG1004" s="18">
        <v>1.379944802208E-3</v>
      </c>
      <c r="AH1004" s="18">
        <v>2.3262576330330001E-3</v>
      </c>
      <c r="AI1004" s="18">
        <v>2.4526979677649999E-3</v>
      </c>
      <c r="AJ1004" s="18">
        <v>1.57678965626E-3</v>
      </c>
    </row>
    <row r="1005" spans="1:36" s="17" customFormat="1" x14ac:dyDescent="0.2">
      <c r="A1005" s="36" t="s">
        <v>1813</v>
      </c>
      <c r="B1005" s="37"/>
      <c r="H1005" s="17">
        <v>0</v>
      </c>
      <c r="I1005" s="17">
        <v>0</v>
      </c>
      <c r="J1005" s="17">
        <v>0</v>
      </c>
      <c r="K1005" s="17">
        <v>0</v>
      </c>
      <c r="L1005" s="17">
        <v>0</v>
      </c>
      <c r="M1005" s="17">
        <v>0</v>
      </c>
      <c r="N1005" s="17">
        <v>0</v>
      </c>
      <c r="O1005" s="17">
        <v>0</v>
      </c>
      <c r="P1005" s="17">
        <v>0</v>
      </c>
      <c r="Q1005" s="17">
        <v>0</v>
      </c>
      <c r="R1005" s="17">
        <v>0</v>
      </c>
      <c r="S1005" s="17">
        <v>0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  <c r="AA1005" s="17">
        <v>0</v>
      </c>
      <c r="AB1005" s="17">
        <v>0</v>
      </c>
      <c r="AC1005" s="17">
        <v>0</v>
      </c>
      <c r="AD1005" s="17">
        <v>0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0</v>
      </c>
    </row>
    <row r="1006" spans="1:36" s="18" customFormat="1" x14ac:dyDescent="0.2">
      <c r="A1006" s="148" t="s">
        <v>1814</v>
      </c>
      <c r="B1006" s="59"/>
      <c r="H1006" s="18">
        <v>1.241290709921E-3</v>
      </c>
      <c r="I1006" s="18">
        <v>4.4297033632980003E-3</v>
      </c>
      <c r="J1006" s="18">
        <v>1.869984933593E-2</v>
      </c>
      <c r="K1006" s="18">
        <v>1.790880813084E-2</v>
      </c>
      <c r="L1006" s="18">
        <v>1.8530896151800001E-2</v>
      </c>
      <c r="M1006" s="18">
        <v>1.154506075662E-2</v>
      </c>
      <c r="N1006" s="18">
        <v>1.1641004188029999E-2</v>
      </c>
      <c r="O1006" s="18">
        <v>1.048377013259E-2</v>
      </c>
      <c r="P1006" s="18">
        <v>1.30791748288E-2</v>
      </c>
      <c r="Q1006" s="18">
        <v>1.384642929956E-2</v>
      </c>
      <c r="R1006" s="18">
        <v>1.4167838215869999E-2</v>
      </c>
      <c r="S1006" s="18">
        <v>1.13279759881E-2</v>
      </c>
      <c r="T1006" s="18">
        <v>1.212117050191E-2</v>
      </c>
      <c r="U1006" s="18">
        <v>1.192012718041E-2</v>
      </c>
      <c r="V1006" s="18">
        <v>1.32809455425E-2</v>
      </c>
      <c r="W1006" s="18">
        <v>1.260289929099E-2</v>
      </c>
      <c r="X1006" s="18">
        <v>1.4905554454619999E-2</v>
      </c>
      <c r="Y1006" s="18">
        <v>1.5734371987439998E-2</v>
      </c>
      <c r="Z1006" s="18">
        <v>1.33432411293E-2</v>
      </c>
      <c r="AA1006" s="18">
        <v>1.537626217217E-2</v>
      </c>
      <c r="AB1006" s="18">
        <v>1.7448453858239999E-2</v>
      </c>
      <c r="AC1006" s="18">
        <v>1.845585423486E-2</v>
      </c>
      <c r="AD1006" s="18">
        <v>1.8143223581949999E-2</v>
      </c>
      <c r="AE1006" s="18">
        <v>1.8766006972120001E-2</v>
      </c>
      <c r="AF1006" s="18">
        <v>2.005713323404E-2</v>
      </c>
      <c r="AG1006" s="18">
        <v>2.0050276154499998E-2</v>
      </c>
      <c r="AH1006" s="18">
        <v>2.108845282569E-2</v>
      </c>
      <c r="AI1006" s="18">
        <v>2.0904916688669999E-2</v>
      </c>
      <c r="AJ1006" s="18">
        <v>2.1495145997639999E-2</v>
      </c>
    </row>
    <row r="1007" spans="1:36" s="17" customFormat="1" x14ac:dyDescent="0.2">
      <c r="A1007" s="36" t="s">
        <v>1815</v>
      </c>
      <c r="B1007" s="37"/>
      <c r="H1007" s="17">
        <v>5670</v>
      </c>
      <c r="I1007" s="17">
        <v>5866</v>
      </c>
      <c r="J1007" s="17">
        <v>5008</v>
      </c>
      <c r="K1007" s="17">
        <v>3745</v>
      </c>
      <c r="L1007" s="17">
        <v>3380</v>
      </c>
      <c r="M1007" s="17">
        <v>4244</v>
      </c>
      <c r="N1007" s="17">
        <v>4088</v>
      </c>
      <c r="O1007" s="17">
        <v>2952</v>
      </c>
      <c r="P1007" s="17">
        <v>2685</v>
      </c>
      <c r="Q1007" s="17">
        <v>4906</v>
      </c>
      <c r="R1007" s="17">
        <v>5547</v>
      </c>
      <c r="S1007" s="17">
        <v>5080</v>
      </c>
      <c r="T1007" s="17">
        <v>4052</v>
      </c>
      <c r="U1007" s="17">
        <v>3465</v>
      </c>
      <c r="V1007" s="17">
        <v>3674</v>
      </c>
      <c r="W1007" s="17">
        <v>4330</v>
      </c>
      <c r="X1007" s="17">
        <v>3459</v>
      </c>
      <c r="Y1007" s="17">
        <v>4566</v>
      </c>
      <c r="Z1007" s="17">
        <v>3611</v>
      </c>
      <c r="AA1007" s="17">
        <v>3014</v>
      </c>
      <c r="AB1007" s="17">
        <v>3247</v>
      </c>
      <c r="AC1007" s="17">
        <v>3374</v>
      </c>
      <c r="AD1007" s="17">
        <v>4534</v>
      </c>
      <c r="AE1007" s="17">
        <v>4097</v>
      </c>
      <c r="AF1007" s="17">
        <v>4065</v>
      </c>
      <c r="AG1007" s="17">
        <v>3358</v>
      </c>
      <c r="AH1007" s="17">
        <v>3459</v>
      </c>
      <c r="AI1007" s="17">
        <v>3729</v>
      </c>
      <c r="AJ1007" s="17">
        <v>6266</v>
      </c>
    </row>
    <row r="1008" spans="1:36" s="61" customFormat="1" x14ac:dyDescent="0.2">
      <c r="A1008" s="149" t="s">
        <v>1817</v>
      </c>
      <c r="B1008" s="63"/>
      <c r="H1008" s="61">
        <v>5135.0169619999997</v>
      </c>
      <c r="I1008" s="61">
        <v>5311.1537760000001</v>
      </c>
      <c r="J1008" s="61">
        <v>5452.3461939999997</v>
      </c>
      <c r="K1008" s="61">
        <v>5234.5177659999999</v>
      </c>
      <c r="L1008" s="61">
        <v>5544.4092490000003</v>
      </c>
      <c r="M1008" s="61">
        <v>5569.9476699999996</v>
      </c>
      <c r="N1008" s="61">
        <v>5638.2076669999997</v>
      </c>
      <c r="O1008" s="61">
        <v>5687.9382889999997</v>
      </c>
      <c r="P1008" s="61">
        <v>5783.4932820000004</v>
      </c>
      <c r="Q1008" s="61">
        <v>7046.5069860000003</v>
      </c>
      <c r="R1008" s="61">
        <v>7113.0273440000001</v>
      </c>
      <c r="S1008" s="61">
        <v>6852.4314210000002</v>
      </c>
      <c r="T1008" s="61">
        <v>6835.2631579999997</v>
      </c>
      <c r="U1008" s="61">
        <v>6849.0187059999998</v>
      </c>
      <c r="V1008" s="61">
        <v>6419.8990199999998</v>
      </c>
      <c r="W1008" s="61">
        <v>6864.3683700000001</v>
      </c>
      <c r="X1008" s="61">
        <v>6819.6096369999996</v>
      </c>
      <c r="Y1008" s="61">
        <v>6621.9568749999999</v>
      </c>
      <c r="Z1008" s="61">
        <v>6683.5994190000001</v>
      </c>
      <c r="AA1008" s="61">
        <v>6646.2552009999999</v>
      </c>
      <c r="AB1008" s="61">
        <v>6614.1272429999999</v>
      </c>
      <c r="AC1008" s="61">
        <v>6587.783649</v>
      </c>
      <c r="AD1008" s="61">
        <v>6630.5003429999997</v>
      </c>
      <c r="AE1008" s="61">
        <v>6565.9429769999997</v>
      </c>
      <c r="AF1008" s="61">
        <v>6471.0899250000002</v>
      </c>
      <c r="AG1008" s="61">
        <v>6325.1800810000004</v>
      </c>
      <c r="AH1008" s="61">
        <v>6400.3370100000002</v>
      </c>
      <c r="AI1008" s="61">
        <v>6327.0499239999999</v>
      </c>
      <c r="AJ1008" s="61">
        <v>6916.6970950000004</v>
      </c>
    </row>
    <row r="1009" spans="1:36" s="17" customFormat="1" x14ac:dyDescent="0.2">
      <c r="A1009" s="16"/>
      <c r="B1009" s="3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C1009" s="7"/>
      <c r="AD1009" s="7"/>
      <c r="AE1009" s="7"/>
      <c r="AF1009" s="18"/>
      <c r="AG1009" s="18"/>
      <c r="AH1009" s="18"/>
      <c r="AI1009" s="18"/>
      <c r="AJ1009" s="18"/>
    </row>
    <row r="1010" spans="1:36" ht="18" x14ac:dyDescent="0.25">
      <c r="A1010" s="97" t="s">
        <v>489</v>
      </c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</row>
    <row r="1011" spans="1:36" s="19" customFormat="1" x14ac:dyDescent="0.2">
      <c r="A1011" s="36" t="s">
        <v>490</v>
      </c>
      <c r="B1011" s="32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8"/>
      <c r="AC1011" s="17"/>
      <c r="AD1011" s="17"/>
      <c r="AE1011" s="17"/>
      <c r="AF1011" s="17"/>
      <c r="AG1011" s="17"/>
      <c r="AH1011" s="17"/>
      <c r="AI1011" s="17"/>
      <c r="AJ1011" s="17"/>
    </row>
    <row r="1012" spans="1:36" s="19" customFormat="1" x14ac:dyDescent="0.2">
      <c r="A1012" s="28" t="s">
        <v>491</v>
      </c>
      <c r="B1012" s="32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</row>
    <row r="1013" spans="1:36" s="19" customFormat="1" x14ac:dyDescent="0.2">
      <c r="A1013" s="16" t="s">
        <v>492</v>
      </c>
      <c r="B1013" s="32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C1013" s="7"/>
      <c r="AD1013" s="7"/>
      <c r="AE1013" s="7"/>
      <c r="AF1013" s="7"/>
      <c r="AG1013" s="7"/>
      <c r="AH1013" s="7"/>
      <c r="AI1013" s="7"/>
      <c r="AJ1013" s="7"/>
    </row>
    <row r="1014" spans="1:36" s="19" customFormat="1" x14ac:dyDescent="0.2">
      <c r="A1014" s="36" t="s">
        <v>493</v>
      </c>
      <c r="B1014" s="32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C1014" s="17"/>
      <c r="AD1014" s="17"/>
      <c r="AE1014" s="17"/>
      <c r="AF1014" s="17"/>
      <c r="AG1014" s="17"/>
      <c r="AH1014" s="17"/>
      <c r="AI1014" s="17"/>
      <c r="AJ1014" s="17"/>
    </row>
    <row r="1015" spans="1:36" s="19" customFormat="1" x14ac:dyDescent="0.2">
      <c r="A1015" s="36" t="s">
        <v>494</v>
      </c>
      <c r="B1015" s="32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C1015" s="17"/>
      <c r="AD1015" s="17"/>
      <c r="AE1015" s="17"/>
      <c r="AF1015" s="17"/>
      <c r="AG1015" s="17"/>
      <c r="AH1015" s="17"/>
      <c r="AI1015" s="17"/>
      <c r="AJ1015" s="17"/>
    </row>
    <row r="1016" spans="1:36" s="19" customFormat="1" x14ac:dyDescent="0.2">
      <c r="A1016" s="36" t="s">
        <v>495</v>
      </c>
      <c r="B1016" s="32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C1016" s="17"/>
      <c r="AD1016" s="17"/>
      <c r="AE1016" s="17"/>
      <c r="AF1016" s="17"/>
      <c r="AG1016" s="17"/>
      <c r="AH1016" s="17"/>
      <c r="AI1016" s="17"/>
      <c r="AJ1016" s="17"/>
    </row>
    <row r="1017" spans="1:36" s="19" customFormat="1" x14ac:dyDescent="0.2">
      <c r="A1017" s="36" t="s">
        <v>496</v>
      </c>
      <c r="B1017" s="32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C1017" s="17"/>
      <c r="AD1017" s="17"/>
      <c r="AE1017" s="17"/>
      <c r="AF1017" s="17"/>
      <c r="AG1017" s="17"/>
      <c r="AH1017" s="17"/>
      <c r="AI1017" s="17"/>
      <c r="AJ1017" s="17"/>
    </row>
    <row r="1018" spans="1:36" s="19" customFormat="1" x14ac:dyDescent="0.2">
      <c r="A1018" s="36" t="s">
        <v>497</v>
      </c>
      <c r="B1018" s="32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C1018" s="17"/>
      <c r="AD1018" s="17"/>
      <c r="AE1018" s="17"/>
      <c r="AF1018" s="17"/>
      <c r="AG1018" s="17"/>
      <c r="AH1018" s="17"/>
      <c r="AI1018" s="17"/>
      <c r="AJ1018" s="17"/>
    </row>
    <row r="1019" spans="1:36" s="19" customFormat="1" x14ac:dyDescent="0.2">
      <c r="A1019" s="36" t="s">
        <v>761</v>
      </c>
      <c r="B1019" s="32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C1019" s="17"/>
      <c r="AD1019" s="17"/>
      <c r="AE1019" s="17"/>
      <c r="AF1019" s="17"/>
      <c r="AG1019" s="17"/>
      <c r="AH1019" s="17"/>
      <c r="AI1019" s="17"/>
      <c r="AJ1019" s="17"/>
    </row>
    <row r="1020" spans="1:36" x14ac:dyDescent="0.2">
      <c r="A1020" s="36" t="s">
        <v>501</v>
      </c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C1020" s="17"/>
      <c r="AD1020" s="17"/>
      <c r="AE1020" s="17"/>
      <c r="AF1020" s="17"/>
      <c r="AG1020" s="17"/>
      <c r="AH1020" s="17"/>
      <c r="AI1020" s="17"/>
      <c r="AJ1020" s="17"/>
    </row>
    <row r="1021" spans="1:36" x14ac:dyDescent="0.2">
      <c r="A1021" s="36" t="s">
        <v>502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C1021" s="17"/>
      <c r="AD1021" s="17"/>
      <c r="AE1021" s="17"/>
      <c r="AF1021" s="17"/>
      <c r="AG1021" s="17"/>
      <c r="AH1021" s="17"/>
      <c r="AI1021" s="17"/>
      <c r="AJ1021" s="17"/>
    </row>
    <row r="1022" spans="1:36" x14ac:dyDescent="0.2">
      <c r="A1022" s="16" t="s">
        <v>503</v>
      </c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</row>
    <row r="1023" spans="1:36" x14ac:dyDescent="0.2">
      <c r="A1023" s="28" t="s">
        <v>504</v>
      </c>
      <c r="C1023" s="7"/>
      <c r="D1023" s="7"/>
      <c r="E1023" s="7"/>
      <c r="F1023" s="7"/>
      <c r="AC1023" s="19"/>
      <c r="AD1023" s="19"/>
      <c r="AE1023" s="19"/>
      <c r="AF1023" s="19"/>
      <c r="AG1023" s="19"/>
      <c r="AH1023" s="19"/>
      <c r="AI1023" s="19"/>
      <c r="AJ1023" s="19"/>
    </row>
    <row r="1024" spans="1:36" x14ac:dyDescent="0.2">
      <c r="A1024" s="28" t="s">
        <v>505</v>
      </c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C1024" s="19"/>
      <c r="AD1024" s="19"/>
      <c r="AE1024" s="19"/>
      <c r="AF1024" s="19"/>
      <c r="AG1024" s="19"/>
      <c r="AH1024" s="19"/>
      <c r="AI1024" s="19"/>
      <c r="AJ1024" s="19"/>
    </row>
    <row r="1025" spans="1:36" x14ac:dyDescent="0.2">
      <c r="A1025" s="28" t="s">
        <v>506</v>
      </c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C1025" s="19"/>
      <c r="AD1025" s="19"/>
      <c r="AE1025" s="19"/>
      <c r="AF1025" s="19"/>
      <c r="AG1025" s="19"/>
      <c r="AH1025" s="19"/>
      <c r="AI1025" s="19"/>
      <c r="AJ1025" s="19"/>
    </row>
    <row r="1026" spans="1:36" x14ac:dyDescent="0.2">
      <c r="A1026" s="28" t="s">
        <v>507</v>
      </c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C1026" s="19"/>
      <c r="AD1026" s="19"/>
      <c r="AE1026" s="19"/>
      <c r="AF1026" s="19"/>
      <c r="AG1026" s="19"/>
      <c r="AH1026" s="19"/>
      <c r="AI1026" s="19"/>
      <c r="AJ1026" s="19"/>
    </row>
    <row r="1027" spans="1:36" x14ac:dyDescent="0.2">
      <c r="A1027" s="28" t="s">
        <v>508</v>
      </c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C1027" s="19"/>
      <c r="AD1027" s="19"/>
      <c r="AE1027" s="19"/>
      <c r="AF1027" s="19"/>
      <c r="AG1027" s="19"/>
      <c r="AH1027" s="19"/>
      <c r="AI1027" s="19"/>
      <c r="AJ1027" s="19"/>
    </row>
    <row r="1028" spans="1:36" x14ac:dyDescent="0.2">
      <c r="A1028" s="28" t="s">
        <v>762</v>
      </c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C1028" s="19"/>
      <c r="AD1028" s="19"/>
      <c r="AE1028" s="19"/>
      <c r="AF1028" s="19"/>
      <c r="AG1028" s="19"/>
      <c r="AH1028" s="19"/>
      <c r="AI1028" s="19"/>
      <c r="AJ1028" s="19"/>
    </row>
    <row r="1029" spans="1:36" x14ac:dyDescent="0.2">
      <c r="A1029" s="28" t="s">
        <v>512</v>
      </c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C1029" s="19"/>
      <c r="AD1029" s="19"/>
      <c r="AE1029" s="19"/>
      <c r="AF1029" s="19"/>
      <c r="AG1029" s="19"/>
      <c r="AH1029" s="19"/>
      <c r="AI1029" s="19"/>
      <c r="AJ1029" s="19"/>
    </row>
    <row r="1030" spans="1:36" x14ac:dyDescent="0.2">
      <c r="A1030" s="28" t="s">
        <v>513</v>
      </c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C1030" s="19"/>
      <c r="AD1030" s="19"/>
      <c r="AE1030" s="19"/>
      <c r="AF1030" s="19"/>
      <c r="AG1030" s="19"/>
      <c r="AH1030" s="19"/>
      <c r="AI1030" s="19"/>
      <c r="AJ1030" s="19"/>
    </row>
    <row r="1031" spans="1:36" x14ac:dyDescent="0.2"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</row>
    <row r="1032" spans="1:36" x14ac:dyDescent="0.2"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</row>
  </sheetData>
  <hyperlinks>
    <hyperlink ref="A839" r:id="rId1"/>
    <hyperlink ref="A796" r:id="rId2"/>
    <hyperlink ref="A800" r:id="rId3"/>
    <hyperlink ref="A802" r:id="rId4"/>
    <hyperlink ref="A806" r:id="rId5"/>
    <hyperlink ref="A828" r:id="rId6"/>
    <hyperlink ref="A832" r:id="rId7"/>
    <hyperlink ref="A834" r:id="rId8"/>
    <hyperlink ref="A838" r:id="rId9"/>
  </hyperlinks>
  <pageMargins left="0.7" right="0.7" top="0.75" bottom="0.75" header="0.3" footer="0.3"/>
  <pageSetup scale="42" orientation="portrait" r:id="rId10"/>
  <rowBreaks count="4" manualBreakCount="4">
    <brk id="133" max="16383" man="1"/>
    <brk id="304" max="16383" man="1"/>
    <brk id="476" max="16383" man="1"/>
    <brk id="774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"/>
  <sheetViews>
    <sheetView workbookViewId="0">
      <selection activeCell="J139" sqref="J139"/>
    </sheetView>
  </sheetViews>
  <sheetFormatPr defaultRowHeight="15" x14ac:dyDescent="0.25"/>
  <cols>
    <col min="1" max="1" width="22.42578125" style="134" bestFit="1" customWidth="1"/>
    <col min="2" max="2" width="12.42578125" bestFit="1" customWidth="1"/>
    <col min="3" max="3" width="9" bestFit="1" customWidth="1"/>
    <col min="4" max="4" width="22.42578125" style="134" bestFit="1" customWidth="1"/>
    <col min="5" max="5" width="12.42578125" bestFit="1" customWidth="1"/>
  </cols>
  <sheetData>
    <row r="1" spans="1:6" x14ac:dyDescent="0.25">
      <c r="A1" s="141" t="s">
        <v>1245</v>
      </c>
      <c r="D1" s="141" t="s">
        <v>1246</v>
      </c>
    </row>
    <row r="2" spans="1:6" s="138" customFormat="1" x14ac:dyDescent="0.25">
      <c r="A2" s="137" t="s">
        <v>1242</v>
      </c>
      <c r="B2" s="138" t="s">
        <v>1243</v>
      </c>
      <c r="C2" s="138" t="s">
        <v>1244</v>
      </c>
      <c r="D2" s="137" t="s">
        <v>890</v>
      </c>
      <c r="E2" s="138" t="s">
        <v>1240</v>
      </c>
      <c r="F2" s="138" t="s">
        <v>1241</v>
      </c>
    </row>
    <row r="3" spans="1:6" x14ac:dyDescent="0.25">
      <c r="A3" s="134" t="s">
        <v>1247</v>
      </c>
      <c r="B3">
        <v>2</v>
      </c>
      <c r="C3">
        <v>0.41</v>
      </c>
      <c r="D3" s="134" t="s">
        <v>891</v>
      </c>
      <c r="E3">
        <v>2</v>
      </c>
      <c r="F3">
        <v>7.24</v>
      </c>
    </row>
    <row r="4" spans="1:6" x14ac:dyDescent="0.25">
      <c r="A4" s="134" t="s">
        <v>1248</v>
      </c>
      <c r="B4">
        <v>2</v>
      </c>
      <c r="C4">
        <v>1.37</v>
      </c>
      <c r="D4" s="134" t="s">
        <v>892</v>
      </c>
      <c r="E4">
        <v>2</v>
      </c>
      <c r="F4">
        <v>8.18</v>
      </c>
    </row>
    <row r="5" spans="1:6" x14ac:dyDescent="0.25">
      <c r="A5" s="134" t="s">
        <v>1249</v>
      </c>
      <c r="B5">
        <v>2</v>
      </c>
      <c r="C5">
        <v>6.48</v>
      </c>
      <c r="D5" s="134" t="s">
        <v>893</v>
      </c>
      <c r="E5">
        <v>2</v>
      </c>
      <c r="F5">
        <v>8.2899999999999991</v>
      </c>
    </row>
    <row r="6" spans="1:6" x14ac:dyDescent="0.25">
      <c r="A6" s="134" t="s">
        <v>1250</v>
      </c>
      <c r="B6">
        <v>2</v>
      </c>
      <c r="C6">
        <v>9.4700000000000006</v>
      </c>
      <c r="D6" s="134" t="s">
        <v>894</v>
      </c>
      <c r="E6">
        <v>2</v>
      </c>
      <c r="F6">
        <v>25</v>
      </c>
    </row>
    <row r="7" spans="1:6" x14ac:dyDescent="0.25">
      <c r="A7" s="134" t="s">
        <v>1251</v>
      </c>
      <c r="B7">
        <v>2</v>
      </c>
      <c r="C7">
        <v>13.46</v>
      </c>
      <c r="D7" s="134" t="s">
        <v>895</v>
      </c>
      <c r="E7">
        <v>2</v>
      </c>
      <c r="F7">
        <v>36.659999999999997</v>
      </c>
    </row>
    <row r="8" spans="1:6" x14ac:dyDescent="0.25">
      <c r="A8" s="134" t="s">
        <v>1252</v>
      </c>
      <c r="B8">
        <v>2</v>
      </c>
      <c r="C8">
        <v>17</v>
      </c>
      <c r="D8" s="134" t="s">
        <v>896</v>
      </c>
      <c r="E8">
        <v>2</v>
      </c>
      <c r="F8">
        <v>42.56</v>
      </c>
    </row>
    <row r="9" spans="1:6" x14ac:dyDescent="0.25">
      <c r="A9" s="134" t="s">
        <v>1253</v>
      </c>
      <c r="B9">
        <v>2</v>
      </c>
      <c r="C9">
        <v>18.16</v>
      </c>
      <c r="D9" s="134" t="s">
        <v>897</v>
      </c>
      <c r="E9">
        <v>2</v>
      </c>
      <c r="F9">
        <v>43.04</v>
      </c>
    </row>
    <row r="10" spans="1:6" x14ac:dyDescent="0.25">
      <c r="A10" s="134" t="s">
        <v>1254</v>
      </c>
      <c r="B10">
        <v>2</v>
      </c>
      <c r="C10">
        <v>21</v>
      </c>
      <c r="D10" s="134" t="s">
        <v>898</v>
      </c>
      <c r="E10">
        <v>2</v>
      </c>
      <c r="F10">
        <v>50.58</v>
      </c>
    </row>
    <row r="11" spans="1:6" x14ac:dyDescent="0.25">
      <c r="A11" s="134" t="s">
        <v>1255</v>
      </c>
      <c r="B11">
        <v>2</v>
      </c>
      <c r="C11">
        <v>22.09</v>
      </c>
      <c r="D11" s="134" t="s">
        <v>899</v>
      </c>
      <c r="E11">
        <v>2</v>
      </c>
      <c r="F11">
        <v>56.03</v>
      </c>
    </row>
    <row r="12" spans="1:6" x14ac:dyDescent="0.25">
      <c r="A12" s="134" t="s">
        <v>1256</v>
      </c>
      <c r="B12">
        <v>2</v>
      </c>
      <c r="C12">
        <v>24.54</v>
      </c>
      <c r="D12" s="134" t="s">
        <v>900</v>
      </c>
      <c r="E12">
        <v>2</v>
      </c>
      <c r="F12">
        <v>64.39</v>
      </c>
    </row>
    <row r="13" spans="1:6" x14ac:dyDescent="0.25">
      <c r="A13" s="134" t="s">
        <v>1257</v>
      </c>
      <c r="B13">
        <v>2</v>
      </c>
      <c r="C13">
        <v>24.57</v>
      </c>
      <c r="D13" s="134" t="s">
        <v>901</v>
      </c>
      <c r="E13">
        <v>2</v>
      </c>
      <c r="F13">
        <v>66.569999999999993</v>
      </c>
    </row>
    <row r="14" spans="1:6" x14ac:dyDescent="0.25">
      <c r="A14" s="134" t="s">
        <v>1258</v>
      </c>
      <c r="B14">
        <v>2</v>
      </c>
      <c r="C14">
        <v>33.33</v>
      </c>
      <c r="D14" s="134" t="s">
        <v>902</v>
      </c>
      <c r="E14">
        <v>2</v>
      </c>
      <c r="F14">
        <v>71</v>
      </c>
    </row>
    <row r="15" spans="1:6" x14ac:dyDescent="0.25">
      <c r="A15" s="134" t="s">
        <v>1259</v>
      </c>
      <c r="B15">
        <v>2</v>
      </c>
      <c r="C15">
        <v>50.4</v>
      </c>
      <c r="D15" s="134" t="s">
        <v>903</v>
      </c>
      <c r="E15">
        <v>2</v>
      </c>
      <c r="F15">
        <v>84.77</v>
      </c>
    </row>
    <row r="16" spans="1:6" x14ac:dyDescent="0.25">
      <c r="A16" s="134" t="s">
        <v>904</v>
      </c>
      <c r="B16">
        <v>2</v>
      </c>
      <c r="C16">
        <v>52.17</v>
      </c>
      <c r="D16" s="134" t="s">
        <v>904</v>
      </c>
      <c r="E16">
        <v>2</v>
      </c>
      <c r="F16">
        <v>88.51</v>
      </c>
    </row>
    <row r="17" spans="1:6" x14ac:dyDescent="0.25">
      <c r="A17" s="134" t="s">
        <v>1260</v>
      </c>
      <c r="B17">
        <v>2</v>
      </c>
      <c r="C17">
        <v>52.43</v>
      </c>
      <c r="D17" s="134" t="s">
        <v>905</v>
      </c>
      <c r="E17">
        <v>2</v>
      </c>
      <c r="F17">
        <v>90.92</v>
      </c>
    </row>
    <row r="18" spans="1:6" x14ac:dyDescent="0.25">
      <c r="A18" s="134" t="s">
        <v>1261</v>
      </c>
      <c r="B18">
        <v>2</v>
      </c>
      <c r="C18">
        <v>85.02</v>
      </c>
      <c r="D18" s="134" t="s">
        <v>906</v>
      </c>
      <c r="E18">
        <v>2</v>
      </c>
      <c r="F18">
        <v>95.02</v>
      </c>
    </row>
    <row r="19" spans="1:6" x14ac:dyDescent="0.25">
      <c r="A19" s="134" t="s">
        <v>1262</v>
      </c>
      <c r="B19">
        <v>2</v>
      </c>
      <c r="C19">
        <v>85.06</v>
      </c>
      <c r="D19" s="134" t="s">
        <v>907</v>
      </c>
      <c r="E19">
        <v>2</v>
      </c>
      <c r="F19">
        <v>97.49</v>
      </c>
    </row>
    <row r="20" spans="1:6" x14ac:dyDescent="0.25">
      <c r="A20" s="134" t="s">
        <v>1263</v>
      </c>
      <c r="B20">
        <v>2</v>
      </c>
      <c r="C20">
        <v>85.23</v>
      </c>
      <c r="D20" s="134" t="s">
        <v>908</v>
      </c>
      <c r="E20">
        <v>2</v>
      </c>
      <c r="F20">
        <v>100.84</v>
      </c>
    </row>
    <row r="21" spans="1:6" x14ac:dyDescent="0.25">
      <c r="A21" s="134" t="s">
        <v>1264</v>
      </c>
      <c r="B21">
        <v>2</v>
      </c>
      <c r="C21">
        <v>85.99</v>
      </c>
      <c r="D21" s="134" t="s">
        <v>909</v>
      </c>
      <c r="E21">
        <v>2</v>
      </c>
      <c r="F21">
        <v>103.13</v>
      </c>
    </row>
    <row r="22" spans="1:6" x14ac:dyDescent="0.25">
      <c r="A22" s="134" t="s">
        <v>1265</v>
      </c>
      <c r="B22">
        <v>2</v>
      </c>
      <c r="C22">
        <v>87.08</v>
      </c>
      <c r="D22" s="134" t="s">
        <v>910</v>
      </c>
      <c r="E22">
        <v>2</v>
      </c>
      <c r="F22">
        <v>110.8</v>
      </c>
    </row>
    <row r="23" spans="1:6" x14ac:dyDescent="0.25">
      <c r="A23" s="134" t="s">
        <v>1266</v>
      </c>
      <c r="B23">
        <v>2</v>
      </c>
      <c r="C23">
        <v>87.87</v>
      </c>
      <c r="D23" s="134" t="s">
        <v>911</v>
      </c>
      <c r="E23">
        <v>2</v>
      </c>
      <c r="F23">
        <v>111.29</v>
      </c>
    </row>
    <row r="24" spans="1:6" x14ac:dyDescent="0.25">
      <c r="A24" s="134" t="s">
        <v>900</v>
      </c>
      <c r="B24">
        <v>2</v>
      </c>
      <c r="C24">
        <v>99.66</v>
      </c>
      <c r="D24" s="134" t="s">
        <v>912</v>
      </c>
      <c r="E24">
        <v>2</v>
      </c>
      <c r="F24">
        <v>111.3</v>
      </c>
    </row>
    <row r="25" spans="1:6" x14ac:dyDescent="0.25">
      <c r="A25" s="134" t="s">
        <v>1267</v>
      </c>
      <c r="B25">
        <v>2</v>
      </c>
      <c r="C25">
        <v>102.74</v>
      </c>
      <c r="D25" s="134" t="s">
        <v>913</v>
      </c>
      <c r="E25">
        <v>2</v>
      </c>
      <c r="F25">
        <v>111.61</v>
      </c>
    </row>
    <row r="26" spans="1:6" x14ac:dyDescent="0.25">
      <c r="A26" s="134" t="s">
        <v>1268</v>
      </c>
      <c r="B26">
        <v>2</v>
      </c>
      <c r="C26">
        <v>103.25</v>
      </c>
      <c r="D26" s="134" t="s">
        <v>914</v>
      </c>
      <c r="E26">
        <v>2</v>
      </c>
      <c r="F26">
        <v>111.86</v>
      </c>
    </row>
    <row r="27" spans="1:6" x14ac:dyDescent="0.25">
      <c r="A27" s="134" t="s">
        <v>1269</v>
      </c>
      <c r="B27">
        <v>2</v>
      </c>
      <c r="C27">
        <v>110.53</v>
      </c>
      <c r="D27" s="134" t="s">
        <v>915</v>
      </c>
      <c r="E27">
        <v>2</v>
      </c>
      <c r="F27">
        <v>111.98</v>
      </c>
    </row>
    <row r="28" spans="1:6" x14ac:dyDescent="0.25">
      <c r="A28" s="134" t="s">
        <v>1270</v>
      </c>
      <c r="B28">
        <v>2</v>
      </c>
      <c r="C28">
        <v>110.7</v>
      </c>
      <c r="D28" s="134" t="s">
        <v>916</v>
      </c>
      <c r="E28">
        <v>2</v>
      </c>
      <c r="F28">
        <v>112.03</v>
      </c>
    </row>
    <row r="29" spans="1:6" x14ac:dyDescent="0.25">
      <c r="A29" s="134" t="s">
        <v>1271</v>
      </c>
      <c r="B29">
        <v>2</v>
      </c>
      <c r="C29">
        <v>110.78</v>
      </c>
      <c r="D29" s="134" t="s">
        <v>917</v>
      </c>
      <c r="E29">
        <v>2</v>
      </c>
      <c r="F29">
        <v>112.13</v>
      </c>
    </row>
    <row r="30" spans="1:6" x14ac:dyDescent="0.25">
      <c r="A30" s="134" t="s">
        <v>1272</v>
      </c>
      <c r="B30">
        <v>2</v>
      </c>
      <c r="C30">
        <v>111.24</v>
      </c>
      <c r="D30" s="134" t="s">
        <v>918</v>
      </c>
      <c r="E30">
        <v>2</v>
      </c>
      <c r="F30">
        <v>112.16</v>
      </c>
    </row>
    <row r="31" spans="1:6" x14ac:dyDescent="0.25">
      <c r="A31" s="134" t="s">
        <v>1273</v>
      </c>
      <c r="B31">
        <v>2</v>
      </c>
      <c r="C31">
        <v>111.69</v>
      </c>
      <c r="D31" s="134" t="s">
        <v>919</v>
      </c>
      <c r="E31">
        <v>2</v>
      </c>
      <c r="F31">
        <v>114.35</v>
      </c>
    </row>
    <row r="32" spans="1:6" x14ac:dyDescent="0.25">
      <c r="A32" s="134" t="s">
        <v>1274</v>
      </c>
      <c r="B32">
        <v>2</v>
      </c>
      <c r="C32">
        <v>111.75</v>
      </c>
      <c r="D32" s="134" t="s">
        <v>920</v>
      </c>
      <c r="E32">
        <v>2</v>
      </c>
      <c r="F32">
        <v>128.58000000000001</v>
      </c>
    </row>
    <row r="33" spans="1:6" x14ac:dyDescent="0.25">
      <c r="A33" s="134" t="s">
        <v>1275</v>
      </c>
      <c r="B33">
        <v>2</v>
      </c>
      <c r="C33">
        <v>111.79</v>
      </c>
      <c r="D33" s="134" t="s">
        <v>921</v>
      </c>
      <c r="E33">
        <v>2</v>
      </c>
      <c r="F33">
        <v>141.01</v>
      </c>
    </row>
    <row r="34" spans="1:6" x14ac:dyDescent="0.25">
      <c r="A34" s="134" t="s">
        <v>1276</v>
      </c>
      <c r="B34">
        <v>2</v>
      </c>
      <c r="C34">
        <v>111.85</v>
      </c>
      <c r="D34" s="134" t="s">
        <v>922</v>
      </c>
      <c r="E34">
        <v>2</v>
      </c>
      <c r="F34">
        <v>146.76</v>
      </c>
    </row>
    <row r="35" spans="1:6" x14ac:dyDescent="0.25">
      <c r="A35" s="134" t="s">
        <v>896</v>
      </c>
      <c r="B35">
        <v>2</v>
      </c>
      <c r="C35">
        <v>112.04</v>
      </c>
      <c r="D35" s="134" t="s">
        <v>923</v>
      </c>
      <c r="E35">
        <v>2</v>
      </c>
      <c r="F35">
        <v>163.91</v>
      </c>
    </row>
    <row r="36" spans="1:6" x14ac:dyDescent="0.25">
      <c r="A36" s="134" t="s">
        <v>1277</v>
      </c>
      <c r="B36">
        <v>2</v>
      </c>
      <c r="C36">
        <v>112.04</v>
      </c>
      <c r="D36" s="134" t="s">
        <v>924</v>
      </c>
      <c r="E36">
        <v>2</v>
      </c>
      <c r="F36">
        <v>165.51</v>
      </c>
    </row>
    <row r="37" spans="1:6" x14ac:dyDescent="0.25">
      <c r="A37" s="134" t="s">
        <v>1278</v>
      </c>
      <c r="B37">
        <v>2</v>
      </c>
      <c r="C37">
        <v>112.07</v>
      </c>
      <c r="D37" s="134" t="s">
        <v>925</v>
      </c>
      <c r="E37">
        <v>2</v>
      </c>
      <c r="F37">
        <v>212.26</v>
      </c>
    </row>
    <row r="38" spans="1:6" x14ac:dyDescent="0.25">
      <c r="A38" s="134" t="s">
        <v>1279</v>
      </c>
      <c r="B38">
        <v>2</v>
      </c>
      <c r="C38">
        <v>112.09</v>
      </c>
      <c r="D38" s="134" t="s">
        <v>926</v>
      </c>
      <c r="E38">
        <v>2</v>
      </c>
      <c r="F38">
        <v>213.26</v>
      </c>
    </row>
    <row r="39" spans="1:6" x14ac:dyDescent="0.25">
      <c r="A39" s="134" t="s">
        <v>1280</v>
      </c>
      <c r="B39">
        <v>2</v>
      </c>
      <c r="C39">
        <v>117.71</v>
      </c>
      <c r="D39" s="134" t="s">
        <v>927</v>
      </c>
      <c r="E39">
        <v>2</v>
      </c>
      <c r="F39">
        <v>214.23</v>
      </c>
    </row>
    <row r="40" spans="1:6" x14ac:dyDescent="0.25">
      <c r="A40" s="134" t="s">
        <v>1281</v>
      </c>
      <c r="B40">
        <v>2</v>
      </c>
      <c r="C40">
        <v>140.38999999999999</v>
      </c>
      <c r="D40" s="134" t="s">
        <v>928</v>
      </c>
      <c r="E40">
        <v>2</v>
      </c>
      <c r="F40">
        <v>220.87</v>
      </c>
    </row>
    <row r="41" spans="1:6" x14ac:dyDescent="0.25">
      <c r="A41" s="134" t="s">
        <v>1282</v>
      </c>
      <c r="B41">
        <v>2</v>
      </c>
      <c r="C41">
        <v>145.85</v>
      </c>
      <c r="D41" s="134" t="s">
        <v>929</v>
      </c>
      <c r="E41">
        <v>2</v>
      </c>
      <c r="F41">
        <v>244.14</v>
      </c>
    </row>
    <row r="42" spans="1:6" x14ac:dyDescent="0.25">
      <c r="A42" s="134" t="s">
        <v>1283</v>
      </c>
      <c r="B42">
        <v>2</v>
      </c>
      <c r="C42">
        <v>151.87</v>
      </c>
      <c r="D42" s="134" t="s">
        <v>930</v>
      </c>
      <c r="E42">
        <v>2</v>
      </c>
      <c r="F42">
        <v>280.24</v>
      </c>
    </row>
    <row r="43" spans="1:6" x14ac:dyDescent="0.25">
      <c r="A43" s="134" t="s">
        <v>1284</v>
      </c>
      <c r="B43">
        <v>2</v>
      </c>
      <c r="C43">
        <v>200.99</v>
      </c>
      <c r="D43" s="134" t="s">
        <v>931</v>
      </c>
      <c r="E43">
        <v>2</v>
      </c>
      <c r="F43">
        <v>285.56</v>
      </c>
    </row>
    <row r="44" spans="1:6" x14ac:dyDescent="0.25">
      <c r="A44" s="134" t="s">
        <v>1285</v>
      </c>
      <c r="B44">
        <v>2</v>
      </c>
      <c r="C44">
        <v>212.95</v>
      </c>
      <c r="D44" s="134" t="s">
        <v>932</v>
      </c>
      <c r="E44">
        <v>2</v>
      </c>
      <c r="F44">
        <v>292.10000000000002</v>
      </c>
    </row>
    <row r="45" spans="1:6" x14ac:dyDescent="0.25">
      <c r="A45" s="134" t="s">
        <v>1286</v>
      </c>
      <c r="B45">
        <v>2</v>
      </c>
      <c r="C45">
        <v>275.3</v>
      </c>
      <c r="D45" s="134" t="s">
        <v>933</v>
      </c>
      <c r="E45">
        <v>2</v>
      </c>
      <c r="F45">
        <v>302.64</v>
      </c>
    </row>
    <row r="46" spans="1:6" x14ac:dyDescent="0.25">
      <c r="A46" s="134" t="s">
        <v>1287</v>
      </c>
      <c r="B46">
        <v>2</v>
      </c>
      <c r="C46">
        <v>276.73</v>
      </c>
      <c r="D46" s="134" t="s">
        <v>934</v>
      </c>
      <c r="E46">
        <v>2</v>
      </c>
      <c r="F46">
        <v>336.89</v>
      </c>
    </row>
    <row r="47" spans="1:6" x14ac:dyDescent="0.25">
      <c r="A47" s="134" t="s">
        <v>928</v>
      </c>
      <c r="B47">
        <v>2</v>
      </c>
      <c r="C47">
        <v>305.2</v>
      </c>
      <c r="D47" s="134" t="s">
        <v>935</v>
      </c>
      <c r="E47">
        <v>2</v>
      </c>
      <c r="F47">
        <v>378.33</v>
      </c>
    </row>
    <row r="48" spans="1:6" x14ac:dyDescent="0.25">
      <c r="A48" s="134" t="s">
        <v>1288</v>
      </c>
      <c r="B48">
        <v>2</v>
      </c>
      <c r="C48">
        <v>342.03</v>
      </c>
      <c r="D48" s="134" t="s">
        <v>936</v>
      </c>
      <c r="E48">
        <v>2</v>
      </c>
      <c r="F48">
        <v>383.62</v>
      </c>
    </row>
    <row r="49" spans="1:6" x14ac:dyDescent="0.25">
      <c r="A49" s="134" t="s">
        <v>1289</v>
      </c>
      <c r="B49">
        <v>2</v>
      </c>
      <c r="C49">
        <v>350.73</v>
      </c>
      <c r="D49" s="134" t="s">
        <v>937</v>
      </c>
      <c r="E49">
        <v>2</v>
      </c>
      <c r="F49">
        <v>394.89</v>
      </c>
    </row>
    <row r="50" spans="1:6" x14ac:dyDescent="0.25">
      <c r="A50" s="134" t="s">
        <v>1290</v>
      </c>
      <c r="B50">
        <v>2</v>
      </c>
      <c r="C50">
        <v>351.99</v>
      </c>
      <c r="D50" s="134" t="s">
        <v>938</v>
      </c>
      <c r="E50">
        <v>2</v>
      </c>
      <c r="F50">
        <v>426.66</v>
      </c>
    </row>
    <row r="51" spans="1:6" x14ac:dyDescent="0.25">
      <c r="A51" s="134" t="s">
        <v>1291</v>
      </c>
      <c r="B51">
        <v>2</v>
      </c>
      <c r="C51">
        <v>366.48</v>
      </c>
      <c r="D51" s="134" t="s">
        <v>939</v>
      </c>
      <c r="E51">
        <v>2</v>
      </c>
      <c r="F51">
        <v>428.35</v>
      </c>
    </row>
    <row r="52" spans="1:6" x14ac:dyDescent="0.25">
      <c r="A52" s="134" t="s">
        <v>1292</v>
      </c>
      <c r="B52">
        <v>2</v>
      </c>
      <c r="C52">
        <v>368.35</v>
      </c>
      <c r="D52" s="134" t="s">
        <v>940</v>
      </c>
      <c r="E52">
        <v>2</v>
      </c>
      <c r="F52">
        <v>446.96</v>
      </c>
    </row>
    <row r="53" spans="1:6" x14ac:dyDescent="0.25">
      <c r="A53" s="134" t="s">
        <v>1293</v>
      </c>
      <c r="B53">
        <v>2</v>
      </c>
      <c r="C53">
        <v>372.72</v>
      </c>
      <c r="D53" s="134" t="s">
        <v>941</v>
      </c>
      <c r="E53">
        <v>2</v>
      </c>
      <c r="F53">
        <v>449.71</v>
      </c>
    </row>
    <row r="54" spans="1:6" x14ac:dyDescent="0.25">
      <c r="A54" s="134" t="s">
        <v>1294</v>
      </c>
      <c r="B54">
        <v>2</v>
      </c>
      <c r="C54">
        <v>399.99</v>
      </c>
      <c r="D54" s="134" t="s">
        <v>942</v>
      </c>
      <c r="E54">
        <v>2</v>
      </c>
      <c r="F54">
        <v>454.72</v>
      </c>
    </row>
    <row r="55" spans="1:6" x14ac:dyDescent="0.25">
      <c r="A55" s="134" t="s">
        <v>1295</v>
      </c>
      <c r="B55">
        <v>2</v>
      </c>
      <c r="C55">
        <v>421.05</v>
      </c>
      <c r="D55" s="134" t="s">
        <v>943</v>
      </c>
      <c r="E55">
        <v>2</v>
      </c>
      <c r="F55">
        <v>486.77</v>
      </c>
    </row>
    <row r="56" spans="1:6" x14ac:dyDescent="0.25">
      <c r="A56" s="134" t="s">
        <v>1296</v>
      </c>
      <c r="B56">
        <v>2</v>
      </c>
      <c r="C56">
        <v>421.91</v>
      </c>
      <c r="D56" s="134" t="s">
        <v>944</v>
      </c>
      <c r="E56">
        <v>2</v>
      </c>
      <c r="F56">
        <v>501.75</v>
      </c>
    </row>
    <row r="57" spans="1:6" x14ac:dyDescent="0.25">
      <c r="A57" s="134" t="s">
        <v>1297</v>
      </c>
      <c r="B57">
        <v>2</v>
      </c>
      <c r="C57">
        <v>433.55</v>
      </c>
      <c r="D57" s="134" t="s">
        <v>945</v>
      </c>
      <c r="E57">
        <v>2</v>
      </c>
      <c r="F57">
        <v>510.48</v>
      </c>
    </row>
    <row r="58" spans="1:6" x14ac:dyDescent="0.25">
      <c r="A58" s="134" t="s">
        <v>1298</v>
      </c>
      <c r="B58">
        <v>2</v>
      </c>
      <c r="C58">
        <v>437.06</v>
      </c>
      <c r="D58" s="134" t="s">
        <v>946</v>
      </c>
      <c r="E58">
        <v>2</v>
      </c>
      <c r="F58">
        <v>516.88</v>
      </c>
    </row>
    <row r="59" spans="1:6" x14ac:dyDescent="0.25">
      <c r="A59" s="134" t="s">
        <v>1299</v>
      </c>
      <c r="B59">
        <v>2</v>
      </c>
      <c r="C59">
        <v>437.4</v>
      </c>
      <c r="D59" s="134" t="s">
        <v>947</v>
      </c>
      <c r="E59">
        <v>2</v>
      </c>
      <c r="F59">
        <v>534.09</v>
      </c>
    </row>
    <row r="60" spans="1:6" x14ac:dyDescent="0.25">
      <c r="A60" s="134" t="s">
        <v>1300</v>
      </c>
      <c r="B60">
        <v>2</v>
      </c>
      <c r="C60">
        <v>460.36</v>
      </c>
      <c r="D60" s="134" t="s">
        <v>948</v>
      </c>
      <c r="E60">
        <v>2</v>
      </c>
      <c r="F60">
        <v>534.66</v>
      </c>
    </row>
    <row r="61" spans="1:6" x14ac:dyDescent="0.25">
      <c r="A61" s="134" t="s">
        <v>1301</v>
      </c>
      <c r="B61">
        <v>2</v>
      </c>
      <c r="C61">
        <v>463.49</v>
      </c>
      <c r="D61" s="134" t="s">
        <v>949</v>
      </c>
      <c r="E61">
        <v>2</v>
      </c>
      <c r="F61">
        <v>535.29999999999995</v>
      </c>
    </row>
    <row r="62" spans="1:6" x14ac:dyDescent="0.25">
      <c r="A62" s="134" t="s">
        <v>1302</v>
      </c>
      <c r="B62">
        <v>2</v>
      </c>
      <c r="C62">
        <v>470.38</v>
      </c>
      <c r="D62" s="134" t="s">
        <v>950</v>
      </c>
      <c r="E62">
        <v>2</v>
      </c>
      <c r="F62">
        <v>546.26</v>
      </c>
    </row>
    <row r="63" spans="1:6" x14ac:dyDescent="0.25">
      <c r="A63" s="134" t="s">
        <v>1303</v>
      </c>
      <c r="B63">
        <v>2</v>
      </c>
      <c r="C63">
        <v>484.64</v>
      </c>
      <c r="D63" s="134" t="s">
        <v>951</v>
      </c>
      <c r="E63">
        <v>2</v>
      </c>
      <c r="F63">
        <v>546.6</v>
      </c>
    </row>
    <row r="64" spans="1:6" x14ac:dyDescent="0.25">
      <c r="A64" s="134" t="s">
        <v>1304</v>
      </c>
      <c r="B64">
        <v>2</v>
      </c>
      <c r="C64">
        <v>490.45</v>
      </c>
      <c r="D64" s="134" t="s">
        <v>952</v>
      </c>
      <c r="E64">
        <v>2</v>
      </c>
      <c r="F64">
        <v>549.35</v>
      </c>
    </row>
    <row r="65" spans="1:6" x14ac:dyDescent="0.25">
      <c r="A65" s="134" t="s">
        <v>1305</v>
      </c>
      <c r="B65">
        <v>2</v>
      </c>
      <c r="C65">
        <v>499.11</v>
      </c>
      <c r="D65" s="134" t="s">
        <v>953</v>
      </c>
      <c r="E65">
        <v>2</v>
      </c>
      <c r="F65">
        <v>552.25</v>
      </c>
    </row>
    <row r="66" spans="1:6" x14ac:dyDescent="0.25">
      <c r="A66" s="134" t="s">
        <v>1306</v>
      </c>
      <c r="B66">
        <v>2</v>
      </c>
      <c r="C66">
        <v>506.96</v>
      </c>
      <c r="D66" s="134" t="s">
        <v>954</v>
      </c>
      <c r="E66">
        <v>2</v>
      </c>
      <c r="F66">
        <v>557.21</v>
      </c>
    </row>
    <row r="67" spans="1:6" x14ac:dyDescent="0.25">
      <c r="A67" s="134" t="s">
        <v>1307</v>
      </c>
      <c r="B67">
        <v>2</v>
      </c>
      <c r="C67">
        <v>514.14</v>
      </c>
      <c r="D67" s="134" t="s">
        <v>955</v>
      </c>
      <c r="E67">
        <v>2</v>
      </c>
      <c r="F67">
        <v>560.69000000000005</v>
      </c>
    </row>
    <row r="68" spans="1:6" x14ac:dyDescent="0.25">
      <c r="A68" s="134" t="s">
        <v>1308</v>
      </c>
      <c r="B68">
        <v>2</v>
      </c>
      <c r="C68">
        <v>539.69000000000005</v>
      </c>
      <c r="D68" s="134" t="s">
        <v>956</v>
      </c>
      <c r="E68">
        <v>2</v>
      </c>
      <c r="F68">
        <v>562.75</v>
      </c>
    </row>
    <row r="69" spans="1:6" x14ac:dyDescent="0.25">
      <c r="A69" s="134" t="s">
        <v>944</v>
      </c>
      <c r="B69">
        <v>2</v>
      </c>
      <c r="C69">
        <v>546.24</v>
      </c>
      <c r="D69" s="134" t="s">
        <v>957</v>
      </c>
      <c r="E69">
        <v>2</v>
      </c>
      <c r="F69">
        <v>564.29</v>
      </c>
    </row>
    <row r="70" spans="1:6" x14ac:dyDescent="0.25">
      <c r="A70" s="134" t="s">
        <v>1309</v>
      </c>
      <c r="B70">
        <v>2</v>
      </c>
      <c r="C70">
        <v>557.21</v>
      </c>
      <c r="D70" s="134" t="s">
        <v>958</v>
      </c>
      <c r="E70">
        <v>2</v>
      </c>
      <c r="F70">
        <v>568.29</v>
      </c>
    </row>
    <row r="71" spans="1:6" x14ac:dyDescent="0.25">
      <c r="A71" s="134" t="s">
        <v>1310</v>
      </c>
      <c r="B71">
        <v>2</v>
      </c>
      <c r="C71">
        <v>561.62</v>
      </c>
      <c r="D71" s="134" t="s">
        <v>959</v>
      </c>
      <c r="E71">
        <v>2</v>
      </c>
      <c r="F71">
        <v>575.66</v>
      </c>
    </row>
    <row r="72" spans="1:6" x14ac:dyDescent="0.25">
      <c r="A72" s="134" t="s">
        <v>1311</v>
      </c>
      <c r="B72">
        <v>2</v>
      </c>
      <c r="C72">
        <v>562.75</v>
      </c>
      <c r="D72" s="134" t="s">
        <v>960</v>
      </c>
      <c r="E72">
        <v>2</v>
      </c>
      <c r="F72">
        <v>590.69000000000005</v>
      </c>
    </row>
    <row r="73" spans="1:6" x14ac:dyDescent="0.25">
      <c r="A73" s="134" t="s">
        <v>1312</v>
      </c>
      <c r="B73">
        <v>2</v>
      </c>
      <c r="C73">
        <v>565.38</v>
      </c>
      <c r="D73" s="134" t="s">
        <v>961</v>
      </c>
      <c r="E73">
        <v>2</v>
      </c>
      <c r="F73">
        <v>590.89</v>
      </c>
    </row>
    <row r="74" spans="1:6" x14ac:dyDescent="0.25">
      <c r="A74" s="134" t="s">
        <v>1313</v>
      </c>
      <c r="B74">
        <v>2</v>
      </c>
      <c r="C74">
        <v>566.6</v>
      </c>
      <c r="D74" s="134" t="s">
        <v>962</v>
      </c>
      <c r="E74">
        <v>2</v>
      </c>
      <c r="F74">
        <v>604.39</v>
      </c>
    </row>
    <row r="75" spans="1:6" x14ac:dyDescent="0.25">
      <c r="A75" s="134" t="s">
        <v>1314</v>
      </c>
      <c r="B75">
        <v>2</v>
      </c>
      <c r="C75">
        <v>566.66999999999996</v>
      </c>
      <c r="D75" s="134" t="s">
        <v>963</v>
      </c>
      <c r="E75">
        <v>2</v>
      </c>
      <c r="F75">
        <v>606.36</v>
      </c>
    </row>
    <row r="76" spans="1:6" x14ac:dyDescent="0.25">
      <c r="A76" s="134" t="s">
        <v>1315</v>
      </c>
      <c r="B76">
        <v>2</v>
      </c>
      <c r="C76">
        <v>575.80999999999995</v>
      </c>
      <c r="D76" s="134" t="s">
        <v>964</v>
      </c>
      <c r="E76">
        <v>2</v>
      </c>
      <c r="F76">
        <v>609.16</v>
      </c>
    </row>
    <row r="77" spans="1:6" x14ac:dyDescent="0.25">
      <c r="A77" s="134" t="s">
        <v>1316</v>
      </c>
      <c r="B77">
        <v>2</v>
      </c>
      <c r="C77">
        <v>576.98</v>
      </c>
      <c r="D77" s="134" t="s">
        <v>965</v>
      </c>
      <c r="E77">
        <v>2</v>
      </c>
      <c r="F77">
        <v>667.79</v>
      </c>
    </row>
    <row r="78" spans="1:6" x14ac:dyDescent="0.25">
      <c r="A78" s="134" t="s">
        <v>1317</v>
      </c>
      <c r="B78">
        <v>2</v>
      </c>
      <c r="C78">
        <v>581.12</v>
      </c>
      <c r="D78" s="134" t="s">
        <v>966</v>
      </c>
      <c r="E78">
        <v>2</v>
      </c>
      <c r="F78">
        <v>668.44</v>
      </c>
    </row>
    <row r="79" spans="1:6" x14ac:dyDescent="0.25">
      <c r="A79" s="134" t="s">
        <v>1318</v>
      </c>
      <c r="B79">
        <v>2</v>
      </c>
      <c r="C79">
        <v>586.04999999999995</v>
      </c>
      <c r="D79" s="134" t="s">
        <v>967</v>
      </c>
      <c r="E79">
        <v>2</v>
      </c>
      <c r="F79">
        <v>677.84</v>
      </c>
    </row>
    <row r="80" spans="1:6" x14ac:dyDescent="0.25">
      <c r="A80" s="134" t="s">
        <v>1319</v>
      </c>
      <c r="B80">
        <v>2</v>
      </c>
      <c r="C80">
        <v>586.4</v>
      </c>
      <c r="D80" s="134" t="s">
        <v>968</v>
      </c>
      <c r="E80">
        <v>2</v>
      </c>
      <c r="F80">
        <v>685.22</v>
      </c>
    </row>
    <row r="81" spans="1:6" x14ac:dyDescent="0.25">
      <c r="A81" s="134" t="s">
        <v>1320</v>
      </c>
      <c r="B81">
        <v>2</v>
      </c>
      <c r="C81">
        <v>591.89</v>
      </c>
      <c r="D81" s="134" t="s">
        <v>969</v>
      </c>
      <c r="E81">
        <v>2</v>
      </c>
      <c r="F81">
        <v>697.07</v>
      </c>
    </row>
    <row r="82" spans="1:6" x14ac:dyDescent="0.25">
      <c r="A82" s="134" t="s">
        <v>952</v>
      </c>
      <c r="B82">
        <v>2</v>
      </c>
      <c r="C82">
        <v>598.45000000000005</v>
      </c>
      <c r="D82" s="134" t="s">
        <v>970</v>
      </c>
      <c r="E82">
        <v>2</v>
      </c>
      <c r="F82">
        <v>705.62</v>
      </c>
    </row>
    <row r="83" spans="1:6" x14ac:dyDescent="0.25">
      <c r="A83" s="134" t="s">
        <v>1321</v>
      </c>
      <c r="B83">
        <v>2</v>
      </c>
      <c r="C83">
        <v>628.19000000000005</v>
      </c>
      <c r="D83" s="134" t="s">
        <v>971</v>
      </c>
      <c r="E83">
        <v>2</v>
      </c>
      <c r="F83">
        <v>726.62</v>
      </c>
    </row>
    <row r="84" spans="1:6" x14ac:dyDescent="0.25">
      <c r="A84" s="134" t="s">
        <v>1322</v>
      </c>
      <c r="B84">
        <v>2</v>
      </c>
      <c r="C84">
        <v>633.64</v>
      </c>
      <c r="D84" s="134" t="s">
        <v>972</v>
      </c>
      <c r="E84">
        <v>2</v>
      </c>
      <c r="F84">
        <v>729.81</v>
      </c>
    </row>
    <row r="85" spans="1:6" x14ac:dyDescent="0.25">
      <c r="A85" s="134" t="s">
        <v>1323</v>
      </c>
      <c r="B85">
        <v>2</v>
      </c>
      <c r="C85">
        <v>653.04999999999995</v>
      </c>
      <c r="D85" s="134" t="s">
        <v>973</v>
      </c>
      <c r="E85">
        <v>2</v>
      </c>
      <c r="F85">
        <v>747.57</v>
      </c>
    </row>
    <row r="86" spans="1:6" x14ac:dyDescent="0.25">
      <c r="A86" s="134" t="s">
        <v>1324</v>
      </c>
      <c r="B86">
        <v>2</v>
      </c>
      <c r="C86">
        <v>655.46</v>
      </c>
      <c r="D86" s="134" t="s">
        <v>974</v>
      </c>
      <c r="E86">
        <v>2</v>
      </c>
      <c r="F86">
        <v>748.58</v>
      </c>
    </row>
    <row r="87" spans="1:6" x14ac:dyDescent="0.25">
      <c r="A87" s="134" t="s">
        <v>1325</v>
      </c>
      <c r="B87">
        <v>2</v>
      </c>
      <c r="C87">
        <v>655.97</v>
      </c>
      <c r="D87" s="134" t="s">
        <v>975</v>
      </c>
      <c r="E87">
        <v>2</v>
      </c>
      <c r="F87">
        <v>748.82</v>
      </c>
    </row>
    <row r="88" spans="1:6" x14ac:dyDescent="0.25">
      <c r="A88" s="134" t="s">
        <v>1326</v>
      </c>
      <c r="B88">
        <v>2</v>
      </c>
      <c r="C88">
        <v>670.61</v>
      </c>
      <c r="D88" s="134" t="s">
        <v>976</v>
      </c>
      <c r="E88">
        <v>2</v>
      </c>
      <c r="F88">
        <v>758.76</v>
      </c>
    </row>
    <row r="89" spans="1:6" x14ac:dyDescent="0.25">
      <c r="A89" s="134" t="s">
        <v>1327</v>
      </c>
      <c r="B89">
        <v>2</v>
      </c>
      <c r="C89">
        <v>679.56</v>
      </c>
      <c r="D89" s="134" t="s">
        <v>977</v>
      </c>
      <c r="E89">
        <v>2</v>
      </c>
      <c r="F89">
        <v>759.43</v>
      </c>
    </row>
    <row r="90" spans="1:6" x14ac:dyDescent="0.25">
      <c r="A90" s="134" t="s">
        <v>968</v>
      </c>
      <c r="B90">
        <v>2</v>
      </c>
      <c r="C90">
        <v>684.35</v>
      </c>
      <c r="D90" s="134" t="s">
        <v>978</v>
      </c>
      <c r="E90">
        <v>2</v>
      </c>
      <c r="F90">
        <v>760.19</v>
      </c>
    </row>
    <row r="91" spans="1:6" x14ac:dyDescent="0.25">
      <c r="A91" s="134" t="s">
        <v>1328</v>
      </c>
      <c r="B91">
        <v>2</v>
      </c>
      <c r="C91">
        <v>686.85</v>
      </c>
      <c r="D91" s="134" t="s">
        <v>979</v>
      </c>
      <c r="E91">
        <v>2</v>
      </c>
      <c r="F91">
        <v>761.26</v>
      </c>
    </row>
    <row r="92" spans="1:6" x14ac:dyDescent="0.25">
      <c r="A92" s="134" t="s">
        <v>1329</v>
      </c>
      <c r="B92">
        <v>2</v>
      </c>
      <c r="C92">
        <v>694.85</v>
      </c>
      <c r="D92" s="134" t="s">
        <v>980</v>
      </c>
      <c r="E92">
        <v>2</v>
      </c>
      <c r="F92">
        <v>795.73</v>
      </c>
    </row>
    <row r="93" spans="1:6" x14ac:dyDescent="0.25">
      <c r="A93" s="134" t="s">
        <v>1330</v>
      </c>
      <c r="B93">
        <v>2</v>
      </c>
      <c r="C93">
        <v>729.42</v>
      </c>
      <c r="D93" s="134" t="s">
        <v>981</v>
      </c>
      <c r="E93">
        <v>2</v>
      </c>
      <c r="F93">
        <v>796.65</v>
      </c>
    </row>
    <row r="94" spans="1:6" x14ac:dyDescent="0.25">
      <c r="A94" s="134" t="s">
        <v>1331</v>
      </c>
      <c r="B94">
        <v>2</v>
      </c>
      <c r="C94">
        <v>730.9</v>
      </c>
      <c r="D94" s="134" t="s">
        <v>982</v>
      </c>
      <c r="E94">
        <v>2</v>
      </c>
      <c r="F94">
        <v>802.58</v>
      </c>
    </row>
    <row r="95" spans="1:6" x14ac:dyDescent="0.25">
      <c r="A95" s="134" t="s">
        <v>1332</v>
      </c>
      <c r="B95">
        <v>2</v>
      </c>
      <c r="C95">
        <v>735.49</v>
      </c>
      <c r="D95" s="134" t="s">
        <v>983</v>
      </c>
      <c r="E95">
        <v>2</v>
      </c>
      <c r="F95">
        <v>835.29</v>
      </c>
    </row>
    <row r="96" spans="1:6" x14ac:dyDescent="0.25">
      <c r="A96" s="134" t="s">
        <v>1333</v>
      </c>
      <c r="B96">
        <v>2</v>
      </c>
      <c r="C96">
        <v>750.36</v>
      </c>
      <c r="D96" s="134" t="s">
        <v>984</v>
      </c>
      <c r="E96">
        <v>2</v>
      </c>
      <c r="F96">
        <v>849.13</v>
      </c>
    </row>
    <row r="97" spans="1:6" x14ac:dyDescent="0.25">
      <c r="A97" s="134" t="s">
        <v>1334</v>
      </c>
      <c r="B97">
        <v>2</v>
      </c>
      <c r="C97">
        <v>762.57</v>
      </c>
      <c r="D97" s="134" t="s">
        <v>985</v>
      </c>
      <c r="E97">
        <v>2</v>
      </c>
      <c r="F97">
        <v>874.69</v>
      </c>
    </row>
    <row r="98" spans="1:6" x14ac:dyDescent="0.25">
      <c r="A98" s="134" t="s">
        <v>1335</v>
      </c>
      <c r="B98">
        <v>2</v>
      </c>
      <c r="C98">
        <v>805.02</v>
      </c>
      <c r="D98" s="134" t="s">
        <v>986</v>
      </c>
      <c r="E98">
        <v>2</v>
      </c>
      <c r="F98">
        <v>883.48</v>
      </c>
    </row>
    <row r="99" spans="1:6" x14ac:dyDescent="0.25">
      <c r="A99" s="134" t="s">
        <v>1336</v>
      </c>
      <c r="B99">
        <v>2</v>
      </c>
      <c r="C99">
        <v>806.75</v>
      </c>
      <c r="D99" s="134" t="s">
        <v>987</v>
      </c>
      <c r="E99">
        <v>2</v>
      </c>
      <c r="F99">
        <v>890.34</v>
      </c>
    </row>
    <row r="100" spans="1:6" x14ac:dyDescent="0.25">
      <c r="A100" s="134" t="s">
        <v>1337</v>
      </c>
      <c r="B100">
        <v>2</v>
      </c>
      <c r="C100">
        <v>813.24</v>
      </c>
      <c r="D100" s="134" t="s">
        <v>988</v>
      </c>
      <c r="E100">
        <v>2</v>
      </c>
      <c r="F100">
        <v>892.65</v>
      </c>
    </row>
    <row r="101" spans="1:6" x14ac:dyDescent="0.25">
      <c r="A101" s="134" t="s">
        <v>1338</v>
      </c>
      <c r="B101">
        <v>2</v>
      </c>
      <c r="C101">
        <v>827.28</v>
      </c>
      <c r="D101" s="134" t="s">
        <v>989</v>
      </c>
      <c r="E101">
        <v>2</v>
      </c>
      <c r="F101">
        <v>923.49</v>
      </c>
    </row>
    <row r="102" spans="1:6" x14ac:dyDescent="0.25">
      <c r="A102" s="134" t="s">
        <v>1339</v>
      </c>
      <c r="B102">
        <v>2</v>
      </c>
      <c r="C102">
        <v>849.42</v>
      </c>
      <c r="D102" s="134" t="s">
        <v>990</v>
      </c>
      <c r="E102">
        <v>2</v>
      </c>
      <c r="F102">
        <v>929.2</v>
      </c>
    </row>
    <row r="103" spans="1:6" x14ac:dyDescent="0.25">
      <c r="A103" s="134" t="s">
        <v>1340</v>
      </c>
      <c r="B103">
        <v>2</v>
      </c>
      <c r="C103">
        <v>866.27</v>
      </c>
      <c r="D103" s="134" t="s">
        <v>991</v>
      </c>
      <c r="E103">
        <v>2</v>
      </c>
      <c r="F103">
        <v>942.49</v>
      </c>
    </row>
    <row r="104" spans="1:6" x14ac:dyDescent="0.25">
      <c r="A104" s="134" t="s">
        <v>1341</v>
      </c>
      <c r="B104">
        <v>2</v>
      </c>
      <c r="C104">
        <v>891.17</v>
      </c>
      <c r="D104" s="134" t="s">
        <v>992</v>
      </c>
      <c r="E104">
        <v>2</v>
      </c>
      <c r="F104">
        <v>963.4</v>
      </c>
    </row>
    <row r="105" spans="1:6" x14ac:dyDescent="0.25">
      <c r="A105" s="134" t="s">
        <v>1342</v>
      </c>
      <c r="B105">
        <v>2</v>
      </c>
      <c r="C105">
        <v>898.3</v>
      </c>
      <c r="D105" s="134" t="s">
        <v>993</v>
      </c>
      <c r="E105">
        <v>2</v>
      </c>
      <c r="F105">
        <v>976.53</v>
      </c>
    </row>
    <row r="106" spans="1:6" x14ac:dyDescent="0.25">
      <c r="A106" s="134" t="s">
        <v>1343</v>
      </c>
      <c r="B106">
        <v>2</v>
      </c>
      <c r="C106">
        <v>901.3</v>
      </c>
      <c r="D106" s="134" t="s">
        <v>994</v>
      </c>
      <c r="E106">
        <v>2</v>
      </c>
      <c r="F106">
        <v>979.25</v>
      </c>
    </row>
    <row r="107" spans="1:6" x14ac:dyDescent="0.25">
      <c r="A107" s="134" t="s">
        <v>1344</v>
      </c>
      <c r="B107">
        <v>2</v>
      </c>
      <c r="C107">
        <v>906.85</v>
      </c>
      <c r="D107" s="134" t="s">
        <v>995</v>
      </c>
      <c r="E107">
        <v>2</v>
      </c>
      <c r="F107">
        <v>991.06</v>
      </c>
    </row>
    <row r="108" spans="1:6" x14ac:dyDescent="0.25">
      <c r="A108" s="134" t="s">
        <v>1345</v>
      </c>
      <c r="B108">
        <v>2</v>
      </c>
      <c r="C108">
        <v>907.8</v>
      </c>
      <c r="D108" s="134" t="s">
        <v>996</v>
      </c>
      <c r="E108">
        <v>2</v>
      </c>
      <c r="F108">
        <v>997.61</v>
      </c>
    </row>
    <row r="109" spans="1:6" x14ac:dyDescent="0.25">
      <c r="A109" s="134" t="s">
        <v>1346</v>
      </c>
      <c r="B109">
        <v>2</v>
      </c>
      <c r="C109">
        <v>911.16</v>
      </c>
      <c r="D109" s="134" t="s">
        <v>997</v>
      </c>
      <c r="E109">
        <v>2</v>
      </c>
      <c r="F109">
        <v>1053.33</v>
      </c>
    </row>
    <row r="110" spans="1:6" x14ac:dyDescent="0.25">
      <c r="A110" s="134" t="s">
        <v>1347</v>
      </c>
      <c r="B110">
        <v>2</v>
      </c>
      <c r="C110">
        <v>917.09</v>
      </c>
      <c r="D110" s="134" t="s">
        <v>998</v>
      </c>
      <c r="E110">
        <v>2</v>
      </c>
      <c r="F110">
        <v>1060.48</v>
      </c>
    </row>
    <row r="111" spans="1:6" x14ac:dyDescent="0.25">
      <c r="A111" s="134" t="s">
        <v>1348</v>
      </c>
      <c r="B111">
        <v>2</v>
      </c>
      <c r="C111">
        <v>919.84</v>
      </c>
      <c r="D111" s="134" t="s">
        <v>999</v>
      </c>
      <c r="E111">
        <v>2</v>
      </c>
      <c r="F111">
        <v>1064.9100000000001</v>
      </c>
    </row>
    <row r="112" spans="1:6" x14ac:dyDescent="0.25">
      <c r="A112" s="134" t="s">
        <v>1349</v>
      </c>
      <c r="B112">
        <v>2</v>
      </c>
      <c r="C112">
        <v>945.95</v>
      </c>
      <c r="D112" s="134" t="s">
        <v>1000</v>
      </c>
      <c r="E112">
        <v>2</v>
      </c>
      <c r="F112">
        <v>1074.75</v>
      </c>
    </row>
    <row r="113" spans="1:6" x14ac:dyDescent="0.25">
      <c r="A113" s="134" t="s">
        <v>1350</v>
      </c>
      <c r="B113">
        <v>2</v>
      </c>
      <c r="C113">
        <v>956.73</v>
      </c>
      <c r="D113" s="134" t="s">
        <v>1001</v>
      </c>
      <c r="E113">
        <v>2</v>
      </c>
      <c r="F113">
        <v>1080.28</v>
      </c>
    </row>
    <row r="114" spans="1:6" x14ac:dyDescent="0.25">
      <c r="A114" s="134" t="s">
        <v>1351</v>
      </c>
      <c r="B114">
        <v>2</v>
      </c>
      <c r="C114">
        <v>961.45</v>
      </c>
      <c r="D114" s="134" t="s">
        <v>1002</v>
      </c>
      <c r="E114">
        <v>2</v>
      </c>
      <c r="F114">
        <v>1082.4100000000001</v>
      </c>
    </row>
    <row r="115" spans="1:6" x14ac:dyDescent="0.25">
      <c r="A115" s="134" t="s">
        <v>1352</v>
      </c>
      <c r="B115">
        <v>2</v>
      </c>
      <c r="C115">
        <v>964.93</v>
      </c>
      <c r="D115" s="134" t="s">
        <v>1003</v>
      </c>
      <c r="E115">
        <v>2</v>
      </c>
      <c r="F115">
        <v>1091.67</v>
      </c>
    </row>
    <row r="116" spans="1:6" x14ac:dyDescent="0.25">
      <c r="A116" s="134" t="s">
        <v>1353</v>
      </c>
      <c r="B116">
        <v>2</v>
      </c>
      <c r="C116">
        <v>967.04</v>
      </c>
      <c r="D116" s="134" t="s">
        <v>1004</v>
      </c>
      <c r="E116">
        <v>2</v>
      </c>
      <c r="F116">
        <v>1093.19</v>
      </c>
    </row>
    <row r="117" spans="1:6" x14ac:dyDescent="0.25">
      <c r="A117" s="134" t="s">
        <v>1354</v>
      </c>
      <c r="B117">
        <v>2</v>
      </c>
      <c r="C117">
        <v>968.21</v>
      </c>
      <c r="D117" s="134" t="s">
        <v>1005</v>
      </c>
      <c r="E117">
        <v>2</v>
      </c>
      <c r="F117">
        <v>1099.4100000000001</v>
      </c>
    </row>
    <row r="118" spans="1:6" x14ac:dyDescent="0.25">
      <c r="A118" s="134" t="s">
        <v>1355</v>
      </c>
      <c r="B118">
        <v>2</v>
      </c>
      <c r="C118">
        <v>977.66</v>
      </c>
      <c r="D118" s="134" t="s">
        <v>1006</v>
      </c>
      <c r="E118">
        <v>2</v>
      </c>
      <c r="F118">
        <v>1107.6300000000001</v>
      </c>
    </row>
    <row r="119" spans="1:6" x14ac:dyDescent="0.25">
      <c r="A119" s="134" t="s">
        <v>1356</v>
      </c>
      <c r="B119">
        <v>2</v>
      </c>
      <c r="C119">
        <v>991.08</v>
      </c>
      <c r="D119" s="134" t="s">
        <v>1007</v>
      </c>
      <c r="E119">
        <v>2</v>
      </c>
      <c r="F119">
        <v>1109.72</v>
      </c>
    </row>
    <row r="120" spans="1:6" x14ac:dyDescent="0.25">
      <c r="A120" s="134" t="s">
        <v>1357</v>
      </c>
      <c r="B120">
        <v>2</v>
      </c>
      <c r="C120">
        <v>1003.32</v>
      </c>
      <c r="D120" s="134" t="s">
        <v>1008</v>
      </c>
      <c r="E120">
        <v>2</v>
      </c>
      <c r="F120">
        <v>1112.78</v>
      </c>
    </row>
    <row r="121" spans="1:6" x14ac:dyDescent="0.25">
      <c r="A121" s="134" t="s">
        <v>1358</v>
      </c>
      <c r="B121">
        <v>2</v>
      </c>
      <c r="C121">
        <v>1022.2</v>
      </c>
      <c r="D121" s="134" t="s">
        <v>1009</v>
      </c>
      <c r="E121">
        <v>2</v>
      </c>
      <c r="F121">
        <v>1121.8499999999999</v>
      </c>
    </row>
    <row r="122" spans="1:6" x14ac:dyDescent="0.25">
      <c r="A122" s="134" t="s">
        <v>1359</v>
      </c>
      <c r="B122">
        <v>2</v>
      </c>
      <c r="C122">
        <v>1035.7</v>
      </c>
      <c r="D122" s="134" t="s">
        <v>1010</v>
      </c>
      <c r="E122">
        <v>2</v>
      </c>
      <c r="F122">
        <v>1128.4000000000001</v>
      </c>
    </row>
    <row r="123" spans="1:6" x14ac:dyDescent="0.25">
      <c r="A123" s="134" t="s">
        <v>1360</v>
      </c>
      <c r="B123">
        <v>2</v>
      </c>
      <c r="C123">
        <v>1060.22</v>
      </c>
      <c r="D123" s="134" t="s">
        <v>1011</v>
      </c>
      <c r="E123">
        <v>2</v>
      </c>
      <c r="F123">
        <v>1167.3599999999999</v>
      </c>
    </row>
    <row r="124" spans="1:6" x14ac:dyDescent="0.25">
      <c r="A124" s="134" t="s">
        <v>1361</v>
      </c>
      <c r="B124">
        <v>2</v>
      </c>
      <c r="C124">
        <v>1076.48</v>
      </c>
      <c r="D124" s="134" t="s">
        <v>1012</v>
      </c>
      <c r="E124">
        <v>2</v>
      </c>
      <c r="F124">
        <v>1187.44</v>
      </c>
    </row>
    <row r="125" spans="1:6" x14ac:dyDescent="0.25">
      <c r="A125" s="134" t="s">
        <v>1362</v>
      </c>
      <c r="B125">
        <v>2</v>
      </c>
      <c r="C125">
        <v>1077.3800000000001</v>
      </c>
      <c r="D125" s="134" t="s">
        <v>1013</v>
      </c>
      <c r="E125">
        <v>2</v>
      </c>
      <c r="F125">
        <v>1221.7</v>
      </c>
    </row>
    <row r="126" spans="1:6" x14ac:dyDescent="0.25">
      <c r="A126" s="134" t="s">
        <v>1363</v>
      </c>
      <c r="B126">
        <v>2</v>
      </c>
      <c r="C126">
        <v>1080.3399999999999</v>
      </c>
      <c r="D126" s="134" t="s">
        <v>1014</v>
      </c>
      <c r="E126">
        <v>2</v>
      </c>
      <c r="F126">
        <v>1235.75</v>
      </c>
    </row>
    <row r="127" spans="1:6" x14ac:dyDescent="0.25">
      <c r="A127" s="134" t="s">
        <v>1364</v>
      </c>
      <c r="B127">
        <v>2</v>
      </c>
      <c r="C127">
        <v>1083.02</v>
      </c>
      <c r="D127" s="134" t="s">
        <v>1015</v>
      </c>
      <c r="E127">
        <v>2</v>
      </c>
      <c r="F127">
        <v>1236.67</v>
      </c>
    </row>
    <row r="128" spans="1:6" x14ac:dyDescent="0.25">
      <c r="A128" s="134" t="s">
        <v>1365</v>
      </c>
      <c r="B128">
        <v>2</v>
      </c>
      <c r="C128">
        <v>1104.25</v>
      </c>
      <c r="D128" s="134" t="s">
        <v>1016</v>
      </c>
      <c r="E128">
        <v>2</v>
      </c>
      <c r="F128">
        <v>1291.9000000000001</v>
      </c>
    </row>
    <row r="129" spans="1:6" x14ac:dyDescent="0.25">
      <c r="A129" s="134" t="s">
        <v>1366</v>
      </c>
      <c r="B129">
        <v>2</v>
      </c>
      <c r="C129">
        <v>1106.1300000000001</v>
      </c>
      <c r="D129" s="134" t="s">
        <v>1017</v>
      </c>
      <c r="E129">
        <v>2</v>
      </c>
      <c r="F129">
        <v>1299.31</v>
      </c>
    </row>
    <row r="130" spans="1:6" x14ac:dyDescent="0.25">
      <c r="A130" s="134" t="s">
        <v>1367</v>
      </c>
      <c r="B130">
        <v>2</v>
      </c>
      <c r="C130">
        <v>1109.56</v>
      </c>
      <c r="D130" s="134" t="s">
        <v>1018</v>
      </c>
      <c r="E130">
        <v>2</v>
      </c>
      <c r="F130">
        <v>1319.63</v>
      </c>
    </row>
    <row r="131" spans="1:6" x14ac:dyDescent="0.25">
      <c r="A131" s="134" t="s">
        <v>1368</v>
      </c>
      <c r="B131">
        <v>2</v>
      </c>
      <c r="C131">
        <v>1137.04</v>
      </c>
      <c r="D131" s="134" t="s">
        <v>1019</v>
      </c>
      <c r="E131">
        <v>2</v>
      </c>
      <c r="F131">
        <v>1324.15</v>
      </c>
    </row>
    <row r="132" spans="1:6" x14ac:dyDescent="0.25">
      <c r="A132" s="134" t="s">
        <v>1369</v>
      </c>
      <c r="B132">
        <v>2</v>
      </c>
      <c r="C132">
        <v>1158.06</v>
      </c>
      <c r="D132" s="134" t="s">
        <v>1020</v>
      </c>
      <c r="E132">
        <v>2</v>
      </c>
      <c r="F132">
        <v>1332.06</v>
      </c>
    </row>
    <row r="133" spans="1:6" x14ac:dyDescent="0.25">
      <c r="A133" s="134" t="s">
        <v>1370</v>
      </c>
      <c r="B133">
        <v>2</v>
      </c>
      <c r="C133">
        <v>1167.97</v>
      </c>
      <c r="D133" s="134" t="s">
        <v>1021</v>
      </c>
      <c r="E133">
        <v>2</v>
      </c>
      <c r="F133">
        <v>1363.95</v>
      </c>
    </row>
    <row r="134" spans="1:6" x14ac:dyDescent="0.25">
      <c r="A134" s="134" t="s">
        <v>1371</v>
      </c>
      <c r="B134">
        <v>2</v>
      </c>
      <c r="C134">
        <v>1189.2</v>
      </c>
      <c r="D134" s="134" t="s">
        <v>1022</v>
      </c>
      <c r="E134">
        <v>2</v>
      </c>
      <c r="F134">
        <v>1371.75</v>
      </c>
    </row>
    <row r="135" spans="1:6" x14ac:dyDescent="0.25">
      <c r="A135" s="134" t="s">
        <v>1372</v>
      </c>
      <c r="B135">
        <v>2</v>
      </c>
      <c r="C135">
        <v>1189.3399999999999</v>
      </c>
      <c r="D135" s="134" t="s">
        <v>1023</v>
      </c>
      <c r="E135">
        <v>2</v>
      </c>
      <c r="F135">
        <v>1376.73</v>
      </c>
    </row>
    <row r="136" spans="1:6" x14ac:dyDescent="0.25">
      <c r="A136" s="134" t="s">
        <v>1373</v>
      </c>
      <c r="B136">
        <v>2</v>
      </c>
      <c r="C136">
        <v>1220.04</v>
      </c>
      <c r="D136" s="134" t="s">
        <v>1024</v>
      </c>
      <c r="E136">
        <v>2</v>
      </c>
      <c r="F136">
        <v>1417.15</v>
      </c>
    </row>
    <row r="137" spans="1:6" x14ac:dyDescent="0.25">
      <c r="A137" s="134" t="s">
        <v>1374</v>
      </c>
      <c r="B137">
        <v>2</v>
      </c>
      <c r="C137">
        <v>1224.3399999999999</v>
      </c>
      <c r="D137" s="134" t="s">
        <v>1025</v>
      </c>
      <c r="E137">
        <v>2</v>
      </c>
      <c r="F137">
        <v>1421.95</v>
      </c>
    </row>
    <row r="138" spans="1:6" x14ac:dyDescent="0.25">
      <c r="A138" s="134" t="s">
        <v>1375</v>
      </c>
      <c r="B138">
        <v>2</v>
      </c>
      <c r="C138">
        <v>1240.54</v>
      </c>
      <c r="D138" s="134" t="s">
        <v>1026</v>
      </c>
      <c r="E138">
        <v>2</v>
      </c>
      <c r="F138">
        <v>1445.91</v>
      </c>
    </row>
    <row r="139" spans="1:6" x14ac:dyDescent="0.25">
      <c r="A139" s="134" t="s">
        <v>1376</v>
      </c>
      <c r="B139">
        <v>2</v>
      </c>
      <c r="C139">
        <v>1281.06</v>
      </c>
      <c r="D139" s="134" t="s">
        <v>1027</v>
      </c>
      <c r="E139">
        <v>2</v>
      </c>
      <c r="F139">
        <v>1470.56</v>
      </c>
    </row>
    <row r="140" spans="1:6" x14ac:dyDescent="0.25">
      <c r="A140" s="134" t="s">
        <v>1377</v>
      </c>
      <c r="B140">
        <v>2</v>
      </c>
      <c r="C140">
        <v>1286.53</v>
      </c>
      <c r="D140" s="134" t="s">
        <v>1028</v>
      </c>
      <c r="E140">
        <v>2</v>
      </c>
      <c r="F140">
        <v>1477.51</v>
      </c>
    </row>
    <row r="141" spans="1:6" x14ac:dyDescent="0.25">
      <c r="A141" s="134" t="s">
        <v>1378</v>
      </c>
      <c r="B141">
        <v>2</v>
      </c>
      <c r="C141">
        <v>1293.67</v>
      </c>
      <c r="D141" s="134" t="s">
        <v>1029</v>
      </c>
      <c r="E141">
        <v>2</v>
      </c>
      <c r="F141">
        <v>1527.25</v>
      </c>
    </row>
    <row r="142" spans="1:6" x14ac:dyDescent="0.25">
      <c r="A142" s="134" t="s">
        <v>1379</v>
      </c>
      <c r="B142">
        <v>2</v>
      </c>
      <c r="C142">
        <v>1293.77</v>
      </c>
      <c r="D142" s="134" t="s">
        <v>1030</v>
      </c>
      <c r="E142">
        <v>2</v>
      </c>
      <c r="F142">
        <v>1533.93</v>
      </c>
    </row>
    <row r="143" spans="1:6" x14ac:dyDescent="0.25">
      <c r="A143" s="134" t="s">
        <v>1020</v>
      </c>
      <c r="B143">
        <v>2</v>
      </c>
      <c r="C143">
        <v>1335.09</v>
      </c>
      <c r="D143" s="134" t="s">
        <v>1031</v>
      </c>
      <c r="E143">
        <v>2</v>
      </c>
      <c r="F143">
        <v>1556.12</v>
      </c>
    </row>
    <row r="144" spans="1:6" x14ac:dyDescent="0.25">
      <c r="A144" s="134" t="s">
        <v>1380</v>
      </c>
      <c r="B144">
        <v>2</v>
      </c>
      <c r="C144">
        <v>1344.86</v>
      </c>
      <c r="D144" s="134" t="s">
        <v>1032</v>
      </c>
      <c r="E144">
        <v>2</v>
      </c>
      <c r="F144">
        <v>1600.96</v>
      </c>
    </row>
    <row r="145" spans="1:6" x14ac:dyDescent="0.25">
      <c r="A145" s="134" t="s">
        <v>1381</v>
      </c>
      <c r="B145">
        <v>2</v>
      </c>
      <c r="C145">
        <v>1354.95</v>
      </c>
      <c r="D145" s="134" t="s">
        <v>1033</v>
      </c>
      <c r="E145">
        <v>2</v>
      </c>
      <c r="F145">
        <v>1601.23</v>
      </c>
    </row>
    <row r="146" spans="1:6" x14ac:dyDescent="0.25">
      <c r="A146" s="134" t="s">
        <v>1382</v>
      </c>
      <c r="B146">
        <v>2</v>
      </c>
      <c r="C146">
        <v>1453.4</v>
      </c>
      <c r="D146" s="134" t="s">
        <v>1034</v>
      </c>
      <c r="E146">
        <v>2</v>
      </c>
      <c r="F146">
        <v>1637.5</v>
      </c>
    </row>
    <row r="147" spans="1:6" x14ac:dyDescent="0.25">
      <c r="A147" s="134" t="s">
        <v>1383</v>
      </c>
      <c r="B147">
        <v>2</v>
      </c>
      <c r="C147">
        <v>1471.28</v>
      </c>
      <c r="D147" s="134" t="s">
        <v>1035</v>
      </c>
      <c r="E147">
        <v>2</v>
      </c>
      <c r="F147">
        <v>1644.66</v>
      </c>
    </row>
    <row r="148" spans="1:6" x14ac:dyDescent="0.25">
      <c r="A148" s="134" t="s">
        <v>1384</v>
      </c>
      <c r="B148">
        <v>2</v>
      </c>
      <c r="C148">
        <v>1481.49</v>
      </c>
      <c r="D148" s="134" t="s">
        <v>1036</v>
      </c>
      <c r="E148">
        <v>2</v>
      </c>
      <c r="F148">
        <v>1660.16</v>
      </c>
    </row>
    <row r="149" spans="1:6" x14ac:dyDescent="0.25">
      <c r="A149" s="134" t="s">
        <v>1385</v>
      </c>
      <c r="B149">
        <v>2</v>
      </c>
      <c r="C149">
        <v>1506.83</v>
      </c>
      <c r="D149" s="134" t="s">
        <v>1037</v>
      </c>
      <c r="E149">
        <v>2</v>
      </c>
      <c r="F149">
        <v>1747.32</v>
      </c>
    </row>
    <row r="150" spans="1:6" x14ac:dyDescent="0.25">
      <c r="A150" s="134" t="s">
        <v>1386</v>
      </c>
      <c r="B150">
        <v>2</v>
      </c>
      <c r="C150">
        <v>1511.04</v>
      </c>
      <c r="D150" s="134" t="s">
        <v>1038</v>
      </c>
      <c r="E150">
        <v>2</v>
      </c>
      <c r="F150">
        <v>1818.84</v>
      </c>
    </row>
    <row r="151" spans="1:6" x14ac:dyDescent="0.25">
      <c r="A151" s="134" t="s">
        <v>1387</v>
      </c>
      <c r="B151">
        <v>2</v>
      </c>
      <c r="C151">
        <v>1520.22</v>
      </c>
      <c r="D151" s="134" t="s">
        <v>1039</v>
      </c>
      <c r="E151">
        <v>2</v>
      </c>
      <c r="F151">
        <v>1864.76</v>
      </c>
    </row>
    <row r="152" spans="1:6" x14ac:dyDescent="0.25">
      <c r="A152" s="134" t="s">
        <v>1388</v>
      </c>
      <c r="B152">
        <v>2</v>
      </c>
      <c r="C152">
        <v>1526.64</v>
      </c>
      <c r="D152" s="134" t="s">
        <v>1040</v>
      </c>
      <c r="E152">
        <v>2</v>
      </c>
      <c r="F152">
        <v>1906.56</v>
      </c>
    </row>
    <row r="153" spans="1:6" x14ac:dyDescent="0.25">
      <c r="A153" s="134" t="s">
        <v>1389</v>
      </c>
      <c r="B153">
        <v>2</v>
      </c>
      <c r="C153">
        <v>1549.03</v>
      </c>
      <c r="D153" s="134" t="s">
        <v>1041</v>
      </c>
      <c r="E153">
        <v>2</v>
      </c>
      <c r="F153">
        <v>1916.99</v>
      </c>
    </row>
    <row r="154" spans="1:6" x14ac:dyDescent="0.25">
      <c r="A154" s="134" t="s">
        <v>1390</v>
      </c>
      <c r="B154">
        <v>2</v>
      </c>
      <c r="C154">
        <v>1583.21</v>
      </c>
      <c r="D154" s="134" t="s">
        <v>1042</v>
      </c>
      <c r="E154">
        <v>2</v>
      </c>
      <c r="F154">
        <v>1942.78</v>
      </c>
    </row>
    <row r="155" spans="1:6" x14ac:dyDescent="0.25">
      <c r="A155" s="134" t="s">
        <v>1391</v>
      </c>
      <c r="B155">
        <v>2</v>
      </c>
      <c r="C155">
        <v>1601.46</v>
      </c>
      <c r="D155" s="134" t="s">
        <v>1043</v>
      </c>
      <c r="E155">
        <v>2</v>
      </c>
      <c r="F155">
        <v>1947.47</v>
      </c>
    </row>
    <row r="156" spans="1:6" x14ac:dyDescent="0.25">
      <c r="A156" s="134" t="s">
        <v>1032</v>
      </c>
      <c r="B156">
        <v>2</v>
      </c>
      <c r="C156">
        <v>1632.86</v>
      </c>
      <c r="D156" s="134" t="s">
        <v>1044</v>
      </c>
      <c r="E156">
        <v>2</v>
      </c>
      <c r="F156">
        <v>2062.2600000000002</v>
      </c>
    </row>
    <row r="157" spans="1:6" x14ac:dyDescent="0.25">
      <c r="A157" s="134" t="s">
        <v>1392</v>
      </c>
      <c r="B157">
        <v>2</v>
      </c>
      <c r="C157">
        <v>1639.52</v>
      </c>
      <c r="D157" s="134" t="s">
        <v>1045</v>
      </c>
      <c r="E157">
        <v>2</v>
      </c>
      <c r="F157">
        <v>2081.34</v>
      </c>
    </row>
    <row r="158" spans="1:6" x14ac:dyDescent="0.25">
      <c r="A158" s="134" t="s">
        <v>1393</v>
      </c>
      <c r="B158">
        <v>2</v>
      </c>
      <c r="C158">
        <v>1640.88</v>
      </c>
      <c r="D158" s="134" t="s">
        <v>1046</v>
      </c>
      <c r="E158">
        <v>2</v>
      </c>
      <c r="F158">
        <v>2115.13</v>
      </c>
    </row>
    <row r="159" spans="1:6" x14ac:dyDescent="0.25">
      <c r="A159" s="134" t="s">
        <v>1394</v>
      </c>
      <c r="B159">
        <v>2</v>
      </c>
      <c r="C159">
        <v>1672.5</v>
      </c>
      <c r="D159" s="134" t="s">
        <v>1047</v>
      </c>
      <c r="E159">
        <v>2</v>
      </c>
      <c r="F159">
        <v>2142.56</v>
      </c>
    </row>
    <row r="160" spans="1:6" x14ac:dyDescent="0.25">
      <c r="A160" s="134" t="s">
        <v>1395</v>
      </c>
      <c r="B160">
        <v>2</v>
      </c>
      <c r="C160">
        <v>1723.55</v>
      </c>
      <c r="D160" s="134" t="s">
        <v>1048</v>
      </c>
      <c r="E160">
        <v>2</v>
      </c>
      <c r="F160">
        <v>2145.88</v>
      </c>
    </row>
    <row r="161" spans="1:6" x14ac:dyDescent="0.25">
      <c r="A161" s="134" t="s">
        <v>1396</v>
      </c>
      <c r="B161">
        <v>2</v>
      </c>
      <c r="C161">
        <v>1746.81</v>
      </c>
      <c r="D161" s="134" t="s">
        <v>1049</v>
      </c>
      <c r="E161">
        <v>2</v>
      </c>
      <c r="F161">
        <v>2156.48</v>
      </c>
    </row>
    <row r="162" spans="1:6" x14ac:dyDescent="0.25">
      <c r="A162" s="134" t="s">
        <v>1397</v>
      </c>
      <c r="B162">
        <v>2</v>
      </c>
      <c r="C162">
        <v>1763.35</v>
      </c>
      <c r="D162" s="134" t="s">
        <v>1050</v>
      </c>
      <c r="E162">
        <v>2</v>
      </c>
      <c r="F162">
        <v>2162.2399999999998</v>
      </c>
    </row>
    <row r="163" spans="1:6" x14ac:dyDescent="0.25">
      <c r="A163" s="134" t="s">
        <v>1398</v>
      </c>
      <c r="B163">
        <v>2</v>
      </c>
      <c r="C163">
        <v>1793.13</v>
      </c>
      <c r="D163" s="134" t="s">
        <v>1051</v>
      </c>
      <c r="E163">
        <v>2</v>
      </c>
      <c r="F163">
        <v>2170.4899999999998</v>
      </c>
    </row>
    <row r="164" spans="1:6" x14ac:dyDescent="0.25">
      <c r="A164" s="134" t="s">
        <v>1399</v>
      </c>
      <c r="B164">
        <v>2</v>
      </c>
      <c r="C164">
        <v>1810.04</v>
      </c>
      <c r="D164" s="134" t="s">
        <v>1052</v>
      </c>
      <c r="E164">
        <v>2</v>
      </c>
      <c r="F164">
        <v>2171.27</v>
      </c>
    </row>
    <row r="165" spans="1:6" x14ac:dyDescent="0.25">
      <c r="A165" s="134" t="s">
        <v>1400</v>
      </c>
      <c r="B165">
        <v>2</v>
      </c>
      <c r="C165">
        <v>1911.48</v>
      </c>
      <c r="D165" s="134" t="s">
        <v>1053</v>
      </c>
      <c r="E165">
        <v>2</v>
      </c>
      <c r="F165">
        <v>2308.62</v>
      </c>
    </row>
    <row r="166" spans="1:6" x14ac:dyDescent="0.25">
      <c r="A166" s="134" t="s">
        <v>1401</v>
      </c>
      <c r="B166">
        <v>2</v>
      </c>
      <c r="C166">
        <v>1959.23</v>
      </c>
      <c r="D166" s="134" t="s">
        <v>1054</v>
      </c>
      <c r="E166">
        <v>2</v>
      </c>
      <c r="F166">
        <v>2347.4</v>
      </c>
    </row>
    <row r="167" spans="1:6" x14ac:dyDescent="0.25">
      <c r="A167" s="134" t="s">
        <v>1402</v>
      </c>
      <c r="B167">
        <v>2</v>
      </c>
      <c r="C167">
        <v>2130.34</v>
      </c>
      <c r="D167" s="134" t="s">
        <v>1055</v>
      </c>
      <c r="E167">
        <v>2</v>
      </c>
      <c r="F167">
        <v>2368.67</v>
      </c>
    </row>
    <row r="168" spans="1:6" x14ac:dyDescent="0.25">
      <c r="A168" s="134" t="s">
        <v>1403</v>
      </c>
      <c r="B168">
        <v>2</v>
      </c>
      <c r="C168">
        <v>2147.6</v>
      </c>
      <c r="D168" s="134" t="s">
        <v>1056</v>
      </c>
      <c r="E168">
        <v>2</v>
      </c>
      <c r="F168">
        <v>2373.31</v>
      </c>
    </row>
    <row r="169" spans="1:6" x14ac:dyDescent="0.25">
      <c r="A169" s="134" t="s">
        <v>1404</v>
      </c>
      <c r="B169">
        <v>2</v>
      </c>
      <c r="C169">
        <v>2158.9</v>
      </c>
      <c r="D169" s="134" t="s">
        <v>1057</v>
      </c>
      <c r="E169">
        <v>2</v>
      </c>
      <c r="F169">
        <v>2383.16</v>
      </c>
    </row>
    <row r="170" spans="1:6" x14ac:dyDescent="0.25">
      <c r="A170" s="134" t="s">
        <v>1405</v>
      </c>
      <c r="B170">
        <v>2</v>
      </c>
      <c r="C170">
        <v>2165.23</v>
      </c>
      <c r="D170" s="134" t="s">
        <v>1058</v>
      </c>
      <c r="E170">
        <v>2</v>
      </c>
      <c r="F170">
        <v>2419.1799999999998</v>
      </c>
    </row>
    <row r="171" spans="1:6" x14ac:dyDescent="0.25">
      <c r="A171" s="134" t="s">
        <v>1406</v>
      </c>
      <c r="B171">
        <v>2</v>
      </c>
      <c r="C171">
        <v>2226.81</v>
      </c>
      <c r="D171" s="134" t="s">
        <v>1059</v>
      </c>
      <c r="E171">
        <v>2</v>
      </c>
      <c r="F171">
        <v>2428.6799999999998</v>
      </c>
    </row>
    <row r="172" spans="1:6" x14ac:dyDescent="0.25">
      <c r="A172" s="134" t="s">
        <v>1407</v>
      </c>
      <c r="B172">
        <v>2</v>
      </c>
      <c r="C172">
        <v>2280.33</v>
      </c>
      <c r="D172" s="134" t="s">
        <v>1060</v>
      </c>
      <c r="E172">
        <v>2</v>
      </c>
      <c r="F172">
        <v>2429.44</v>
      </c>
    </row>
    <row r="173" spans="1:6" x14ac:dyDescent="0.25">
      <c r="A173" s="134" t="s">
        <v>1408</v>
      </c>
      <c r="B173">
        <v>2</v>
      </c>
      <c r="C173">
        <v>2294.85</v>
      </c>
      <c r="D173" s="134" t="s">
        <v>1061</v>
      </c>
      <c r="E173">
        <v>2</v>
      </c>
      <c r="F173">
        <v>2462.58</v>
      </c>
    </row>
    <row r="174" spans="1:6" x14ac:dyDescent="0.25">
      <c r="A174" s="134" t="s">
        <v>1409</v>
      </c>
      <c r="B174">
        <v>2</v>
      </c>
      <c r="C174">
        <v>2302.3000000000002</v>
      </c>
      <c r="D174" s="134" t="s">
        <v>1062</v>
      </c>
      <c r="E174">
        <v>2</v>
      </c>
      <c r="F174">
        <v>2470.31</v>
      </c>
    </row>
    <row r="175" spans="1:6" x14ac:dyDescent="0.25">
      <c r="A175" s="134" t="s">
        <v>1053</v>
      </c>
      <c r="B175">
        <v>2</v>
      </c>
      <c r="C175">
        <v>2340.48</v>
      </c>
      <c r="D175" s="134" t="s">
        <v>1063</v>
      </c>
      <c r="E175">
        <v>2</v>
      </c>
      <c r="F175">
        <v>2521.54</v>
      </c>
    </row>
    <row r="176" spans="1:6" x14ac:dyDescent="0.25">
      <c r="A176" s="134" t="s">
        <v>1410</v>
      </c>
      <c r="B176">
        <v>2</v>
      </c>
      <c r="C176">
        <v>2346.65</v>
      </c>
      <c r="D176" s="134" t="s">
        <v>1064</v>
      </c>
      <c r="E176">
        <v>2</v>
      </c>
      <c r="F176">
        <v>2543.9499999999998</v>
      </c>
    </row>
    <row r="177" spans="1:6" x14ac:dyDescent="0.25">
      <c r="A177" s="134" t="s">
        <v>1411</v>
      </c>
      <c r="B177">
        <v>2</v>
      </c>
      <c r="C177">
        <v>2347.89</v>
      </c>
      <c r="D177" s="134" t="s">
        <v>1065</v>
      </c>
      <c r="E177">
        <v>2</v>
      </c>
      <c r="F177">
        <v>2574.6</v>
      </c>
    </row>
    <row r="178" spans="1:6" x14ac:dyDescent="0.25">
      <c r="A178" s="134" t="s">
        <v>1412</v>
      </c>
      <c r="B178">
        <v>2</v>
      </c>
      <c r="C178">
        <v>2354.91</v>
      </c>
      <c r="D178" s="134" t="s">
        <v>1066</v>
      </c>
      <c r="E178">
        <v>2</v>
      </c>
      <c r="F178">
        <v>2578.04</v>
      </c>
    </row>
    <row r="179" spans="1:6" x14ac:dyDescent="0.25">
      <c r="A179" s="134" t="s">
        <v>1054</v>
      </c>
      <c r="B179">
        <v>2</v>
      </c>
      <c r="C179">
        <v>2387.84</v>
      </c>
      <c r="D179" s="134" t="s">
        <v>1067</v>
      </c>
      <c r="E179">
        <v>2</v>
      </c>
      <c r="F179">
        <v>2578.75</v>
      </c>
    </row>
    <row r="180" spans="1:6" x14ac:dyDescent="0.25">
      <c r="A180" s="134" t="s">
        <v>1413</v>
      </c>
      <c r="B180">
        <v>2</v>
      </c>
      <c r="C180">
        <v>2401.3200000000002</v>
      </c>
      <c r="D180" s="134" t="s">
        <v>1068</v>
      </c>
      <c r="E180">
        <v>2</v>
      </c>
      <c r="F180">
        <v>2579.5500000000002</v>
      </c>
    </row>
    <row r="181" spans="1:6" x14ac:dyDescent="0.25">
      <c r="A181" s="134" t="s">
        <v>1414</v>
      </c>
      <c r="B181">
        <v>2</v>
      </c>
      <c r="C181">
        <v>2442.2800000000002</v>
      </c>
      <c r="D181" s="134" t="s">
        <v>1069</v>
      </c>
      <c r="E181">
        <v>2</v>
      </c>
      <c r="F181">
        <v>2615.2600000000002</v>
      </c>
    </row>
    <row r="182" spans="1:6" x14ac:dyDescent="0.25">
      <c r="A182" s="134" t="s">
        <v>1415</v>
      </c>
      <c r="B182">
        <v>2</v>
      </c>
      <c r="C182">
        <v>2455.81</v>
      </c>
      <c r="D182" s="134" t="s">
        <v>1070</v>
      </c>
      <c r="E182">
        <v>2</v>
      </c>
      <c r="F182">
        <v>2631.4</v>
      </c>
    </row>
    <row r="183" spans="1:6" x14ac:dyDescent="0.25">
      <c r="A183" s="134" t="s">
        <v>1416</v>
      </c>
      <c r="B183">
        <v>2</v>
      </c>
      <c r="C183">
        <v>2485.9699999999998</v>
      </c>
      <c r="D183" s="134" t="s">
        <v>1071</v>
      </c>
      <c r="E183">
        <v>2</v>
      </c>
      <c r="F183">
        <v>2635.46</v>
      </c>
    </row>
    <row r="184" spans="1:6" x14ac:dyDescent="0.25">
      <c r="A184" s="134" t="s">
        <v>1059</v>
      </c>
      <c r="B184">
        <v>2</v>
      </c>
      <c r="C184">
        <v>2506.84</v>
      </c>
      <c r="D184" s="134" t="s">
        <v>1072</v>
      </c>
      <c r="E184">
        <v>2</v>
      </c>
      <c r="F184">
        <v>2656.79</v>
      </c>
    </row>
    <row r="185" spans="1:6" x14ac:dyDescent="0.25">
      <c r="A185" s="134" t="s">
        <v>1417</v>
      </c>
      <c r="B185">
        <v>2</v>
      </c>
      <c r="C185">
        <v>2509.3000000000002</v>
      </c>
      <c r="D185" s="134" t="s">
        <v>1073</v>
      </c>
      <c r="E185">
        <v>2</v>
      </c>
      <c r="F185">
        <v>2663.08</v>
      </c>
    </row>
    <row r="186" spans="1:6" x14ac:dyDescent="0.25">
      <c r="A186" s="134" t="s">
        <v>1418</v>
      </c>
      <c r="B186">
        <v>2</v>
      </c>
      <c r="C186">
        <v>2516.1799999999998</v>
      </c>
      <c r="D186" s="134" t="s">
        <v>1074</v>
      </c>
      <c r="E186">
        <v>2</v>
      </c>
      <c r="F186">
        <v>2673.18</v>
      </c>
    </row>
    <row r="187" spans="1:6" x14ac:dyDescent="0.25">
      <c r="A187" s="134" t="s">
        <v>1419</v>
      </c>
      <c r="B187">
        <v>2</v>
      </c>
      <c r="C187">
        <v>2517.64</v>
      </c>
      <c r="D187" s="134" t="s">
        <v>1075</v>
      </c>
      <c r="E187">
        <v>2</v>
      </c>
      <c r="F187">
        <v>2673.63</v>
      </c>
    </row>
    <row r="188" spans="1:6" x14ac:dyDescent="0.25">
      <c r="A188" s="134" t="s">
        <v>1420</v>
      </c>
      <c r="B188">
        <v>2</v>
      </c>
      <c r="C188">
        <v>2519.16</v>
      </c>
      <c r="D188" s="134" t="s">
        <v>1076</v>
      </c>
      <c r="E188">
        <v>2</v>
      </c>
      <c r="F188">
        <v>2798.04</v>
      </c>
    </row>
    <row r="189" spans="1:6" x14ac:dyDescent="0.25">
      <c r="A189" s="134" t="s">
        <v>1421</v>
      </c>
      <c r="B189">
        <v>2</v>
      </c>
      <c r="C189">
        <v>2575.29</v>
      </c>
      <c r="D189" s="134" t="s">
        <v>1077</v>
      </c>
      <c r="E189">
        <v>2</v>
      </c>
      <c r="F189">
        <v>2819.21</v>
      </c>
    </row>
    <row r="190" spans="1:6" x14ac:dyDescent="0.25">
      <c r="A190" s="134" t="s">
        <v>1422</v>
      </c>
      <c r="B190">
        <v>2</v>
      </c>
      <c r="C190">
        <v>2629.48</v>
      </c>
      <c r="D190" s="134" t="s">
        <v>1078</v>
      </c>
      <c r="E190">
        <v>2</v>
      </c>
      <c r="F190">
        <v>2823.54</v>
      </c>
    </row>
    <row r="191" spans="1:6" x14ac:dyDescent="0.25">
      <c r="A191" s="134" t="s">
        <v>1069</v>
      </c>
      <c r="B191">
        <v>2</v>
      </c>
      <c r="C191">
        <v>2637.88</v>
      </c>
      <c r="D191" s="134" t="s">
        <v>1079</v>
      </c>
      <c r="E191">
        <v>2</v>
      </c>
      <c r="F191">
        <v>2910.91</v>
      </c>
    </row>
    <row r="192" spans="1:6" x14ac:dyDescent="0.25">
      <c r="A192" s="134" t="s">
        <v>1423</v>
      </c>
      <c r="B192">
        <v>2</v>
      </c>
      <c r="C192">
        <v>2648.35</v>
      </c>
      <c r="D192" s="134" t="s">
        <v>1080</v>
      </c>
      <c r="E192">
        <v>2</v>
      </c>
      <c r="F192">
        <v>2990.98</v>
      </c>
    </row>
    <row r="193" spans="1:6" x14ac:dyDescent="0.25">
      <c r="A193" s="134" t="s">
        <v>1424</v>
      </c>
      <c r="B193">
        <v>2</v>
      </c>
      <c r="C193">
        <v>2669.76</v>
      </c>
      <c r="D193" s="134" t="s">
        <v>1081</v>
      </c>
      <c r="E193">
        <v>2</v>
      </c>
      <c r="F193">
        <v>3015.13</v>
      </c>
    </row>
    <row r="194" spans="1:6" x14ac:dyDescent="0.25">
      <c r="A194" s="134" t="s">
        <v>1425</v>
      </c>
      <c r="B194">
        <v>2</v>
      </c>
      <c r="C194">
        <v>2804.64</v>
      </c>
      <c r="D194" s="134" t="s">
        <v>1082</v>
      </c>
      <c r="E194">
        <v>2</v>
      </c>
      <c r="F194">
        <v>3050.44</v>
      </c>
    </row>
    <row r="195" spans="1:6" x14ac:dyDescent="0.25">
      <c r="A195" s="134" t="s">
        <v>1426</v>
      </c>
      <c r="B195">
        <v>2</v>
      </c>
      <c r="C195">
        <v>2852.74</v>
      </c>
      <c r="D195" s="134" t="s">
        <v>1083</v>
      </c>
      <c r="E195">
        <v>2</v>
      </c>
      <c r="F195">
        <v>3056.92</v>
      </c>
    </row>
    <row r="196" spans="1:6" x14ac:dyDescent="0.25">
      <c r="A196" s="134" t="s">
        <v>1427</v>
      </c>
      <c r="B196">
        <v>2</v>
      </c>
      <c r="C196">
        <v>2911.29</v>
      </c>
      <c r="D196" s="134" t="s">
        <v>1084</v>
      </c>
      <c r="E196">
        <v>2</v>
      </c>
      <c r="F196">
        <v>3070.61</v>
      </c>
    </row>
    <row r="197" spans="1:6" x14ac:dyDescent="0.25">
      <c r="A197" s="134" t="s">
        <v>1428</v>
      </c>
      <c r="B197">
        <v>2</v>
      </c>
      <c r="C197">
        <v>2981.73</v>
      </c>
      <c r="D197" s="134" t="s">
        <v>1085</v>
      </c>
      <c r="E197">
        <v>2</v>
      </c>
      <c r="F197">
        <v>3093.01</v>
      </c>
    </row>
    <row r="198" spans="1:6" x14ac:dyDescent="0.25">
      <c r="A198" s="134" t="s">
        <v>1429</v>
      </c>
      <c r="B198">
        <v>2</v>
      </c>
      <c r="C198">
        <v>3033.51</v>
      </c>
      <c r="D198" s="134" t="s">
        <v>1086</v>
      </c>
      <c r="E198">
        <v>2</v>
      </c>
      <c r="F198">
        <v>3154.23</v>
      </c>
    </row>
    <row r="199" spans="1:6" x14ac:dyDescent="0.25">
      <c r="A199" s="134" t="s">
        <v>1430</v>
      </c>
      <c r="B199">
        <v>2</v>
      </c>
      <c r="C199">
        <v>3054</v>
      </c>
      <c r="D199" s="134" t="s">
        <v>1087</v>
      </c>
      <c r="E199">
        <v>2</v>
      </c>
      <c r="F199">
        <v>3173.09</v>
      </c>
    </row>
    <row r="200" spans="1:6" x14ac:dyDescent="0.25">
      <c r="A200" s="134" t="s">
        <v>1431</v>
      </c>
      <c r="B200">
        <v>2</v>
      </c>
      <c r="C200">
        <v>3082.81</v>
      </c>
      <c r="D200" s="134" t="s">
        <v>1088</v>
      </c>
      <c r="E200">
        <v>2</v>
      </c>
      <c r="F200">
        <v>3173.42</v>
      </c>
    </row>
    <row r="201" spans="1:6" x14ac:dyDescent="0.25">
      <c r="A201" s="134" t="s">
        <v>1432</v>
      </c>
      <c r="B201">
        <v>2</v>
      </c>
      <c r="C201">
        <v>3131.13</v>
      </c>
      <c r="D201" s="134" t="s">
        <v>1089</v>
      </c>
      <c r="E201">
        <v>2</v>
      </c>
      <c r="F201">
        <v>3192.13</v>
      </c>
    </row>
    <row r="202" spans="1:6" x14ac:dyDescent="0.25">
      <c r="A202" s="134" t="s">
        <v>1433</v>
      </c>
      <c r="B202">
        <v>2</v>
      </c>
      <c r="C202">
        <v>3171.58</v>
      </c>
      <c r="D202" s="134" t="s">
        <v>1090</v>
      </c>
      <c r="E202">
        <v>2</v>
      </c>
      <c r="F202">
        <v>3235.47</v>
      </c>
    </row>
    <row r="203" spans="1:6" x14ac:dyDescent="0.25">
      <c r="A203" s="134" t="s">
        <v>1086</v>
      </c>
      <c r="B203">
        <v>2</v>
      </c>
      <c r="C203">
        <v>3233.31</v>
      </c>
      <c r="D203" s="134" t="s">
        <v>1091</v>
      </c>
      <c r="E203">
        <v>2</v>
      </c>
      <c r="F203">
        <v>3318.19</v>
      </c>
    </row>
    <row r="204" spans="1:6" x14ac:dyDescent="0.25">
      <c r="A204" s="134" t="s">
        <v>1434</v>
      </c>
      <c r="B204">
        <v>2</v>
      </c>
      <c r="C204">
        <v>3262.89</v>
      </c>
      <c r="D204" s="134" t="s">
        <v>1092</v>
      </c>
      <c r="E204">
        <v>2</v>
      </c>
      <c r="F204">
        <v>3347.54</v>
      </c>
    </row>
    <row r="205" spans="1:6" x14ac:dyDescent="0.25">
      <c r="A205" s="134" t="s">
        <v>1435</v>
      </c>
      <c r="B205">
        <v>2</v>
      </c>
      <c r="C205">
        <v>3273.16</v>
      </c>
      <c r="D205" s="134" t="s">
        <v>1093</v>
      </c>
      <c r="E205">
        <v>2</v>
      </c>
      <c r="F205">
        <v>3375.98</v>
      </c>
    </row>
    <row r="206" spans="1:6" x14ac:dyDescent="0.25">
      <c r="A206" s="134" t="s">
        <v>1436</v>
      </c>
      <c r="B206">
        <v>2</v>
      </c>
      <c r="C206">
        <v>3315.53</v>
      </c>
      <c r="D206" s="134" t="s">
        <v>1094</v>
      </c>
      <c r="E206">
        <v>2</v>
      </c>
      <c r="F206">
        <v>3427.46</v>
      </c>
    </row>
    <row r="207" spans="1:6" x14ac:dyDescent="0.25">
      <c r="A207" s="134" t="s">
        <v>1437</v>
      </c>
      <c r="B207">
        <v>2</v>
      </c>
      <c r="C207">
        <v>3329.75</v>
      </c>
      <c r="D207" s="134" t="s">
        <v>1095</v>
      </c>
      <c r="E207">
        <v>2</v>
      </c>
      <c r="F207">
        <v>3453.27</v>
      </c>
    </row>
    <row r="208" spans="1:6" x14ac:dyDescent="0.25">
      <c r="A208" s="134" t="s">
        <v>1438</v>
      </c>
      <c r="B208">
        <v>2</v>
      </c>
      <c r="C208">
        <v>3400.63</v>
      </c>
      <c r="D208" s="134" t="s">
        <v>1096</v>
      </c>
      <c r="E208">
        <v>2</v>
      </c>
      <c r="F208">
        <v>3466.9</v>
      </c>
    </row>
    <row r="209" spans="1:6" x14ac:dyDescent="0.25">
      <c r="A209" s="134" t="s">
        <v>1439</v>
      </c>
      <c r="B209">
        <v>2</v>
      </c>
      <c r="C209">
        <v>3416.36</v>
      </c>
      <c r="D209" s="134" t="s">
        <v>1097</v>
      </c>
      <c r="E209">
        <v>2</v>
      </c>
      <c r="F209">
        <v>3497.34</v>
      </c>
    </row>
    <row r="210" spans="1:6" x14ac:dyDescent="0.25">
      <c r="A210" s="134" t="s">
        <v>1440</v>
      </c>
      <c r="B210">
        <v>2</v>
      </c>
      <c r="C210">
        <v>3453.13</v>
      </c>
      <c r="D210" s="134" t="s">
        <v>1098</v>
      </c>
      <c r="E210">
        <v>2</v>
      </c>
      <c r="F210">
        <v>3504.02</v>
      </c>
    </row>
    <row r="211" spans="1:6" x14ac:dyDescent="0.25">
      <c r="A211" s="134" t="s">
        <v>1441</v>
      </c>
      <c r="B211">
        <v>2</v>
      </c>
      <c r="C211">
        <v>3470.44</v>
      </c>
      <c r="D211" s="134" t="s">
        <v>1099</v>
      </c>
      <c r="E211">
        <v>2</v>
      </c>
      <c r="F211">
        <v>3504.5</v>
      </c>
    </row>
    <row r="212" spans="1:6" x14ac:dyDescent="0.25">
      <c r="A212" s="134" t="s">
        <v>1442</v>
      </c>
      <c r="B212">
        <v>2</v>
      </c>
      <c r="C212">
        <v>3478.19</v>
      </c>
      <c r="D212" s="134" t="s">
        <v>1100</v>
      </c>
      <c r="E212">
        <v>2</v>
      </c>
      <c r="F212">
        <v>3517.93</v>
      </c>
    </row>
    <row r="213" spans="1:6" x14ac:dyDescent="0.25">
      <c r="A213" s="134" t="s">
        <v>1443</v>
      </c>
      <c r="B213">
        <v>2</v>
      </c>
      <c r="C213">
        <v>3528.27</v>
      </c>
      <c r="D213" s="134" t="s">
        <v>1101</v>
      </c>
      <c r="E213">
        <v>2</v>
      </c>
      <c r="F213">
        <v>3561.74</v>
      </c>
    </row>
    <row r="214" spans="1:6" x14ac:dyDescent="0.25">
      <c r="A214" s="134" t="s">
        <v>1100</v>
      </c>
      <c r="B214">
        <v>2</v>
      </c>
      <c r="C214">
        <v>3544.56</v>
      </c>
      <c r="D214" s="134" t="s">
        <v>1102</v>
      </c>
      <c r="E214">
        <v>2</v>
      </c>
      <c r="F214">
        <v>3647.16</v>
      </c>
    </row>
    <row r="215" spans="1:6" x14ac:dyDescent="0.25">
      <c r="A215" s="134" t="s">
        <v>1444</v>
      </c>
      <c r="B215">
        <v>2</v>
      </c>
      <c r="C215">
        <v>3616.66</v>
      </c>
      <c r="D215" s="134" t="s">
        <v>1103</v>
      </c>
      <c r="E215">
        <v>2</v>
      </c>
      <c r="F215">
        <v>3659.45</v>
      </c>
    </row>
    <row r="216" spans="1:6" x14ac:dyDescent="0.25">
      <c r="A216" s="134" t="s">
        <v>1101</v>
      </c>
      <c r="B216">
        <v>2</v>
      </c>
      <c r="C216">
        <v>3667.11</v>
      </c>
      <c r="D216" s="134" t="s">
        <v>1104</v>
      </c>
      <c r="E216">
        <v>2</v>
      </c>
      <c r="F216">
        <v>3724.78</v>
      </c>
    </row>
    <row r="217" spans="1:6" x14ac:dyDescent="0.25">
      <c r="A217" s="134" t="s">
        <v>1445</v>
      </c>
      <c r="B217">
        <v>2</v>
      </c>
      <c r="C217">
        <v>3715.1</v>
      </c>
      <c r="D217" s="134" t="s">
        <v>1105</v>
      </c>
      <c r="E217">
        <v>2</v>
      </c>
      <c r="F217">
        <v>3769.9</v>
      </c>
    </row>
    <row r="218" spans="1:6" x14ac:dyDescent="0.25">
      <c r="A218" s="134" t="s">
        <v>1446</v>
      </c>
      <c r="B218">
        <v>2</v>
      </c>
      <c r="C218">
        <v>3938.09</v>
      </c>
      <c r="D218" s="134" t="s">
        <v>1106</v>
      </c>
      <c r="E218">
        <v>2</v>
      </c>
      <c r="F218">
        <v>3773.78</v>
      </c>
    </row>
    <row r="219" spans="1:6" x14ac:dyDescent="0.25">
      <c r="A219" s="134" t="s">
        <v>1447</v>
      </c>
      <c r="B219">
        <v>2</v>
      </c>
      <c r="C219">
        <v>3946.14</v>
      </c>
      <c r="D219" s="134" t="s">
        <v>1107</v>
      </c>
      <c r="E219">
        <v>2</v>
      </c>
      <c r="F219">
        <v>3849.71</v>
      </c>
    </row>
    <row r="220" spans="1:6" x14ac:dyDescent="0.25">
      <c r="A220" s="134" t="s">
        <v>1448</v>
      </c>
      <c r="B220">
        <v>2</v>
      </c>
      <c r="C220">
        <v>4032.28</v>
      </c>
      <c r="D220" s="134" t="s">
        <v>1108</v>
      </c>
      <c r="E220">
        <v>2</v>
      </c>
      <c r="F220">
        <v>3885.89</v>
      </c>
    </row>
    <row r="221" spans="1:6" x14ac:dyDescent="0.25">
      <c r="A221" s="134" t="s">
        <v>1449</v>
      </c>
      <c r="B221">
        <v>2</v>
      </c>
      <c r="C221">
        <v>4060.32</v>
      </c>
      <c r="D221" s="134" t="s">
        <v>1109</v>
      </c>
      <c r="E221">
        <v>2</v>
      </c>
      <c r="F221">
        <v>3892.37</v>
      </c>
    </row>
    <row r="222" spans="1:6" x14ac:dyDescent="0.25">
      <c r="A222" s="134" t="s">
        <v>1450</v>
      </c>
      <c r="B222">
        <v>2</v>
      </c>
      <c r="C222">
        <v>4121.3999999999996</v>
      </c>
      <c r="D222" s="134" t="s">
        <v>1110</v>
      </c>
      <c r="E222">
        <v>2</v>
      </c>
      <c r="F222">
        <v>3918.36</v>
      </c>
    </row>
    <row r="223" spans="1:6" x14ac:dyDescent="0.25">
      <c r="A223" s="134" t="s">
        <v>1451</v>
      </c>
      <c r="B223">
        <v>2</v>
      </c>
      <c r="C223">
        <v>4132.01</v>
      </c>
      <c r="D223" s="134" t="s">
        <v>1111</v>
      </c>
      <c r="E223">
        <v>2</v>
      </c>
      <c r="F223">
        <v>3960.1</v>
      </c>
    </row>
    <row r="224" spans="1:6" x14ac:dyDescent="0.25">
      <c r="A224" s="134" t="s">
        <v>1113</v>
      </c>
      <c r="B224">
        <v>2</v>
      </c>
      <c r="C224">
        <v>4179.4399999999996</v>
      </c>
      <c r="D224" s="134" t="s">
        <v>1112</v>
      </c>
      <c r="E224">
        <v>2</v>
      </c>
      <c r="F224">
        <v>3990.9</v>
      </c>
    </row>
    <row r="225" spans="1:6" x14ac:dyDescent="0.25">
      <c r="A225" s="134" t="s">
        <v>1452</v>
      </c>
      <c r="B225">
        <v>2</v>
      </c>
      <c r="C225">
        <v>4185.17</v>
      </c>
      <c r="D225" s="134" t="s">
        <v>1113</v>
      </c>
      <c r="E225">
        <v>2</v>
      </c>
      <c r="F225">
        <v>4016.35</v>
      </c>
    </row>
    <row r="226" spans="1:6" x14ac:dyDescent="0.25">
      <c r="A226" s="134" t="s">
        <v>1453</v>
      </c>
      <c r="B226">
        <v>2</v>
      </c>
      <c r="C226">
        <v>4189.1400000000003</v>
      </c>
      <c r="D226" s="134" t="s">
        <v>1114</v>
      </c>
      <c r="E226">
        <v>2</v>
      </c>
      <c r="F226">
        <v>4037.87</v>
      </c>
    </row>
    <row r="227" spans="1:6" x14ac:dyDescent="0.25">
      <c r="A227" s="134" t="s">
        <v>1454</v>
      </c>
      <c r="B227">
        <v>2</v>
      </c>
      <c r="C227">
        <v>4261.91</v>
      </c>
      <c r="D227" s="134" t="s">
        <v>1115</v>
      </c>
      <c r="E227">
        <v>2</v>
      </c>
      <c r="F227">
        <v>4049.61</v>
      </c>
    </row>
    <row r="228" spans="1:6" x14ac:dyDescent="0.25">
      <c r="A228" s="134" t="s">
        <v>1455</v>
      </c>
      <c r="B228">
        <v>2</v>
      </c>
      <c r="C228">
        <v>4273.55</v>
      </c>
      <c r="D228" s="134" t="s">
        <v>1116</v>
      </c>
      <c r="E228">
        <v>2</v>
      </c>
      <c r="F228">
        <v>4063.5</v>
      </c>
    </row>
    <row r="229" spans="1:6" x14ac:dyDescent="0.25">
      <c r="A229" s="134" t="s">
        <v>1456</v>
      </c>
      <c r="B229">
        <v>2</v>
      </c>
      <c r="C229">
        <v>4380.18</v>
      </c>
      <c r="D229" s="134" t="s">
        <v>1117</v>
      </c>
      <c r="E229">
        <v>2</v>
      </c>
      <c r="F229">
        <v>4076.43</v>
      </c>
    </row>
    <row r="230" spans="1:6" x14ac:dyDescent="0.25">
      <c r="A230" s="134" t="s">
        <v>1457</v>
      </c>
      <c r="B230">
        <v>2</v>
      </c>
      <c r="C230">
        <v>4383.62</v>
      </c>
      <c r="D230" s="134" t="s">
        <v>1118</v>
      </c>
      <c r="E230">
        <v>2</v>
      </c>
      <c r="F230">
        <v>4123.8599999999997</v>
      </c>
    </row>
    <row r="231" spans="1:6" x14ac:dyDescent="0.25">
      <c r="A231" s="134" t="s">
        <v>1458</v>
      </c>
      <c r="B231">
        <v>2</v>
      </c>
      <c r="C231">
        <v>4401.93</v>
      </c>
      <c r="D231" s="134" t="s">
        <v>1119</v>
      </c>
      <c r="E231">
        <v>2</v>
      </c>
      <c r="F231">
        <v>4141.6899999999996</v>
      </c>
    </row>
    <row r="232" spans="1:6" x14ac:dyDescent="0.25">
      <c r="A232" s="134" t="s">
        <v>1459</v>
      </c>
      <c r="B232">
        <v>2</v>
      </c>
      <c r="C232">
        <v>4440.67</v>
      </c>
      <c r="D232" s="134" t="s">
        <v>1120</v>
      </c>
      <c r="E232">
        <v>2</v>
      </c>
      <c r="F232">
        <v>4157.2299999999996</v>
      </c>
    </row>
    <row r="233" spans="1:6" x14ac:dyDescent="0.25">
      <c r="A233" s="134" t="s">
        <v>1460</v>
      </c>
      <c r="B233">
        <v>2</v>
      </c>
      <c r="C233">
        <v>4468.0200000000004</v>
      </c>
      <c r="D233" s="134" t="s">
        <v>1121</v>
      </c>
      <c r="E233">
        <v>2</v>
      </c>
      <c r="F233">
        <v>4177.49</v>
      </c>
    </row>
    <row r="234" spans="1:6" x14ac:dyDescent="0.25">
      <c r="A234" s="134" t="s">
        <v>1461</v>
      </c>
      <c r="B234">
        <v>2</v>
      </c>
      <c r="C234">
        <v>4523.67</v>
      </c>
      <c r="D234" s="134" t="s">
        <v>1122</v>
      </c>
      <c r="E234">
        <v>2</v>
      </c>
      <c r="F234">
        <v>4189.51</v>
      </c>
    </row>
    <row r="235" spans="1:6" x14ac:dyDescent="0.25">
      <c r="A235" s="134" t="s">
        <v>1462</v>
      </c>
      <c r="B235">
        <v>2</v>
      </c>
      <c r="C235">
        <v>4580.46</v>
      </c>
      <c r="D235" s="134" t="s">
        <v>1123</v>
      </c>
      <c r="E235">
        <v>2</v>
      </c>
      <c r="F235">
        <v>4190.95</v>
      </c>
    </row>
    <row r="236" spans="1:6" x14ac:dyDescent="0.25">
      <c r="A236" s="134" t="s">
        <v>1463</v>
      </c>
      <c r="B236">
        <v>2</v>
      </c>
      <c r="C236">
        <v>4625.4799999999996</v>
      </c>
      <c r="D236" s="134" t="s">
        <v>1124</v>
      </c>
      <c r="E236">
        <v>2</v>
      </c>
      <c r="F236">
        <v>4245.3</v>
      </c>
    </row>
    <row r="237" spans="1:6" x14ac:dyDescent="0.25">
      <c r="A237" s="134" t="s">
        <v>1464</v>
      </c>
      <c r="B237">
        <v>2</v>
      </c>
      <c r="C237">
        <v>4636.5600000000004</v>
      </c>
      <c r="D237" s="134" t="s">
        <v>1125</v>
      </c>
      <c r="E237">
        <v>2</v>
      </c>
      <c r="F237">
        <v>4299.82</v>
      </c>
    </row>
    <row r="238" spans="1:6" x14ac:dyDescent="0.25">
      <c r="A238" s="134" t="s">
        <v>1465</v>
      </c>
      <c r="B238">
        <v>2</v>
      </c>
      <c r="C238">
        <v>4649.93</v>
      </c>
      <c r="D238" s="134" t="s">
        <v>1126</v>
      </c>
      <c r="E238">
        <v>2</v>
      </c>
      <c r="F238">
        <v>4332.6499999999996</v>
      </c>
    </row>
    <row r="239" spans="1:6" x14ac:dyDescent="0.25">
      <c r="A239" s="134" t="s">
        <v>1466</v>
      </c>
      <c r="B239">
        <v>2</v>
      </c>
      <c r="C239">
        <v>4654.03</v>
      </c>
      <c r="D239" s="134" t="s">
        <v>1127</v>
      </c>
      <c r="E239">
        <v>2</v>
      </c>
      <c r="F239">
        <v>4358.79</v>
      </c>
    </row>
    <row r="240" spans="1:6" x14ac:dyDescent="0.25">
      <c r="A240" s="134" t="s">
        <v>1467</v>
      </c>
      <c r="B240">
        <v>2</v>
      </c>
      <c r="C240">
        <v>4662.87</v>
      </c>
      <c r="D240" s="134" t="s">
        <v>1128</v>
      </c>
      <c r="E240">
        <v>2</v>
      </c>
      <c r="F240">
        <v>4414.82</v>
      </c>
    </row>
    <row r="241" spans="1:6" x14ac:dyDescent="0.25">
      <c r="A241" s="134" t="s">
        <v>1468</v>
      </c>
      <c r="B241">
        <v>2</v>
      </c>
      <c r="C241">
        <v>4693.42</v>
      </c>
      <c r="D241" s="134" t="s">
        <v>1129</v>
      </c>
      <c r="E241">
        <v>2</v>
      </c>
      <c r="F241">
        <v>4467.84</v>
      </c>
    </row>
    <row r="242" spans="1:6" x14ac:dyDescent="0.25">
      <c r="A242" s="134" t="s">
        <v>1138</v>
      </c>
      <c r="B242">
        <v>2</v>
      </c>
      <c r="C242">
        <v>4750.78</v>
      </c>
      <c r="D242" s="134" t="s">
        <v>1130</v>
      </c>
      <c r="E242">
        <v>2</v>
      </c>
      <c r="F242">
        <v>4568.07</v>
      </c>
    </row>
    <row r="243" spans="1:6" x14ac:dyDescent="0.25">
      <c r="A243" s="134" t="s">
        <v>1469</v>
      </c>
      <c r="B243">
        <v>2</v>
      </c>
      <c r="C243">
        <v>4770.7700000000004</v>
      </c>
      <c r="D243" s="134" t="s">
        <v>1131</v>
      </c>
      <c r="E243">
        <v>2</v>
      </c>
      <c r="F243">
        <v>4608.8</v>
      </c>
    </row>
    <row r="244" spans="1:6" x14ac:dyDescent="0.25">
      <c r="A244" s="134" t="s">
        <v>1136</v>
      </c>
      <c r="B244">
        <v>2</v>
      </c>
      <c r="C244">
        <v>4795.17</v>
      </c>
      <c r="D244" s="134" t="s">
        <v>1132</v>
      </c>
      <c r="E244">
        <v>2</v>
      </c>
      <c r="F244">
        <v>4647.13</v>
      </c>
    </row>
    <row r="245" spans="1:6" x14ac:dyDescent="0.25">
      <c r="A245" s="134" t="s">
        <v>1470</v>
      </c>
      <c r="B245">
        <v>2</v>
      </c>
      <c r="C245">
        <v>4877.29</v>
      </c>
      <c r="D245" s="134" t="s">
        <v>1133</v>
      </c>
      <c r="E245">
        <v>2</v>
      </c>
      <c r="F245">
        <v>4679.18</v>
      </c>
    </row>
    <row r="246" spans="1:6" x14ac:dyDescent="0.25">
      <c r="A246" s="134" t="s">
        <v>1471</v>
      </c>
      <c r="B246">
        <v>2</v>
      </c>
      <c r="C246">
        <v>4986.82</v>
      </c>
      <c r="D246" s="134" t="s">
        <v>1134</v>
      </c>
      <c r="E246">
        <v>2</v>
      </c>
      <c r="F246">
        <v>4683.2700000000004</v>
      </c>
    </row>
    <row r="247" spans="1:6" x14ac:dyDescent="0.25">
      <c r="A247" s="134" t="s">
        <v>1472</v>
      </c>
      <c r="B247">
        <v>2</v>
      </c>
      <c r="C247">
        <v>5019.88</v>
      </c>
      <c r="D247" s="134" t="s">
        <v>1135</v>
      </c>
      <c r="E247">
        <v>2</v>
      </c>
      <c r="F247">
        <v>4698.01</v>
      </c>
    </row>
    <row r="248" spans="1:6" x14ac:dyDescent="0.25">
      <c r="A248" s="134" t="s">
        <v>1473</v>
      </c>
      <c r="B248">
        <v>2</v>
      </c>
      <c r="C248">
        <v>5020.6499999999996</v>
      </c>
      <c r="D248" s="134" t="s">
        <v>1136</v>
      </c>
      <c r="E248">
        <v>2</v>
      </c>
      <c r="F248">
        <v>4712.3500000000004</v>
      </c>
    </row>
    <row r="249" spans="1:6" x14ac:dyDescent="0.25">
      <c r="A249" s="134" t="s">
        <v>1474</v>
      </c>
      <c r="B249">
        <v>2</v>
      </c>
      <c r="C249">
        <v>5024.18</v>
      </c>
      <c r="D249" s="134" t="s">
        <v>1137</v>
      </c>
      <c r="E249">
        <v>2</v>
      </c>
      <c r="F249">
        <v>4718.1899999999996</v>
      </c>
    </row>
    <row r="250" spans="1:6" x14ac:dyDescent="0.25">
      <c r="A250" s="134" t="s">
        <v>1145</v>
      </c>
      <c r="B250">
        <v>2</v>
      </c>
      <c r="C250">
        <v>5093.1400000000003</v>
      </c>
      <c r="D250" s="134" t="s">
        <v>1138</v>
      </c>
      <c r="E250">
        <v>2</v>
      </c>
      <c r="F250">
        <v>4725.37</v>
      </c>
    </row>
    <row r="251" spans="1:6" x14ac:dyDescent="0.25">
      <c r="A251" s="134" t="s">
        <v>1475</v>
      </c>
      <c r="B251">
        <v>2</v>
      </c>
      <c r="C251">
        <v>5154.51</v>
      </c>
      <c r="D251" s="134" t="s">
        <v>1139</v>
      </c>
      <c r="E251">
        <v>2</v>
      </c>
      <c r="F251">
        <v>4733.13</v>
      </c>
    </row>
    <row r="252" spans="1:6" x14ac:dyDescent="0.25">
      <c r="A252" s="134" t="s">
        <v>1476</v>
      </c>
      <c r="B252">
        <v>2</v>
      </c>
      <c r="C252">
        <v>5164.13</v>
      </c>
      <c r="D252" s="134" t="s">
        <v>1140</v>
      </c>
      <c r="E252">
        <v>2</v>
      </c>
      <c r="F252">
        <v>4746.38</v>
      </c>
    </row>
    <row r="253" spans="1:6" x14ac:dyDescent="0.25">
      <c r="A253" s="134" t="s">
        <v>1477</v>
      </c>
      <c r="B253">
        <v>2</v>
      </c>
      <c r="C253">
        <v>5165.43</v>
      </c>
      <c r="D253" s="134" t="s">
        <v>1141</v>
      </c>
      <c r="E253">
        <v>2</v>
      </c>
      <c r="F253">
        <v>4829.8900000000003</v>
      </c>
    </row>
    <row r="254" spans="1:6" x14ac:dyDescent="0.25">
      <c r="A254" s="134" t="s">
        <v>1478</v>
      </c>
      <c r="B254">
        <v>2</v>
      </c>
      <c r="C254">
        <v>5221.66</v>
      </c>
      <c r="D254" s="134" t="s">
        <v>1142</v>
      </c>
      <c r="E254">
        <v>2</v>
      </c>
      <c r="F254">
        <v>4953.68</v>
      </c>
    </row>
    <row r="255" spans="1:6" x14ac:dyDescent="0.25">
      <c r="A255" s="134" t="s">
        <v>1479</v>
      </c>
      <c r="B255">
        <v>2</v>
      </c>
      <c r="C255">
        <v>5226.24</v>
      </c>
      <c r="D255" s="134" t="s">
        <v>1143</v>
      </c>
      <c r="E255">
        <v>2</v>
      </c>
      <c r="F255">
        <v>4958.6099999999997</v>
      </c>
    </row>
    <row r="256" spans="1:6" x14ac:dyDescent="0.25">
      <c r="A256" s="134" t="s">
        <v>1480</v>
      </c>
      <c r="B256">
        <v>2</v>
      </c>
      <c r="C256">
        <v>5236.42</v>
      </c>
      <c r="D256" s="134" t="s">
        <v>1144</v>
      </c>
      <c r="E256">
        <v>2</v>
      </c>
      <c r="F256">
        <v>5016.6899999999996</v>
      </c>
    </row>
    <row r="257" spans="1:6" x14ac:dyDescent="0.25">
      <c r="A257" s="134" t="s">
        <v>1481</v>
      </c>
      <c r="B257">
        <v>2</v>
      </c>
      <c r="C257">
        <v>5242.55</v>
      </c>
      <c r="D257" s="134" t="s">
        <v>1145</v>
      </c>
      <c r="E257">
        <v>2</v>
      </c>
      <c r="F257">
        <v>5026.96</v>
      </c>
    </row>
    <row r="258" spans="1:6" x14ac:dyDescent="0.25">
      <c r="A258" s="134" t="s">
        <v>1482</v>
      </c>
      <c r="B258">
        <v>2</v>
      </c>
      <c r="C258">
        <v>5259.75</v>
      </c>
      <c r="D258" s="134" t="s">
        <v>1146</v>
      </c>
      <c r="E258">
        <v>2</v>
      </c>
      <c r="F258">
        <v>5048.8900000000003</v>
      </c>
    </row>
    <row r="259" spans="1:6" x14ac:dyDescent="0.25">
      <c r="A259" s="134" t="s">
        <v>1483</v>
      </c>
      <c r="B259">
        <v>2</v>
      </c>
      <c r="C259">
        <v>5277.73</v>
      </c>
      <c r="D259" s="134" t="s">
        <v>1147</v>
      </c>
      <c r="E259">
        <v>2</v>
      </c>
      <c r="F259">
        <v>5067.7299999999996</v>
      </c>
    </row>
    <row r="260" spans="1:6" x14ac:dyDescent="0.25">
      <c r="A260" s="134" t="s">
        <v>1484</v>
      </c>
      <c r="B260">
        <v>2</v>
      </c>
      <c r="C260">
        <v>5278.3</v>
      </c>
      <c r="D260" s="134" t="s">
        <v>1148</v>
      </c>
      <c r="E260">
        <v>2</v>
      </c>
      <c r="F260">
        <v>5079.42</v>
      </c>
    </row>
    <row r="261" spans="1:6" x14ac:dyDescent="0.25">
      <c r="A261" s="134" t="s">
        <v>1152</v>
      </c>
      <c r="B261">
        <v>2</v>
      </c>
      <c r="C261">
        <v>5322.7</v>
      </c>
      <c r="D261" s="134" t="s">
        <v>1149</v>
      </c>
      <c r="E261">
        <v>2</v>
      </c>
      <c r="F261">
        <v>5115.16</v>
      </c>
    </row>
    <row r="262" spans="1:6" x14ac:dyDescent="0.25">
      <c r="A262" s="134" t="s">
        <v>1160</v>
      </c>
      <c r="B262">
        <v>2</v>
      </c>
      <c r="C262">
        <v>5349.71</v>
      </c>
      <c r="D262" s="134" t="s">
        <v>1150</v>
      </c>
      <c r="E262">
        <v>2</v>
      </c>
      <c r="F262">
        <v>5147.4799999999996</v>
      </c>
    </row>
    <row r="263" spans="1:6" x14ac:dyDescent="0.25">
      <c r="A263" s="134" t="s">
        <v>1485</v>
      </c>
      <c r="B263">
        <v>2</v>
      </c>
      <c r="C263">
        <v>5427.51</v>
      </c>
      <c r="D263" s="134" t="s">
        <v>1151</v>
      </c>
      <c r="E263">
        <v>2</v>
      </c>
      <c r="F263">
        <v>5189.46</v>
      </c>
    </row>
    <row r="264" spans="1:6" x14ac:dyDescent="0.25">
      <c r="A264" s="134" t="s">
        <v>1486</v>
      </c>
      <c r="B264">
        <v>2</v>
      </c>
      <c r="C264">
        <v>5477.37</v>
      </c>
      <c r="D264" s="134" t="s">
        <v>1152</v>
      </c>
      <c r="E264">
        <v>2</v>
      </c>
      <c r="F264">
        <v>5199.92</v>
      </c>
    </row>
    <row r="265" spans="1:6" x14ac:dyDescent="0.25">
      <c r="A265" s="134" t="s">
        <v>1487</v>
      </c>
      <c r="B265">
        <v>2</v>
      </c>
      <c r="C265">
        <v>5592.23</v>
      </c>
      <c r="D265" s="134" t="s">
        <v>1153</v>
      </c>
      <c r="E265">
        <v>2</v>
      </c>
      <c r="F265">
        <v>5204.7</v>
      </c>
    </row>
    <row r="266" spans="1:6" x14ac:dyDescent="0.25">
      <c r="A266" s="134" t="s">
        <v>1488</v>
      </c>
      <c r="B266">
        <v>2</v>
      </c>
      <c r="C266">
        <v>5620.41</v>
      </c>
      <c r="D266" s="134" t="s">
        <v>1154</v>
      </c>
      <c r="E266">
        <v>2</v>
      </c>
      <c r="F266">
        <v>5210.71</v>
      </c>
    </row>
    <row r="267" spans="1:6" x14ac:dyDescent="0.25">
      <c r="A267" s="134" t="s">
        <v>1489</v>
      </c>
      <c r="B267">
        <v>2</v>
      </c>
      <c r="C267">
        <v>5628.59</v>
      </c>
      <c r="D267" s="134" t="s">
        <v>1155</v>
      </c>
      <c r="E267">
        <v>2</v>
      </c>
      <c r="F267">
        <v>5236.1400000000003</v>
      </c>
    </row>
    <row r="268" spans="1:6" x14ac:dyDescent="0.25">
      <c r="A268" s="134" t="s">
        <v>1490</v>
      </c>
      <c r="B268">
        <v>2</v>
      </c>
      <c r="C268">
        <v>5772.07</v>
      </c>
      <c r="D268" s="134" t="s">
        <v>1156</v>
      </c>
      <c r="E268">
        <v>2</v>
      </c>
      <c r="F268">
        <v>5279.04</v>
      </c>
    </row>
    <row r="269" spans="1:6" x14ac:dyDescent="0.25">
      <c r="A269" s="134" t="s">
        <v>1491</v>
      </c>
      <c r="B269">
        <v>2</v>
      </c>
      <c r="C269">
        <v>6036.87</v>
      </c>
      <c r="D269" s="134" t="s">
        <v>1157</v>
      </c>
      <c r="E269">
        <v>2</v>
      </c>
      <c r="F269">
        <v>5284.75</v>
      </c>
    </row>
    <row r="270" spans="1:6" x14ac:dyDescent="0.25">
      <c r="A270" s="134" t="s">
        <v>1492</v>
      </c>
      <c r="B270">
        <v>2</v>
      </c>
      <c r="C270">
        <v>6098.5</v>
      </c>
      <c r="D270" s="134" t="s">
        <v>1158</v>
      </c>
      <c r="E270">
        <v>2</v>
      </c>
      <c r="F270">
        <v>5288.4</v>
      </c>
    </row>
    <row r="271" spans="1:6" x14ac:dyDescent="0.25">
      <c r="A271" s="134" t="s">
        <v>1493</v>
      </c>
      <c r="B271">
        <v>2</v>
      </c>
      <c r="C271">
        <v>6200.8</v>
      </c>
      <c r="D271" s="134" t="s">
        <v>1159</v>
      </c>
      <c r="E271">
        <v>2</v>
      </c>
      <c r="F271">
        <v>5341.42</v>
      </c>
    </row>
    <row r="272" spans="1:6" x14ac:dyDescent="0.25">
      <c r="A272" s="134" t="s">
        <v>1494</v>
      </c>
      <c r="B272">
        <v>2</v>
      </c>
      <c r="C272">
        <v>6211.89</v>
      </c>
      <c r="D272" s="134" t="s">
        <v>1160</v>
      </c>
      <c r="E272">
        <v>2</v>
      </c>
      <c r="F272">
        <v>5341.57</v>
      </c>
    </row>
    <row r="273" spans="1:6" x14ac:dyDescent="0.25">
      <c r="A273" s="134" t="s">
        <v>1495</v>
      </c>
      <c r="B273">
        <v>2</v>
      </c>
      <c r="C273">
        <v>6237.08</v>
      </c>
      <c r="D273" s="134" t="s">
        <v>1161</v>
      </c>
      <c r="E273">
        <v>2</v>
      </c>
      <c r="F273">
        <v>5373.7</v>
      </c>
    </row>
    <row r="274" spans="1:6" x14ac:dyDescent="0.25">
      <c r="A274" s="134" t="s">
        <v>1496</v>
      </c>
      <c r="B274">
        <v>2</v>
      </c>
      <c r="C274">
        <v>6237.84</v>
      </c>
      <c r="D274" s="134" t="s">
        <v>1162</v>
      </c>
      <c r="E274">
        <v>2</v>
      </c>
      <c r="F274">
        <v>5447.63</v>
      </c>
    </row>
    <row r="275" spans="1:6" x14ac:dyDescent="0.25">
      <c r="A275" s="134" t="s">
        <v>1497</v>
      </c>
      <c r="B275">
        <v>2</v>
      </c>
      <c r="C275">
        <v>6313.25</v>
      </c>
      <c r="D275" s="134" t="s">
        <v>1163</v>
      </c>
      <c r="E275">
        <v>2</v>
      </c>
      <c r="F275">
        <v>5468.87</v>
      </c>
    </row>
    <row r="276" spans="1:6" x14ac:dyDescent="0.25">
      <c r="A276" s="134" t="s">
        <v>1498</v>
      </c>
      <c r="B276">
        <v>2</v>
      </c>
      <c r="C276">
        <v>6408.38</v>
      </c>
      <c r="D276" s="134" t="s">
        <v>1164</v>
      </c>
      <c r="E276">
        <v>2</v>
      </c>
      <c r="F276">
        <v>5504.3</v>
      </c>
    </row>
    <row r="277" spans="1:6" x14ac:dyDescent="0.25">
      <c r="A277" s="134" t="s">
        <v>1499</v>
      </c>
      <c r="B277">
        <v>2</v>
      </c>
      <c r="C277">
        <v>6420.5</v>
      </c>
      <c r="D277" s="134" t="s">
        <v>1165</v>
      </c>
      <c r="E277">
        <v>2</v>
      </c>
      <c r="F277">
        <v>5537.42</v>
      </c>
    </row>
    <row r="278" spans="1:6" x14ac:dyDescent="0.25">
      <c r="A278" s="134" t="s">
        <v>1500</v>
      </c>
      <c r="B278">
        <v>2</v>
      </c>
      <c r="C278">
        <v>6480.08</v>
      </c>
      <c r="D278" s="134" t="s">
        <v>1166</v>
      </c>
      <c r="E278">
        <v>2</v>
      </c>
      <c r="F278">
        <v>5586.99</v>
      </c>
    </row>
    <row r="279" spans="1:6" x14ac:dyDescent="0.25">
      <c r="A279" s="134" t="s">
        <v>1501</v>
      </c>
      <c r="B279">
        <v>2</v>
      </c>
      <c r="C279">
        <v>6540.2</v>
      </c>
      <c r="D279" s="134" t="s">
        <v>1167</v>
      </c>
      <c r="E279">
        <v>2</v>
      </c>
      <c r="F279">
        <v>5601.86</v>
      </c>
    </row>
    <row r="280" spans="1:6" x14ac:dyDescent="0.25">
      <c r="A280" s="134" t="s">
        <v>1180</v>
      </c>
      <c r="B280">
        <v>2</v>
      </c>
      <c r="C280">
        <v>6681.52</v>
      </c>
      <c r="D280" s="134" t="s">
        <v>1168</v>
      </c>
      <c r="E280">
        <v>2</v>
      </c>
      <c r="F280">
        <v>5635.03</v>
      </c>
    </row>
    <row r="281" spans="1:6" x14ac:dyDescent="0.25">
      <c r="A281" s="134" t="s">
        <v>1502</v>
      </c>
      <c r="B281">
        <v>2</v>
      </c>
      <c r="C281">
        <v>6948.38</v>
      </c>
      <c r="D281" s="134" t="s">
        <v>1169</v>
      </c>
      <c r="E281">
        <v>2</v>
      </c>
      <c r="F281">
        <v>5680.18</v>
      </c>
    </row>
    <row r="282" spans="1:6" x14ac:dyDescent="0.25">
      <c r="A282" s="134" t="s">
        <v>1503</v>
      </c>
      <c r="B282">
        <v>2</v>
      </c>
      <c r="C282">
        <v>7114.78</v>
      </c>
      <c r="D282" s="134" t="s">
        <v>1170</v>
      </c>
      <c r="E282">
        <v>2</v>
      </c>
      <c r="F282">
        <v>5691.3</v>
      </c>
    </row>
    <row r="283" spans="1:6" x14ac:dyDescent="0.25">
      <c r="A283" s="134" t="s">
        <v>1504</v>
      </c>
      <c r="B283">
        <v>2</v>
      </c>
      <c r="C283">
        <v>7181.8</v>
      </c>
      <c r="D283" s="134" t="s">
        <v>1171</v>
      </c>
      <c r="E283">
        <v>2</v>
      </c>
      <c r="F283">
        <v>5814.79</v>
      </c>
    </row>
    <row r="284" spans="1:6" x14ac:dyDescent="0.25">
      <c r="A284" s="134" t="s">
        <v>1505</v>
      </c>
      <c r="B284">
        <v>2</v>
      </c>
      <c r="C284">
        <v>7221.28</v>
      </c>
      <c r="D284" s="134" t="s">
        <v>1172</v>
      </c>
      <c r="E284">
        <v>2</v>
      </c>
      <c r="F284">
        <v>6119.66</v>
      </c>
    </row>
    <row r="285" spans="1:6" x14ac:dyDescent="0.25">
      <c r="A285" s="134" t="s">
        <v>1506</v>
      </c>
      <c r="B285">
        <v>2</v>
      </c>
      <c r="C285">
        <v>7230.16</v>
      </c>
      <c r="D285" s="134" t="s">
        <v>1173</v>
      </c>
      <c r="E285">
        <v>2</v>
      </c>
      <c r="F285">
        <v>6235.97</v>
      </c>
    </row>
    <row r="286" spans="1:6" x14ac:dyDescent="0.25">
      <c r="A286" s="134" t="s">
        <v>1507</v>
      </c>
      <c r="B286">
        <v>2</v>
      </c>
      <c r="C286">
        <v>7368.51</v>
      </c>
      <c r="D286" s="134" t="s">
        <v>1174</v>
      </c>
      <c r="E286">
        <v>2</v>
      </c>
      <c r="F286">
        <v>6241.02</v>
      </c>
    </row>
    <row r="287" spans="1:6" x14ac:dyDescent="0.25">
      <c r="A287" s="134" t="s">
        <v>1508</v>
      </c>
      <c r="B287">
        <v>2</v>
      </c>
      <c r="C287">
        <v>7439.45</v>
      </c>
      <c r="D287" s="134" t="s">
        <v>1175</v>
      </c>
      <c r="E287">
        <v>2</v>
      </c>
      <c r="F287">
        <v>6359.76</v>
      </c>
    </row>
    <row r="288" spans="1:6" x14ac:dyDescent="0.25">
      <c r="A288" s="134" t="s">
        <v>1509</v>
      </c>
      <c r="B288">
        <v>2</v>
      </c>
      <c r="C288">
        <v>7489.97</v>
      </c>
      <c r="D288" s="134" t="s">
        <v>1176</v>
      </c>
      <c r="E288">
        <v>2</v>
      </c>
      <c r="F288">
        <v>6460.76</v>
      </c>
    </row>
    <row r="289" spans="1:6" x14ac:dyDescent="0.25">
      <c r="A289" s="134" t="s">
        <v>1510</v>
      </c>
      <c r="B289">
        <v>2</v>
      </c>
      <c r="C289">
        <v>7840.35</v>
      </c>
      <c r="D289" s="134" t="s">
        <v>1177</v>
      </c>
      <c r="E289">
        <v>2</v>
      </c>
      <c r="F289">
        <v>6482.44</v>
      </c>
    </row>
    <row r="290" spans="1:6" x14ac:dyDescent="0.25">
      <c r="A290" s="134" t="s">
        <v>1511</v>
      </c>
      <c r="B290">
        <v>2</v>
      </c>
      <c r="C290">
        <v>7899.37</v>
      </c>
      <c r="D290" s="134" t="s">
        <v>1178</v>
      </c>
      <c r="E290">
        <v>2</v>
      </c>
      <c r="F290">
        <v>6492.99</v>
      </c>
    </row>
    <row r="291" spans="1:6" x14ac:dyDescent="0.25">
      <c r="A291" s="134" t="s">
        <v>1512</v>
      </c>
      <c r="B291">
        <v>2</v>
      </c>
      <c r="C291">
        <v>7918.71</v>
      </c>
      <c r="D291" s="134" t="s">
        <v>1179</v>
      </c>
      <c r="E291">
        <v>2</v>
      </c>
      <c r="F291">
        <v>6543.86</v>
      </c>
    </row>
    <row r="292" spans="1:6" x14ac:dyDescent="0.25">
      <c r="A292" s="134" t="s">
        <v>1513</v>
      </c>
      <c r="B292">
        <v>2</v>
      </c>
      <c r="C292">
        <v>7918.94</v>
      </c>
      <c r="D292" s="134" t="s">
        <v>1180</v>
      </c>
      <c r="E292">
        <v>2</v>
      </c>
      <c r="F292">
        <v>6573.53</v>
      </c>
    </row>
    <row r="293" spans="1:6" x14ac:dyDescent="0.25">
      <c r="A293" s="134" t="s">
        <v>1514</v>
      </c>
      <c r="B293">
        <v>2</v>
      </c>
      <c r="C293">
        <v>8013.71</v>
      </c>
      <c r="D293" s="134" t="s">
        <v>1181</v>
      </c>
      <c r="E293">
        <v>2</v>
      </c>
      <c r="F293">
        <v>6795.95</v>
      </c>
    </row>
    <row r="294" spans="1:6" x14ac:dyDescent="0.25">
      <c r="A294" s="134" t="s">
        <v>1202</v>
      </c>
      <c r="B294">
        <v>2</v>
      </c>
      <c r="C294">
        <v>8016.14</v>
      </c>
      <c r="D294" s="134" t="s">
        <v>1182</v>
      </c>
      <c r="E294">
        <v>2</v>
      </c>
      <c r="F294">
        <v>6827.04</v>
      </c>
    </row>
    <row r="295" spans="1:6" x14ac:dyDescent="0.25">
      <c r="A295" s="134" t="s">
        <v>1515</v>
      </c>
      <c r="B295">
        <v>2</v>
      </c>
      <c r="C295">
        <v>8381.67</v>
      </c>
      <c r="D295" s="134" t="s">
        <v>1183</v>
      </c>
      <c r="E295">
        <v>2</v>
      </c>
      <c r="F295">
        <v>6928.46</v>
      </c>
    </row>
    <row r="296" spans="1:6" x14ac:dyDescent="0.25">
      <c r="A296" s="134" t="s">
        <v>1516</v>
      </c>
      <c r="B296">
        <v>2</v>
      </c>
      <c r="C296">
        <v>8419.5300000000007</v>
      </c>
      <c r="D296" s="134" t="s">
        <v>1184</v>
      </c>
      <c r="E296">
        <v>2</v>
      </c>
      <c r="F296">
        <v>7056.97</v>
      </c>
    </row>
    <row r="297" spans="1:6" x14ac:dyDescent="0.25">
      <c r="A297" s="134" t="s">
        <v>1517</v>
      </c>
      <c r="B297">
        <v>2</v>
      </c>
      <c r="C297">
        <v>8453.2999999999993</v>
      </c>
      <c r="D297" s="134" t="s">
        <v>1185</v>
      </c>
      <c r="E297">
        <v>2</v>
      </c>
      <c r="F297">
        <v>7094.15</v>
      </c>
    </row>
    <row r="298" spans="1:6" x14ac:dyDescent="0.25">
      <c r="A298" s="134" t="s">
        <v>1518</v>
      </c>
      <c r="B298">
        <v>2</v>
      </c>
      <c r="C298">
        <v>8707.31</v>
      </c>
      <c r="D298" s="134" t="s">
        <v>1186</v>
      </c>
      <c r="E298">
        <v>2</v>
      </c>
      <c r="F298">
        <v>7113.87</v>
      </c>
    </row>
    <row r="299" spans="1:6" x14ac:dyDescent="0.25">
      <c r="A299" s="134" t="s">
        <v>1519</v>
      </c>
      <c r="B299">
        <v>2</v>
      </c>
      <c r="C299">
        <v>8795.5499999999993</v>
      </c>
      <c r="D299" s="134" t="s">
        <v>1187</v>
      </c>
      <c r="E299">
        <v>2</v>
      </c>
      <c r="F299">
        <v>7187.87</v>
      </c>
    </row>
    <row r="300" spans="1:6" x14ac:dyDescent="0.25">
      <c r="A300" s="134" t="s">
        <v>1520</v>
      </c>
      <c r="B300">
        <v>2</v>
      </c>
      <c r="C300">
        <v>8946.7199999999993</v>
      </c>
      <c r="D300" s="134" t="s">
        <v>1188</v>
      </c>
      <c r="E300">
        <v>2</v>
      </c>
      <c r="F300">
        <v>7215.07</v>
      </c>
    </row>
    <row r="301" spans="1:6" x14ac:dyDescent="0.25">
      <c r="A301" s="134" t="s">
        <v>1521</v>
      </c>
      <c r="B301">
        <v>2</v>
      </c>
      <c r="C301">
        <v>9022.09</v>
      </c>
      <c r="D301" s="134" t="s">
        <v>1189</v>
      </c>
      <c r="E301">
        <v>2</v>
      </c>
      <c r="F301">
        <v>7235.55</v>
      </c>
    </row>
    <row r="302" spans="1:6" x14ac:dyDescent="0.25">
      <c r="A302" s="134" t="s">
        <v>1522</v>
      </c>
      <c r="B302">
        <v>2</v>
      </c>
      <c r="C302">
        <v>9278.27</v>
      </c>
      <c r="D302" s="134" t="s">
        <v>1190</v>
      </c>
      <c r="E302">
        <v>2</v>
      </c>
      <c r="F302">
        <v>7302.8</v>
      </c>
    </row>
    <row r="303" spans="1:6" x14ac:dyDescent="0.25">
      <c r="A303" s="134" t="s">
        <v>1523</v>
      </c>
      <c r="B303">
        <v>2</v>
      </c>
      <c r="C303">
        <v>9298.52</v>
      </c>
      <c r="D303" s="134" t="s">
        <v>1191</v>
      </c>
      <c r="E303">
        <v>2</v>
      </c>
      <c r="F303">
        <v>7373.46</v>
      </c>
    </row>
    <row r="304" spans="1:6" x14ac:dyDescent="0.25">
      <c r="A304" s="134" t="s">
        <v>1524</v>
      </c>
      <c r="B304">
        <v>2</v>
      </c>
      <c r="C304">
        <v>9346.4699999999993</v>
      </c>
      <c r="D304" s="134" t="s">
        <v>1192</v>
      </c>
      <c r="E304">
        <v>2</v>
      </c>
      <c r="F304">
        <v>7383.08</v>
      </c>
    </row>
    <row r="305" spans="1:6" x14ac:dyDescent="0.25">
      <c r="A305" s="134" t="s">
        <v>1525</v>
      </c>
      <c r="B305">
        <v>2</v>
      </c>
      <c r="C305">
        <v>9427.0400000000009</v>
      </c>
      <c r="D305" s="134" t="s">
        <v>1193</v>
      </c>
      <c r="E305">
        <v>2</v>
      </c>
      <c r="F305">
        <v>7408.17</v>
      </c>
    </row>
    <row r="306" spans="1:6" x14ac:dyDescent="0.25">
      <c r="A306" s="134" t="s">
        <v>1526</v>
      </c>
      <c r="B306">
        <v>2</v>
      </c>
      <c r="C306">
        <v>9559.14</v>
      </c>
      <c r="D306" s="134" t="s">
        <v>1194</v>
      </c>
      <c r="E306">
        <v>2</v>
      </c>
      <c r="F306">
        <v>7600.72</v>
      </c>
    </row>
    <row r="307" spans="1:6" x14ac:dyDescent="0.25">
      <c r="A307" s="134" t="s">
        <v>1527</v>
      </c>
      <c r="B307">
        <v>2</v>
      </c>
      <c r="C307">
        <v>9679.49</v>
      </c>
      <c r="D307" s="134" t="s">
        <v>1195</v>
      </c>
      <c r="E307">
        <v>2</v>
      </c>
      <c r="F307">
        <v>7647.08</v>
      </c>
    </row>
    <row r="308" spans="1:6" x14ac:dyDescent="0.25">
      <c r="A308" s="134" t="s">
        <v>1528</v>
      </c>
      <c r="B308">
        <v>2</v>
      </c>
      <c r="C308">
        <v>9719.9</v>
      </c>
      <c r="D308" s="134" t="s">
        <v>1196</v>
      </c>
      <c r="E308">
        <v>2</v>
      </c>
      <c r="F308">
        <v>7709.51</v>
      </c>
    </row>
    <row r="309" spans="1:6" x14ac:dyDescent="0.25">
      <c r="A309" s="134" t="s">
        <v>1529</v>
      </c>
      <c r="B309">
        <v>2</v>
      </c>
      <c r="C309">
        <v>9993.64</v>
      </c>
      <c r="D309" s="134" t="s">
        <v>1197</v>
      </c>
      <c r="E309">
        <v>2</v>
      </c>
      <c r="F309">
        <v>7741.68</v>
      </c>
    </row>
    <row r="310" spans="1:6" x14ac:dyDescent="0.25">
      <c r="A310" s="134" t="s">
        <v>1530</v>
      </c>
      <c r="B310">
        <v>2</v>
      </c>
      <c r="C310">
        <v>10029.98</v>
      </c>
      <c r="D310" s="134" t="s">
        <v>1198</v>
      </c>
      <c r="E310">
        <v>2</v>
      </c>
      <c r="F310">
        <v>7800.6</v>
      </c>
    </row>
    <row r="311" spans="1:6" x14ac:dyDescent="0.25">
      <c r="A311" s="134" t="s">
        <v>1531</v>
      </c>
      <c r="B311">
        <v>2</v>
      </c>
      <c r="C311">
        <v>10291.98</v>
      </c>
      <c r="D311" s="134" t="s">
        <v>1199</v>
      </c>
      <c r="E311">
        <v>2</v>
      </c>
      <c r="F311">
        <v>7813.94</v>
      </c>
    </row>
    <row r="312" spans="1:6" x14ac:dyDescent="0.25">
      <c r="A312" s="134" t="s">
        <v>1532</v>
      </c>
      <c r="B312">
        <v>2</v>
      </c>
      <c r="C312">
        <v>10445.81</v>
      </c>
      <c r="D312" s="134" t="s">
        <v>1200</v>
      </c>
      <c r="E312">
        <v>2</v>
      </c>
      <c r="F312">
        <v>7816.94</v>
      </c>
    </row>
    <row r="313" spans="1:6" x14ac:dyDescent="0.25">
      <c r="A313" s="134" t="s">
        <v>1533</v>
      </c>
      <c r="B313">
        <v>2</v>
      </c>
      <c r="C313">
        <v>10513.13</v>
      </c>
      <c r="D313" s="134" t="s">
        <v>1201</v>
      </c>
      <c r="E313">
        <v>2</v>
      </c>
      <c r="F313">
        <v>7917.06</v>
      </c>
    </row>
    <row r="314" spans="1:6" x14ac:dyDescent="0.25">
      <c r="A314" s="134" t="s">
        <v>1534</v>
      </c>
      <c r="B314">
        <v>2</v>
      </c>
      <c r="C314">
        <v>11256.85</v>
      </c>
      <c r="D314" s="134" t="s">
        <v>1202</v>
      </c>
      <c r="E314">
        <v>2</v>
      </c>
      <c r="F314">
        <v>8013.72</v>
      </c>
    </row>
    <row r="315" spans="1:6" x14ac:dyDescent="0.25">
      <c r="A315" s="134" t="s">
        <v>1535</v>
      </c>
      <c r="B315">
        <v>2</v>
      </c>
      <c r="C315">
        <v>11396.36</v>
      </c>
      <c r="D315" s="134" t="s">
        <v>1203</v>
      </c>
      <c r="E315">
        <v>2</v>
      </c>
      <c r="F315">
        <v>8314.8700000000008</v>
      </c>
    </row>
    <row r="316" spans="1:6" x14ac:dyDescent="0.25">
      <c r="A316" s="134" t="s">
        <v>1536</v>
      </c>
      <c r="B316">
        <v>2</v>
      </c>
      <c r="C316">
        <v>11469.95</v>
      </c>
      <c r="D316" s="134" t="s">
        <v>1204</v>
      </c>
      <c r="E316">
        <v>2</v>
      </c>
      <c r="F316">
        <v>8390.86</v>
      </c>
    </row>
    <row r="317" spans="1:6" x14ac:dyDescent="0.25">
      <c r="A317" s="134" t="s">
        <v>1219</v>
      </c>
      <c r="B317">
        <v>2</v>
      </c>
      <c r="C317">
        <v>11810.17</v>
      </c>
      <c r="D317" s="134" t="s">
        <v>1205</v>
      </c>
      <c r="E317">
        <v>2</v>
      </c>
      <c r="F317">
        <v>8738.31</v>
      </c>
    </row>
    <row r="318" spans="1:6" x14ac:dyDescent="0.25">
      <c r="A318" s="134" t="s">
        <v>1537</v>
      </c>
      <c r="B318">
        <v>2</v>
      </c>
      <c r="C318">
        <v>12410.1</v>
      </c>
      <c r="D318" s="134" t="s">
        <v>1206</v>
      </c>
      <c r="E318">
        <v>2</v>
      </c>
      <c r="F318">
        <v>9049.7099999999991</v>
      </c>
    </row>
    <row r="319" spans="1:6" x14ac:dyDescent="0.25">
      <c r="A319" s="134" t="s">
        <v>1222</v>
      </c>
      <c r="B319">
        <v>2</v>
      </c>
      <c r="C319">
        <v>12965.58</v>
      </c>
      <c r="D319" s="134" t="s">
        <v>1207</v>
      </c>
      <c r="E319">
        <v>2</v>
      </c>
      <c r="F319">
        <v>9216.99</v>
      </c>
    </row>
    <row r="320" spans="1:6" x14ac:dyDescent="0.25">
      <c r="A320" s="134" t="s">
        <v>1538</v>
      </c>
      <c r="B320">
        <v>2</v>
      </c>
      <c r="C320">
        <v>13818.03</v>
      </c>
      <c r="D320" s="134" t="s">
        <v>1208</v>
      </c>
      <c r="E320">
        <v>2</v>
      </c>
      <c r="F320">
        <v>9226.84</v>
      </c>
    </row>
    <row r="321" spans="1:6" x14ac:dyDescent="0.25">
      <c r="A321" s="134" t="s">
        <v>1539</v>
      </c>
      <c r="B321">
        <v>2</v>
      </c>
      <c r="C321">
        <v>14917.74</v>
      </c>
      <c r="D321" s="134" t="s">
        <v>1209</v>
      </c>
      <c r="E321">
        <v>2</v>
      </c>
      <c r="F321">
        <v>9487.75</v>
      </c>
    </row>
    <row r="322" spans="1:6" x14ac:dyDescent="0.25">
      <c r="A322" s="134" t="s">
        <v>1540</v>
      </c>
      <c r="B322">
        <v>2</v>
      </c>
      <c r="C322">
        <v>14934.98</v>
      </c>
      <c r="D322" s="134" t="s">
        <v>1210</v>
      </c>
      <c r="E322">
        <v>2</v>
      </c>
      <c r="F322">
        <v>9670.65</v>
      </c>
    </row>
    <row r="323" spans="1:6" x14ac:dyDescent="0.25">
      <c r="A323" s="134" t="s">
        <v>1541</v>
      </c>
      <c r="B323">
        <v>2</v>
      </c>
      <c r="C323">
        <v>17040.8</v>
      </c>
      <c r="D323" s="134" t="s">
        <v>1211</v>
      </c>
      <c r="E323">
        <v>2</v>
      </c>
      <c r="F323">
        <v>9860.33</v>
      </c>
    </row>
    <row r="324" spans="1:6" x14ac:dyDescent="0.25">
      <c r="A324" s="134" t="s">
        <v>1542</v>
      </c>
      <c r="B324">
        <v>2</v>
      </c>
      <c r="C324">
        <v>17697.88</v>
      </c>
      <c r="D324" s="134" t="s">
        <v>1212</v>
      </c>
      <c r="E324">
        <v>2</v>
      </c>
      <c r="F324">
        <v>10031.950000000001</v>
      </c>
    </row>
    <row r="325" spans="1:6" x14ac:dyDescent="0.25">
      <c r="A325" s="139" t="s">
        <v>1543</v>
      </c>
      <c r="B325" s="140">
        <v>2</v>
      </c>
      <c r="C325" s="140">
        <v>20474.48</v>
      </c>
      <c r="D325" s="134" t="s">
        <v>1213</v>
      </c>
      <c r="E325">
        <v>2</v>
      </c>
      <c r="F325">
        <v>10545.93</v>
      </c>
    </row>
    <row r="326" spans="1:6" x14ac:dyDescent="0.25">
      <c r="A326" s="139" t="s">
        <v>1544</v>
      </c>
      <c r="B326" s="140">
        <v>2</v>
      </c>
      <c r="C326" s="140">
        <v>23900.61</v>
      </c>
      <c r="D326" s="134" t="s">
        <v>1214</v>
      </c>
      <c r="E326">
        <v>2</v>
      </c>
      <c r="F326">
        <v>10837.63</v>
      </c>
    </row>
    <row r="327" spans="1:6" x14ac:dyDescent="0.25">
      <c r="D327" s="134" t="s">
        <v>1215</v>
      </c>
      <c r="E327">
        <v>2</v>
      </c>
      <c r="F327">
        <v>10860.08</v>
      </c>
    </row>
    <row r="328" spans="1:6" x14ac:dyDescent="0.25">
      <c r="D328" s="134" t="s">
        <v>1216</v>
      </c>
      <c r="E328">
        <v>2</v>
      </c>
      <c r="F328">
        <v>11230.09</v>
      </c>
    </row>
    <row r="329" spans="1:6" x14ac:dyDescent="0.25">
      <c r="D329" s="134" t="s">
        <v>1217</v>
      </c>
      <c r="E329">
        <v>2</v>
      </c>
      <c r="F329">
        <v>11376.1</v>
      </c>
    </row>
    <row r="330" spans="1:6" x14ac:dyDescent="0.25">
      <c r="D330" s="134" t="s">
        <v>1218</v>
      </c>
      <c r="E330">
        <v>2</v>
      </c>
      <c r="F330">
        <v>11527.03</v>
      </c>
    </row>
    <row r="331" spans="1:6" x14ac:dyDescent="0.25">
      <c r="D331" s="134" t="s">
        <v>1219</v>
      </c>
      <c r="E331">
        <v>2</v>
      </c>
      <c r="F331">
        <v>11612.27</v>
      </c>
    </row>
    <row r="332" spans="1:6" x14ac:dyDescent="0.25">
      <c r="D332" s="134" t="s">
        <v>1220</v>
      </c>
      <c r="E332">
        <v>2</v>
      </c>
      <c r="F332">
        <v>11779.03</v>
      </c>
    </row>
    <row r="333" spans="1:6" x14ac:dyDescent="0.25">
      <c r="D333" s="134" t="s">
        <v>1221</v>
      </c>
      <c r="E333">
        <v>2</v>
      </c>
      <c r="F333">
        <v>11990.11</v>
      </c>
    </row>
    <row r="334" spans="1:6" x14ac:dyDescent="0.25">
      <c r="D334" s="134" t="s">
        <v>1222</v>
      </c>
      <c r="E334">
        <v>2</v>
      </c>
      <c r="F334">
        <v>13161.81</v>
      </c>
    </row>
    <row r="335" spans="1:6" x14ac:dyDescent="0.25">
      <c r="D335" s="134" t="s">
        <v>1223</v>
      </c>
      <c r="E335">
        <v>2</v>
      </c>
      <c r="F335">
        <v>13507.57</v>
      </c>
    </row>
    <row r="336" spans="1:6" x14ac:dyDescent="0.25">
      <c r="D336" s="134" t="s">
        <v>1224</v>
      </c>
      <c r="E336">
        <v>2</v>
      </c>
      <c r="F336">
        <v>13835.75</v>
      </c>
    </row>
    <row r="337" spans="4:6" x14ac:dyDescent="0.25">
      <c r="D337" s="134" t="s">
        <v>1225</v>
      </c>
      <c r="E337">
        <v>2</v>
      </c>
      <c r="F337">
        <v>13907.34</v>
      </c>
    </row>
    <row r="338" spans="4:6" x14ac:dyDescent="0.25">
      <c r="D338" s="134" t="s">
        <v>1226</v>
      </c>
      <c r="E338">
        <v>2</v>
      </c>
      <c r="F338">
        <v>14106.68</v>
      </c>
    </row>
    <row r="339" spans="4:6" x14ac:dyDescent="0.25">
      <c r="D339" s="134" t="s">
        <v>1227</v>
      </c>
      <c r="E339">
        <v>2</v>
      </c>
      <c r="F339">
        <v>14520.15</v>
      </c>
    </row>
    <row r="340" spans="4:6" x14ac:dyDescent="0.25">
      <c r="D340" s="134" t="s">
        <v>1228</v>
      </c>
      <c r="E340">
        <v>2</v>
      </c>
      <c r="F340">
        <v>14639.38</v>
      </c>
    </row>
    <row r="341" spans="4:6" x14ac:dyDescent="0.25">
      <c r="D341" s="134" t="s">
        <v>1229</v>
      </c>
      <c r="E341">
        <v>2</v>
      </c>
      <c r="F341">
        <v>15505.94</v>
      </c>
    </row>
    <row r="342" spans="4:6" x14ac:dyDescent="0.25">
      <c r="D342" s="134" t="s">
        <v>1230</v>
      </c>
      <c r="E342">
        <v>2</v>
      </c>
      <c r="F342">
        <v>15548.33</v>
      </c>
    </row>
    <row r="343" spans="4:6" x14ac:dyDescent="0.25">
      <c r="D343" s="134" t="s">
        <v>1231</v>
      </c>
      <c r="E343">
        <v>2</v>
      </c>
      <c r="F343">
        <v>16163.86</v>
      </c>
    </row>
    <row r="344" spans="4:6" x14ac:dyDescent="0.25">
      <c r="D344" s="134" t="s">
        <v>1232</v>
      </c>
      <c r="E344">
        <v>2</v>
      </c>
      <c r="F344">
        <v>17241.669999999998</v>
      </c>
    </row>
    <row r="345" spans="4:6" x14ac:dyDescent="0.25">
      <c r="D345" s="134" t="s">
        <v>1233</v>
      </c>
      <c r="E345">
        <v>2</v>
      </c>
      <c r="F345">
        <v>17706.43</v>
      </c>
    </row>
    <row r="346" spans="4:6" x14ac:dyDescent="0.25">
      <c r="D346" s="134" t="s">
        <v>1234</v>
      </c>
      <c r="E346">
        <v>2</v>
      </c>
      <c r="F346">
        <v>17718.37</v>
      </c>
    </row>
    <row r="347" spans="4:6" x14ac:dyDescent="0.25">
      <c r="D347" s="139" t="s">
        <v>1235</v>
      </c>
      <c r="E347" s="140">
        <v>2</v>
      </c>
      <c r="F347" s="140">
        <v>20567.599999999999</v>
      </c>
    </row>
    <row r="348" spans="4:6" x14ac:dyDescent="0.25">
      <c r="D348" s="139" t="s">
        <v>1236</v>
      </c>
      <c r="E348" s="140">
        <v>2</v>
      </c>
      <c r="F348" s="140">
        <v>20683.41</v>
      </c>
    </row>
    <row r="349" spans="4:6" x14ac:dyDescent="0.25">
      <c r="D349" s="139" t="s">
        <v>1237</v>
      </c>
      <c r="E349" s="140">
        <v>2</v>
      </c>
      <c r="F349" s="140">
        <v>22337.69</v>
      </c>
    </row>
    <row r="350" spans="4:6" x14ac:dyDescent="0.25">
      <c r="D350" s="139" t="s">
        <v>1238</v>
      </c>
      <c r="E350" s="140">
        <v>2</v>
      </c>
      <c r="F350" s="140">
        <v>23994.23</v>
      </c>
    </row>
    <row r="351" spans="4:6" x14ac:dyDescent="0.25">
      <c r="D351" s="139" t="s">
        <v>1239</v>
      </c>
      <c r="E351" s="140">
        <v>2</v>
      </c>
      <c r="F351" s="140">
        <v>51076.31</v>
      </c>
    </row>
  </sheetData>
  <pageMargins left="0.7" right="0.7" top="0.75" bottom="0.75" header="0.3" footer="0.3"/>
  <ignoredErrors>
    <ignoredError sqref="D3:D351 A3:A326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21" workbookViewId="0">
      <selection activeCell="J139" sqref="J139"/>
    </sheetView>
  </sheetViews>
  <sheetFormatPr defaultRowHeight="15" x14ac:dyDescent="0.25"/>
  <cols>
    <col min="1" max="1" width="31.5703125" style="134" bestFit="1" customWidth="1"/>
    <col min="2" max="2" width="13.28515625" bestFit="1" customWidth="1"/>
    <col min="3" max="3" width="8.7109375" bestFit="1" customWidth="1"/>
    <col min="4" max="4" width="23.7109375" style="134" customWidth="1"/>
    <col min="5" max="5" width="12.42578125" bestFit="1" customWidth="1"/>
  </cols>
  <sheetData>
    <row r="1" spans="1:6" x14ac:dyDescent="0.25">
      <c r="A1" s="141" t="s">
        <v>1545</v>
      </c>
      <c r="D1" s="141" t="s">
        <v>1546</v>
      </c>
    </row>
    <row r="2" spans="1:6" x14ac:dyDescent="0.25">
      <c r="A2" s="137" t="s">
        <v>1242</v>
      </c>
      <c r="B2" s="138" t="s">
        <v>1243</v>
      </c>
      <c r="C2" s="138" t="s">
        <v>1244</v>
      </c>
      <c r="D2" s="137" t="s">
        <v>890</v>
      </c>
      <c r="E2" s="138" t="s">
        <v>1240</v>
      </c>
      <c r="F2" s="138" t="s">
        <v>1241</v>
      </c>
    </row>
    <row r="3" spans="1:6" x14ac:dyDescent="0.25">
      <c r="A3" s="134" t="s">
        <v>1687</v>
      </c>
      <c r="B3">
        <v>6</v>
      </c>
      <c r="C3">
        <v>18.48</v>
      </c>
      <c r="D3" s="134" t="s">
        <v>1547</v>
      </c>
      <c r="E3">
        <v>6</v>
      </c>
      <c r="F3">
        <v>1.59</v>
      </c>
    </row>
    <row r="4" spans="1:6" x14ac:dyDescent="0.25">
      <c r="A4" s="134" t="s">
        <v>1688</v>
      </c>
      <c r="B4">
        <v>6</v>
      </c>
      <c r="C4">
        <v>250.62</v>
      </c>
      <c r="D4" s="134" t="s">
        <v>1548</v>
      </c>
      <c r="E4">
        <v>6</v>
      </c>
      <c r="F4">
        <v>10.96</v>
      </c>
    </row>
    <row r="5" spans="1:6" x14ac:dyDescent="0.25">
      <c r="A5" s="134" t="s">
        <v>1689</v>
      </c>
      <c r="B5">
        <v>6</v>
      </c>
      <c r="C5">
        <v>282.86</v>
      </c>
      <c r="D5" s="134" t="s">
        <v>1549</v>
      </c>
      <c r="E5">
        <v>6</v>
      </c>
      <c r="F5">
        <v>241.02</v>
      </c>
    </row>
    <row r="6" spans="1:6" x14ac:dyDescent="0.25">
      <c r="A6" s="134" t="s">
        <v>1690</v>
      </c>
      <c r="B6">
        <v>6</v>
      </c>
      <c r="C6">
        <v>416.8</v>
      </c>
      <c r="D6" s="134" t="s">
        <v>1550</v>
      </c>
      <c r="E6">
        <v>6</v>
      </c>
      <c r="F6">
        <v>288.8</v>
      </c>
    </row>
    <row r="7" spans="1:6" x14ac:dyDescent="0.25">
      <c r="A7" s="134" t="s">
        <v>1691</v>
      </c>
      <c r="B7">
        <v>6</v>
      </c>
      <c r="C7">
        <v>419.41</v>
      </c>
      <c r="D7" s="134" t="s">
        <v>1551</v>
      </c>
      <c r="E7">
        <v>6</v>
      </c>
      <c r="F7">
        <v>458.59</v>
      </c>
    </row>
    <row r="8" spans="1:6" x14ac:dyDescent="0.25">
      <c r="A8" s="134" t="s">
        <v>1552</v>
      </c>
      <c r="B8">
        <v>6</v>
      </c>
      <c r="C8">
        <v>565.04</v>
      </c>
      <c r="D8" s="134" t="s">
        <v>1552</v>
      </c>
      <c r="E8">
        <v>6</v>
      </c>
      <c r="F8">
        <v>467.75</v>
      </c>
    </row>
    <row r="9" spans="1:6" x14ac:dyDescent="0.25">
      <c r="A9" s="134" t="s">
        <v>1692</v>
      </c>
      <c r="B9">
        <v>6</v>
      </c>
      <c r="C9">
        <v>572.14</v>
      </c>
      <c r="D9" s="134" t="s">
        <v>1553</v>
      </c>
      <c r="E9">
        <v>6</v>
      </c>
      <c r="F9">
        <v>490.12</v>
      </c>
    </row>
    <row r="10" spans="1:6" x14ac:dyDescent="0.25">
      <c r="A10" s="134" t="s">
        <v>1555</v>
      </c>
      <c r="B10">
        <v>6</v>
      </c>
      <c r="C10">
        <v>608.79</v>
      </c>
      <c r="D10" s="134" t="s">
        <v>1554</v>
      </c>
      <c r="E10">
        <v>6</v>
      </c>
      <c r="F10">
        <v>493.55</v>
      </c>
    </row>
    <row r="11" spans="1:6" x14ac:dyDescent="0.25">
      <c r="A11" s="134" t="s">
        <v>1693</v>
      </c>
      <c r="B11">
        <v>6</v>
      </c>
      <c r="C11">
        <v>629.58000000000004</v>
      </c>
      <c r="D11" s="134" t="s">
        <v>1555</v>
      </c>
      <c r="E11">
        <v>6</v>
      </c>
      <c r="F11">
        <v>555.32000000000005</v>
      </c>
    </row>
    <row r="12" spans="1:6" x14ac:dyDescent="0.25">
      <c r="A12" s="134" t="s">
        <v>1694</v>
      </c>
      <c r="B12">
        <v>6</v>
      </c>
      <c r="C12">
        <v>661.9</v>
      </c>
      <c r="D12" s="134" t="s">
        <v>1556</v>
      </c>
      <c r="E12">
        <v>6</v>
      </c>
      <c r="F12">
        <v>615.79</v>
      </c>
    </row>
    <row r="13" spans="1:6" x14ac:dyDescent="0.25">
      <c r="A13" s="134" t="s">
        <v>1695</v>
      </c>
      <c r="B13">
        <v>6</v>
      </c>
      <c r="C13">
        <v>687.81</v>
      </c>
      <c r="D13" s="134" t="s">
        <v>1557</v>
      </c>
      <c r="E13">
        <v>6</v>
      </c>
      <c r="F13">
        <v>628.23</v>
      </c>
    </row>
    <row r="14" spans="1:6" x14ac:dyDescent="0.25">
      <c r="A14" s="134" t="s">
        <v>1696</v>
      </c>
      <c r="B14">
        <v>6</v>
      </c>
      <c r="C14">
        <v>751.67</v>
      </c>
      <c r="D14" s="134" t="s">
        <v>1558</v>
      </c>
      <c r="E14">
        <v>6</v>
      </c>
      <c r="F14">
        <v>630.26</v>
      </c>
    </row>
    <row r="15" spans="1:6" x14ac:dyDescent="0.25">
      <c r="A15" s="134" t="s">
        <v>1697</v>
      </c>
      <c r="B15">
        <v>6</v>
      </c>
      <c r="C15">
        <v>764.53</v>
      </c>
      <c r="D15" s="134" t="s">
        <v>1559</v>
      </c>
      <c r="E15">
        <v>6</v>
      </c>
      <c r="F15">
        <v>682.87</v>
      </c>
    </row>
    <row r="16" spans="1:6" x14ac:dyDescent="0.25">
      <c r="A16" s="134" t="s">
        <v>1698</v>
      </c>
      <c r="B16">
        <v>6</v>
      </c>
      <c r="C16">
        <v>778.57</v>
      </c>
      <c r="D16" s="134" t="s">
        <v>1560</v>
      </c>
      <c r="E16">
        <v>6</v>
      </c>
      <c r="F16">
        <v>754.45</v>
      </c>
    </row>
    <row r="17" spans="1:6" x14ac:dyDescent="0.25">
      <c r="A17" s="134" t="s">
        <v>1699</v>
      </c>
      <c r="B17">
        <v>6</v>
      </c>
      <c r="C17">
        <v>964.89</v>
      </c>
      <c r="D17" s="134" t="s">
        <v>1561</v>
      </c>
      <c r="E17">
        <v>6</v>
      </c>
      <c r="F17">
        <v>772.3</v>
      </c>
    </row>
    <row r="18" spans="1:6" x14ac:dyDescent="0.25">
      <c r="A18" s="134" t="s">
        <v>1700</v>
      </c>
      <c r="B18">
        <v>6</v>
      </c>
      <c r="C18">
        <v>978.44</v>
      </c>
      <c r="D18" s="134" t="s">
        <v>1562</v>
      </c>
      <c r="E18">
        <v>6</v>
      </c>
      <c r="F18">
        <v>822.61</v>
      </c>
    </row>
    <row r="19" spans="1:6" x14ac:dyDescent="0.25">
      <c r="A19" s="134" t="s">
        <v>1701</v>
      </c>
      <c r="B19">
        <v>6</v>
      </c>
      <c r="C19">
        <v>994.06</v>
      </c>
      <c r="D19" s="134" t="s">
        <v>1563</v>
      </c>
      <c r="E19">
        <v>6</v>
      </c>
      <c r="F19">
        <v>852.78</v>
      </c>
    </row>
    <row r="20" spans="1:6" x14ac:dyDescent="0.25">
      <c r="A20" s="134" t="s">
        <v>1702</v>
      </c>
      <c r="B20">
        <v>6</v>
      </c>
      <c r="C20">
        <v>1090.06</v>
      </c>
      <c r="D20" s="134" t="s">
        <v>1564</v>
      </c>
      <c r="E20">
        <v>6</v>
      </c>
      <c r="F20">
        <v>859.77</v>
      </c>
    </row>
    <row r="21" spans="1:6" x14ac:dyDescent="0.25">
      <c r="A21" s="134" t="s">
        <v>1703</v>
      </c>
      <c r="B21">
        <v>6</v>
      </c>
      <c r="C21">
        <v>1111.31</v>
      </c>
      <c r="D21" s="134" t="s">
        <v>1565</v>
      </c>
      <c r="E21">
        <v>6</v>
      </c>
      <c r="F21">
        <v>867.61</v>
      </c>
    </row>
    <row r="22" spans="1:6" x14ac:dyDescent="0.25">
      <c r="A22" s="134" t="s">
        <v>1704</v>
      </c>
      <c r="B22">
        <v>6</v>
      </c>
      <c r="C22">
        <v>1150.18</v>
      </c>
      <c r="D22" s="134" t="s">
        <v>1566</v>
      </c>
      <c r="E22">
        <v>6</v>
      </c>
      <c r="F22">
        <v>903.12</v>
      </c>
    </row>
    <row r="23" spans="1:6" x14ac:dyDescent="0.25">
      <c r="A23" s="134" t="s">
        <v>1705</v>
      </c>
      <c r="B23">
        <v>6</v>
      </c>
      <c r="C23">
        <v>1161.21</v>
      </c>
      <c r="D23" s="134" t="s">
        <v>1567</v>
      </c>
      <c r="E23">
        <v>6</v>
      </c>
      <c r="F23">
        <v>963.85</v>
      </c>
    </row>
    <row r="24" spans="1:6" x14ac:dyDescent="0.25">
      <c r="A24" s="134" t="s">
        <v>1706</v>
      </c>
      <c r="B24">
        <v>6</v>
      </c>
      <c r="C24">
        <v>1171.72</v>
      </c>
      <c r="D24" s="134" t="s">
        <v>1568</v>
      </c>
      <c r="E24">
        <v>6</v>
      </c>
      <c r="F24">
        <v>1034.18</v>
      </c>
    </row>
    <row r="25" spans="1:6" x14ac:dyDescent="0.25">
      <c r="A25" s="134" t="s">
        <v>1707</v>
      </c>
      <c r="B25">
        <v>6</v>
      </c>
      <c r="C25">
        <v>1181.6400000000001</v>
      </c>
      <c r="D25" s="134" t="s">
        <v>1569</v>
      </c>
      <c r="E25">
        <v>6</v>
      </c>
      <c r="F25">
        <v>1085.77</v>
      </c>
    </row>
    <row r="26" spans="1:6" x14ac:dyDescent="0.25">
      <c r="A26" s="134" t="s">
        <v>1708</v>
      </c>
      <c r="B26">
        <v>6</v>
      </c>
      <c r="C26">
        <v>1206.03</v>
      </c>
      <c r="D26" s="134" t="s">
        <v>1570</v>
      </c>
      <c r="E26">
        <v>6</v>
      </c>
      <c r="F26">
        <v>1194.74</v>
      </c>
    </row>
    <row r="27" spans="1:6" x14ac:dyDescent="0.25">
      <c r="A27" s="134" t="s">
        <v>1709</v>
      </c>
      <c r="B27">
        <v>6</v>
      </c>
      <c r="C27">
        <v>1263.56</v>
      </c>
      <c r="D27" s="134" t="s">
        <v>1571</v>
      </c>
      <c r="E27">
        <v>6</v>
      </c>
      <c r="F27">
        <v>1227.23</v>
      </c>
    </row>
    <row r="28" spans="1:6" x14ac:dyDescent="0.25">
      <c r="A28" s="134" t="s">
        <v>1710</v>
      </c>
      <c r="B28">
        <v>6</v>
      </c>
      <c r="C28">
        <v>1328.56</v>
      </c>
      <c r="D28" s="134" t="s">
        <v>1572</v>
      </c>
      <c r="E28">
        <v>6</v>
      </c>
      <c r="F28">
        <v>1243.9000000000001</v>
      </c>
    </row>
    <row r="29" spans="1:6" x14ac:dyDescent="0.25">
      <c r="A29" s="134" t="s">
        <v>1711</v>
      </c>
      <c r="B29">
        <v>6</v>
      </c>
      <c r="C29">
        <v>1353.36</v>
      </c>
      <c r="D29" s="134" t="s">
        <v>1573</v>
      </c>
      <c r="E29">
        <v>6</v>
      </c>
      <c r="F29">
        <v>1247.44</v>
      </c>
    </row>
    <row r="30" spans="1:6" x14ac:dyDescent="0.25">
      <c r="A30" s="134" t="s">
        <v>1712</v>
      </c>
      <c r="B30">
        <v>6</v>
      </c>
      <c r="C30">
        <v>1375.99</v>
      </c>
      <c r="D30" s="134" t="s">
        <v>1574</v>
      </c>
      <c r="E30">
        <v>6</v>
      </c>
      <c r="F30">
        <v>1269.31</v>
      </c>
    </row>
    <row r="31" spans="1:6" x14ac:dyDescent="0.25">
      <c r="A31" s="134" t="s">
        <v>1713</v>
      </c>
      <c r="B31">
        <v>6</v>
      </c>
      <c r="C31">
        <v>1437.86</v>
      </c>
      <c r="D31" s="134" t="s">
        <v>1575</v>
      </c>
      <c r="E31">
        <v>6</v>
      </c>
      <c r="F31">
        <v>1292.01</v>
      </c>
    </row>
    <row r="32" spans="1:6" x14ac:dyDescent="0.25">
      <c r="A32" s="134" t="s">
        <v>1714</v>
      </c>
      <c r="B32">
        <v>6</v>
      </c>
      <c r="C32">
        <v>1450.48</v>
      </c>
      <c r="D32" s="134" t="s">
        <v>1576</v>
      </c>
      <c r="E32">
        <v>6</v>
      </c>
      <c r="F32">
        <v>1318.17</v>
      </c>
    </row>
    <row r="33" spans="1:6" x14ac:dyDescent="0.25">
      <c r="A33" s="134" t="s">
        <v>1715</v>
      </c>
      <c r="B33">
        <v>6</v>
      </c>
      <c r="C33">
        <v>1477.57</v>
      </c>
      <c r="D33" s="134" t="s">
        <v>1577</v>
      </c>
      <c r="E33">
        <v>6</v>
      </c>
      <c r="F33">
        <v>1377.4</v>
      </c>
    </row>
    <row r="34" spans="1:6" x14ac:dyDescent="0.25">
      <c r="A34" s="134" t="s">
        <v>1716</v>
      </c>
      <c r="B34">
        <v>6</v>
      </c>
      <c r="C34">
        <v>1493.43</v>
      </c>
      <c r="D34" s="134" t="s">
        <v>1578</v>
      </c>
      <c r="E34">
        <v>6</v>
      </c>
      <c r="F34">
        <v>1438.56</v>
      </c>
    </row>
    <row r="35" spans="1:6" x14ac:dyDescent="0.25">
      <c r="A35" s="134" t="s">
        <v>1717</v>
      </c>
      <c r="B35">
        <v>6</v>
      </c>
      <c r="C35">
        <v>1515.31</v>
      </c>
      <c r="D35" s="134" t="s">
        <v>1579</v>
      </c>
      <c r="E35">
        <v>6</v>
      </c>
      <c r="F35">
        <v>1449.52</v>
      </c>
    </row>
    <row r="36" spans="1:6" x14ac:dyDescent="0.25">
      <c r="A36" s="134" t="s">
        <v>1718</v>
      </c>
      <c r="B36">
        <v>6</v>
      </c>
      <c r="C36">
        <v>1574.02</v>
      </c>
      <c r="D36" s="134" t="s">
        <v>1580</v>
      </c>
      <c r="E36">
        <v>6</v>
      </c>
      <c r="F36">
        <v>1552.69</v>
      </c>
    </row>
    <row r="37" spans="1:6" x14ac:dyDescent="0.25">
      <c r="A37" s="134" t="s">
        <v>1719</v>
      </c>
      <c r="B37">
        <v>6</v>
      </c>
      <c r="C37">
        <v>1592.35</v>
      </c>
      <c r="D37" s="134" t="s">
        <v>1581</v>
      </c>
      <c r="E37">
        <v>6</v>
      </c>
      <c r="F37">
        <v>1566.11</v>
      </c>
    </row>
    <row r="38" spans="1:6" x14ac:dyDescent="0.25">
      <c r="A38" s="134" t="s">
        <v>1720</v>
      </c>
      <c r="B38">
        <v>6</v>
      </c>
      <c r="C38">
        <v>1847.6</v>
      </c>
      <c r="D38" s="134" t="s">
        <v>1582</v>
      </c>
      <c r="E38">
        <v>6</v>
      </c>
      <c r="F38">
        <v>1572.45</v>
      </c>
    </row>
    <row r="39" spans="1:6" x14ac:dyDescent="0.25">
      <c r="A39" s="134" t="s">
        <v>1721</v>
      </c>
      <c r="B39">
        <v>6</v>
      </c>
      <c r="C39">
        <v>1859.86</v>
      </c>
      <c r="D39" s="134" t="s">
        <v>1583</v>
      </c>
      <c r="E39">
        <v>6</v>
      </c>
      <c r="F39">
        <v>1655.62</v>
      </c>
    </row>
    <row r="40" spans="1:6" x14ac:dyDescent="0.25">
      <c r="A40" s="134" t="s">
        <v>1722</v>
      </c>
      <c r="B40">
        <v>6</v>
      </c>
      <c r="C40">
        <v>1887.08</v>
      </c>
      <c r="D40" s="134" t="s">
        <v>1584</v>
      </c>
      <c r="E40">
        <v>6</v>
      </c>
      <c r="F40">
        <v>1741.72</v>
      </c>
    </row>
    <row r="41" spans="1:6" x14ac:dyDescent="0.25">
      <c r="A41" s="134" t="s">
        <v>1723</v>
      </c>
      <c r="B41">
        <v>6</v>
      </c>
      <c r="C41">
        <v>1908.32</v>
      </c>
      <c r="D41" s="134" t="s">
        <v>1585</v>
      </c>
      <c r="E41">
        <v>6</v>
      </c>
      <c r="F41">
        <v>1770.05</v>
      </c>
    </row>
    <row r="42" spans="1:6" x14ac:dyDescent="0.25">
      <c r="A42" s="134" t="s">
        <v>1724</v>
      </c>
      <c r="B42">
        <v>6</v>
      </c>
      <c r="C42">
        <v>1956.42</v>
      </c>
      <c r="D42" s="134" t="s">
        <v>1586</v>
      </c>
      <c r="E42">
        <v>6</v>
      </c>
      <c r="F42">
        <v>1789.61</v>
      </c>
    </row>
    <row r="43" spans="1:6" x14ac:dyDescent="0.25">
      <c r="A43" s="134" t="s">
        <v>1725</v>
      </c>
      <c r="B43">
        <v>6</v>
      </c>
      <c r="C43">
        <v>1995.16</v>
      </c>
      <c r="D43" s="134" t="s">
        <v>1587</v>
      </c>
      <c r="E43">
        <v>6</v>
      </c>
      <c r="F43">
        <v>1860.04</v>
      </c>
    </row>
    <row r="44" spans="1:6" x14ac:dyDescent="0.25">
      <c r="A44" s="134" t="s">
        <v>1726</v>
      </c>
      <c r="B44">
        <v>6</v>
      </c>
      <c r="C44">
        <v>2075.0100000000002</v>
      </c>
      <c r="D44" s="134" t="s">
        <v>1588</v>
      </c>
      <c r="E44">
        <v>6</v>
      </c>
      <c r="F44">
        <v>1910.74</v>
      </c>
    </row>
    <row r="45" spans="1:6" x14ac:dyDescent="0.25">
      <c r="A45" s="134" t="s">
        <v>1727</v>
      </c>
      <c r="B45">
        <v>6</v>
      </c>
      <c r="C45">
        <v>2182.73</v>
      </c>
      <c r="D45" s="134" t="s">
        <v>1589</v>
      </c>
      <c r="E45">
        <v>6</v>
      </c>
      <c r="F45">
        <v>1975</v>
      </c>
    </row>
    <row r="46" spans="1:6" x14ac:dyDescent="0.25">
      <c r="A46" s="134" t="s">
        <v>1728</v>
      </c>
      <c r="B46">
        <v>6</v>
      </c>
      <c r="C46">
        <v>2308.64</v>
      </c>
      <c r="D46" s="134" t="s">
        <v>1590</v>
      </c>
      <c r="E46">
        <v>6</v>
      </c>
      <c r="F46">
        <v>2097.4499999999998</v>
      </c>
    </row>
    <row r="47" spans="1:6" x14ac:dyDescent="0.25">
      <c r="A47" s="134" t="s">
        <v>1729</v>
      </c>
      <c r="B47">
        <v>6</v>
      </c>
      <c r="C47">
        <v>2402.9899999999998</v>
      </c>
      <c r="D47" s="134" t="s">
        <v>1591</v>
      </c>
      <c r="E47">
        <v>6</v>
      </c>
      <c r="F47">
        <v>2206.5100000000002</v>
      </c>
    </row>
    <row r="48" spans="1:6" x14ac:dyDescent="0.25">
      <c r="A48" s="134" t="s">
        <v>1730</v>
      </c>
      <c r="B48">
        <v>6</v>
      </c>
      <c r="C48">
        <v>2485.0500000000002</v>
      </c>
      <c r="D48" s="134" t="s">
        <v>1592</v>
      </c>
      <c r="E48">
        <v>6</v>
      </c>
      <c r="F48">
        <v>2335.31</v>
      </c>
    </row>
    <row r="49" spans="1:6" x14ac:dyDescent="0.25">
      <c r="A49" s="134" t="s">
        <v>1731</v>
      </c>
      <c r="B49">
        <v>6</v>
      </c>
      <c r="C49">
        <v>2487.75</v>
      </c>
      <c r="D49" s="134" t="s">
        <v>1593</v>
      </c>
      <c r="E49">
        <v>6</v>
      </c>
      <c r="F49">
        <v>2392.9899999999998</v>
      </c>
    </row>
    <row r="50" spans="1:6" x14ac:dyDescent="0.25">
      <c r="A50" s="134" t="s">
        <v>1732</v>
      </c>
      <c r="B50">
        <v>6</v>
      </c>
      <c r="C50">
        <v>2495.8200000000002</v>
      </c>
      <c r="D50" s="134" t="s">
        <v>1594</v>
      </c>
      <c r="E50">
        <v>6</v>
      </c>
      <c r="F50">
        <v>2396.19</v>
      </c>
    </row>
    <row r="51" spans="1:6" x14ac:dyDescent="0.25">
      <c r="A51" s="134" t="s">
        <v>1733</v>
      </c>
      <c r="B51">
        <v>6</v>
      </c>
      <c r="C51">
        <v>2496.38</v>
      </c>
      <c r="D51" s="134" t="s">
        <v>1595</v>
      </c>
      <c r="E51">
        <v>6</v>
      </c>
      <c r="F51">
        <v>2410.6799999999998</v>
      </c>
    </row>
    <row r="52" spans="1:6" x14ac:dyDescent="0.25">
      <c r="A52" s="134" t="s">
        <v>1734</v>
      </c>
      <c r="B52">
        <v>6</v>
      </c>
      <c r="C52">
        <v>2507.56</v>
      </c>
      <c r="D52" s="134" t="s">
        <v>1596</v>
      </c>
      <c r="E52">
        <v>6</v>
      </c>
      <c r="F52">
        <v>2417.85</v>
      </c>
    </row>
    <row r="53" spans="1:6" x14ac:dyDescent="0.25">
      <c r="A53" s="134" t="s">
        <v>1735</v>
      </c>
      <c r="B53">
        <v>6</v>
      </c>
      <c r="C53">
        <v>2527.7800000000002</v>
      </c>
      <c r="D53" s="134" t="s">
        <v>1597</v>
      </c>
      <c r="E53">
        <v>6</v>
      </c>
      <c r="F53">
        <v>2589.52</v>
      </c>
    </row>
    <row r="54" spans="1:6" x14ac:dyDescent="0.25">
      <c r="A54" s="134" t="s">
        <v>1736</v>
      </c>
      <c r="B54">
        <v>6</v>
      </c>
      <c r="C54">
        <v>2613.33</v>
      </c>
      <c r="D54" s="134" t="s">
        <v>1598</v>
      </c>
      <c r="E54">
        <v>6</v>
      </c>
      <c r="F54">
        <v>2675.45</v>
      </c>
    </row>
    <row r="55" spans="1:6" x14ac:dyDescent="0.25">
      <c r="A55" s="134" t="s">
        <v>1737</v>
      </c>
      <c r="B55">
        <v>6</v>
      </c>
      <c r="C55">
        <v>2650.54</v>
      </c>
      <c r="D55" s="134" t="s">
        <v>1599</v>
      </c>
      <c r="E55">
        <v>6</v>
      </c>
      <c r="F55">
        <v>2749.25</v>
      </c>
    </row>
    <row r="56" spans="1:6" x14ac:dyDescent="0.25">
      <c r="A56" s="134" t="s">
        <v>1738</v>
      </c>
      <c r="B56">
        <v>6</v>
      </c>
      <c r="C56">
        <v>2669.89</v>
      </c>
      <c r="D56" s="134" t="s">
        <v>1600</v>
      </c>
      <c r="E56">
        <v>6</v>
      </c>
      <c r="F56">
        <v>2842.07</v>
      </c>
    </row>
    <row r="57" spans="1:6" x14ac:dyDescent="0.25">
      <c r="A57" s="134" t="s">
        <v>1739</v>
      </c>
      <c r="B57">
        <v>6</v>
      </c>
      <c r="C57">
        <v>2767.42</v>
      </c>
      <c r="D57" s="134" t="s">
        <v>1601</v>
      </c>
      <c r="E57">
        <v>6</v>
      </c>
      <c r="F57">
        <v>2884.21</v>
      </c>
    </row>
    <row r="58" spans="1:6" x14ac:dyDescent="0.25">
      <c r="A58" s="134" t="s">
        <v>1740</v>
      </c>
      <c r="B58">
        <v>6</v>
      </c>
      <c r="C58">
        <v>2781.68</v>
      </c>
      <c r="D58" s="134" t="s">
        <v>1602</v>
      </c>
      <c r="E58">
        <v>6</v>
      </c>
      <c r="F58">
        <v>2928.5</v>
      </c>
    </row>
    <row r="59" spans="1:6" x14ac:dyDescent="0.25">
      <c r="A59" s="134" t="s">
        <v>1741</v>
      </c>
      <c r="B59">
        <v>6</v>
      </c>
      <c r="C59">
        <v>2805.99</v>
      </c>
      <c r="D59" s="134" t="s">
        <v>1603</v>
      </c>
      <c r="E59">
        <v>6</v>
      </c>
      <c r="F59">
        <v>3079.58</v>
      </c>
    </row>
    <row r="60" spans="1:6" x14ac:dyDescent="0.25">
      <c r="A60" s="134" t="s">
        <v>1742</v>
      </c>
      <c r="B60">
        <v>6</v>
      </c>
      <c r="C60">
        <v>2869.33</v>
      </c>
      <c r="D60" s="134" t="s">
        <v>1604</v>
      </c>
      <c r="E60">
        <v>6</v>
      </c>
      <c r="F60">
        <v>3102.95</v>
      </c>
    </row>
    <row r="61" spans="1:6" x14ac:dyDescent="0.25">
      <c r="A61" s="134" t="s">
        <v>1743</v>
      </c>
      <c r="B61">
        <v>6</v>
      </c>
      <c r="C61">
        <v>2952.22</v>
      </c>
      <c r="D61" s="134" t="s">
        <v>1605</v>
      </c>
      <c r="E61">
        <v>6</v>
      </c>
      <c r="F61">
        <v>3137.96</v>
      </c>
    </row>
    <row r="62" spans="1:6" x14ac:dyDescent="0.25">
      <c r="A62" s="134" t="s">
        <v>1744</v>
      </c>
      <c r="B62">
        <v>6</v>
      </c>
      <c r="C62">
        <v>2954.75</v>
      </c>
      <c r="D62" s="134" t="s">
        <v>1606</v>
      </c>
      <c r="E62">
        <v>6</v>
      </c>
      <c r="F62">
        <v>3157.59</v>
      </c>
    </row>
    <row r="63" spans="1:6" x14ac:dyDescent="0.25">
      <c r="A63" s="134" t="s">
        <v>1745</v>
      </c>
      <c r="B63">
        <v>6</v>
      </c>
      <c r="C63">
        <v>3013.75</v>
      </c>
      <c r="D63" s="134" t="s">
        <v>1607</v>
      </c>
      <c r="E63">
        <v>6</v>
      </c>
      <c r="F63">
        <v>3258.81</v>
      </c>
    </row>
    <row r="64" spans="1:6" x14ac:dyDescent="0.25">
      <c r="A64" s="134" t="s">
        <v>1746</v>
      </c>
      <c r="B64">
        <v>6</v>
      </c>
      <c r="C64">
        <v>3053.19</v>
      </c>
      <c r="D64" s="134" t="s">
        <v>1608</v>
      </c>
      <c r="E64">
        <v>6</v>
      </c>
      <c r="F64">
        <v>3348.8</v>
      </c>
    </row>
    <row r="65" spans="1:6" x14ac:dyDescent="0.25">
      <c r="A65" s="134" t="s">
        <v>1604</v>
      </c>
      <c r="B65">
        <v>6</v>
      </c>
      <c r="C65">
        <v>3057.31</v>
      </c>
      <c r="D65" s="134" t="s">
        <v>1609</v>
      </c>
      <c r="E65">
        <v>6</v>
      </c>
      <c r="F65">
        <v>3354.78</v>
      </c>
    </row>
    <row r="66" spans="1:6" x14ac:dyDescent="0.25">
      <c r="A66" s="134" t="s">
        <v>1747</v>
      </c>
      <c r="B66">
        <v>6</v>
      </c>
      <c r="C66">
        <v>3312.97</v>
      </c>
      <c r="D66" s="134" t="s">
        <v>1610</v>
      </c>
      <c r="E66">
        <v>6</v>
      </c>
      <c r="F66">
        <v>3359.77</v>
      </c>
    </row>
    <row r="67" spans="1:6" x14ac:dyDescent="0.25">
      <c r="A67" s="134" t="s">
        <v>1748</v>
      </c>
      <c r="B67">
        <v>6</v>
      </c>
      <c r="C67">
        <v>3387.68</v>
      </c>
      <c r="D67" s="134" t="s">
        <v>1611</v>
      </c>
      <c r="E67">
        <v>6</v>
      </c>
      <c r="F67">
        <v>3413.99</v>
      </c>
    </row>
    <row r="68" spans="1:6" x14ac:dyDescent="0.25">
      <c r="A68" s="134" t="s">
        <v>1749</v>
      </c>
      <c r="B68">
        <v>6</v>
      </c>
      <c r="C68">
        <v>3488.6</v>
      </c>
      <c r="D68" s="134" t="s">
        <v>1612</v>
      </c>
      <c r="E68">
        <v>6</v>
      </c>
      <c r="F68">
        <v>3437.15</v>
      </c>
    </row>
    <row r="69" spans="1:6" x14ac:dyDescent="0.25">
      <c r="A69" s="134" t="s">
        <v>1750</v>
      </c>
      <c r="B69">
        <v>6</v>
      </c>
      <c r="C69">
        <v>3807.48</v>
      </c>
      <c r="D69" s="134" t="s">
        <v>1613</v>
      </c>
      <c r="E69">
        <v>6</v>
      </c>
      <c r="F69">
        <v>3776.2</v>
      </c>
    </row>
    <row r="70" spans="1:6" x14ac:dyDescent="0.25">
      <c r="A70" s="134" t="s">
        <v>1751</v>
      </c>
      <c r="B70">
        <v>6</v>
      </c>
      <c r="C70">
        <v>3897.47</v>
      </c>
      <c r="D70" s="134" t="s">
        <v>1614</v>
      </c>
      <c r="E70">
        <v>6</v>
      </c>
      <c r="F70">
        <v>3818.04</v>
      </c>
    </row>
    <row r="71" spans="1:6" x14ac:dyDescent="0.25">
      <c r="A71" s="134" t="s">
        <v>1752</v>
      </c>
      <c r="B71">
        <v>6</v>
      </c>
      <c r="C71">
        <v>4035.61</v>
      </c>
      <c r="D71" s="134" t="s">
        <v>1615</v>
      </c>
      <c r="E71">
        <v>6</v>
      </c>
      <c r="F71">
        <v>3840.81</v>
      </c>
    </row>
    <row r="72" spans="1:6" x14ac:dyDescent="0.25">
      <c r="A72" s="134" t="s">
        <v>1753</v>
      </c>
      <c r="B72">
        <v>6</v>
      </c>
      <c r="C72">
        <v>4102.7700000000004</v>
      </c>
      <c r="D72" s="134" t="s">
        <v>1616</v>
      </c>
      <c r="E72">
        <v>6</v>
      </c>
      <c r="F72">
        <v>3930.82</v>
      </c>
    </row>
    <row r="73" spans="1:6" x14ac:dyDescent="0.25">
      <c r="A73" s="134" t="s">
        <v>1754</v>
      </c>
      <c r="B73">
        <v>6</v>
      </c>
      <c r="C73">
        <v>4170.33</v>
      </c>
      <c r="D73" s="134" t="s">
        <v>1617</v>
      </c>
      <c r="E73">
        <v>6</v>
      </c>
      <c r="F73">
        <v>3953.45</v>
      </c>
    </row>
    <row r="74" spans="1:6" x14ac:dyDescent="0.25">
      <c r="A74" s="134" t="s">
        <v>1755</v>
      </c>
      <c r="B74">
        <v>6</v>
      </c>
      <c r="C74">
        <v>4986.6000000000004</v>
      </c>
      <c r="D74" s="134" t="s">
        <v>1618</v>
      </c>
      <c r="E74">
        <v>6</v>
      </c>
      <c r="F74">
        <v>4019.98</v>
      </c>
    </row>
    <row r="75" spans="1:6" x14ac:dyDescent="0.25">
      <c r="A75" s="134" t="s">
        <v>1624</v>
      </c>
      <c r="B75">
        <v>6</v>
      </c>
      <c r="C75">
        <v>4986.91</v>
      </c>
      <c r="D75" s="134" t="s">
        <v>1619</v>
      </c>
      <c r="E75">
        <v>6</v>
      </c>
      <c r="F75">
        <v>4240.47</v>
      </c>
    </row>
    <row r="76" spans="1:6" x14ac:dyDescent="0.25">
      <c r="A76" s="134" t="s">
        <v>1626</v>
      </c>
      <c r="B76">
        <v>6</v>
      </c>
      <c r="C76">
        <v>5060.83</v>
      </c>
      <c r="D76" s="134" t="s">
        <v>1620</v>
      </c>
      <c r="E76">
        <v>6</v>
      </c>
      <c r="F76">
        <v>4456.3100000000004</v>
      </c>
    </row>
    <row r="77" spans="1:6" x14ac:dyDescent="0.25">
      <c r="A77" s="134" t="s">
        <v>1756</v>
      </c>
      <c r="B77">
        <v>6</v>
      </c>
      <c r="C77">
        <v>5072.97</v>
      </c>
      <c r="D77" s="134" t="s">
        <v>1621</v>
      </c>
      <c r="E77">
        <v>6</v>
      </c>
      <c r="F77">
        <v>4514.3100000000004</v>
      </c>
    </row>
    <row r="78" spans="1:6" x14ac:dyDescent="0.25">
      <c r="A78" s="134" t="s">
        <v>1757</v>
      </c>
      <c r="B78">
        <v>6</v>
      </c>
      <c r="C78">
        <v>5167.3500000000004</v>
      </c>
      <c r="D78" s="134" t="s">
        <v>1622</v>
      </c>
      <c r="E78">
        <v>6</v>
      </c>
      <c r="F78">
        <v>4724.99</v>
      </c>
    </row>
    <row r="79" spans="1:6" x14ac:dyDescent="0.25">
      <c r="A79" s="134" t="s">
        <v>1758</v>
      </c>
      <c r="B79">
        <v>6</v>
      </c>
      <c r="C79">
        <v>5180.1899999999996</v>
      </c>
      <c r="D79" s="134" t="s">
        <v>1623</v>
      </c>
      <c r="E79">
        <v>6</v>
      </c>
      <c r="F79">
        <v>4790.1400000000003</v>
      </c>
    </row>
    <row r="80" spans="1:6" x14ac:dyDescent="0.25">
      <c r="A80" s="134" t="s">
        <v>1759</v>
      </c>
      <c r="B80">
        <v>6</v>
      </c>
      <c r="C80">
        <v>5191.37</v>
      </c>
      <c r="D80" s="134" t="s">
        <v>1624</v>
      </c>
      <c r="E80">
        <v>6</v>
      </c>
      <c r="F80">
        <v>4874.3999999999996</v>
      </c>
    </row>
    <row r="81" spans="1:6" x14ac:dyDescent="0.25">
      <c r="A81" s="134" t="s">
        <v>1760</v>
      </c>
      <c r="B81">
        <v>6</v>
      </c>
      <c r="C81">
        <v>5239.87</v>
      </c>
      <c r="D81" s="134" t="s">
        <v>1625</v>
      </c>
      <c r="E81">
        <v>6</v>
      </c>
      <c r="F81">
        <v>4926.72</v>
      </c>
    </row>
    <row r="82" spans="1:6" x14ac:dyDescent="0.25">
      <c r="A82" s="134" t="s">
        <v>1761</v>
      </c>
      <c r="B82">
        <v>6</v>
      </c>
      <c r="C82">
        <v>5292.53</v>
      </c>
      <c r="D82" s="134" t="s">
        <v>1626</v>
      </c>
      <c r="E82">
        <v>6</v>
      </c>
      <c r="F82">
        <v>4956</v>
      </c>
    </row>
    <row r="83" spans="1:6" x14ac:dyDescent="0.25">
      <c r="A83" s="134" t="s">
        <v>1762</v>
      </c>
      <c r="B83">
        <v>6</v>
      </c>
      <c r="C83">
        <v>5366.83</v>
      </c>
      <c r="D83" s="134" t="s">
        <v>1627</v>
      </c>
      <c r="E83">
        <v>6</v>
      </c>
      <c r="F83">
        <v>4956.62</v>
      </c>
    </row>
    <row r="84" spans="1:6" x14ac:dyDescent="0.25">
      <c r="A84" s="134" t="s">
        <v>1635</v>
      </c>
      <c r="B84">
        <v>6</v>
      </c>
      <c r="C84">
        <v>5480.72</v>
      </c>
      <c r="D84" s="134" t="s">
        <v>1628</v>
      </c>
      <c r="E84">
        <v>6</v>
      </c>
      <c r="F84">
        <v>5021.92</v>
      </c>
    </row>
    <row r="85" spans="1:6" x14ac:dyDescent="0.25">
      <c r="A85" s="134" t="s">
        <v>1763</v>
      </c>
      <c r="B85">
        <v>6</v>
      </c>
      <c r="C85">
        <v>5507.12</v>
      </c>
      <c r="D85" s="134" t="s">
        <v>1629</v>
      </c>
      <c r="E85">
        <v>6</v>
      </c>
      <c r="F85">
        <v>5024.47</v>
      </c>
    </row>
    <row r="86" spans="1:6" x14ac:dyDescent="0.25">
      <c r="A86" s="134" t="s">
        <v>1636</v>
      </c>
      <c r="B86">
        <v>6</v>
      </c>
      <c r="C86">
        <v>5514.49</v>
      </c>
      <c r="D86" s="134" t="s">
        <v>1630</v>
      </c>
      <c r="E86">
        <v>6</v>
      </c>
      <c r="F86">
        <v>5126.84</v>
      </c>
    </row>
    <row r="87" spans="1:6" x14ac:dyDescent="0.25">
      <c r="A87" s="134" t="s">
        <v>1764</v>
      </c>
      <c r="B87">
        <v>6</v>
      </c>
      <c r="C87">
        <v>5532.47</v>
      </c>
      <c r="D87" s="134" t="s">
        <v>1631</v>
      </c>
      <c r="E87">
        <v>6</v>
      </c>
      <c r="F87">
        <v>5147.57</v>
      </c>
    </row>
    <row r="88" spans="1:6" x14ac:dyDescent="0.25">
      <c r="A88" s="134" t="s">
        <v>1765</v>
      </c>
      <c r="B88">
        <v>6</v>
      </c>
      <c r="C88">
        <v>5619.52</v>
      </c>
      <c r="D88" s="134" t="s">
        <v>1632</v>
      </c>
      <c r="E88">
        <v>6</v>
      </c>
      <c r="F88">
        <v>5322.79</v>
      </c>
    </row>
    <row r="89" spans="1:6" x14ac:dyDescent="0.25">
      <c r="A89" s="134" t="s">
        <v>1766</v>
      </c>
      <c r="B89">
        <v>6</v>
      </c>
      <c r="C89">
        <v>5624.33</v>
      </c>
      <c r="D89" s="134" t="s">
        <v>1633</v>
      </c>
      <c r="E89">
        <v>6</v>
      </c>
      <c r="F89">
        <v>5372.09</v>
      </c>
    </row>
    <row r="90" spans="1:6" x14ac:dyDescent="0.25">
      <c r="A90" s="134" t="s">
        <v>1767</v>
      </c>
      <c r="B90">
        <v>6</v>
      </c>
      <c r="C90">
        <v>5650.88</v>
      </c>
      <c r="D90" s="134" t="s">
        <v>1634</v>
      </c>
      <c r="E90">
        <v>6</v>
      </c>
      <c r="F90">
        <v>5379.45</v>
      </c>
    </row>
    <row r="91" spans="1:6" x14ac:dyDescent="0.25">
      <c r="A91" s="134" t="s">
        <v>1768</v>
      </c>
      <c r="B91">
        <v>6</v>
      </c>
      <c r="C91">
        <v>5695.84</v>
      </c>
      <c r="D91" s="134" t="s">
        <v>1635</v>
      </c>
      <c r="E91">
        <v>6</v>
      </c>
      <c r="F91">
        <v>5458.46</v>
      </c>
    </row>
    <row r="92" spans="1:6" x14ac:dyDescent="0.25">
      <c r="A92" s="134" t="s">
        <v>1769</v>
      </c>
      <c r="B92">
        <v>6</v>
      </c>
      <c r="C92">
        <v>5727.16</v>
      </c>
      <c r="D92" s="134" t="s">
        <v>1636</v>
      </c>
      <c r="E92">
        <v>6</v>
      </c>
      <c r="F92">
        <v>5470.78</v>
      </c>
    </row>
    <row r="93" spans="1:6" x14ac:dyDescent="0.25">
      <c r="A93" s="134" t="s">
        <v>1770</v>
      </c>
      <c r="B93">
        <v>6</v>
      </c>
      <c r="C93">
        <v>5731.8</v>
      </c>
      <c r="D93" s="134" t="s">
        <v>1637</v>
      </c>
      <c r="E93">
        <v>6</v>
      </c>
      <c r="F93">
        <v>5593.12</v>
      </c>
    </row>
    <row r="94" spans="1:6" x14ac:dyDescent="0.25">
      <c r="A94" s="134" t="s">
        <v>1771</v>
      </c>
      <c r="B94">
        <v>6</v>
      </c>
      <c r="C94">
        <v>5790.99</v>
      </c>
      <c r="D94" s="134" t="s">
        <v>1638</v>
      </c>
      <c r="E94">
        <v>6</v>
      </c>
      <c r="F94">
        <v>5599.99</v>
      </c>
    </row>
    <row r="95" spans="1:6" x14ac:dyDescent="0.25">
      <c r="A95" s="134" t="s">
        <v>1639</v>
      </c>
      <c r="B95">
        <v>6</v>
      </c>
      <c r="C95">
        <v>5992.59</v>
      </c>
      <c r="D95" s="134" t="s">
        <v>1639</v>
      </c>
      <c r="E95">
        <v>6</v>
      </c>
      <c r="F95">
        <v>5715.62</v>
      </c>
    </row>
    <row r="96" spans="1:6" x14ac:dyDescent="0.25">
      <c r="A96" s="134" t="s">
        <v>1772</v>
      </c>
      <c r="B96">
        <v>6</v>
      </c>
      <c r="C96">
        <v>6003.57</v>
      </c>
      <c r="D96" s="134" t="s">
        <v>1640</v>
      </c>
      <c r="E96">
        <v>6</v>
      </c>
      <c r="F96">
        <v>5766.87</v>
      </c>
    </row>
    <row r="97" spans="1:6" x14ac:dyDescent="0.25">
      <c r="A97" s="134" t="s">
        <v>1773</v>
      </c>
      <c r="B97">
        <v>6</v>
      </c>
      <c r="C97">
        <v>6112.14</v>
      </c>
      <c r="D97" s="134" t="s">
        <v>1641</v>
      </c>
      <c r="E97">
        <v>6</v>
      </c>
      <c r="F97">
        <v>5813.08</v>
      </c>
    </row>
    <row r="98" spans="1:6" x14ac:dyDescent="0.25">
      <c r="A98" s="134" t="s">
        <v>1774</v>
      </c>
      <c r="B98">
        <v>6</v>
      </c>
      <c r="C98">
        <v>6254.81</v>
      </c>
      <c r="D98" s="134" t="s">
        <v>1642</v>
      </c>
      <c r="E98">
        <v>6</v>
      </c>
      <c r="F98">
        <v>5844.75</v>
      </c>
    </row>
    <row r="99" spans="1:6" x14ac:dyDescent="0.25">
      <c r="A99" s="134" t="s">
        <v>1775</v>
      </c>
      <c r="B99">
        <v>6</v>
      </c>
      <c r="C99">
        <v>6469.34</v>
      </c>
      <c r="D99" s="134" t="s">
        <v>1643</v>
      </c>
      <c r="E99">
        <v>6</v>
      </c>
      <c r="F99">
        <v>5899.84</v>
      </c>
    </row>
    <row r="100" spans="1:6" x14ac:dyDescent="0.25">
      <c r="A100" s="134" t="s">
        <v>1776</v>
      </c>
      <c r="B100">
        <v>6</v>
      </c>
      <c r="C100">
        <v>6525.44</v>
      </c>
      <c r="D100" s="134" t="s">
        <v>1644</v>
      </c>
      <c r="E100">
        <v>6</v>
      </c>
      <c r="F100">
        <v>5914.56</v>
      </c>
    </row>
    <row r="101" spans="1:6" x14ac:dyDescent="0.25">
      <c r="A101" s="134" t="s">
        <v>1777</v>
      </c>
      <c r="B101">
        <v>6</v>
      </c>
      <c r="C101">
        <v>6561.49</v>
      </c>
      <c r="D101" s="134" t="s">
        <v>1645</v>
      </c>
      <c r="E101">
        <v>6</v>
      </c>
      <c r="F101">
        <v>5984.74</v>
      </c>
    </row>
    <row r="102" spans="1:6" x14ac:dyDescent="0.25">
      <c r="A102" s="134" t="s">
        <v>1778</v>
      </c>
      <c r="B102">
        <v>6</v>
      </c>
      <c r="C102">
        <v>6583.42</v>
      </c>
      <c r="D102" s="134" t="s">
        <v>1646</v>
      </c>
      <c r="E102">
        <v>6</v>
      </c>
      <c r="F102">
        <v>6054.69</v>
      </c>
    </row>
    <row r="103" spans="1:6" x14ac:dyDescent="0.25">
      <c r="A103" s="134" t="s">
        <v>1779</v>
      </c>
      <c r="B103">
        <v>6</v>
      </c>
      <c r="C103">
        <v>6709.48</v>
      </c>
      <c r="D103" s="134" t="s">
        <v>1647</v>
      </c>
      <c r="E103">
        <v>6</v>
      </c>
      <c r="F103">
        <v>6096.29</v>
      </c>
    </row>
    <row r="104" spans="1:6" x14ac:dyDescent="0.25">
      <c r="A104" s="134" t="s">
        <v>1780</v>
      </c>
      <c r="B104">
        <v>6</v>
      </c>
      <c r="C104">
        <v>6955.93</v>
      </c>
      <c r="D104" s="134" t="s">
        <v>1648</v>
      </c>
      <c r="E104">
        <v>6</v>
      </c>
      <c r="F104">
        <v>6306.24</v>
      </c>
    </row>
    <row r="105" spans="1:6" x14ac:dyDescent="0.25">
      <c r="A105" s="134" t="s">
        <v>1781</v>
      </c>
      <c r="B105">
        <v>6</v>
      </c>
      <c r="C105">
        <v>7049.51</v>
      </c>
      <c r="D105" s="134" t="s">
        <v>1649</v>
      </c>
      <c r="E105">
        <v>6</v>
      </c>
      <c r="F105">
        <v>6411.08</v>
      </c>
    </row>
    <row r="106" spans="1:6" x14ac:dyDescent="0.25">
      <c r="A106" s="134" t="s">
        <v>1782</v>
      </c>
      <c r="B106">
        <v>6</v>
      </c>
      <c r="C106">
        <v>7144.43</v>
      </c>
      <c r="D106" s="134" t="s">
        <v>1650</v>
      </c>
      <c r="E106">
        <v>6</v>
      </c>
      <c r="F106">
        <v>6606.29</v>
      </c>
    </row>
    <row r="107" spans="1:6" x14ac:dyDescent="0.25">
      <c r="A107" s="134" t="s">
        <v>1783</v>
      </c>
      <c r="B107">
        <v>6</v>
      </c>
      <c r="C107">
        <v>7381.01</v>
      </c>
      <c r="D107" s="134" t="s">
        <v>1651</v>
      </c>
      <c r="E107">
        <v>6</v>
      </c>
      <c r="F107">
        <v>6657.45</v>
      </c>
    </row>
    <row r="108" spans="1:6" x14ac:dyDescent="0.25">
      <c r="A108" s="134" t="s">
        <v>1784</v>
      </c>
      <c r="B108">
        <v>6</v>
      </c>
      <c r="C108">
        <v>7429.55</v>
      </c>
      <c r="D108" s="134" t="s">
        <v>1652</v>
      </c>
      <c r="E108">
        <v>6</v>
      </c>
      <c r="F108">
        <v>6948.15</v>
      </c>
    </row>
    <row r="109" spans="1:6" x14ac:dyDescent="0.25">
      <c r="A109" s="134" t="s">
        <v>1785</v>
      </c>
      <c r="B109">
        <v>6</v>
      </c>
      <c r="C109">
        <v>7470.5</v>
      </c>
      <c r="D109" s="134" t="s">
        <v>1653</v>
      </c>
      <c r="E109">
        <v>6</v>
      </c>
      <c r="F109">
        <v>6949.31</v>
      </c>
    </row>
    <row r="110" spans="1:6" x14ac:dyDescent="0.25">
      <c r="A110" s="134" t="s">
        <v>1786</v>
      </c>
      <c r="B110">
        <v>6</v>
      </c>
      <c r="C110">
        <v>7690.84</v>
      </c>
      <c r="D110" s="134" t="s">
        <v>1654</v>
      </c>
      <c r="E110">
        <v>6</v>
      </c>
      <c r="F110">
        <v>7572.13</v>
      </c>
    </row>
    <row r="111" spans="1:6" x14ac:dyDescent="0.25">
      <c r="A111" s="134" t="s">
        <v>1787</v>
      </c>
      <c r="B111">
        <v>6</v>
      </c>
      <c r="C111">
        <v>7819.13</v>
      </c>
      <c r="D111" s="134" t="s">
        <v>1655</v>
      </c>
      <c r="E111">
        <v>6</v>
      </c>
      <c r="F111">
        <v>7700.56</v>
      </c>
    </row>
    <row r="112" spans="1:6" x14ac:dyDescent="0.25">
      <c r="A112" s="134" t="s">
        <v>1788</v>
      </c>
      <c r="B112">
        <v>6</v>
      </c>
      <c r="C112">
        <v>8133.86</v>
      </c>
      <c r="D112" s="134" t="s">
        <v>1656</v>
      </c>
      <c r="E112">
        <v>6</v>
      </c>
      <c r="F112">
        <v>7767.81</v>
      </c>
    </row>
    <row r="113" spans="1:6" x14ac:dyDescent="0.25">
      <c r="A113" s="134" t="s">
        <v>1789</v>
      </c>
      <c r="B113">
        <v>6</v>
      </c>
      <c r="C113">
        <v>8280.0400000000009</v>
      </c>
      <c r="D113" s="134" t="s">
        <v>1657</v>
      </c>
      <c r="E113">
        <v>6</v>
      </c>
      <c r="F113">
        <v>7903.38</v>
      </c>
    </row>
    <row r="114" spans="1:6" x14ac:dyDescent="0.25">
      <c r="A114" s="134" t="s">
        <v>1790</v>
      </c>
      <c r="B114">
        <v>6</v>
      </c>
      <c r="C114">
        <v>8462.0499999999993</v>
      </c>
      <c r="D114" s="134" t="s">
        <v>1658</v>
      </c>
      <c r="E114">
        <v>6</v>
      </c>
      <c r="F114">
        <v>7905.82</v>
      </c>
    </row>
    <row r="115" spans="1:6" x14ac:dyDescent="0.25">
      <c r="A115" s="134" t="s">
        <v>1791</v>
      </c>
      <c r="B115">
        <v>6</v>
      </c>
      <c r="C115">
        <v>8639.7800000000007</v>
      </c>
      <c r="D115" s="134" t="s">
        <v>1659</v>
      </c>
      <c r="E115">
        <v>6</v>
      </c>
      <c r="F115">
        <v>8206.8799999999992</v>
      </c>
    </row>
    <row r="116" spans="1:6" x14ac:dyDescent="0.25">
      <c r="A116" s="134" t="s">
        <v>1792</v>
      </c>
      <c r="B116">
        <v>6</v>
      </c>
      <c r="C116">
        <v>9195.59</v>
      </c>
      <c r="D116" s="134" t="s">
        <v>1660</v>
      </c>
      <c r="E116">
        <v>6</v>
      </c>
      <c r="F116">
        <v>8444.7000000000007</v>
      </c>
    </row>
    <row r="117" spans="1:6" x14ac:dyDescent="0.25">
      <c r="A117" s="134" t="s">
        <v>1793</v>
      </c>
      <c r="B117">
        <v>6</v>
      </c>
      <c r="C117">
        <v>10001.549999999999</v>
      </c>
      <c r="D117" s="134" t="s">
        <v>1661</v>
      </c>
      <c r="E117">
        <v>6</v>
      </c>
      <c r="F117">
        <v>9007.26</v>
      </c>
    </row>
    <row r="118" spans="1:6" x14ac:dyDescent="0.25">
      <c r="A118" s="134" t="s">
        <v>1672</v>
      </c>
      <c r="B118">
        <v>6</v>
      </c>
      <c r="C118">
        <v>10439.549999999999</v>
      </c>
      <c r="D118" s="134" t="s">
        <v>1662</v>
      </c>
      <c r="E118">
        <v>6</v>
      </c>
      <c r="F118">
        <v>9080.8799999999992</v>
      </c>
    </row>
    <row r="119" spans="1:6" x14ac:dyDescent="0.25">
      <c r="A119" s="134" t="s">
        <v>1794</v>
      </c>
      <c r="B119">
        <v>6</v>
      </c>
      <c r="C119">
        <v>10507.3</v>
      </c>
      <c r="D119" s="134" t="s">
        <v>1663</v>
      </c>
      <c r="E119">
        <v>6</v>
      </c>
      <c r="F119">
        <v>9294.5499999999993</v>
      </c>
    </row>
    <row r="120" spans="1:6" x14ac:dyDescent="0.25">
      <c r="A120" s="134" t="s">
        <v>1795</v>
      </c>
      <c r="B120">
        <v>6</v>
      </c>
      <c r="C120">
        <v>10926.25</v>
      </c>
      <c r="D120" s="134" t="s">
        <v>1664</v>
      </c>
      <c r="E120">
        <v>6</v>
      </c>
      <c r="F120">
        <v>9320.3799999999992</v>
      </c>
    </row>
    <row r="121" spans="1:6" x14ac:dyDescent="0.25">
      <c r="A121" s="134" t="s">
        <v>1796</v>
      </c>
      <c r="B121">
        <v>6</v>
      </c>
      <c r="C121">
        <v>10945.6</v>
      </c>
      <c r="D121" s="134" t="s">
        <v>1665</v>
      </c>
      <c r="E121">
        <v>6</v>
      </c>
      <c r="F121">
        <v>9365.3700000000008</v>
      </c>
    </row>
    <row r="122" spans="1:6" x14ac:dyDescent="0.25">
      <c r="A122" s="134" t="s">
        <v>1797</v>
      </c>
      <c r="B122">
        <v>6</v>
      </c>
      <c r="C122">
        <v>13001.32</v>
      </c>
      <c r="D122" s="134" t="s">
        <v>1666</v>
      </c>
      <c r="E122">
        <v>6</v>
      </c>
      <c r="F122">
        <v>9765.9699999999993</v>
      </c>
    </row>
    <row r="123" spans="1:6" x14ac:dyDescent="0.25">
      <c r="A123" s="134" t="s">
        <v>1798</v>
      </c>
      <c r="B123">
        <v>6</v>
      </c>
      <c r="C123">
        <v>14103.36</v>
      </c>
      <c r="D123" s="134" t="s">
        <v>1667</v>
      </c>
      <c r="E123">
        <v>6</v>
      </c>
      <c r="F123">
        <v>9910.66</v>
      </c>
    </row>
    <row r="124" spans="1:6" x14ac:dyDescent="0.25">
      <c r="A124" s="134" t="s">
        <v>1799</v>
      </c>
      <c r="B124">
        <v>6</v>
      </c>
      <c r="C124">
        <v>14474.78</v>
      </c>
      <c r="D124" s="134" t="s">
        <v>1668</v>
      </c>
      <c r="E124">
        <v>6</v>
      </c>
      <c r="F124">
        <v>9932.41</v>
      </c>
    </row>
    <row r="125" spans="1:6" x14ac:dyDescent="0.25">
      <c r="A125" s="134" t="s">
        <v>1800</v>
      </c>
      <c r="B125">
        <v>6</v>
      </c>
      <c r="C125">
        <v>15753.56</v>
      </c>
      <c r="D125" s="134" t="s">
        <v>1669</v>
      </c>
      <c r="E125">
        <v>6</v>
      </c>
      <c r="F125">
        <v>10004.43</v>
      </c>
    </row>
    <row r="126" spans="1:6" x14ac:dyDescent="0.25">
      <c r="A126" s="134" t="s">
        <v>1801</v>
      </c>
      <c r="B126">
        <v>6</v>
      </c>
      <c r="C126">
        <v>16490.759999999998</v>
      </c>
      <c r="D126" s="134" t="s">
        <v>1670</v>
      </c>
      <c r="E126">
        <v>6</v>
      </c>
      <c r="F126">
        <v>10335.450000000001</v>
      </c>
    </row>
    <row r="127" spans="1:6" x14ac:dyDescent="0.25">
      <c r="A127" s="134" t="s">
        <v>1802</v>
      </c>
      <c r="B127">
        <v>6</v>
      </c>
      <c r="C127">
        <v>19538.810000000001</v>
      </c>
      <c r="D127" s="134" t="s">
        <v>1671</v>
      </c>
      <c r="E127">
        <v>6</v>
      </c>
      <c r="F127">
        <v>10417.25</v>
      </c>
    </row>
    <row r="128" spans="1:6" x14ac:dyDescent="0.25">
      <c r="A128" s="139" t="s">
        <v>1803</v>
      </c>
      <c r="B128" s="140">
        <v>6</v>
      </c>
      <c r="C128" s="140">
        <v>20784.89</v>
      </c>
      <c r="D128" s="134" t="s">
        <v>1672</v>
      </c>
      <c r="E128">
        <v>6</v>
      </c>
      <c r="F128">
        <v>10483.94</v>
      </c>
    </row>
    <row r="129" spans="1:6" x14ac:dyDescent="0.25">
      <c r="A129" s="139" t="s">
        <v>1804</v>
      </c>
      <c r="B129" s="140">
        <v>6</v>
      </c>
      <c r="C129" s="140">
        <v>22348.59</v>
      </c>
      <c r="D129" s="134" t="s">
        <v>1673</v>
      </c>
      <c r="E129">
        <v>6</v>
      </c>
      <c r="F129">
        <v>10664.1</v>
      </c>
    </row>
    <row r="130" spans="1:6" x14ac:dyDescent="0.25">
      <c r="A130" s="139" t="s">
        <v>1805</v>
      </c>
      <c r="B130" s="140">
        <v>6</v>
      </c>
      <c r="C130" s="140">
        <v>28154.11</v>
      </c>
      <c r="D130" s="134" t="s">
        <v>1674</v>
      </c>
      <c r="E130">
        <v>6</v>
      </c>
      <c r="F130">
        <v>11056.69</v>
      </c>
    </row>
    <row r="131" spans="1:6" x14ac:dyDescent="0.25">
      <c r="D131" s="134" t="s">
        <v>1675</v>
      </c>
      <c r="E131">
        <v>6</v>
      </c>
      <c r="F131">
        <v>11208.92</v>
      </c>
    </row>
    <row r="132" spans="1:6" x14ac:dyDescent="0.25">
      <c r="D132" s="134" t="s">
        <v>1676</v>
      </c>
      <c r="E132">
        <v>6</v>
      </c>
      <c r="F132">
        <v>11796.34</v>
      </c>
    </row>
    <row r="133" spans="1:6" x14ac:dyDescent="0.25">
      <c r="D133" s="134" t="s">
        <v>1677</v>
      </c>
      <c r="E133">
        <v>6</v>
      </c>
      <c r="F133">
        <v>11848.99</v>
      </c>
    </row>
    <row r="134" spans="1:6" x14ac:dyDescent="0.25">
      <c r="D134" s="134" t="s">
        <v>1678</v>
      </c>
      <c r="E134">
        <v>6</v>
      </c>
      <c r="F134">
        <v>13635.42</v>
      </c>
    </row>
    <row r="135" spans="1:6" x14ac:dyDescent="0.25">
      <c r="D135" s="134" t="s">
        <v>1679</v>
      </c>
      <c r="E135">
        <v>6</v>
      </c>
      <c r="F135">
        <v>15682.17</v>
      </c>
    </row>
    <row r="136" spans="1:6" x14ac:dyDescent="0.25">
      <c r="D136" s="134" t="s">
        <v>1680</v>
      </c>
      <c r="E136">
        <v>6</v>
      </c>
      <c r="F136">
        <v>16094.09</v>
      </c>
    </row>
    <row r="137" spans="1:6" x14ac:dyDescent="0.25">
      <c r="D137" s="134" t="s">
        <v>1681</v>
      </c>
      <c r="E137">
        <v>6</v>
      </c>
      <c r="F137">
        <v>19884.95</v>
      </c>
    </row>
    <row r="138" spans="1:6" x14ac:dyDescent="0.25">
      <c r="D138" s="134" t="s">
        <v>1682</v>
      </c>
      <c r="E138">
        <v>6</v>
      </c>
      <c r="F138" s="140">
        <v>22629.4</v>
      </c>
    </row>
    <row r="139" spans="1:6" x14ac:dyDescent="0.25">
      <c r="D139" s="134" t="s">
        <v>1683</v>
      </c>
      <c r="E139">
        <v>6</v>
      </c>
      <c r="F139" s="140">
        <v>28471.82</v>
      </c>
    </row>
    <row r="140" spans="1:6" x14ac:dyDescent="0.25">
      <c r="D140" s="134" t="s">
        <v>1684</v>
      </c>
      <c r="E140">
        <v>6</v>
      </c>
      <c r="F140" s="140">
        <v>30117.66</v>
      </c>
    </row>
    <row r="141" spans="1:6" x14ac:dyDescent="0.25">
      <c r="D141" s="134" t="s">
        <v>1685</v>
      </c>
      <c r="E141">
        <v>6</v>
      </c>
      <c r="F141" s="140">
        <v>57966.67</v>
      </c>
    </row>
    <row r="142" spans="1:6" x14ac:dyDescent="0.25">
      <c r="D142" s="134" t="s">
        <v>1686</v>
      </c>
      <c r="E142">
        <v>6</v>
      </c>
      <c r="F142" s="140">
        <v>78783.199999999997</v>
      </c>
    </row>
  </sheetData>
  <pageMargins left="0.7" right="0.7" top="0.75" bottom="0.75" header="0.3" footer="0.3"/>
  <ignoredErrors>
    <ignoredError sqref="D3:D142 A3:A130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20"/>
  <sheetViews>
    <sheetView workbookViewId="0">
      <selection activeCell="E23" sqref="E23"/>
    </sheetView>
  </sheetViews>
  <sheetFormatPr defaultRowHeight="15" x14ac:dyDescent="0.25"/>
  <cols>
    <col min="1" max="1" width="33.5703125" bestFit="1" customWidth="1"/>
    <col min="2" max="2" width="18.28515625" bestFit="1" customWidth="1"/>
    <col min="3" max="3" width="14.5703125" bestFit="1" customWidth="1"/>
  </cols>
  <sheetData>
    <row r="4" spans="1:3" x14ac:dyDescent="0.25">
      <c r="A4" s="151" t="s">
        <v>350</v>
      </c>
      <c r="B4" s="150" t="s">
        <v>1819</v>
      </c>
      <c r="C4" s="150" t="s">
        <v>1818</v>
      </c>
    </row>
    <row r="5" spans="1:3" x14ac:dyDescent="0.25">
      <c r="A5" s="152" t="s">
        <v>351</v>
      </c>
      <c r="B5" s="152">
        <v>171</v>
      </c>
      <c r="C5" s="152">
        <v>171</v>
      </c>
    </row>
    <row r="6" spans="1:3" x14ac:dyDescent="0.25">
      <c r="A6" s="154" t="s">
        <v>352</v>
      </c>
      <c r="B6" s="153">
        <v>1.0870141015179999E-2</v>
      </c>
      <c r="C6" s="153">
        <v>1.0870141015179999E-2</v>
      </c>
    </row>
    <row r="7" spans="1:3" x14ac:dyDescent="0.25">
      <c r="A7" s="155" t="s">
        <v>353</v>
      </c>
      <c r="B7" s="157">
        <v>1009560</v>
      </c>
      <c r="C7" s="157">
        <v>1010044</v>
      </c>
    </row>
    <row r="8" spans="1:3" x14ac:dyDescent="0.25">
      <c r="A8" s="155" t="s">
        <v>354</v>
      </c>
      <c r="B8" s="155">
        <v>0</v>
      </c>
      <c r="C8" s="155">
        <v>136942</v>
      </c>
    </row>
    <row r="9" spans="1:3" x14ac:dyDescent="0.25">
      <c r="A9" s="155" t="s">
        <v>355</v>
      </c>
      <c r="B9" s="155">
        <v>0</v>
      </c>
      <c r="C9" s="155">
        <v>873151</v>
      </c>
    </row>
    <row r="10" spans="1:3" x14ac:dyDescent="0.25">
      <c r="A10" s="155" t="s">
        <v>356</v>
      </c>
      <c r="B10" s="155">
        <v>-86981</v>
      </c>
      <c r="C10" s="155">
        <v>-86981</v>
      </c>
    </row>
    <row r="11" spans="1:3" x14ac:dyDescent="0.25">
      <c r="A11" s="155" t="s">
        <v>357</v>
      </c>
      <c r="B11" s="158">
        <v>922579</v>
      </c>
      <c r="C11" s="158">
        <v>786122</v>
      </c>
    </row>
    <row r="12" spans="1:3" x14ac:dyDescent="0.25">
      <c r="A12" s="154" t="s">
        <v>824</v>
      </c>
      <c r="B12" s="153">
        <v>4.4152385252760003E-2</v>
      </c>
      <c r="C12" s="153">
        <v>4.4173573209599998E-2</v>
      </c>
    </row>
    <row r="13" spans="1:3" x14ac:dyDescent="0.25">
      <c r="A13" s="154" t="s">
        <v>359</v>
      </c>
      <c r="B13" s="159">
        <v>4.0348332010619999E-2</v>
      </c>
      <c r="C13" s="159">
        <v>3.4380479176290002E-2</v>
      </c>
    </row>
    <row r="14" spans="1:3" x14ac:dyDescent="0.25">
      <c r="A14" s="154" t="s">
        <v>360</v>
      </c>
      <c r="B14" s="156"/>
      <c r="C14" s="156"/>
    </row>
    <row r="15" spans="1:3" x14ac:dyDescent="0.25">
      <c r="A15" s="154" t="s">
        <v>361</v>
      </c>
      <c r="B15" s="156"/>
      <c r="C15" s="156"/>
    </row>
    <row r="16" spans="1:3" x14ac:dyDescent="0.25">
      <c r="A16" s="155" t="s">
        <v>716</v>
      </c>
      <c r="B16" s="155">
        <v>797795.46</v>
      </c>
      <c r="C16" s="155">
        <v>797795.46</v>
      </c>
    </row>
    <row r="17" spans="1:3" x14ac:dyDescent="0.25">
      <c r="A17" s="155" t="s">
        <v>363</v>
      </c>
      <c r="B17" s="158">
        <v>84024.960000000006</v>
      </c>
      <c r="C17" s="158">
        <v>99145.7</v>
      </c>
    </row>
    <row r="18" spans="1:3" x14ac:dyDescent="0.25">
      <c r="A18" s="155" t="s">
        <v>364</v>
      </c>
      <c r="B18" s="158">
        <v>96948.45</v>
      </c>
      <c r="C18" s="158">
        <v>104137.27</v>
      </c>
    </row>
    <row r="19" spans="1:3" x14ac:dyDescent="0.25">
      <c r="A19" s="155" t="s">
        <v>717</v>
      </c>
      <c r="B19" s="155">
        <v>0</v>
      </c>
      <c r="C19" s="155">
        <v>0</v>
      </c>
    </row>
    <row r="20" spans="1:3" x14ac:dyDescent="0.25">
      <c r="B20" s="150"/>
      <c r="C20" s="150"/>
    </row>
  </sheetData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C3"/>
  <sheetViews>
    <sheetView topLeftCell="T1" workbookViewId="0">
      <selection activeCell="E23" sqref="E23"/>
    </sheetView>
  </sheetViews>
  <sheetFormatPr defaultRowHeight="15" x14ac:dyDescent="0.25"/>
  <cols>
    <col min="1" max="1" width="12.85546875" bestFit="1" customWidth="1"/>
    <col min="2" max="2" width="14.28515625" bestFit="1" customWidth="1"/>
    <col min="3" max="3" width="16.42578125" bestFit="1" customWidth="1"/>
    <col min="4" max="4" width="16" bestFit="1" customWidth="1"/>
    <col min="5" max="5" width="17.5703125" bestFit="1" customWidth="1"/>
    <col min="6" max="6" width="16.5703125" bestFit="1" customWidth="1"/>
    <col min="7" max="7" width="16" bestFit="1" customWidth="1"/>
    <col min="8" max="8" width="14.42578125" bestFit="1" customWidth="1"/>
    <col min="9" max="9" width="15.28515625" bestFit="1" customWidth="1"/>
    <col min="10" max="10" width="15.42578125" bestFit="1" customWidth="1"/>
    <col min="11" max="11" width="14.7109375" bestFit="1" customWidth="1"/>
    <col min="12" max="12" width="16" bestFit="1" customWidth="1"/>
    <col min="13" max="13" width="15.28515625" bestFit="1" customWidth="1"/>
    <col min="14" max="14" width="9.42578125" bestFit="1" customWidth="1"/>
    <col min="15" max="15" width="8.28515625" bestFit="1" customWidth="1"/>
    <col min="16" max="16" width="9.28515625" bestFit="1" customWidth="1"/>
    <col min="17" max="17" width="16" bestFit="1" customWidth="1"/>
    <col min="18" max="19" width="15" bestFit="1" customWidth="1"/>
    <col min="20" max="20" width="16.28515625" bestFit="1" customWidth="1"/>
    <col min="21" max="21" width="16.42578125" bestFit="1" customWidth="1"/>
    <col min="22" max="22" width="9.85546875" bestFit="1" customWidth="1"/>
    <col min="23" max="23" width="9.7109375" bestFit="1" customWidth="1"/>
    <col min="24" max="24" width="14" bestFit="1" customWidth="1"/>
    <col min="25" max="25" width="11.42578125" bestFit="1" customWidth="1"/>
    <col min="26" max="26" width="15.7109375" bestFit="1" customWidth="1"/>
    <col min="27" max="27" width="13.28515625" bestFit="1" customWidth="1"/>
    <col min="28" max="28" width="13.85546875" bestFit="1" customWidth="1"/>
    <col min="29" max="29" width="8" bestFit="1" customWidth="1"/>
    <col min="30" max="30" width="9.85546875" bestFit="1" customWidth="1"/>
    <col min="31" max="31" width="11.42578125" bestFit="1" customWidth="1"/>
    <col min="32" max="32" width="9" bestFit="1" customWidth="1"/>
    <col min="33" max="33" width="12.7109375" bestFit="1" customWidth="1"/>
    <col min="34" max="34" width="16" bestFit="1" customWidth="1"/>
    <col min="35" max="35" width="14.7109375" bestFit="1" customWidth="1"/>
    <col min="36" max="36" width="10.85546875" bestFit="1" customWidth="1"/>
    <col min="37" max="37" width="10.140625" bestFit="1" customWidth="1"/>
    <col min="38" max="38" width="10" bestFit="1" customWidth="1"/>
    <col min="39" max="40" width="10.7109375" bestFit="1" customWidth="1"/>
    <col min="41" max="41" width="11.42578125" bestFit="1" customWidth="1"/>
    <col min="42" max="42" width="12" bestFit="1" customWidth="1"/>
    <col min="43" max="43" width="10.5703125" bestFit="1" customWidth="1"/>
    <col min="44" max="44" width="15.28515625" bestFit="1" customWidth="1"/>
    <col min="45" max="45" width="15.5703125" bestFit="1" customWidth="1"/>
    <col min="46" max="46" width="15.28515625" bestFit="1" customWidth="1"/>
    <col min="47" max="47" width="15.5703125" bestFit="1" customWidth="1"/>
    <col min="48" max="48" width="16.140625" bestFit="1" customWidth="1"/>
    <col min="49" max="49" width="13.140625" bestFit="1" customWidth="1"/>
    <col min="50" max="50" width="5.7109375" bestFit="1" customWidth="1"/>
    <col min="51" max="51" width="13.7109375" bestFit="1" customWidth="1"/>
    <col min="52" max="52" width="13.42578125" bestFit="1" customWidth="1"/>
    <col min="53" max="53" width="10" bestFit="1" customWidth="1"/>
    <col min="54" max="54" width="19.7109375" bestFit="1" customWidth="1"/>
    <col min="55" max="55" width="7.42578125" bestFit="1" customWidth="1"/>
    <col min="56" max="56" width="13.85546875" bestFit="1" customWidth="1"/>
    <col min="57" max="57" width="8.7109375" bestFit="1" customWidth="1"/>
    <col min="58" max="58" width="8.28515625" bestFit="1" customWidth="1"/>
    <col min="59" max="68" width="14.28515625" bestFit="1" customWidth="1"/>
    <col min="69" max="98" width="15.28515625" bestFit="1" customWidth="1"/>
    <col min="99" max="108" width="13.140625" bestFit="1" customWidth="1"/>
    <col min="109" max="138" width="14.140625" bestFit="1" customWidth="1"/>
    <col min="139" max="139" width="16.42578125" bestFit="1" customWidth="1"/>
    <col min="140" max="140" width="16.140625" bestFit="1" customWidth="1"/>
    <col min="141" max="141" width="17.5703125" bestFit="1" customWidth="1"/>
    <col min="142" max="142" width="17.28515625" bestFit="1" customWidth="1"/>
    <col min="143" max="143" width="22.85546875" bestFit="1" customWidth="1"/>
    <col min="144" max="144" width="22.42578125" bestFit="1" customWidth="1"/>
    <col min="145" max="145" width="23.85546875" bestFit="1" customWidth="1"/>
    <col min="146" max="146" width="23.5703125" bestFit="1" customWidth="1"/>
    <col min="147" max="147" width="17.42578125" bestFit="1" customWidth="1"/>
    <col min="148" max="148" width="17" bestFit="1" customWidth="1"/>
    <col min="149" max="149" width="18.42578125" bestFit="1" customWidth="1"/>
    <col min="150" max="150" width="18.140625" bestFit="1" customWidth="1"/>
    <col min="151" max="151" width="23" bestFit="1" customWidth="1"/>
    <col min="152" max="152" width="22.7109375" bestFit="1" customWidth="1"/>
    <col min="153" max="153" width="24" bestFit="1" customWidth="1"/>
    <col min="154" max="154" width="23.7109375" bestFit="1" customWidth="1"/>
    <col min="155" max="155" width="20.5703125" bestFit="1" customWidth="1"/>
    <col min="156" max="156" width="13.140625" bestFit="1" customWidth="1"/>
    <col min="157" max="157" width="20.42578125" bestFit="1" customWidth="1"/>
    <col min="158" max="158" width="24.140625" bestFit="1" customWidth="1"/>
    <col min="159" max="159" width="16.5703125" bestFit="1" customWidth="1"/>
    <col min="160" max="160" width="20.85546875" bestFit="1" customWidth="1"/>
    <col min="161" max="161" width="24.5703125" bestFit="1" customWidth="1"/>
    <col min="162" max="162" width="17" bestFit="1" customWidth="1"/>
    <col min="163" max="163" width="26.140625" bestFit="1" customWidth="1"/>
    <col min="164" max="164" width="29.85546875" bestFit="1" customWidth="1"/>
    <col min="165" max="165" width="22.28515625" bestFit="1" customWidth="1"/>
    <col min="166" max="166" width="19.5703125" bestFit="1" customWidth="1"/>
    <col min="167" max="167" width="23.28515625" bestFit="1" customWidth="1"/>
    <col min="168" max="168" width="15.7109375" bestFit="1" customWidth="1"/>
    <col min="169" max="169" width="18" bestFit="1" customWidth="1"/>
    <col min="170" max="170" width="17" bestFit="1" customWidth="1"/>
    <col min="171" max="171" width="22.42578125" bestFit="1" customWidth="1"/>
    <col min="172" max="172" width="23" bestFit="1" customWidth="1"/>
    <col min="173" max="173" width="22.140625" bestFit="1" customWidth="1"/>
    <col min="174" max="174" width="27.42578125" bestFit="1" customWidth="1"/>
    <col min="175" max="175" width="22" bestFit="1" customWidth="1"/>
    <col min="176" max="176" width="21" bestFit="1" customWidth="1"/>
    <col min="177" max="177" width="26.42578125" bestFit="1" customWidth="1"/>
    <col min="178" max="178" width="18.42578125" bestFit="1" customWidth="1"/>
    <col min="179" max="179" width="17.5703125" bestFit="1" customWidth="1"/>
    <col min="180" max="180" width="22.85546875" bestFit="1" customWidth="1"/>
    <col min="181" max="181" width="22.140625" bestFit="1" customWidth="1"/>
    <col min="182" max="182" width="21.140625" bestFit="1" customWidth="1"/>
    <col min="183" max="183" width="26.5703125" bestFit="1" customWidth="1"/>
    <col min="184" max="184" width="22.140625" bestFit="1" customWidth="1"/>
    <col min="185" max="185" width="21.140625" bestFit="1" customWidth="1"/>
    <col min="186" max="186" width="26.5703125" bestFit="1" customWidth="1"/>
    <col min="187" max="187" width="16.85546875" bestFit="1" customWidth="1"/>
    <col min="188" max="188" width="20.140625" bestFit="1" customWidth="1"/>
    <col min="189" max="189" width="22.85546875" bestFit="1" customWidth="1"/>
    <col min="190" max="190" width="16.85546875" bestFit="1" customWidth="1"/>
    <col min="191" max="191" width="20.140625" bestFit="1" customWidth="1"/>
    <col min="192" max="192" width="22.85546875" bestFit="1" customWidth="1"/>
    <col min="193" max="193" width="22.42578125" bestFit="1" customWidth="1"/>
    <col min="194" max="194" width="21.5703125" bestFit="1" customWidth="1"/>
    <col min="195" max="195" width="26.85546875" bestFit="1" customWidth="1"/>
    <col min="196" max="196" width="17.7109375" bestFit="1" customWidth="1"/>
    <col min="197" max="197" width="22.140625" bestFit="1" customWidth="1"/>
    <col min="198" max="198" width="21.85546875" bestFit="1" customWidth="1"/>
    <col min="199" max="199" width="15.7109375" bestFit="1" customWidth="1"/>
    <col min="200" max="200" width="26.28515625" bestFit="1" customWidth="1"/>
    <col min="201" max="201" width="25.85546875" bestFit="1" customWidth="1"/>
    <col min="202" max="202" width="19.7109375" bestFit="1" customWidth="1"/>
    <col min="203" max="203" width="30.28515625" bestFit="1" customWidth="1"/>
    <col min="204" max="204" width="17.28515625" bestFit="1" customWidth="1"/>
    <col min="205" max="205" width="11.140625" bestFit="1" customWidth="1"/>
    <col min="206" max="206" width="21.7109375" bestFit="1" customWidth="1"/>
    <col min="207" max="207" width="24.28515625" bestFit="1" customWidth="1"/>
    <col min="208" max="208" width="18.28515625" bestFit="1" customWidth="1"/>
    <col min="209" max="209" width="28.7109375" bestFit="1" customWidth="1"/>
    <col min="210" max="210" width="23" bestFit="1" customWidth="1"/>
    <col min="211" max="211" width="16.7109375" bestFit="1" customWidth="1"/>
    <col min="212" max="212" width="14.28515625" bestFit="1" customWidth="1"/>
    <col min="213" max="213" width="13.140625" bestFit="1" customWidth="1"/>
    <col min="214" max="214" width="17.5703125" bestFit="1" customWidth="1"/>
    <col min="215" max="215" width="12.140625" bestFit="1" customWidth="1"/>
    <col min="216" max="216" width="18.140625" bestFit="1" customWidth="1"/>
    <col min="217" max="217" width="22.5703125" bestFit="1" customWidth="1"/>
    <col min="218" max="218" width="17.28515625" bestFit="1" customWidth="1"/>
    <col min="219" max="219" width="19.85546875" bestFit="1" customWidth="1"/>
    <col min="220" max="220" width="19" bestFit="1" customWidth="1"/>
    <col min="221" max="221" width="24.85546875" bestFit="1" customWidth="1"/>
    <col min="222" max="222" width="24" bestFit="1" customWidth="1"/>
    <col min="223" max="223" width="14.140625" bestFit="1" customWidth="1"/>
    <col min="224" max="224" width="13.28515625" bestFit="1" customWidth="1"/>
    <col min="225" max="225" width="19.140625" bestFit="1" customWidth="1"/>
    <col min="226" max="226" width="18.28515625" bestFit="1" customWidth="1"/>
    <col min="227" max="227" width="21.7109375" bestFit="1" customWidth="1"/>
    <col min="228" max="228" width="20.7109375" bestFit="1" customWidth="1"/>
    <col min="229" max="229" width="26.7109375" bestFit="1" customWidth="1"/>
    <col min="230" max="230" width="25.85546875" bestFit="1" customWidth="1"/>
    <col min="231" max="231" width="18.85546875" bestFit="1" customWidth="1"/>
    <col min="232" max="232" width="18" bestFit="1" customWidth="1"/>
    <col min="233" max="233" width="23.28515625" bestFit="1" customWidth="1"/>
    <col min="234" max="234" width="20.85546875" bestFit="1" customWidth="1"/>
    <col min="235" max="235" width="20" bestFit="1" customWidth="1"/>
    <col min="236" max="236" width="18.85546875" bestFit="1" customWidth="1"/>
    <col min="237" max="237" width="18" bestFit="1" customWidth="1"/>
    <col min="238" max="238" width="20.140625" bestFit="1" customWidth="1"/>
    <col min="239" max="239" width="19.28515625" bestFit="1" customWidth="1"/>
    <col min="240" max="240" width="20.42578125" bestFit="1" customWidth="1"/>
    <col min="241" max="241" width="19.28515625" bestFit="1" customWidth="1"/>
    <col min="242" max="242" width="13.42578125" bestFit="1" customWidth="1"/>
    <col min="243" max="243" width="16.5703125" bestFit="1" customWidth="1"/>
    <col min="244" max="244" width="13.42578125" bestFit="1" customWidth="1"/>
    <col min="245" max="245" width="17.85546875" bestFit="1" customWidth="1"/>
    <col min="246" max="246" width="12.42578125" bestFit="1" customWidth="1"/>
    <col min="247" max="247" width="18.140625" bestFit="1" customWidth="1"/>
    <col min="248" max="248" width="14" bestFit="1" customWidth="1"/>
    <col min="249" max="249" width="16.85546875" bestFit="1" customWidth="1"/>
    <col min="250" max="250" width="14.5703125" bestFit="1" customWidth="1"/>
    <col min="251" max="259" width="7.7109375" bestFit="1" customWidth="1"/>
    <col min="260" max="260" width="8.7109375" bestFit="1" customWidth="1"/>
    <col min="261" max="261" width="9.85546875" bestFit="1" customWidth="1"/>
    <col min="262" max="262" width="16.42578125" bestFit="1" customWidth="1"/>
    <col min="263" max="263" width="5.140625" bestFit="1" customWidth="1"/>
    <col min="264" max="264" width="11.5703125" bestFit="1" customWidth="1"/>
    <col min="265" max="265" width="5" bestFit="1" customWidth="1"/>
    <col min="266" max="272" width="13.5703125" bestFit="1" customWidth="1"/>
    <col min="273" max="273" width="13.28515625" bestFit="1" customWidth="1"/>
    <col min="274" max="274" width="7.7109375" bestFit="1" customWidth="1"/>
    <col min="275" max="275" width="12.7109375" bestFit="1" customWidth="1"/>
    <col min="276" max="276" width="11.140625" bestFit="1" customWidth="1"/>
    <col min="277" max="277" width="14.28515625" bestFit="1" customWidth="1"/>
    <col min="278" max="278" width="15.28515625" bestFit="1" customWidth="1"/>
    <col min="279" max="279" width="11.85546875" bestFit="1" customWidth="1"/>
    <col min="280" max="280" width="5.5703125" bestFit="1" customWidth="1"/>
    <col min="281" max="281" width="10.28515625" bestFit="1" customWidth="1"/>
    <col min="282" max="282" width="7.7109375" bestFit="1" customWidth="1"/>
    <col min="283" max="289" width="13.85546875" bestFit="1" customWidth="1"/>
    <col min="290" max="290" width="17.7109375" bestFit="1" customWidth="1"/>
    <col min="291" max="293" width="8" bestFit="1" customWidth="1"/>
    <col min="294" max="294" width="12" bestFit="1" customWidth="1"/>
    <col min="295" max="295" width="14.5703125" bestFit="1" customWidth="1"/>
    <col min="296" max="296" width="14.28515625" bestFit="1" customWidth="1"/>
    <col min="297" max="297" width="13.5703125" bestFit="1" customWidth="1"/>
    <col min="298" max="298" width="19.28515625" bestFit="1" customWidth="1"/>
    <col min="299" max="299" width="16.140625" bestFit="1" customWidth="1"/>
    <col min="300" max="300" width="9.42578125" bestFit="1" customWidth="1"/>
    <col min="301" max="301" width="15.140625" bestFit="1" customWidth="1"/>
    <col min="302" max="302" width="17.28515625" bestFit="1" customWidth="1"/>
    <col min="303" max="303" width="15.5703125" bestFit="1" customWidth="1"/>
    <col min="304" max="304" width="17.7109375" bestFit="1" customWidth="1"/>
    <col min="305" max="305" width="9.85546875" bestFit="1" customWidth="1"/>
    <col min="306" max="306" width="12.140625" bestFit="1" customWidth="1"/>
    <col min="307" max="307" width="15.28515625" bestFit="1" customWidth="1"/>
    <col min="308" max="308" width="23.28515625" bestFit="1" customWidth="1"/>
    <col min="309" max="309" width="20.28515625" bestFit="1" customWidth="1"/>
    <col min="310" max="310" width="10" bestFit="1" customWidth="1"/>
    <col min="311" max="311" width="10.85546875" bestFit="1" customWidth="1"/>
    <col min="312" max="312" width="15.28515625" bestFit="1" customWidth="1"/>
    <col min="313" max="313" width="12.7109375" bestFit="1" customWidth="1"/>
    <col min="314" max="314" width="13.7109375" bestFit="1" customWidth="1"/>
    <col min="315" max="315" width="13.85546875" bestFit="1" customWidth="1"/>
    <col min="316" max="316" width="14.7109375" bestFit="1" customWidth="1"/>
    <col min="317" max="317" width="15" bestFit="1" customWidth="1"/>
    <col min="318" max="318" width="14.140625" bestFit="1" customWidth="1"/>
    <col min="319" max="319" width="8.140625" bestFit="1" customWidth="1"/>
    <col min="320" max="320" width="9" bestFit="1" customWidth="1"/>
    <col min="321" max="321" width="15.5703125" bestFit="1" customWidth="1"/>
    <col min="322" max="322" width="16.42578125" bestFit="1" customWidth="1"/>
    <col min="323" max="323" width="12.7109375" bestFit="1" customWidth="1"/>
    <col min="324" max="324" width="17.28515625" bestFit="1" customWidth="1"/>
    <col min="325" max="325" width="12.42578125" bestFit="1" customWidth="1"/>
    <col min="326" max="326" width="16.85546875" bestFit="1" customWidth="1"/>
    <col min="327" max="327" width="17.85546875" bestFit="1" customWidth="1"/>
    <col min="328" max="328" width="13.28515625" bestFit="1" customWidth="1"/>
    <col min="329" max="329" width="17.7109375" bestFit="1" customWidth="1"/>
    <col min="330" max="330" width="16.5703125" bestFit="1" customWidth="1"/>
    <col min="331" max="331" width="21" bestFit="1" customWidth="1"/>
    <col min="332" max="332" width="16.85546875" bestFit="1" customWidth="1"/>
    <col min="333" max="333" width="21.42578125" bestFit="1" customWidth="1"/>
    <col min="334" max="334" width="17.28515625" bestFit="1" customWidth="1"/>
    <col min="335" max="335" width="21.7109375" bestFit="1" customWidth="1"/>
    <col min="336" max="336" width="16.7109375" bestFit="1" customWidth="1"/>
    <col min="337" max="337" width="21.140625" bestFit="1" customWidth="1"/>
    <col min="338" max="338" width="20.5703125" bestFit="1" customWidth="1"/>
    <col min="339" max="339" width="25" bestFit="1" customWidth="1"/>
    <col min="340" max="340" width="16.85546875" bestFit="1" customWidth="1"/>
    <col min="341" max="341" width="21.42578125" bestFit="1" customWidth="1"/>
    <col min="342" max="342" width="12" bestFit="1" customWidth="1"/>
    <col min="343" max="343" width="16.42578125" bestFit="1" customWidth="1"/>
    <col min="344" max="344" width="19.140625" bestFit="1" customWidth="1"/>
    <col min="345" max="345" width="23.5703125" bestFit="1" customWidth="1"/>
    <col min="346" max="346" width="12.7109375" bestFit="1" customWidth="1"/>
    <col min="347" max="347" width="13.7109375" bestFit="1" customWidth="1"/>
    <col min="348" max="348" width="18.140625" bestFit="1" customWidth="1"/>
    <col min="349" max="349" width="23.42578125" bestFit="1" customWidth="1"/>
    <col min="350" max="350" width="13.28515625" bestFit="1" customWidth="1"/>
    <col min="351" max="351" width="11" bestFit="1" customWidth="1"/>
    <col min="352" max="352" width="9.85546875" bestFit="1" customWidth="1"/>
    <col min="353" max="353" width="18.28515625" bestFit="1" customWidth="1"/>
    <col min="354" max="354" width="14.140625" bestFit="1" customWidth="1"/>
    <col min="355" max="355" width="14.85546875" bestFit="1" customWidth="1"/>
    <col min="356" max="356" width="17.85546875" bestFit="1" customWidth="1"/>
    <col min="357" max="357" width="18.7109375" bestFit="1" customWidth="1"/>
    <col min="358" max="358" width="13.42578125" bestFit="1" customWidth="1"/>
    <col min="359" max="359" width="15" bestFit="1" customWidth="1"/>
    <col min="360" max="360" width="14.5703125" bestFit="1" customWidth="1"/>
    <col min="361" max="361" width="20.140625" bestFit="1" customWidth="1"/>
    <col min="362" max="362" width="15.7109375" bestFit="1" customWidth="1"/>
    <col min="363" max="363" width="14.140625" bestFit="1" customWidth="1"/>
    <col min="364" max="364" width="13.85546875" bestFit="1" customWidth="1"/>
    <col min="365" max="365" width="14.7109375" bestFit="1" customWidth="1"/>
    <col min="366" max="366" width="19.140625" bestFit="1" customWidth="1"/>
    <col min="367" max="367" width="8.85546875" bestFit="1" customWidth="1"/>
  </cols>
  <sheetData>
    <row r="1" spans="1:367" x14ac:dyDescent="0.25">
      <c r="A1" t="s">
        <v>1837</v>
      </c>
      <c r="B1" t="s">
        <v>1838</v>
      </c>
      <c r="C1" t="s">
        <v>1839</v>
      </c>
      <c r="D1" t="s">
        <v>1840</v>
      </c>
      <c r="E1" t="s">
        <v>1841</v>
      </c>
      <c r="F1" t="s">
        <v>1842</v>
      </c>
      <c r="G1" t="s">
        <v>1843</v>
      </c>
      <c r="H1" t="s">
        <v>1844</v>
      </c>
      <c r="I1" t="s">
        <v>1845</v>
      </c>
      <c r="J1" t="s">
        <v>1846</v>
      </c>
      <c r="K1" t="s">
        <v>1847</v>
      </c>
      <c r="L1" t="s">
        <v>1848</v>
      </c>
      <c r="M1" t="s">
        <v>1849</v>
      </c>
      <c r="N1" t="s">
        <v>1850</v>
      </c>
      <c r="O1" t="s">
        <v>1851</v>
      </c>
      <c r="P1" t="s">
        <v>1852</v>
      </c>
      <c r="Q1" t="s">
        <v>1853</v>
      </c>
      <c r="R1" t="s">
        <v>1854</v>
      </c>
      <c r="S1" t="s">
        <v>1855</v>
      </c>
      <c r="T1" t="s">
        <v>1856</v>
      </c>
      <c r="U1" t="s">
        <v>1857</v>
      </c>
      <c r="V1" t="s">
        <v>1858</v>
      </c>
      <c r="W1" t="s">
        <v>1859</v>
      </c>
      <c r="X1" t="s">
        <v>1860</v>
      </c>
      <c r="Y1" t="s">
        <v>1861</v>
      </c>
      <c r="Z1" t="s">
        <v>1862</v>
      </c>
      <c r="AA1" t="s">
        <v>1863</v>
      </c>
      <c r="AB1" t="s">
        <v>1864</v>
      </c>
      <c r="AC1" t="s">
        <v>1866</v>
      </c>
      <c r="AD1" t="s">
        <v>1867</v>
      </c>
      <c r="AE1" t="s">
        <v>1869</v>
      </c>
      <c r="AF1" t="s">
        <v>1870</v>
      </c>
      <c r="AG1" t="s">
        <v>1871</v>
      </c>
      <c r="AH1" t="s">
        <v>1868</v>
      </c>
      <c r="AI1" t="s">
        <v>1865</v>
      </c>
      <c r="AJ1" t="s">
        <v>1872</v>
      </c>
      <c r="AK1" t="s">
        <v>1873</v>
      </c>
      <c r="AL1" t="s">
        <v>1874</v>
      </c>
      <c r="AM1" t="s">
        <v>1875</v>
      </c>
      <c r="AN1" t="s">
        <v>1876</v>
      </c>
      <c r="AO1" t="s">
        <v>1877</v>
      </c>
      <c r="AP1" t="s">
        <v>1878</v>
      </c>
      <c r="AQ1" t="s">
        <v>1879</v>
      </c>
      <c r="AR1" t="s">
        <v>1880</v>
      </c>
      <c r="AS1" t="s">
        <v>1881</v>
      </c>
      <c r="AT1" t="s">
        <v>1882</v>
      </c>
      <c r="AU1" t="s">
        <v>1883</v>
      </c>
      <c r="AV1" t="s">
        <v>1884</v>
      </c>
      <c r="AW1" t="s">
        <v>1885</v>
      </c>
      <c r="AX1" t="s">
        <v>1886</v>
      </c>
      <c r="AY1" t="s">
        <v>1887</v>
      </c>
      <c r="AZ1" t="s">
        <v>1888</v>
      </c>
      <c r="BA1" t="s">
        <v>1889</v>
      </c>
      <c r="BB1" t="s">
        <v>1890</v>
      </c>
      <c r="BC1" t="s">
        <v>1891</v>
      </c>
      <c r="BD1" t="s">
        <v>1892</v>
      </c>
      <c r="BE1" t="s">
        <v>1893</v>
      </c>
      <c r="BF1" t="s">
        <v>1894</v>
      </c>
      <c r="BG1" t="s">
        <v>1895</v>
      </c>
      <c r="BH1" t="s">
        <v>1896</v>
      </c>
      <c r="BI1" t="s">
        <v>1897</v>
      </c>
      <c r="BJ1" t="s">
        <v>1898</v>
      </c>
      <c r="BK1" t="s">
        <v>1899</v>
      </c>
      <c r="BL1" t="s">
        <v>1900</v>
      </c>
      <c r="BM1" t="s">
        <v>1901</v>
      </c>
      <c r="BN1" t="s">
        <v>1902</v>
      </c>
      <c r="BO1" t="s">
        <v>1903</v>
      </c>
      <c r="BP1" t="s">
        <v>1904</v>
      </c>
      <c r="BQ1" t="s">
        <v>1905</v>
      </c>
      <c r="BR1" t="s">
        <v>1906</v>
      </c>
      <c r="BS1" t="s">
        <v>1907</v>
      </c>
      <c r="BT1" t="s">
        <v>1908</v>
      </c>
      <c r="BU1" t="s">
        <v>1909</v>
      </c>
      <c r="BV1" t="s">
        <v>1910</v>
      </c>
      <c r="BW1" t="s">
        <v>1911</v>
      </c>
      <c r="BX1" t="s">
        <v>1912</v>
      </c>
      <c r="BY1" t="s">
        <v>1913</v>
      </c>
      <c r="BZ1" t="s">
        <v>1914</v>
      </c>
      <c r="CA1" t="s">
        <v>1915</v>
      </c>
      <c r="CB1" t="s">
        <v>1916</v>
      </c>
      <c r="CC1" t="s">
        <v>1917</v>
      </c>
      <c r="CD1" t="s">
        <v>1918</v>
      </c>
      <c r="CE1" t="s">
        <v>1919</v>
      </c>
      <c r="CF1" t="s">
        <v>1920</v>
      </c>
      <c r="CG1" t="s">
        <v>1921</v>
      </c>
      <c r="CH1" t="s">
        <v>1922</v>
      </c>
      <c r="CI1" t="s">
        <v>1923</v>
      </c>
      <c r="CJ1" t="s">
        <v>1924</v>
      </c>
      <c r="CK1" t="s">
        <v>1925</v>
      </c>
      <c r="CL1" t="s">
        <v>1926</v>
      </c>
      <c r="CM1" t="s">
        <v>1927</v>
      </c>
      <c r="CN1" t="s">
        <v>1928</v>
      </c>
      <c r="CO1" t="s">
        <v>1929</v>
      </c>
      <c r="CP1" t="s">
        <v>1930</v>
      </c>
      <c r="CQ1" t="s">
        <v>1931</v>
      </c>
      <c r="CR1" t="s">
        <v>1932</v>
      </c>
      <c r="CS1" t="s">
        <v>1933</v>
      </c>
      <c r="CT1" t="s">
        <v>1934</v>
      </c>
      <c r="CU1" t="s">
        <v>1935</v>
      </c>
      <c r="CV1" t="s">
        <v>1936</v>
      </c>
      <c r="CW1" t="s">
        <v>1937</v>
      </c>
      <c r="CX1" t="s">
        <v>1938</v>
      </c>
      <c r="CY1" t="s">
        <v>1939</v>
      </c>
      <c r="CZ1" t="s">
        <v>1940</v>
      </c>
      <c r="DA1" t="s">
        <v>1941</v>
      </c>
      <c r="DB1" t="s">
        <v>1942</v>
      </c>
      <c r="DC1" t="s">
        <v>1943</v>
      </c>
      <c r="DD1" t="s">
        <v>1944</v>
      </c>
      <c r="DE1" t="s">
        <v>1945</v>
      </c>
      <c r="DF1" t="s">
        <v>1946</v>
      </c>
      <c r="DG1" t="s">
        <v>1947</v>
      </c>
      <c r="DH1" t="s">
        <v>1948</v>
      </c>
      <c r="DI1" t="s">
        <v>1949</v>
      </c>
      <c r="DJ1" t="s">
        <v>1950</v>
      </c>
      <c r="DK1" t="s">
        <v>1951</v>
      </c>
      <c r="DL1" t="s">
        <v>1952</v>
      </c>
      <c r="DM1" t="s">
        <v>1953</v>
      </c>
      <c r="DN1" t="s">
        <v>1954</v>
      </c>
      <c r="DO1" t="s">
        <v>1955</v>
      </c>
      <c r="DP1" t="s">
        <v>1956</v>
      </c>
      <c r="DQ1" t="s">
        <v>1957</v>
      </c>
      <c r="DR1" t="s">
        <v>1958</v>
      </c>
      <c r="DS1" t="s">
        <v>1959</v>
      </c>
      <c r="DT1" t="s">
        <v>1960</v>
      </c>
      <c r="DU1" t="s">
        <v>1961</v>
      </c>
      <c r="DV1" t="s">
        <v>1962</v>
      </c>
      <c r="DW1" t="s">
        <v>1963</v>
      </c>
      <c r="DX1" t="s">
        <v>1964</v>
      </c>
      <c r="DY1" t="s">
        <v>1965</v>
      </c>
      <c r="DZ1" t="s">
        <v>1966</v>
      </c>
      <c r="EA1" t="s">
        <v>1967</v>
      </c>
      <c r="EB1" t="s">
        <v>1968</v>
      </c>
      <c r="EC1" t="s">
        <v>1969</v>
      </c>
      <c r="ED1" t="s">
        <v>1970</v>
      </c>
      <c r="EE1" t="s">
        <v>1971</v>
      </c>
      <c r="EF1" t="s">
        <v>1972</v>
      </c>
      <c r="EG1" t="s">
        <v>1973</v>
      </c>
      <c r="EH1" t="s">
        <v>1974</v>
      </c>
      <c r="EI1" t="s">
        <v>1975</v>
      </c>
      <c r="EJ1" t="s">
        <v>1976</v>
      </c>
      <c r="EK1" t="s">
        <v>1977</v>
      </c>
      <c r="EL1" t="s">
        <v>1978</v>
      </c>
      <c r="EM1" t="s">
        <v>1979</v>
      </c>
      <c r="EN1" t="s">
        <v>1980</v>
      </c>
      <c r="EO1" t="s">
        <v>1981</v>
      </c>
      <c r="EP1" t="s">
        <v>1982</v>
      </c>
      <c r="EQ1" t="s">
        <v>1983</v>
      </c>
      <c r="ER1" t="s">
        <v>1984</v>
      </c>
      <c r="ES1" t="s">
        <v>1985</v>
      </c>
      <c r="ET1" t="s">
        <v>1986</v>
      </c>
      <c r="EU1" t="s">
        <v>1987</v>
      </c>
      <c r="EV1" t="s">
        <v>1988</v>
      </c>
      <c r="EW1" t="s">
        <v>1989</v>
      </c>
      <c r="EX1" t="s">
        <v>1990</v>
      </c>
      <c r="EY1" t="s">
        <v>1991</v>
      </c>
      <c r="EZ1" t="s">
        <v>1992</v>
      </c>
      <c r="FA1" t="s">
        <v>1993</v>
      </c>
      <c r="FB1" t="s">
        <v>1994</v>
      </c>
      <c r="FC1" t="s">
        <v>1995</v>
      </c>
      <c r="FD1" t="s">
        <v>1996</v>
      </c>
      <c r="FE1" t="s">
        <v>1997</v>
      </c>
      <c r="FF1" t="s">
        <v>1998</v>
      </c>
      <c r="FG1" t="s">
        <v>1999</v>
      </c>
      <c r="FH1" t="s">
        <v>2000</v>
      </c>
      <c r="FI1" t="s">
        <v>2001</v>
      </c>
      <c r="FJ1" t="s">
        <v>2002</v>
      </c>
      <c r="FK1" t="s">
        <v>2003</v>
      </c>
      <c r="FL1" t="s">
        <v>2004</v>
      </c>
      <c r="FM1" t="s">
        <v>2005</v>
      </c>
      <c r="FN1" t="s">
        <v>2006</v>
      </c>
      <c r="FO1" t="s">
        <v>2007</v>
      </c>
      <c r="FP1" t="s">
        <v>2008</v>
      </c>
      <c r="FQ1" t="s">
        <v>2009</v>
      </c>
      <c r="FR1" t="s">
        <v>2010</v>
      </c>
      <c r="FS1" t="s">
        <v>2011</v>
      </c>
      <c r="FT1" t="s">
        <v>2012</v>
      </c>
      <c r="FU1" t="s">
        <v>2013</v>
      </c>
      <c r="FV1" t="s">
        <v>2014</v>
      </c>
      <c r="FW1" t="s">
        <v>2015</v>
      </c>
      <c r="FX1" t="s">
        <v>2016</v>
      </c>
      <c r="FY1" t="s">
        <v>2017</v>
      </c>
      <c r="FZ1" t="s">
        <v>2018</v>
      </c>
      <c r="GA1" t="s">
        <v>2019</v>
      </c>
      <c r="GB1" t="s">
        <v>2020</v>
      </c>
      <c r="GC1" t="s">
        <v>2021</v>
      </c>
      <c r="GD1" t="s">
        <v>2022</v>
      </c>
      <c r="GE1" t="s">
        <v>2023</v>
      </c>
      <c r="GF1" t="s">
        <v>2024</v>
      </c>
      <c r="GG1" t="s">
        <v>2025</v>
      </c>
      <c r="GH1" t="s">
        <v>2026</v>
      </c>
      <c r="GI1" t="s">
        <v>2027</v>
      </c>
      <c r="GJ1" t="s">
        <v>2028</v>
      </c>
      <c r="GK1" t="s">
        <v>2029</v>
      </c>
      <c r="GL1" t="s">
        <v>2030</v>
      </c>
      <c r="GM1" t="s">
        <v>2031</v>
      </c>
      <c r="GN1" t="s">
        <v>2032</v>
      </c>
      <c r="GO1" t="s">
        <v>2033</v>
      </c>
      <c r="GP1" t="s">
        <v>2034</v>
      </c>
      <c r="GQ1" t="s">
        <v>2035</v>
      </c>
      <c r="GR1" t="s">
        <v>2036</v>
      </c>
      <c r="GS1" t="s">
        <v>2037</v>
      </c>
      <c r="GT1" t="s">
        <v>2038</v>
      </c>
      <c r="GU1" t="s">
        <v>2039</v>
      </c>
      <c r="GV1" t="s">
        <v>2040</v>
      </c>
      <c r="GW1" t="s">
        <v>2041</v>
      </c>
      <c r="GX1" t="s">
        <v>2042</v>
      </c>
      <c r="GY1" t="s">
        <v>2043</v>
      </c>
      <c r="GZ1" t="s">
        <v>2044</v>
      </c>
      <c r="HA1" t="s">
        <v>2045</v>
      </c>
      <c r="HB1" t="s">
        <v>2046</v>
      </c>
      <c r="HC1" t="s">
        <v>2047</v>
      </c>
      <c r="HD1" t="s">
        <v>2048</v>
      </c>
      <c r="HE1" t="s">
        <v>2049</v>
      </c>
      <c r="HF1" t="s">
        <v>2050</v>
      </c>
      <c r="HG1" t="s">
        <v>2051</v>
      </c>
      <c r="HH1" t="s">
        <v>2052</v>
      </c>
      <c r="HI1" t="s">
        <v>2053</v>
      </c>
      <c r="HJ1" t="s">
        <v>2054</v>
      </c>
      <c r="HK1" t="s">
        <v>1836</v>
      </c>
      <c r="HL1" t="s">
        <v>2055</v>
      </c>
      <c r="HM1" t="s">
        <v>2056</v>
      </c>
      <c r="HN1" t="s">
        <v>2057</v>
      </c>
      <c r="HO1" t="s">
        <v>2058</v>
      </c>
      <c r="HP1" t="s">
        <v>1822</v>
      </c>
      <c r="HQ1" t="s">
        <v>2059</v>
      </c>
      <c r="HR1" t="s">
        <v>2060</v>
      </c>
      <c r="HS1" t="s">
        <v>2061</v>
      </c>
      <c r="HT1" t="s">
        <v>1825</v>
      </c>
      <c r="HU1" t="s">
        <v>2062</v>
      </c>
      <c r="HV1" t="s">
        <v>2063</v>
      </c>
      <c r="HW1" t="s">
        <v>2064</v>
      </c>
      <c r="HX1" t="s">
        <v>2065</v>
      </c>
      <c r="HY1" t="s">
        <v>2066</v>
      </c>
      <c r="HZ1" t="s">
        <v>2067</v>
      </c>
      <c r="IA1" t="s">
        <v>2068</v>
      </c>
      <c r="IB1" t="s">
        <v>1835</v>
      </c>
      <c r="IC1" t="s">
        <v>2069</v>
      </c>
      <c r="ID1" t="s">
        <v>2070</v>
      </c>
      <c r="IE1" t="s">
        <v>1823</v>
      </c>
      <c r="IF1" t="s">
        <v>2071</v>
      </c>
      <c r="IG1" t="s">
        <v>2072</v>
      </c>
      <c r="IH1" t="s">
        <v>2073</v>
      </c>
      <c r="II1" t="s">
        <v>2074</v>
      </c>
      <c r="IJ1" t="s">
        <v>2075</v>
      </c>
      <c r="IK1" t="s">
        <v>2076</v>
      </c>
      <c r="IL1" t="s">
        <v>2077</v>
      </c>
      <c r="IM1" t="s">
        <v>2078</v>
      </c>
      <c r="IN1" t="s">
        <v>2079</v>
      </c>
      <c r="IO1" t="s">
        <v>2080</v>
      </c>
      <c r="IP1" t="s">
        <v>2081</v>
      </c>
      <c r="IQ1" t="s">
        <v>2082</v>
      </c>
      <c r="IR1" t="s">
        <v>2083</v>
      </c>
      <c r="IS1" t="s">
        <v>2084</v>
      </c>
      <c r="IT1" t="s">
        <v>2085</v>
      </c>
      <c r="IU1" t="s">
        <v>2086</v>
      </c>
      <c r="IV1" t="s">
        <v>2087</v>
      </c>
      <c r="IW1" t="s">
        <v>2088</v>
      </c>
      <c r="IX1" t="s">
        <v>2089</v>
      </c>
      <c r="IY1" t="s">
        <v>2090</v>
      </c>
      <c r="IZ1" t="s">
        <v>2091</v>
      </c>
      <c r="JA1" t="s">
        <v>2092</v>
      </c>
      <c r="JB1" t="s">
        <v>2093</v>
      </c>
      <c r="JC1" t="s">
        <v>2094</v>
      </c>
      <c r="JD1" t="s">
        <v>2095</v>
      </c>
      <c r="JE1" t="s">
        <v>2096</v>
      </c>
      <c r="JF1" t="s">
        <v>2097</v>
      </c>
      <c r="JG1" t="s">
        <v>2098</v>
      </c>
      <c r="JH1" t="s">
        <v>2099</v>
      </c>
      <c r="JI1" t="s">
        <v>2100</v>
      </c>
      <c r="JJ1" t="s">
        <v>2101</v>
      </c>
      <c r="JK1" t="s">
        <v>2102</v>
      </c>
      <c r="JL1" t="s">
        <v>2103</v>
      </c>
      <c r="JM1" t="s">
        <v>2104</v>
      </c>
      <c r="JN1" t="s">
        <v>2105</v>
      </c>
      <c r="JO1" t="s">
        <v>2106</v>
      </c>
      <c r="JP1" t="s">
        <v>2107</v>
      </c>
      <c r="JQ1" t="s">
        <v>2108</v>
      </c>
      <c r="JR1" t="s">
        <v>2109</v>
      </c>
      <c r="JS1" t="s">
        <v>2110</v>
      </c>
      <c r="JT1" t="s">
        <v>2111</v>
      </c>
      <c r="JU1" t="s">
        <v>2112</v>
      </c>
      <c r="JV1" t="s">
        <v>2113</v>
      </c>
      <c r="JW1" t="s">
        <v>2114</v>
      </c>
      <c r="JX1" t="s">
        <v>2115</v>
      </c>
      <c r="JY1" t="s">
        <v>2116</v>
      </c>
      <c r="JZ1" t="s">
        <v>2117</v>
      </c>
      <c r="KA1" t="s">
        <v>2118</v>
      </c>
      <c r="KB1" t="s">
        <v>2119</v>
      </c>
      <c r="KC1" t="s">
        <v>2120</v>
      </c>
      <c r="KD1" t="s">
        <v>2121</v>
      </c>
      <c r="KE1" t="s">
        <v>2122</v>
      </c>
      <c r="KF1" t="s">
        <v>2123</v>
      </c>
      <c r="KG1" t="s">
        <v>2124</v>
      </c>
      <c r="KH1" t="s">
        <v>2125</v>
      </c>
      <c r="KI1" t="s">
        <v>2126</v>
      </c>
      <c r="KJ1" t="s">
        <v>2127</v>
      </c>
      <c r="KK1" t="s">
        <v>2128</v>
      </c>
      <c r="KL1" t="s">
        <v>2129</v>
      </c>
      <c r="KM1" t="s">
        <v>2130</v>
      </c>
      <c r="KN1" t="s">
        <v>2131</v>
      </c>
      <c r="KO1" t="s">
        <v>2132</v>
      </c>
      <c r="KP1" t="s">
        <v>2133</v>
      </c>
      <c r="KQ1" t="s">
        <v>2134</v>
      </c>
      <c r="KR1" t="s">
        <v>2135</v>
      </c>
      <c r="KS1" t="s">
        <v>2136</v>
      </c>
      <c r="KT1" t="s">
        <v>2137</v>
      </c>
      <c r="KU1" t="s">
        <v>2138</v>
      </c>
      <c r="KV1" t="s">
        <v>2139</v>
      </c>
      <c r="KW1" t="s">
        <v>2140</v>
      </c>
      <c r="KX1" t="s">
        <v>2141</v>
      </c>
      <c r="KY1" t="s">
        <v>2142</v>
      </c>
      <c r="KZ1" t="s">
        <v>2143</v>
      </c>
      <c r="LA1" t="s">
        <v>2144</v>
      </c>
      <c r="LB1" t="s">
        <v>2145</v>
      </c>
      <c r="LC1" t="s">
        <v>2146</v>
      </c>
      <c r="LD1" t="s">
        <v>2147</v>
      </c>
      <c r="LE1" t="s">
        <v>2148</v>
      </c>
      <c r="LF1" t="s">
        <v>2149</v>
      </c>
      <c r="LG1" t="s">
        <v>2150</v>
      </c>
      <c r="LH1" t="s">
        <v>2151</v>
      </c>
      <c r="LI1" t="s">
        <v>2152</v>
      </c>
      <c r="LJ1" t="s">
        <v>2153</v>
      </c>
      <c r="LK1" t="s">
        <v>2154</v>
      </c>
      <c r="LL1" t="s">
        <v>2155</v>
      </c>
      <c r="LM1" t="s">
        <v>2156</v>
      </c>
      <c r="LN1" t="s">
        <v>2157</v>
      </c>
      <c r="LO1" t="s">
        <v>2158</v>
      </c>
      <c r="LP1" t="s">
        <v>2159</v>
      </c>
      <c r="LQ1" t="s">
        <v>2160</v>
      </c>
      <c r="LR1" t="s">
        <v>2161</v>
      </c>
      <c r="LS1" t="s">
        <v>2162</v>
      </c>
      <c r="LT1" t="s">
        <v>2163</v>
      </c>
      <c r="LU1" t="s">
        <v>2164</v>
      </c>
      <c r="LV1" t="s">
        <v>2165</v>
      </c>
      <c r="LW1" t="s">
        <v>2166</v>
      </c>
      <c r="LX1" t="s">
        <v>2167</v>
      </c>
      <c r="LY1" t="s">
        <v>2168</v>
      </c>
      <c r="LZ1" t="s">
        <v>2169</v>
      </c>
      <c r="MA1" t="s">
        <v>2170</v>
      </c>
      <c r="MB1" t="s">
        <v>2171</v>
      </c>
      <c r="MC1" t="s">
        <v>2172</v>
      </c>
      <c r="MD1" t="s">
        <v>2173</v>
      </c>
      <c r="ME1" t="s">
        <v>2174</v>
      </c>
      <c r="MF1" t="s">
        <v>2175</v>
      </c>
      <c r="MG1" t="s">
        <v>2176</v>
      </c>
      <c r="MH1" t="s">
        <v>2177</v>
      </c>
      <c r="MI1" t="s">
        <v>2178</v>
      </c>
      <c r="MJ1" t="s">
        <v>2179</v>
      </c>
      <c r="MK1" t="s">
        <v>2180</v>
      </c>
      <c r="ML1" t="s">
        <v>2181</v>
      </c>
      <c r="MM1" t="s">
        <v>2182</v>
      </c>
      <c r="MN1" t="s">
        <v>2183</v>
      </c>
      <c r="MO1" t="s">
        <v>2184</v>
      </c>
      <c r="MP1" t="s">
        <v>2185</v>
      </c>
      <c r="MQ1" t="s">
        <v>2186</v>
      </c>
      <c r="MR1" t="s">
        <v>2187</v>
      </c>
      <c r="MS1" t="s">
        <v>2188</v>
      </c>
      <c r="MT1" t="s">
        <v>2189</v>
      </c>
      <c r="MU1" t="s">
        <v>2190</v>
      </c>
      <c r="MV1" t="s">
        <v>2191</v>
      </c>
      <c r="MW1" t="s">
        <v>2192</v>
      </c>
      <c r="MX1" t="s">
        <v>2193</v>
      </c>
      <c r="MY1" t="s">
        <v>2194</v>
      </c>
      <c r="MZ1" t="s">
        <v>2195</v>
      </c>
      <c r="NA1" t="s">
        <v>2196</v>
      </c>
      <c r="NB1" t="s">
        <v>2197</v>
      </c>
      <c r="NC1" t="s">
        <v>2198</v>
      </c>
    </row>
    <row r="2" spans="1:367" x14ac:dyDescent="0.25">
      <c r="A2">
        <v>3.170624005E+18</v>
      </c>
      <c r="B2">
        <v>317</v>
      </c>
      <c r="C2">
        <v>624</v>
      </c>
      <c r="D2">
        <v>5000000002</v>
      </c>
      <c r="E2">
        <v>500</v>
      </c>
      <c r="F2" s="170">
        <v>42277</v>
      </c>
      <c r="G2" t="s">
        <v>1</v>
      </c>
      <c r="H2">
        <v>90</v>
      </c>
      <c r="I2">
        <v>2</v>
      </c>
      <c r="J2">
        <v>9</v>
      </c>
      <c r="K2">
        <v>0</v>
      </c>
      <c r="L2">
        <v>3</v>
      </c>
      <c r="M2">
        <v>201703</v>
      </c>
      <c r="N2" t="s">
        <v>2199</v>
      </c>
      <c r="O2">
        <v>5110001</v>
      </c>
      <c r="P2">
        <v>600</v>
      </c>
      <c r="Q2">
        <v>3</v>
      </c>
      <c r="R2" s="170">
        <v>41361</v>
      </c>
      <c r="S2" s="170">
        <v>42270</v>
      </c>
      <c r="T2">
        <v>8</v>
      </c>
      <c r="U2" t="s">
        <v>2200</v>
      </c>
      <c r="V2" s="170">
        <v>41361</v>
      </c>
      <c r="W2" s="170">
        <v>42270</v>
      </c>
      <c r="X2">
        <v>3</v>
      </c>
      <c r="Y2">
        <v>2013</v>
      </c>
      <c r="Z2">
        <v>9</v>
      </c>
      <c r="AA2">
        <v>2015</v>
      </c>
      <c r="AB2">
        <v>85</v>
      </c>
      <c r="AC2">
        <v>85</v>
      </c>
      <c r="AD2" s="173">
        <v>42228</v>
      </c>
      <c r="AE2">
        <v>8</v>
      </c>
      <c r="AF2">
        <v>2015</v>
      </c>
      <c r="AG2" t="s">
        <v>1</v>
      </c>
      <c r="AH2" t="s">
        <v>1</v>
      </c>
      <c r="AI2" t="s">
        <v>1</v>
      </c>
      <c r="AJ2" t="s">
        <v>1</v>
      </c>
      <c r="AK2">
        <v>0</v>
      </c>
      <c r="AL2">
        <v>0</v>
      </c>
      <c r="AM2" t="s">
        <v>2201</v>
      </c>
      <c r="AN2" t="s">
        <v>2202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</v>
      </c>
      <c r="AX2">
        <v>23</v>
      </c>
      <c r="AY2" t="s">
        <v>1</v>
      </c>
      <c r="AZ2" t="s">
        <v>1</v>
      </c>
      <c r="BA2">
        <v>23</v>
      </c>
      <c r="BB2">
        <v>4141.75</v>
      </c>
      <c r="BC2">
        <v>0</v>
      </c>
      <c r="BD2">
        <v>0</v>
      </c>
      <c r="BE2">
        <v>0</v>
      </c>
      <c r="BF2">
        <v>4141.75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 t="s">
        <v>1</v>
      </c>
      <c r="EK2" t="s">
        <v>1</v>
      </c>
      <c r="EM2" t="s">
        <v>1</v>
      </c>
      <c r="EO2" t="s">
        <v>1</v>
      </c>
      <c r="EQ2" t="s">
        <v>1</v>
      </c>
      <c r="ES2" t="s">
        <v>1</v>
      </c>
      <c r="EU2" t="s">
        <v>1</v>
      </c>
      <c r="EW2" t="s">
        <v>1</v>
      </c>
      <c r="EY2">
        <v>715</v>
      </c>
      <c r="EZ2" t="s">
        <v>1</v>
      </c>
      <c r="FA2" s="171">
        <v>0</v>
      </c>
      <c r="FB2" t="s">
        <v>1</v>
      </c>
      <c r="FC2" t="s">
        <v>1</v>
      </c>
      <c r="FD2" s="171">
        <v>0</v>
      </c>
      <c r="FE2" t="s">
        <v>1</v>
      </c>
      <c r="FF2" t="s">
        <v>1</v>
      </c>
      <c r="FG2" s="171">
        <v>0</v>
      </c>
      <c r="FH2" t="s">
        <v>1</v>
      </c>
      <c r="FI2" t="s">
        <v>1</v>
      </c>
      <c r="FJ2" s="171">
        <v>0</v>
      </c>
      <c r="FK2" t="s">
        <v>1</v>
      </c>
      <c r="FL2" t="s">
        <v>1</v>
      </c>
      <c r="FM2">
        <v>0</v>
      </c>
      <c r="FN2" t="s">
        <v>1</v>
      </c>
      <c r="FO2">
        <v>0</v>
      </c>
      <c r="FP2">
        <v>0</v>
      </c>
      <c r="FQ2" t="s">
        <v>1</v>
      </c>
      <c r="FR2">
        <v>0</v>
      </c>
      <c r="FS2">
        <v>0</v>
      </c>
      <c r="FT2" t="s">
        <v>1</v>
      </c>
      <c r="FU2">
        <v>0</v>
      </c>
      <c r="FV2">
        <v>0</v>
      </c>
      <c r="FW2" t="s">
        <v>1</v>
      </c>
      <c r="FX2">
        <v>0</v>
      </c>
      <c r="FY2">
        <v>0</v>
      </c>
      <c r="FZ2" t="s">
        <v>1</v>
      </c>
      <c r="GA2">
        <v>0</v>
      </c>
      <c r="GB2">
        <v>0</v>
      </c>
      <c r="GC2" t="s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 t="s">
        <v>1</v>
      </c>
      <c r="HD2" t="s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 t="s">
        <v>1</v>
      </c>
      <c r="IG2" t="s">
        <v>1</v>
      </c>
      <c r="IH2" t="s">
        <v>1</v>
      </c>
      <c r="II2" t="s">
        <v>1</v>
      </c>
      <c r="IJ2">
        <v>0</v>
      </c>
      <c r="IK2">
        <v>0</v>
      </c>
      <c r="IL2">
        <v>0</v>
      </c>
      <c r="IM2" t="s">
        <v>2203</v>
      </c>
      <c r="IN2" t="s">
        <v>1</v>
      </c>
      <c r="IO2" t="s">
        <v>18</v>
      </c>
      <c r="IP2">
        <v>715</v>
      </c>
      <c r="IQ2">
        <v>54</v>
      </c>
      <c r="IR2">
        <v>84</v>
      </c>
      <c r="IS2">
        <v>55</v>
      </c>
      <c r="IT2">
        <v>51</v>
      </c>
      <c r="IU2">
        <v>85</v>
      </c>
      <c r="IV2">
        <v>85</v>
      </c>
      <c r="IW2" t="s">
        <v>1</v>
      </c>
      <c r="IX2" t="s">
        <v>1</v>
      </c>
      <c r="IY2" t="s">
        <v>1</v>
      </c>
      <c r="IZ2" t="s">
        <v>1</v>
      </c>
      <c r="JA2">
        <v>715</v>
      </c>
      <c r="JB2" t="s">
        <v>18</v>
      </c>
      <c r="JC2" t="s">
        <v>1</v>
      </c>
      <c r="JD2" t="s">
        <v>630</v>
      </c>
      <c r="JE2">
        <v>31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 t="s">
        <v>1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I2" t="s">
        <v>1</v>
      </c>
      <c r="KJ2" t="s">
        <v>1</v>
      </c>
      <c r="KK2">
        <v>1</v>
      </c>
      <c r="KL2">
        <v>0</v>
      </c>
      <c r="KM2">
        <v>0</v>
      </c>
      <c r="KN2">
        <v>0</v>
      </c>
      <c r="KO2" t="s">
        <v>1</v>
      </c>
      <c r="KP2" t="s">
        <v>1</v>
      </c>
      <c r="KQ2" t="s">
        <v>1</v>
      </c>
      <c r="KR2" t="s">
        <v>1</v>
      </c>
      <c r="KS2">
        <v>2015</v>
      </c>
      <c r="KT2">
        <v>9</v>
      </c>
      <c r="KU2" s="170">
        <v>42248</v>
      </c>
      <c r="KV2" s="170">
        <v>42217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>
        <v>1</v>
      </c>
      <c r="MM2" t="s">
        <v>2204</v>
      </c>
      <c r="MN2">
        <v>1</v>
      </c>
      <c r="MO2" t="s">
        <v>2205</v>
      </c>
      <c r="MP2" t="s">
        <v>2206</v>
      </c>
      <c r="MQ2" s="172">
        <v>4141.75</v>
      </c>
      <c r="MR2" s="172">
        <v>3621.43</v>
      </c>
      <c r="MS2">
        <v>520.32000000000005</v>
      </c>
      <c r="MT2">
        <v>0</v>
      </c>
      <c r="MU2" s="170">
        <v>42236</v>
      </c>
      <c r="MV2" t="s">
        <v>2207</v>
      </c>
      <c r="MW2" t="s">
        <v>2208</v>
      </c>
      <c r="MX2" t="s">
        <v>2209</v>
      </c>
      <c r="MY2" t="s">
        <v>2210</v>
      </c>
      <c r="MZ2">
        <v>1</v>
      </c>
      <c r="NA2">
        <v>0</v>
      </c>
      <c r="NB2" t="s">
        <v>2211</v>
      </c>
      <c r="NC2">
        <v>0</v>
      </c>
    </row>
    <row r="3" spans="1:367" x14ac:dyDescent="0.25">
      <c r="A3">
        <v>3.170624005E+18</v>
      </c>
      <c r="B3">
        <v>317</v>
      </c>
      <c r="C3">
        <v>624</v>
      </c>
      <c r="D3">
        <v>5000000002</v>
      </c>
      <c r="E3">
        <v>500</v>
      </c>
      <c r="F3" s="170">
        <v>42277</v>
      </c>
      <c r="G3" t="s">
        <v>1</v>
      </c>
      <c r="H3">
        <v>90</v>
      </c>
      <c r="I3">
        <v>2</v>
      </c>
      <c r="J3">
        <v>9</v>
      </c>
      <c r="K3">
        <v>0</v>
      </c>
      <c r="L3">
        <v>3</v>
      </c>
      <c r="M3">
        <v>201703</v>
      </c>
      <c r="N3" t="s">
        <v>2199</v>
      </c>
      <c r="O3">
        <v>5110001</v>
      </c>
      <c r="P3">
        <v>600</v>
      </c>
      <c r="Q3">
        <v>3</v>
      </c>
      <c r="R3" s="170">
        <v>41361</v>
      </c>
      <c r="S3" s="170">
        <v>42270</v>
      </c>
      <c r="T3">
        <v>8</v>
      </c>
      <c r="U3" t="s">
        <v>2200</v>
      </c>
      <c r="V3" s="170">
        <v>41361</v>
      </c>
      <c r="W3" s="170">
        <v>42270</v>
      </c>
      <c r="X3">
        <v>3</v>
      </c>
      <c r="Y3">
        <v>2013</v>
      </c>
      <c r="Z3">
        <v>9</v>
      </c>
      <c r="AA3">
        <v>2015</v>
      </c>
      <c r="AB3">
        <v>85</v>
      </c>
      <c r="AC3">
        <v>85</v>
      </c>
      <c r="AD3" s="173">
        <v>42236</v>
      </c>
      <c r="AE3">
        <v>8</v>
      </c>
      <c r="AF3">
        <v>2015</v>
      </c>
      <c r="AG3" t="s">
        <v>1</v>
      </c>
      <c r="AH3" t="s">
        <v>1</v>
      </c>
      <c r="AI3" t="s">
        <v>1</v>
      </c>
      <c r="AJ3" t="s">
        <v>1</v>
      </c>
      <c r="AK3">
        <v>0</v>
      </c>
      <c r="AL3">
        <v>0</v>
      </c>
      <c r="AM3" t="s">
        <v>2201</v>
      </c>
      <c r="AN3" t="s">
        <v>2202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</v>
      </c>
      <c r="AX3">
        <v>23</v>
      </c>
      <c r="AY3" t="s">
        <v>1</v>
      </c>
      <c r="AZ3" t="s">
        <v>1</v>
      </c>
      <c r="BA3">
        <v>23</v>
      </c>
      <c r="BB3">
        <v>4141.75</v>
      </c>
      <c r="BC3">
        <v>0</v>
      </c>
      <c r="BD3">
        <v>0</v>
      </c>
      <c r="BE3">
        <v>0</v>
      </c>
      <c r="BF3">
        <v>4141.75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 t="s">
        <v>1</v>
      </c>
      <c r="EK3" t="s">
        <v>1</v>
      </c>
      <c r="EM3" t="s">
        <v>1</v>
      </c>
      <c r="EO3" t="s">
        <v>1</v>
      </c>
      <c r="EQ3" t="s">
        <v>1</v>
      </c>
      <c r="ES3" t="s">
        <v>1</v>
      </c>
      <c r="EU3" t="s">
        <v>1</v>
      </c>
      <c r="EW3" t="s">
        <v>1</v>
      </c>
      <c r="EY3">
        <v>715</v>
      </c>
      <c r="EZ3" t="s">
        <v>1</v>
      </c>
      <c r="FA3" s="171">
        <v>0</v>
      </c>
      <c r="FB3" t="s">
        <v>1</v>
      </c>
      <c r="FC3" t="s">
        <v>1</v>
      </c>
      <c r="FD3" s="171">
        <v>0</v>
      </c>
      <c r="FE3" t="s">
        <v>1</v>
      </c>
      <c r="FF3" t="s">
        <v>1</v>
      </c>
      <c r="FG3" s="171">
        <v>0</v>
      </c>
      <c r="FH3" t="s">
        <v>1</v>
      </c>
      <c r="FI3" t="s">
        <v>1</v>
      </c>
      <c r="FJ3" s="171">
        <v>0</v>
      </c>
      <c r="FK3" t="s">
        <v>1</v>
      </c>
      <c r="FL3" t="s">
        <v>1</v>
      </c>
      <c r="FM3">
        <v>0</v>
      </c>
      <c r="FN3" t="s">
        <v>1</v>
      </c>
      <c r="FO3">
        <v>0</v>
      </c>
      <c r="FP3">
        <v>0</v>
      </c>
      <c r="FQ3" t="s">
        <v>1</v>
      </c>
      <c r="FR3">
        <v>0</v>
      </c>
      <c r="FS3">
        <v>0</v>
      </c>
      <c r="FT3" t="s">
        <v>1</v>
      </c>
      <c r="FU3">
        <v>0</v>
      </c>
      <c r="FV3">
        <v>0</v>
      </c>
      <c r="FW3" t="s">
        <v>1</v>
      </c>
      <c r="FX3">
        <v>0</v>
      </c>
      <c r="FY3">
        <v>0</v>
      </c>
      <c r="FZ3" t="s">
        <v>1</v>
      </c>
      <c r="GA3">
        <v>0</v>
      </c>
      <c r="GB3">
        <v>0</v>
      </c>
      <c r="GC3" t="s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 t="s">
        <v>1</v>
      </c>
      <c r="HD3" t="s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 t="s">
        <v>1</v>
      </c>
      <c r="IG3" t="s">
        <v>1</v>
      </c>
      <c r="IH3" t="s">
        <v>1</v>
      </c>
      <c r="II3" t="s">
        <v>1</v>
      </c>
      <c r="IJ3">
        <v>0</v>
      </c>
      <c r="IK3">
        <v>0</v>
      </c>
      <c r="IL3">
        <v>0</v>
      </c>
      <c r="IM3" t="s">
        <v>2203</v>
      </c>
      <c r="IN3" t="s">
        <v>1</v>
      </c>
      <c r="IO3" t="s">
        <v>18</v>
      </c>
      <c r="IP3">
        <v>715</v>
      </c>
      <c r="IQ3">
        <v>54</v>
      </c>
      <c r="IR3">
        <v>84</v>
      </c>
      <c r="IS3">
        <v>55</v>
      </c>
      <c r="IT3">
        <v>51</v>
      </c>
      <c r="IU3">
        <v>85</v>
      </c>
      <c r="IV3">
        <v>85</v>
      </c>
      <c r="IW3" t="s">
        <v>1</v>
      </c>
      <c r="IX3" t="s">
        <v>1</v>
      </c>
      <c r="IY3" t="s">
        <v>1</v>
      </c>
      <c r="IZ3" t="s">
        <v>1</v>
      </c>
      <c r="JA3">
        <v>715</v>
      </c>
      <c r="JB3" t="s">
        <v>18</v>
      </c>
      <c r="JC3" t="s">
        <v>1</v>
      </c>
      <c r="JD3" t="s">
        <v>630</v>
      </c>
      <c r="JE3">
        <v>31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 t="s">
        <v>1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I3" t="s">
        <v>1</v>
      </c>
      <c r="KJ3" t="s">
        <v>1</v>
      </c>
      <c r="KK3">
        <v>1</v>
      </c>
      <c r="KL3">
        <v>0</v>
      </c>
      <c r="KM3">
        <v>0</v>
      </c>
      <c r="KN3">
        <v>0</v>
      </c>
      <c r="KO3" t="s">
        <v>1</v>
      </c>
      <c r="KP3" t="s">
        <v>1</v>
      </c>
      <c r="KQ3" t="s">
        <v>1</v>
      </c>
      <c r="KR3" t="s">
        <v>1</v>
      </c>
      <c r="KS3">
        <v>2015</v>
      </c>
      <c r="KT3">
        <v>9</v>
      </c>
      <c r="KU3" s="170">
        <v>42248</v>
      </c>
      <c r="KV3" s="170">
        <v>42217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>
        <v>1</v>
      </c>
      <c r="MM3" t="s">
        <v>2204</v>
      </c>
      <c r="MN3">
        <v>1</v>
      </c>
      <c r="MO3" t="s">
        <v>2205</v>
      </c>
      <c r="MP3" t="s">
        <v>2206</v>
      </c>
      <c r="MQ3" s="172">
        <v>4141.75</v>
      </c>
      <c r="MR3" s="172">
        <v>3621.43</v>
      </c>
      <c r="MS3">
        <v>520.32000000000005</v>
      </c>
      <c r="MT3">
        <v>0</v>
      </c>
      <c r="MU3" s="170">
        <v>42236</v>
      </c>
      <c r="MV3" t="s">
        <v>2207</v>
      </c>
      <c r="MW3" t="s">
        <v>2208</v>
      </c>
      <c r="MX3" t="s">
        <v>2209</v>
      </c>
      <c r="MY3" t="s">
        <v>2210</v>
      </c>
      <c r="MZ3">
        <v>1</v>
      </c>
      <c r="NA3">
        <v>0</v>
      </c>
      <c r="NB3" t="s">
        <v>2211</v>
      </c>
      <c r="NC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E23" sqref="E23"/>
    </sheetView>
  </sheetViews>
  <sheetFormatPr defaultRowHeight="15" x14ac:dyDescent="0.25"/>
  <sheetData>
    <row r="1" spans="1:2" x14ac:dyDescent="0.25">
      <c r="A1" t="s">
        <v>2215</v>
      </c>
    </row>
    <row r="2" spans="1:2" x14ac:dyDescent="0.25">
      <c r="A2" s="181">
        <v>42352</v>
      </c>
      <c r="B2" s="181">
        <v>42019</v>
      </c>
    </row>
    <row r="3" spans="1:2" x14ac:dyDescent="0.25">
      <c r="A3" s="18">
        <v>5.682196392312E-2</v>
      </c>
      <c r="B3" s="18">
        <v>5.6947274575539997E-2</v>
      </c>
    </row>
    <row r="4" spans="1:2" x14ac:dyDescent="0.25">
      <c r="A4" s="18">
        <v>0</v>
      </c>
      <c r="B4" s="18">
        <v>0</v>
      </c>
    </row>
    <row r="5" spans="1:2" x14ac:dyDescent="0.25">
      <c r="A5" s="147">
        <v>718.52518967770004</v>
      </c>
      <c r="B5" s="147">
        <v>716.09958364440001</v>
      </c>
    </row>
    <row r="6" spans="1:2" x14ac:dyDescent="0.25">
      <c r="A6" s="147">
        <v>0</v>
      </c>
      <c r="B6" s="147">
        <v>0</v>
      </c>
    </row>
    <row r="7" spans="1:2" x14ac:dyDescent="0.25">
      <c r="A7" s="18">
        <v>0.1420838467685</v>
      </c>
      <c r="B7" s="18">
        <v>0.14721555137209999</v>
      </c>
    </row>
    <row r="8" spans="1:2" x14ac:dyDescent="0.25">
      <c r="A8" s="18">
        <v>0</v>
      </c>
      <c r="B8" s="18">
        <v>0</v>
      </c>
    </row>
    <row r="9" spans="1:2" x14ac:dyDescent="0.25">
      <c r="A9" s="18">
        <v>0</v>
      </c>
      <c r="B9" s="18">
        <v>0</v>
      </c>
    </row>
    <row r="10" spans="1:2" x14ac:dyDescent="0.25">
      <c r="A10" s="17">
        <v>0</v>
      </c>
      <c r="B10" s="17">
        <v>0</v>
      </c>
    </row>
    <row r="11" spans="1:2" x14ac:dyDescent="0.25">
      <c r="A11" s="18">
        <v>4.2995582300920002E-2</v>
      </c>
      <c r="B11" s="18">
        <v>4.4793742435240001E-2</v>
      </c>
    </row>
    <row r="12" spans="1:2" x14ac:dyDescent="0.25">
      <c r="A12" s="17">
        <v>0</v>
      </c>
      <c r="B12" s="17">
        <v>0</v>
      </c>
    </row>
    <row r="13" spans="1:2" x14ac:dyDescent="0.25">
      <c r="A13" s="61">
        <v>0</v>
      </c>
      <c r="B13" s="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8"/>
  <sheetViews>
    <sheetView workbookViewId="0">
      <selection activeCell="M19" sqref="M19"/>
    </sheetView>
  </sheetViews>
  <sheetFormatPr defaultRowHeight="15" x14ac:dyDescent="0.25"/>
  <sheetData>
    <row r="1" spans="1:9" x14ac:dyDescent="0.25">
      <c r="A1" t="s">
        <v>2377</v>
      </c>
      <c r="B1" t="s">
        <v>2378</v>
      </c>
      <c r="H1" s="87">
        <v>42369</v>
      </c>
      <c r="I1" t="s">
        <v>2380</v>
      </c>
    </row>
    <row r="2" spans="1:9" x14ac:dyDescent="0.25">
      <c r="A2" t="s">
        <v>2327</v>
      </c>
      <c r="B2">
        <v>43014</v>
      </c>
      <c r="H2" s="65"/>
    </row>
    <row r="3" spans="1:9" x14ac:dyDescent="0.25">
      <c r="A3" t="s">
        <v>2328</v>
      </c>
      <c r="B3">
        <v>11197</v>
      </c>
      <c r="H3" s="7"/>
    </row>
    <row r="4" spans="1:9" x14ac:dyDescent="0.25">
      <c r="A4" t="s">
        <v>2329</v>
      </c>
      <c r="B4">
        <v>3772</v>
      </c>
      <c r="H4" s="17">
        <v>3345</v>
      </c>
    </row>
    <row r="5" spans="1:9" x14ac:dyDescent="0.25">
      <c r="A5" t="s">
        <v>2330</v>
      </c>
      <c r="B5">
        <v>1351</v>
      </c>
      <c r="H5" s="19">
        <v>17640100</v>
      </c>
    </row>
    <row r="6" spans="1:9" x14ac:dyDescent="0.25">
      <c r="A6" t="s">
        <v>2331</v>
      </c>
      <c r="B6">
        <v>528</v>
      </c>
      <c r="H6" s="19">
        <v>1637207.06</v>
      </c>
    </row>
    <row r="7" spans="1:9" x14ac:dyDescent="0.25">
      <c r="A7" t="s">
        <v>2332</v>
      </c>
      <c r="B7">
        <v>259</v>
      </c>
      <c r="H7" s="19">
        <v>55783778.259999998</v>
      </c>
    </row>
    <row r="8" spans="1:9" x14ac:dyDescent="0.25">
      <c r="A8" t="s">
        <v>2333</v>
      </c>
      <c r="B8">
        <v>129</v>
      </c>
      <c r="H8" s="19">
        <v>17507400</v>
      </c>
    </row>
    <row r="9" spans="1:9" x14ac:dyDescent="0.25">
      <c r="A9" t="s">
        <v>2334</v>
      </c>
      <c r="B9">
        <v>80</v>
      </c>
      <c r="H9" s="19">
        <v>5459.1206739999998</v>
      </c>
    </row>
    <row r="10" spans="1:9" x14ac:dyDescent="0.25">
      <c r="A10" t="s">
        <v>2335</v>
      </c>
      <c r="B10">
        <v>52</v>
      </c>
      <c r="H10" s="7"/>
    </row>
    <row r="11" spans="1:9" x14ac:dyDescent="0.25">
      <c r="A11" t="s">
        <v>2336</v>
      </c>
      <c r="B11">
        <v>32</v>
      </c>
      <c r="H11" s="17" t="s">
        <v>1</v>
      </c>
    </row>
    <row r="12" spans="1:9" x14ac:dyDescent="0.25">
      <c r="A12" t="s">
        <v>2337</v>
      </c>
      <c r="B12">
        <v>24</v>
      </c>
      <c r="H12" s="18" t="s">
        <v>1</v>
      </c>
    </row>
    <row r="13" spans="1:9" x14ac:dyDescent="0.25">
      <c r="A13" t="s">
        <v>2338</v>
      </c>
      <c r="B13">
        <v>16</v>
      </c>
      <c r="H13" s="17" t="s">
        <v>1</v>
      </c>
    </row>
    <row r="14" spans="1:9" x14ac:dyDescent="0.25">
      <c r="A14" t="s">
        <v>2339</v>
      </c>
      <c r="B14">
        <v>13</v>
      </c>
      <c r="H14" s="19" t="s">
        <v>1</v>
      </c>
    </row>
    <row r="15" spans="1:9" x14ac:dyDescent="0.25">
      <c r="A15" t="s">
        <v>2340</v>
      </c>
      <c r="B15">
        <v>8</v>
      </c>
      <c r="H15" s="7"/>
    </row>
    <row r="16" spans="1:9" x14ac:dyDescent="0.25">
      <c r="A16" t="s">
        <v>2341</v>
      </c>
      <c r="B16">
        <v>6</v>
      </c>
      <c r="H16" s="7"/>
    </row>
    <row r="17" spans="1:8" x14ac:dyDescent="0.25">
      <c r="A17" t="s">
        <v>2342</v>
      </c>
      <c r="B17">
        <v>4</v>
      </c>
      <c r="H17" s="17">
        <v>4</v>
      </c>
    </row>
    <row r="18" spans="1:8" x14ac:dyDescent="0.25">
      <c r="A18" t="s">
        <v>2343</v>
      </c>
      <c r="B18">
        <v>3</v>
      </c>
      <c r="H18" s="17">
        <v>0</v>
      </c>
    </row>
    <row r="19" spans="1:8" x14ac:dyDescent="0.25">
      <c r="A19" t="s">
        <v>2344</v>
      </c>
      <c r="B19">
        <v>3</v>
      </c>
      <c r="H19" s="17">
        <v>6</v>
      </c>
    </row>
    <row r="20" spans="1:8" x14ac:dyDescent="0.25">
      <c r="A20" t="s">
        <v>2345</v>
      </c>
      <c r="B20">
        <v>3</v>
      </c>
      <c r="H20" s="17">
        <v>6</v>
      </c>
    </row>
    <row r="21" spans="1:8" x14ac:dyDescent="0.25">
      <c r="A21" t="s">
        <v>2346</v>
      </c>
      <c r="B21">
        <v>3</v>
      </c>
      <c r="H21" s="17">
        <v>118</v>
      </c>
    </row>
    <row r="22" spans="1:8" x14ac:dyDescent="0.25">
      <c r="A22" t="s">
        <v>803</v>
      </c>
      <c r="B22">
        <v>6385</v>
      </c>
      <c r="H22" s="17">
        <v>158</v>
      </c>
    </row>
    <row r="23" spans="1:8" x14ac:dyDescent="0.25">
      <c r="A23" t="s">
        <v>2347</v>
      </c>
      <c r="B23">
        <v>589</v>
      </c>
      <c r="H23" s="17">
        <v>227</v>
      </c>
    </row>
    <row r="24" spans="1:8" x14ac:dyDescent="0.25">
      <c r="A24" t="s">
        <v>2348</v>
      </c>
      <c r="B24">
        <v>219</v>
      </c>
      <c r="H24" s="17">
        <v>305</v>
      </c>
    </row>
    <row r="25" spans="1:8" x14ac:dyDescent="0.25">
      <c r="A25" t="s">
        <v>2349</v>
      </c>
      <c r="B25">
        <v>83</v>
      </c>
      <c r="H25" s="17">
        <v>330</v>
      </c>
    </row>
    <row r="26" spans="1:8" x14ac:dyDescent="0.25">
      <c r="A26" t="s">
        <v>2350</v>
      </c>
      <c r="B26">
        <v>32</v>
      </c>
      <c r="H26" s="17">
        <v>406</v>
      </c>
    </row>
    <row r="27" spans="1:8" x14ac:dyDescent="0.25">
      <c r="A27" t="s">
        <v>2351</v>
      </c>
      <c r="B27">
        <v>15</v>
      </c>
      <c r="H27" s="17">
        <v>364</v>
      </c>
    </row>
    <row r="28" spans="1:8" x14ac:dyDescent="0.25">
      <c r="A28" t="s">
        <v>2352</v>
      </c>
      <c r="B28">
        <v>8</v>
      </c>
      <c r="H28" s="17">
        <v>326</v>
      </c>
    </row>
    <row r="29" spans="1:8" x14ac:dyDescent="0.25">
      <c r="A29" t="s">
        <v>2353</v>
      </c>
      <c r="B29">
        <v>3</v>
      </c>
      <c r="H29" s="17">
        <v>376</v>
      </c>
    </row>
    <row r="30" spans="1:8" x14ac:dyDescent="0.25">
      <c r="A30" t="s">
        <v>2354</v>
      </c>
      <c r="B30">
        <v>2</v>
      </c>
      <c r="H30" s="17">
        <v>396</v>
      </c>
    </row>
    <row r="31" spans="1:8" x14ac:dyDescent="0.25">
      <c r="A31" t="s">
        <v>2355</v>
      </c>
      <c r="B31">
        <v>2</v>
      </c>
      <c r="H31" s="17">
        <v>248</v>
      </c>
    </row>
    <row r="32" spans="1:8" x14ac:dyDescent="0.25">
      <c r="A32" t="s">
        <v>2356</v>
      </c>
      <c r="B32">
        <v>1</v>
      </c>
      <c r="H32" s="17">
        <v>75</v>
      </c>
    </row>
    <row r="33" spans="1:8" x14ac:dyDescent="0.25">
      <c r="A33" t="s">
        <v>2357</v>
      </c>
      <c r="B33">
        <v>1</v>
      </c>
      <c r="H33" s="17">
        <v>0</v>
      </c>
    </row>
    <row r="34" spans="1:8" x14ac:dyDescent="0.25">
      <c r="A34" t="s">
        <v>2358</v>
      </c>
      <c r="B34">
        <v>1</v>
      </c>
      <c r="H34" s="7"/>
    </row>
    <row r="35" spans="1:8" x14ac:dyDescent="0.25">
      <c r="A35" t="s">
        <v>2359</v>
      </c>
      <c r="B35">
        <v>1</v>
      </c>
      <c r="H35" s="7"/>
    </row>
    <row r="36" spans="1:8" x14ac:dyDescent="0.25">
      <c r="A36" t="s">
        <v>2360</v>
      </c>
      <c r="B36">
        <v>1</v>
      </c>
      <c r="H36" s="19">
        <v>76.650000000000006</v>
      </c>
    </row>
    <row r="37" spans="1:8" x14ac:dyDescent="0.25">
      <c r="A37" t="s">
        <v>2361</v>
      </c>
      <c r="B37">
        <v>1</v>
      </c>
      <c r="H37" s="19">
        <v>0</v>
      </c>
    </row>
    <row r="38" spans="1:8" x14ac:dyDescent="0.25">
      <c r="A38" t="s">
        <v>2362</v>
      </c>
      <c r="B38">
        <v>1</v>
      </c>
      <c r="H38" s="19">
        <v>10</v>
      </c>
    </row>
    <row r="39" spans="1:8" x14ac:dyDescent="0.25">
      <c r="A39" t="s">
        <v>2363</v>
      </c>
      <c r="B39">
        <v>2109</v>
      </c>
      <c r="H39" s="19">
        <v>738.8</v>
      </c>
    </row>
    <row r="40" spans="1:8" x14ac:dyDescent="0.25">
      <c r="A40" t="s">
        <v>2364</v>
      </c>
      <c r="B40">
        <v>279</v>
      </c>
      <c r="H40" s="19">
        <v>8822.27</v>
      </c>
    </row>
    <row r="41" spans="1:8" x14ac:dyDescent="0.25">
      <c r="A41" t="s">
        <v>2365</v>
      </c>
      <c r="B41">
        <v>116</v>
      </c>
      <c r="H41" s="19">
        <v>11844.3</v>
      </c>
    </row>
    <row r="42" spans="1:8" x14ac:dyDescent="0.25">
      <c r="A42" t="s">
        <v>2366</v>
      </c>
      <c r="B42">
        <v>47</v>
      </c>
      <c r="H42" s="19">
        <v>100340.09</v>
      </c>
    </row>
    <row r="43" spans="1:8" x14ac:dyDescent="0.25">
      <c r="A43" t="s">
        <v>2367</v>
      </c>
      <c r="B43">
        <v>25</v>
      </c>
      <c r="H43" s="19">
        <v>165117.4</v>
      </c>
    </row>
    <row r="44" spans="1:8" x14ac:dyDescent="0.25">
      <c r="A44" t="s">
        <v>2368</v>
      </c>
      <c r="B44">
        <v>13</v>
      </c>
      <c r="H44" s="19">
        <v>234911.21</v>
      </c>
    </row>
    <row r="45" spans="1:8" x14ac:dyDescent="0.25">
      <c r="A45" t="s">
        <v>2369</v>
      </c>
      <c r="B45">
        <v>6</v>
      </c>
      <c r="H45" s="19">
        <v>317454.69</v>
      </c>
    </row>
    <row r="46" spans="1:8" x14ac:dyDescent="0.25">
      <c r="A46" t="s">
        <v>2370</v>
      </c>
      <c r="B46">
        <v>4</v>
      </c>
      <c r="H46" s="19">
        <v>248703.62</v>
      </c>
    </row>
    <row r="47" spans="1:8" x14ac:dyDescent="0.25">
      <c r="A47" t="s">
        <v>2371</v>
      </c>
      <c r="B47">
        <v>1</v>
      </c>
      <c r="H47" s="19">
        <v>195681.46</v>
      </c>
    </row>
    <row r="48" spans="1:8" x14ac:dyDescent="0.25">
      <c r="A48" t="s">
        <v>2372</v>
      </c>
      <c r="B48">
        <v>1</v>
      </c>
      <c r="H48" s="19">
        <v>124132.82</v>
      </c>
    </row>
    <row r="49" spans="1:8" x14ac:dyDescent="0.25">
      <c r="A49" t="s">
        <v>2373</v>
      </c>
      <c r="B49">
        <v>1</v>
      </c>
      <c r="H49" s="19">
        <v>138129.60000000001</v>
      </c>
    </row>
    <row r="50" spans="1:8" x14ac:dyDescent="0.25">
      <c r="A50" t="s">
        <v>2374</v>
      </c>
      <c r="B50">
        <v>1</v>
      </c>
      <c r="H50" s="19">
        <v>66872.789999999994</v>
      </c>
    </row>
    <row r="51" spans="1:8" x14ac:dyDescent="0.25">
      <c r="A51" t="s">
        <v>2375</v>
      </c>
      <c r="B51">
        <v>1</v>
      </c>
      <c r="H51" s="19">
        <v>24371.360000000001</v>
      </c>
    </row>
    <row r="52" spans="1:8" x14ac:dyDescent="0.25">
      <c r="A52" t="s">
        <v>2376</v>
      </c>
      <c r="B52">
        <v>1</v>
      </c>
      <c r="H52" s="19">
        <v>0</v>
      </c>
    </row>
    <row r="53" spans="1:8" x14ac:dyDescent="0.25">
      <c r="H53" s="7"/>
    </row>
    <row r="54" spans="1:8" x14ac:dyDescent="0.25">
      <c r="H54" s="7"/>
    </row>
    <row r="55" spans="1:8" x14ac:dyDescent="0.25">
      <c r="H55" s="19">
        <v>0</v>
      </c>
    </row>
    <row r="56" spans="1:8" x14ac:dyDescent="0.25">
      <c r="H56" s="19">
        <v>0</v>
      </c>
    </row>
    <row r="57" spans="1:8" x14ac:dyDescent="0.25">
      <c r="H57" s="19">
        <v>23113.42</v>
      </c>
    </row>
    <row r="58" spans="1:8" x14ac:dyDescent="0.25">
      <c r="H58" s="19">
        <v>6932.97</v>
      </c>
    </row>
    <row r="59" spans="1:8" x14ac:dyDescent="0.25">
      <c r="H59" s="19">
        <v>15014.09</v>
      </c>
    </row>
    <row r="60" spans="1:8" x14ac:dyDescent="0.25">
      <c r="H60" s="19">
        <v>10810.07</v>
      </c>
    </row>
    <row r="61" spans="1:8" x14ac:dyDescent="0.25">
      <c r="H61" s="19">
        <v>24897.37</v>
      </c>
    </row>
    <row r="62" spans="1:8" x14ac:dyDescent="0.25">
      <c r="H62" s="19">
        <v>53867.26</v>
      </c>
    </row>
    <row r="63" spans="1:8" x14ac:dyDescent="0.25">
      <c r="H63" s="19">
        <v>40522.839999999997</v>
      </c>
    </row>
    <row r="64" spans="1:8" x14ac:dyDescent="0.25">
      <c r="H64" s="19">
        <v>51603.96</v>
      </c>
    </row>
    <row r="65" spans="8:8" x14ac:dyDescent="0.25">
      <c r="H65" s="19">
        <v>83432.47</v>
      </c>
    </row>
    <row r="66" spans="8:8" x14ac:dyDescent="0.25">
      <c r="H66" s="19">
        <v>70664.759999999995</v>
      </c>
    </row>
    <row r="67" spans="8:8" x14ac:dyDescent="0.25">
      <c r="H67" s="19">
        <v>198855.03</v>
      </c>
    </row>
    <row r="68" spans="8:8" x14ac:dyDescent="0.25">
      <c r="H68" s="19">
        <v>182412.6</v>
      </c>
    </row>
    <row r="69" spans="8:8" x14ac:dyDescent="0.25">
      <c r="H69" s="19">
        <v>260170.13</v>
      </c>
    </row>
    <row r="70" spans="8:8" x14ac:dyDescent="0.25">
      <c r="H70" s="19">
        <v>132947.13</v>
      </c>
    </row>
    <row r="71" spans="8:8" x14ac:dyDescent="0.25">
      <c r="H71" s="19">
        <v>157701.45000000001</v>
      </c>
    </row>
    <row r="72" spans="8:8" x14ac:dyDescent="0.25">
      <c r="H72" s="19">
        <v>222441.97</v>
      </c>
    </row>
    <row r="73" spans="8:8" x14ac:dyDescent="0.25">
      <c r="H73" s="19">
        <v>94464.49</v>
      </c>
    </row>
    <row r="74" spans="8:8" x14ac:dyDescent="0.25">
      <c r="H74" s="19">
        <v>7222</v>
      </c>
    </row>
    <row r="75" spans="8:8" x14ac:dyDescent="0.25">
      <c r="H75" s="19">
        <v>133.05000000000001</v>
      </c>
    </row>
    <row r="76" spans="8:8" x14ac:dyDescent="0.25">
      <c r="H76" s="19">
        <v>0</v>
      </c>
    </row>
    <row r="77" spans="8:8" x14ac:dyDescent="0.25">
      <c r="H77" s="7"/>
    </row>
    <row r="78" spans="8:8" x14ac:dyDescent="0.25">
      <c r="H78" s="7"/>
    </row>
    <row r="79" spans="8:8" x14ac:dyDescent="0.25">
      <c r="H79" s="18">
        <v>0.15990399999999999</v>
      </c>
    </row>
    <row r="80" spans="8:8" x14ac:dyDescent="0.25">
      <c r="H80" s="18">
        <v>0</v>
      </c>
    </row>
    <row r="81" spans="8:8" x14ac:dyDescent="0.25">
      <c r="H81" s="18">
        <v>0.20990400000000001</v>
      </c>
    </row>
    <row r="82" spans="8:8" x14ac:dyDescent="0.25">
      <c r="H82" s="18">
        <v>0.24990399999999999</v>
      </c>
    </row>
    <row r="83" spans="8:8" x14ac:dyDescent="0.25">
      <c r="H83" s="18">
        <v>0.24787010169490001</v>
      </c>
    </row>
    <row r="84" spans="8:8" x14ac:dyDescent="0.25">
      <c r="H84" s="18">
        <v>0.24686602531650001</v>
      </c>
    </row>
    <row r="85" spans="8:8" x14ac:dyDescent="0.25">
      <c r="H85" s="18">
        <v>0.24726082819379999</v>
      </c>
    </row>
    <row r="86" spans="8:8" x14ac:dyDescent="0.25">
      <c r="H86" s="18">
        <v>0.216166295082</v>
      </c>
    </row>
    <row r="87" spans="8:8" x14ac:dyDescent="0.25">
      <c r="H87" s="18">
        <v>0.21390400000000001</v>
      </c>
    </row>
    <row r="88" spans="8:8" x14ac:dyDescent="0.25">
      <c r="H88" s="18">
        <v>0.19337690640390001</v>
      </c>
    </row>
    <row r="89" spans="8:8" x14ac:dyDescent="0.25">
      <c r="H89" s="18">
        <v>0.17927213186810001</v>
      </c>
    </row>
    <row r="90" spans="8:8" x14ac:dyDescent="0.25">
      <c r="H90" s="18">
        <v>0.17186719018400001</v>
      </c>
    </row>
    <row r="91" spans="8:8" x14ac:dyDescent="0.25">
      <c r="H91" s="18">
        <v>0.16461144680850001</v>
      </c>
    </row>
    <row r="92" spans="8:8" x14ac:dyDescent="0.25">
      <c r="H92" s="18">
        <v>0.16020703030299999</v>
      </c>
    </row>
    <row r="93" spans="8:8" x14ac:dyDescent="0.25">
      <c r="H93" s="18">
        <v>0.1446620645161</v>
      </c>
    </row>
    <row r="94" spans="8:8" x14ac:dyDescent="0.25">
      <c r="H94" s="18">
        <v>0.143904</v>
      </c>
    </row>
    <row r="95" spans="8:8" x14ac:dyDescent="0.25">
      <c r="H95" s="18">
        <v>0</v>
      </c>
    </row>
    <row r="96" spans="8:8" x14ac:dyDescent="0.25">
      <c r="H96" s="18"/>
    </row>
    <row r="97" spans="8:8" x14ac:dyDescent="0.25">
      <c r="H97" s="18"/>
    </row>
    <row r="98" spans="8:8" x14ac:dyDescent="0.25">
      <c r="H98" s="18">
        <v>0.24990399999999999</v>
      </c>
    </row>
    <row r="99" spans="8:8" x14ac:dyDescent="0.25">
      <c r="H99" s="18">
        <v>0</v>
      </c>
    </row>
    <row r="100" spans="8:8" x14ac:dyDescent="0.25">
      <c r="H100" s="18">
        <v>0.24990399999999999</v>
      </c>
    </row>
    <row r="101" spans="8:8" x14ac:dyDescent="0.25">
      <c r="H101" s="18">
        <v>0.24990399999999999</v>
      </c>
    </row>
    <row r="102" spans="8:8" x14ac:dyDescent="0.25">
      <c r="H102" s="18">
        <v>0.24990399999999999</v>
      </c>
    </row>
    <row r="103" spans="8:8" x14ac:dyDescent="0.25">
      <c r="H103" s="18">
        <v>0.24990399999999999</v>
      </c>
    </row>
    <row r="104" spans="8:8" x14ac:dyDescent="0.25">
      <c r="H104" s="18">
        <v>0.24990399999999999</v>
      </c>
    </row>
    <row r="105" spans="8:8" x14ac:dyDescent="0.25">
      <c r="H105" s="18">
        <v>0.24990399999999999</v>
      </c>
    </row>
    <row r="106" spans="8:8" x14ac:dyDescent="0.25">
      <c r="H106" s="18">
        <v>0.24990399999999999</v>
      </c>
    </row>
    <row r="107" spans="8:8" x14ac:dyDescent="0.25">
      <c r="H107" s="18">
        <v>0.24990399999999999</v>
      </c>
    </row>
    <row r="108" spans="8:8" x14ac:dyDescent="0.25">
      <c r="H108" s="18">
        <v>0.24990399999999999</v>
      </c>
    </row>
    <row r="109" spans="8:8" x14ac:dyDescent="0.25">
      <c r="H109" s="18">
        <v>0.24990399999999999</v>
      </c>
    </row>
    <row r="110" spans="8:8" x14ac:dyDescent="0.25">
      <c r="H110" s="18">
        <v>0.24990399999999999</v>
      </c>
    </row>
    <row r="111" spans="8:8" x14ac:dyDescent="0.25">
      <c r="H111" s="18">
        <v>0.24990399999999999</v>
      </c>
    </row>
    <row r="112" spans="8:8" x14ac:dyDescent="0.25">
      <c r="H112" s="18">
        <v>0.24990399999999999</v>
      </c>
    </row>
    <row r="113" spans="8:8" x14ac:dyDescent="0.25">
      <c r="H113" s="18">
        <v>0.24990399999999999</v>
      </c>
    </row>
    <row r="114" spans="8:8" x14ac:dyDescent="0.25">
      <c r="H114" s="18">
        <v>0</v>
      </c>
    </row>
    <row r="115" spans="8:8" x14ac:dyDescent="0.25">
      <c r="H115" s="18"/>
    </row>
    <row r="116" spans="8:8" x14ac:dyDescent="0.25">
      <c r="H116" s="18"/>
    </row>
    <row r="117" spans="8:8" x14ac:dyDescent="0.25">
      <c r="H117" s="18">
        <v>0.15990399999999999</v>
      </c>
    </row>
    <row r="118" spans="8:8" x14ac:dyDescent="0.25">
      <c r="H118" s="18">
        <v>0</v>
      </c>
    </row>
    <row r="119" spans="8:8" x14ac:dyDescent="0.25">
      <c r="H119" s="18">
        <v>0.20990400000000001</v>
      </c>
    </row>
    <row r="120" spans="8:8" x14ac:dyDescent="0.25">
      <c r="H120" s="18">
        <v>0.24990399999999999</v>
      </c>
    </row>
    <row r="121" spans="8:8" x14ac:dyDescent="0.25">
      <c r="H121" s="18">
        <v>0.24787010169490001</v>
      </c>
    </row>
    <row r="122" spans="8:8" x14ac:dyDescent="0.25">
      <c r="H122" s="18">
        <v>0.24686602531650001</v>
      </c>
    </row>
    <row r="123" spans="8:8" x14ac:dyDescent="0.25">
      <c r="H123" s="18">
        <v>0.24726082819379999</v>
      </c>
    </row>
    <row r="124" spans="8:8" x14ac:dyDescent="0.25">
      <c r="H124" s="18">
        <v>0.216166295082</v>
      </c>
    </row>
    <row r="125" spans="8:8" x14ac:dyDescent="0.25">
      <c r="H125" s="18">
        <v>0.21390400000000001</v>
      </c>
    </row>
    <row r="126" spans="8:8" x14ac:dyDescent="0.25">
      <c r="H126" s="18">
        <v>0.19337690640390001</v>
      </c>
    </row>
    <row r="127" spans="8:8" x14ac:dyDescent="0.25">
      <c r="H127" s="18">
        <v>0.17927213186810001</v>
      </c>
    </row>
    <row r="128" spans="8:8" x14ac:dyDescent="0.25">
      <c r="H128" s="18">
        <v>0.17186719018400001</v>
      </c>
    </row>
    <row r="129" spans="8:8" x14ac:dyDescent="0.25">
      <c r="H129" s="18">
        <v>0.16461144680850001</v>
      </c>
    </row>
    <row r="130" spans="8:8" x14ac:dyDescent="0.25">
      <c r="H130" s="18">
        <v>0.16020703030299999</v>
      </c>
    </row>
    <row r="131" spans="8:8" x14ac:dyDescent="0.25">
      <c r="H131" s="18">
        <v>0.1446620645161</v>
      </c>
    </row>
    <row r="132" spans="8:8" x14ac:dyDescent="0.25">
      <c r="H132" s="18">
        <v>0.143904</v>
      </c>
    </row>
    <row r="133" spans="8:8" x14ac:dyDescent="0.25">
      <c r="H133" s="18">
        <v>0</v>
      </c>
    </row>
    <row r="134" spans="8:8" x14ac:dyDescent="0.25">
      <c r="H134" s="18"/>
    </row>
    <row r="135" spans="8:8" x14ac:dyDescent="0.25">
      <c r="H135" s="18"/>
    </row>
    <row r="136" spans="8:8" x14ac:dyDescent="0.25">
      <c r="H136" s="18">
        <v>0</v>
      </c>
    </row>
    <row r="137" spans="8:8" x14ac:dyDescent="0.25">
      <c r="H137" s="18">
        <v>0</v>
      </c>
    </row>
    <row r="138" spans="8:8" x14ac:dyDescent="0.25">
      <c r="H138" s="18">
        <v>0</v>
      </c>
    </row>
    <row r="139" spans="8:8" x14ac:dyDescent="0.25">
      <c r="H139" s="18">
        <v>0</v>
      </c>
    </row>
    <row r="140" spans="8:8" x14ac:dyDescent="0.25">
      <c r="H140" s="18">
        <v>0</v>
      </c>
    </row>
    <row r="141" spans="8:8" x14ac:dyDescent="0.25">
      <c r="H141" s="18">
        <v>0</v>
      </c>
    </row>
    <row r="142" spans="8:8" x14ac:dyDescent="0.25">
      <c r="H142" s="18">
        <v>0</v>
      </c>
    </row>
    <row r="143" spans="8:8" x14ac:dyDescent="0.25">
      <c r="H143" s="18">
        <v>0</v>
      </c>
    </row>
    <row r="144" spans="8:8" x14ac:dyDescent="0.25">
      <c r="H144" s="18">
        <v>0</v>
      </c>
    </row>
    <row r="145" spans="8:8" x14ac:dyDescent="0.25">
      <c r="H145" s="18">
        <v>0</v>
      </c>
    </row>
    <row r="146" spans="8:8" x14ac:dyDescent="0.25">
      <c r="H146" s="18">
        <v>0</v>
      </c>
    </row>
    <row r="147" spans="8:8" x14ac:dyDescent="0.25">
      <c r="H147" s="18">
        <v>0</v>
      </c>
    </row>
    <row r="148" spans="8:8" x14ac:dyDescent="0.25">
      <c r="H148" s="18">
        <v>0</v>
      </c>
    </row>
    <row r="149" spans="8:8" x14ac:dyDescent="0.25">
      <c r="H149" s="18">
        <v>0</v>
      </c>
    </row>
    <row r="150" spans="8:8" x14ac:dyDescent="0.25">
      <c r="H150" s="18">
        <v>0</v>
      </c>
    </row>
    <row r="151" spans="8:8" x14ac:dyDescent="0.25">
      <c r="H151" s="18">
        <v>0</v>
      </c>
    </row>
    <row r="152" spans="8:8" x14ac:dyDescent="0.25">
      <c r="H152" s="18">
        <v>0</v>
      </c>
    </row>
    <row r="153" spans="8:8" x14ac:dyDescent="0.25">
      <c r="H153" s="7"/>
    </row>
    <row r="154" spans="8:8" x14ac:dyDescent="0.25">
      <c r="H154" s="7"/>
    </row>
    <row r="155" spans="8:8" x14ac:dyDescent="0.25">
      <c r="H155" s="19">
        <v>850</v>
      </c>
    </row>
    <row r="156" spans="8:8" x14ac:dyDescent="0.25">
      <c r="H156" s="19">
        <v>0</v>
      </c>
    </row>
    <row r="157" spans="8:8" x14ac:dyDescent="0.25">
      <c r="H157" s="19">
        <v>950</v>
      </c>
    </row>
    <row r="158" spans="8:8" x14ac:dyDescent="0.25">
      <c r="H158" s="19">
        <v>500</v>
      </c>
    </row>
    <row r="159" spans="8:8" x14ac:dyDescent="0.25">
      <c r="H159" s="19">
        <v>507.82608699999997</v>
      </c>
    </row>
    <row r="160" spans="8:8" x14ac:dyDescent="0.25">
      <c r="H160" s="19">
        <v>507.38254999999998</v>
      </c>
    </row>
    <row r="161" spans="8:8" x14ac:dyDescent="0.25">
      <c r="H161" s="19">
        <v>2504.524887</v>
      </c>
    </row>
    <row r="162" spans="8:8" x14ac:dyDescent="0.25">
      <c r="H162" s="19">
        <v>3618.9189190000002</v>
      </c>
    </row>
    <row r="163" spans="8:8" x14ac:dyDescent="0.25">
      <c r="H163" s="19">
        <v>4290.3726710000001</v>
      </c>
    </row>
    <row r="164" spans="8:8" x14ac:dyDescent="0.25">
      <c r="H164" s="19">
        <v>5924.2966749999996</v>
      </c>
    </row>
    <row r="165" spans="8:8" x14ac:dyDescent="0.25">
      <c r="H165" s="19">
        <v>6756.7335240000002</v>
      </c>
    </row>
    <row r="166" spans="8:8" x14ac:dyDescent="0.25">
      <c r="H166" s="19">
        <v>7204.4585989999996</v>
      </c>
    </row>
    <row r="167" spans="8:8" x14ac:dyDescent="0.25">
      <c r="H167" s="19">
        <v>7153.5911599999999</v>
      </c>
    </row>
    <row r="168" spans="8:8" x14ac:dyDescent="0.25">
      <c r="H168" s="19">
        <v>7358.0729170000004</v>
      </c>
    </row>
    <row r="169" spans="8:8" x14ac:dyDescent="0.25">
      <c r="H169" s="19">
        <v>6704.9792530000004</v>
      </c>
    </row>
    <row r="170" spans="8:8" x14ac:dyDescent="0.25">
      <c r="H170" s="19">
        <v>7223.6111110000002</v>
      </c>
    </row>
    <row r="171" spans="8:8" x14ac:dyDescent="0.25">
      <c r="H171" s="19">
        <v>0</v>
      </c>
    </row>
    <row r="172" spans="8:8" x14ac:dyDescent="0.25">
      <c r="H172" s="18">
        <v>9.2811665466750001E-2</v>
      </c>
    </row>
    <row r="173" spans="8:8" x14ac:dyDescent="0.25">
      <c r="H173" s="18">
        <v>0.19016408968609999</v>
      </c>
    </row>
    <row r="174" spans="8:8" x14ac:dyDescent="0.25">
      <c r="H174" s="18">
        <v>0.24990399999999999</v>
      </c>
    </row>
    <row r="175" spans="8:8" x14ac:dyDescent="0.25">
      <c r="H175" s="18">
        <v>0.19016408968609999</v>
      </c>
    </row>
    <row r="176" spans="8:8" x14ac:dyDescent="0.25">
      <c r="H176" s="18">
        <v>0</v>
      </c>
    </row>
    <row r="177" spans="8:8" x14ac:dyDescent="0.25">
      <c r="H177" s="18">
        <v>0.14668936322869999</v>
      </c>
    </row>
    <row r="178" spans="8:8" x14ac:dyDescent="0.25">
      <c r="H178" s="7"/>
    </row>
    <row r="179" spans="8:8" x14ac:dyDescent="0.25">
      <c r="H179" s="7"/>
    </row>
    <row r="180" spans="8:8" x14ac:dyDescent="0.25">
      <c r="H180" s="17">
        <v>111800</v>
      </c>
    </row>
    <row r="181" spans="8:8" x14ac:dyDescent="0.25">
      <c r="H181" s="17">
        <v>110562</v>
      </c>
    </row>
    <row r="182" spans="8:8" x14ac:dyDescent="0.25">
      <c r="H182" s="54"/>
    </row>
    <row r="183" spans="8:8" x14ac:dyDescent="0.25">
      <c r="H183" s="17">
        <v>10</v>
      </c>
    </row>
    <row r="184" spans="8:8" x14ac:dyDescent="0.25">
      <c r="H184" s="17">
        <v>446</v>
      </c>
    </row>
    <row r="185" spans="8:8" x14ac:dyDescent="0.25">
      <c r="H185" s="17">
        <v>2089</v>
      </c>
    </row>
    <row r="186" spans="8:8" x14ac:dyDescent="0.25">
      <c r="H186" s="17">
        <v>57431</v>
      </c>
    </row>
    <row r="187" spans="8:8" x14ac:dyDescent="0.25">
      <c r="H187" s="18">
        <v>0.51369409660109999</v>
      </c>
    </row>
    <row r="188" spans="8:8" x14ac:dyDescent="0.25">
      <c r="H188" s="18">
        <v>0.51944610263919999</v>
      </c>
    </row>
    <row r="189" spans="8:8" x14ac:dyDescent="0.25">
      <c r="H189" s="19">
        <v>144156651.59</v>
      </c>
    </row>
    <row r="190" spans="8:8" x14ac:dyDescent="0.25">
      <c r="H190" s="19">
        <v>141438444.13</v>
      </c>
    </row>
    <row r="191" spans="8:8" x14ac:dyDescent="0.25">
      <c r="H191" s="19">
        <v>88568909.609999999</v>
      </c>
    </row>
    <row r="192" spans="8:8" x14ac:dyDescent="0.25">
      <c r="H192" s="19">
        <v>55587741.979999997</v>
      </c>
    </row>
    <row r="193" spans="8:8" x14ac:dyDescent="0.25">
      <c r="H193" s="19">
        <v>696114000</v>
      </c>
    </row>
    <row r="194" spans="8:8" x14ac:dyDescent="0.25">
      <c r="H194" s="19">
        <v>6635400</v>
      </c>
    </row>
    <row r="195" spans="8:8" x14ac:dyDescent="0.25">
      <c r="H195" s="19">
        <v>689478600</v>
      </c>
    </row>
    <row r="196" spans="8:8" x14ac:dyDescent="0.25">
      <c r="H196" s="19">
        <v>6232.7218030000004</v>
      </c>
    </row>
    <row r="197" spans="8:8" x14ac:dyDescent="0.25">
      <c r="H197" s="19">
        <v>-197705.56</v>
      </c>
    </row>
    <row r="198" spans="8:8" x14ac:dyDescent="0.25">
      <c r="H198" s="18">
        <v>0.54499157590000002</v>
      </c>
    </row>
    <row r="199" spans="8:8" x14ac:dyDescent="0.25">
      <c r="H199" s="18">
        <v>7.2250603860430002E-2</v>
      </c>
    </row>
    <row r="200" spans="8:8" x14ac:dyDescent="0.25">
      <c r="H200" s="7"/>
    </row>
    <row r="201" spans="8:8" x14ac:dyDescent="0.25">
      <c r="H201" s="7"/>
    </row>
    <row r="202" spans="8:8" x14ac:dyDescent="0.25">
      <c r="H202" s="19">
        <v>137797075.08000001</v>
      </c>
    </row>
    <row r="203" spans="8:8" x14ac:dyDescent="0.25">
      <c r="H203" s="19">
        <v>0</v>
      </c>
    </row>
    <row r="204" spans="8:8" x14ac:dyDescent="0.25">
      <c r="H204" s="19">
        <v>0</v>
      </c>
    </row>
    <row r="205" spans="8:8" x14ac:dyDescent="0.25">
      <c r="H205" s="19">
        <v>0</v>
      </c>
    </row>
    <row r="206" spans="8:8" x14ac:dyDescent="0.25">
      <c r="H206" s="19">
        <v>0</v>
      </c>
    </row>
    <row r="207" spans="8:8" x14ac:dyDescent="0.25">
      <c r="H207" s="19">
        <v>0</v>
      </c>
    </row>
    <row r="208" spans="8:8" x14ac:dyDescent="0.25">
      <c r="H208" s="19">
        <v>0</v>
      </c>
    </row>
    <row r="209" spans="8:8" x14ac:dyDescent="0.25">
      <c r="H209" s="19">
        <v>0</v>
      </c>
    </row>
    <row r="210" spans="8:8" x14ac:dyDescent="0.25">
      <c r="H210" s="19">
        <v>0</v>
      </c>
    </row>
    <row r="211" spans="8:8" x14ac:dyDescent="0.25">
      <c r="H211" s="19">
        <v>0</v>
      </c>
    </row>
    <row r="212" spans="8:8" x14ac:dyDescent="0.25">
      <c r="H212" s="19">
        <v>0</v>
      </c>
    </row>
    <row r="213" spans="8:8" x14ac:dyDescent="0.25">
      <c r="H213" s="19">
        <v>0</v>
      </c>
    </row>
    <row r="214" spans="8:8" x14ac:dyDescent="0.25">
      <c r="H214" s="19">
        <v>525621.91</v>
      </c>
    </row>
    <row r="215" spans="8:8" x14ac:dyDescent="0.25">
      <c r="H215" s="19">
        <v>0</v>
      </c>
    </row>
    <row r="216" spans="8:8" x14ac:dyDescent="0.25">
      <c r="H216" s="19">
        <v>0</v>
      </c>
    </row>
    <row r="217" spans="8:8" x14ac:dyDescent="0.25">
      <c r="H217" s="19">
        <v>0</v>
      </c>
    </row>
    <row r="218" spans="8:8" x14ac:dyDescent="0.25">
      <c r="H218" s="19">
        <v>0</v>
      </c>
    </row>
    <row r="219" spans="8:8" x14ac:dyDescent="0.25">
      <c r="H219" s="19">
        <v>0</v>
      </c>
    </row>
    <row r="220" spans="8:8" x14ac:dyDescent="0.25">
      <c r="H220" s="19">
        <v>10084.200000000001</v>
      </c>
    </row>
    <row r="221" spans="8:8" x14ac:dyDescent="0.25">
      <c r="H221" s="19">
        <v>0</v>
      </c>
    </row>
    <row r="222" spans="8:8" x14ac:dyDescent="0.25">
      <c r="H222" s="19">
        <v>0</v>
      </c>
    </row>
    <row r="223" spans="8:8" x14ac:dyDescent="0.25">
      <c r="H223" s="19">
        <v>25226.18</v>
      </c>
    </row>
    <row r="224" spans="8:8" x14ac:dyDescent="0.25">
      <c r="H224" s="19">
        <v>-37.06</v>
      </c>
    </row>
    <row r="225" spans="8:8" x14ac:dyDescent="0.25">
      <c r="H225" s="19">
        <v>0</v>
      </c>
    </row>
    <row r="226" spans="8:8" x14ac:dyDescent="0.25">
      <c r="H226" s="19">
        <v>0</v>
      </c>
    </row>
    <row r="227" spans="8:8" x14ac:dyDescent="0.25">
      <c r="H227" s="19">
        <v>0</v>
      </c>
    </row>
    <row r="228" spans="8:8" x14ac:dyDescent="0.25">
      <c r="H228" s="19">
        <v>63780.94</v>
      </c>
    </row>
    <row r="229" spans="8:8" x14ac:dyDescent="0.25">
      <c r="H229" s="19">
        <v>0</v>
      </c>
    </row>
    <row r="230" spans="8:8" x14ac:dyDescent="0.25">
      <c r="H230" s="19">
        <v>0</v>
      </c>
    </row>
    <row r="231" spans="8:8" x14ac:dyDescent="0.25">
      <c r="H231" s="19">
        <v>0</v>
      </c>
    </row>
    <row r="232" spans="8:8" x14ac:dyDescent="0.25">
      <c r="H232" s="19">
        <v>146733.82</v>
      </c>
    </row>
    <row r="233" spans="8:8" x14ac:dyDescent="0.25">
      <c r="H233" s="19">
        <v>66725.22</v>
      </c>
    </row>
    <row r="234" spans="8:8" x14ac:dyDescent="0.25">
      <c r="H234" s="19">
        <v>80008.600000000006</v>
      </c>
    </row>
    <row r="235" spans="8:8" x14ac:dyDescent="0.25">
      <c r="H235" s="19">
        <v>0</v>
      </c>
    </row>
    <row r="236" spans="8:8" x14ac:dyDescent="0.25">
      <c r="H236" s="19">
        <v>0</v>
      </c>
    </row>
    <row r="237" spans="8:8" x14ac:dyDescent="0.25">
      <c r="H237" s="19">
        <v>0</v>
      </c>
    </row>
    <row r="238" spans="8:8" x14ac:dyDescent="0.25">
      <c r="H238" s="19">
        <v>0</v>
      </c>
    </row>
    <row r="239" spans="8:8" x14ac:dyDescent="0.25">
      <c r="H239" s="19">
        <v>0</v>
      </c>
    </row>
    <row r="240" spans="8:8" x14ac:dyDescent="0.25">
      <c r="H240" s="19">
        <v>16283.78</v>
      </c>
    </row>
    <row r="241" spans="8:8" x14ac:dyDescent="0.25">
      <c r="H241" s="19">
        <v>32591.27</v>
      </c>
    </row>
    <row r="242" spans="8:8" x14ac:dyDescent="0.25">
      <c r="H242" s="19">
        <v>0</v>
      </c>
    </row>
    <row r="243" spans="8:8" x14ac:dyDescent="0.25">
      <c r="H243" s="19">
        <v>160485.04</v>
      </c>
    </row>
    <row r="244" spans="8:8" x14ac:dyDescent="0.25">
      <c r="H244" s="19">
        <v>0</v>
      </c>
    </row>
    <row r="245" spans="8:8" x14ac:dyDescent="0.25">
      <c r="H245" s="19">
        <v>0</v>
      </c>
    </row>
    <row r="246" spans="8:8" x14ac:dyDescent="0.25">
      <c r="H246" s="19">
        <v>0</v>
      </c>
    </row>
    <row r="247" spans="8:8" x14ac:dyDescent="0.25">
      <c r="H247" s="19">
        <v>0</v>
      </c>
    </row>
    <row r="248" spans="8:8" x14ac:dyDescent="0.25">
      <c r="H248" s="19">
        <v>801103.2</v>
      </c>
    </row>
    <row r="249" spans="8:8" x14ac:dyDescent="0.25">
      <c r="H249" s="19">
        <v>0</v>
      </c>
    </row>
    <row r="250" spans="8:8" x14ac:dyDescent="0.25">
      <c r="H250" s="19">
        <v>947819.39</v>
      </c>
    </row>
    <row r="251" spans="8:8" x14ac:dyDescent="0.25">
      <c r="H251" s="19">
        <v>4018687.51</v>
      </c>
    </row>
    <row r="252" spans="8:8" x14ac:dyDescent="0.25">
      <c r="H252" s="19">
        <v>0</v>
      </c>
    </row>
    <row r="253" spans="8:8" x14ac:dyDescent="0.25">
      <c r="H253" s="17"/>
    </row>
    <row r="254" spans="8:8" x14ac:dyDescent="0.25">
      <c r="H254" s="17">
        <v>132889</v>
      </c>
    </row>
    <row r="255" spans="8:8" x14ac:dyDescent="0.25">
      <c r="H255" s="17">
        <v>0</v>
      </c>
    </row>
    <row r="256" spans="8:8" x14ac:dyDescent="0.25">
      <c r="H256" s="17">
        <v>0</v>
      </c>
    </row>
    <row r="257" spans="8:8" x14ac:dyDescent="0.25">
      <c r="H257" s="17">
        <v>0</v>
      </c>
    </row>
    <row r="258" spans="8:8" x14ac:dyDescent="0.25">
      <c r="H258" s="17">
        <v>0</v>
      </c>
    </row>
    <row r="259" spans="8:8" x14ac:dyDescent="0.25">
      <c r="H259" s="17">
        <v>0</v>
      </c>
    </row>
    <row r="260" spans="8:8" x14ac:dyDescent="0.25">
      <c r="H260" s="17">
        <v>0</v>
      </c>
    </row>
    <row r="261" spans="8:8" x14ac:dyDescent="0.25">
      <c r="H261" s="17">
        <v>0</v>
      </c>
    </row>
    <row r="262" spans="8:8" x14ac:dyDescent="0.25">
      <c r="H262" s="17">
        <v>0</v>
      </c>
    </row>
    <row r="263" spans="8:8" x14ac:dyDescent="0.25">
      <c r="H263" s="17">
        <v>0</v>
      </c>
    </row>
    <row r="264" spans="8:8" x14ac:dyDescent="0.25">
      <c r="H264" s="17">
        <v>0</v>
      </c>
    </row>
    <row r="265" spans="8:8" x14ac:dyDescent="0.25">
      <c r="H265" s="17">
        <v>0</v>
      </c>
    </row>
    <row r="266" spans="8:8" x14ac:dyDescent="0.25">
      <c r="H266" s="17">
        <v>152</v>
      </c>
    </row>
    <row r="267" spans="8:8" x14ac:dyDescent="0.25">
      <c r="H267" s="17">
        <v>3</v>
      </c>
    </row>
    <row r="268" spans="8:8" x14ac:dyDescent="0.25">
      <c r="H268" s="17">
        <v>0</v>
      </c>
    </row>
    <row r="269" spans="8:8" x14ac:dyDescent="0.25">
      <c r="H269" s="17">
        <v>0</v>
      </c>
    </row>
    <row r="270" spans="8:8" x14ac:dyDescent="0.25">
      <c r="H270" s="17">
        <v>0</v>
      </c>
    </row>
    <row r="271" spans="8:8" x14ac:dyDescent="0.25">
      <c r="H271" s="17">
        <v>0</v>
      </c>
    </row>
    <row r="272" spans="8:8" x14ac:dyDescent="0.25">
      <c r="H272" s="17">
        <v>4</v>
      </c>
    </row>
    <row r="273" spans="8:8" x14ac:dyDescent="0.25">
      <c r="H273" s="17">
        <v>0</v>
      </c>
    </row>
    <row r="274" spans="8:8" x14ac:dyDescent="0.25">
      <c r="H274" s="17">
        <v>0</v>
      </c>
    </row>
    <row r="275" spans="8:8" x14ac:dyDescent="0.25">
      <c r="H275" s="17">
        <v>61</v>
      </c>
    </row>
    <row r="276" spans="8:8" x14ac:dyDescent="0.25">
      <c r="H276" s="17">
        <v>230</v>
      </c>
    </row>
    <row r="277" spans="8:8" x14ac:dyDescent="0.25">
      <c r="H277" s="17">
        <v>0</v>
      </c>
    </row>
    <row r="278" spans="8:8" x14ac:dyDescent="0.25">
      <c r="H278" s="17">
        <v>2</v>
      </c>
    </row>
    <row r="279" spans="8:8" x14ac:dyDescent="0.25">
      <c r="H279" s="17">
        <v>0</v>
      </c>
    </row>
    <row r="280" spans="8:8" x14ac:dyDescent="0.25">
      <c r="H280" s="17">
        <v>18</v>
      </c>
    </row>
    <row r="281" spans="8:8" x14ac:dyDescent="0.25">
      <c r="H281" s="17">
        <v>0</v>
      </c>
    </row>
    <row r="282" spans="8:8" x14ac:dyDescent="0.25">
      <c r="H282" s="17">
        <v>0</v>
      </c>
    </row>
    <row r="283" spans="8:8" x14ac:dyDescent="0.25">
      <c r="H283" s="17">
        <v>0</v>
      </c>
    </row>
    <row r="284" spans="8:8" x14ac:dyDescent="0.25">
      <c r="H284" s="17">
        <v>64</v>
      </c>
    </row>
    <row r="285" spans="8:8" x14ac:dyDescent="0.25">
      <c r="H285" s="17">
        <v>8</v>
      </c>
    </row>
    <row r="286" spans="8:8" x14ac:dyDescent="0.25">
      <c r="H286" s="17">
        <v>23</v>
      </c>
    </row>
    <row r="287" spans="8:8" x14ac:dyDescent="0.25">
      <c r="H287" s="17">
        <v>33</v>
      </c>
    </row>
    <row r="288" spans="8:8" x14ac:dyDescent="0.25">
      <c r="H288" s="17">
        <v>0</v>
      </c>
    </row>
    <row r="289" spans="8:8" x14ac:dyDescent="0.25">
      <c r="H289" s="17">
        <v>0</v>
      </c>
    </row>
    <row r="290" spans="8:8" x14ac:dyDescent="0.25">
      <c r="H290" s="17">
        <v>0</v>
      </c>
    </row>
    <row r="291" spans="8:8" x14ac:dyDescent="0.25">
      <c r="H291" s="17">
        <v>0</v>
      </c>
    </row>
    <row r="292" spans="8:8" x14ac:dyDescent="0.25">
      <c r="H292" s="17">
        <v>4</v>
      </c>
    </row>
    <row r="293" spans="8:8" x14ac:dyDescent="0.25">
      <c r="H293" s="17">
        <v>12</v>
      </c>
    </row>
    <row r="294" spans="8:8" x14ac:dyDescent="0.25">
      <c r="H294" s="17">
        <v>3</v>
      </c>
    </row>
    <row r="295" spans="8:8" x14ac:dyDescent="0.25">
      <c r="H295" s="17">
        <v>45</v>
      </c>
    </row>
    <row r="296" spans="8:8" x14ac:dyDescent="0.25">
      <c r="H296" s="17">
        <v>0</v>
      </c>
    </row>
    <row r="297" spans="8:8" x14ac:dyDescent="0.25">
      <c r="H297" s="17">
        <v>0</v>
      </c>
    </row>
    <row r="298" spans="8:8" x14ac:dyDescent="0.25">
      <c r="H298" s="17">
        <v>0</v>
      </c>
    </row>
    <row r="299" spans="8:8" x14ac:dyDescent="0.25">
      <c r="H299" s="17">
        <v>0</v>
      </c>
    </row>
    <row r="300" spans="8:8" x14ac:dyDescent="0.25">
      <c r="H300" s="17">
        <v>245</v>
      </c>
    </row>
    <row r="301" spans="8:8" x14ac:dyDescent="0.25">
      <c r="H301" s="17">
        <v>0</v>
      </c>
    </row>
    <row r="302" spans="8:8" x14ac:dyDescent="0.25">
      <c r="H302" s="17">
        <v>350</v>
      </c>
    </row>
    <row r="303" spans="8:8" x14ac:dyDescent="0.25">
      <c r="H303" s="17">
        <v>984</v>
      </c>
    </row>
    <row r="304" spans="8:8" x14ac:dyDescent="0.25">
      <c r="H304" s="17">
        <v>0</v>
      </c>
    </row>
    <row r="305" spans="8:8" x14ac:dyDescent="0.25">
      <c r="H305" s="7"/>
    </row>
    <row r="306" spans="8:8" x14ac:dyDescent="0.25">
      <c r="H306" s="7"/>
    </row>
    <row r="307" spans="8:8" x14ac:dyDescent="0.25">
      <c r="H307" s="18">
        <v>1.032783699939E-3</v>
      </c>
    </row>
    <row r="308" spans="8:8" x14ac:dyDescent="0.25">
      <c r="H308" s="18">
        <v>1.209903241205E-3</v>
      </c>
    </row>
    <row r="309" spans="8:8" x14ac:dyDescent="0.25">
      <c r="H309" s="18">
        <v>6.9368981000000001E-8</v>
      </c>
    </row>
    <row r="310" spans="8:8" x14ac:dyDescent="0.25">
      <c r="H310" s="18">
        <v>3.3220539303450002E-2</v>
      </c>
    </row>
    <row r="311" spans="8:8" x14ac:dyDescent="0.25">
      <c r="H311" s="18">
        <v>1.6266315873300002E-2</v>
      </c>
    </row>
    <row r="312" spans="8:8" x14ac:dyDescent="0.25">
      <c r="H312" s="18">
        <v>3.000615547247E-2</v>
      </c>
    </row>
    <row r="313" spans="8:8" x14ac:dyDescent="0.25">
      <c r="H313" s="18">
        <v>5.3122455991699999E-2</v>
      </c>
    </row>
    <row r="314" spans="8:8" x14ac:dyDescent="0.25">
      <c r="H314" s="18">
        <v>9.4235321507300004E-2</v>
      </c>
    </row>
    <row r="315" spans="8:8" x14ac:dyDescent="0.25">
      <c r="H315" s="18">
        <v>0.13182291569900001</v>
      </c>
    </row>
    <row r="316" spans="8:8" x14ac:dyDescent="0.25">
      <c r="H316" s="18">
        <v>0.145730988118</v>
      </c>
    </row>
    <row r="317" spans="8:8" x14ac:dyDescent="0.25">
      <c r="H317" s="18">
        <v>0.13866144815049999</v>
      </c>
    </row>
    <row r="318" spans="8:8" x14ac:dyDescent="0.25">
      <c r="H318" s="18">
        <v>0.1229945612252</v>
      </c>
    </row>
    <row r="319" spans="8:8" x14ac:dyDescent="0.25">
      <c r="H319" s="18">
        <v>0.1037181477586</v>
      </c>
    </row>
    <row r="320" spans="8:8" x14ac:dyDescent="0.25">
      <c r="H320" s="18">
        <v>8.5500915386519993E-2</v>
      </c>
    </row>
    <row r="321" spans="8:8" x14ac:dyDescent="0.25">
      <c r="H321" s="18">
        <v>3.5920511491399999E-2</v>
      </c>
    </row>
    <row r="322" spans="8:8" x14ac:dyDescent="0.25">
      <c r="H322" s="18">
        <v>6.5552195446909999E-3</v>
      </c>
    </row>
    <row r="323" spans="8:8" x14ac:dyDescent="0.25">
      <c r="H323" s="18">
        <v>0</v>
      </c>
    </row>
    <row r="324" spans="8:8" x14ac:dyDescent="0.25">
      <c r="H324" s="18"/>
    </row>
    <row r="325" spans="8:8" x14ac:dyDescent="0.25">
      <c r="H325" s="18"/>
    </row>
    <row r="326" spans="8:8" x14ac:dyDescent="0.25">
      <c r="H326" s="18">
        <v>3.3989266547410002E-3</v>
      </c>
    </row>
    <row r="327" spans="8:8" x14ac:dyDescent="0.25">
      <c r="H327" s="18">
        <v>2.772808586762E-3</v>
      </c>
    </row>
    <row r="328" spans="8:8" x14ac:dyDescent="0.25">
      <c r="H328" s="18">
        <v>3.5778175313E-5</v>
      </c>
    </row>
    <row r="329" spans="8:8" x14ac:dyDescent="0.25">
      <c r="H329" s="18">
        <v>1.6010733452589999E-2</v>
      </c>
    </row>
    <row r="330" spans="8:8" x14ac:dyDescent="0.25">
      <c r="H330" s="18">
        <v>1.0751341681569999E-2</v>
      </c>
    </row>
    <row r="331" spans="8:8" x14ac:dyDescent="0.25">
      <c r="H331" s="18">
        <v>1.8783542039360002E-2</v>
      </c>
    </row>
    <row r="332" spans="8:8" x14ac:dyDescent="0.25">
      <c r="H332" s="18">
        <v>3.2504472271910001E-2</v>
      </c>
    </row>
    <row r="333" spans="8:8" x14ac:dyDescent="0.25">
      <c r="H333" s="18">
        <v>5.4821109123430002E-2</v>
      </c>
    </row>
    <row r="334" spans="8:8" x14ac:dyDescent="0.25">
      <c r="H334" s="18">
        <v>7.8354203935599998E-2</v>
      </c>
    </row>
    <row r="335" spans="8:8" x14ac:dyDescent="0.25">
      <c r="H335" s="18">
        <v>9.6940966010730004E-2</v>
      </c>
    </row>
    <row r="336" spans="8:8" x14ac:dyDescent="0.25">
      <c r="H336" s="18">
        <v>0.1093291592129</v>
      </c>
    </row>
    <row r="337" spans="8:8" x14ac:dyDescent="0.25">
      <c r="H337" s="18">
        <v>0.1188729874776</v>
      </c>
    </row>
    <row r="338" spans="8:8" x14ac:dyDescent="0.25">
      <c r="H338" s="18">
        <v>0.1554740608229</v>
      </c>
    </row>
    <row r="339" spans="8:8" x14ac:dyDescent="0.25">
      <c r="H339" s="18">
        <v>0.1859838998211</v>
      </c>
    </row>
    <row r="340" spans="8:8" x14ac:dyDescent="0.25">
      <c r="H340" s="18">
        <v>9.3989266547409994E-2</v>
      </c>
    </row>
    <row r="341" spans="8:8" x14ac:dyDescent="0.25">
      <c r="H341" s="18">
        <v>2.1976744186050001E-2</v>
      </c>
    </row>
    <row r="342" spans="8:8" x14ac:dyDescent="0.25">
      <c r="H342" s="18">
        <v>0</v>
      </c>
    </row>
    <row r="343" spans="8:8" x14ac:dyDescent="0.25">
      <c r="H343" s="18"/>
    </row>
    <row r="344" spans="8:8" x14ac:dyDescent="0.25">
      <c r="H344" s="18"/>
    </row>
    <row r="345" spans="8:8" x14ac:dyDescent="0.25">
      <c r="H345" s="18">
        <v>3.2289575080049998E-3</v>
      </c>
    </row>
    <row r="346" spans="8:8" x14ac:dyDescent="0.25">
      <c r="H346" s="18">
        <v>2.4782474991410001E-3</v>
      </c>
    </row>
    <row r="347" spans="8:8" x14ac:dyDescent="0.25">
      <c r="H347" s="18">
        <v>3.6178795607999998E-5</v>
      </c>
    </row>
    <row r="348" spans="8:8" x14ac:dyDescent="0.25">
      <c r="H348" s="18">
        <v>1.204753893743E-2</v>
      </c>
    </row>
    <row r="349" spans="8:8" x14ac:dyDescent="0.25">
      <c r="H349" s="18">
        <v>1.0202420361430001E-2</v>
      </c>
    </row>
    <row r="350" spans="8:8" x14ac:dyDescent="0.25">
      <c r="H350" s="18">
        <v>1.8532588050139999E-2</v>
      </c>
    </row>
    <row r="351" spans="8:8" x14ac:dyDescent="0.25">
      <c r="H351" s="18">
        <v>3.2370977370160002E-2</v>
      </c>
    </row>
    <row r="352" spans="8:8" x14ac:dyDescent="0.25">
      <c r="H352" s="18">
        <v>5.4865143539369998E-2</v>
      </c>
    </row>
    <row r="353" spans="8:8" x14ac:dyDescent="0.25">
      <c r="H353" s="18">
        <v>7.8607478157050006E-2</v>
      </c>
    </row>
    <row r="354" spans="8:8" x14ac:dyDescent="0.25">
      <c r="H354" s="18">
        <v>9.7411407174260001E-2</v>
      </c>
    </row>
    <row r="355" spans="8:8" x14ac:dyDescent="0.25">
      <c r="H355" s="18">
        <v>0.11005589623919999</v>
      </c>
    </row>
    <row r="356" spans="8:8" x14ac:dyDescent="0.25">
      <c r="H356" s="18">
        <v>0.1197246793654</v>
      </c>
    </row>
    <row r="357" spans="8:8" x14ac:dyDescent="0.25">
      <c r="H357" s="18">
        <v>0.15648233570299999</v>
      </c>
    </row>
    <row r="358" spans="8:8" x14ac:dyDescent="0.25">
      <c r="H358" s="18">
        <v>0.1871981331741</v>
      </c>
    </row>
    <row r="359" spans="8:8" x14ac:dyDescent="0.25">
      <c r="H359" s="18">
        <v>9.4607550514639996E-2</v>
      </c>
    </row>
    <row r="360" spans="8:8" x14ac:dyDescent="0.25">
      <c r="H360" s="18">
        <v>2.2150467610930001E-2</v>
      </c>
    </row>
    <row r="361" spans="8:8" x14ac:dyDescent="0.25">
      <c r="H361" s="18">
        <v>0</v>
      </c>
    </row>
    <row r="362" spans="8:8" x14ac:dyDescent="0.25">
      <c r="H362" s="18"/>
    </row>
    <row r="363" spans="8:8" x14ac:dyDescent="0.25">
      <c r="H363" s="18"/>
    </row>
    <row r="364" spans="8:8" x14ac:dyDescent="0.25">
      <c r="H364" s="18">
        <v>1.776044296634E-3</v>
      </c>
    </row>
    <row r="365" spans="8:8" x14ac:dyDescent="0.25">
      <c r="H365" s="18">
        <v>2.0024028834599999E-3</v>
      </c>
    </row>
    <row r="366" spans="8:8" x14ac:dyDescent="0.25">
      <c r="H366" s="18">
        <v>1.7412198986999999E-5</v>
      </c>
    </row>
    <row r="367" spans="8:8" x14ac:dyDescent="0.25">
      <c r="H367" s="18">
        <v>2.5717817903219999E-2</v>
      </c>
    </row>
    <row r="368" spans="8:8" x14ac:dyDescent="0.25">
      <c r="H368" s="18">
        <v>1.4852605735579999E-2</v>
      </c>
    </row>
    <row r="369" spans="8:8" x14ac:dyDescent="0.25">
      <c r="H369" s="18">
        <v>2.5700405704239999E-2</v>
      </c>
    </row>
    <row r="370" spans="8:8" x14ac:dyDescent="0.25">
      <c r="H370" s="18">
        <v>4.3930978043219999E-2</v>
      </c>
    </row>
    <row r="371" spans="8:8" x14ac:dyDescent="0.25">
      <c r="H371" s="18">
        <v>7.2434747784299994E-2</v>
      </c>
    </row>
    <row r="372" spans="8:8" x14ac:dyDescent="0.25">
      <c r="H372" s="18">
        <v>9.9510717208479996E-2</v>
      </c>
    </row>
    <row r="373" spans="8:8" x14ac:dyDescent="0.25">
      <c r="H373" s="18">
        <v>0.1136842471836</v>
      </c>
    </row>
    <row r="374" spans="8:8" x14ac:dyDescent="0.25">
      <c r="H374" s="18">
        <v>0.11855966289979999</v>
      </c>
    </row>
    <row r="375" spans="8:8" x14ac:dyDescent="0.25">
      <c r="H375" s="18">
        <v>0.11824624331810001</v>
      </c>
    </row>
    <row r="376" spans="8:8" x14ac:dyDescent="0.25">
      <c r="H376" s="18">
        <v>0.13076561438939999</v>
      </c>
    </row>
    <row r="377" spans="8:8" x14ac:dyDescent="0.25">
      <c r="H377" s="18">
        <v>0.1438247636294</v>
      </c>
    </row>
    <row r="378" spans="8:8" x14ac:dyDescent="0.25">
      <c r="H378" s="18">
        <v>7.2278037993420002E-2</v>
      </c>
    </row>
    <row r="379" spans="8:8" x14ac:dyDescent="0.25">
      <c r="H379" s="18">
        <v>1.6698298828159999E-2</v>
      </c>
    </row>
    <row r="380" spans="8:8" x14ac:dyDescent="0.25">
      <c r="H380" s="18">
        <v>0</v>
      </c>
    </row>
    <row r="381" spans="8:8" x14ac:dyDescent="0.25">
      <c r="H381" s="17">
        <v>762.02</v>
      </c>
    </row>
    <row r="382" spans="8:8" x14ac:dyDescent="0.25">
      <c r="H382" s="17">
        <v>734.93</v>
      </c>
    </row>
    <row r="383" spans="8:8" x14ac:dyDescent="0.25">
      <c r="H383" s="7"/>
    </row>
    <row r="384" spans="8:8" x14ac:dyDescent="0.25">
      <c r="H384" s="18">
        <v>6.3506261180679993E-2</v>
      </c>
    </row>
    <row r="385" spans="8:8" x14ac:dyDescent="0.25">
      <c r="H385" s="18">
        <v>4.1198568872989998E-2</v>
      </c>
    </row>
    <row r="386" spans="8:8" x14ac:dyDescent="0.25">
      <c r="H386" s="18">
        <v>9.1225402504470005E-2</v>
      </c>
    </row>
    <row r="387" spans="8:8" x14ac:dyDescent="0.25">
      <c r="H387" s="18">
        <v>0.16012522361359999</v>
      </c>
    </row>
    <row r="388" spans="8:8" x14ac:dyDescent="0.25">
      <c r="H388" s="18">
        <v>0.1294633273703</v>
      </c>
    </row>
    <row r="389" spans="8:8" x14ac:dyDescent="0.25">
      <c r="H389" s="7"/>
    </row>
    <row r="390" spans="8:8" x14ac:dyDescent="0.25">
      <c r="H390" s="18">
        <v>0.40107334525940003</v>
      </c>
    </row>
    <row r="391" spans="8:8" x14ac:dyDescent="0.25">
      <c r="H391" s="18">
        <v>0.36824686940969997</v>
      </c>
    </row>
    <row r="392" spans="8:8" x14ac:dyDescent="0.25">
      <c r="H392" s="18">
        <v>0.2306797853309</v>
      </c>
    </row>
    <row r="393" spans="8:8" x14ac:dyDescent="0.25">
      <c r="H393" s="18">
        <v>0</v>
      </c>
    </row>
    <row r="394" spans="8:8" x14ac:dyDescent="0.25">
      <c r="H394" s="48">
        <v>15.78</v>
      </c>
    </row>
    <row r="395" spans="8:8" x14ac:dyDescent="0.25">
      <c r="H395" s="7"/>
    </row>
    <row r="396" spans="8:8" x14ac:dyDescent="0.25">
      <c r="H396" s="7"/>
    </row>
    <row r="397" spans="8:8" x14ac:dyDescent="0.25">
      <c r="H397" s="7"/>
    </row>
    <row r="398" spans="8:8" x14ac:dyDescent="0.25">
      <c r="H398" s="18">
        <v>0.49856767181650002</v>
      </c>
    </row>
    <row r="399" spans="8:8" x14ac:dyDescent="0.25">
      <c r="H399" s="18">
        <v>0.45187842986310001</v>
      </c>
    </row>
    <row r="400" spans="8:8" x14ac:dyDescent="0.25">
      <c r="H400" s="18">
        <v>4.9553898320389998E-2</v>
      </c>
    </row>
    <row r="401" spans="8:8" x14ac:dyDescent="0.25">
      <c r="H401" s="7"/>
    </row>
    <row r="402" spans="8:8" x14ac:dyDescent="0.25">
      <c r="H402" s="19">
        <v>70101115.109999999</v>
      </c>
    </row>
    <row r="403" spans="8:8" x14ac:dyDescent="0.25">
      <c r="H403" s="18">
        <v>0</v>
      </c>
    </row>
    <row r="404" spans="8:8" x14ac:dyDescent="0.25">
      <c r="H404" s="18">
        <v>0</v>
      </c>
    </row>
    <row r="405" spans="8:8" x14ac:dyDescent="0.25">
      <c r="H405" s="18">
        <v>6.6923726343440001E-2</v>
      </c>
    </row>
    <row r="406" spans="8:8" x14ac:dyDescent="0.25">
      <c r="H406" s="18">
        <v>0.18515889981040001</v>
      </c>
    </row>
    <row r="407" spans="8:8" x14ac:dyDescent="0.25">
      <c r="H407" s="18">
        <v>0.2596079621979</v>
      </c>
    </row>
    <row r="408" spans="8:8" x14ac:dyDescent="0.25">
      <c r="H408" s="18">
        <v>0.40213179564630003</v>
      </c>
    </row>
    <row r="409" spans="8:8" x14ac:dyDescent="0.25">
      <c r="H409" s="18">
        <v>8.6177616001949994E-2</v>
      </c>
    </row>
    <row r="410" spans="8:8" x14ac:dyDescent="0.25">
      <c r="H410" s="19">
        <v>1779552.75</v>
      </c>
    </row>
    <row r="411" spans="8:8" x14ac:dyDescent="0.25">
      <c r="H411" s="18">
        <v>0</v>
      </c>
    </row>
    <row r="412" spans="8:8" x14ac:dyDescent="0.25">
      <c r="H412" s="18">
        <v>0</v>
      </c>
    </row>
    <row r="413" spans="8:8" x14ac:dyDescent="0.25">
      <c r="H413" s="18">
        <v>0</v>
      </c>
    </row>
    <row r="414" spans="8:8" x14ac:dyDescent="0.25">
      <c r="H414" s="18">
        <v>0</v>
      </c>
    </row>
    <row r="415" spans="8:8" x14ac:dyDescent="0.25">
      <c r="H415" s="18">
        <v>0</v>
      </c>
    </row>
    <row r="416" spans="8:8" x14ac:dyDescent="0.25">
      <c r="H416" s="18">
        <v>0</v>
      </c>
    </row>
    <row r="417" spans="8:8" x14ac:dyDescent="0.25">
      <c r="H417" s="18">
        <v>1</v>
      </c>
    </row>
    <row r="418" spans="8:8" x14ac:dyDescent="0.25">
      <c r="H418" s="19">
        <v>5205816.1399999997</v>
      </c>
    </row>
    <row r="419" spans="8:8" x14ac:dyDescent="0.25">
      <c r="H419" s="18">
        <v>0</v>
      </c>
    </row>
    <row r="420" spans="8:8" x14ac:dyDescent="0.25">
      <c r="H420" s="18">
        <v>0</v>
      </c>
    </row>
    <row r="421" spans="8:8" x14ac:dyDescent="0.25">
      <c r="H421" s="18">
        <v>0.23070219701389999</v>
      </c>
    </row>
    <row r="422" spans="8:8" x14ac:dyDescent="0.25">
      <c r="H422" s="18">
        <v>0.24155557895679999</v>
      </c>
    </row>
    <row r="423" spans="8:8" x14ac:dyDescent="0.25">
      <c r="H423" s="18">
        <v>0.17907736799429999</v>
      </c>
    </row>
    <row r="424" spans="8:8" x14ac:dyDescent="0.25">
      <c r="H424" s="18">
        <v>0.30286868504260001</v>
      </c>
    </row>
    <row r="425" spans="8:8" x14ac:dyDescent="0.25">
      <c r="H425" s="18">
        <v>4.5796170992520001E-2</v>
      </c>
    </row>
    <row r="426" spans="8:8" x14ac:dyDescent="0.25">
      <c r="H426" s="19">
        <v>63230331.719999999</v>
      </c>
    </row>
    <row r="427" spans="8:8" x14ac:dyDescent="0.25">
      <c r="H427" s="18">
        <v>1</v>
      </c>
    </row>
    <row r="428" spans="8:8" x14ac:dyDescent="0.25">
      <c r="H428" s="18">
        <v>0</v>
      </c>
    </row>
    <row r="429" spans="8:8" x14ac:dyDescent="0.25">
      <c r="H429" s="18">
        <v>0</v>
      </c>
    </row>
    <row r="430" spans="8:8" x14ac:dyDescent="0.25">
      <c r="H430" s="18">
        <v>0</v>
      </c>
    </row>
    <row r="431" spans="8:8" x14ac:dyDescent="0.25">
      <c r="H431" s="18">
        <v>0</v>
      </c>
    </row>
    <row r="432" spans="8:8" x14ac:dyDescent="0.25">
      <c r="H432" s="18">
        <v>0</v>
      </c>
    </row>
    <row r="433" spans="8:8" x14ac:dyDescent="0.25">
      <c r="H433" s="18">
        <v>0</v>
      </c>
    </row>
    <row r="434" spans="8:8" x14ac:dyDescent="0.25">
      <c r="H434" s="18">
        <v>0.17816937616779999</v>
      </c>
    </row>
    <row r="435" spans="8:8" x14ac:dyDescent="0.25">
      <c r="H435" s="18">
        <v>0.2465618825426</v>
      </c>
    </row>
    <row r="436" spans="8:8" x14ac:dyDescent="0.25">
      <c r="H436" s="18">
        <v>0.15847833105270001</v>
      </c>
    </row>
    <row r="437" spans="8:8" x14ac:dyDescent="0.25">
      <c r="H437" s="18">
        <v>0</v>
      </c>
    </row>
    <row r="438" spans="8:8" x14ac:dyDescent="0.25">
      <c r="H438" s="18">
        <v>0.1166419179526</v>
      </c>
    </row>
    <row r="439" spans="8:8" x14ac:dyDescent="0.25">
      <c r="H439" s="18"/>
    </row>
    <row r="440" spans="8:8" x14ac:dyDescent="0.25">
      <c r="H440" s="18"/>
    </row>
    <row r="441" spans="8:8" x14ac:dyDescent="0.25">
      <c r="H441" s="18">
        <v>0.1511592862226</v>
      </c>
    </row>
    <row r="442" spans="8:8" x14ac:dyDescent="0.25">
      <c r="H442" s="18">
        <v>0.14807121260969999</v>
      </c>
    </row>
    <row r="443" spans="8:8" x14ac:dyDescent="0.25">
      <c r="H443" s="18">
        <v>0</v>
      </c>
    </row>
    <row r="444" spans="8:8" x14ac:dyDescent="0.25">
      <c r="H444" s="18">
        <v>0.18536570511889999</v>
      </c>
    </row>
    <row r="445" spans="8:8" x14ac:dyDescent="0.25">
      <c r="H445" s="18">
        <v>0.19979252808799999</v>
      </c>
    </row>
    <row r="446" spans="8:8" x14ac:dyDescent="0.25">
      <c r="H446" s="18">
        <v>0.19865424839740001</v>
      </c>
    </row>
    <row r="447" spans="8:8" x14ac:dyDescent="0.25">
      <c r="H447" s="18">
        <v>0.19444342705090001</v>
      </c>
    </row>
    <row r="448" spans="8:8" x14ac:dyDescent="0.25">
      <c r="H448" s="18">
        <v>0.19039541736359999</v>
      </c>
    </row>
    <row r="449" spans="8:8" x14ac:dyDescent="0.25">
      <c r="H449" s="18">
        <v>0.18263533527949999</v>
      </c>
    </row>
    <row r="450" spans="8:8" x14ac:dyDescent="0.25">
      <c r="H450" s="18">
        <v>0.1756952393923</v>
      </c>
    </row>
    <row r="451" spans="8:8" x14ac:dyDescent="0.25">
      <c r="H451" s="18">
        <v>0.17181958696239999</v>
      </c>
    </row>
    <row r="452" spans="8:8" x14ac:dyDescent="0.25">
      <c r="H452" s="18">
        <v>0.16880668250030001</v>
      </c>
    </row>
    <row r="453" spans="8:8" x14ac:dyDescent="0.25">
      <c r="H453" s="18">
        <v>0.1671961033254</v>
      </c>
    </row>
    <row r="454" spans="8:8" x14ac:dyDescent="0.25">
      <c r="H454" s="18">
        <v>0.16763820775159999</v>
      </c>
    </row>
    <row r="455" spans="8:8" x14ac:dyDescent="0.25">
      <c r="H455" s="18">
        <v>0.16501359579210001</v>
      </c>
    </row>
    <row r="456" spans="8:8" x14ac:dyDescent="0.25">
      <c r="H456" s="18">
        <v>0.16157507217870001</v>
      </c>
    </row>
    <row r="457" spans="8:8" x14ac:dyDescent="0.25">
      <c r="H457" s="18">
        <v>0</v>
      </c>
    </row>
    <row r="458" spans="8:8" x14ac:dyDescent="0.25">
      <c r="H458" s="18"/>
    </row>
    <row r="459" spans="8:8" x14ac:dyDescent="0.25">
      <c r="H459" s="18"/>
    </row>
    <row r="460" spans="8:8" x14ac:dyDescent="0.25">
      <c r="H460" s="18">
        <v>0.173629676953</v>
      </c>
    </row>
    <row r="461" spans="8:8" x14ac:dyDescent="0.25">
      <c r="H461" s="18">
        <v>7.0025211087689998E-2</v>
      </c>
    </row>
    <row r="462" spans="8:8" x14ac:dyDescent="0.25">
      <c r="H462" s="18">
        <v>0</v>
      </c>
    </row>
    <row r="463" spans="8:8" x14ac:dyDescent="0.25">
      <c r="H463" s="18">
        <v>0.22948679205790001</v>
      </c>
    </row>
    <row r="464" spans="8:8" x14ac:dyDescent="0.25">
      <c r="H464" s="18">
        <v>0.24990399999999999</v>
      </c>
    </row>
    <row r="465" spans="8:8" x14ac:dyDescent="0.25">
      <c r="H465" s="18">
        <v>0.24990399999999999</v>
      </c>
    </row>
    <row r="466" spans="8:8" x14ac:dyDescent="0.25">
      <c r="H466" s="18">
        <v>0.24990399999999999</v>
      </c>
    </row>
    <row r="467" spans="8:8" x14ac:dyDescent="0.25">
      <c r="H467" s="18">
        <v>0.24856851658250001</v>
      </c>
    </row>
    <row r="468" spans="8:8" x14ac:dyDescent="0.25">
      <c r="H468" s="18">
        <v>0.24964363918339999</v>
      </c>
    </row>
    <row r="469" spans="8:8" x14ac:dyDescent="0.25">
      <c r="H469" s="18">
        <v>0.24990399999999999</v>
      </c>
    </row>
    <row r="470" spans="8:8" x14ac:dyDescent="0.25">
      <c r="H470" s="18">
        <v>0.24990399999999999</v>
      </c>
    </row>
    <row r="471" spans="8:8" x14ac:dyDescent="0.25">
      <c r="H471" s="18">
        <v>0.24990399999999999</v>
      </c>
    </row>
    <row r="472" spans="8:8" x14ac:dyDescent="0.25">
      <c r="H472" s="18">
        <v>0.24990399999999999</v>
      </c>
    </row>
    <row r="473" spans="8:8" x14ac:dyDescent="0.25">
      <c r="H473" s="18">
        <v>0.24990399999999999</v>
      </c>
    </row>
    <row r="474" spans="8:8" x14ac:dyDescent="0.25">
      <c r="H474" s="18">
        <v>0.24990399999999999</v>
      </c>
    </row>
    <row r="475" spans="8:8" x14ac:dyDescent="0.25">
      <c r="H475" s="18">
        <v>0.24990399999999999</v>
      </c>
    </row>
    <row r="476" spans="8:8" x14ac:dyDescent="0.25">
      <c r="H476" s="18">
        <v>0</v>
      </c>
    </row>
    <row r="477" spans="8:8" x14ac:dyDescent="0.25">
      <c r="H477" s="18"/>
    </row>
    <row r="478" spans="8:8" x14ac:dyDescent="0.25">
      <c r="H478" s="18"/>
    </row>
    <row r="479" spans="8:8" x14ac:dyDescent="0.25">
      <c r="H479" s="18">
        <v>0.24990399999999999</v>
      </c>
    </row>
    <row r="480" spans="8:8" x14ac:dyDescent="0.25">
      <c r="H480" s="18">
        <v>0.21990399999999999</v>
      </c>
    </row>
    <row r="481" spans="8:8" x14ac:dyDescent="0.25">
      <c r="H481" s="18">
        <v>0</v>
      </c>
    </row>
    <row r="482" spans="8:8" x14ac:dyDescent="0.25">
      <c r="H482" s="18">
        <v>0.162789605186</v>
      </c>
    </row>
    <row r="483" spans="8:8" x14ac:dyDescent="0.25">
      <c r="H483" s="18">
        <v>0.18293538697940001</v>
      </c>
    </row>
    <row r="484" spans="8:8" x14ac:dyDescent="0.25">
      <c r="H484" s="18">
        <v>0.1853852982119</v>
      </c>
    </row>
    <row r="485" spans="8:8" x14ac:dyDescent="0.25">
      <c r="H485" s="18">
        <v>0.18083338556270001</v>
      </c>
    </row>
    <row r="486" spans="8:8" x14ac:dyDescent="0.25">
      <c r="H486" s="18">
        <v>0.17622161352269999</v>
      </c>
    </row>
    <row r="487" spans="8:8" x14ac:dyDescent="0.25">
      <c r="H487" s="18">
        <v>0.16546512684879999</v>
      </c>
    </row>
    <row r="488" spans="8:8" x14ac:dyDescent="0.25">
      <c r="H488" s="18">
        <v>0.15476462165259999</v>
      </c>
    </row>
    <row r="489" spans="8:8" x14ac:dyDescent="0.25">
      <c r="H489" s="18">
        <v>0.1488578110656</v>
      </c>
    </row>
    <row r="490" spans="8:8" x14ac:dyDescent="0.25">
      <c r="H490" s="18">
        <v>0.14726666461749999</v>
      </c>
    </row>
    <row r="491" spans="8:8" x14ac:dyDescent="0.25">
      <c r="H491" s="18">
        <v>0.1405801124869</v>
      </c>
    </row>
    <row r="492" spans="8:8" x14ac:dyDescent="0.25">
      <c r="H492" s="18">
        <v>0.13278894591240001</v>
      </c>
    </row>
    <row r="493" spans="8:8" x14ac:dyDescent="0.25">
      <c r="H493" s="18">
        <v>0.1511604326813</v>
      </c>
    </row>
    <row r="494" spans="8:8" x14ac:dyDescent="0.25">
      <c r="H494" s="18">
        <v>0.15985894511830001</v>
      </c>
    </row>
    <row r="495" spans="8:8" x14ac:dyDescent="0.25">
      <c r="H495" s="18">
        <v>0</v>
      </c>
    </row>
    <row r="496" spans="8:8" x14ac:dyDescent="0.25">
      <c r="H496" s="18"/>
    </row>
    <row r="497" spans="8:8" x14ac:dyDescent="0.25">
      <c r="H497" s="18"/>
    </row>
    <row r="498" spans="8:8" x14ac:dyDescent="0.25">
      <c r="H498" s="18">
        <v>0</v>
      </c>
    </row>
    <row r="499" spans="8:8" x14ac:dyDescent="0.25">
      <c r="H499" s="18">
        <v>0</v>
      </c>
    </row>
    <row r="500" spans="8:8" x14ac:dyDescent="0.25">
      <c r="H500" s="18">
        <v>0</v>
      </c>
    </row>
    <row r="501" spans="8:8" x14ac:dyDescent="0.25">
      <c r="H501" s="18">
        <v>0</v>
      </c>
    </row>
    <row r="502" spans="8:8" x14ac:dyDescent="0.25">
      <c r="H502" s="18">
        <v>0</v>
      </c>
    </row>
    <row r="503" spans="8:8" x14ac:dyDescent="0.25">
      <c r="H503" s="18">
        <v>0</v>
      </c>
    </row>
    <row r="504" spans="8:8" x14ac:dyDescent="0.25">
      <c r="H504" s="18">
        <v>0</v>
      </c>
    </row>
    <row r="505" spans="8:8" x14ac:dyDescent="0.25">
      <c r="H505" s="18">
        <v>0</v>
      </c>
    </row>
    <row r="506" spans="8:8" x14ac:dyDescent="0.25">
      <c r="H506" s="18">
        <v>0</v>
      </c>
    </row>
    <row r="507" spans="8:8" x14ac:dyDescent="0.25">
      <c r="H507" s="18">
        <v>0</v>
      </c>
    </row>
    <row r="508" spans="8:8" x14ac:dyDescent="0.25">
      <c r="H508" s="18">
        <v>0</v>
      </c>
    </row>
    <row r="509" spans="8:8" x14ac:dyDescent="0.25">
      <c r="H509" s="18">
        <v>0</v>
      </c>
    </row>
    <row r="510" spans="8:8" x14ac:dyDescent="0.25">
      <c r="H510" s="18">
        <v>0</v>
      </c>
    </row>
    <row r="511" spans="8:8" x14ac:dyDescent="0.25">
      <c r="H511" s="18">
        <v>0</v>
      </c>
    </row>
    <row r="512" spans="8:8" x14ac:dyDescent="0.25">
      <c r="H512" s="18">
        <v>0</v>
      </c>
    </row>
    <row r="513" spans="8:8" x14ac:dyDescent="0.25">
      <c r="H513" s="18">
        <v>0</v>
      </c>
    </row>
    <row r="514" spans="8:8" x14ac:dyDescent="0.25">
      <c r="H514" s="18">
        <v>0</v>
      </c>
    </row>
    <row r="515" spans="8:8" x14ac:dyDescent="0.25">
      <c r="H515" s="7"/>
    </row>
    <row r="516" spans="8:8" x14ac:dyDescent="0.25">
      <c r="H516" s="7"/>
    </row>
    <row r="517" spans="8:8" x14ac:dyDescent="0.25">
      <c r="H517" s="7"/>
    </row>
    <row r="518" spans="8:8" x14ac:dyDescent="0.25">
      <c r="H518" s="19">
        <v>3131.3346230000002</v>
      </c>
    </row>
    <row r="519" spans="8:8" x14ac:dyDescent="0.25">
      <c r="H519" s="19">
        <v>6361.3445380000003</v>
      </c>
    </row>
    <row r="520" spans="8:8" x14ac:dyDescent="0.25">
      <c r="H520" s="19">
        <v>2105.8252429999998</v>
      </c>
    </row>
    <row r="521" spans="8:8" x14ac:dyDescent="0.25">
      <c r="H521" s="19">
        <v>842.39130399999999</v>
      </c>
    </row>
    <row r="522" spans="8:8" x14ac:dyDescent="0.25">
      <c r="H522" s="19">
        <v>655.05952400000001</v>
      </c>
    </row>
    <row r="523" spans="8:8" x14ac:dyDescent="0.25">
      <c r="H523" s="19">
        <v>651.87032399999998</v>
      </c>
    </row>
    <row r="524" spans="8:8" x14ac:dyDescent="0.25">
      <c r="H524" s="19">
        <v>2266.5260199999998</v>
      </c>
    </row>
    <row r="525" spans="8:8" x14ac:dyDescent="0.25">
      <c r="H525" s="19">
        <v>3604.9124980000001</v>
      </c>
    </row>
    <row r="526" spans="8:8" x14ac:dyDescent="0.25">
      <c r="H526" s="19">
        <v>4766.3372090000003</v>
      </c>
    </row>
    <row r="527" spans="8:8" x14ac:dyDescent="0.25">
      <c r="H527" s="19">
        <v>6000.127176</v>
      </c>
    </row>
    <row r="528" spans="8:8" x14ac:dyDescent="0.25">
      <c r="H528" s="19">
        <v>6712.6134840000004</v>
      </c>
    </row>
    <row r="529" spans="8:8" x14ac:dyDescent="0.25">
      <c r="H529" s="19">
        <v>7240.4971699999996</v>
      </c>
    </row>
    <row r="530" spans="8:8" x14ac:dyDescent="0.25">
      <c r="H530" s="19">
        <v>7301.965526</v>
      </c>
    </row>
    <row r="531" spans="8:8" x14ac:dyDescent="0.25">
      <c r="H531" s="19">
        <v>7097.1480039999997</v>
      </c>
    </row>
    <row r="532" spans="8:8" x14ac:dyDescent="0.25">
      <c r="H532" s="19">
        <v>6726.7438679999996</v>
      </c>
    </row>
    <row r="533" spans="8:8" x14ac:dyDescent="0.25">
      <c r="H533" s="19">
        <v>6895.439241</v>
      </c>
    </row>
    <row r="534" spans="8:8" x14ac:dyDescent="0.25">
      <c r="H534" s="19">
        <v>0</v>
      </c>
    </row>
    <row r="535" spans="8:8" x14ac:dyDescent="0.25">
      <c r="H535" s="18">
        <v>0.20708770630959999</v>
      </c>
    </row>
    <row r="536" spans="8:8" x14ac:dyDescent="0.25">
      <c r="H536" s="7"/>
    </row>
    <row r="537" spans="8:8" x14ac:dyDescent="0.25">
      <c r="H537" s="7"/>
    </row>
    <row r="538" spans="8:8" x14ac:dyDescent="0.25">
      <c r="H538" s="18">
        <v>1.010733452594E-3</v>
      </c>
    </row>
    <row r="539" spans="8:8" x14ac:dyDescent="0.25">
      <c r="H539" s="18">
        <v>0</v>
      </c>
    </row>
    <row r="540" spans="8:8" x14ac:dyDescent="0.25">
      <c r="H540" s="18">
        <v>2.7343470483010002E-2</v>
      </c>
    </row>
    <row r="541" spans="8:8" x14ac:dyDescent="0.25">
      <c r="H541" s="18">
        <v>2.7772808586760001E-2</v>
      </c>
    </row>
    <row r="542" spans="8:8" x14ac:dyDescent="0.25">
      <c r="H542" s="18">
        <v>2.5787119856890001E-2</v>
      </c>
    </row>
    <row r="543" spans="8:8" x14ac:dyDescent="0.25">
      <c r="H543" s="18">
        <v>3.2692307692309998E-2</v>
      </c>
    </row>
    <row r="544" spans="8:8" x14ac:dyDescent="0.25">
      <c r="H544" s="18">
        <v>3.9436493738820001E-2</v>
      </c>
    </row>
    <row r="545" spans="8:8" x14ac:dyDescent="0.25">
      <c r="H545" s="18">
        <v>3.3881932021470003E-2</v>
      </c>
    </row>
    <row r="546" spans="8:8" x14ac:dyDescent="0.25">
      <c r="H546" s="18">
        <v>1.278175313059E-2</v>
      </c>
    </row>
    <row r="547" spans="8:8" x14ac:dyDescent="0.25">
      <c r="H547" s="18">
        <v>4.2906976744190001E-2</v>
      </c>
    </row>
    <row r="548" spans="8:8" x14ac:dyDescent="0.25">
      <c r="H548" s="18">
        <v>3.5098389982109998E-2</v>
      </c>
    </row>
    <row r="549" spans="8:8" x14ac:dyDescent="0.25">
      <c r="H549" s="18">
        <v>0.1137835420394</v>
      </c>
    </row>
    <row r="550" spans="8:8" x14ac:dyDescent="0.25">
      <c r="H550" s="18">
        <v>0.1769677996422</v>
      </c>
    </row>
    <row r="551" spans="8:8" x14ac:dyDescent="0.25">
      <c r="H551" s="18">
        <v>8.9731663685149995E-2</v>
      </c>
    </row>
    <row r="552" spans="8:8" x14ac:dyDescent="0.25">
      <c r="H552" s="18">
        <v>0.10291592128800001</v>
      </c>
    </row>
    <row r="553" spans="8:8" x14ac:dyDescent="0.25">
      <c r="H553" s="18">
        <v>4.8103756708410002E-2</v>
      </c>
    </row>
    <row r="554" spans="8:8" x14ac:dyDescent="0.25">
      <c r="H554" s="18">
        <v>0.11668157423970001</v>
      </c>
    </row>
    <row r="555" spans="8:8" x14ac:dyDescent="0.25">
      <c r="H555" s="18">
        <v>3.4051878354200003E-2</v>
      </c>
    </row>
    <row r="556" spans="8:8" x14ac:dyDescent="0.25">
      <c r="H556" s="18">
        <v>2.8228980322E-2</v>
      </c>
    </row>
    <row r="557" spans="8:8" x14ac:dyDescent="0.25">
      <c r="H557" s="18">
        <v>7.1824686940970004E-3</v>
      </c>
    </row>
    <row r="558" spans="8:8" x14ac:dyDescent="0.25">
      <c r="H558" s="18">
        <v>2.6207513416820001E-3</v>
      </c>
    </row>
    <row r="559" spans="8:8" x14ac:dyDescent="0.25">
      <c r="H559" s="18">
        <v>7.0661896243300005E-4</v>
      </c>
    </row>
    <row r="560" spans="8:8" x14ac:dyDescent="0.25">
      <c r="H560" s="18">
        <v>1.5205724508099999E-4</v>
      </c>
    </row>
    <row r="561" spans="8:8" x14ac:dyDescent="0.25">
      <c r="H561" s="18">
        <v>6.2611806798000005E-5</v>
      </c>
    </row>
    <row r="562" spans="8:8" x14ac:dyDescent="0.25">
      <c r="H562" s="18">
        <v>2.6833631485000001E-5</v>
      </c>
    </row>
    <row r="563" spans="8:8" x14ac:dyDescent="0.25">
      <c r="H563" s="18">
        <v>5.3667262970000003E-5</v>
      </c>
    </row>
    <row r="564" spans="8:8" x14ac:dyDescent="0.25">
      <c r="H564" s="18">
        <v>1.7889087657E-5</v>
      </c>
    </row>
    <row r="565" spans="8:8" x14ac:dyDescent="0.25">
      <c r="H565" s="7"/>
    </row>
    <row r="566" spans="8:8" x14ac:dyDescent="0.25">
      <c r="H566" s="7"/>
    </row>
    <row r="567" spans="8:8" x14ac:dyDescent="0.25">
      <c r="H567" s="18">
        <v>1.022050975923E-3</v>
      </c>
    </row>
    <row r="568" spans="8:8" x14ac:dyDescent="0.25">
      <c r="H568" s="18">
        <v>0</v>
      </c>
    </row>
    <row r="569" spans="8:8" x14ac:dyDescent="0.25">
      <c r="H569" s="18">
        <v>2.707078381361E-2</v>
      </c>
    </row>
    <row r="570" spans="8:8" x14ac:dyDescent="0.25">
      <c r="H570" s="18">
        <v>2.736021417847E-2</v>
      </c>
    </row>
    <row r="571" spans="8:8" x14ac:dyDescent="0.25">
      <c r="H571" s="18">
        <v>2.5379425118940001E-2</v>
      </c>
    </row>
    <row r="572" spans="8:8" x14ac:dyDescent="0.25">
      <c r="H572" s="18">
        <v>3.2452379660280001E-2</v>
      </c>
    </row>
    <row r="573" spans="8:8" x14ac:dyDescent="0.25">
      <c r="H573" s="18">
        <v>3.9452976610410001E-2</v>
      </c>
    </row>
    <row r="574" spans="8:8" x14ac:dyDescent="0.25">
      <c r="H574" s="18">
        <v>3.3763861001069997E-2</v>
      </c>
    </row>
    <row r="575" spans="8:8" x14ac:dyDescent="0.25">
      <c r="H575" s="18">
        <v>1.268066786057E-2</v>
      </c>
    </row>
    <row r="576" spans="8:8" x14ac:dyDescent="0.25">
      <c r="H576" s="18">
        <v>4.282664930084E-2</v>
      </c>
    </row>
    <row r="577" spans="8:8" x14ac:dyDescent="0.25">
      <c r="H577" s="18">
        <v>3.5066297642950002E-2</v>
      </c>
    </row>
    <row r="578" spans="8:8" x14ac:dyDescent="0.25">
      <c r="H578" s="18">
        <v>0.1142345471319</v>
      </c>
    </row>
    <row r="579" spans="8:8" x14ac:dyDescent="0.25">
      <c r="H579" s="18">
        <v>0.17777355691829999</v>
      </c>
    </row>
    <row r="580" spans="8:8" x14ac:dyDescent="0.25">
      <c r="H580" s="18">
        <v>8.9470161538320006E-2</v>
      </c>
    </row>
    <row r="581" spans="8:8" x14ac:dyDescent="0.25">
      <c r="H581" s="18">
        <v>0.1031638356759</v>
      </c>
    </row>
    <row r="582" spans="8:8" x14ac:dyDescent="0.25">
      <c r="H582" s="18">
        <v>4.7945948879359997E-2</v>
      </c>
    </row>
    <row r="583" spans="8:8" x14ac:dyDescent="0.25">
      <c r="H583" s="18">
        <v>0.1169841355981</v>
      </c>
    </row>
    <row r="584" spans="8:8" x14ac:dyDescent="0.25">
      <c r="H584" s="18">
        <v>3.413469365605E-2</v>
      </c>
    </row>
    <row r="585" spans="8:8" x14ac:dyDescent="0.25">
      <c r="H585" s="18">
        <v>2.84003545522E-2</v>
      </c>
    </row>
    <row r="586" spans="8:8" x14ac:dyDescent="0.25">
      <c r="H586" s="18">
        <v>7.1634015303629998E-3</v>
      </c>
    </row>
    <row r="587" spans="8:8" x14ac:dyDescent="0.25">
      <c r="H587" s="18">
        <v>2.6229626815720002E-3</v>
      </c>
    </row>
    <row r="588" spans="8:8" x14ac:dyDescent="0.25">
      <c r="H588" s="18">
        <v>7.1453121325600001E-4</v>
      </c>
    </row>
    <row r="589" spans="8:8" x14ac:dyDescent="0.25">
      <c r="H589" s="18">
        <v>1.5375988133400001E-4</v>
      </c>
    </row>
    <row r="590" spans="8:8" x14ac:dyDescent="0.25">
      <c r="H590" s="18">
        <v>6.3312892313999999E-5</v>
      </c>
    </row>
    <row r="591" spans="8:8" x14ac:dyDescent="0.25">
      <c r="H591" s="18">
        <v>2.7134096706000001E-5</v>
      </c>
    </row>
    <row r="592" spans="8:8" x14ac:dyDescent="0.25">
      <c r="H592" s="18">
        <v>5.4268193412000001E-5</v>
      </c>
    </row>
    <row r="593" spans="8:8" x14ac:dyDescent="0.25">
      <c r="H593" s="18">
        <v>1.8089397803999999E-5</v>
      </c>
    </row>
    <row r="594" spans="8:8" x14ac:dyDescent="0.25">
      <c r="H594" s="7"/>
    </row>
    <row r="595" spans="8:8" x14ac:dyDescent="0.25">
      <c r="H595" s="7"/>
    </row>
    <row r="596" spans="8:8" x14ac:dyDescent="0.25">
      <c r="H596" s="19">
        <v>0</v>
      </c>
    </row>
    <row r="597" spans="8:8" x14ac:dyDescent="0.25">
      <c r="H597" s="19">
        <v>0</v>
      </c>
    </row>
    <row r="598" spans="8:8" x14ac:dyDescent="0.25">
      <c r="H598" s="19">
        <v>454170.07</v>
      </c>
    </row>
    <row r="599" spans="8:8" x14ac:dyDescent="0.25">
      <c r="H599" s="19">
        <v>866780.81</v>
      </c>
    </row>
    <row r="600" spans="8:8" x14ac:dyDescent="0.25">
      <c r="H600" s="19">
        <v>1335549.74</v>
      </c>
    </row>
    <row r="601" spans="8:8" x14ac:dyDescent="0.25">
      <c r="H601" s="19">
        <v>1957153.89</v>
      </c>
    </row>
    <row r="602" spans="8:8" x14ac:dyDescent="0.25">
      <c r="H602" s="19">
        <v>2095767.28</v>
      </c>
    </row>
    <row r="603" spans="8:8" x14ac:dyDescent="0.25">
      <c r="H603" s="19">
        <v>2292762.6800000002</v>
      </c>
    </row>
    <row r="604" spans="8:8" x14ac:dyDescent="0.25">
      <c r="H604" s="19">
        <v>1506300.01</v>
      </c>
    </row>
    <row r="605" spans="8:8" x14ac:dyDescent="0.25">
      <c r="H605" s="19">
        <v>3762445.66</v>
      </c>
    </row>
    <row r="606" spans="8:8" x14ac:dyDescent="0.25">
      <c r="H606" s="19">
        <v>3544531.12</v>
      </c>
    </row>
    <row r="607" spans="8:8" x14ac:dyDescent="0.25">
      <c r="H607" s="19">
        <v>7572848.2000000002</v>
      </c>
    </row>
    <row r="608" spans="8:8" x14ac:dyDescent="0.25">
      <c r="H608" s="19">
        <v>15430576.23</v>
      </c>
    </row>
    <row r="609" spans="8:8" x14ac:dyDescent="0.25">
      <c r="H609" s="19">
        <v>16247262.060000001</v>
      </c>
    </row>
    <row r="610" spans="8:8" x14ac:dyDescent="0.25">
      <c r="H610" s="19">
        <v>19824052.379999999</v>
      </c>
    </row>
    <row r="611" spans="8:8" x14ac:dyDescent="0.25">
      <c r="H611" s="19">
        <v>13361748.640000001</v>
      </c>
    </row>
    <row r="612" spans="8:8" x14ac:dyDescent="0.25">
      <c r="H612" s="19">
        <v>17887813.719999999</v>
      </c>
    </row>
    <row r="613" spans="8:8" x14ac:dyDescent="0.25">
      <c r="H613" s="19">
        <v>14148096.859999999</v>
      </c>
    </row>
    <row r="614" spans="8:8" x14ac:dyDescent="0.25">
      <c r="H614" s="19">
        <v>15630188.34</v>
      </c>
    </row>
    <row r="615" spans="8:8" x14ac:dyDescent="0.25">
      <c r="H615" s="19">
        <v>4046783.02</v>
      </c>
    </row>
    <row r="616" spans="8:8" x14ac:dyDescent="0.25">
      <c r="H616" s="19">
        <v>1345673.6</v>
      </c>
    </row>
    <row r="617" spans="8:8" x14ac:dyDescent="0.25">
      <c r="H617" s="19">
        <v>622095.47</v>
      </c>
    </row>
    <row r="618" spans="8:8" x14ac:dyDescent="0.25">
      <c r="H618" s="19">
        <v>86107.09</v>
      </c>
    </row>
    <row r="619" spans="8:8" x14ac:dyDescent="0.25">
      <c r="H619" s="19">
        <v>47864.07</v>
      </c>
    </row>
    <row r="620" spans="8:8" x14ac:dyDescent="0.25">
      <c r="H620" s="19">
        <v>11137.41</v>
      </c>
    </row>
    <row r="621" spans="8:8" x14ac:dyDescent="0.25">
      <c r="H621" s="19">
        <v>74258.45</v>
      </c>
    </row>
    <row r="622" spans="8:8" x14ac:dyDescent="0.25">
      <c r="H622" s="19">
        <v>4684.79</v>
      </c>
    </row>
    <row r="623" spans="8:8" x14ac:dyDescent="0.25">
      <c r="H623" s="7"/>
    </row>
    <row r="624" spans="8:8" x14ac:dyDescent="0.25">
      <c r="H624" s="7"/>
    </row>
    <row r="625" spans="8:8" x14ac:dyDescent="0.25">
      <c r="H625" s="19">
        <v>0</v>
      </c>
    </row>
    <row r="626" spans="8:8" x14ac:dyDescent="0.25">
      <c r="H626" s="19">
        <v>0</v>
      </c>
    </row>
    <row r="627" spans="8:8" x14ac:dyDescent="0.25">
      <c r="H627" s="19">
        <v>429183.24</v>
      </c>
    </row>
    <row r="628" spans="8:8" x14ac:dyDescent="0.25">
      <c r="H628" s="19">
        <v>813376.4</v>
      </c>
    </row>
    <row r="629" spans="8:8" x14ac:dyDescent="0.25">
      <c r="H629" s="19">
        <v>1268182.68</v>
      </c>
    </row>
    <row r="630" spans="8:8" x14ac:dyDescent="0.25">
      <c r="H630" s="19">
        <v>1878358.51</v>
      </c>
    </row>
    <row r="631" spans="8:8" x14ac:dyDescent="0.25">
      <c r="H631" s="19">
        <v>2035249.46</v>
      </c>
    </row>
    <row r="632" spans="8:8" x14ac:dyDescent="0.25">
      <c r="H632" s="19">
        <v>2204240.2999999998</v>
      </c>
    </row>
    <row r="633" spans="8:8" x14ac:dyDescent="0.25">
      <c r="H633" s="19">
        <v>1435898.7</v>
      </c>
    </row>
    <row r="634" spans="8:8" x14ac:dyDescent="0.25">
      <c r="H634" s="19">
        <v>3623300.04</v>
      </c>
    </row>
    <row r="635" spans="8:8" x14ac:dyDescent="0.25">
      <c r="H635" s="19">
        <v>3413536.88</v>
      </c>
    </row>
    <row r="636" spans="8:8" x14ac:dyDescent="0.25">
      <c r="H636" s="19">
        <v>7391791.5300000003</v>
      </c>
    </row>
    <row r="637" spans="8:8" x14ac:dyDescent="0.25">
      <c r="H637" s="19">
        <v>15105252.289999999</v>
      </c>
    </row>
    <row r="638" spans="8:8" x14ac:dyDescent="0.25">
      <c r="H638" s="19">
        <v>15893350.83</v>
      </c>
    </row>
    <row r="639" spans="8:8" x14ac:dyDescent="0.25">
      <c r="H639" s="19">
        <v>19530955.539999999</v>
      </c>
    </row>
    <row r="640" spans="8:8" x14ac:dyDescent="0.25">
      <c r="H640" s="19">
        <v>13044897.07</v>
      </c>
    </row>
    <row r="641" spans="8:8" x14ac:dyDescent="0.25">
      <c r="H641" s="19">
        <v>17719377.309999999</v>
      </c>
    </row>
    <row r="642" spans="8:8" x14ac:dyDescent="0.25">
      <c r="H642" s="19">
        <v>13964699.65</v>
      </c>
    </row>
    <row r="643" spans="8:8" x14ac:dyDescent="0.25">
      <c r="H643" s="19">
        <v>15508037.869999999</v>
      </c>
    </row>
    <row r="644" spans="8:8" x14ac:dyDescent="0.25">
      <c r="H644" s="19">
        <v>3986934.95</v>
      </c>
    </row>
    <row r="645" spans="8:8" x14ac:dyDescent="0.25">
      <c r="H645" s="19">
        <v>1345673.6</v>
      </c>
    </row>
    <row r="646" spans="8:8" x14ac:dyDescent="0.25">
      <c r="H646" s="19">
        <v>622095.47</v>
      </c>
    </row>
    <row r="647" spans="8:8" x14ac:dyDescent="0.25">
      <c r="H647" s="19">
        <v>86107.09</v>
      </c>
    </row>
    <row r="648" spans="8:8" x14ac:dyDescent="0.25">
      <c r="H648" s="19">
        <v>47864.07</v>
      </c>
    </row>
    <row r="649" spans="8:8" x14ac:dyDescent="0.25">
      <c r="H649" s="19">
        <v>11137.41</v>
      </c>
    </row>
    <row r="650" spans="8:8" x14ac:dyDescent="0.25">
      <c r="H650" s="19">
        <v>74258.45</v>
      </c>
    </row>
    <row r="651" spans="8:8" x14ac:dyDescent="0.25">
      <c r="H651" s="19">
        <v>4684.79</v>
      </c>
    </row>
    <row r="652" spans="8:8" x14ac:dyDescent="0.25">
      <c r="H652" s="7"/>
    </row>
    <row r="653" spans="8:8" x14ac:dyDescent="0.25">
      <c r="H653" s="7"/>
    </row>
    <row r="654" spans="8:8" x14ac:dyDescent="0.25">
      <c r="H654" s="17">
        <v>113</v>
      </c>
    </row>
    <row r="655" spans="8:8" x14ac:dyDescent="0.25">
      <c r="H655" s="17">
        <v>0</v>
      </c>
    </row>
    <row r="656" spans="8:8" x14ac:dyDescent="0.25">
      <c r="H656" s="17">
        <v>3057</v>
      </c>
    </row>
    <row r="657" spans="8:8" x14ac:dyDescent="0.25">
      <c r="H657" s="17">
        <v>3105</v>
      </c>
    </row>
    <row r="658" spans="8:8" x14ac:dyDescent="0.25">
      <c r="H658" s="17">
        <v>2883</v>
      </c>
    </row>
    <row r="659" spans="8:8" x14ac:dyDescent="0.25">
      <c r="H659" s="17">
        <v>3655</v>
      </c>
    </row>
    <row r="660" spans="8:8" x14ac:dyDescent="0.25">
      <c r="H660" s="17">
        <v>4409</v>
      </c>
    </row>
    <row r="661" spans="8:8" x14ac:dyDescent="0.25">
      <c r="H661" s="17">
        <v>3788</v>
      </c>
    </row>
    <row r="662" spans="8:8" x14ac:dyDescent="0.25">
      <c r="H662" s="17">
        <v>1429</v>
      </c>
    </row>
    <row r="663" spans="8:8" x14ac:dyDescent="0.25">
      <c r="H663" s="17">
        <v>4797</v>
      </c>
    </row>
    <row r="664" spans="8:8" x14ac:dyDescent="0.25">
      <c r="H664" s="17">
        <v>3924</v>
      </c>
    </row>
    <row r="665" spans="8:8" x14ac:dyDescent="0.25">
      <c r="H665" s="17">
        <v>12721</v>
      </c>
    </row>
    <row r="666" spans="8:8" x14ac:dyDescent="0.25">
      <c r="H666" s="17">
        <v>19785</v>
      </c>
    </row>
    <row r="667" spans="8:8" x14ac:dyDescent="0.25">
      <c r="H667" s="17">
        <v>10032</v>
      </c>
    </row>
    <row r="668" spans="8:8" x14ac:dyDescent="0.25">
      <c r="H668" s="17">
        <v>11506</v>
      </c>
    </row>
    <row r="669" spans="8:8" x14ac:dyDescent="0.25">
      <c r="H669" s="17">
        <v>5378</v>
      </c>
    </row>
    <row r="670" spans="8:8" x14ac:dyDescent="0.25">
      <c r="H670" s="17">
        <v>13045</v>
      </c>
    </row>
    <row r="671" spans="8:8" x14ac:dyDescent="0.25">
      <c r="H671" s="17">
        <v>3807</v>
      </c>
    </row>
    <row r="672" spans="8:8" x14ac:dyDescent="0.25">
      <c r="H672" s="17">
        <v>3156</v>
      </c>
    </row>
    <row r="673" spans="8:8" x14ac:dyDescent="0.25">
      <c r="H673" s="17">
        <v>803</v>
      </c>
    </row>
    <row r="674" spans="8:8" x14ac:dyDescent="0.25">
      <c r="H674" s="17">
        <v>293</v>
      </c>
    </row>
    <row r="675" spans="8:8" x14ac:dyDescent="0.25">
      <c r="H675" s="17">
        <v>79</v>
      </c>
    </row>
    <row r="676" spans="8:8" x14ac:dyDescent="0.25">
      <c r="H676" s="17">
        <v>17</v>
      </c>
    </row>
    <row r="677" spans="8:8" x14ac:dyDescent="0.25">
      <c r="H677" s="17">
        <v>7</v>
      </c>
    </row>
    <row r="678" spans="8:8" x14ac:dyDescent="0.25">
      <c r="H678" s="17">
        <v>3</v>
      </c>
    </row>
    <row r="679" spans="8:8" x14ac:dyDescent="0.25">
      <c r="H679" s="17">
        <v>6</v>
      </c>
    </row>
    <row r="680" spans="8:8" x14ac:dyDescent="0.25">
      <c r="H680" s="17">
        <v>2</v>
      </c>
    </row>
    <row r="681" spans="8:8" x14ac:dyDescent="0.25">
      <c r="H681" s="17"/>
    </row>
    <row r="682" spans="8:8" x14ac:dyDescent="0.25">
      <c r="H682" s="17"/>
    </row>
    <row r="683" spans="8:8" x14ac:dyDescent="0.25">
      <c r="H683" s="17">
        <v>113</v>
      </c>
    </row>
    <row r="684" spans="8:8" x14ac:dyDescent="0.25">
      <c r="H684" s="17">
        <v>0</v>
      </c>
    </row>
    <row r="685" spans="8:8" x14ac:dyDescent="0.25">
      <c r="H685" s="17">
        <v>2993</v>
      </c>
    </row>
    <row r="686" spans="8:8" x14ac:dyDescent="0.25">
      <c r="H686" s="17">
        <v>3025</v>
      </c>
    </row>
    <row r="687" spans="8:8" x14ac:dyDescent="0.25">
      <c r="H687" s="17">
        <v>2806</v>
      </c>
    </row>
    <row r="688" spans="8:8" x14ac:dyDescent="0.25">
      <c r="H688" s="17">
        <v>3588</v>
      </c>
    </row>
    <row r="689" spans="8:8" x14ac:dyDescent="0.25">
      <c r="H689" s="17">
        <v>4362</v>
      </c>
    </row>
    <row r="690" spans="8:8" x14ac:dyDescent="0.25">
      <c r="H690" s="17">
        <v>3733</v>
      </c>
    </row>
    <row r="691" spans="8:8" x14ac:dyDescent="0.25">
      <c r="H691" s="17">
        <v>1402</v>
      </c>
    </row>
    <row r="692" spans="8:8" x14ac:dyDescent="0.25">
      <c r="H692" s="17">
        <v>4735</v>
      </c>
    </row>
    <row r="693" spans="8:8" x14ac:dyDescent="0.25">
      <c r="H693" s="17">
        <v>3877</v>
      </c>
    </row>
    <row r="694" spans="8:8" x14ac:dyDescent="0.25">
      <c r="H694" s="17">
        <v>12630</v>
      </c>
    </row>
    <row r="695" spans="8:8" x14ac:dyDescent="0.25">
      <c r="H695" s="17">
        <v>19655</v>
      </c>
    </row>
    <row r="696" spans="8:8" x14ac:dyDescent="0.25">
      <c r="H696" s="17">
        <v>9892</v>
      </c>
    </row>
    <row r="697" spans="8:8" x14ac:dyDescent="0.25">
      <c r="H697" s="17">
        <v>11406</v>
      </c>
    </row>
    <row r="698" spans="8:8" x14ac:dyDescent="0.25">
      <c r="H698" s="17">
        <v>5301</v>
      </c>
    </row>
    <row r="699" spans="8:8" x14ac:dyDescent="0.25">
      <c r="H699" s="17">
        <v>12934</v>
      </c>
    </row>
    <row r="700" spans="8:8" x14ac:dyDescent="0.25">
      <c r="H700" s="17">
        <v>3774</v>
      </c>
    </row>
    <row r="701" spans="8:8" x14ac:dyDescent="0.25">
      <c r="H701" s="17">
        <v>3140</v>
      </c>
    </row>
    <row r="702" spans="8:8" x14ac:dyDescent="0.25">
      <c r="H702" s="17">
        <v>792</v>
      </c>
    </row>
    <row r="703" spans="8:8" x14ac:dyDescent="0.25">
      <c r="H703" s="17">
        <v>290</v>
      </c>
    </row>
    <row r="704" spans="8:8" x14ac:dyDescent="0.25">
      <c r="H704" s="17">
        <v>79</v>
      </c>
    </row>
    <row r="705" spans="8:8" x14ac:dyDescent="0.25">
      <c r="H705" s="17">
        <v>17</v>
      </c>
    </row>
    <row r="706" spans="8:8" x14ac:dyDescent="0.25">
      <c r="H706" s="17">
        <v>7</v>
      </c>
    </row>
    <row r="707" spans="8:8" x14ac:dyDescent="0.25">
      <c r="H707" s="17">
        <v>3</v>
      </c>
    </row>
    <row r="708" spans="8:8" x14ac:dyDescent="0.25">
      <c r="H708" s="17">
        <v>6</v>
      </c>
    </row>
    <row r="709" spans="8:8" x14ac:dyDescent="0.25">
      <c r="H709" s="17">
        <v>2</v>
      </c>
    </row>
    <row r="710" spans="8:8" x14ac:dyDescent="0.25">
      <c r="H710" s="7"/>
    </row>
    <row r="711" spans="8:8" x14ac:dyDescent="0.25">
      <c r="H711" s="7"/>
    </row>
    <row r="712" spans="8:8" x14ac:dyDescent="0.25">
      <c r="H712" s="19">
        <v>30296066.010000002</v>
      </c>
    </row>
    <row r="713" spans="8:8" x14ac:dyDescent="0.25">
      <c r="H713" s="18">
        <v>0.34381613936069999</v>
      </c>
    </row>
    <row r="714" spans="8:8" x14ac:dyDescent="0.25">
      <c r="H714" s="19">
        <v>274</v>
      </c>
    </row>
    <row r="715" spans="8:8" x14ac:dyDescent="0.25">
      <c r="H715" s="7">
        <v>4.68</v>
      </c>
    </row>
    <row r="716" spans="8:8" x14ac:dyDescent="0.25">
      <c r="H716" s="19">
        <v>58.508099999999999</v>
      </c>
    </row>
    <row r="717" spans="8:8" x14ac:dyDescent="0.25">
      <c r="H717" s="7"/>
    </row>
    <row r="718" spans="8:8" x14ac:dyDescent="0.25">
      <c r="H718" s="18">
        <v>0.66177101967800001</v>
      </c>
    </row>
    <row r="719" spans="8:8" x14ac:dyDescent="0.25">
      <c r="H719" s="18">
        <v>3.6958855098390003E-2</v>
      </c>
    </row>
    <row r="720" spans="8:8" x14ac:dyDescent="0.25">
      <c r="H720" s="18">
        <v>7.2101967799639996E-2</v>
      </c>
    </row>
    <row r="721" spans="8:8" x14ac:dyDescent="0.25">
      <c r="H721" s="18">
        <v>7.8425760286229995E-2</v>
      </c>
    </row>
    <row r="722" spans="8:8" x14ac:dyDescent="0.25">
      <c r="H722" s="18">
        <v>6.3756708407869997E-2</v>
      </c>
    </row>
    <row r="723" spans="8:8" x14ac:dyDescent="0.25">
      <c r="H723" s="18">
        <v>5.2915921288010002E-2</v>
      </c>
    </row>
    <row r="724" spans="8:8" x14ac:dyDescent="0.25">
      <c r="H724" s="18">
        <v>3.007155635063E-2</v>
      </c>
    </row>
    <row r="725" spans="8:8" x14ac:dyDescent="0.25">
      <c r="H725" s="18">
        <v>3.6314847942749999E-3</v>
      </c>
    </row>
    <row r="726" spans="8:8" x14ac:dyDescent="0.25">
      <c r="H726" s="18">
        <v>3.6672629695899998E-4</v>
      </c>
    </row>
    <row r="727" spans="8:8" x14ac:dyDescent="0.25">
      <c r="H727" s="19">
        <v>4557553.5999999996</v>
      </c>
    </row>
    <row r="728" spans="8:8" x14ac:dyDescent="0.25">
      <c r="H728" s="18">
        <v>1.571064199273E-2</v>
      </c>
    </row>
    <row r="729" spans="8:8" x14ac:dyDescent="0.25">
      <c r="H729" s="19">
        <v>41.204999999999998</v>
      </c>
    </row>
    <row r="730" spans="8:8" x14ac:dyDescent="0.25">
      <c r="H730" s="19">
        <v>1685</v>
      </c>
    </row>
    <row r="731" spans="8:8" x14ac:dyDescent="0.25">
      <c r="H731" s="7"/>
    </row>
    <row r="732" spans="8:8" x14ac:dyDescent="0.25">
      <c r="H732" s="19">
        <v>4178736</v>
      </c>
    </row>
    <row r="733" spans="8:8" x14ac:dyDescent="0.25">
      <c r="H733" s="19">
        <v>0</v>
      </c>
    </row>
    <row r="734" spans="8:8" x14ac:dyDescent="0.25">
      <c r="H734" s="19">
        <v>142490</v>
      </c>
    </row>
    <row r="735" spans="8:8" x14ac:dyDescent="0.25">
      <c r="H735" s="19">
        <v>136657</v>
      </c>
    </row>
    <row r="736" spans="8:8" x14ac:dyDescent="0.25">
      <c r="H736" s="19">
        <v>99470</v>
      </c>
    </row>
    <row r="737" spans="8:8" x14ac:dyDescent="0.25">
      <c r="H737" s="19"/>
    </row>
    <row r="738" spans="8:8" x14ac:dyDescent="0.25">
      <c r="H738" s="91">
        <v>1270</v>
      </c>
    </row>
    <row r="739" spans="8:8" x14ac:dyDescent="0.25">
      <c r="H739" s="91">
        <v>0</v>
      </c>
    </row>
    <row r="740" spans="8:8" x14ac:dyDescent="0.25">
      <c r="H740" s="91">
        <v>243</v>
      </c>
    </row>
    <row r="741" spans="8:8" x14ac:dyDescent="0.25">
      <c r="H741" s="91">
        <v>926</v>
      </c>
    </row>
    <row r="742" spans="8:8" x14ac:dyDescent="0.25">
      <c r="H742" s="91">
        <v>266</v>
      </c>
    </row>
    <row r="743" spans="8:8" x14ac:dyDescent="0.25">
      <c r="H743" s="7"/>
    </row>
    <row r="744" spans="8:8" x14ac:dyDescent="0.25">
      <c r="H744" s="19">
        <v>3290</v>
      </c>
    </row>
    <row r="745" spans="8:8" x14ac:dyDescent="0.25">
      <c r="H745" s="19" t="s">
        <v>1</v>
      </c>
    </row>
    <row r="746" spans="8:8" x14ac:dyDescent="0.25">
      <c r="H746" s="19">
        <v>586</v>
      </c>
    </row>
    <row r="747" spans="8:8" x14ac:dyDescent="0.25">
      <c r="H747" s="19">
        <v>148</v>
      </c>
    </row>
    <row r="748" spans="8:8" x14ac:dyDescent="0.25">
      <c r="H748" s="19">
        <v>374</v>
      </c>
    </row>
    <row r="749" spans="8:8" x14ac:dyDescent="0.25">
      <c r="H749" s="19"/>
    </row>
    <row r="750" spans="8:8" x14ac:dyDescent="0.25">
      <c r="H750" s="19">
        <v>30296066</v>
      </c>
    </row>
    <row r="751" spans="8:8" x14ac:dyDescent="0.25">
      <c r="H751" s="91">
        <v>517810</v>
      </c>
    </row>
    <row r="752" spans="8:8" x14ac:dyDescent="0.25">
      <c r="H752" s="19">
        <v>29977522</v>
      </c>
    </row>
    <row r="753" spans="8:8" x14ac:dyDescent="0.25">
      <c r="H753" s="91">
        <v>514684</v>
      </c>
    </row>
    <row r="754" spans="8:8" x14ac:dyDescent="0.25">
      <c r="H754" s="19">
        <v>318544</v>
      </c>
    </row>
    <row r="755" spans="8:8" x14ac:dyDescent="0.25">
      <c r="H755" s="91">
        <v>3126</v>
      </c>
    </row>
    <row r="756" spans="8:8" x14ac:dyDescent="0.25">
      <c r="H756" s="19">
        <v>142490</v>
      </c>
    </row>
    <row r="757" spans="8:8" x14ac:dyDescent="0.25">
      <c r="H757" s="91">
        <v>243</v>
      </c>
    </row>
    <row r="758" spans="8:8" x14ac:dyDescent="0.25">
      <c r="H758" s="19">
        <v>142380</v>
      </c>
    </row>
    <row r="759" spans="8:8" x14ac:dyDescent="0.25">
      <c r="H759" s="91">
        <v>242</v>
      </c>
    </row>
    <row r="760" spans="8:8" x14ac:dyDescent="0.25">
      <c r="H760" s="19">
        <v>110</v>
      </c>
    </row>
    <row r="761" spans="8:8" x14ac:dyDescent="0.25">
      <c r="H761" s="91">
        <v>1</v>
      </c>
    </row>
    <row r="762" spans="8:8" x14ac:dyDescent="0.25">
      <c r="H762" s="19">
        <v>136857</v>
      </c>
    </row>
    <row r="763" spans="8:8" x14ac:dyDescent="0.25">
      <c r="H763" s="91">
        <v>927</v>
      </c>
    </row>
    <row r="764" spans="8:8" x14ac:dyDescent="0.25">
      <c r="H764" s="19">
        <v>134892</v>
      </c>
    </row>
    <row r="765" spans="8:8" x14ac:dyDescent="0.25">
      <c r="H765" s="91">
        <v>911</v>
      </c>
    </row>
    <row r="766" spans="8:8" x14ac:dyDescent="0.25">
      <c r="H766" s="19">
        <v>1965</v>
      </c>
    </row>
    <row r="767" spans="8:8" x14ac:dyDescent="0.25">
      <c r="H767" s="91">
        <v>16</v>
      </c>
    </row>
    <row r="768" spans="8:8" x14ac:dyDescent="0.25">
      <c r="H768" s="19">
        <v>99470</v>
      </c>
    </row>
    <row r="769" spans="8:8" x14ac:dyDescent="0.25">
      <c r="H769" s="91">
        <v>266</v>
      </c>
    </row>
    <row r="770" spans="8:8" x14ac:dyDescent="0.25">
      <c r="H770" s="19">
        <v>99113</v>
      </c>
    </row>
    <row r="771" spans="8:8" x14ac:dyDescent="0.25">
      <c r="H771" s="91">
        <v>264</v>
      </c>
    </row>
    <row r="772" spans="8:8" x14ac:dyDescent="0.25">
      <c r="H772" s="19">
        <v>357</v>
      </c>
    </row>
    <row r="773" spans="8:8" x14ac:dyDescent="0.25">
      <c r="H773" s="91">
        <v>2</v>
      </c>
    </row>
    <row r="774" spans="8:8" x14ac:dyDescent="0.25">
      <c r="H774" s="7"/>
    </row>
    <row r="775" spans="8:8" x14ac:dyDescent="0.25">
      <c r="H775" s="7"/>
    </row>
    <row r="776" spans="8:8" x14ac:dyDescent="0.25">
      <c r="H776" s="7"/>
    </row>
    <row r="777" spans="8:8" x14ac:dyDescent="0.25">
      <c r="H777" s="17">
        <v>110064</v>
      </c>
    </row>
    <row r="778" spans="8:8" x14ac:dyDescent="0.25">
      <c r="H778" s="17">
        <v>1245</v>
      </c>
    </row>
    <row r="779" spans="8:8" x14ac:dyDescent="0.25">
      <c r="H779" s="17">
        <v>174</v>
      </c>
    </row>
    <row r="780" spans="8:8" x14ac:dyDescent="0.25">
      <c r="H780" s="17">
        <v>90</v>
      </c>
    </row>
    <row r="781" spans="8:8" x14ac:dyDescent="0.25">
      <c r="H781" s="17">
        <v>84</v>
      </c>
    </row>
    <row r="782" spans="8:8" x14ac:dyDescent="0.25">
      <c r="H782" s="17">
        <v>83</v>
      </c>
    </row>
    <row r="783" spans="8:8" x14ac:dyDescent="0.25">
      <c r="H783" s="17">
        <v>60</v>
      </c>
    </row>
    <row r="784" spans="8:8" x14ac:dyDescent="0.25">
      <c r="H784" s="17">
        <v>491</v>
      </c>
    </row>
    <row r="785" spans="8:8" x14ac:dyDescent="0.25">
      <c r="H785" s="17">
        <v>227</v>
      </c>
    </row>
    <row r="786" spans="8:8" x14ac:dyDescent="0.25">
      <c r="H786" s="7"/>
    </row>
    <row r="787" spans="8:8" x14ac:dyDescent="0.25">
      <c r="H787" s="18">
        <v>0.98447227191410003</v>
      </c>
    </row>
    <row r="788" spans="8:8" x14ac:dyDescent="0.25">
      <c r="H788" s="18">
        <v>1.113595706619E-2</v>
      </c>
    </row>
    <row r="789" spans="8:8" x14ac:dyDescent="0.25">
      <c r="H789" s="18">
        <v>1.5563506261180001E-3</v>
      </c>
    </row>
    <row r="790" spans="8:8" x14ac:dyDescent="0.25">
      <c r="H790" s="18">
        <v>8.0500894454400005E-4</v>
      </c>
    </row>
    <row r="791" spans="8:8" x14ac:dyDescent="0.25">
      <c r="H791" s="18">
        <v>7.5134168157400003E-4</v>
      </c>
    </row>
    <row r="792" spans="8:8" x14ac:dyDescent="0.25">
      <c r="H792" s="18">
        <v>7.4239713774600005E-4</v>
      </c>
    </row>
    <row r="793" spans="8:8" x14ac:dyDescent="0.25">
      <c r="H793" s="18">
        <v>5.3667262969599996E-4</v>
      </c>
    </row>
    <row r="794" spans="8:8" x14ac:dyDescent="0.25">
      <c r="H794" s="18">
        <v>4.3917710196779997E-3</v>
      </c>
    </row>
    <row r="795" spans="8:8" x14ac:dyDescent="0.25">
      <c r="H795" s="18">
        <v>2.0304114490159999E-3</v>
      </c>
    </row>
    <row r="796" spans="8:8" x14ac:dyDescent="0.25">
      <c r="H796" s="17">
        <v>2</v>
      </c>
    </row>
    <row r="797" spans="8:8" x14ac:dyDescent="0.25">
      <c r="H797" s="17">
        <v>5</v>
      </c>
    </row>
    <row r="798" spans="8:8" x14ac:dyDescent="0.25">
      <c r="H798" s="17">
        <v>0</v>
      </c>
    </row>
    <row r="799" spans="8:8" x14ac:dyDescent="0.25">
      <c r="H799" s="17">
        <v>14</v>
      </c>
    </row>
    <row r="800" spans="8:8" x14ac:dyDescent="0.25">
      <c r="H800" s="17">
        <v>9</v>
      </c>
    </row>
    <row r="801" spans="8:8" x14ac:dyDescent="0.25">
      <c r="H801" s="17">
        <v>7</v>
      </c>
    </row>
    <row r="802" spans="8:8" x14ac:dyDescent="0.25">
      <c r="H802" s="18">
        <v>5.3576212161800002E-4</v>
      </c>
    </row>
    <row r="803" spans="8:8" x14ac:dyDescent="0.25">
      <c r="H803" s="18">
        <v>1.3962580284839999E-3</v>
      </c>
    </row>
    <row r="804" spans="8:8" x14ac:dyDescent="0.25">
      <c r="H804" s="18">
        <v>0</v>
      </c>
    </row>
    <row r="805" spans="8:8" x14ac:dyDescent="0.25">
      <c r="H805" s="18">
        <v>4.1916167664669997E-3</v>
      </c>
    </row>
    <row r="806" spans="8:8" x14ac:dyDescent="0.25">
      <c r="H806" s="18">
        <v>2.6946107784429998E-3</v>
      </c>
    </row>
    <row r="807" spans="8:8" x14ac:dyDescent="0.25">
      <c r="H807" s="18">
        <v>2.0958083832339999E-3</v>
      </c>
    </row>
    <row r="808" spans="8:8" x14ac:dyDescent="0.25">
      <c r="H808" s="7"/>
    </row>
    <row r="809" spans="8:8" x14ac:dyDescent="0.25">
      <c r="H809" s="19">
        <v>138449045.69</v>
      </c>
    </row>
    <row r="810" spans="8:8" x14ac:dyDescent="0.25">
      <c r="H810" s="19">
        <v>3853326.1</v>
      </c>
    </row>
    <row r="811" spans="8:8" x14ac:dyDescent="0.25">
      <c r="H811" s="19">
        <v>587064.92000000004</v>
      </c>
    </row>
    <row r="812" spans="8:8" x14ac:dyDescent="0.25">
      <c r="H812" s="19">
        <v>306918.05</v>
      </c>
    </row>
    <row r="813" spans="8:8" x14ac:dyDescent="0.25">
      <c r="H813" s="19">
        <v>353471.76</v>
      </c>
    </row>
    <row r="814" spans="8:8" x14ac:dyDescent="0.25">
      <c r="H814" s="19">
        <v>347290.98</v>
      </c>
    </row>
    <row r="815" spans="8:8" x14ac:dyDescent="0.25">
      <c r="H815" s="19">
        <v>259282.08</v>
      </c>
    </row>
    <row r="816" spans="8:8" x14ac:dyDescent="0.25">
      <c r="H816" s="19">
        <v>1854028</v>
      </c>
    </row>
    <row r="817" spans="8:8" x14ac:dyDescent="0.25">
      <c r="H817" s="19">
        <v>960044.82</v>
      </c>
    </row>
    <row r="818" spans="8:8" x14ac:dyDescent="0.25">
      <c r="H818" s="7"/>
    </row>
    <row r="819" spans="8:8" x14ac:dyDescent="0.25">
      <c r="H819" s="18">
        <v>0.96040691957640001</v>
      </c>
    </row>
    <row r="820" spans="8:8" x14ac:dyDescent="0.25">
      <c r="H820" s="18">
        <v>2.6730130434490001E-2</v>
      </c>
    </row>
    <row r="821" spans="8:8" x14ac:dyDescent="0.25">
      <c r="H821" s="18">
        <v>4.0724095178739997E-3</v>
      </c>
    </row>
    <row r="822" spans="8:8" x14ac:dyDescent="0.25">
      <c r="H822" s="18">
        <v>2.129059232542E-3</v>
      </c>
    </row>
    <row r="823" spans="8:8" x14ac:dyDescent="0.25">
      <c r="H823" s="18">
        <v>2.4519975741760002E-3</v>
      </c>
    </row>
    <row r="824" spans="8:8" x14ac:dyDescent="0.25">
      <c r="H824" s="18">
        <v>2.4091221332450002E-3</v>
      </c>
    </row>
    <row r="825" spans="8:8" x14ac:dyDescent="0.25">
      <c r="H825" s="18">
        <v>1.798613363589E-3</v>
      </c>
    </row>
    <row r="826" spans="8:8" x14ac:dyDescent="0.25">
      <c r="H826" s="18">
        <v>1.286120182143E-2</v>
      </c>
    </row>
    <row r="827" spans="8:8" x14ac:dyDescent="0.25">
      <c r="H827" s="18">
        <v>6.6597330710100001E-3</v>
      </c>
    </row>
    <row r="828" spans="8:8" x14ac:dyDescent="0.25">
      <c r="H828" s="19">
        <v>5248</v>
      </c>
    </row>
    <row r="829" spans="8:8" x14ac:dyDescent="0.25">
      <c r="H829" s="19">
        <v>15556</v>
      </c>
    </row>
    <row r="830" spans="8:8" x14ac:dyDescent="0.25">
      <c r="H830" s="19">
        <v>0</v>
      </c>
    </row>
    <row r="831" spans="8:8" x14ac:dyDescent="0.25">
      <c r="H831" s="19">
        <v>27971</v>
      </c>
    </row>
    <row r="832" spans="8:8" x14ac:dyDescent="0.25">
      <c r="H832" s="19">
        <v>14347</v>
      </c>
    </row>
    <row r="833" spans="8:8" x14ac:dyDescent="0.25">
      <c r="H833" s="19">
        <v>12086</v>
      </c>
    </row>
    <row r="834" spans="8:8" x14ac:dyDescent="0.25">
      <c r="H834" s="18">
        <v>9.839121905320001E-4</v>
      </c>
    </row>
    <row r="835" spans="8:8" x14ac:dyDescent="0.25">
      <c r="H835" s="18">
        <v>2.542975012443E-3</v>
      </c>
    </row>
    <row r="836" spans="8:8" x14ac:dyDescent="0.25">
      <c r="H836" s="18">
        <v>0</v>
      </c>
    </row>
    <row r="837" spans="8:8" x14ac:dyDescent="0.25">
      <c r="H837" s="18">
        <v>6.6145023351939997E-3</v>
      </c>
    </row>
    <row r="838" spans="8:8" x14ac:dyDescent="0.25">
      <c r="H838" s="18">
        <v>3.392782353174E-3</v>
      </c>
    </row>
    <row r="839" spans="8:8" x14ac:dyDescent="0.25">
      <c r="H839" s="18">
        <v>2.8581063230210002E-3</v>
      </c>
    </row>
    <row r="840" spans="8:8" x14ac:dyDescent="0.25">
      <c r="H840" s="7"/>
    </row>
    <row r="841" spans="8:8" x14ac:dyDescent="0.25">
      <c r="H841" s="17">
        <v>92</v>
      </c>
    </row>
    <row r="842" spans="8:8" x14ac:dyDescent="0.25">
      <c r="H842" s="18">
        <v>9.8747763864040008E-3</v>
      </c>
    </row>
    <row r="843" spans="8:8" x14ac:dyDescent="0.25">
      <c r="H843" s="19">
        <v>481932</v>
      </c>
    </row>
    <row r="844" spans="8:8" x14ac:dyDescent="0.25">
      <c r="H844" s="19">
        <v>0</v>
      </c>
    </row>
    <row r="845" spans="8:8" x14ac:dyDescent="0.25">
      <c r="H845" s="19">
        <v>0</v>
      </c>
    </row>
    <row r="846" spans="8:8" x14ac:dyDescent="0.25">
      <c r="H846" s="19">
        <v>-10086</v>
      </c>
    </row>
    <row r="847" spans="8:8" x14ac:dyDescent="0.25">
      <c r="H847" s="19">
        <v>471846</v>
      </c>
    </row>
    <row r="848" spans="8:8" x14ac:dyDescent="0.25">
      <c r="H848" s="18">
        <v>4.011735716815E-2</v>
      </c>
    </row>
    <row r="849" spans="8:8" x14ac:dyDescent="0.25">
      <c r="H849" s="54">
        <v>3.9277747211439999E-2</v>
      </c>
    </row>
    <row r="850" spans="8:8" x14ac:dyDescent="0.25">
      <c r="H850" s="95"/>
    </row>
    <row r="851" spans="8:8" x14ac:dyDescent="0.25">
      <c r="H851" s="95"/>
    </row>
    <row r="852" spans="8:8" x14ac:dyDescent="0.25">
      <c r="H852" s="19">
        <v>394316.66</v>
      </c>
    </row>
    <row r="853" spans="8:8" x14ac:dyDescent="0.25">
      <c r="H853" s="19">
        <v>62002.98</v>
      </c>
    </row>
    <row r="854" spans="8:8" x14ac:dyDescent="0.25">
      <c r="H854" s="19">
        <v>20743.18</v>
      </c>
    </row>
    <row r="855" spans="8:8" x14ac:dyDescent="0.25">
      <c r="H855" s="19">
        <v>0</v>
      </c>
    </row>
    <row r="856" spans="8:8" x14ac:dyDescent="0.25">
      <c r="H856" s="19"/>
    </row>
    <row r="857" spans="8:8" x14ac:dyDescent="0.25">
      <c r="H857" s="19">
        <v>3776.0240119999999</v>
      </c>
    </row>
    <row r="858" spans="8:8" x14ac:dyDescent="0.25">
      <c r="H858" s="19">
        <v>4229.2723349999997</v>
      </c>
    </row>
    <row r="859" spans="8:8" x14ac:dyDescent="0.25">
      <c r="H859" s="19">
        <v>5238.3911959999996</v>
      </c>
    </row>
    <row r="860" spans="8:8" x14ac:dyDescent="0.25">
      <c r="H860" s="19">
        <v>5128.7577170000004</v>
      </c>
    </row>
    <row r="861" spans="8:8" x14ac:dyDescent="0.25">
      <c r="H861" s="19">
        <v>1294.5892249999999</v>
      </c>
    </row>
    <row r="862" spans="8:8" x14ac:dyDescent="0.25">
      <c r="H862" s="19">
        <v>2510.0843030000001</v>
      </c>
    </row>
    <row r="863" spans="8:8" x14ac:dyDescent="0.25">
      <c r="H863" s="19">
        <v>1289.4154880000001</v>
      </c>
    </row>
    <row r="864" spans="8:8" x14ac:dyDescent="0.25">
      <c r="H864" s="7"/>
    </row>
    <row r="865" spans="8:8" x14ac:dyDescent="0.25">
      <c r="H865" s="44">
        <v>2.9167738599909998</v>
      </c>
    </row>
    <row r="866" spans="8:8" x14ac:dyDescent="0.25">
      <c r="H866" s="44">
        <v>3.2668836196509998</v>
      </c>
    </row>
    <row r="867" spans="8:8" x14ac:dyDescent="0.25">
      <c r="H867" s="44">
        <v>4.0463732376800001</v>
      </c>
    </row>
    <row r="868" spans="8:8" x14ac:dyDescent="0.25">
      <c r="H868" s="44">
        <v>3.9616873186979999</v>
      </c>
    </row>
    <row r="869" spans="8:8" x14ac:dyDescent="0.25">
      <c r="H869" s="7"/>
    </row>
    <row r="870" spans="8:8" x14ac:dyDescent="0.25">
      <c r="H870" s="44">
        <v>1.504341510807</v>
      </c>
    </row>
    <row r="871" spans="8:8" x14ac:dyDescent="0.25">
      <c r="H871" s="44">
        <v>1.6849124669660001</v>
      </c>
    </row>
    <row r="872" spans="8:8" x14ac:dyDescent="0.25">
      <c r="H872" s="44">
        <v>2.086938351018</v>
      </c>
    </row>
    <row r="873" spans="8:8" x14ac:dyDescent="0.25">
      <c r="H873" s="44">
        <v>2.0432611413949999</v>
      </c>
    </row>
    <row r="874" spans="8:8" x14ac:dyDescent="0.25">
      <c r="H874" s="7"/>
    </row>
    <row r="875" spans="8:8" x14ac:dyDescent="0.25">
      <c r="H875" s="44">
        <v>2.928477319013</v>
      </c>
    </row>
    <row r="876" spans="8:8" x14ac:dyDescent="0.25">
      <c r="H876" s="44">
        <v>3.2799918825500001</v>
      </c>
    </row>
    <row r="877" spans="8:8" x14ac:dyDescent="0.25">
      <c r="H877" s="44">
        <v>4.0626091769919999</v>
      </c>
    </row>
    <row r="878" spans="8:8" x14ac:dyDescent="0.25">
      <c r="H878" s="44">
        <v>3.9775834585499998</v>
      </c>
    </row>
    <row r="879" spans="8:8" x14ac:dyDescent="0.25">
      <c r="H879" s="7">
        <v>0</v>
      </c>
    </row>
    <row r="880" spans="8:8" x14ac:dyDescent="0.25">
      <c r="H880" s="18">
        <v>0</v>
      </c>
    </row>
    <row r="881" spans="8:8" x14ac:dyDescent="0.25">
      <c r="H881" s="18">
        <v>0</v>
      </c>
    </row>
    <row r="882" spans="8:8" x14ac:dyDescent="0.25">
      <c r="H882" s="18">
        <v>0</v>
      </c>
    </row>
    <row r="883" spans="8:8" x14ac:dyDescent="0.25">
      <c r="H883" s="18">
        <v>0</v>
      </c>
    </row>
    <row r="884" spans="8:8" x14ac:dyDescent="0.25">
      <c r="H884" s="18">
        <v>0</v>
      </c>
    </row>
    <row r="885" spans="8:8" x14ac:dyDescent="0.25">
      <c r="H885" s="18">
        <v>0</v>
      </c>
    </row>
    <row r="886" spans="8:8" x14ac:dyDescent="0.25">
      <c r="H886" s="18">
        <v>0</v>
      </c>
    </row>
    <row r="887" spans="8:8" x14ac:dyDescent="0.25">
      <c r="H887" s="7">
        <v>0</v>
      </c>
    </row>
    <row r="888" spans="8:8" x14ac:dyDescent="0.25">
      <c r="H888" s="17">
        <v>0</v>
      </c>
    </row>
    <row r="889" spans="8:8" x14ac:dyDescent="0.25">
      <c r="H889" s="19">
        <v>0</v>
      </c>
    </row>
    <row r="890" spans="8:8" x14ac:dyDescent="0.25">
      <c r="H890" s="56"/>
    </row>
    <row r="891" spans="8:8" x14ac:dyDescent="0.25">
      <c r="H891" s="56"/>
    </row>
    <row r="892" spans="8:8" x14ac:dyDescent="0.25">
      <c r="H892" s="17">
        <v>10</v>
      </c>
    </row>
    <row r="893" spans="8:8" x14ac:dyDescent="0.25">
      <c r="H893" s="19">
        <v>-31855.02</v>
      </c>
    </row>
    <row r="894" spans="8:8" x14ac:dyDescent="0.25">
      <c r="H894" s="17">
        <v>4</v>
      </c>
    </row>
    <row r="895" spans="8:8" x14ac:dyDescent="0.25">
      <c r="H895" s="17">
        <v>310</v>
      </c>
    </row>
    <row r="896" spans="8:8" x14ac:dyDescent="0.25">
      <c r="H896" s="17">
        <v>5</v>
      </c>
    </row>
    <row r="897" spans="8:8" x14ac:dyDescent="0.25">
      <c r="H897" s="56"/>
    </row>
    <row r="898" spans="8:8" x14ac:dyDescent="0.25">
      <c r="H898" s="56"/>
    </row>
    <row r="899" spans="8:8" x14ac:dyDescent="0.25">
      <c r="H899" s="19">
        <v>30274776.739999998</v>
      </c>
    </row>
    <row r="900" spans="8:8" x14ac:dyDescent="0.25">
      <c r="H900" s="19">
        <v>-288817.51</v>
      </c>
    </row>
    <row r="901" spans="8:8" x14ac:dyDescent="0.25">
      <c r="H901" s="19">
        <v>29985959.23</v>
      </c>
    </row>
    <row r="902" spans="8:8" x14ac:dyDescent="0.25">
      <c r="H902" s="19">
        <v>578</v>
      </c>
    </row>
    <row r="903" spans="8:8" x14ac:dyDescent="0.25">
      <c r="H903" s="71"/>
    </row>
    <row r="904" spans="8:8" x14ac:dyDescent="0.25">
      <c r="H904" s="95"/>
    </row>
    <row r="905" spans="8:8" x14ac:dyDescent="0.25">
      <c r="H905" s="95"/>
    </row>
    <row r="906" spans="8:8" x14ac:dyDescent="0.25">
      <c r="H906" s="95"/>
    </row>
    <row r="907" spans="8:8" x14ac:dyDescent="0.25">
      <c r="H907" s="95"/>
    </row>
    <row r="908" spans="8:8" x14ac:dyDescent="0.25">
      <c r="H908" s="110">
        <v>164</v>
      </c>
    </row>
    <row r="909" spans="8:8" x14ac:dyDescent="0.25">
      <c r="H909" s="110">
        <v>95</v>
      </c>
    </row>
    <row r="910" spans="8:8" x14ac:dyDescent="0.25">
      <c r="H910" s="110">
        <v>0</v>
      </c>
    </row>
    <row r="911" spans="8:8" x14ac:dyDescent="0.25">
      <c r="H911" s="17"/>
    </row>
    <row r="912" spans="8:8" x14ac:dyDescent="0.25">
      <c r="H912" s="17"/>
    </row>
    <row r="913" spans="8:8" x14ac:dyDescent="0.25">
      <c r="H913" s="19">
        <v>204330.67</v>
      </c>
    </row>
    <row r="914" spans="8:8" x14ac:dyDescent="0.25">
      <c r="H914" s="17">
        <v>56</v>
      </c>
    </row>
    <row r="915" spans="8:8" x14ac:dyDescent="0.25">
      <c r="H915" s="19">
        <v>28694.23</v>
      </c>
    </row>
    <row r="916" spans="8:8" x14ac:dyDescent="0.25">
      <c r="H916" s="19">
        <v>20523.86</v>
      </c>
    </row>
    <row r="917" spans="8:8" x14ac:dyDescent="0.25">
      <c r="H917" s="19">
        <v>6055.43</v>
      </c>
    </row>
    <row r="918" spans="8:8" x14ac:dyDescent="0.25">
      <c r="H918" s="19">
        <v>16847.490000000002</v>
      </c>
    </row>
    <row r="919" spans="8:8" x14ac:dyDescent="0.25">
      <c r="H919" s="19">
        <v>9899.7099999999991</v>
      </c>
    </row>
    <row r="920" spans="8:8" x14ac:dyDescent="0.25">
      <c r="H920" s="19">
        <v>2923.75</v>
      </c>
    </row>
    <row r="921" spans="8:8" x14ac:dyDescent="0.25">
      <c r="H921" s="17">
        <v>8</v>
      </c>
    </row>
    <row r="922" spans="8:8" x14ac:dyDescent="0.25">
      <c r="H922" s="17">
        <v>3</v>
      </c>
    </row>
    <row r="923" spans="8:8" x14ac:dyDescent="0.25">
      <c r="H923" s="17">
        <v>2</v>
      </c>
    </row>
    <row r="924" spans="8:8" x14ac:dyDescent="0.25">
      <c r="H924" s="17">
        <v>3</v>
      </c>
    </row>
    <row r="925" spans="8:8" x14ac:dyDescent="0.25">
      <c r="H925" s="17">
        <v>2</v>
      </c>
    </row>
    <row r="926" spans="8:8" x14ac:dyDescent="0.25">
      <c r="H926" s="17">
        <v>1</v>
      </c>
    </row>
    <row r="927" spans="8:8" x14ac:dyDescent="0.25">
      <c r="H927" s="19">
        <v>148080.43</v>
      </c>
    </row>
    <row r="928" spans="8:8" x14ac:dyDescent="0.25">
      <c r="H928" s="56"/>
    </row>
    <row r="929" spans="8:8" x14ac:dyDescent="0.25">
      <c r="H929" s="19"/>
    </row>
    <row r="930" spans="8:8" x14ac:dyDescent="0.25">
      <c r="H930" s="19">
        <v>882204.35</v>
      </c>
    </row>
    <row r="931" spans="8:8" x14ac:dyDescent="0.25">
      <c r="H931" s="17">
        <v>27720</v>
      </c>
    </row>
    <row r="932" spans="8:8" x14ac:dyDescent="0.25">
      <c r="H932" s="19">
        <v>-5182.1400000000003</v>
      </c>
    </row>
    <row r="933" spans="8:8" x14ac:dyDescent="0.25">
      <c r="H933" s="19">
        <v>0</v>
      </c>
    </row>
    <row r="934" spans="8:8" x14ac:dyDescent="0.25">
      <c r="H934" s="19">
        <v>0</v>
      </c>
    </row>
    <row r="935" spans="8:8" x14ac:dyDescent="0.25">
      <c r="H935" s="19">
        <v>160920.38</v>
      </c>
    </row>
    <row r="936" spans="8:8" x14ac:dyDescent="0.25">
      <c r="H936" s="17">
        <v>1271</v>
      </c>
    </row>
    <row r="937" spans="8:8" x14ac:dyDescent="0.25">
      <c r="H937" s="19">
        <v>-1442.17</v>
      </c>
    </row>
    <row r="938" spans="8:8" x14ac:dyDescent="0.25">
      <c r="H938" s="19">
        <v>92209.65</v>
      </c>
    </row>
    <row r="939" spans="8:8" x14ac:dyDescent="0.25">
      <c r="H939" s="17">
        <v>3277</v>
      </c>
    </row>
    <row r="940" spans="8:8" x14ac:dyDescent="0.25">
      <c r="H940" s="19">
        <v>-7991.28</v>
      </c>
    </row>
    <row r="941" spans="8:8" x14ac:dyDescent="0.25">
      <c r="H941" s="19">
        <v>0</v>
      </c>
    </row>
    <row r="942" spans="8:8" x14ac:dyDescent="0.25">
      <c r="H942" s="17">
        <v>0</v>
      </c>
    </row>
    <row r="943" spans="8:8" x14ac:dyDescent="0.25">
      <c r="H943" s="19">
        <v>0</v>
      </c>
    </row>
    <row r="944" spans="8:8" x14ac:dyDescent="0.25">
      <c r="H944" s="19">
        <v>1525.98</v>
      </c>
    </row>
    <row r="945" spans="8:8" x14ac:dyDescent="0.25">
      <c r="H945" s="17">
        <v>56</v>
      </c>
    </row>
    <row r="946" spans="8:8" x14ac:dyDescent="0.25">
      <c r="H946" s="19">
        <v>-97.97</v>
      </c>
    </row>
    <row r="947" spans="8:8" x14ac:dyDescent="0.25">
      <c r="H947" s="19">
        <v>9382.65</v>
      </c>
    </row>
    <row r="948" spans="8:8" x14ac:dyDescent="0.25">
      <c r="H948" s="17">
        <v>2961</v>
      </c>
    </row>
    <row r="949" spans="8:8" x14ac:dyDescent="0.25">
      <c r="H949" s="19">
        <v>-341.01</v>
      </c>
    </row>
    <row r="950" spans="8:8" x14ac:dyDescent="0.25">
      <c r="H950" s="19">
        <v>31458</v>
      </c>
    </row>
    <row r="951" spans="8:8" x14ac:dyDescent="0.25">
      <c r="H951" s="17">
        <v>642</v>
      </c>
    </row>
    <row r="952" spans="8:8" x14ac:dyDescent="0.25">
      <c r="H952" s="19">
        <v>-3969.6</v>
      </c>
    </row>
    <row r="953" spans="8:8" x14ac:dyDescent="0.25">
      <c r="H953" s="19">
        <v>0</v>
      </c>
    </row>
    <row r="954" spans="8:8" x14ac:dyDescent="0.25">
      <c r="H954" s="17">
        <v>0</v>
      </c>
    </row>
    <row r="955" spans="8:8" x14ac:dyDescent="0.25">
      <c r="H955" s="19">
        <v>0</v>
      </c>
    </row>
    <row r="956" spans="8:8" x14ac:dyDescent="0.25">
      <c r="H956" s="19">
        <v>17594.59</v>
      </c>
    </row>
    <row r="957" spans="8:8" x14ac:dyDescent="0.25">
      <c r="H957" s="17">
        <v>1167</v>
      </c>
    </row>
    <row r="958" spans="8:8" x14ac:dyDescent="0.25">
      <c r="H958" s="19">
        <v>-88.9</v>
      </c>
    </row>
    <row r="959" spans="8:8" x14ac:dyDescent="0.25">
      <c r="H959" s="19">
        <v>0</v>
      </c>
    </row>
    <row r="960" spans="8:8" x14ac:dyDescent="0.25">
      <c r="H960" s="17">
        <v>0</v>
      </c>
    </row>
    <row r="961" spans="8:8" x14ac:dyDescent="0.25">
      <c r="H961" s="19">
        <v>0</v>
      </c>
    </row>
    <row r="962" spans="8:8" x14ac:dyDescent="0.25">
      <c r="H962" s="19">
        <v>0</v>
      </c>
    </row>
    <row r="963" spans="8:8" x14ac:dyDescent="0.25">
      <c r="H963" s="17">
        <v>0</v>
      </c>
    </row>
    <row r="964" spans="8:8" x14ac:dyDescent="0.25">
      <c r="H964" s="19">
        <v>0</v>
      </c>
    </row>
    <row r="965" spans="8:8" x14ac:dyDescent="0.25">
      <c r="H965" s="112"/>
    </row>
    <row r="966" spans="8:8" x14ac:dyDescent="0.25">
      <c r="H966" s="27"/>
    </row>
    <row r="967" spans="8:8" x14ac:dyDescent="0.25">
      <c r="H967" s="7"/>
    </row>
    <row r="968" spans="8:8" x14ac:dyDescent="0.25">
      <c r="H968" s="27">
        <v>393868.54</v>
      </c>
    </row>
    <row r="969" spans="8:8" x14ac:dyDescent="0.25">
      <c r="H969" s="27">
        <v>1246800</v>
      </c>
    </row>
    <row r="970" spans="8:8" x14ac:dyDescent="0.25">
      <c r="H970" s="17">
        <v>1367</v>
      </c>
    </row>
    <row r="971" spans="8:8" x14ac:dyDescent="0.25">
      <c r="H971" s="56"/>
    </row>
    <row r="972" spans="8:8" x14ac:dyDescent="0.25">
      <c r="H972" s="19">
        <v>15266</v>
      </c>
    </row>
    <row r="973" spans="8:8" x14ac:dyDescent="0.25">
      <c r="H973" s="19">
        <v>2333</v>
      </c>
    </row>
    <row r="974" spans="8:8" x14ac:dyDescent="0.25">
      <c r="H974" s="19">
        <v>3999</v>
      </c>
    </row>
    <row r="975" spans="8:8" x14ac:dyDescent="0.25">
      <c r="H975" s="19">
        <v>2340</v>
      </c>
    </row>
    <row r="976" spans="8:8" x14ac:dyDescent="0.25">
      <c r="H976" s="19">
        <v>2337</v>
      </c>
    </row>
    <row r="977" spans="8:8" x14ac:dyDescent="0.25">
      <c r="H977" s="19">
        <v>5668</v>
      </c>
    </row>
    <row r="978" spans="8:8" x14ac:dyDescent="0.25">
      <c r="H978" s="19">
        <v>16677</v>
      </c>
    </row>
    <row r="979" spans="8:8" x14ac:dyDescent="0.25">
      <c r="H979" s="19">
        <v>10345</v>
      </c>
    </row>
    <row r="980" spans="8:8" x14ac:dyDescent="0.25">
      <c r="H980" s="56"/>
    </row>
    <row r="981" spans="8:8" x14ac:dyDescent="0.25">
      <c r="H981" s="17">
        <v>1319</v>
      </c>
    </row>
    <row r="982" spans="8:8" x14ac:dyDescent="0.25">
      <c r="H982" s="17">
        <v>29</v>
      </c>
    </row>
    <row r="983" spans="8:8" x14ac:dyDescent="0.25">
      <c r="H983" s="17">
        <v>4</v>
      </c>
    </row>
    <row r="984" spans="8:8" x14ac:dyDescent="0.25">
      <c r="H984" s="17">
        <v>6</v>
      </c>
    </row>
    <row r="985" spans="8:8" x14ac:dyDescent="0.25">
      <c r="H985" s="17">
        <v>3</v>
      </c>
    </row>
    <row r="986" spans="8:8" x14ac:dyDescent="0.25">
      <c r="H986" s="17">
        <v>4</v>
      </c>
    </row>
    <row r="987" spans="8:8" x14ac:dyDescent="0.25">
      <c r="H987" s="17">
        <v>2</v>
      </c>
    </row>
    <row r="988" spans="8:8" x14ac:dyDescent="0.25">
      <c r="H988" s="17">
        <v>19</v>
      </c>
    </row>
    <row r="989" spans="8:8" x14ac:dyDescent="0.25">
      <c r="H989" s="17">
        <v>9</v>
      </c>
    </row>
    <row r="990" spans="8:8" x14ac:dyDescent="0.25">
      <c r="H990" s="17"/>
    </row>
    <row r="991" spans="8:8" x14ac:dyDescent="0.25">
      <c r="H991" s="56"/>
    </row>
    <row r="992" spans="8:8" x14ac:dyDescent="0.25">
      <c r="H992" s="17"/>
    </row>
    <row r="993" spans="8:8" x14ac:dyDescent="0.25">
      <c r="H993" s="18">
        <v>0.38946473471900001</v>
      </c>
    </row>
    <row r="994" spans="8:8" x14ac:dyDescent="0.25">
      <c r="H994" s="18">
        <v>0.61053526528099999</v>
      </c>
    </row>
    <row r="995" spans="8:8" x14ac:dyDescent="0.25">
      <c r="H995" s="18">
        <v>0</v>
      </c>
    </row>
    <row r="996" spans="8:8" x14ac:dyDescent="0.25">
      <c r="H996" s="18"/>
    </row>
    <row r="997" spans="8:8" x14ac:dyDescent="0.25">
      <c r="H997" s="18"/>
    </row>
    <row r="998" spans="8:8" x14ac:dyDescent="0.25">
      <c r="H998" s="18">
        <v>2.493521022145E-2</v>
      </c>
    </row>
    <row r="999" spans="8:8" x14ac:dyDescent="0.25">
      <c r="H999" s="18">
        <v>1.9730941704039998E-2</v>
      </c>
    </row>
    <row r="1000" spans="8:8" x14ac:dyDescent="0.25">
      <c r="H1000" s="147">
        <v>734.84576063120005</v>
      </c>
    </row>
    <row r="1001" spans="8:8" x14ac:dyDescent="0.25">
      <c r="H1001" s="147">
        <v>744.68036253779997</v>
      </c>
    </row>
    <row r="1002" spans="8:8" x14ac:dyDescent="0.25">
      <c r="H1002" s="18">
        <v>7.9493080018200005E-2</v>
      </c>
    </row>
    <row r="1003" spans="8:8" x14ac:dyDescent="0.25">
      <c r="H1003" s="18">
        <v>8.6098654708520003E-2</v>
      </c>
    </row>
    <row r="1004" spans="8:8" x14ac:dyDescent="0.25">
      <c r="H1004" s="18">
        <v>2.0325203252029998E-3</v>
      </c>
    </row>
    <row r="1005" spans="8:8" x14ac:dyDescent="0.25">
      <c r="H1005" s="17">
        <v>0</v>
      </c>
    </row>
    <row r="1006" spans="8:8" x14ac:dyDescent="0.25">
      <c r="H1006" s="18">
        <v>2.4437848071139998E-2</v>
      </c>
    </row>
    <row r="1007" spans="8:8" x14ac:dyDescent="0.25">
      <c r="H1007" s="17">
        <v>3345</v>
      </c>
    </row>
    <row r="1008" spans="8:8" x14ac:dyDescent="0.25">
      <c r="H1008" s="61">
        <v>5459.1206739999998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"/>
  <sheetViews>
    <sheetView workbookViewId="0"/>
  </sheetViews>
  <sheetFormatPr defaultRowHeight="15" x14ac:dyDescent="0.25"/>
  <cols>
    <col min="1" max="1" width="21.42578125" style="134" bestFit="1" customWidth="1"/>
    <col min="2" max="2" width="13.42578125" bestFit="1" customWidth="1"/>
    <col min="3" max="3" width="17.85546875" bestFit="1" customWidth="1"/>
    <col min="4" max="4" width="10.140625" bestFit="1" customWidth="1"/>
  </cols>
  <sheetData>
    <row r="1" spans="1:4" x14ac:dyDescent="0.25">
      <c r="A1" s="134" t="s">
        <v>1820</v>
      </c>
      <c r="B1" t="s">
        <v>2075</v>
      </c>
      <c r="C1" t="s">
        <v>2076</v>
      </c>
      <c r="D1" t="s">
        <v>1867</v>
      </c>
    </row>
    <row r="2" spans="1:4" x14ac:dyDescent="0.25">
      <c r="A2" s="134" t="s">
        <v>2986</v>
      </c>
      <c r="B2">
        <v>-222</v>
      </c>
      <c r="C2">
        <v>0</v>
      </c>
      <c r="D2" s="170">
        <v>42368</v>
      </c>
    </row>
    <row r="3" spans="1:4" x14ac:dyDescent="0.25">
      <c r="A3" s="134" t="s">
        <v>1473</v>
      </c>
      <c r="B3">
        <v>-100</v>
      </c>
      <c r="C3">
        <v>0</v>
      </c>
      <c r="D3" s="170">
        <v>42426</v>
      </c>
    </row>
    <row r="4" spans="1:4" x14ac:dyDescent="0.25">
      <c r="A4" s="134" t="s">
        <v>1385</v>
      </c>
      <c r="B4">
        <v>-120</v>
      </c>
      <c r="C4">
        <v>0</v>
      </c>
      <c r="D4" s="170">
        <v>42397</v>
      </c>
    </row>
    <row r="5" spans="1:4" x14ac:dyDescent="0.25">
      <c r="A5" s="134" t="s">
        <v>2987</v>
      </c>
      <c r="B5">
        <v>-100</v>
      </c>
      <c r="C5">
        <v>0</v>
      </c>
      <c r="D5" s="170">
        <v>42003</v>
      </c>
    </row>
    <row r="6" spans="1:4" x14ac:dyDescent="0.25">
      <c r="A6" s="134" t="s">
        <v>2988</v>
      </c>
      <c r="B6">
        <v>-101</v>
      </c>
      <c r="C6">
        <v>0</v>
      </c>
      <c r="D6" s="170">
        <v>42093</v>
      </c>
    </row>
    <row r="7" spans="1:4" x14ac:dyDescent="0.25">
      <c r="A7" s="134" t="s">
        <v>2989</v>
      </c>
      <c r="B7">
        <v>-1636.5</v>
      </c>
      <c r="C7">
        <v>0</v>
      </c>
      <c r="D7" s="170">
        <v>42093</v>
      </c>
    </row>
    <row r="8" spans="1:4" x14ac:dyDescent="0.25">
      <c r="A8" s="134" t="s">
        <v>2990</v>
      </c>
      <c r="B8">
        <v>-37.5</v>
      </c>
      <c r="C8">
        <v>37.5</v>
      </c>
      <c r="D8" s="170">
        <v>42244</v>
      </c>
    </row>
    <row r="9" spans="1:4" x14ac:dyDescent="0.25">
      <c r="A9" s="134" t="s">
        <v>2801</v>
      </c>
      <c r="B9">
        <v>-1007.38</v>
      </c>
      <c r="C9">
        <v>0</v>
      </c>
      <c r="D9" s="170">
        <v>42397</v>
      </c>
    </row>
    <row r="10" spans="1:4" x14ac:dyDescent="0.25">
      <c r="A10" s="134" t="s">
        <v>2991</v>
      </c>
      <c r="B10">
        <v>-1684.04</v>
      </c>
      <c r="C10">
        <v>0</v>
      </c>
      <c r="D10" s="170">
        <v>42123</v>
      </c>
    </row>
    <row r="11" spans="1:4" x14ac:dyDescent="0.25">
      <c r="A11" s="134" t="s">
        <v>2992</v>
      </c>
      <c r="B11">
        <v>-346</v>
      </c>
      <c r="C11">
        <v>0</v>
      </c>
      <c r="D11" s="170">
        <v>42335</v>
      </c>
    </row>
    <row r="12" spans="1:4" x14ac:dyDescent="0.25">
      <c r="A12" s="134" t="s">
        <v>2993</v>
      </c>
      <c r="B12">
        <v>-200</v>
      </c>
      <c r="C12">
        <v>0</v>
      </c>
      <c r="D12" s="170">
        <v>42123</v>
      </c>
    </row>
    <row r="13" spans="1:4" x14ac:dyDescent="0.25">
      <c r="A13" s="134" t="s">
        <v>2994</v>
      </c>
      <c r="B13">
        <v>-500</v>
      </c>
      <c r="C13">
        <v>0</v>
      </c>
      <c r="D13" s="170">
        <v>42244</v>
      </c>
    </row>
    <row r="14" spans="1:4" x14ac:dyDescent="0.25">
      <c r="A14" s="134" t="s">
        <v>2995</v>
      </c>
      <c r="B14">
        <v>-120</v>
      </c>
      <c r="C14">
        <v>0</v>
      </c>
      <c r="D14" s="170">
        <v>42397</v>
      </c>
    </row>
    <row r="15" spans="1:4" x14ac:dyDescent="0.25">
      <c r="A15" s="134" t="s">
        <v>2996</v>
      </c>
      <c r="B15">
        <v>-85</v>
      </c>
      <c r="C15">
        <v>0</v>
      </c>
      <c r="D15" s="170">
        <v>42152</v>
      </c>
    </row>
    <row r="16" spans="1:4" x14ac:dyDescent="0.25">
      <c r="A16" s="134" t="s">
        <v>2997</v>
      </c>
      <c r="B16">
        <v>-450</v>
      </c>
      <c r="C16">
        <v>5326.63</v>
      </c>
      <c r="D16" s="170">
        <v>42368</v>
      </c>
    </row>
    <row r="17" spans="1:4" x14ac:dyDescent="0.25">
      <c r="A17" s="134" t="s">
        <v>1604</v>
      </c>
      <c r="B17">
        <v>-57</v>
      </c>
      <c r="C17">
        <v>0</v>
      </c>
      <c r="D17" s="170">
        <v>42215</v>
      </c>
    </row>
    <row r="18" spans="1:4" x14ac:dyDescent="0.25">
      <c r="A18" s="134" t="s">
        <v>2998</v>
      </c>
      <c r="B18">
        <v>-537.35</v>
      </c>
      <c r="C18">
        <v>0</v>
      </c>
      <c r="D18" s="170">
        <v>42003</v>
      </c>
    </row>
    <row r="19" spans="1:4" x14ac:dyDescent="0.25">
      <c r="A19" s="134" t="s">
        <v>2999</v>
      </c>
      <c r="B19">
        <v>-807.88</v>
      </c>
      <c r="C19">
        <v>0</v>
      </c>
      <c r="D19" s="170">
        <v>42426</v>
      </c>
    </row>
    <row r="20" spans="1:4" x14ac:dyDescent="0.25">
      <c r="A20" s="134" t="s">
        <v>3000</v>
      </c>
      <c r="B20">
        <v>-210.27</v>
      </c>
      <c r="C20">
        <v>0</v>
      </c>
      <c r="D20" s="170">
        <v>42418</v>
      </c>
    </row>
    <row r="21" spans="1:4" x14ac:dyDescent="0.25">
      <c r="A21" s="134" t="s">
        <v>3001</v>
      </c>
      <c r="B21">
        <v>-270.06</v>
      </c>
      <c r="C21">
        <v>0</v>
      </c>
      <c r="D21" s="170">
        <v>42061</v>
      </c>
    </row>
    <row r="22" spans="1:4" x14ac:dyDescent="0.25">
      <c r="A22" s="134" t="s">
        <v>3002</v>
      </c>
      <c r="B22">
        <v>-254</v>
      </c>
      <c r="C22">
        <v>0</v>
      </c>
      <c r="D22" s="170">
        <v>42276</v>
      </c>
    </row>
    <row r="23" spans="1:4" x14ac:dyDescent="0.25">
      <c r="A23" s="134" t="s">
        <v>1100</v>
      </c>
      <c r="B23">
        <v>-100</v>
      </c>
      <c r="C23">
        <v>0</v>
      </c>
      <c r="D23" s="170">
        <v>42368</v>
      </c>
    </row>
    <row r="24" spans="1:4" x14ac:dyDescent="0.25">
      <c r="A24" s="134" t="s">
        <v>3003</v>
      </c>
      <c r="B24">
        <v>-75</v>
      </c>
      <c r="C24">
        <v>0</v>
      </c>
      <c r="D24" s="170">
        <v>41969</v>
      </c>
    </row>
    <row r="25" spans="1:4" x14ac:dyDescent="0.25">
      <c r="A25" s="134" t="s">
        <v>3004</v>
      </c>
      <c r="B25">
        <v>-1300</v>
      </c>
      <c r="C25">
        <v>0</v>
      </c>
      <c r="D25" s="170">
        <v>42397</v>
      </c>
    </row>
    <row r="26" spans="1:4" x14ac:dyDescent="0.25">
      <c r="A26" s="134" t="s">
        <v>3005</v>
      </c>
      <c r="B26">
        <v>-75</v>
      </c>
      <c r="C26">
        <v>0</v>
      </c>
      <c r="D26" s="170">
        <v>42093</v>
      </c>
    </row>
    <row r="27" spans="1:4" x14ac:dyDescent="0.25">
      <c r="A27" s="134" t="s">
        <v>3006</v>
      </c>
      <c r="B27">
        <v>-50</v>
      </c>
      <c r="C27">
        <v>0</v>
      </c>
      <c r="D27" s="170">
        <v>41879</v>
      </c>
    </row>
    <row r="28" spans="1:4" x14ac:dyDescent="0.25">
      <c r="A28" s="134" t="s">
        <v>1078</v>
      </c>
      <c r="B28">
        <v>-100</v>
      </c>
      <c r="C28">
        <v>0</v>
      </c>
      <c r="D28" s="170">
        <v>42397</v>
      </c>
    </row>
    <row r="29" spans="1:4" x14ac:dyDescent="0.25">
      <c r="A29" s="134" t="s">
        <v>3007</v>
      </c>
      <c r="B29">
        <v>-225</v>
      </c>
      <c r="C29">
        <v>0</v>
      </c>
      <c r="D29" s="170">
        <v>42361</v>
      </c>
    </row>
    <row r="30" spans="1:4" x14ac:dyDescent="0.25">
      <c r="A30" s="134" t="s">
        <v>3008</v>
      </c>
      <c r="B30">
        <v>-200</v>
      </c>
      <c r="C30">
        <v>0</v>
      </c>
      <c r="D30" s="170">
        <v>42368</v>
      </c>
    </row>
    <row r="31" spans="1:4" x14ac:dyDescent="0.25">
      <c r="A31" s="134" t="s">
        <v>1263</v>
      </c>
      <c r="B31">
        <v>-200</v>
      </c>
      <c r="C31">
        <v>0</v>
      </c>
      <c r="D31" s="170">
        <v>42306</v>
      </c>
    </row>
    <row r="32" spans="1:4" x14ac:dyDescent="0.25">
      <c r="A32" s="134" t="s">
        <v>3009</v>
      </c>
      <c r="B32">
        <v>-60</v>
      </c>
      <c r="C32">
        <v>0</v>
      </c>
      <c r="D32" s="170">
        <v>42397</v>
      </c>
    </row>
    <row r="33" spans="1:4" x14ac:dyDescent="0.25">
      <c r="A33" s="134" t="s">
        <v>3010</v>
      </c>
      <c r="B33">
        <v>-300</v>
      </c>
      <c r="C33">
        <v>0</v>
      </c>
      <c r="D33" s="170">
        <v>41879</v>
      </c>
    </row>
    <row r="34" spans="1:4" x14ac:dyDescent="0.25">
      <c r="A34" s="134" t="s">
        <v>3011</v>
      </c>
      <c r="B34">
        <v>-565.87</v>
      </c>
      <c r="C34">
        <v>0</v>
      </c>
      <c r="D34" s="170">
        <v>42152</v>
      </c>
    </row>
    <row r="35" spans="1:4" x14ac:dyDescent="0.25">
      <c r="A35" s="134" t="s">
        <v>3012</v>
      </c>
      <c r="B35">
        <v>-95.23</v>
      </c>
      <c r="C35">
        <v>0</v>
      </c>
      <c r="D35" s="170">
        <v>42417</v>
      </c>
    </row>
    <row r="36" spans="1:4" x14ac:dyDescent="0.25">
      <c r="A36" s="134" t="s">
        <v>1235</v>
      </c>
      <c r="B36">
        <v>-300</v>
      </c>
      <c r="C36">
        <v>0</v>
      </c>
      <c r="D36" s="170">
        <v>42361</v>
      </c>
    </row>
    <row r="37" spans="1:4" x14ac:dyDescent="0.25">
      <c r="A37" s="134" t="s">
        <v>3013</v>
      </c>
      <c r="B37">
        <v>-25</v>
      </c>
      <c r="C37">
        <v>0</v>
      </c>
      <c r="D37" s="170">
        <v>41605</v>
      </c>
    </row>
    <row r="38" spans="1:4" x14ac:dyDescent="0.25">
      <c r="A38" s="134" t="s">
        <v>2867</v>
      </c>
      <c r="B38">
        <v>-595.54</v>
      </c>
      <c r="C38">
        <v>0</v>
      </c>
      <c r="D38" s="170">
        <v>41544</v>
      </c>
    </row>
    <row r="39" spans="1:4" x14ac:dyDescent="0.25">
      <c r="A39" s="134" t="s">
        <v>3014</v>
      </c>
      <c r="B39">
        <v>-650</v>
      </c>
      <c r="C39">
        <v>650</v>
      </c>
      <c r="D39" s="170">
        <v>41515</v>
      </c>
    </row>
    <row r="40" spans="1:4" x14ac:dyDescent="0.25">
      <c r="A40" s="134" t="s">
        <v>3015</v>
      </c>
      <c r="B40">
        <v>-650</v>
      </c>
      <c r="C40">
        <v>0</v>
      </c>
      <c r="D40" s="170">
        <v>42397</v>
      </c>
    </row>
    <row r="41" spans="1:4" x14ac:dyDescent="0.25">
      <c r="A41" s="134" t="s">
        <v>3016</v>
      </c>
      <c r="B41">
        <v>-200</v>
      </c>
      <c r="C41">
        <v>0</v>
      </c>
      <c r="D41" s="170">
        <v>41911</v>
      </c>
    </row>
    <row r="42" spans="1:4" x14ac:dyDescent="0.25">
      <c r="A42" s="134" t="s">
        <v>3017</v>
      </c>
      <c r="B42">
        <v>-765</v>
      </c>
      <c r="C42">
        <v>0</v>
      </c>
      <c r="D42" s="170">
        <v>42061</v>
      </c>
    </row>
    <row r="43" spans="1:4" x14ac:dyDescent="0.25">
      <c r="A43" s="134" t="s">
        <v>3018</v>
      </c>
      <c r="B43">
        <v>-132.77000000000001</v>
      </c>
      <c r="C43">
        <v>0</v>
      </c>
      <c r="D43" s="170">
        <v>41387</v>
      </c>
    </row>
    <row r="44" spans="1:4" x14ac:dyDescent="0.25">
      <c r="A44" s="134" t="s">
        <v>3019</v>
      </c>
      <c r="B44">
        <v>-100</v>
      </c>
      <c r="C44">
        <v>0</v>
      </c>
      <c r="D44" s="170">
        <v>42426</v>
      </c>
    </row>
    <row r="45" spans="1:4" x14ac:dyDescent="0.25">
      <c r="A45" s="134" t="s">
        <v>3020</v>
      </c>
      <c r="B45">
        <v>-8.6300000000000008</v>
      </c>
      <c r="C45">
        <v>0</v>
      </c>
      <c r="D45" s="170">
        <v>42440</v>
      </c>
    </row>
    <row r="46" spans="1:4" x14ac:dyDescent="0.25">
      <c r="A46" s="134" t="s">
        <v>3021</v>
      </c>
      <c r="B46">
        <v>-127.76</v>
      </c>
      <c r="C46">
        <v>0</v>
      </c>
      <c r="D46" s="170">
        <v>41396</v>
      </c>
    </row>
    <row r="47" spans="1:4" x14ac:dyDescent="0.25">
      <c r="A47" s="134" t="s">
        <v>3022</v>
      </c>
      <c r="B47">
        <v>-170</v>
      </c>
      <c r="C47">
        <v>0</v>
      </c>
      <c r="D47" s="170">
        <v>42061</v>
      </c>
    </row>
    <row r="48" spans="1:4" x14ac:dyDescent="0.25">
      <c r="A48" s="134" t="s">
        <v>1033</v>
      </c>
      <c r="B48">
        <v>-1842.06</v>
      </c>
      <c r="C48">
        <v>0</v>
      </c>
      <c r="D48" s="170">
        <v>42397</v>
      </c>
    </row>
    <row r="49" spans="1:4" x14ac:dyDescent="0.25">
      <c r="A49" s="134" t="s">
        <v>3023</v>
      </c>
      <c r="B49">
        <v>-350</v>
      </c>
      <c r="C49">
        <v>0</v>
      </c>
      <c r="D49" s="170">
        <v>41605</v>
      </c>
    </row>
    <row r="50" spans="1:4" x14ac:dyDescent="0.25">
      <c r="A50" s="134" t="s">
        <v>3024</v>
      </c>
      <c r="B50">
        <v>-231.24</v>
      </c>
      <c r="C50">
        <v>0</v>
      </c>
      <c r="D50" s="170">
        <v>41942</v>
      </c>
    </row>
    <row r="51" spans="1:4" x14ac:dyDescent="0.25">
      <c r="A51" s="134" t="s">
        <v>3025</v>
      </c>
      <c r="B51">
        <v>-51</v>
      </c>
      <c r="C51">
        <v>0</v>
      </c>
      <c r="D51" s="170">
        <v>41669</v>
      </c>
    </row>
    <row r="52" spans="1:4" x14ac:dyDescent="0.25">
      <c r="A52" s="134" t="s">
        <v>3026</v>
      </c>
      <c r="B52">
        <v>-118.57</v>
      </c>
      <c r="C52">
        <v>0</v>
      </c>
      <c r="D52" s="170">
        <v>41577</v>
      </c>
    </row>
    <row r="53" spans="1:4" x14ac:dyDescent="0.25">
      <c r="A53" s="134" t="s">
        <v>3027</v>
      </c>
      <c r="B53">
        <v>-225</v>
      </c>
      <c r="C53">
        <v>0</v>
      </c>
      <c r="D53" s="170">
        <v>41788</v>
      </c>
    </row>
    <row r="54" spans="1:4" x14ac:dyDescent="0.25">
      <c r="A54" s="134" t="s">
        <v>3028</v>
      </c>
      <c r="B54">
        <v>-180</v>
      </c>
      <c r="C54">
        <v>0</v>
      </c>
      <c r="D54" s="170">
        <v>41788</v>
      </c>
    </row>
    <row r="55" spans="1:4" x14ac:dyDescent="0.25">
      <c r="A55" s="134" t="s">
        <v>3029</v>
      </c>
      <c r="B55">
        <v>-615</v>
      </c>
      <c r="C55">
        <v>0</v>
      </c>
      <c r="D55" s="170">
        <v>41817</v>
      </c>
    </row>
    <row r="56" spans="1:4" x14ac:dyDescent="0.25">
      <c r="A56" s="134" t="s">
        <v>3030</v>
      </c>
      <c r="B56">
        <v>-40</v>
      </c>
      <c r="C56">
        <v>0</v>
      </c>
      <c r="D56" s="170">
        <v>41396</v>
      </c>
    </row>
    <row r="57" spans="1:4" x14ac:dyDescent="0.25">
      <c r="A57" s="134" t="s">
        <v>3031</v>
      </c>
      <c r="B57">
        <v>-100</v>
      </c>
      <c r="C57">
        <v>0</v>
      </c>
      <c r="D57" s="170">
        <v>41638</v>
      </c>
    </row>
    <row r="58" spans="1:4" x14ac:dyDescent="0.25">
      <c r="A58" s="134" t="s">
        <v>3032</v>
      </c>
      <c r="B58">
        <v>-1984.03</v>
      </c>
      <c r="C58">
        <v>0</v>
      </c>
      <c r="D58" s="170">
        <v>41879</v>
      </c>
    </row>
    <row r="59" spans="1:4" x14ac:dyDescent="0.25">
      <c r="A59" s="134" t="s">
        <v>3033</v>
      </c>
      <c r="B59">
        <v>-150</v>
      </c>
      <c r="C59">
        <v>0</v>
      </c>
      <c r="D59" s="170">
        <v>41869</v>
      </c>
    </row>
    <row r="60" spans="1:4" x14ac:dyDescent="0.25">
      <c r="A60" s="134" t="s">
        <v>3034</v>
      </c>
      <c r="B60">
        <v>-54.02</v>
      </c>
      <c r="C60">
        <v>0</v>
      </c>
      <c r="D60" s="170">
        <v>41450</v>
      </c>
    </row>
    <row r="61" spans="1:4" x14ac:dyDescent="0.25">
      <c r="A61" s="134" t="s">
        <v>2475</v>
      </c>
      <c r="B61">
        <v>-962.77</v>
      </c>
      <c r="C61">
        <v>0</v>
      </c>
      <c r="D61" s="170">
        <v>41396</v>
      </c>
    </row>
    <row r="62" spans="1:4" x14ac:dyDescent="0.25">
      <c r="A62" s="134" t="s">
        <v>3035</v>
      </c>
      <c r="B62">
        <v>-503</v>
      </c>
      <c r="C62">
        <v>0</v>
      </c>
      <c r="D62" s="170">
        <v>41515</v>
      </c>
    </row>
    <row r="63" spans="1:4" x14ac:dyDescent="0.25">
      <c r="A63" s="134" t="s">
        <v>3036</v>
      </c>
      <c r="B63">
        <v>-145.13999999999999</v>
      </c>
      <c r="C63">
        <v>0</v>
      </c>
      <c r="D63" s="170">
        <v>41396</v>
      </c>
    </row>
    <row r="64" spans="1:4" x14ac:dyDescent="0.25">
      <c r="A64" s="134" t="s">
        <v>3037</v>
      </c>
      <c r="B64">
        <v>-65</v>
      </c>
      <c r="C64">
        <v>0</v>
      </c>
      <c r="D64" s="170">
        <v>42244</v>
      </c>
    </row>
    <row r="65" spans="1:4" x14ac:dyDescent="0.25">
      <c r="A65" s="134" t="s">
        <v>3038</v>
      </c>
      <c r="B65">
        <v>-616</v>
      </c>
      <c r="C65">
        <v>0</v>
      </c>
      <c r="D65" s="170">
        <v>42003</v>
      </c>
    </row>
    <row r="66" spans="1:4" x14ac:dyDescent="0.25">
      <c r="A66" s="134" t="s">
        <v>3039</v>
      </c>
      <c r="B66">
        <v>-150</v>
      </c>
      <c r="C66">
        <v>0</v>
      </c>
      <c r="D66" s="170">
        <v>41452</v>
      </c>
    </row>
    <row r="67" spans="1:4" x14ac:dyDescent="0.25">
      <c r="A67" s="134" t="s">
        <v>1740</v>
      </c>
      <c r="B67">
        <v>-67</v>
      </c>
      <c r="C67">
        <v>0</v>
      </c>
      <c r="D67" s="170">
        <v>42184</v>
      </c>
    </row>
    <row r="68" spans="1:4" x14ac:dyDescent="0.25">
      <c r="A68" s="134" t="s">
        <v>3040</v>
      </c>
      <c r="B68">
        <v>-200</v>
      </c>
      <c r="C68">
        <v>0</v>
      </c>
      <c r="D68" s="170">
        <v>42368</v>
      </c>
    </row>
    <row r="69" spans="1:4" x14ac:dyDescent="0.25">
      <c r="A69" s="134" t="s">
        <v>3041</v>
      </c>
      <c r="B69">
        <v>-300</v>
      </c>
      <c r="C69">
        <v>0</v>
      </c>
      <c r="D69" s="170">
        <v>41669</v>
      </c>
    </row>
    <row r="70" spans="1:4" x14ac:dyDescent="0.25">
      <c r="A70" s="134" t="s">
        <v>1144</v>
      </c>
      <c r="B70">
        <v>-620.59</v>
      </c>
      <c r="C70">
        <v>0</v>
      </c>
      <c r="D70" s="170">
        <v>42335</v>
      </c>
    </row>
    <row r="71" spans="1:4" x14ac:dyDescent="0.25">
      <c r="A71" s="134" t="s">
        <v>1389</v>
      </c>
      <c r="B71">
        <v>-25</v>
      </c>
      <c r="C71">
        <v>0</v>
      </c>
      <c r="D71" s="170">
        <v>42306</v>
      </c>
    </row>
    <row r="72" spans="1:4" x14ac:dyDescent="0.25">
      <c r="A72" s="134" t="s">
        <v>3042</v>
      </c>
      <c r="B72">
        <v>-150</v>
      </c>
      <c r="C72">
        <v>0</v>
      </c>
      <c r="D72" s="170">
        <v>42361</v>
      </c>
    </row>
    <row r="73" spans="1:4" x14ac:dyDescent="0.25">
      <c r="A73" s="134" t="s">
        <v>3043</v>
      </c>
      <c r="B73">
        <v>-262</v>
      </c>
      <c r="C73">
        <v>0</v>
      </c>
      <c r="D73" s="170">
        <v>41515</v>
      </c>
    </row>
    <row r="74" spans="1:4" x14ac:dyDescent="0.25">
      <c r="A74" s="134" t="s">
        <v>3044</v>
      </c>
      <c r="B74">
        <v>-300</v>
      </c>
      <c r="C74">
        <v>0</v>
      </c>
      <c r="D74" s="170">
        <v>42093</v>
      </c>
    </row>
    <row r="75" spans="1:4" x14ac:dyDescent="0.25">
      <c r="A75" s="134" t="s">
        <v>1642</v>
      </c>
      <c r="B75">
        <v>-200</v>
      </c>
      <c r="C75">
        <v>0</v>
      </c>
      <c r="D75" s="170">
        <v>42215</v>
      </c>
    </row>
    <row r="76" spans="1:4" x14ac:dyDescent="0.25">
      <c r="A76" s="134" t="s">
        <v>3045</v>
      </c>
      <c r="B76">
        <v>-300</v>
      </c>
      <c r="C76">
        <v>0</v>
      </c>
      <c r="D76" s="170">
        <v>42123</v>
      </c>
    </row>
    <row r="77" spans="1:4" x14ac:dyDescent="0.25">
      <c r="A77" s="134" t="s">
        <v>3046</v>
      </c>
      <c r="B77">
        <v>-620.17999999999995</v>
      </c>
      <c r="C77">
        <v>0</v>
      </c>
      <c r="D77" s="170">
        <v>42397</v>
      </c>
    </row>
    <row r="78" spans="1:4" x14ac:dyDescent="0.25">
      <c r="A78" s="134" t="s">
        <v>3047</v>
      </c>
      <c r="B78">
        <v>-200</v>
      </c>
      <c r="C78">
        <v>0</v>
      </c>
      <c r="D78" s="170">
        <v>42003</v>
      </c>
    </row>
    <row r="79" spans="1:4" x14ac:dyDescent="0.25">
      <c r="A79" s="134" t="s">
        <v>2543</v>
      </c>
      <c r="B79">
        <v>-150</v>
      </c>
      <c r="C79">
        <v>0</v>
      </c>
      <c r="D79" s="170">
        <v>41396</v>
      </c>
    </row>
    <row r="80" spans="1:4" x14ac:dyDescent="0.25">
      <c r="A80" s="134" t="s">
        <v>1175</v>
      </c>
      <c r="B80">
        <v>-3620</v>
      </c>
      <c r="C80">
        <v>0</v>
      </c>
      <c r="D80" s="170">
        <v>42306</v>
      </c>
    </row>
    <row r="81" spans="1:4" x14ac:dyDescent="0.25">
      <c r="A81" s="134" t="s">
        <v>1657</v>
      </c>
      <c r="B81">
        <v>-55</v>
      </c>
      <c r="C81">
        <v>0</v>
      </c>
      <c r="D81" s="170">
        <v>42215</v>
      </c>
    </row>
    <row r="82" spans="1:4" x14ac:dyDescent="0.25">
      <c r="A82" s="134" t="s">
        <v>1803</v>
      </c>
      <c r="B82">
        <v>-350</v>
      </c>
      <c r="C82">
        <v>0</v>
      </c>
      <c r="D82" s="170">
        <v>42184</v>
      </c>
    </row>
    <row r="83" spans="1:4" x14ac:dyDescent="0.25">
      <c r="A83" s="134" t="s">
        <v>3048</v>
      </c>
      <c r="B83">
        <v>-154.41</v>
      </c>
      <c r="C83">
        <v>0</v>
      </c>
      <c r="D83" s="170">
        <v>42152</v>
      </c>
    </row>
    <row r="84" spans="1:4" x14ac:dyDescent="0.25">
      <c r="A84" s="134" t="s">
        <v>3049</v>
      </c>
      <c r="B84">
        <v>-555</v>
      </c>
      <c r="C84">
        <v>0</v>
      </c>
      <c r="D84" s="170">
        <v>41396</v>
      </c>
    </row>
    <row r="85" spans="1:4" x14ac:dyDescent="0.25">
      <c r="A85" s="134" t="s">
        <v>3050</v>
      </c>
      <c r="B85">
        <v>-500</v>
      </c>
      <c r="C85">
        <v>0</v>
      </c>
      <c r="D85" s="170">
        <v>42061</v>
      </c>
    </row>
    <row r="86" spans="1:4" x14ac:dyDescent="0.25">
      <c r="A86" s="134" t="s">
        <v>3051</v>
      </c>
      <c r="B86">
        <v>-50</v>
      </c>
      <c r="C86">
        <v>0</v>
      </c>
      <c r="D86" s="170">
        <v>41485</v>
      </c>
    </row>
    <row r="87" spans="1:4" x14ac:dyDescent="0.25">
      <c r="A87" s="134" t="s">
        <v>3052</v>
      </c>
      <c r="B87">
        <v>-198</v>
      </c>
      <c r="C87">
        <v>0</v>
      </c>
      <c r="D87" s="170">
        <v>41969</v>
      </c>
    </row>
    <row r="88" spans="1:4" x14ac:dyDescent="0.25">
      <c r="A88" s="134" t="s">
        <v>3053</v>
      </c>
      <c r="B88">
        <v>-100</v>
      </c>
      <c r="C88">
        <v>0</v>
      </c>
      <c r="D88" s="170">
        <v>41726</v>
      </c>
    </row>
    <row r="89" spans="1:4" x14ac:dyDescent="0.25">
      <c r="A89" s="134" t="s">
        <v>3054</v>
      </c>
      <c r="B89">
        <v>-150</v>
      </c>
      <c r="C89">
        <v>0</v>
      </c>
      <c r="D89" s="170">
        <v>41485</v>
      </c>
    </row>
    <row r="90" spans="1:4" x14ac:dyDescent="0.25">
      <c r="A90" s="134" t="s">
        <v>3055</v>
      </c>
      <c r="B90">
        <v>-200</v>
      </c>
      <c r="C90">
        <v>0</v>
      </c>
      <c r="D90" s="170">
        <v>42354</v>
      </c>
    </row>
    <row r="91" spans="1:4" x14ac:dyDescent="0.25">
      <c r="A91" s="134" t="s">
        <v>2964</v>
      </c>
      <c r="B91">
        <v>-200</v>
      </c>
      <c r="C91">
        <v>0</v>
      </c>
      <c r="D91" s="170">
        <v>41396</v>
      </c>
    </row>
    <row r="92" spans="1:4" x14ac:dyDescent="0.25">
      <c r="A92" s="134" t="s">
        <v>2933</v>
      </c>
      <c r="B92">
        <v>-362</v>
      </c>
      <c r="C92">
        <v>0</v>
      </c>
      <c r="D92" s="170">
        <v>41424</v>
      </c>
    </row>
    <row r="93" spans="1:4" x14ac:dyDescent="0.25">
      <c r="A93" s="134" t="s">
        <v>3056</v>
      </c>
      <c r="B93">
        <v>-100</v>
      </c>
      <c r="C93">
        <v>0</v>
      </c>
      <c r="D93" s="170">
        <v>41788</v>
      </c>
    </row>
    <row r="94" spans="1:4" x14ac:dyDescent="0.25">
      <c r="A94" s="134" t="s">
        <v>3057</v>
      </c>
      <c r="B94">
        <v>-100</v>
      </c>
      <c r="C94">
        <v>0</v>
      </c>
      <c r="D94" s="170">
        <v>42276</v>
      </c>
    </row>
    <row r="95" spans="1:4" x14ac:dyDescent="0.25">
      <c r="A95" s="134" t="s">
        <v>3058</v>
      </c>
      <c r="B95">
        <v>-147</v>
      </c>
      <c r="C95">
        <v>0</v>
      </c>
      <c r="D95" s="170">
        <v>41452</v>
      </c>
    </row>
    <row r="96" spans="1:4" x14ac:dyDescent="0.25">
      <c r="A96" s="134" t="s">
        <v>3059</v>
      </c>
      <c r="B96">
        <v>-250</v>
      </c>
      <c r="C96">
        <v>0</v>
      </c>
      <c r="D96" s="170">
        <v>41726</v>
      </c>
    </row>
    <row r="97" spans="1:4" x14ac:dyDescent="0.25">
      <c r="A97" s="134" t="s">
        <v>1747</v>
      </c>
      <c r="B97">
        <v>-81</v>
      </c>
      <c r="C97">
        <v>81</v>
      </c>
      <c r="D97" s="170">
        <v>42184</v>
      </c>
    </row>
    <row r="98" spans="1:4" x14ac:dyDescent="0.25">
      <c r="A98" s="134" t="s">
        <v>3060</v>
      </c>
      <c r="B98">
        <v>-600</v>
      </c>
      <c r="C98">
        <v>0</v>
      </c>
      <c r="D98" s="170">
        <v>41879</v>
      </c>
    </row>
    <row r="99" spans="1:4" x14ac:dyDescent="0.25">
      <c r="A99" s="134" t="s">
        <v>3061</v>
      </c>
      <c r="B99">
        <v>-70</v>
      </c>
      <c r="C99">
        <v>0</v>
      </c>
      <c r="D99" s="170">
        <v>42422</v>
      </c>
    </row>
    <row r="100" spans="1:4" x14ac:dyDescent="0.25">
      <c r="A100" s="134" t="s">
        <v>3062</v>
      </c>
      <c r="B100">
        <v>-55</v>
      </c>
      <c r="C100">
        <v>0</v>
      </c>
      <c r="D100" s="170">
        <v>42422</v>
      </c>
    </row>
    <row r="101" spans="1:4" x14ac:dyDescent="0.25">
      <c r="A101" s="134" t="s">
        <v>1484</v>
      </c>
      <c r="B101">
        <v>-100</v>
      </c>
      <c r="C101">
        <v>0</v>
      </c>
      <c r="D101" s="170">
        <v>42306</v>
      </c>
    </row>
    <row r="102" spans="1:4" x14ac:dyDescent="0.25">
      <c r="A102" s="134" t="s">
        <v>3063</v>
      </c>
      <c r="B102">
        <v>-300</v>
      </c>
      <c r="C102">
        <v>0</v>
      </c>
      <c r="D102" s="170">
        <v>41452</v>
      </c>
    </row>
    <row r="103" spans="1:4" x14ac:dyDescent="0.25">
      <c r="A103" s="134" t="s">
        <v>3064</v>
      </c>
      <c r="B103">
        <v>-350</v>
      </c>
      <c r="C103">
        <v>0</v>
      </c>
      <c r="D103" s="170">
        <v>42276</v>
      </c>
    </row>
    <row r="104" spans="1:4" x14ac:dyDescent="0.25">
      <c r="A104" s="134" t="s">
        <v>3065</v>
      </c>
      <c r="B104">
        <v>-300</v>
      </c>
      <c r="C104">
        <v>0</v>
      </c>
      <c r="D104" s="170">
        <v>41544</v>
      </c>
    </row>
    <row r="105" spans="1:4" x14ac:dyDescent="0.25">
      <c r="A105" s="134" t="s">
        <v>3066</v>
      </c>
      <c r="B105">
        <v>-3438.62</v>
      </c>
      <c r="C105">
        <v>0</v>
      </c>
      <c r="D105" s="170">
        <v>41544</v>
      </c>
    </row>
    <row r="106" spans="1:4" x14ac:dyDescent="0.25">
      <c r="A106" s="134" t="s">
        <v>3067</v>
      </c>
      <c r="B106">
        <v>-65</v>
      </c>
      <c r="C106">
        <v>0</v>
      </c>
      <c r="D106" s="170">
        <v>41788</v>
      </c>
    </row>
    <row r="107" spans="1:4" x14ac:dyDescent="0.25">
      <c r="A107" s="134" t="s">
        <v>3068</v>
      </c>
      <c r="B107">
        <v>-100</v>
      </c>
      <c r="C107">
        <v>0</v>
      </c>
      <c r="D107" s="170">
        <v>41638</v>
      </c>
    </row>
    <row r="108" spans="1:4" x14ac:dyDescent="0.25">
      <c r="A108" s="134" t="s">
        <v>3069</v>
      </c>
      <c r="B108">
        <v>-387.63</v>
      </c>
      <c r="C108">
        <v>0</v>
      </c>
      <c r="D108" s="170">
        <v>42426</v>
      </c>
    </row>
    <row r="109" spans="1:4" x14ac:dyDescent="0.25">
      <c r="A109" s="134" t="s">
        <v>2509</v>
      </c>
      <c r="B109">
        <v>-420</v>
      </c>
      <c r="C109">
        <v>0</v>
      </c>
      <c r="D109" s="170">
        <v>41396</v>
      </c>
    </row>
    <row r="110" spans="1:4" x14ac:dyDescent="0.25">
      <c r="A110" s="134" t="s">
        <v>3070</v>
      </c>
      <c r="B110">
        <v>-159.44999999999999</v>
      </c>
      <c r="C110">
        <v>0</v>
      </c>
      <c r="D110" s="170">
        <v>41879</v>
      </c>
    </row>
    <row r="111" spans="1:4" x14ac:dyDescent="0.25">
      <c r="A111" s="134" t="s">
        <v>3071</v>
      </c>
      <c r="B111">
        <v>-250</v>
      </c>
      <c r="C111">
        <v>0</v>
      </c>
      <c r="D111" s="170">
        <v>41452</v>
      </c>
    </row>
    <row r="112" spans="1:4" x14ac:dyDescent="0.25">
      <c r="A112" s="134" t="s">
        <v>2550</v>
      </c>
      <c r="B112">
        <v>-50</v>
      </c>
      <c r="C112">
        <v>0</v>
      </c>
      <c r="D112" s="170">
        <v>41396</v>
      </c>
    </row>
    <row r="113" spans="1:4" x14ac:dyDescent="0.25">
      <c r="A113" s="134" t="s">
        <v>3072</v>
      </c>
      <c r="B113">
        <v>-140</v>
      </c>
      <c r="C113">
        <v>0</v>
      </c>
      <c r="D113" s="170">
        <v>41879</v>
      </c>
    </row>
    <row r="114" spans="1:4" x14ac:dyDescent="0.25">
      <c r="A114" s="134" t="s">
        <v>3073</v>
      </c>
      <c r="B114">
        <v>-300</v>
      </c>
      <c r="C114">
        <v>0</v>
      </c>
      <c r="D114" s="170">
        <v>41879</v>
      </c>
    </row>
    <row r="115" spans="1:4" x14ac:dyDescent="0.25">
      <c r="A115" s="134" t="s">
        <v>2520</v>
      </c>
      <c r="B115">
        <v>-342</v>
      </c>
      <c r="C115">
        <v>0</v>
      </c>
      <c r="D115" s="170">
        <v>41396</v>
      </c>
    </row>
    <row r="116" spans="1:4" x14ac:dyDescent="0.25">
      <c r="A116" s="134" t="s">
        <v>2559</v>
      </c>
      <c r="B116">
        <v>-24</v>
      </c>
      <c r="C116">
        <v>0</v>
      </c>
      <c r="D116" s="170">
        <v>41396</v>
      </c>
    </row>
    <row r="117" spans="1:4" x14ac:dyDescent="0.25">
      <c r="A117" s="134" t="s">
        <v>1639</v>
      </c>
      <c r="B117">
        <v>-400</v>
      </c>
      <c r="C117">
        <v>0</v>
      </c>
      <c r="D117" s="170">
        <v>42215</v>
      </c>
    </row>
    <row r="118" spans="1:4" x14ac:dyDescent="0.25">
      <c r="A118" s="134" t="s">
        <v>3074</v>
      </c>
      <c r="B118">
        <v>-30</v>
      </c>
      <c r="C118">
        <v>0</v>
      </c>
      <c r="D118" s="170">
        <v>41697</v>
      </c>
    </row>
    <row r="119" spans="1:4" x14ac:dyDescent="0.25">
      <c r="A119" s="134" t="s">
        <v>2834</v>
      </c>
      <c r="B119">
        <v>-796.04</v>
      </c>
      <c r="C119">
        <v>0</v>
      </c>
      <c r="D119" s="170">
        <v>42093</v>
      </c>
    </row>
    <row r="120" spans="1:4" x14ac:dyDescent="0.25">
      <c r="A120" s="134" t="s">
        <v>3075</v>
      </c>
      <c r="B120">
        <v>-400</v>
      </c>
      <c r="C120">
        <v>0</v>
      </c>
      <c r="D120" s="170">
        <v>42397</v>
      </c>
    </row>
    <row r="121" spans="1:4" x14ac:dyDescent="0.25">
      <c r="A121" s="134" t="s">
        <v>3076</v>
      </c>
      <c r="B121">
        <v>-40</v>
      </c>
      <c r="C121">
        <v>0</v>
      </c>
      <c r="D121" s="170">
        <v>42426</v>
      </c>
    </row>
    <row r="122" spans="1:4" x14ac:dyDescent="0.25">
      <c r="A122" s="134" t="s">
        <v>2966</v>
      </c>
      <c r="B122">
        <v>-104</v>
      </c>
      <c r="C122">
        <v>0</v>
      </c>
      <c r="D122" s="170">
        <v>41396</v>
      </c>
    </row>
    <row r="123" spans="1:4" x14ac:dyDescent="0.25">
      <c r="A123" s="134" t="s">
        <v>1626</v>
      </c>
      <c r="B123">
        <v>-109</v>
      </c>
      <c r="C123">
        <v>0</v>
      </c>
      <c r="D123" s="170">
        <v>42215</v>
      </c>
    </row>
    <row r="124" spans="1:4" x14ac:dyDescent="0.25">
      <c r="A124" s="134" t="s">
        <v>2560</v>
      </c>
      <c r="B124">
        <v>-50</v>
      </c>
      <c r="C124">
        <v>0</v>
      </c>
      <c r="D124" s="170">
        <v>41396</v>
      </c>
    </row>
    <row r="125" spans="1:4" x14ac:dyDescent="0.25">
      <c r="A125" s="134" t="s">
        <v>3077</v>
      </c>
      <c r="B125">
        <v>-25</v>
      </c>
      <c r="C125">
        <v>0</v>
      </c>
      <c r="D125" s="170">
        <v>41942</v>
      </c>
    </row>
    <row r="126" spans="1:4" x14ac:dyDescent="0.25">
      <c r="A126" s="134" t="s">
        <v>1610</v>
      </c>
      <c r="B126">
        <v>-150</v>
      </c>
      <c r="C126">
        <v>0</v>
      </c>
      <c r="D126" s="170">
        <v>42243</v>
      </c>
    </row>
    <row r="127" spans="1:4" x14ac:dyDescent="0.25">
      <c r="A127" s="134" t="s">
        <v>3078</v>
      </c>
      <c r="B127">
        <v>-373.79</v>
      </c>
      <c r="C127">
        <v>0</v>
      </c>
      <c r="D127" s="170">
        <v>41424</v>
      </c>
    </row>
    <row r="128" spans="1:4" x14ac:dyDescent="0.25">
      <c r="A128" s="134" t="s">
        <v>1522</v>
      </c>
      <c r="B128">
        <v>-407.23</v>
      </c>
      <c r="C128">
        <v>0</v>
      </c>
      <c r="D128" s="170">
        <v>42276</v>
      </c>
    </row>
    <row r="129" spans="1:4" x14ac:dyDescent="0.25">
      <c r="A129" s="134" t="s">
        <v>3079</v>
      </c>
      <c r="B129">
        <v>-34</v>
      </c>
      <c r="C129">
        <v>0</v>
      </c>
      <c r="D129" s="170">
        <v>41817</v>
      </c>
    </row>
    <row r="130" spans="1:4" x14ac:dyDescent="0.25">
      <c r="A130" s="134" t="s">
        <v>3080</v>
      </c>
      <c r="B130">
        <v>-297.43</v>
      </c>
      <c r="C130">
        <v>0</v>
      </c>
      <c r="D130" s="170">
        <v>41969</v>
      </c>
    </row>
    <row r="131" spans="1:4" x14ac:dyDescent="0.25">
      <c r="A131" s="134" t="s">
        <v>3081</v>
      </c>
      <c r="B131">
        <v>-320</v>
      </c>
      <c r="C131">
        <v>0</v>
      </c>
      <c r="D131" s="170">
        <v>42003</v>
      </c>
    </row>
    <row r="132" spans="1:4" x14ac:dyDescent="0.25">
      <c r="A132" s="134" t="s">
        <v>2542</v>
      </c>
      <c r="B132">
        <v>-130</v>
      </c>
      <c r="C132">
        <v>0</v>
      </c>
      <c r="D132" s="170">
        <v>41396</v>
      </c>
    </row>
    <row r="133" spans="1:4" x14ac:dyDescent="0.25">
      <c r="A133" s="134" t="s">
        <v>3082</v>
      </c>
      <c r="B133">
        <v>-46.43</v>
      </c>
      <c r="C133">
        <v>0</v>
      </c>
      <c r="D133" s="170">
        <v>42003</v>
      </c>
    </row>
    <row r="134" spans="1:4" x14ac:dyDescent="0.25">
      <c r="A134" s="134" t="s">
        <v>3083</v>
      </c>
      <c r="B134">
        <v>-200</v>
      </c>
      <c r="C134">
        <v>0</v>
      </c>
      <c r="D134" s="170">
        <v>42368</v>
      </c>
    </row>
    <row r="135" spans="1:4" x14ac:dyDescent="0.25">
      <c r="A135" s="134" t="s">
        <v>2533</v>
      </c>
      <c r="B135">
        <v>-250</v>
      </c>
      <c r="C135">
        <v>0</v>
      </c>
      <c r="D135" s="170">
        <v>41396</v>
      </c>
    </row>
    <row r="136" spans="1:4" x14ac:dyDescent="0.25">
      <c r="A136" s="134" t="s">
        <v>3084</v>
      </c>
      <c r="B136">
        <v>-9694.0499999999993</v>
      </c>
      <c r="C136">
        <v>0</v>
      </c>
      <c r="D136" s="170">
        <v>42152</v>
      </c>
    </row>
    <row r="137" spans="1:4" x14ac:dyDescent="0.25">
      <c r="A137" s="134" t="s">
        <v>1543</v>
      </c>
      <c r="B137">
        <v>-500</v>
      </c>
      <c r="C137">
        <v>0</v>
      </c>
      <c r="D137" s="170">
        <v>42276</v>
      </c>
    </row>
    <row r="138" spans="1:4" x14ac:dyDescent="0.25">
      <c r="A138" s="134" t="s">
        <v>2729</v>
      </c>
      <c r="B138">
        <v>-1960.95</v>
      </c>
      <c r="C138">
        <v>0</v>
      </c>
      <c r="D138" s="170">
        <v>42093</v>
      </c>
    </row>
    <row r="139" spans="1:4" x14ac:dyDescent="0.25">
      <c r="A139" s="134" t="s">
        <v>3085</v>
      </c>
      <c r="B139">
        <v>-1540</v>
      </c>
      <c r="C139">
        <v>0</v>
      </c>
      <c r="D139" s="170">
        <v>41577</v>
      </c>
    </row>
    <row r="140" spans="1:4" x14ac:dyDescent="0.25">
      <c r="A140" s="134" t="s">
        <v>3086</v>
      </c>
      <c r="B140">
        <v>-156.91999999999999</v>
      </c>
      <c r="C140">
        <v>0</v>
      </c>
      <c r="D140" s="170">
        <v>42093</v>
      </c>
    </row>
    <row r="141" spans="1:4" x14ac:dyDescent="0.25">
      <c r="A141" s="134" t="s">
        <v>2798</v>
      </c>
      <c r="B141">
        <v>-1022.04</v>
      </c>
      <c r="C141">
        <v>0</v>
      </c>
      <c r="D141" s="170">
        <v>41396</v>
      </c>
    </row>
    <row r="142" spans="1:4" x14ac:dyDescent="0.25">
      <c r="A142" s="134" t="s">
        <v>1037</v>
      </c>
      <c r="B142">
        <v>-50</v>
      </c>
      <c r="C142">
        <v>0</v>
      </c>
      <c r="D142" s="170">
        <v>42335</v>
      </c>
    </row>
    <row r="143" spans="1:4" x14ac:dyDescent="0.25">
      <c r="A143" s="134" t="s">
        <v>3087</v>
      </c>
      <c r="B143">
        <v>-50</v>
      </c>
      <c r="C143">
        <v>0</v>
      </c>
      <c r="D143" s="170">
        <v>41605</v>
      </c>
    </row>
    <row r="144" spans="1:4" x14ac:dyDescent="0.25">
      <c r="A144" s="134" t="s">
        <v>3088</v>
      </c>
      <c r="B144">
        <v>-625</v>
      </c>
      <c r="C144">
        <v>0</v>
      </c>
      <c r="D144" s="170">
        <v>42123</v>
      </c>
    </row>
    <row r="145" spans="1:4" x14ac:dyDescent="0.25">
      <c r="A145" s="134" t="s">
        <v>2965</v>
      </c>
      <c r="B145">
        <v>-298</v>
      </c>
      <c r="C145">
        <v>0</v>
      </c>
      <c r="D145" s="170">
        <v>41396</v>
      </c>
    </row>
    <row r="146" spans="1:4" x14ac:dyDescent="0.25">
      <c r="A146" s="134" t="s">
        <v>2537</v>
      </c>
      <c r="B146">
        <v>-400</v>
      </c>
      <c r="C146">
        <v>0</v>
      </c>
      <c r="D146" s="170">
        <v>41396</v>
      </c>
    </row>
    <row r="147" spans="1:4" x14ac:dyDescent="0.25">
      <c r="A147" s="134" t="s">
        <v>2968</v>
      </c>
      <c r="B147">
        <v>-44.48</v>
      </c>
      <c r="C147">
        <v>0</v>
      </c>
      <c r="D147" s="170">
        <v>41396</v>
      </c>
    </row>
    <row r="148" spans="1:4" x14ac:dyDescent="0.25">
      <c r="A148" s="134" t="s">
        <v>3089</v>
      </c>
      <c r="B148">
        <v>-50</v>
      </c>
      <c r="C148">
        <v>0</v>
      </c>
      <c r="D148" s="170">
        <v>42244</v>
      </c>
    </row>
    <row r="149" spans="1:4" x14ac:dyDescent="0.25">
      <c r="A149" s="134" t="s">
        <v>1669</v>
      </c>
      <c r="B149">
        <v>-1200</v>
      </c>
      <c r="C149">
        <v>0</v>
      </c>
      <c r="D149" s="170">
        <v>42215</v>
      </c>
    </row>
    <row r="150" spans="1:4" x14ac:dyDescent="0.25">
      <c r="A150" s="134" t="s">
        <v>3090</v>
      </c>
      <c r="B150">
        <v>-271</v>
      </c>
      <c r="C150">
        <v>0</v>
      </c>
      <c r="D150" s="170">
        <v>41543</v>
      </c>
    </row>
    <row r="151" spans="1:4" x14ac:dyDescent="0.25">
      <c r="A151" s="134" t="s">
        <v>2556</v>
      </c>
      <c r="B151">
        <v>-25</v>
      </c>
      <c r="C151">
        <v>0</v>
      </c>
      <c r="D151" s="170">
        <v>41396</v>
      </c>
    </row>
    <row r="152" spans="1:4" x14ac:dyDescent="0.25">
      <c r="A152" s="134" t="s">
        <v>3091</v>
      </c>
      <c r="B152">
        <v>-25</v>
      </c>
      <c r="C152">
        <v>0</v>
      </c>
      <c r="D152" s="170">
        <v>42061</v>
      </c>
    </row>
    <row r="153" spans="1:4" x14ac:dyDescent="0.25">
      <c r="A153" s="134" t="s">
        <v>2555</v>
      </c>
      <c r="B153">
        <v>-15</v>
      </c>
      <c r="C153">
        <v>0</v>
      </c>
      <c r="D153" s="170">
        <v>41396</v>
      </c>
    </row>
    <row r="154" spans="1:4" x14ac:dyDescent="0.25">
      <c r="A154" s="134" t="s">
        <v>3092</v>
      </c>
      <c r="B154">
        <v>-45</v>
      </c>
      <c r="C154">
        <v>0</v>
      </c>
      <c r="D154" s="170">
        <v>41677</v>
      </c>
    </row>
    <row r="155" spans="1:4" x14ac:dyDescent="0.25">
      <c r="A155" s="134" t="s">
        <v>3093</v>
      </c>
      <c r="B155">
        <v>-170</v>
      </c>
      <c r="C155">
        <v>0</v>
      </c>
      <c r="D155" s="170">
        <v>41396</v>
      </c>
    </row>
    <row r="156" spans="1:4" x14ac:dyDescent="0.25">
      <c r="A156" s="134" t="s">
        <v>3094</v>
      </c>
      <c r="B156">
        <v>-375</v>
      </c>
      <c r="C156">
        <v>0</v>
      </c>
      <c r="D156" s="170">
        <v>41605</v>
      </c>
    </row>
    <row r="157" spans="1:4" x14ac:dyDescent="0.25">
      <c r="A157" s="134" t="s">
        <v>2929</v>
      </c>
      <c r="B157">
        <v>-374.28</v>
      </c>
      <c r="C157">
        <v>0</v>
      </c>
      <c r="D157" s="170">
        <v>41396</v>
      </c>
    </row>
    <row r="158" spans="1:4" x14ac:dyDescent="0.25">
      <c r="A158" s="134" t="s">
        <v>3095</v>
      </c>
      <c r="B158">
        <v>-200</v>
      </c>
      <c r="C158">
        <v>0</v>
      </c>
      <c r="D158" s="170">
        <v>42244</v>
      </c>
    </row>
    <row r="159" spans="1:4" x14ac:dyDescent="0.25">
      <c r="A159" s="134" t="s">
        <v>2899</v>
      </c>
      <c r="B159">
        <v>-450</v>
      </c>
      <c r="C159">
        <v>0</v>
      </c>
      <c r="D159" s="170">
        <v>41396</v>
      </c>
    </row>
    <row r="160" spans="1:4" x14ac:dyDescent="0.25">
      <c r="A160" s="134" t="s">
        <v>2969</v>
      </c>
      <c r="B160">
        <v>-40</v>
      </c>
      <c r="C160">
        <v>0</v>
      </c>
      <c r="D160" s="170">
        <v>41396</v>
      </c>
    </row>
    <row r="161" spans="1:4" x14ac:dyDescent="0.25">
      <c r="A161" s="134" t="s">
        <v>3096</v>
      </c>
      <c r="B161">
        <v>-50</v>
      </c>
      <c r="C161">
        <v>0</v>
      </c>
      <c r="D161" s="170">
        <v>41396</v>
      </c>
    </row>
    <row r="162" spans="1:4" x14ac:dyDescent="0.25">
      <c r="A162" s="134" t="s">
        <v>3097</v>
      </c>
      <c r="B162">
        <v>-2704.56</v>
      </c>
      <c r="C162">
        <v>0</v>
      </c>
      <c r="D162" s="170">
        <v>41515</v>
      </c>
    </row>
    <row r="163" spans="1:4" x14ac:dyDescent="0.25">
      <c r="A163" s="134" t="s">
        <v>3098</v>
      </c>
      <c r="B163">
        <v>-318</v>
      </c>
      <c r="C163">
        <v>0</v>
      </c>
      <c r="D163" s="170">
        <v>42152</v>
      </c>
    </row>
    <row r="164" spans="1:4" x14ac:dyDescent="0.25">
      <c r="A164" s="134" t="s">
        <v>3099</v>
      </c>
      <c r="B164">
        <v>-260</v>
      </c>
      <c r="C164">
        <v>0</v>
      </c>
      <c r="D164" s="170">
        <v>41396</v>
      </c>
    </row>
    <row r="165" spans="1:4" x14ac:dyDescent="0.25">
      <c r="A165" s="134" t="s">
        <v>3100</v>
      </c>
      <c r="B165">
        <v>-250</v>
      </c>
      <c r="C165">
        <v>0</v>
      </c>
      <c r="D165" s="170">
        <v>41544</v>
      </c>
    </row>
    <row r="166" spans="1:4" x14ac:dyDescent="0.25">
      <c r="A166" s="134" t="s">
        <v>3101</v>
      </c>
      <c r="B166">
        <v>-65</v>
      </c>
      <c r="C166">
        <v>0</v>
      </c>
      <c r="D166" s="170">
        <v>42003</v>
      </c>
    </row>
    <row r="167" spans="1:4" x14ac:dyDescent="0.25">
      <c r="A167" s="134" t="s">
        <v>3102</v>
      </c>
      <c r="B167">
        <v>-335</v>
      </c>
      <c r="C167">
        <v>0</v>
      </c>
      <c r="D167" s="170">
        <v>42061</v>
      </c>
    </row>
    <row r="168" spans="1:4" x14ac:dyDescent="0.25">
      <c r="A168" s="134" t="s">
        <v>3103</v>
      </c>
      <c r="B168">
        <v>-50</v>
      </c>
      <c r="C168">
        <v>0</v>
      </c>
      <c r="D168" s="170">
        <v>42397</v>
      </c>
    </row>
    <row r="169" spans="1:4" x14ac:dyDescent="0.25">
      <c r="A169" s="134" t="s">
        <v>3104</v>
      </c>
      <c r="B169">
        <v>-100</v>
      </c>
      <c r="C169">
        <v>0</v>
      </c>
      <c r="D169" s="170">
        <v>42276</v>
      </c>
    </row>
    <row r="170" spans="1:4" x14ac:dyDescent="0.25">
      <c r="A170" s="134" t="s">
        <v>3105</v>
      </c>
      <c r="B170">
        <v>-73.44</v>
      </c>
      <c r="C170">
        <v>0</v>
      </c>
      <c r="D170" s="170">
        <v>41788</v>
      </c>
    </row>
    <row r="171" spans="1:4" x14ac:dyDescent="0.25">
      <c r="A171" s="134" t="s">
        <v>3106</v>
      </c>
      <c r="B171">
        <v>-159.63</v>
      </c>
      <c r="C171">
        <v>0</v>
      </c>
      <c r="D171" s="170">
        <v>41726</v>
      </c>
    </row>
    <row r="172" spans="1:4" x14ac:dyDescent="0.25">
      <c r="A172" s="134" t="s">
        <v>3107</v>
      </c>
      <c r="B172">
        <v>-60</v>
      </c>
      <c r="C172">
        <v>0</v>
      </c>
      <c r="D172" s="170">
        <v>42152</v>
      </c>
    </row>
    <row r="173" spans="1:4" x14ac:dyDescent="0.25">
      <c r="A173" s="134" t="s">
        <v>3108</v>
      </c>
      <c r="B173">
        <v>-250</v>
      </c>
      <c r="C173">
        <v>0</v>
      </c>
      <c r="D173" s="170">
        <v>41669</v>
      </c>
    </row>
    <row r="174" spans="1:4" x14ac:dyDescent="0.25">
      <c r="A174" s="134" t="s">
        <v>3109</v>
      </c>
      <c r="B174">
        <v>-20</v>
      </c>
      <c r="C174">
        <v>0</v>
      </c>
      <c r="D174" s="170">
        <v>41788</v>
      </c>
    </row>
    <row r="175" spans="1:4" x14ac:dyDescent="0.25">
      <c r="A175" s="134" t="s">
        <v>2540</v>
      </c>
      <c r="B175">
        <v>-175</v>
      </c>
      <c r="C175">
        <v>0</v>
      </c>
      <c r="D175" s="170">
        <v>41396</v>
      </c>
    </row>
    <row r="176" spans="1:4" x14ac:dyDescent="0.25">
      <c r="A176" s="134" t="s">
        <v>3110</v>
      </c>
      <c r="B176">
        <v>-1131.5</v>
      </c>
      <c r="C176">
        <v>0</v>
      </c>
      <c r="D176" s="170">
        <v>42061</v>
      </c>
    </row>
    <row r="177" spans="1:4" x14ac:dyDescent="0.25">
      <c r="A177" s="134" t="s">
        <v>3111</v>
      </c>
      <c r="B177">
        <v>-200</v>
      </c>
      <c r="C177">
        <v>0</v>
      </c>
      <c r="D177" s="170">
        <v>42152</v>
      </c>
    </row>
    <row r="178" spans="1:4" x14ac:dyDescent="0.25">
      <c r="A178" s="134" t="s">
        <v>3112</v>
      </c>
      <c r="B178">
        <v>-25</v>
      </c>
      <c r="C178">
        <v>0</v>
      </c>
      <c r="D178" s="170">
        <v>41485</v>
      </c>
    </row>
    <row r="179" spans="1:4" x14ac:dyDescent="0.25">
      <c r="A179" s="134" t="s">
        <v>3113</v>
      </c>
      <c r="B179">
        <v>-289.64</v>
      </c>
      <c r="C179">
        <v>0</v>
      </c>
      <c r="D179" s="170">
        <v>42276</v>
      </c>
    </row>
    <row r="180" spans="1:4" x14ac:dyDescent="0.25">
      <c r="A180" s="134" t="s">
        <v>3114</v>
      </c>
      <c r="B180">
        <v>-600</v>
      </c>
      <c r="C180">
        <v>0</v>
      </c>
      <c r="D180" s="170">
        <v>42426</v>
      </c>
    </row>
    <row r="181" spans="1:4" x14ac:dyDescent="0.25">
      <c r="A181" s="134" t="s">
        <v>3115</v>
      </c>
      <c r="B181">
        <v>-81.05</v>
      </c>
      <c r="C181">
        <v>0</v>
      </c>
      <c r="D181" s="170">
        <v>41515</v>
      </c>
    </row>
    <row r="182" spans="1:4" x14ac:dyDescent="0.25">
      <c r="A182" s="134" t="s">
        <v>3116</v>
      </c>
      <c r="B182">
        <v>-100</v>
      </c>
      <c r="C182">
        <v>0</v>
      </c>
      <c r="D182" s="170">
        <v>42368</v>
      </c>
    </row>
    <row r="183" spans="1:4" x14ac:dyDescent="0.25">
      <c r="A183" s="134" t="s">
        <v>3117</v>
      </c>
      <c r="B183">
        <v>-25</v>
      </c>
      <c r="C183">
        <v>0</v>
      </c>
      <c r="D183" s="170">
        <v>41817</v>
      </c>
    </row>
    <row r="184" spans="1:4" x14ac:dyDescent="0.25">
      <c r="A184" s="134" t="s">
        <v>3118</v>
      </c>
      <c r="B184">
        <v>-200</v>
      </c>
      <c r="C184">
        <v>0</v>
      </c>
      <c r="D184" s="170">
        <v>41485</v>
      </c>
    </row>
    <row r="185" spans="1:4" x14ac:dyDescent="0.25">
      <c r="A185" s="134" t="s">
        <v>3119</v>
      </c>
      <c r="B185">
        <v>-100</v>
      </c>
      <c r="C185">
        <v>0</v>
      </c>
      <c r="D185" s="170">
        <v>41697</v>
      </c>
    </row>
    <row r="186" spans="1:4" x14ac:dyDescent="0.25">
      <c r="A186" s="134" t="s">
        <v>3120</v>
      </c>
      <c r="B186">
        <v>-50</v>
      </c>
      <c r="C186">
        <v>0</v>
      </c>
      <c r="D186" s="170">
        <v>42426</v>
      </c>
    </row>
    <row r="187" spans="1:4" x14ac:dyDescent="0.25">
      <c r="A187" s="134" t="s">
        <v>3121</v>
      </c>
      <c r="B187">
        <v>-25</v>
      </c>
      <c r="C187">
        <v>0</v>
      </c>
      <c r="D187" s="170">
        <v>41669</v>
      </c>
    </row>
    <row r="188" spans="1:4" x14ac:dyDescent="0.25">
      <c r="A188" s="134" t="s">
        <v>2443</v>
      </c>
      <c r="B188">
        <v>-3086.02</v>
      </c>
      <c r="C188">
        <v>0</v>
      </c>
      <c r="D188" s="170">
        <v>42368</v>
      </c>
    </row>
    <row r="189" spans="1:4" x14ac:dyDescent="0.25">
      <c r="A189" s="134" t="s">
        <v>3122</v>
      </c>
      <c r="B189">
        <v>-415</v>
      </c>
      <c r="C189">
        <v>0</v>
      </c>
      <c r="D189" s="170">
        <v>41544</v>
      </c>
    </row>
    <row r="190" spans="1:4" x14ac:dyDescent="0.25">
      <c r="A190" s="134" t="s">
        <v>3123</v>
      </c>
      <c r="B190">
        <v>-100</v>
      </c>
      <c r="C190">
        <v>0</v>
      </c>
      <c r="D190" s="170">
        <v>41942</v>
      </c>
    </row>
    <row r="191" spans="1:4" x14ac:dyDescent="0.25">
      <c r="A191" s="134" t="s">
        <v>2970</v>
      </c>
      <c r="B191">
        <v>-40</v>
      </c>
      <c r="C191">
        <v>0</v>
      </c>
      <c r="D191" s="170">
        <v>41396</v>
      </c>
    </row>
    <row r="192" spans="1:4" x14ac:dyDescent="0.25">
      <c r="A192" s="134" t="s">
        <v>3124</v>
      </c>
      <c r="B192">
        <v>-64.5</v>
      </c>
      <c r="C192">
        <v>0</v>
      </c>
      <c r="D192" s="170">
        <v>41817</v>
      </c>
    </row>
    <row r="193" spans="1:4" x14ac:dyDescent="0.25">
      <c r="A193" s="134" t="s">
        <v>3125</v>
      </c>
      <c r="B193">
        <v>-460.5</v>
      </c>
      <c r="C193">
        <v>0</v>
      </c>
      <c r="D193" s="170">
        <v>41697</v>
      </c>
    </row>
    <row r="194" spans="1:4" x14ac:dyDescent="0.25">
      <c r="A194" s="134" t="s">
        <v>3126</v>
      </c>
      <c r="B194">
        <v>-240</v>
      </c>
      <c r="C194">
        <v>120</v>
      </c>
      <c r="D194" s="170">
        <v>41396</v>
      </c>
    </row>
    <row r="195" spans="1:4" x14ac:dyDescent="0.25">
      <c r="A195" s="134" t="s">
        <v>3127</v>
      </c>
      <c r="B195">
        <v>-126</v>
      </c>
      <c r="C195">
        <v>0</v>
      </c>
      <c r="D195" s="170">
        <v>42093</v>
      </c>
    </row>
    <row r="196" spans="1:4" x14ac:dyDescent="0.25">
      <c r="A196" s="134" t="s">
        <v>3128</v>
      </c>
      <c r="B196">
        <v>-150</v>
      </c>
      <c r="C196">
        <v>0</v>
      </c>
      <c r="D196" s="170">
        <v>41605</v>
      </c>
    </row>
    <row r="197" spans="1:4" x14ac:dyDescent="0.25">
      <c r="A197" s="134" t="s">
        <v>3129</v>
      </c>
      <c r="B197">
        <v>-389.13</v>
      </c>
      <c r="C197">
        <v>0</v>
      </c>
      <c r="D197" s="170">
        <v>42123</v>
      </c>
    </row>
    <row r="198" spans="1:4" x14ac:dyDescent="0.25">
      <c r="A198" s="134" t="s">
        <v>3130</v>
      </c>
      <c r="B198">
        <v>-400</v>
      </c>
      <c r="C198">
        <v>0</v>
      </c>
      <c r="D198" s="170">
        <v>41544</v>
      </c>
    </row>
    <row r="199" spans="1:4" x14ac:dyDescent="0.25">
      <c r="A199" s="134" t="s">
        <v>3131</v>
      </c>
      <c r="B199">
        <v>-224</v>
      </c>
      <c r="C199">
        <v>0</v>
      </c>
      <c r="D199" s="170">
        <v>41817</v>
      </c>
    </row>
    <row r="200" spans="1:4" x14ac:dyDescent="0.25">
      <c r="A200" s="134" t="s">
        <v>2541</v>
      </c>
      <c r="B200">
        <v>-150</v>
      </c>
      <c r="C200">
        <v>0</v>
      </c>
      <c r="D200" s="170">
        <v>41396</v>
      </c>
    </row>
    <row r="201" spans="1:4" x14ac:dyDescent="0.25">
      <c r="A201" s="134" t="s">
        <v>3132</v>
      </c>
      <c r="B201">
        <v>-200</v>
      </c>
      <c r="C201">
        <v>0</v>
      </c>
      <c r="D201" s="170">
        <v>41485</v>
      </c>
    </row>
    <row r="202" spans="1:4" x14ac:dyDescent="0.25">
      <c r="A202" s="134" t="s">
        <v>3133</v>
      </c>
      <c r="B202">
        <v>-115</v>
      </c>
      <c r="C202">
        <v>0</v>
      </c>
      <c r="D202" s="170">
        <v>41396</v>
      </c>
    </row>
    <row r="203" spans="1:4" x14ac:dyDescent="0.25">
      <c r="A203" s="134" t="s">
        <v>3134</v>
      </c>
      <c r="B203">
        <v>-60</v>
      </c>
      <c r="C203">
        <v>0</v>
      </c>
      <c r="D203" s="170">
        <v>41396</v>
      </c>
    </row>
    <row r="204" spans="1:4" x14ac:dyDescent="0.25">
      <c r="A204" s="134" t="s">
        <v>3135</v>
      </c>
      <c r="B204">
        <v>-100</v>
      </c>
      <c r="C204">
        <v>0</v>
      </c>
      <c r="D204" s="170">
        <v>42003</v>
      </c>
    </row>
    <row r="205" spans="1:4" x14ac:dyDescent="0.25">
      <c r="A205" s="134" t="s">
        <v>3136</v>
      </c>
      <c r="B205">
        <v>-16.739999999999998</v>
      </c>
      <c r="C205">
        <v>0</v>
      </c>
      <c r="D205" s="170">
        <v>41605</v>
      </c>
    </row>
    <row r="206" spans="1:4" x14ac:dyDescent="0.25">
      <c r="A206" s="134" t="s">
        <v>3137</v>
      </c>
      <c r="B206">
        <v>-50</v>
      </c>
      <c r="C206">
        <v>0</v>
      </c>
      <c r="D206" s="170">
        <v>41879</v>
      </c>
    </row>
    <row r="207" spans="1:4" x14ac:dyDescent="0.25">
      <c r="A207" s="134" t="s">
        <v>3138</v>
      </c>
      <c r="B207">
        <v>-19</v>
      </c>
      <c r="C207">
        <v>0</v>
      </c>
      <c r="D207" s="170">
        <v>41942</v>
      </c>
    </row>
    <row r="208" spans="1:4" x14ac:dyDescent="0.25">
      <c r="A208" s="134" t="s">
        <v>3139</v>
      </c>
      <c r="B208">
        <v>-731.08</v>
      </c>
      <c r="C208">
        <v>0</v>
      </c>
      <c r="D208" s="170">
        <v>41985</v>
      </c>
    </row>
    <row r="209" spans="1:4" x14ac:dyDescent="0.25">
      <c r="A209" s="134" t="s">
        <v>2861</v>
      </c>
      <c r="B209">
        <v>-626.11</v>
      </c>
      <c r="C209">
        <v>0</v>
      </c>
      <c r="D209" s="170">
        <v>41485</v>
      </c>
    </row>
    <row r="210" spans="1:4" x14ac:dyDescent="0.25">
      <c r="A210" s="134" t="s">
        <v>2552</v>
      </c>
      <c r="B210">
        <v>-45</v>
      </c>
      <c r="C210">
        <v>0</v>
      </c>
      <c r="D210" s="170">
        <v>41396</v>
      </c>
    </row>
    <row r="211" spans="1:4" x14ac:dyDescent="0.25">
      <c r="A211" s="134" t="s">
        <v>3140</v>
      </c>
      <c r="B211">
        <v>-348</v>
      </c>
      <c r="C211">
        <v>0</v>
      </c>
      <c r="D211" s="170">
        <v>41850</v>
      </c>
    </row>
    <row r="212" spans="1:4" x14ac:dyDescent="0.25">
      <c r="A212" s="134" t="s">
        <v>3141</v>
      </c>
      <c r="B212">
        <v>-160</v>
      </c>
      <c r="C212">
        <v>0</v>
      </c>
      <c r="D212" s="170">
        <v>41515</v>
      </c>
    </row>
    <row r="213" spans="1:4" x14ac:dyDescent="0.25">
      <c r="A213" s="134" t="s">
        <v>3142</v>
      </c>
      <c r="B213">
        <v>-50</v>
      </c>
      <c r="C213">
        <v>0</v>
      </c>
      <c r="D213" s="170">
        <v>42276</v>
      </c>
    </row>
    <row r="214" spans="1:4" x14ac:dyDescent="0.25">
      <c r="A214" s="134" t="s">
        <v>3143</v>
      </c>
      <c r="B214">
        <v>-2230.12</v>
      </c>
      <c r="C214">
        <v>0</v>
      </c>
      <c r="D214" s="170">
        <v>42426</v>
      </c>
    </row>
    <row r="215" spans="1:4" x14ac:dyDescent="0.25">
      <c r="A215" s="134" t="s">
        <v>3144</v>
      </c>
      <c r="B215">
        <v>-2006</v>
      </c>
      <c r="C215">
        <v>0</v>
      </c>
      <c r="D215" s="170">
        <v>42335</v>
      </c>
    </row>
    <row r="216" spans="1:4" x14ac:dyDescent="0.25">
      <c r="A216" s="134" t="s">
        <v>3145</v>
      </c>
      <c r="B216">
        <v>-292</v>
      </c>
      <c r="C216">
        <v>0</v>
      </c>
      <c r="D216" s="170">
        <v>42368</v>
      </c>
    </row>
    <row r="217" spans="1:4" x14ac:dyDescent="0.25">
      <c r="A217" s="134" t="s">
        <v>3146</v>
      </c>
      <c r="B217">
        <v>-107.35</v>
      </c>
      <c r="C217">
        <v>0</v>
      </c>
      <c r="D217" s="170">
        <v>42368</v>
      </c>
    </row>
    <row r="218" spans="1:4" x14ac:dyDescent="0.25">
      <c r="A218" s="134" t="s">
        <v>2544</v>
      </c>
      <c r="B218">
        <v>-100</v>
      </c>
      <c r="C218">
        <v>0</v>
      </c>
      <c r="D218" s="170">
        <v>41396</v>
      </c>
    </row>
    <row r="219" spans="1:4" x14ac:dyDescent="0.25">
      <c r="A219" s="134" t="s">
        <v>2548</v>
      </c>
      <c r="B219">
        <v>-80</v>
      </c>
      <c r="C219">
        <v>0</v>
      </c>
      <c r="D219" s="170">
        <v>41396</v>
      </c>
    </row>
    <row r="220" spans="1:4" x14ac:dyDescent="0.25">
      <c r="A220" s="134" t="s">
        <v>3147</v>
      </c>
      <c r="B220">
        <v>-429</v>
      </c>
      <c r="C220">
        <v>0</v>
      </c>
      <c r="D220" s="170">
        <v>41424</v>
      </c>
    </row>
    <row r="221" spans="1:4" x14ac:dyDescent="0.25">
      <c r="A221" s="134" t="s">
        <v>3148</v>
      </c>
      <c r="B221">
        <v>-360</v>
      </c>
      <c r="C221">
        <v>0</v>
      </c>
      <c r="D221" s="170">
        <v>41911</v>
      </c>
    </row>
    <row r="222" spans="1:4" x14ac:dyDescent="0.25">
      <c r="A222" s="134" t="s">
        <v>3149</v>
      </c>
      <c r="B222">
        <v>-108</v>
      </c>
      <c r="C222">
        <v>0</v>
      </c>
      <c r="D222" s="170">
        <v>41396</v>
      </c>
    </row>
    <row r="223" spans="1:4" x14ac:dyDescent="0.25">
      <c r="A223" s="134" t="s">
        <v>3150</v>
      </c>
      <c r="B223">
        <v>-25</v>
      </c>
      <c r="C223">
        <v>0</v>
      </c>
      <c r="D223" s="170">
        <v>42033</v>
      </c>
    </row>
    <row r="224" spans="1:4" x14ac:dyDescent="0.25">
      <c r="A224" s="134" t="s">
        <v>3151</v>
      </c>
      <c r="B224">
        <v>-100</v>
      </c>
      <c r="C224">
        <v>0</v>
      </c>
      <c r="D224" s="170">
        <v>42244</v>
      </c>
    </row>
    <row r="225" spans="1:4" x14ac:dyDescent="0.25">
      <c r="A225" s="134" t="s">
        <v>3152</v>
      </c>
      <c r="B225">
        <v>-2000</v>
      </c>
      <c r="C225">
        <v>1000</v>
      </c>
      <c r="D225" s="170">
        <v>42003</v>
      </c>
    </row>
    <row r="226" spans="1:4" x14ac:dyDescent="0.25">
      <c r="A226" s="134" t="s">
        <v>3153</v>
      </c>
      <c r="B226">
        <v>-50</v>
      </c>
      <c r="C226">
        <v>0</v>
      </c>
      <c r="D226" s="170">
        <v>41515</v>
      </c>
    </row>
    <row r="227" spans="1:4" x14ac:dyDescent="0.25">
      <c r="A227" s="134" t="s">
        <v>3154</v>
      </c>
      <c r="B227">
        <v>-50</v>
      </c>
      <c r="C227">
        <v>0</v>
      </c>
      <c r="D227" s="170">
        <v>41544</v>
      </c>
    </row>
    <row r="228" spans="1:4" x14ac:dyDescent="0.25">
      <c r="A228" s="134" t="s">
        <v>3155</v>
      </c>
      <c r="B228">
        <v>-130.5</v>
      </c>
      <c r="C228">
        <v>0</v>
      </c>
      <c r="D228" s="170">
        <v>42003</v>
      </c>
    </row>
    <row r="229" spans="1:4" x14ac:dyDescent="0.25">
      <c r="A229" s="134" t="s">
        <v>3156</v>
      </c>
      <c r="B229">
        <v>-100</v>
      </c>
      <c r="C229">
        <v>0</v>
      </c>
      <c r="D229" s="170">
        <v>41817</v>
      </c>
    </row>
    <row r="230" spans="1:4" x14ac:dyDescent="0.25">
      <c r="A230" s="134" t="s">
        <v>3157</v>
      </c>
      <c r="B230">
        <v>-2380</v>
      </c>
      <c r="C230">
        <v>0</v>
      </c>
      <c r="D230" s="170">
        <v>41605</v>
      </c>
    </row>
    <row r="231" spans="1:4" x14ac:dyDescent="0.25">
      <c r="A231" s="134" t="s">
        <v>2557</v>
      </c>
      <c r="B231">
        <v>-25</v>
      </c>
      <c r="C231">
        <v>0</v>
      </c>
      <c r="D231" s="170">
        <v>41396</v>
      </c>
    </row>
    <row r="232" spans="1:4" x14ac:dyDescent="0.25">
      <c r="A232" s="134" t="s">
        <v>3158</v>
      </c>
      <c r="B232">
        <v>-50</v>
      </c>
      <c r="C232">
        <v>0</v>
      </c>
      <c r="D232" s="170">
        <v>41817</v>
      </c>
    </row>
    <row r="233" spans="1:4" x14ac:dyDescent="0.25">
      <c r="A233" s="134" t="s">
        <v>3159</v>
      </c>
      <c r="B233">
        <v>-20</v>
      </c>
      <c r="C233">
        <v>0</v>
      </c>
      <c r="D233" s="170">
        <v>41726</v>
      </c>
    </row>
    <row r="234" spans="1:4" x14ac:dyDescent="0.25">
      <c r="A234" s="134" t="s">
        <v>2545</v>
      </c>
      <c r="B234">
        <v>-100</v>
      </c>
      <c r="C234">
        <v>0</v>
      </c>
      <c r="D234" s="170">
        <v>41396</v>
      </c>
    </row>
    <row r="235" spans="1:4" x14ac:dyDescent="0.25">
      <c r="A235" s="134" t="s">
        <v>3160</v>
      </c>
      <c r="B235">
        <v>-50</v>
      </c>
      <c r="C235">
        <v>50</v>
      </c>
      <c r="D235" s="170">
        <v>41604</v>
      </c>
    </row>
    <row r="236" spans="1:4" x14ac:dyDescent="0.25">
      <c r="A236" s="134" t="s">
        <v>3161</v>
      </c>
      <c r="B236">
        <v>-274</v>
      </c>
      <c r="C236">
        <v>0</v>
      </c>
      <c r="D236" s="170">
        <v>41817</v>
      </c>
    </row>
    <row r="237" spans="1:4" x14ac:dyDescent="0.25">
      <c r="A237" s="134" t="s">
        <v>3162</v>
      </c>
      <c r="B237">
        <v>-275</v>
      </c>
      <c r="C237">
        <v>0</v>
      </c>
      <c r="D237" s="170">
        <v>41850</v>
      </c>
    </row>
    <row r="238" spans="1:4" x14ac:dyDescent="0.25">
      <c r="A238" s="134" t="s">
        <v>3163</v>
      </c>
      <c r="B238">
        <v>-239.96</v>
      </c>
      <c r="C238">
        <v>0</v>
      </c>
      <c r="D238" s="170">
        <v>41544</v>
      </c>
    </row>
    <row r="239" spans="1:4" x14ac:dyDescent="0.25">
      <c r="A239" s="134" t="s">
        <v>2874</v>
      </c>
      <c r="B239">
        <v>-531.54</v>
      </c>
      <c r="C239">
        <v>0</v>
      </c>
      <c r="D239" s="170">
        <v>41817</v>
      </c>
    </row>
    <row r="240" spans="1:4" x14ac:dyDescent="0.25">
      <c r="A240" s="134" t="s">
        <v>3164</v>
      </c>
      <c r="B240">
        <v>-495.91</v>
      </c>
      <c r="C240">
        <v>495.91</v>
      </c>
      <c r="D240" s="170">
        <v>42123</v>
      </c>
    </row>
    <row r="241" spans="1:4" x14ac:dyDescent="0.25">
      <c r="A241" s="134" t="s">
        <v>3165</v>
      </c>
      <c r="B241">
        <v>-75</v>
      </c>
      <c r="C241">
        <v>0</v>
      </c>
      <c r="D241" s="170">
        <v>41638</v>
      </c>
    </row>
    <row r="242" spans="1:4" x14ac:dyDescent="0.25">
      <c r="A242" s="134" t="s">
        <v>1094</v>
      </c>
      <c r="B242">
        <v>-1491.16</v>
      </c>
      <c r="C242">
        <v>0</v>
      </c>
      <c r="D242" s="170">
        <v>42335</v>
      </c>
    </row>
    <row r="243" spans="1:4" x14ac:dyDescent="0.25">
      <c r="A243" s="134" t="s">
        <v>3166</v>
      </c>
      <c r="B243">
        <v>-200</v>
      </c>
      <c r="C243">
        <v>0</v>
      </c>
      <c r="D243" s="170">
        <v>42368</v>
      </c>
    </row>
    <row r="244" spans="1:4" x14ac:dyDescent="0.25">
      <c r="A244" s="134" t="s">
        <v>3167</v>
      </c>
      <c r="B244">
        <v>-307.39999999999998</v>
      </c>
      <c r="C244">
        <v>0</v>
      </c>
      <c r="D244" s="170">
        <v>41911</v>
      </c>
    </row>
    <row r="245" spans="1:4" x14ac:dyDescent="0.25">
      <c r="A245" s="134" t="s">
        <v>3168</v>
      </c>
      <c r="B245">
        <v>-550</v>
      </c>
      <c r="C245">
        <v>0</v>
      </c>
      <c r="D245" s="170">
        <v>41543</v>
      </c>
    </row>
    <row r="246" spans="1:4" x14ac:dyDescent="0.25">
      <c r="A246" s="134" t="s">
        <v>3169</v>
      </c>
      <c r="B246">
        <v>-4483.18</v>
      </c>
      <c r="C246">
        <v>0</v>
      </c>
      <c r="D246" s="170">
        <v>42355</v>
      </c>
    </row>
    <row r="247" spans="1:4" x14ac:dyDescent="0.25">
      <c r="A247" s="134" t="s">
        <v>2521</v>
      </c>
      <c r="B247">
        <v>-340</v>
      </c>
      <c r="C247">
        <v>0</v>
      </c>
      <c r="D247" s="170">
        <v>41396</v>
      </c>
    </row>
    <row r="248" spans="1:4" x14ac:dyDescent="0.25">
      <c r="A248" s="134" t="s">
        <v>3170</v>
      </c>
      <c r="B248">
        <v>-50</v>
      </c>
      <c r="C248">
        <v>0</v>
      </c>
      <c r="D248" s="170">
        <v>41396</v>
      </c>
    </row>
    <row r="249" spans="1:4" x14ac:dyDescent="0.25">
      <c r="A249" s="134" t="s">
        <v>3171</v>
      </c>
      <c r="B249">
        <v>-1374</v>
      </c>
      <c r="C249">
        <v>0</v>
      </c>
      <c r="D249" s="170">
        <v>41396</v>
      </c>
    </row>
    <row r="250" spans="1:4" x14ac:dyDescent="0.25">
      <c r="A250" s="134" t="s">
        <v>2549</v>
      </c>
      <c r="B250">
        <v>-1118.51</v>
      </c>
      <c r="C250">
        <v>0</v>
      </c>
      <c r="D250" s="170">
        <v>41396</v>
      </c>
    </row>
    <row r="251" spans="1:4" x14ac:dyDescent="0.25">
      <c r="A251" s="134" t="s">
        <v>3172</v>
      </c>
      <c r="B251">
        <v>-40</v>
      </c>
      <c r="C251">
        <v>0</v>
      </c>
      <c r="D251" s="170">
        <v>41788</v>
      </c>
    </row>
    <row r="252" spans="1:4" x14ac:dyDescent="0.25">
      <c r="A252" s="134" t="s">
        <v>1225</v>
      </c>
      <c r="B252">
        <v>-40</v>
      </c>
      <c r="C252">
        <v>0</v>
      </c>
      <c r="D252" s="170">
        <v>42335</v>
      </c>
    </row>
    <row r="253" spans="1:4" x14ac:dyDescent="0.25">
      <c r="A253" s="134" t="s">
        <v>2546</v>
      </c>
      <c r="B253">
        <v>-100</v>
      </c>
      <c r="C253">
        <v>0</v>
      </c>
      <c r="D253" s="170">
        <v>41396</v>
      </c>
    </row>
    <row r="254" spans="1:4" x14ac:dyDescent="0.25">
      <c r="A254" s="134" t="s">
        <v>3173</v>
      </c>
      <c r="B254">
        <v>-200</v>
      </c>
      <c r="C254">
        <v>0</v>
      </c>
      <c r="D254" s="170">
        <v>42093</v>
      </c>
    </row>
    <row r="255" spans="1:4" x14ac:dyDescent="0.25">
      <c r="A255" s="134" t="s">
        <v>3174</v>
      </c>
      <c r="B255">
        <v>-100</v>
      </c>
      <c r="C255">
        <v>0</v>
      </c>
      <c r="D255" s="170">
        <v>42003</v>
      </c>
    </row>
    <row r="256" spans="1:4" x14ac:dyDescent="0.25">
      <c r="A256" s="134" t="s">
        <v>3175</v>
      </c>
      <c r="B256">
        <v>-300</v>
      </c>
      <c r="C256">
        <v>0</v>
      </c>
      <c r="D256" s="170">
        <v>41577</v>
      </c>
    </row>
    <row r="257" spans="1:4" x14ac:dyDescent="0.25">
      <c r="A257" s="134" t="s">
        <v>2538</v>
      </c>
      <c r="B257">
        <v>-200</v>
      </c>
      <c r="C257">
        <v>0</v>
      </c>
      <c r="D257" s="170">
        <v>41396</v>
      </c>
    </row>
    <row r="258" spans="1:4" x14ac:dyDescent="0.25">
      <c r="A258" s="134" t="s">
        <v>3176</v>
      </c>
      <c r="B258">
        <v>-200</v>
      </c>
      <c r="C258">
        <v>0</v>
      </c>
      <c r="D258" s="170">
        <v>41544</v>
      </c>
    </row>
    <row r="259" spans="1:4" x14ac:dyDescent="0.25">
      <c r="A259" s="134" t="s">
        <v>2575</v>
      </c>
      <c r="B259">
        <v>-20000</v>
      </c>
      <c r="C259">
        <v>0</v>
      </c>
      <c r="D259" s="170">
        <v>42368</v>
      </c>
    </row>
    <row r="260" spans="1:4" x14ac:dyDescent="0.25">
      <c r="A260" s="134" t="s">
        <v>3177</v>
      </c>
      <c r="B260">
        <v>-83</v>
      </c>
      <c r="C260">
        <v>0</v>
      </c>
      <c r="D260" s="170">
        <v>41911</v>
      </c>
    </row>
    <row r="261" spans="1:4" x14ac:dyDescent="0.25">
      <c r="A261" s="134" t="s">
        <v>3178</v>
      </c>
      <c r="B261">
        <v>-332</v>
      </c>
      <c r="C261">
        <v>0</v>
      </c>
      <c r="D261" s="170">
        <v>41452</v>
      </c>
    </row>
    <row r="262" spans="1:4" x14ac:dyDescent="0.25">
      <c r="A262" s="134" t="s">
        <v>2967</v>
      </c>
      <c r="B262">
        <v>-50</v>
      </c>
      <c r="C262">
        <v>0</v>
      </c>
      <c r="D262" s="170">
        <v>41396</v>
      </c>
    </row>
    <row r="263" spans="1:4" x14ac:dyDescent="0.25">
      <c r="A263" s="134" t="s">
        <v>3179</v>
      </c>
      <c r="B263">
        <v>-15</v>
      </c>
      <c r="C263">
        <v>0</v>
      </c>
      <c r="D263" s="170">
        <v>41817</v>
      </c>
    </row>
    <row r="264" spans="1:4" x14ac:dyDescent="0.25">
      <c r="A264" s="134" t="s">
        <v>1210</v>
      </c>
      <c r="B264">
        <v>-175</v>
      </c>
      <c r="C264">
        <v>0</v>
      </c>
      <c r="D264" s="170">
        <v>42397</v>
      </c>
    </row>
    <row r="265" spans="1:4" x14ac:dyDescent="0.25">
      <c r="A265" s="134" t="s">
        <v>3180</v>
      </c>
      <c r="B265">
        <v>-1357</v>
      </c>
      <c r="C265">
        <v>0</v>
      </c>
      <c r="D265" s="170">
        <v>41424</v>
      </c>
    </row>
    <row r="266" spans="1:4" x14ac:dyDescent="0.25">
      <c r="A266" s="134" t="s">
        <v>3181</v>
      </c>
      <c r="B266">
        <v>-275</v>
      </c>
      <c r="C266">
        <v>0</v>
      </c>
      <c r="D266" s="170">
        <v>41697</v>
      </c>
    </row>
    <row r="267" spans="1:4" x14ac:dyDescent="0.25">
      <c r="A267" s="134" t="s">
        <v>2963</v>
      </c>
      <c r="B267">
        <v>-225</v>
      </c>
      <c r="C267">
        <v>0</v>
      </c>
      <c r="D267" s="170">
        <v>41396</v>
      </c>
    </row>
    <row r="268" spans="1:4" x14ac:dyDescent="0.25">
      <c r="A268" s="134" t="s">
        <v>3182</v>
      </c>
      <c r="B268">
        <v>-200</v>
      </c>
      <c r="C268">
        <v>0</v>
      </c>
      <c r="D268" s="170">
        <v>41879</v>
      </c>
    </row>
    <row r="269" spans="1:4" x14ac:dyDescent="0.25">
      <c r="A269" s="134" t="s">
        <v>3183</v>
      </c>
      <c r="B269">
        <v>-45</v>
      </c>
      <c r="C269">
        <v>0</v>
      </c>
      <c r="D269" s="170">
        <v>42061</v>
      </c>
    </row>
    <row r="270" spans="1:4" x14ac:dyDescent="0.25">
      <c r="A270" s="134" t="s">
        <v>1635</v>
      </c>
      <c r="B270">
        <v>-550</v>
      </c>
      <c r="C270">
        <v>0</v>
      </c>
      <c r="D270" s="170">
        <v>42244</v>
      </c>
    </row>
    <row r="271" spans="1:4" x14ac:dyDescent="0.25">
      <c r="A271" s="134" t="s">
        <v>2688</v>
      </c>
      <c r="B271">
        <v>-2835.45</v>
      </c>
      <c r="C271">
        <v>0</v>
      </c>
      <c r="D271" s="170">
        <v>42033</v>
      </c>
    </row>
    <row r="272" spans="1:4" x14ac:dyDescent="0.25">
      <c r="A272" s="134" t="s">
        <v>3184</v>
      </c>
      <c r="B272">
        <v>-208.69</v>
      </c>
      <c r="C272">
        <v>0</v>
      </c>
      <c r="D272" s="170">
        <v>41726</v>
      </c>
    </row>
    <row r="273" spans="1:4" x14ac:dyDescent="0.25">
      <c r="A273" s="134" t="s">
        <v>3185</v>
      </c>
      <c r="B273">
        <v>-100</v>
      </c>
      <c r="C273">
        <v>0</v>
      </c>
      <c r="D273" s="170">
        <v>42306</v>
      </c>
    </row>
    <row r="274" spans="1:4" x14ac:dyDescent="0.25">
      <c r="A274" s="134" t="s">
        <v>2539</v>
      </c>
      <c r="B274">
        <v>-200</v>
      </c>
      <c r="C274">
        <v>0</v>
      </c>
      <c r="D274" s="170">
        <v>41396</v>
      </c>
    </row>
    <row r="275" spans="1:4" x14ac:dyDescent="0.25">
      <c r="A275" s="134" t="s">
        <v>3186</v>
      </c>
      <c r="B275">
        <v>-317</v>
      </c>
      <c r="C275">
        <v>0</v>
      </c>
      <c r="D275" s="170">
        <v>41544</v>
      </c>
    </row>
    <row r="276" spans="1:4" x14ac:dyDescent="0.25">
      <c r="A276" s="134" t="s">
        <v>2534</v>
      </c>
      <c r="B276">
        <v>-245.55</v>
      </c>
      <c r="C276">
        <v>0</v>
      </c>
      <c r="D276" s="170">
        <v>41396</v>
      </c>
    </row>
    <row r="277" spans="1:4" x14ac:dyDescent="0.25">
      <c r="A277" s="134" t="s">
        <v>3187</v>
      </c>
      <c r="B277">
        <v>-130</v>
      </c>
      <c r="C277">
        <v>0</v>
      </c>
      <c r="D277" s="170">
        <v>42244</v>
      </c>
    </row>
    <row r="278" spans="1:4" x14ac:dyDescent="0.25">
      <c r="A278" s="134" t="s">
        <v>1469</v>
      </c>
      <c r="B278">
        <v>-2100</v>
      </c>
      <c r="C278">
        <v>0</v>
      </c>
      <c r="D278" s="170">
        <v>42306</v>
      </c>
    </row>
    <row r="279" spans="1:4" x14ac:dyDescent="0.25">
      <c r="A279" s="134" t="s">
        <v>3188</v>
      </c>
      <c r="B279">
        <v>-133</v>
      </c>
      <c r="C279">
        <v>0</v>
      </c>
      <c r="D279" s="170">
        <v>42093</v>
      </c>
    </row>
    <row r="280" spans="1:4" x14ac:dyDescent="0.25">
      <c r="A280" s="134" t="s">
        <v>3189</v>
      </c>
      <c r="B280">
        <v>-200</v>
      </c>
      <c r="C280">
        <v>0</v>
      </c>
      <c r="D280" s="170">
        <v>41604</v>
      </c>
    </row>
    <row r="281" spans="1:4" x14ac:dyDescent="0.25">
      <c r="A281" s="134" t="s">
        <v>3190</v>
      </c>
      <c r="B281">
        <v>-214</v>
      </c>
      <c r="C281">
        <v>0</v>
      </c>
      <c r="D281" s="170">
        <v>41396</v>
      </c>
    </row>
    <row r="282" spans="1:4" x14ac:dyDescent="0.25">
      <c r="A282" s="134" t="s">
        <v>1753</v>
      </c>
      <c r="B282">
        <v>-91</v>
      </c>
      <c r="C282">
        <v>0</v>
      </c>
      <c r="D282" s="170">
        <v>42184</v>
      </c>
    </row>
    <row r="283" spans="1:4" x14ac:dyDescent="0.25">
      <c r="A283" s="134" t="s">
        <v>1117</v>
      </c>
      <c r="B283">
        <v>-304</v>
      </c>
      <c r="C283">
        <v>0</v>
      </c>
      <c r="D283" s="170">
        <v>42335</v>
      </c>
    </row>
    <row r="284" spans="1:4" x14ac:dyDescent="0.25">
      <c r="A284" s="134" t="s">
        <v>3191</v>
      </c>
      <c r="B284">
        <v>-290.17</v>
      </c>
      <c r="C284">
        <v>0</v>
      </c>
      <c r="D284" s="170">
        <v>41485</v>
      </c>
    </row>
    <row r="285" spans="1:4" x14ac:dyDescent="0.25">
      <c r="A285" s="134" t="s">
        <v>3192</v>
      </c>
      <c r="B285">
        <v>-100</v>
      </c>
      <c r="C285">
        <v>0</v>
      </c>
      <c r="D285" s="170">
        <v>41726</v>
      </c>
    </row>
    <row r="286" spans="1:4" x14ac:dyDescent="0.25">
      <c r="A286" s="134" t="s">
        <v>2554</v>
      </c>
      <c r="B286">
        <v>-35</v>
      </c>
      <c r="C286">
        <v>0</v>
      </c>
      <c r="D286" s="170">
        <v>41396</v>
      </c>
    </row>
    <row r="287" spans="1:4" x14ac:dyDescent="0.25">
      <c r="A287" s="134" t="s">
        <v>3193</v>
      </c>
      <c r="B287">
        <v>-50</v>
      </c>
      <c r="C287">
        <v>0</v>
      </c>
      <c r="D287" s="170">
        <v>42244</v>
      </c>
    </row>
    <row r="288" spans="1:4" x14ac:dyDescent="0.25">
      <c r="A288" s="134" t="s">
        <v>3194</v>
      </c>
      <c r="B288">
        <v>-125</v>
      </c>
      <c r="C288">
        <v>0</v>
      </c>
      <c r="D288" s="170">
        <v>41817</v>
      </c>
    </row>
    <row r="289" spans="1:4" x14ac:dyDescent="0.25">
      <c r="A289" s="134" t="s">
        <v>1081</v>
      </c>
      <c r="B289">
        <v>-1736.1</v>
      </c>
      <c r="C289">
        <v>0</v>
      </c>
      <c r="D289" s="170">
        <v>42335</v>
      </c>
    </row>
    <row r="290" spans="1:4" x14ac:dyDescent="0.25">
      <c r="A290" s="134" t="s">
        <v>3195</v>
      </c>
      <c r="B290">
        <v>-1550</v>
      </c>
      <c r="C290">
        <v>0</v>
      </c>
      <c r="D290" s="170">
        <v>41577</v>
      </c>
    </row>
    <row r="291" spans="1:4" x14ac:dyDescent="0.25">
      <c r="A291" s="134" t="s">
        <v>3196</v>
      </c>
      <c r="B291">
        <v>-415</v>
      </c>
      <c r="C291">
        <v>0</v>
      </c>
      <c r="D291" s="170">
        <v>41638</v>
      </c>
    </row>
    <row r="292" spans="1:4" x14ac:dyDescent="0.25">
      <c r="A292" s="134" t="s">
        <v>2553</v>
      </c>
      <c r="B292">
        <v>-40</v>
      </c>
      <c r="C292">
        <v>0</v>
      </c>
      <c r="D292" s="170">
        <v>41396</v>
      </c>
    </row>
    <row r="293" spans="1:4" x14ac:dyDescent="0.25">
      <c r="A293" s="134" t="s">
        <v>3197</v>
      </c>
      <c r="B293">
        <v>-26.47</v>
      </c>
      <c r="C293">
        <v>0</v>
      </c>
      <c r="D293" s="170">
        <v>41396</v>
      </c>
    </row>
    <row r="294" spans="1:4" x14ac:dyDescent="0.25">
      <c r="A294" s="134" t="s">
        <v>3198</v>
      </c>
      <c r="B294">
        <v>-184</v>
      </c>
      <c r="C294">
        <v>0</v>
      </c>
      <c r="D294" s="170">
        <v>41452</v>
      </c>
    </row>
    <row r="295" spans="1:4" x14ac:dyDescent="0.25">
      <c r="A295" s="134" t="s">
        <v>3199</v>
      </c>
      <c r="B295">
        <v>-300</v>
      </c>
      <c r="C295">
        <v>0</v>
      </c>
      <c r="D295" s="170">
        <v>42397</v>
      </c>
    </row>
    <row r="296" spans="1:4" x14ac:dyDescent="0.25">
      <c r="A296" s="134" t="s">
        <v>3200</v>
      </c>
      <c r="B296">
        <v>-125</v>
      </c>
      <c r="C296">
        <v>0</v>
      </c>
      <c r="D296" s="170">
        <v>41605</v>
      </c>
    </row>
    <row r="297" spans="1:4" x14ac:dyDescent="0.25">
      <c r="A297" s="134" t="s">
        <v>3201</v>
      </c>
      <c r="B297">
        <v>-50</v>
      </c>
      <c r="C297">
        <v>0</v>
      </c>
      <c r="D297" s="170">
        <v>41577</v>
      </c>
    </row>
    <row r="298" spans="1:4" x14ac:dyDescent="0.25">
      <c r="A298" s="134" t="s">
        <v>3202</v>
      </c>
      <c r="B298">
        <v>-35.26</v>
      </c>
      <c r="C298">
        <v>0</v>
      </c>
      <c r="D298" s="170">
        <v>41396</v>
      </c>
    </row>
    <row r="299" spans="1:4" x14ac:dyDescent="0.25">
      <c r="A299" s="134" t="s">
        <v>3203</v>
      </c>
      <c r="B299">
        <v>-400</v>
      </c>
      <c r="C299">
        <v>0</v>
      </c>
      <c r="D299" s="170">
        <v>42244</v>
      </c>
    </row>
    <row r="300" spans="1:4" x14ac:dyDescent="0.25">
      <c r="A300" s="134" t="s">
        <v>3204</v>
      </c>
      <c r="B300">
        <v>-250</v>
      </c>
      <c r="C300">
        <v>0</v>
      </c>
      <c r="D300" s="170">
        <v>41605</v>
      </c>
    </row>
    <row r="301" spans="1:4" x14ac:dyDescent="0.25">
      <c r="A301" s="134" t="s">
        <v>3205</v>
      </c>
      <c r="B301">
        <v>-1349.26</v>
      </c>
      <c r="C301">
        <v>0</v>
      </c>
      <c r="D301" s="170">
        <v>41424</v>
      </c>
    </row>
    <row r="302" spans="1:4" x14ac:dyDescent="0.25">
      <c r="A302" s="134" t="s">
        <v>3206</v>
      </c>
      <c r="B302">
        <v>-100</v>
      </c>
      <c r="C302">
        <v>0</v>
      </c>
      <c r="D302" s="170">
        <v>42244</v>
      </c>
    </row>
    <row r="303" spans="1:4" x14ac:dyDescent="0.25">
      <c r="A303" s="134" t="s">
        <v>3207</v>
      </c>
      <c r="B303">
        <v>-445</v>
      </c>
      <c r="C303">
        <v>0</v>
      </c>
      <c r="D303" s="170">
        <v>42123</v>
      </c>
    </row>
    <row r="304" spans="1:4" x14ac:dyDescent="0.25">
      <c r="A304" s="134" t="s">
        <v>3208</v>
      </c>
      <c r="B304">
        <v>-104.96</v>
      </c>
      <c r="C304">
        <v>0</v>
      </c>
      <c r="D304" s="170">
        <v>42426</v>
      </c>
    </row>
    <row r="305" spans="1:4" x14ac:dyDescent="0.25">
      <c r="A305" s="134" t="s">
        <v>3209</v>
      </c>
      <c r="B305">
        <v>-100</v>
      </c>
      <c r="C305">
        <v>0</v>
      </c>
      <c r="D305" s="170">
        <v>41424</v>
      </c>
    </row>
    <row r="306" spans="1:4" x14ac:dyDescent="0.25">
      <c r="A306" s="134" t="s">
        <v>3210</v>
      </c>
      <c r="B306">
        <v>-153</v>
      </c>
      <c r="C306">
        <v>0</v>
      </c>
      <c r="D306" s="170">
        <v>41396</v>
      </c>
    </row>
    <row r="307" spans="1:4" x14ac:dyDescent="0.25">
      <c r="A307" s="134" t="s">
        <v>2551</v>
      </c>
      <c r="B307">
        <v>-50</v>
      </c>
      <c r="C307">
        <v>0</v>
      </c>
      <c r="D307" s="170">
        <v>41396</v>
      </c>
    </row>
    <row r="308" spans="1:4" x14ac:dyDescent="0.25">
      <c r="A308" s="134" t="s">
        <v>2845</v>
      </c>
      <c r="B308">
        <v>-738.9</v>
      </c>
      <c r="C308">
        <v>0</v>
      </c>
      <c r="D308" s="170">
        <v>42123</v>
      </c>
    </row>
    <row r="309" spans="1:4" x14ac:dyDescent="0.25">
      <c r="A309" s="134" t="s">
        <v>3211</v>
      </c>
      <c r="B309">
        <v>-50</v>
      </c>
      <c r="C309">
        <v>0</v>
      </c>
      <c r="D309" s="170">
        <v>41911</v>
      </c>
    </row>
    <row r="310" spans="1:4" x14ac:dyDescent="0.25">
      <c r="A310" s="134" t="s">
        <v>3212</v>
      </c>
      <c r="B310">
        <v>-278.12</v>
      </c>
      <c r="C310">
        <v>0</v>
      </c>
      <c r="D310" s="170">
        <v>41726</v>
      </c>
    </row>
    <row r="311" spans="1:4" x14ac:dyDescent="0.25">
      <c r="A311" s="134" t="s">
        <v>1681</v>
      </c>
      <c r="B311">
        <v>-50</v>
      </c>
      <c r="C311">
        <v>0</v>
      </c>
      <c r="D311" s="170">
        <v>42215</v>
      </c>
    </row>
    <row r="312" spans="1:4" x14ac:dyDescent="0.25">
      <c r="A312" s="134" t="s">
        <v>3213</v>
      </c>
      <c r="B312">
        <v>-127.26</v>
      </c>
      <c r="C312">
        <v>0</v>
      </c>
      <c r="D312" s="170">
        <v>41452</v>
      </c>
    </row>
    <row r="313" spans="1:4" x14ac:dyDescent="0.25">
      <c r="A313" s="134" t="s">
        <v>3214</v>
      </c>
      <c r="B313">
        <v>-1500</v>
      </c>
      <c r="C313">
        <v>0</v>
      </c>
      <c r="D313" s="170">
        <v>41577</v>
      </c>
    </row>
    <row r="314" spans="1:4" x14ac:dyDescent="0.25">
      <c r="A314" s="134" t="s">
        <v>3215</v>
      </c>
      <c r="B314">
        <v>-65</v>
      </c>
      <c r="C314">
        <v>0</v>
      </c>
      <c r="D314" s="170">
        <v>41396</v>
      </c>
    </row>
    <row r="315" spans="1:4" x14ac:dyDescent="0.25">
      <c r="A315" s="134" t="s">
        <v>3216</v>
      </c>
      <c r="B315">
        <v>-297.45</v>
      </c>
      <c r="C315">
        <v>0</v>
      </c>
      <c r="D315" s="170">
        <v>42033</v>
      </c>
    </row>
    <row r="316" spans="1:4" x14ac:dyDescent="0.25">
      <c r="A316" s="134" t="s">
        <v>3217</v>
      </c>
      <c r="B316">
        <v>-222</v>
      </c>
      <c r="C316">
        <v>0</v>
      </c>
      <c r="D316" s="170">
        <v>42335</v>
      </c>
    </row>
    <row r="317" spans="1:4" x14ac:dyDescent="0.25">
      <c r="A317" s="134" t="s">
        <v>3218</v>
      </c>
      <c r="B317">
        <v>-190</v>
      </c>
      <c r="C317">
        <v>0</v>
      </c>
      <c r="D317" s="170">
        <v>42093</v>
      </c>
    </row>
    <row r="318" spans="1:4" x14ac:dyDescent="0.25">
      <c r="A318" s="134" t="s">
        <v>3219</v>
      </c>
      <c r="B318">
        <v>-271</v>
      </c>
      <c r="C318">
        <v>0</v>
      </c>
      <c r="D318" s="170">
        <v>41726</v>
      </c>
    </row>
    <row r="319" spans="1:4" x14ac:dyDescent="0.25">
      <c r="A319" s="134" t="s">
        <v>3220</v>
      </c>
      <c r="B319">
        <v>-430.21</v>
      </c>
      <c r="C319">
        <v>0</v>
      </c>
      <c r="D319" s="170">
        <v>41577</v>
      </c>
    </row>
    <row r="320" spans="1:4" x14ac:dyDescent="0.25">
      <c r="A320" s="134" t="s">
        <v>3221</v>
      </c>
      <c r="B320">
        <v>-585</v>
      </c>
      <c r="C320">
        <v>0</v>
      </c>
      <c r="D320" s="170">
        <v>41544</v>
      </c>
    </row>
    <row r="321" spans="1:4" x14ac:dyDescent="0.25">
      <c r="A321" s="134" t="s">
        <v>2744</v>
      </c>
      <c r="B321">
        <v>-1615.98</v>
      </c>
      <c r="C321">
        <v>0</v>
      </c>
      <c r="D321" s="170">
        <v>41604</v>
      </c>
    </row>
    <row r="322" spans="1:4" x14ac:dyDescent="0.25">
      <c r="A322" s="134" t="s">
        <v>2535</v>
      </c>
      <c r="B322">
        <v>-229.09</v>
      </c>
      <c r="C322">
        <v>0</v>
      </c>
      <c r="D322" s="170">
        <v>41396</v>
      </c>
    </row>
    <row r="323" spans="1:4" x14ac:dyDescent="0.25">
      <c r="A323" s="134" t="s">
        <v>2681</v>
      </c>
      <c r="B323">
        <v>-3040</v>
      </c>
      <c r="C323">
        <v>0</v>
      </c>
      <c r="D323" s="170">
        <v>41788</v>
      </c>
    </row>
    <row r="324" spans="1:4" x14ac:dyDescent="0.25">
      <c r="A324" s="134" t="s">
        <v>3222</v>
      </c>
      <c r="B324">
        <v>-50</v>
      </c>
      <c r="C324">
        <v>0</v>
      </c>
      <c r="D324" s="170">
        <v>41544</v>
      </c>
    </row>
    <row r="325" spans="1:4" x14ac:dyDescent="0.25">
      <c r="A325" s="134" t="s">
        <v>3223</v>
      </c>
      <c r="B325">
        <v>-161.11000000000001</v>
      </c>
      <c r="C325">
        <v>0</v>
      </c>
      <c r="D325" s="170">
        <v>41669</v>
      </c>
    </row>
    <row r="326" spans="1:4" x14ac:dyDescent="0.25">
      <c r="A326" s="134" t="s">
        <v>3224</v>
      </c>
      <c r="B326">
        <v>-200</v>
      </c>
      <c r="C326">
        <v>0</v>
      </c>
      <c r="D326" s="170">
        <v>41396</v>
      </c>
    </row>
    <row r="327" spans="1:4" x14ac:dyDescent="0.25">
      <c r="A327" s="134" t="s">
        <v>1111</v>
      </c>
      <c r="B327">
        <v>-485</v>
      </c>
      <c r="C327">
        <v>0</v>
      </c>
      <c r="D327" s="170">
        <v>42306</v>
      </c>
    </row>
    <row r="328" spans="1:4" x14ac:dyDescent="0.25">
      <c r="A328" s="134" t="s">
        <v>3225</v>
      </c>
      <c r="B328">
        <v>-12</v>
      </c>
      <c r="C328">
        <v>0</v>
      </c>
      <c r="D328" s="170">
        <v>42003</v>
      </c>
    </row>
    <row r="329" spans="1:4" x14ac:dyDescent="0.25">
      <c r="A329" s="134" t="s">
        <v>3226</v>
      </c>
      <c r="B329">
        <v>-147</v>
      </c>
      <c r="C329">
        <v>0</v>
      </c>
      <c r="D329" s="170">
        <v>42033</v>
      </c>
    </row>
    <row r="330" spans="1:4" x14ac:dyDescent="0.25">
      <c r="A330" s="134" t="s">
        <v>1074</v>
      </c>
      <c r="B330">
        <v>-49</v>
      </c>
      <c r="C330">
        <v>0</v>
      </c>
      <c r="D330" s="170">
        <v>42306</v>
      </c>
    </row>
    <row r="331" spans="1:4" x14ac:dyDescent="0.25">
      <c r="A331" s="134" t="s">
        <v>3227</v>
      </c>
      <c r="B331">
        <v>-166</v>
      </c>
      <c r="C331">
        <v>0</v>
      </c>
      <c r="D331" s="170">
        <v>41788</v>
      </c>
    </row>
    <row r="332" spans="1:4" x14ac:dyDescent="0.25">
      <c r="A332" s="134" t="s">
        <v>3228</v>
      </c>
      <c r="B332">
        <v>-20</v>
      </c>
      <c r="C332">
        <v>0</v>
      </c>
      <c r="D332" s="170">
        <v>41515</v>
      </c>
    </row>
    <row r="333" spans="1:4" x14ac:dyDescent="0.25">
      <c r="A333" s="134" t="s">
        <v>2547</v>
      </c>
      <c r="B333">
        <v>-2186.48</v>
      </c>
      <c r="C333">
        <v>0</v>
      </c>
      <c r="D333" s="170">
        <v>41396</v>
      </c>
    </row>
    <row r="334" spans="1:4" x14ac:dyDescent="0.25">
      <c r="A334" s="134" t="s">
        <v>3229</v>
      </c>
      <c r="B334">
        <v>-180</v>
      </c>
      <c r="C334">
        <v>0</v>
      </c>
      <c r="D334" s="170">
        <v>41817</v>
      </c>
    </row>
    <row r="335" spans="1:4" x14ac:dyDescent="0.25">
      <c r="A335" s="134" t="s">
        <v>3230</v>
      </c>
      <c r="B335">
        <v>-173.8</v>
      </c>
      <c r="C335">
        <v>0</v>
      </c>
      <c r="D335" s="170">
        <v>41850</v>
      </c>
    </row>
    <row r="336" spans="1:4" x14ac:dyDescent="0.25">
      <c r="A336" s="134" t="s">
        <v>3231</v>
      </c>
      <c r="B336">
        <v>-251.43</v>
      </c>
      <c r="C336">
        <v>0</v>
      </c>
      <c r="D336" s="170">
        <v>41669</v>
      </c>
    </row>
    <row r="337" spans="1:4" x14ac:dyDescent="0.25">
      <c r="A337" s="134" t="s">
        <v>2536</v>
      </c>
      <c r="B337">
        <v>-222</v>
      </c>
      <c r="C337">
        <v>0</v>
      </c>
      <c r="D337" s="170">
        <v>41396</v>
      </c>
    </row>
    <row r="338" spans="1:4" x14ac:dyDescent="0.25">
      <c r="A338" s="134" t="s">
        <v>2522</v>
      </c>
      <c r="B338">
        <v>-327.62</v>
      </c>
      <c r="C338">
        <v>0</v>
      </c>
      <c r="D338" s="170">
        <v>41396</v>
      </c>
    </row>
    <row r="339" spans="1:4" x14ac:dyDescent="0.25">
      <c r="A339" s="134" t="s">
        <v>3232</v>
      </c>
      <c r="B339">
        <v>-125.96</v>
      </c>
      <c r="C339">
        <v>0</v>
      </c>
      <c r="D339" s="170">
        <v>42003</v>
      </c>
    </row>
    <row r="340" spans="1:4" x14ac:dyDescent="0.25">
      <c r="A340" s="134" t="s">
        <v>3233</v>
      </c>
      <c r="B340">
        <v>-50</v>
      </c>
      <c r="C340">
        <v>0</v>
      </c>
      <c r="D340" s="170">
        <v>41396</v>
      </c>
    </row>
    <row r="341" spans="1:4" x14ac:dyDescent="0.25">
      <c r="A341" s="134" t="s">
        <v>3234</v>
      </c>
      <c r="B341">
        <v>-534.63</v>
      </c>
      <c r="C341">
        <v>0</v>
      </c>
      <c r="D341" s="170">
        <v>41969</v>
      </c>
    </row>
    <row r="342" spans="1:4" x14ac:dyDescent="0.25">
      <c r="A342" s="134" t="s">
        <v>3235</v>
      </c>
      <c r="B342">
        <v>-130</v>
      </c>
      <c r="C342">
        <v>0</v>
      </c>
      <c r="D342" s="170">
        <v>41969</v>
      </c>
    </row>
    <row r="343" spans="1:4" x14ac:dyDescent="0.25">
      <c r="A343" s="134" t="s">
        <v>3236</v>
      </c>
      <c r="B343">
        <v>-80</v>
      </c>
      <c r="C343">
        <v>0</v>
      </c>
      <c r="D343" s="170">
        <v>41544</v>
      </c>
    </row>
    <row r="344" spans="1:4" x14ac:dyDescent="0.25">
      <c r="A344" s="134" t="s">
        <v>3237</v>
      </c>
      <c r="B344">
        <v>-339</v>
      </c>
      <c r="C344">
        <v>0</v>
      </c>
      <c r="D344" s="170">
        <v>42244</v>
      </c>
    </row>
    <row r="345" spans="1:4" x14ac:dyDescent="0.25">
      <c r="A345" s="134" t="s">
        <v>3238</v>
      </c>
      <c r="B345">
        <v>-125</v>
      </c>
      <c r="C345">
        <v>0</v>
      </c>
      <c r="D345" s="170">
        <v>42123</v>
      </c>
    </row>
    <row r="346" spans="1:4" x14ac:dyDescent="0.25">
      <c r="A346" s="134" t="s">
        <v>1229</v>
      </c>
      <c r="B346">
        <v>-618</v>
      </c>
      <c r="C346">
        <v>0</v>
      </c>
      <c r="D346" s="170">
        <v>42426</v>
      </c>
    </row>
    <row r="347" spans="1:4" x14ac:dyDescent="0.25">
      <c r="A347" s="134" t="s">
        <v>3239</v>
      </c>
      <c r="B347">
        <v>-332</v>
      </c>
      <c r="C347">
        <v>0</v>
      </c>
      <c r="D347" s="170">
        <v>42003</v>
      </c>
    </row>
    <row r="348" spans="1:4" x14ac:dyDescent="0.25">
      <c r="A348" s="134" t="s">
        <v>3240</v>
      </c>
      <c r="B348">
        <v>-300</v>
      </c>
      <c r="C348">
        <v>0</v>
      </c>
      <c r="D348" s="170">
        <v>42276</v>
      </c>
    </row>
    <row r="349" spans="1:4" x14ac:dyDescent="0.25">
      <c r="A349" s="134" t="s">
        <v>3241</v>
      </c>
      <c r="B349">
        <v>-100</v>
      </c>
      <c r="C349">
        <v>0</v>
      </c>
      <c r="D349" s="170">
        <v>41577</v>
      </c>
    </row>
    <row r="350" spans="1:4" x14ac:dyDescent="0.25">
      <c r="A350" s="134" t="s">
        <v>1665</v>
      </c>
      <c r="B350">
        <v>-181</v>
      </c>
      <c r="C350">
        <v>0</v>
      </c>
      <c r="D350" s="170">
        <v>42215</v>
      </c>
    </row>
    <row r="351" spans="1:4" x14ac:dyDescent="0.25">
      <c r="A351" s="134" t="s">
        <v>3242</v>
      </c>
      <c r="B351">
        <v>-75</v>
      </c>
      <c r="C351">
        <v>0</v>
      </c>
      <c r="D351" s="170">
        <v>41638</v>
      </c>
    </row>
    <row r="352" spans="1:4" x14ac:dyDescent="0.25">
      <c r="A352" s="134" t="s">
        <v>3243</v>
      </c>
      <c r="B352">
        <v>-127</v>
      </c>
      <c r="C352">
        <v>0</v>
      </c>
      <c r="D352" s="170">
        <v>41788</v>
      </c>
    </row>
    <row r="353" spans="1:4" x14ac:dyDescent="0.25">
      <c r="A353" s="134" t="s">
        <v>3244</v>
      </c>
      <c r="B353">
        <v>-10</v>
      </c>
      <c r="C353">
        <v>0</v>
      </c>
      <c r="D353" s="170">
        <v>41396</v>
      </c>
    </row>
    <row r="354" spans="1:4" x14ac:dyDescent="0.25">
      <c r="A354" s="134" t="s">
        <v>1613</v>
      </c>
      <c r="B354">
        <v>-132</v>
      </c>
      <c r="C354">
        <v>0</v>
      </c>
      <c r="D354" s="170">
        <v>42215</v>
      </c>
    </row>
    <row r="355" spans="1:4" x14ac:dyDescent="0.25">
      <c r="A355" s="134" t="s">
        <v>3245</v>
      </c>
      <c r="B355">
        <v>-200</v>
      </c>
      <c r="C355">
        <v>0</v>
      </c>
      <c r="D355" s="170">
        <v>42061</v>
      </c>
    </row>
    <row r="356" spans="1:4" x14ac:dyDescent="0.25">
      <c r="A356" s="134" t="s">
        <v>2877</v>
      </c>
      <c r="B356">
        <v>-516.36</v>
      </c>
      <c r="C356">
        <v>0</v>
      </c>
      <c r="D356" s="170">
        <v>41969</v>
      </c>
    </row>
    <row r="357" spans="1:4" x14ac:dyDescent="0.25">
      <c r="A357" s="134" t="s">
        <v>3246</v>
      </c>
      <c r="B357">
        <v>-30</v>
      </c>
      <c r="C357">
        <v>0</v>
      </c>
      <c r="D357" s="170">
        <v>41969</v>
      </c>
    </row>
    <row r="358" spans="1:4" x14ac:dyDescent="0.25">
      <c r="A358" s="134" t="s">
        <v>2558</v>
      </c>
      <c r="B358">
        <v>-30</v>
      </c>
      <c r="C358">
        <v>0</v>
      </c>
      <c r="D358" s="170">
        <v>41396</v>
      </c>
    </row>
    <row r="359" spans="1:4" x14ac:dyDescent="0.25">
      <c r="A359" s="134" t="s">
        <v>3247</v>
      </c>
      <c r="B359">
        <v>-200</v>
      </c>
      <c r="C359">
        <v>0</v>
      </c>
      <c r="D359" s="170">
        <v>41515</v>
      </c>
    </row>
    <row r="360" spans="1:4" x14ac:dyDescent="0.25">
      <c r="A360" s="134" t="s">
        <v>3248</v>
      </c>
      <c r="B360">
        <v>-560.73</v>
      </c>
      <c r="C360">
        <v>0</v>
      </c>
      <c r="D360" s="170">
        <v>41424</v>
      </c>
    </row>
    <row r="361" spans="1:4" x14ac:dyDescent="0.25">
      <c r="A361" s="134" t="s">
        <v>1503</v>
      </c>
      <c r="B361">
        <v>-1800</v>
      </c>
      <c r="C361">
        <v>0</v>
      </c>
      <c r="D361" s="170">
        <v>42306</v>
      </c>
    </row>
    <row r="362" spans="1:4" x14ac:dyDescent="0.25">
      <c r="A362" s="134" t="s">
        <v>1183</v>
      </c>
      <c r="B362">
        <v>-138</v>
      </c>
      <c r="C362">
        <v>0</v>
      </c>
      <c r="D362" s="170">
        <v>42397</v>
      </c>
    </row>
    <row r="363" spans="1:4" x14ac:dyDescent="0.25">
      <c r="A363" s="134" t="s">
        <v>3249</v>
      </c>
      <c r="B363">
        <v>-75</v>
      </c>
      <c r="C363">
        <v>0</v>
      </c>
      <c r="D363" s="170">
        <v>42003</v>
      </c>
    </row>
    <row r="364" spans="1:4" x14ac:dyDescent="0.25">
      <c r="A364" s="134" t="s">
        <v>1355</v>
      </c>
      <c r="B364">
        <v>-526.52</v>
      </c>
      <c r="C364">
        <v>263.25</v>
      </c>
      <c r="D364" s="170">
        <v>42306</v>
      </c>
    </row>
    <row r="365" spans="1:4" x14ac:dyDescent="0.25">
      <c r="A365" s="134" t="s">
        <v>3250</v>
      </c>
      <c r="B365">
        <v>-100</v>
      </c>
      <c r="C365">
        <v>0</v>
      </c>
      <c r="D365" s="170">
        <v>42244</v>
      </c>
    </row>
    <row r="366" spans="1:4" x14ac:dyDescent="0.25">
      <c r="A366" s="134" t="s">
        <v>3251</v>
      </c>
      <c r="B366">
        <v>-596.41999999999996</v>
      </c>
      <c r="C366">
        <v>0</v>
      </c>
      <c r="D366" s="170">
        <v>42244</v>
      </c>
    </row>
    <row r="367" spans="1:4" x14ac:dyDescent="0.25">
      <c r="A367" s="134" t="s">
        <v>1201</v>
      </c>
      <c r="B367">
        <v>-3875</v>
      </c>
      <c r="C367">
        <v>0</v>
      </c>
      <c r="D367" s="170">
        <v>42335</v>
      </c>
    </row>
    <row r="368" spans="1:4" x14ac:dyDescent="0.25">
      <c r="A368" s="134" t="s">
        <v>3252</v>
      </c>
      <c r="B368">
        <v>-209.24</v>
      </c>
      <c r="C368">
        <v>0</v>
      </c>
      <c r="D368" s="170">
        <v>42276</v>
      </c>
    </row>
    <row r="369" spans="1:4" x14ac:dyDescent="0.25">
      <c r="A369" s="134" t="s">
        <v>3253</v>
      </c>
      <c r="B369">
        <v>-299</v>
      </c>
      <c r="C369">
        <v>0</v>
      </c>
      <c r="D369" s="170">
        <v>42093</v>
      </c>
    </row>
    <row r="370" spans="1:4" x14ac:dyDescent="0.25">
      <c r="A370" s="134" t="s">
        <v>1099</v>
      </c>
      <c r="B370">
        <v>-100</v>
      </c>
      <c r="C370">
        <v>0</v>
      </c>
      <c r="D370" s="170">
        <v>42335</v>
      </c>
    </row>
    <row r="371" spans="1:4" x14ac:dyDescent="0.25">
      <c r="A371" s="134" t="s">
        <v>3254</v>
      </c>
      <c r="B371">
        <v>-340</v>
      </c>
      <c r="C371">
        <v>0</v>
      </c>
      <c r="D371" s="170">
        <v>42123</v>
      </c>
    </row>
    <row r="372" spans="1:4" x14ac:dyDescent="0.25">
      <c r="A372" s="134" t="s">
        <v>3255</v>
      </c>
      <c r="B372">
        <v>-224</v>
      </c>
      <c r="C372">
        <v>0</v>
      </c>
      <c r="D372" s="170">
        <v>42152</v>
      </c>
    </row>
    <row r="373" spans="1:4" x14ac:dyDescent="0.25">
      <c r="A373" s="134" t="s">
        <v>3256</v>
      </c>
      <c r="B373">
        <v>-50</v>
      </c>
      <c r="C373">
        <v>0</v>
      </c>
      <c r="D373" s="170">
        <v>42397</v>
      </c>
    </row>
    <row r="374" spans="1:4" x14ac:dyDescent="0.25">
      <c r="A374" s="134" t="s">
        <v>1401</v>
      </c>
      <c r="B374">
        <v>-140</v>
      </c>
      <c r="C374">
        <v>0</v>
      </c>
      <c r="D374" s="170">
        <v>42306</v>
      </c>
    </row>
  </sheetData>
  <autoFilter ref="A1:D374"/>
  <pageMargins left="0.7" right="0.7" top="0.75" bottom="0.75" header="0.3" footer="0.3"/>
  <pageSetup paperSize="0" orientation="portrait" horizontalDpi="0" verticalDpi="0" copies="0"/>
  <ignoredErrors>
    <ignoredError sqref="A2:A37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FIA Only</vt:lpstr>
      <vt:lpstr>FIA on PCAS</vt:lpstr>
      <vt:lpstr>PCAS Expansion</vt:lpstr>
      <vt:lpstr>PCAS-NoExpansion</vt:lpstr>
      <vt:lpstr>Santander_Originated</vt:lpstr>
      <vt:lpstr>SPP</vt:lpstr>
      <vt:lpstr>NTB</vt:lpstr>
      <vt:lpstr>PCAS_Expansion</vt:lpstr>
      <vt:lpstr>Sphere</vt:lpstr>
      <vt:lpstr>Bravo</vt:lpstr>
      <vt:lpstr>TOTAL</vt:lpstr>
      <vt:lpstr>TOTAL_Reconciliation</vt:lpstr>
      <vt:lpstr>Definitions</vt:lpstr>
      <vt:lpstr>Red_Flags</vt:lpstr>
      <vt:lpstr>PCAS</vt:lpstr>
      <vt:lpstr>Bucket2</vt:lpstr>
      <vt:lpstr>Bucket6</vt:lpstr>
      <vt:lpstr>Sheet1</vt:lpstr>
      <vt:lpstr>Sheet3</vt:lpstr>
      <vt:lpstr>Sheet4</vt:lpstr>
      <vt:lpstr>tipsal</vt:lpstr>
      <vt:lpstr>Sheet2</vt:lpstr>
    </vt:vector>
  </TitlesOfParts>
  <Company>Sovereign 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n758096</dc:creator>
  <cp:lastModifiedBy>Cheng, Wanxin</cp:lastModifiedBy>
  <cp:lastPrinted>2012-08-13T15:19:36Z</cp:lastPrinted>
  <dcterms:created xsi:type="dcterms:W3CDTF">2012-07-09T21:12:15Z</dcterms:created>
  <dcterms:modified xsi:type="dcterms:W3CDTF">2016-04-27T18:44:06Z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{D66813FD-36FA-4B50-ACF9-B5ADDA01A5CA}</vt:lpwstr>
  </property>
</Properties>
</file>